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ThinkPad\OneDrive - ACTED\Bureau\somaila\ZONGO-REACH\2023\Decembre\Suivi des marchés\Publié_aout_septembre\"/>
    </mc:Choice>
  </mc:AlternateContent>
  <xr:revisionPtr revIDLastSave="0" documentId="8_{D877B8D6-1B57-4F40-A2A9-DBCDB47150FD}" xr6:coauthVersionLast="47" xr6:coauthVersionMax="47" xr10:uidLastSave="{00000000-0000-0000-0000-000000000000}"/>
  <bookViews>
    <workbookView xWindow="28680" yWindow="-120" windowWidth="29040" windowHeight="15720" tabRatio="687" firstSheet="20" activeTab="25" xr2:uid="{EE4C78AE-A899-46F1-A845-3FE508B4C6F3}"/>
  </bookViews>
  <sheets>
    <sheet name="BNA_nov22" sheetId="12" r:id="rId1"/>
    <sheet name="BNA_dec22" sheetId="13" r:id="rId2"/>
    <sheet name="BNA_jan23" sheetId="16" r:id="rId3"/>
    <sheet name="BNA_fev23" sheetId="19" r:id="rId4"/>
    <sheet name="BNA_mar23" sheetId="21" r:id="rId5"/>
    <sheet name="BNA_avr23" sheetId="22" r:id="rId6"/>
    <sheet name="BNA_mai23" sheetId="23" r:id="rId7"/>
    <sheet name="BNA_juin23" sheetId="38" r:id="rId8"/>
    <sheet name="Feuil2" sheetId="7" state="hidden" r:id="rId9"/>
    <sheet name="BNA_juil23" sheetId="42" r:id="rId10"/>
    <sheet name="Données_nettoyées" sheetId="1" r:id="rId11"/>
    <sheet name="aggregate" sheetId="35" r:id="rId12"/>
    <sheet name="data" sheetId="2" state="hidden" r:id="rId13"/>
    <sheet name="BNA_Historique_prix" sheetId="3" r:id="rId14"/>
    <sheet name="BA_aout23" sheetId="26" r:id="rId15"/>
    <sheet name="BA_INDD" sheetId="27" r:id="rId16"/>
    <sheet name="BNA_pré_INDD" sheetId="4" r:id="rId17"/>
    <sheet name="BA_Appro&amp;Dispo" sheetId="40" r:id="rId18"/>
    <sheet name="BNA_aout23" sheetId="8" r:id="rId19"/>
    <sheet name="BNA_Variations_prix" sheetId="10" r:id="rId20"/>
    <sheet name="BNA_Panier_marché" sheetId="25" r:id="rId21"/>
    <sheet name="BNA_INDD" sheetId="24" r:id="rId22"/>
    <sheet name="Appro&amp;Dispo" sheetId="29" r:id="rId23"/>
    <sheet name="Informations additionnelles" sheetId="37" r:id="rId24"/>
    <sheet name="Excel calc SFM" sheetId="41" state="hidden" r:id="rId25"/>
    <sheet name="Calc. SFM_Aout2023" sheetId="48" r:id="rId26"/>
    <sheet name="SFM_INDD" sheetId="34" r:id="rId27"/>
    <sheet name="Indicateurs SFM" sheetId="43" r:id="rId28"/>
  </sheets>
  <definedNames>
    <definedName name="_xlnm._FilterDatabase" localSheetId="11" hidden="1">aggregate!$A$15:$BV$250</definedName>
    <definedName name="_xlnm._FilterDatabase" localSheetId="22">'Appro&amp;Dispo'!#REF!</definedName>
    <definedName name="_xlnm._FilterDatabase" localSheetId="15">BA_INDD!$D$7:$F$41</definedName>
    <definedName name="_xlnm._FilterDatabase" localSheetId="21">BNA_INDD!$B$3:$BB$27</definedName>
    <definedName name="_xlnm._FilterDatabase" localSheetId="12" hidden="1">data!$B$3:$F$20</definedName>
    <definedName name="_xlnm._FilterDatabase" localSheetId="10" hidden="1">Données_nettoyées!$A$1:$AUP$221</definedName>
    <definedName name="_xlnm._FilterDatabase" localSheetId="24">'Excel calc SFM'!#REF!</definedName>
    <definedName name="_xlnm._FilterDatabase" localSheetId="8" hidden="1">Feuil2!$A$1:$C$1239</definedName>
    <definedName name="_xlnm._FilterDatabase" localSheetId="23">'Informations additionnelles'!#REF!</definedName>
    <definedName name="_xlnm.Print_Area" localSheetId="14">BA_aout23!$C$7:$AW$42</definedName>
    <definedName name="_xlnm.Print_Area" localSheetId="17">'BA_Appro&amp;Dispo'!$F$5:$U$39</definedName>
    <definedName name="_xlnm.Print_Area" localSheetId="15">BA_INDD!$C$6:$G$42</definedName>
    <definedName name="_xlnm.Print_Area" localSheetId="24">'Excel calc SFM'!$E$6:$Y$65</definedName>
    <definedName name="_xlnm.Print_Area" localSheetId="23">'Informations additionnelles'!$E$6:$X$47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2" i="48" l="1"/>
  <c r="AD22" i="48"/>
  <c r="AC22" i="48"/>
  <c r="AB22" i="48"/>
  <c r="AA22" i="48"/>
  <c r="Z22" i="48"/>
  <c r="Y22" i="48"/>
  <c r="X22" i="48"/>
  <c r="W22" i="48"/>
  <c r="V22" i="48"/>
  <c r="U22" i="48"/>
  <c r="T22" i="48"/>
  <c r="S22" i="48"/>
  <c r="R22" i="48"/>
  <c r="AE21" i="48"/>
  <c r="AD21" i="48"/>
  <c r="AC21" i="48"/>
  <c r="AS21" i="48" s="1"/>
  <c r="AB21" i="48"/>
  <c r="AA21" i="48"/>
  <c r="AQ21" i="48" s="1"/>
  <c r="Z21" i="48"/>
  <c r="Y21" i="48"/>
  <c r="X21" i="48"/>
  <c r="W21" i="48"/>
  <c r="V21" i="48"/>
  <c r="U21" i="48"/>
  <c r="AK21" i="48" s="1"/>
  <c r="T21" i="48"/>
  <c r="S21" i="48"/>
  <c r="AI21" i="48" s="1"/>
  <c r="R21" i="48"/>
  <c r="AE20" i="48"/>
  <c r="AD20" i="48"/>
  <c r="AC20" i="48"/>
  <c r="AB20" i="48"/>
  <c r="AA20" i="48"/>
  <c r="Z20" i="48"/>
  <c r="Y20" i="48"/>
  <c r="X20" i="48"/>
  <c r="W20" i="48"/>
  <c r="V20" i="48"/>
  <c r="U20" i="48"/>
  <c r="T20" i="48"/>
  <c r="S20" i="48"/>
  <c r="R20" i="48"/>
  <c r="AE18" i="48"/>
  <c r="AU18" i="48" s="1"/>
  <c r="AD18" i="48"/>
  <c r="AC18" i="48"/>
  <c r="AB18" i="48"/>
  <c r="AA18" i="48"/>
  <c r="Z18" i="48"/>
  <c r="Y18" i="48"/>
  <c r="X18" i="48"/>
  <c r="W18" i="48"/>
  <c r="AM18" i="48" s="1"/>
  <c r="V18" i="48"/>
  <c r="U18" i="48"/>
  <c r="T18" i="48"/>
  <c r="S18" i="48"/>
  <c r="R18" i="48"/>
  <c r="AE17" i="48"/>
  <c r="AD17" i="48"/>
  <c r="AC17" i="48"/>
  <c r="AB17" i="48"/>
  <c r="AA17" i="48"/>
  <c r="Z17" i="48"/>
  <c r="Y17" i="48"/>
  <c r="X17" i="48"/>
  <c r="W17" i="48"/>
  <c r="V17" i="48"/>
  <c r="U17" i="48"/>
  <c r="T17" i="48"/>
  <c r="S17" i="48"/>
  <c r="R17" i="48"/>
  <c r="AE16" i="48"/>
  <c r="AD16" i="48"/>
  <c r="AC16" i="48"/>
  <c r="AB16" i="48"/>
  <c r="AA16" i="48"/>
  <c r="Z16" i="48"/>
  <c r="Y16" i="48"/>
  <c r="X16" i="48"/>
  <c r="W16" i="48"/>
  <c r="V16" i="48"/>
  <c r="U16" i="48"/>
  <c r="T16" i="48"/>
  <c r="S16" i="48"/>
  <c r="R16" i="48"/>
  <c r="AE15" i="48"/>
  <c r="AD15" i="48"/>
  <c r="AC15" i="48"/>
  <c r="AB15" i="48"/>
  <c r="AA15" i="48"/>
  <c r="Z15" i="48"/>
  <c r="Y15" i="48"/>
  <c r="X15" i="48"/>
  <c r="W15" i="48"/>
  <c r="V15" i="48"/>
  <c r="U15" i="48"/>
  <c r="T15" i="48"/>
  <c r="S15" i="48"/>
  <c r="R15" i="48"/>
  <c r="AE14" i="48"/>
  <c r="AD14" i="48"/>
  <c r="AC14" i="48"/>
  <c r="AB14" i="48"/>
  <c r="AA14" i="48"/>
  <c r="Z14" i="48"/>
  <c r="Y14" i="48"/>
  <c r="X14" i="48"/>
  <c r="W14" i="48"/>
  <c r="V14" i="48"/>
  <c r="U14" i="48"/>
  <c r="T14" i="48"/>
  <c r="S14" i="48"/>
  <c r="R14" i="48"/>
  <c r="AE13" i="48"/>
  <c r="AU13" i="48" s="1"/>
  <c r="AD13" i="48"/>
  <c r="AT13" i="48" s="1"/>
  <c r="AC13" i="48"/>
  <c r="AS13" i="48" s="1"/>
  <c r="AB13" i="48"/>
  <c r="AR13" i="48" s="1"/>
  <c r="AA13" i="48"/>
  <c r="AQ13" i="48" s="1"/>
  <c r="Z13" i="48"/>
  <c r="AP13" i="48" s="1"/>
  <c r="Y13" i="48"/>
  <c r="AO13" i="48" s="1"/>
  <c r="X13" i="48"/>
  <c r="AN13" i="48" s="1"/>
  <c r="W13" i="48"/>
  <c r="AM13" i="48" s="1"/>
  <c r="V13" i="48"/>
  <c r="AL13" i="48" s="1"/>
  <c r="U13" i="48"/>
  <c r="AK13" i="48" s="1"/>
  <c r="T13" i="48"/>
  <c r="AJ13" i="48" s="1"/>
  <c r="S13" i="48"/>
  <c r="AI13" i="48" s="1"/>
  <c r="R13" i="48"/>
  <c r="AH13" i="48" s="1"/>
  <c r="AE12" i="48"/>
  <c r="AD12" i="48"/>
  <c r="AC12" i="48"/>
  <c r="AB12" i="48"/>
  <c r="AA12" i="48"/>
  <c r="Z12" i="48"/>
  <c r="Y12" i="48"/>
  <c r="X12" i="48"/>
  <c r="W12" i="48"/>
  <c r="V12" i="48"/>
  <c r="U12" i="48"/>
  <c r="T12" i="48"/>
  <c r="S12" i="48"/>
  <c r="R12" i="48"/>
  <c r="AE11" i="48"/>
  <c r="AD11" i="48"/>
  <c r="AC11" i="48"/>
  <c r="AB11" i="48"/>
  <c r="AA11" i="48"/>
  <c r="Z11" i="48"/>
  <c r="Y11" i="48"/>
  <c r="X11" i="48"/>
  <c r="W11" i="48"/>
  <c r="V11" i="48"/>
  <c r="U11" i="48"/>
  <c r="T11" i="48"/>
  <c r="S11" i="48"/>
  <c r="R11" i="48"/>
  <c r="AE7" i="48"/>
  <c r="AD7" i="48"/>
  <c r="AC7" i="48"/>
  <c r="AB7" i="48"/>
  <c r="AA7" i="48"/>
  <c r="Z7" i="48"/>
  <c r="Y7" i="48"/>
  <c r="X7" i="48"/>
  <c r="W7" i="48"/>
  <c r="V7" i="48"/>
  <c r="U7" i="48"/>
  <c r="T7" i="48"/>
  <c r="S7" i="48"/>
  <c r="R7" i="48"/>
  <c r="AE5" i="48"/>
  <c r="AU5" i="48" s="1"/>
  <c r="AD5" i="48"/>
  <c r="AT5" i="48" s="1"/>
  <c r="AC5" i="48"/>
  <c r="AS5" i="48" s="1"/>
  <c r="AB5" i="48"/>
  <c r="AR5" i="48" s="1"/>
  <c r="AA5" i="48"/>
  <c r="AQ5" i="48" s="1"/>
  <c r="Z5" i="48"/>
  <c r="AP5" i="48" s="1"/>
  <c r="Y5" i="48"/>
  <c r="AO5" i="48" s="1"/>
  <c r="X5" i="48"/>
  <c r="AN5" i="48" s="1"/>
  <c r="W5" i="48"/>
  <c r="AM5" i="48" s="1"/>
  <c r="V5" i="48"/>
  <c r="AL5" i="48" s="1"/>
  <c r="U5" i="48"/>
  <c r="AK5" i="48" s="1"/>
  <c r="T5" i="48"/>
  <c r="AJ5" i="48" s="1"/>
  <c r="S5" i="48"/>
  <c r="AI5" i="48" s="1"/>
  <c r="R5" i="48"/>
  <c r="AH5" i="48" s="1"/>
  <c r="AJ21" i="48" l="1"/>
  <c r="AR21" i="48"/>
  <c r="AP7" i="48"/>
  <c r="AJ14" i="48"/>
  <c r="AQ7" i="48"/>
  <c r="BF5" i="48" s="1"/>
  <c r="AI18" i="48"/>
  <c r="AQ18" i="48"/>
  <c r="AM21" i="48"/>
  <c r="AU21" i="48"/>
  <c r="AR14" i="48"/>
  <c r="AL7" i="48"/>
  <c r="AT7" i="48"/>
  <c r="AH21" i="48"/>
  <c r="AP21" i="48"/>
  <c r="AK14" i="48"/>
  <c r="AN21" i="48"/>
  <c r="AN7" i="48"/>
  <c r="AO21" i="48"/>
  <c r="AO7" i="48"/>
  <c r="AL18" i="48"/>
  <c r="AT18" i="48"/>
  <c r="AN14" i="48"/>
  <c r="AO14" i="48"/>
  <c r="AM7" i="48"/>
  <c r="BB5" i="48" s="1"/>
  <c r="AS14" i="48"/>
  <c r="AJ7" i="48"/>
  <c r="AK7" i="48"/>
  <c r="AP18" i="48"/>
  <c r="AL21" i="48"/>
  <c r="AT21" i="48"/>
  <c r="AK18" i="48"/>
  <c r="AS18" i="48"/>
  <c r="AS7" i="48"/>
  <c r="AP14" i="48"/>
  <c r="AN18" i="48"/>
  <c r="AR7" i="48"/>
  <c r="AH14" i="48"/>
  <c r="AU7" i="48"/>
  <c r="AI14" i="48"/>
  <c r="AQ14" i="48"/>
  <c r="AO18" i="48"/>
  <c r="AJ18" i="48"/>
  <c r="AR18" i="48"/>
  <c r="AI7" i="48"/>
  <c r="AL14" i="48"/>
  <c r="AT14" i="48"/>
  <c r="AM14" i="48"/>
  <c r="AU14" i="48"/>
  <c r="AH18" i="48"/>
  <c r="AH7" i="48"/>
  <c r="AY5" i="48"/>
  <c r="E5" i="23" a="1"/>
  <c r="E5" i="23" s="1"/>
  <c r="AW29" i="26"/>
  <c r="AW30" i="26"/>
  <c r="AW31" i="26"/>
  <c r="AW28" i="26"/>
  <c r="H291" i="3"/>
  <c r="BA5" i="48" l="1"/>
  <c r="BD5" i="48"/>
  <c r="BE5" i="48"/>
  <c r="BI5" i="48"/>
  <c r="BJ5" i="48"/>
  <c r="BG5" i="48"/>
  <c r="AW5" i="48"/>
  <c r="BC5" i="48"/>
  <c r="BH5" i="48"/>
  <c r="AX5" i="48"/>
  <c r="AZ5" i="48"/>
  <c r="AG5" i="13" a="1"/>
  <c r="AG5" i="13"/>
  <c r="AF5" i="13" a="1"/>
  <c r="AF5" i="13"/>
  <c r="AE5" i="13" a="1"/>
  <c r="AE5" i="13"/>
  <c r="AD5" i="13" a="1"/>
  <c r="AD5" i="13"/>
  <c r="AC5" i="13" a="1"/>
  <c r="AC5" i="13"/>
  <c r="AB5" i="13" a="1"/>
  <c r="AB5" i="13"/>
  <c r="AA5" i="13" a="1"/>
  <c r="AA5" i="13"/>
  <c r="Z5" i="13" a="1"/>
  <c r="Z5" i="13"/>
  <c r="Y5" i="13" a="1"/>
  <c r="Y5" i="13"/>
  <c r="X5" i="13" a="1"/>
  <c r="X5" i="13"/>
  <c r="W5" i="13" a="1"/>
  <c r="W5" i="13"/>
  <c r="V5" i="13" a="1"/>
  <c r="V5" i="13"/>
  <c r="U5" i="13" a="1"/>
  <c r="U5" i="13"/>
  <c r="T5" i="13" a="1"/>
  <c r="T5" i="13"/>
  <c r="S5" i="13" a="1"/>
  <c r="S5" i="13"/>
  <c r="R5" i="13" a="1"/>
  <c r="R5" i="13"/>
  <c r="Q5" i="13" a="1"/>
  <c r="Q5" i="13"/>
  <c r="P5" i="13" a="1"/>
  <c r="P5" i="13"/>
  <c r="O5" i="13" a="1"/>
  <c r="O5" i="13"/>
  <c r="N5" i="13" a="1"/>
  <c r="N5" i="13"/>
  <c r="M5" i="13" a="1"/>
  <c r="M5" i="13"/>
  <c r="L5" i="13" a="1"/>
  <c r="L5" i="13"/>
  <c r="K5" i="13" a="1"/>
  <c r="K5" i="13"/>
  <c r="J5" i="13" a="1"/>
  <c r="J5" i="13"/>
  <c r="I5" i="13" a="1"/>
  <c r="I5" i="13"/>
  <c r="H5" i="13" a="1"/>
  <c r="H5" i="13"/>
  <c r="G5" i="13" a="1"/>
  <c r="G5" i="13"/>
  <c r="F5" i="13" a="1"/>
  <c r="F5" i="13"/>
  <c r="E5" i="13" a="1"/>
  <c r="E5" i="13"/>
  <c r="AG5" i="16" a="1"/>
  <c r="AG5" i="16"/>
  <c r="AF5" i="16" a="1"/>
  <c r="AF5" i="16"/>
  <c r="AE5" i="16" a="1"/>
  <c r="AE5" i="16"/>
  <c r="AD5" i="16" a="1"/>
  <c r="AD5" i="16"/>
  <c r="AC5" i="16" a="1"/>
  <c r="AC5" i="16"/>
  <c r="AB5" i="16" a="1"/>
  <c r="AB5" i="16"/>
  <c r="AA5" i="16" a="1"/>
  <c r="AA5" i="16"/>
  <c r="Z5" i="16" a="1"/>
  <c r="Z5" i="16"/>
  <c r="Y5" i="16" a="1"/>
  <c r="Y5" i="16"/>
  <c r="X5" i="16" a="1"/>
  <c r="X5" i="16"/>
  <c r="W5" i="16" a="1"/>
  <c r="W5" i="16"/>
  <c r="V5" i="16" a="1"/>
  <c r="V5" i="16"/>
  <c r="U5" i="16" a="1"/>
  <c r="U5" i="16"/>
  <c r="T5" i="16" a="1"/>
  <c r="T5" i="16"/>
  <c r="S5" i="16" a="1"/>
  <c r="S5" i="16"/>
  <c r="R5" i="16" a="1"/>
  <c r="R5" i="16"/>
  <c r="Q5" i="16" a="1"/>
  <c r="Q5" i="16"/>
  <c r="P5" i="16" a="1"/>
  <c r="P5" i="16"/>
  <c r="O5" i="16" a="1"/>
  <c r="O5" i="16"/>
  <c r="N5" i="16" a="1"/>
  <c r="N5" i="16"/>
  <c r="M5" i="16" a="1"/>
  <c r="M5" i="16"/>
  <c r="L5" i="16" a="1"/>
  <c r="L5" i="16"/>
  <c r="K5" i="16" a="1"/>
  <c r="K5" i="16"/>
  <c r="J5" i="16" a="1"/>
  <c r="J5" i="16"/>
  <c r="I5" i="16" a="1"/>
  <c r="I5" i="16"/>
  <c r="H5" i="16" a="1"/>
  <c r="H5" i="16" s="1"/>
  <c r="G5" i="16" a="1"/>
  <c r="G5" i="16"/>
  <c r="F5" i="16" a="1"/>
  <c r="F5" i="16"/>
  <c r="E5" i="16" a="1"/>
  <c r="E5" i="16"/>
  <c r="AG5" i="19" a="1"/>
  <c r="AG5" i="19"/>
  <c r="AF5" i="19" a="1"/>
  <c r="AF5" i="19"/>
  <c r="AE5" i="19" a="1"/>
  <c r="AE5" i="19"/>
  <c r="AD5" i="19" a="1"/>
  <c r="AD5" i="19"/>
  <c r="AC5" i="19" a="1"/>
  <c r="AC5" i="19"/>
  <c r="AB5" i="19" a="1"/>
  <c r="AB5" i="19"/>
  <c r="AA5" i="19" a="1"/>
  <c r="AA5" i="19"/>
  <c r="Z5" i="19" a="1"/>
  <c r="Z5" i="19"/>
  <c r="Y5" i="19" a="1"/>
  <c r="Y5" i="19"/>
  <c r="X5" i="19" a="1"/>
  <c r="X5" i="19"/>
  <c r="W5" i="19" a="1"/>
  <c r="W5" i="19"/>
  <c r="V5" i="19" a="1"/>
  <c r="V5" i="19"/>
  <c r="U5" i="19" a="1"/>
  <c r="U5" i="19"/>
  <c r="T5" i="19" a="1"/>
  <c r="T5" i="19"/>
  <c r="S5" i="19" a="1"/>
  <c r="S5" i="19"/>
  <c r="R5" i="19" a="1"/>
  <c r="R5" i="19"/>
  <c r="Q5" i="19" a="1"/>
  <c r="Q5" i="19"/>
  <c r="P5" i="19" a="1"/>
  <c r="P5" i="19"/>
  <c r="O5" i="19" a="1"/>
  <c r="O5" i="19"/>
  <c r="N5" i="19" a="1"/>
  <c r="N5" i="19"/>
  <c r="M5" i="19" a="1"/>
  <c r="M5" i="19"/>
  <c r="L5" i="19" a="1"/>
  <c r="L5" i="19"/>
  <c r="K5" i="19" a="1"/>
  <c r="K5" i="19"/>
  <c r="J5" i="19" a="1"/>
  <c r="J5" i="19"/>
  <c r="I5" i="19" a="1"/>
  <c r="I5" i="19"/>
  <c r="H5" i="19" a="1"/>
  <c r="H5" i="19"/>
  <c r="G5" i="19" a="1"/>
  <c r="G5" i="19"/>
  <c r="F5" i="19" a="1"/>
  <c r="F5" i="19"/>
  <c r="E5" i="19" a="1"/>
  <c r="E5" i="19"/>
  <c r="AG5" i="21" a="1"/>
  <c r="AG5" i="21"/>
  <c r="AF5" i="21" a="1"/>
  <c r="AF5" i="21"/>
  <c r="AE5" i="21" a="1"/>
  <c r="AE5" i="21"/>
  <c r="AD5" i="21" a="1"/>
  <c r="AD5" i="21"/>
  <c r="AC5" i="21" a="1"/>
  <c r="AC5" i="21"/>
  <c r="AB5" i="21" a="1"/>
  <c r="AB5" i="21"/>
  <c r="AA5" i="21" a="1"/>
  <c r="AA5" i="21"/>
  <c r="Z5" i="21" a="1"/>
  <c r="Z5" i="21"/>
  <c r="Y5" i="21" a="1"/>
  <c r="Y5" i="21"/>
  <c r="X5" i="21" a="1"/>
  <c r="X5" i="21"/>
  <c r="W5" i="21" a="1"/>
  <c r="W5" i="21"/>
  <c r="V5" i="21" a="1"/>
  <c r="V5" i="21"/>
  <c r="U5" i="21" a="1"/>
  <c r="U5" i="21"/>
  <c r="T5" i="21" a="1"/>
  <c r="T5" i="21"/>
  <c r="S5" i="21" a="1"/>
  <c r="S5" i="21"/>
  <c r="R5" i="21" a="1"/>
  <c r="R5" i="21"/>
  <c r="Q5" i="21" a="1"/>
  <c r="Q5" i="21"/>
  <c r="P5" i="21" a="1"/>
  <c r="P5" i="21"/>
  <c r="O5" i="21" a="1"/>
  <c r="O5" i="21"/>
  <c r="N5" i="21" a="1"/>
  <c r="N5" i="21"/>
  <c r="M5" i="21" a="1"/>
  <c r="M5" i="21"/>
  <c r="L5" i="21" a="1"/>
  <c r="L5" i="21"/>
  <c r="K5" i="21" a="1"/>
  <c r="K5" i="21"/>
  <c r="J5" i="21" a="1"/>
  <c r="J5" i="21"/>
  <c r="I5" i="21" a="1"/>
  <c r="I5" i="21"/>
  <c r="H5" i="21" a="1"/>
  <c r="H5" i="21"/>
  <c r="G5" i="21" a="1"/>
  <c r="G5" i="21"/>
  <c r="F5" i="21" a="1"/>
  <c r="F5" i="21"/>
  <c r="E5" i="21" a="1"/>
  <c r="E5" i="21"/>
  <c r="AG5" i="22" a="1"/>
  <c r="AG5" i="22"/>
  <c r="AF5" i="22" a="1"/>
  <c r="AF5" i="22"/>
  <c r="AE5" i="22" a="1"/>
  <c r="AE5" i="22"/>
  <c r="AD5" i="22" a="1"/>
  <c r="AD5" i="22"/>
  <c r="AC5" i="22" a="1"/>
  <c r="AC5" i="22"/>
  <c r="AB5" i="22" a="1"/>
  <c r="AB5" i="22"/>
  <c r="AA5" i="22" a="1"/>
  <c r="AA5" i="22"/>
  <c r="Z5" i="22" a="1"/>
  <c r="Z5" i="22"/>
  <c r="Y5" i="22" a="1"/>
  <c r="Y5" i="22"/>
  <c r="X5" i="22" a="1"/>
  <c r="X5" i="22"/>
  <c r="W5" i="22" a="1"/>
  <c r="W5" i="22"/>
  <c r="V5" i="22" a="1"/>
  <c r="V5" i="22"/>
  <c r="U5" i="22" a="1"/>
  <c r="U5" i="22"/>
  <c r="T5" i="22" a="1"/>
  <c r="T5" i="22"/>
  <c r="S5" i="22" a="1"/>
  <c r="S5" i="22"/>
  <c r="R5" i="22" a="1"/>
  <c r="R5" i="22"/>
  <c r="Q5" i="22" a="1"/>
  <c r="Q5" i="22"/>
  <c r="P5" i="22" a="1"/>
  <c r="P5" i="22"/>
  <c r="O5" i="22" a="1"/>
  <c r="O5" i="22"/>
  <c r="N5" i="22" a="1"/>
  <c r="N5" i="22"/>
  <c r="M5" i="22" a="1"/>
  <c r="M5" i="22"/>
  <c r="L5" i="22" a="1"/>
  <c r="L5" i="22"/>
  <c r="K5" i="22" a="1"/>
  <c r="K5" i="22"/>
  <c r="J5" i="22" a="1"/>
  <c r="J5" i="22"/>
  <c r="I5" i="22" a="1"/>
  <c r="I5" i="22"/>
  <c r="H5" i="22" a="1"/>
  <c r="H5" i="22"/>
  <c r="G5" i="22" a="1"/>
  <c r="G5" i="22"/>
  <c r="F5" i="22" a="1"/>
  <c r="F5" i="22"/>
  <c r="E5" i="22" a="1"/>
  <c r="E5" i="22"/>
  <c r="AG5" i="23" a="1"/>
  <c r="AG5" i="23"/>
  <c r="AF5" i="23" a="1"/>
  <c r="AF5" i="23"/>
  <c r="AE5" i="23" a="1"/>
  <c r="AE5" i="23"/>
  <c r="AD5" i="23" a="1"/>
  <c r="AD5" i="23"/>
  <c r="AC5" i="23" a="1"/>
  <c r="AC5" i="23"/>
  <c r="AB5" i="23" a="1"/>
  <c r="AB5" i="23"/>
  <c r="AA5" i="23" a="1"/>
  <c r="AA5" i="23"/>
  <c r="Z5" i="23" a="1"/>
  <c r="Z5" i="23"/>
  <c r="Y5" i="23" a="1"/>
  <c r="Y5" i="23"/>
  <c r="X5" i="23" a="1"/>
  <c r="X5" i="23"/>
  <c r="W5" i="23" a="1"/>
  <c r="W5" i="23"/>
  <c r="V5" i="23" a="1"/>
  <c r="V5" i="23"/>
  <c r="U5" i="23" a="1"/>
  <c r="U5" i="23"/>
  <c r="T5" i="23" a="1"/>
  <c r="T5" i="23"/>
  <c r="S5" i="23" a="1"/>
  <c r="S5" i="23"/>
  <c r="R5" i="23" a="1"/>
  <c r="R5" i="23"/>
  <c r="Q5" i="23" a="1"/>
  <c r="Q5" i="23"/>
  <c r="P5" i="23" a="1"/>
  <c r="P5" i="23"/>
  <c r="O5" i="23" a="1"/>
  <c r="O5" i="23"/>
  <c r="N5" i="23" a="1"/>
  <c r="N5" i="23"/>
  <c r="M5" i="23" a="1"/>
  <c r="M5" i="23"/>
  <c r="L5" i="23" a="1"/>
  <c r="L5" i="23"/>
  <c r="K5" i="23" a="1"/>
  <c r="K5" i="23"/>
  <c r="J5" i="23" a="1"/>
  <c r="J5" i="23"/>
  <c r="I5" i="23" a="1"/>
  <c r="I5" i="23"/>
  <c r="H5" i="23" a="1"/>
  <c r="H5" i="23"/>
  <c r="G5" i="23" a="1"/>
  <c r="G5" i="23"/>
  <c r="F5" i="23" a="1"/>
  <c r="F5" i="23"/>
  <c r="A267" i="35" l="1"/>
  <c r="A266" i="35"/>
  <c r="A265" i="35"/>
  <c r="A264" i="35"/>
  <c r="A263" i="35"/>
  <c r="A262" i="35"/>
  <c r="A261" i="35"/>
  <c r="A260" i="35"/>
  <c r="A259" i="35"/>
  <c r="A258" i="35"/>
  <c r="A257" i="35"/>
  <c r="A256" i="35"/>
  <c r="A255" i="35"/>
  <c r="A254" i="35"/>
  <c r="A253" i="35"/>
  <c r="A252" i="35"/>
  <c r="A251" i="35"/>
  <c r="A3" i="26" l="1"/>
  <c r="B1" i="4"/>
  <c r="B2" i="4"/>
  <c r="R98" i="7" l="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AP98" i="7" s="1"/>
  <c r="AQ98" i="7" s="1"/>
  <c r="AQ99" i="7" l="1"/>
  <c r="AQ100" i="7" s="1"/>
  <c r="AP99" i="7"/>
  <c r="AP100" i="7" s="1"/>
  <c r="AO99" i="7"/>
  <c r="AO100" i="7" s="1"/>
  <c r="AN99" i="7"/>
  <c r="AN100" i="7" s="1"/>
  <c r="AM99" i="7"/>
  <c r="AM100" i="7" s="1"/>
  <c r="AL99" i="7"/>
  <c r="AL100" i="7" s="1"/>
  <c r="AK99" i="7"/>
  <c r="AK100" i="7" s="1"/>
  <c r="AJ99" i="7"/>
  <c r="AJ100" i="7" s="1"/>
  <c r="AI99" i="7"/>
  <c r="AI100" i="7" s="1"/>
  <c r="AH99" i="7"/>
  <c r="AH100" i="7" s="1"/>
  <c r="AG99" i="7"/>
  <c r="AG100" i="7" s="1"/>
  <c r="AF99" i="7"/>
  <c r="AF100" i="7" s="1"/>
  <c r="AE99" i="7"/>
  <c r="AE100" i="7" s="1"/>
  <c r="AD99" i="7"/>
  <c r="AD100" i="7" s="1"/>
  <c r="AC99" i="7"/>
  <c r="AC100" i="7" s="1"/>
  <c r="AB99" i="7"/>
  <c r="AB100" i="7" s="1"/>
  <c r="AA99" i="7"/>
  <c r="AA100" i="7" s="1"/>
  <c r="Z99" i="7"/>
  <c r="Z100" i="7" s="1"/>
  <c r="Y99" i="7"/>
  <c r="Y100" i="7" s="1"/>
  <c r="X99" i="7"/>
  <c r="X100" i="7" s="1"/>
  <c r="W99" i="7"/>
  <c r="W100" i="7" s="1"/>
  <c r="V99" i="7"/>
  <c r="V100" i="7" s="1"/>
  <c r="U99" i="7"/>
  <c r="U100" i="7" s="1"/>
  <c r="T99" i="7"/>
  <c r="T100" i="7" s="1"/>
  <c r="S99" i="7"/>
  <c r="S100" i="7" s="1"/>
  <c r="R99" i="7"/>
  <c r="R100" i="7" s="1"/>
  <c r="AL106" i="7"/>
  <c r="AL107" i="7" s="1"/>
  <c r="AK106" i="7"/>
  <c r="AK107" i="7" s="1"/>
  <c r="AJ106" i="7"/>
  <c r="AJ107" i="7" s="1"/>
  <c r="AI106" i="7"/>
  <c r="AI107" i="7" s="1"/>
  <c r="AH106" i="7"/>
  <c r="AH107" i="7" s="1"/>
  <c r="AG106" i="7"/>
  <c r="AG107" i="7" s="1"/>
  <c r="AF106" i="7"/>
  <c r="AF107" i="7" s="1"/>
  <c r="AE106" i="7"/>
  <c r="AE107" i="7" s="1"/>
  <c r="AD106" i="7"/>
  <c r="AD107" i="7" s="1"/>
  <c r="AC106" i="7"/>
  <c r="AC107" i="7" s="1"/>
  <c r="AB106" i="7"/>
  <c r="AB107" i="7" s="1"/>
  <c r="AA106" i="7"/>
  <c r="AA107" i="7" s="1"/>
  <c r="Z106" i="7"/>
  <c r="Z107" i="7" s="1"/>
  <c r="Y106" i="7"/>
  <c r="Y107" i="7" s="1"/>
  <c r="X106" i="7"/>
  <c r="X107" i="7" s="1"/>
  <c r="W106" i="7"/>
  <c r="W107" i="7" s="1"/>
  <c r="V106" i="7"/>
  <c r="V107" i="7" s="1"/>
  <c r="U106" i="7"/>
  <c r="U107" i="7" s="1"/>
  <c r="T106" i="7"/>
  <c r="T107" i="7" s="1"/>
  <c r="S106" i="7"/>
  <c r="S107" i="7" s="1"/>
  <c r="R106" i="7"/>
  <c r="R107" i="7" s="1"/>
  <c r="Q106" i="7"/>
  <c r="Q107" i="7" s="1"/>
  <c r="A17" i="35" l="1"/>
  <c r="Q99" i="7"/>
  <c r="Q100" i="7" s="1"/>
  <c r="A18" i="35" l="1"/>
  <c r="A19" i="35" l="1"/>
  <c r="A20" i="35" l="1"/>
  <c r="AL90" i="7"/>
  <c r="AL91" i="7" s="1"/>
  <c r="AL92" i="7" s="1"/>
  <c r="AK90" i="7"/>
  <c r="AK91" i="7" s="1"/>
  <c r="AK92" i="7" s="1"/>
  <c r="AJ90" i="7"/>
  <c r="AJ91" i="7" s="1"/>
  <c r="AJ92" i="7" s="1"/>
  <c r="AI90" i="7"/>
  <c r="AI91" i="7" s="1"/>
  <c r="AI92" i="7" s="1"/>
  <c r="AH90" i="7"/>
  <c r="AH91" i="7" s="1"/>
  <c r="AH92" i="7" s="1"/>
  <c r="AG90" i="7"/>
  <c r="AG91" i="7" s="1"/>
  <c r="AG92" i="7" s="1"/>
  <c r="AF90" i="7"/>
  <c r="AF91" i="7" s="1"/>
  <c r="AF92" i="7" s="1"/>
  <c r="AE90" i="7"/>
  <c r="AE91" i="7" s="1"/>
  <c r="AE92" i="7" s="1"/>
  <c r="AD90" i="7"/>
  <c r="AD91" i="7" s="1"/>
  <c r="AD92" i="7" s="1"/>
  <c r="AC90" i="7"/>
  <c r="AC91" i="7" s="1"/>
  <c r="AC92" i="7" s="1"/>
  <c r="AB90" i="7"/>
  <c r="AB91" i="7" s="1"/>
  <c r="AB92" i="7" s="1"/>
  <c r="AA90" i="7"/>
  <c r="AA91" i="7" s="1"/>
  <c r="AA92" i="7" s="1"/>
  <c r="Z90" i="7"/>
  <c r="Z91" i="7" s="1"/>
  <c r="Z92" i="7" s="1"/>
  <c r="Y90" i="7"/>
  <c r="Y91" i="7" s="1"/>
  <c r="Y92" i="7" s="1"/>
  <c r="X90" i="7"/>
  <c r="X91" i="7" s="1"/>
  <c r="X92" i="7" s="1"/>
  <c r="W90" i="7"/>
  <c r="W91" i="7" s="1"/>
  <c r="W92" i="7" s="1"/>
  <c r="V90" i="7"/>
  <c r="V91" i="7" s="1"/>
  <c r="V92" i="7" s="1"/>
  <c r="U90" i="7"/>
  <c r="U91" i="7" s="1"/>
  <c r="U92" i="7" s="1"/>
  <c r="T90" i="7"/>
  <c r="T91" i="7" s="1"/>
  <c r="T92" i="7" s="1"/>
  <c r="S90" i="7"/>
  <c r="S91" i="7" s="1"/>
  <c r="S92" i="7" s="1"/>
  <c r="R90" i="7"/>
  <c r="R91" i="7" s="1"/>
  <c r="R92" i="7" s="1"/>
  <c r="Q90" i="7"/>
  <c r="Q91" i="7" s="1"/>
  <c r="Q92" i="7" s="1"/>
  <c r="Q4" i="7"/>
  <c r="D111" i="8"/>
  <c r="D105" i="8"/>
  <c r="D99" i="8"/>
  <c r="D93" i="8"/>
  <c r="D87" i="8"/>
  <c r="D81" i="8"/>
  <c r="D75" i="8"/>
  <c r="D69" i="8"/>
  <c r="D63" i="8"/>
  <c r="D57" i="8"/>
  <c r="D51" i="8"/>
  <c r="D45" i="8"/>
  <c r="D39" i="8"/>
  <c r="D33" i="8"/>
  <c r="D27" i="8"/>
  <c r="D21" i="8"/>
  <c r="D15" i="8"/>
  <c r="D9" i="8"/>
  <c r="A21" i="35" l="1"/>
  <c r="AG111" i="8" a="1"/>
  <c r="AG111" i="8" s="1"/>
  <c r="AF111" i="8" a="1"/>
  <c r="AF111" i="8" s="1"/>
  <c r="AA111" i="8" a="1"/>
  <c r="AA111" i="8" s="1"/>
  <c r="Z111" i="8" a="1"/>
  <c r="Z111" i="8" s="1"/>
  <c r="U111" i="8" a="1"/>
  <c r="U111" i="8" s="1"/>
  <c r="T111" i="8" a="1"/>
  <c r="T111" i="8" s="1"/>
  <c r="O111" i="8" a="1"/>
  <c r="O111" i="8" s="1"/>
  <c r="N111" i="8" a="1"/>
  <c r="N111" i="8" s="1"/>
  <c r="I111" i="8" a="1"/>
  <c r="I111" i="8" s="1"/>
  <c r="H111" i="8" a="1"/>
  <c r="H111" i="8" s="1"/>
  <c r="AE111" i="8" a="1"/>
  <c r="AE111" i="8" s="1"/>
  <c r="C32" i="4"/>
  <c r="O113" i="8" l="1" a="1"/>
  <c r="O113" i="8" s="1"/>
  <c r="I113" i="8" a="1"/>
  <c r="I113" i="8" s="1"/>
  <c r="AA113" i="8" a="1"/>
  <c r="AA113" i="8" s="1"/>
  <c r="AG113" i="8" a="1"/>
  <c r="AG113" i="8" s="1"/>
  <c r="A22" i="35"/>
  <c r="I112" i="8" a="1"/>
  <c r="I112" i="8" s="1"/>
  <c r="AA112" i="8" a="1"/>
  <c r="AA112" i="8" s="1"/>
  <c r="AG112" i="8" a="1"/>
  <c r="AG112" i="8" s="1"/>
  <c r="T112" i="8" a="1"/>
  <c r="T112" i="8" s="1"/>
  <c r="T113" i="8" a="1"/>
  <c r="T113" i="8" s="1"/>
  <c r="U113" i="8" a="1"/>
  <c r="U113" i="8" s="1"/>
  <c r="U112" i="8" a="1"/>
  <c r="U112" i="8" s="1"/>
  <c r="O112" i="8" a="1"/>
  <c r="O112" i="8" s="1"/>
  <c r="Z112" i="8" a="1"/>
  <c r="Z112" i="8" s="1"/>
  <c r="Z113" i="8" a="1"/>
  <c r="Z113" i="8" s="1"/>
  <c r="AF112" i="8" a="1"/>
  <c r="AF112" i="8" s="1"/>
  <c r="AF113" i="8" a="1"/>
  <c r="AF113" i="8" s="1"/>
  <c r="AE112" i="8" a="1"/>
  <c r="AE112" i="8" s="1"/>
  <c r="AE113" i="8" a="1"/>
  <c r="AE113" i="8" s="1"/>
  <c r="H112" i="8" a="1"/>
  <c r="H112" i="8" s="1"/>
  <c r="H113" i="8" a="1"/>
  <c r="H113" i="8" s="1"/>
  <c r="N112" i="8" a="1"/>
  <c r="N112" i="8" s="1"/>
  <c r="N113" i="8" a="1"/>
  <c r="N113" i="8" s="1"/>
  <c r="J111" i="8" a="1"/>
  <c r="J111" i="8" s="1"/>
  <c r="P111" i="8" a="1"/>
  <c r="P111" i="8" s="1"/>
  <c r="V111" i="8" a="1"/>
  <c r="V111" i="8" s="1"/>
  <c r="AB111" i="8" a="1"/>
  <c r="AB111" i="8" s="1"/>
  <c r="E111" i="8" a="1"/>
  <c r="E111" i="8" s="1"/>
  <c r="K111" i="8" a="1"/>
  <c r="K111" i="8" s="1"/>
  <c r="Q111" i="8" a="1"/>
  <c r="Q111" i="8" s="1"/>
  <c r="W111" i="8" a="1"/>
  <c r="W111" i="8" s="1"/>
  <c r="AC111" i="8" a="1"/>
  <c r="AC111" i="8" s="1"/>
  <c r="F111" i="8" a="1"/>
  <c r="F111" i="8" s="1"/>
  <c r="L111" i="8" a="1"/>
  <c r="L111" i="8" s="1"/>
  <c r="R111" i="8" a="1"/>
  <c r="R111" i="8" s="1"/>
  <c r="X111" i="8" a="1"/>
  <c r="X111" i="8" s="1"/>
  <c r="AD111" i="8" a="1"/>
  <c r="AD111" i="8" s="1"/>
  <c r="G111" i="8" a="1"/>
  <c r="G111" i="8" s="1"/>
  <c r="M111" i="8" a="1"/>
  <c r="M111" i="8" s="1"/>
  <c r="S111" i="8" a="1"/>
  <c r="S111" i="8" s="1"/>
  <c r="Y111" i="8" a="1"/>
  <c r="Y111" i="8" s="1"/>
  <c r="C292" i="3"/>
  <c r="C289" i="3"/>
  <c r="C284" i="3"/>
  <c r="C283" i="3"/>
  <c r="C276" i="3"/>
  <c r="C275" i="3"/>
  <c r="C291" i="3" s="1"/>
  <c r="C274" i="3"/>
  <c r="C290" i="3" s="1"/>
  <c r="C273" i="3"/>
  <c r="C272" i="3"/>
  <c r="C288" i="3" s="1"/>
  <c r="C271" i="3"/>
  <c r="C287" i="3" s="1"/>
  <c r="C270" i="3"/>
  <c r="C286" i="3" s="1"/>
  <c r="C269" i="3"/>
  <c r="C285" i="3" s="1"/>
  <c r="C268" i="3"/>
  <c r="C267" i="3"/>
  <c r="C266" i="3"/>
  <c r="C282" i="3" s="1"/>
  <c r="C265" i="3"/>
  <c r="C281" i="3" s="1"/>
  <c r="C264" i="3"/>
  <c r="C280" i="3" s="1"/>
  <c r="C263" i="3"/>
  <c r="C279" i="3" s="1"/>
  <c r="C241" i="3"/>
  <c r="C257" i="3" s="1"/>
  <c r="C240" i="3"/>
  <c r="C256" i="3" s="1"/>
  <c r="C236" i="3"/>
  <c r="C252" i="3" s="1"/>
  <c r="C235" i="3"/>
  <c r="C251" i="3" s="1"/>
  <c r="C228" i="3"/>
  <c r="C244" i="3" s="1"/>
  <c r="C260" i="3" s="1"/>
  <c r="C227" i="3"/>
  <c r="C243" i="3" s="1"/>
  <c r="C259" i="3" s="1"/>
  <c r="C226" i="3"/>
  <c r="C242" i="3" s="1"/>
  <c r="C258" i="3" s="1"/>
  <c r="C225" i="3"/>
  <c r="C224" i="3"/>
  <c r="C223" i="3"/>
  <c r="C239" i="3" s="1"/>
  <c r="C255" i="3" s="1"/>
  <c r="C222" i="3"/>
  <c r="C238" i="3" s="1"/>
  <c r="C254" i="3" s="1"/>
  <c r="C221" i="3"/>
  <c r="C237" i="3" s="1"/>
  <c r="C253" i="3" s="1"/>
  <c r="C220" i="3"/>
  <c r="C219" i="3"/>
  <c r="C218" i="3"/>
  <c r="C234" i="3" s="1"/>
  <c r="C250" i="3" s="1"/>
  <c r="C217" i="3"/>
  <c r="C233" i="3" s="1"/>
  <c r="C249" i="3" s="1"/>
  <c r="C216" i="3"/>
  <c r="C232" i="3" s="1"/>
  <c r="C248" i="3" s="1"/>
  <c r="C215" i="3"/>
  <c r="C231" i="3" s="1"/>
  <c r="C247" i="3" s="1"/>
  <c r="C211" i="3"/>
  <c r="C199" i="3"/>
  <c r="C195" i="3"/>
  <c r="C194" i="3"/>
  <c r="C210" i="3" s="1"/>
  <c r="C185" i="3"/>
  <c r="C201" i="3" s="1"/>
  <c r="C183" i="3"/>
  <c r="C180" i="3"/>
  <c r="C196" i="3" s="1"/>
  <c r="C212" i="3" s="1"/>
  <c r="C179" i="3"/>
  <c r="C178" i="3"/>
  <c r="C177" i="3"/>
  <c r="C193" i="3" s="1"/>
  <c r="C209" i="3" s="1"/>
  <c r="C176" i="3"/>
  <c r="C192" i="3" s="1"/>
  <c r="C208" i="3" s="1"/>
  <c r="C175" i="3"/>
  <c r="C191" i="3" s="1"/>
  <c r="C207" i="3" s="1"/>
  <c r="C174" i="3"/>
  <c r="C190" i="3" s="1"/>
  <c r="C206" i="3" s="1"/>
  <c r="C173" i="3"/>
  <c r="C189" i="3" s="1"/>
  <c r="C205" i="3" s="1"/>
  <c r="C172" i="3"/>
  <c r="C188" i="3" s="1"/>
  <c r="C204" i="3" s="1"/>
  <c r="C171" i="3"/>
  <c r="C187" i="3" s="1"/>
  <c r="C203" i="3" s="1"/>
  <c r="C170" i="3"/>
  <c r="C186" i="3" s="1"/>
  <c r="C202" i="3" s="1"/>
  <c r="C169" i="3"/>
  <c r="C168" i="3"/>
  <c r="C184" i="3" s="1"/>
  <c r="C200" i="3" s="1"/>
  <c r="C167" i="3"/>
  <c r="C160" i="3"/>
  <c r="C145" i="3"/>
  <c r="C161" i="3" s="1"/>
  <c r="C144" i="3"/>
  <c r="C139" i="3"/>
  <c r="C155" i="3" s="1"/>
  <c r="C132" i="3"/>
  <c r="C148" i="3" s="1"/>
  <c r="C164" i="3" s="1"/>
  <c r="C131" i="3"/>
  <c r="C147" i="3" s="1"/>
  <c r="C163" i="3" s="1"/>
  <c r="C130" i="3"/>
  <c r="C146" i="3" s="1"/>
  <c r="C162" i="3" s="1"/>
  <c r="C129" i="3"/>
  <c r="C128" i="3"/>
  <c r="C127" i="3"/>
  <c r="C143" i="3" s="1"/>
  <c r="C159" i="3" s="1"/>
  <c r="C126" i="3"/>
  <c r="C142" i="3" s="1"/>
  <c r="C158" i="3" s="1"/>
  <c r="C125" i="3"/>
  <c r="C141" i="3" s="1"/>
  <c r="C157" i="3" s="1"/>
  <c r="C124" i="3"/>
  <c r="C140" i="3" s="1"/>
  <c r="C156" i="3" s="1"/>
  <c r="C123" i="3"/>
  <c r="C122" i="3"/>
  <c r="C138" i="3" s="1"/>
  <c r="C154" i="3" s="1"/>
  <c r="C121" i="3"/>
  <c r="C137" i="3" s="1"/>
  <c r="C153" i="3" s="1"/>
  <c r="C120" i="3"/>
  <c r="C136" i="3" s="1"/>
  <c r="C152" i="3" s="1"/>
  <c r="C119" i="3"/>
  <c r="C135" i="3" s="1"/>
  <c r="C151" i="3" s="1"/>
  <c r="C100" i="3"/>
  <c r="C116" i="3" s="1"/>
  <c r="C95" i="3"/>
  <c r="C111" i="3" s="1"/>
  <c r="C88" i="3"/>
  <c r="C104" i="3" s="1"/>
  <c r="C84" i="3"/>
  <c r="C83" i="3"/>
  <c r="C99" i="3" s="1"/>
  <c r="C115" i="3" s="1"/>
  <c r="C82" i="3"/>
  <c r="C98" i="3" s="1"/>
  <c r="C114" i="3" s="1"/>
  <c r="C81" i="3"/>
  <c r="C97" i="3" s="1"/>
  <c r="C113" i="3" s="1"/>
  <c r="C80" i="3"/>
  <c r="C96" i="3" s="1"/>
  <c r="C112" i="3" s="1"/>
  <c r="C79" i="3"/>
  <c r="C78" i="3"/>
  <c r="C94" i="3" s="1"/>
  <c r="C110" i="3" s="1"/>
  <c r="C77" i="3"/>
  <c r="C93" i="3" s="1"/>
  <c r="C109" i="3" s="1"/>
  <c r="C76" i="3"/>
  <c r="C92" i="3" s="1"/>
  <c r="C108" i="3" s="1"/>
  <c r="C75" i="3"/>
  <c r="C91" i="3" s="1"/>
  <c r="C107" i="3" s="1"/>
  <c r="C74" i="3"/>
  <c r="C90" i="3" s="1"/>
  <c r="C106" i="3" s="1"/>
  <c r="C73" i="3"/>
  <c r="C89" i="3" s="1"/>
  <c r="C105" i="3" s="1"/>
  <c r="C72" i="3"/>
  <c r="C71" i="3"/>
  <c r="C87" i="3" s="1"/>
  <c r="C103" i="3" s="1"/>
  <c r="C68" i="3"/>
  <c r="C67" i="3"/>
  <c r="C66" i="3"/>
  <c r="C65" i="3"/>
  <c r="C64" i="3"/>
  <c r="C63" i="3"/>
  <c r="C62" i="3"/>
  <c r="C61" i="3"/>
  <c r="C60" i="3"/>
  <c r="C59" i="3"/>
  <c r="C58" i="3"/>
  <c r="C57" i="3"/>
  <c r="C56" i="3"/>
  <c r="C55" i="3"/>
  <c r="C52" i="3"/>
  <c r="C51" i="3"/>
  <c r="C50" i="3"/>
  <c r="C49" i="3"/>
  <c r="C48" i="3"/>
  <c r="C47" i="3"/>
  <c r="C46" i="3"/>
  <c r="C45" i="3"/>
  <c r="C44" i="3"/>
  <c r="C43" i="3"/>
  <c r="C42" i="3"/>
  <c r="C41" i="3"/>
  <c r="C40" i="3"/>
  <c r="C39" i="3"/>
  <c r="C36" i="3"/>
  <c r="C35" i="3"/>
  <c r="C34" i="3"/>
  <c r="C33" i="3"/>
  <c r="C32" i="3"/>
  <c r="C31" i="3"/>
  <c r="B191" i="3"/>
  <c r="A191" i="3"/>
  <c r="A192" i="3" s="1"/>
  <c r="A193" i="3" s="1"/>
  <c r="A194" i="3" s="1"/>
  <c r="A195" i="3" s="1"/>
  <c r="A196" i="3" s="1"/>
  <c r="B175" i="3"/>
  <c r="A175" i="3"/>
  <c r="A176" i="3" s="1"/>
  <c r="A177" i="3" s="1"/>
  <c r="A178" i="3" s="1"/>
  <c r="A179" i="3" s="1"/>
  <c r="A180" i="3" s="1"/>
  <c r="B159" i="3"/>
  <c r="B160" i="3" s="1"/>
  <c r="A159" i="3"/>
  <c r="A160" i="3" s="1"/>
  <c r="A161" i="3" s="1"/>
  <c r="A162" i="3" s="1"/>
  <c r="A163" i="3" s="1"/>
  <c r="A164" i="3" s="1"/>
  <c r="B143" i="3"/>
  <c r="A143" i="3"/>
  <c r="A144" i="3" s="1"/>
  <c r="A145" i="3" s="1"/>
  <c r="A146" i="3" s="1"/>
  <c r="A147" i="3" s="1"/>
  <c r="A148" i="3" s="1"/>
  <c r="B127" i="3"/>
  <c r="A127" i="3"/>
  <c r="A128" i="3" s="1"/>
  <c r="A129" i="3" s="1"/>
  <c r="A130" i="3" s="1"/>
  <c r="A131" i="3" s="1"/>
  <c r="A132" i="3" s="1"/>
  <c r="B111" i="3"/>
  <c r="A111" i="3"/>
  <c r="A112" i="3" s="1"/>
  <c r="A113" i="3" s="1"/>
  <c r="A114" i="3" s="1"/>
  <c r="A115" i="3" s="1"/>
  <c r="A116" i="3" s="1"/>
  <c r="B95" i="3"/>
  <c r="B96" i="3" s="1"/>
  <c r="A95" i="3"/>
  <c r="A96" i="3" s="1"/>
  <c r="A97" i="3" s="1"/>
  <c r="A98" i="3" s="1"/>
  <c r="A99" i="3" s="1"/>
  <c r="A100" i="3" s="1"/>
  <c r="B79" i="3"/>
  <c r="D79" i="3" s="1"/>
  <c r="A79" i="3"/>
  <c r="A80" i="3" s="1"/>
  <c r="A81" i="3" s="1"/>
  <c r="A82" i="3" s="1"/>
  <c r="A83" i="3" s="1"/>
  <c r="A84" i="3" s="1"/>
  <c r="B63" i="3"/>
  <c r="A63" i="3"/>
  <c r="A64" i="3" s="1"/>
  <c r="A65" i="3" s="1"/>
  <c r="A66" i="3" s="1"/>
  <c r="A67" i="3" s="1"/>
  <c r="A68" i="3" s="1"/>
  <c r="B47" i="3"/>
  <c r="A47" i="3"/>
  <c r="A48" i="3" s="1"/>
  <c r="A49" i="3" s="1"/>
  <c r="A50" i="3" s="1"/>
  <c r="A51" i="3" s="1"/>
  <c r="A52" i="3" s="1"/>
  <c r="B31" i="3"/>
  <c r="A31" i="3"/>
  <c r="A32" i="3" s="1"/>
  <c r="A33" i="3" s="1"/>
  <c r="A34" i="3" s="1"/>
  <c r="A35" i="3" s="1"/>
  <c r="A36" i="3" s="1"/>
  <c r="B15" i="3"/>
  <c r="D15" i="3" s="1"/>
  <c r="A15" i="3"/>
  <c r="A16" i="3" s="1"/>
  <c r="A17" i="3" s="1"/>
  <c r="A18" i="3" s="1"/>
  <c r="A19" i="3" s="1"/>
  <c r="A20" i="3" s="1"/>
  <c r="B287" i="3"/>
  <c r="A287" i="3"/>
  <c r="A288" i="3" s="1"/>
  <c r="A289" i="3" s="1"/>
  <c r="A290" i="3" s="1"/>
  <c r="A291" i="3" s="1"/>
  <c r="A292" i="3" s="1"/>
  <c r="B271" i="3"/>
  <c r="A271" i="3"/>
  <c r="A272" i="3" s="1"/>
  <c r="A273" i="3" s="1"/>
  <c r="A274" i="3" s="1"/>
  <c r="A275" i="3" s="1"/>
  <c r="A276" i="3" s="1"/>
  <c r="B255" i="3"/>
  <c r="A255" i="3"/>
  <c r="A256" i="3" s="1"/>
  <c r="A257" i="3" s="1"/>
  <c r="A258" i="3" s="1"/>
  <c r="A259" i="3" s="1"/>
  <c r="A260" i="3" s="1"/>
  <c r="B239" i="3"/>
  <c r="A239" i="3"/>
  <c r="A240" i="3" s="1"/>
  <c r="A241" i="3" s="1"/>
  <c r="A242" i="3" s="1"/>
  <c r="A243" i="3" s="1"/>
  <c r="A244" i="3" s="1"/>
  <c r="B223" i="3"/>
  <c r="B224" i="3" s="1"/>
  <c r="B225" i="3" s="1"/>
  <c r="A223" i="3"/>
  <c r="A224" i="3" s="1"/>
  <c r="A225" i="3" s="1"/>
  <c r="A226" i="3" s="1"/>
  <c r="A227" i="3" s="1"/>
  <c r="A228" i="3" s="1"/>
  <c r="B207" i="3"/>
  <c r="A207" i="3"/>
  <c r="A208" i="3" s="1"/>
  <c r="A209" i="3" s="1"/>
  <c r="A210" i="3" s="1"/>
  <c r="A211" i="3" s="1"/>
  <c r="A212" i="3" s="1"/>
  <c r="O114" i="8" l="1"/>
  <c r="AG114" i="8"/>
  <c r="AA114" i="8"/>
  <c r="I114" i="8"/>
  <c r="A23" i="35"/>
  <c r="H114" i="8"/>
  <c r="AE114" i="8"/>
  <c r="T114" i="8"/>
  <c r="U114" i="8"/>
  <c r="AF114" i="8"/>
  <c r="Z114" i="8"/>
  <c r="N114" i="8"/>
  <c r="P112" i="8" a="1"/>
  <c r="P112" i="8" s="1"/>
  <c r="P113" i="8" a="1"/>
  <c r="P113" i="8" s="1"/>
  <c r="AB113" i="8" a="1"/>
  <c r="AB113" i="8" s="1"/>
  <c r="AB112" i="8" a="1"/>
  <c r="AB112" i="8" s="1"/>
  <c r="V112" i="8" a="1"/>
  <c r="V112" i="8" s="1"/>
  <c r="V113" i="8" a="1"/>
  <c r="V113" i="8" s="1"/>
  <c r="J113" i="8" a="1"/>
  <c r="J113" i="8" s="1"/>
  <c r="J112" i="8" a="1"/>
  <c r="J112" i="8" s="1"/>
  <c r="M112" i="8" a="1"/>
  <c r="M112" i="8" s="1"/>
  <c r="M113" i="8" a="1"/>
  <c r="M113" i="8" s="1"/>
  <c r="X112" i="8" a="1"/>
  <c r="X112" i="8" s="1"/>
  <c r="X113" i="8" a="1"/>
  <c r="X113" i="8" s="1"/>
  <c r="G112" i="8" a="1"/>
  <c r="G112" i="8" s="1"/>
  <c r="G113" i="8" a="1"/>
  <c r="G113" i="8" s="1"/>
  <c r="R112" i="8" a="1"/>
  <c r="R112" i="8" s="1"/>
  <c r="R113" i="8" a="1"/>
  <c r="R113" i="8" s="1"/>
  <c r="AC112" i="8" a="1"/>
  <c r="AC112" i="8" s="1"/>
  <c r="AC113" i="8" a="1"/>
  <c r="AC113" i="8" s="1"/>
  <c r="L112" i="8" a="1"/>
  <c r="L112" i="8" s="1"/>
  <c r="L113" i="8" a="1"/>
  <c r="L113" i="8" s="1"/>
  <c r="W112" i="8" a="1"/>
  <c r="W112" i="8" s="1"/>
  <c r="W113" i="8" a="1"/>
  <c r="W113" i="8" s="1"/>
  <c r="F112" i="8" a="1"/>
  <c r="F112" i="8" s="1"/>
  <c r="F113" i="8" a="1"/>
  <c r="F113" i="8" s="1"/>
  <c r="Q112" i="8" a="1"/>
  <c r="Q112" i="8" s="1"/>
  <c r="Q113" i="8" a="1"/>
  <c r="Q113" i="8" s="1"/>
  <c r="K112" i="8" a="1"/>
  <c r="K112" i="8" s="1"/>
  <c r="K113" i="8" a="1"/>
  <c r="K113" i="8" s="1"/>
  <c r="E112" i="8" a="1"/>
  <c r="E112" i="8" s="1"/>
  <c r="E113" i="8" a="1"/>
  <c r="E113" i="8" s="1"/>
  <c r="Y112" i="8" a="1"/>
  <c r="Y112" i="8" s="1"/>
  <c r="Y113" i="8" a="1"/>
  <c r="Y113" i="8" s="1"/>
  <c r="S112" i="8" a="1"/>
  <c r="S112" i="8" s="1"/>
  <c r="S113" i="8" a="1"/>
  <c r="S113" i="8" s="1"/>
  <c r="AD112" i="8" a="1"/>
  <c r="AD112" i="8" s="1"/>
  <c r="AD113" i="8" a="1"/>
  <c r="AD113" i="8" s="1"/>
  <c r="D271" i="3"/>
  <c r="D111" i="3"/>
  <c r="B80" i="3"/>
  <c r="D80" i="3" s="1"/>
  <c r="D223" i="3"/>
  <c r="D191" i="3"/>
  <c r="B192" i="3"/>
  <c r="B176" i="3"/>
  <c r="D175" i="3"/>
  <c r="B161" i="3"/>
  <c r="D160" i="3"/>
  <c r="D159" i="3"/>
  <c r="B144" i="3"/>
  <c r="D143" i="3"/>
  <c r="B128" i="3"/>
  <c r="D127" i="3"/>
  <c r="B112" i="3"/>
  <c r="B97" i="3"/>
  <c r="D96" i="3"/>
  <c r="D95" i="3"/>
  <c r="B64" i="3"/>
  <c r="D47" i="3"/>
  <c r="B48" i="3"/>
  <c r="D31" i="3"/>
  <c r="B32" i="3"/>
  <c r="B16" i="3"/>
  <c r="D287" i="3"/>
  <c r="B288" i="3"/>
  <c r="B272" i="3"/>
  <c r="B256" i="3"/>
  <c r="D255" i="3"/>
  <c r="B240" i="3"/>
  <c r="D239" i="3"/>
  <c r="D224" i="3"/>
  <c r="D225" i="3"/>
  <c r="B226" i="3"/>
  <c r="B208" i="3"/>
  <c r="D207" i="3"/>
  <c r="A24" i="35" l="1"/>
  <c r="X114" i="8"/>
  <c r="V114" i="8"/>
  <c r="Y114" i="8"/>
  <c r="M114" i="8"/>
  <c r="AC114" i="8"/>
  <c r="S114" i="8"/>
  <c r="E114" i="8"/>
  <c r="Q114" i="8"/>
  <c r="L114" i="8"/>
  <c r="G114" i="8"/>
  <c r="F114" i="8"/>
  <c r="P114" i="8"/>
  <c r="AB114" i="8"/>
  <c r="J114" i="8"/>
  <c r="AD114" i="8"/>
  <c r="K114" i="8"/>
  <c r="W114" i="8"/>
  <c r="R114" i="8"/>
  <c r="D63" i="3"/>
  <c r="B81" i="3"/>
  <c r="D81" i="3" s="1"/>
  <c r="D192" i="3"/>
  <c r="B193" i="3"/>
  <c r="D176" i="3"/>
  <c r="B177" i="3"/>
  <c r="D161" i="3"/>
  <c r="B162" i="3"/>
  <c r="D144" i="3"/>
  <c r="B145" i="3"/>
  <c r="B129" i="3"/>
  <c r="D128" i="3"/>
  <c r="D112" i="3"/>
  <c r="B113" i="3"/>
  <c r="D97" i="3"/>
  <c r="B98" i="3"/>
  <c r="D64" i="3"/>
  <c r="B65" i="3"/>
  <c r="D48" i="3"/>
  <c r="B49" i="3"/>
  <c r="D32" i="3"/>
  <c r="B33" i="3"/>
  <c r="B17" i="3"/>
  <c r="D16" i="3"/>
  <c r="D288" i="3"/>
  <c r="B289" i="3"/>
  <c r="D272" i="3"/>
  <c r="B273" i="3"/>
  <c r="D256" i="3"/>
  <c r="B257" i="3"/>
  <c r="B241" i="3"/>
  <c r="D240" i="3"/>
  <c r="D226" i="3"/>
  <c r="B227" i="3"/>
  <c r="D208" i="3"/>
  <c r="B209" i="3"/>
  <c r="A25" i="35" l="1"/>
  <c r="B82" i="3"/>
  <c r="D193" i="3"/>
  <c r="B194" i="3"/>
  <c r="B178" i="3"/>
  <c r="D177" i="3"/>
  <c r="B163" i="3"/>
  <c r="D162" i="3"/>
  <c r="D145" i="3"/>
  <c r="B146" i="3"/>
  <c r="B130" i="3"/>
  <c r="D129" i="3"/>
  <c r="B114" i="3"/>
  <c r="D113" i="3"/>
  <c r="D98" i="3"/>
  <c r="B99" i="3"/>
  <c r="B66" i="3"/>
  <c r="D65" i="3"/>
  <c r="B50" i="3"/>
  <c r="D49" i="3"/>
  <c r="B34" i="3"/>
  <c r="D33" i="3"/>
  <c r="B18" i="3"/>
  <c r="D17" i="3"/>
  <c r="B290" i="3"/>
  <c r="D289" i="3"/>
  <c r="B274" i="3"/>
  <c r="D273" i="3"/>
  <c r="B258" i="3"/>
  <c r="D257" i="3"/>
  <c r="B242" i="3"/>
  <c r="D241" i="3"/>
  <c r="D227" i="3"/>
  <c r="B228" i="3"/>
  <c r="B210" i="3"/>
  <c r="D209" i="3"/>
  <c r="T52" i="7"/>
  <c r="T53" i="7" s="1"/>
  <c r="S52" i="7"/>
  <c r="S53" i="7" s="1"/>
  <c r="R52" i="7"/>
  <c r="R53" i="7" s="1"/>
  <c r="Q52" i="7"/>
  <c r="Q53" i="7" s="1"/>
  <c r="P14" i="2"/>
  <c r="N14" i="2"/>
  <c r="R13" i="2"/>
  <c r="Q13" i="2"/>
  <c r="AI18" i="7"/>
  <c r="AI19" i="7" s="1"/>
  <c r="AH18" i="7"/>
  <c r="AH19" i="7" s="1"/>
  <c r="AG18" i="7"/>
  <c r="AG19" i="7" s="1"/>
  <c r="AF18" i="7"/>
  <c r="AF19" i="7" s="1"/>
  <c r="AE18" i="7"/>
  <c r="AE19" i="7" s="1"/>
  <c r="AD18" i="7"/>
  <c r="AD19" i="7" s="1"/>
  <c r="AC18" i="7"/>
  <c r="AC19" i="7" s="1"/>
  <c r="AB18" i="7"/>
  <c r="AB19" i="7" s="1"/>
  <c r="AA18" i="7"/>
  <c r="AA19" i="7" s="1"/>
  <c r="Z18" i="7"/>
  <c r="Z19" i="7" s="1"/>
  <c r="Y18" i="7"/>
  <c r="Y19" i="7" s="1"/>
  <c r="X18" i="7"/>
  <c r="X19" i="7" s="1"/>
  <c r="W18" i="7"/>
  <c r="W19" i="7" s="1"/>
  <c r="V18" i="7"/>
  <c r="V19" i="7" s="1"/>
  <c r="U18" i="7"/>
  <c r="U19" i="7" s="1"/>
  <c r="T18" i="7"/>
  <c r="T19" i="7" s="1"/>
  <c r="S18" i="7"/>
  <c r="S19" i="7" s="1"/>
  <c r="R18" i="7"/>
  <c r="R19" i="7" s="1"/>
  <c r="Q18" i="7"/>
  <c r="Q19" i="7" s="1"/>
  <c r="Y265" i="35" a="1"/>
  <c r="P251" i="35" a="1"/>
  <c r="BF253" i="35" a="1"/>
  <c r="H25" i="29" a="1"/>
  <c r="AH256" i="35" a="1"/>
  <c r="L256" i="35"/>
  <c r="BU259" i="35" a="1"/>
  <c r="J37" i="29" a="1"/>
  <c r="AB259" i="35" a="1"/>
  <c r="P29" i="29" a="1"/>
  <c r="U13" i="41"/>
  <c r="BH264" i="35" a="1"/>
  <c r="G28" i="29" a="1"/>
  <c r="AZ256" i="35" a="1"/>
  <c r="D262" i="35"/>
  <c r="S259" i="35" a="1"/>
  <c r="R12" i="41"/>
  <c r="AP267" i="35"/>
  <c r="BB266" i="35" a="1"/>
  <c r="N42" i="29" a="1"/>
  <c r="L52" i="29" a="1"/>
  <c r="AX254" i="35" a="1"/>
  <c r="L20" i="29" a="1"/>
  <c r="AI265" i="35" a="1"/>
  <c r="AI260" i="35" a="1"/>
  <c r="H21" i="29" a="1"/>
  <c r="I27" i="41"/>
  <c r="T20" i="29" a="1"/>
  <c r="W19" i="29" a="1"/>
  <c r="AZ264" i="35" a="1"/>
  <c r="AE255" i="35" a="1"/>
  <c r="T256" i="35" a="1"/>
  <c r="U41" i="29" a="1"/>
  <c r="BB263" i="35" a="1"/>
  <c r="AM264" i="35"/>
  <c r="S50" i="29" a="1"/>
  <c r="BJ264" i="35" a="1"/>
  <c r="Y255" i="35" a="1"/>
  <c r="I9" i="29" a="1"/>
  <c r="AK259" i="35" a="1"/>
  <c r="I23" i="41"/>
  <c r="J260" i="35"/>
  <c r="AK252" i="35" a="1"/>
  <c r="AU266" i="35" a="1"/>
  <c r="BQ264" i="35" a="1"/>
  <c r="Q38" i="29" a="1"/>
  <c r="BA255" i="35" a="1"/>
  <c r="W263" i="35" a="1"/>
  <c r="J38" i="29" a="1"/>
  <c r="U24" i="41"/>
  <c r="L55" i="29" a="1"/>
  <c r="Z267" i="35" a="1"/>
  <c r="L15" i="29" a="1"/>
  <c r="N23" i="29" a="1"/>
  <c r="I37" i="29" a="1"/>
  <c r="P28" i="29" a="1"/>
  <c r="L27" i="29" a="1"/>
  <c r="AF252" i="35" a="1"/>
  <c r="AS265" i="35"/>
  <c r="AJ265" i="35" a="1"/>
  <c r="P24" i="41"/>
  <c r="AM256" i="35"/>
  <c r="BC262" i="35" a="1"/>
  <c r="U10" i="41"/>
  <c r="M19" i="29" a="1"/>
  <c r="AW254" i="35" a="1"/>
  <c r="T54" i="29" a="1"/>
  <c r="Q251" i="35" a="1"/>
  <c r="R255" i="35" a="1"/>
  <c r="E267" i="35"/>
  <c r="N25" i="41"/>
  <c r="K254" i="35"/>
  <c r="J56" i="29" a="1"/>
  <c r="T262" i="35" a="1"/>
  <c r="BG257" i="35" a="1"/>
  <c r="AH255" i="35" a="1"/>
  <c r="V28" i="41"/>
  <c r="X20" i="41"/>
  <c r="J11" i="41"/>
  <c r="X25" i="41"/>
  <c r="P38" i="29" a="1"/>
  <c r="AZ257" i="35" a="1"/>
  <c r="I54" i="29" a="1"/>
  <c r="L36" i="29" a="1"/>
  <c r="AO252" i="35"/>
  <c r="S28" i="29" a="1"/>
  <c r="N20" i="29" a="1"/>
  <c r="AB253" i="35" a="1"/>
  <c r="S28" i="41"/>
  <c r="V52" i="29" a="1"/>
  <c r="P55" i="29" a="1"/>
  <c r="W22" i="29" a="1"/>
  <c r="G38" i="29" a="1"/>
  <c r="BE255" i="35" a="1"/>
  <c r="AS263" i="35"/>
  <c r="J46" i="29" a="1"/>
  <c r="Q52" i="29" a="1"/>
  <c r="I11" i="29" a="1"/>
  <c r="V56" i="29" a="1"/>
  <c r="Q23" i="29" a="1"/>
  <c r="N57" i="29" a="1"/>
  <c r="AE262" i="35" a="1"/>
  <c r="Q21" i="41"/>
  <c r="T13" i="41"/>
  <c r="M57" i="29" a="1"/>
  <c r="AU264" i="35" a="1"/>
  <c r="AK258" i="35" a="1"/>
  <c r="Q41" i="29" a="1"/>
  <c r="E254" i="35"/>
  <c r="BT267" i="35" a="1"/>
  <c r="BM254" i="35" a="1"/>
  <c r="BU251" i="35" a="1"/>
  <c r="BJ265" i="35" a="1"/>
  <c r="AQ255" i="35"/>
  <c r="G39" i="29" a="1"/>
  <c r="AI266" i="35" a="1"/>
  <c r="W51" i="29" a="1"/>
  <c r="AA252" i="35" a="1"/>
  <c r="L25" i="29" a="1"/>
  <c r="P22" i="41"/>
  <c r="AA266" i="35" a="1"/>
  <c r="S46" i="29" a="1"/>
  <c r="F265" i="35"/>
  <c r="N39" i="29" a="1"/>
  <c r="AS259" i="35"/>
  <c r="Q16" i="29" a="1"/>
  <c r="M48" i="29" a="1"/>
  <c r="BA259" i="35" a="1"/>
  <c r="O22" i="29" a="1"/>
  <c r="O14" i="29" a="1"/>
  <c r="U45" i="29" a="1"/>
  <c r="AO261" i="35"/>
  <c r="W28" i="29" a="1"/>
  <c r="BC255" i="35" a="1"/>
  <c r="L39" i="29" a="1"/>
  <c r="M49" i="29" a="1"/>
  <c r="G24" i="29" a="1"/>
  <c r="U253" i="35" a="1"/>
  <c r="AM261" i="35"/>
  <c r="Q255" i="35" a="1"/>
  <c r="C252" i="35" a="1"/>
  <c r="L23" i="29" a="1"/>
  <c r="AB267" i="35" a="1"/>
  <c r="BG255" i="35" a="1"/>
  <c r="AP260" i="35"/>
  <c r="H20" i="29" a="1"/>
  <c r="P253" i="35" a="1"/>
  <c r="AS267" i="35"/>
  <c r="Q37" i="29" a="1"/>
  <c r="AD253" i="35" a="1"/>
  <c r="V37" i="29" a="1"/>
  <c r="J12" i="29" a="1"/>
  <c r="AJ251" i="35" a="1"/>
  <c r="U57" i="29" a="1"/>
  <c r="C262" i="35" a="1"/>
  <c r="E260" i="35"/>
  <c r="AW252" i="35" a="1"/>
  <c r="K18" i="29" a="1"/>
  <c r="BE253" i="35" a="1"/>
  <c r="Q56" i="29" a="1"/>
  <c r="H12" i="29" a="1"/>
  <c r="M259" i="35"/>
  <c r="W50" i="29" a="1"/>
  <c r="AN262" i="35"/>
  <c r="W52" i="29" a="1"/>
  <c r="AZ261" i="35" a="1"/>
  <c r="AW267" i="35" a="1"/>
  <c r="AZ253" i="35" a="1"/>
  <c r="M11" i="41"/>
  <c r="J18" i="29" a="1"/>
  <c r="R10" i="41"/>
  <c r="P43" i="29" a="1"/>
  <c r="R29" i="29" a="1"/>
  <c r="K24" i="29" a="1"/>
  <c r="R256" i="35" a="1"/>
  <c r="N56" i="29" a="1"/>
  <c r="G251" i="35"/>
  <c r="O16" i="29" a="1"/>
  <c r="AX251" i="35" a="1"/>
  <c r="BJ252" i="35" a="1"/>
  <c r="N259" i="35"/>
  <c r="N53" i="29" a="1"/>
  <c r="D264" i="35"/>
  <c r="J25" i="41"/>
  <c r="O12" i="29" a="1"/>
  <c r="P263" i="35" a="1"/>
  <c r="AW263" i="35" a="1"/>
  <c r="W12" i="29" a="1"/>
  <c r="R38" i="29" a="1"/>
  <c r="AD252" i="35" a="1"/>
  <c r="J13" i="41"/>
  <c r="X252" i="35" a="1"/>
  <c r="Q260" i="35" a="1"/>
  <c r="S263" i="35" a="1"/>
  <c r="AV266" i="35" a="1"/>
  <c r="V41" i="29" a="1"/>
  <c r="BD266" i="35" a="1"/>
  <c r="BD251" i="35" a="1"/>
  <c r="BQ259" i="35" a="1"/>
  <c r="V11" i="41"/>
  <c r="N17" i="29" a="1"/>
  <c r="AN267" i="35"/>
  <c r="I30" i="29" a="1"/>
  <c r="K260" i="35"/>
  <c r="AW261" i="35" a="1"/>
  <c r="G263" i="35"/>
  <c r="P52" i="29" a="1"/>
  <c r="BP255" i="35" a="1"/>
  <c r="H36" i="29" a="1"/>
  <c r="R42" i="29" a="1"/>
  <c r="BU262" i="35" a="1"/>
  <c r="AD263" i="35" a="1"/>
  <c r="M26" i="41"/>
  <c r="BE260" i="35" a="1"/>
  <c r="AS257" i="35"/>
  <c r="M258" i="35"/>
  <c r="N50" i="29" a="1"/>
  <c r="BU253" i="35" a="1"/>
  <c r="AM257" i="35"/>
  <c r="AR252" i="35"/>
  <c r="T21" i="41"/>
  <c r="AZ260" i="35" a="1"/>
  <c r="M24" i="29" a="1"/>
  <c r="BF260" i="35" a="1"/>
  <c r="AJ267" i="35" a="1"/>
  <c r="F260" i="35"/>
  <c r="AV258" i="35" a="1"/>
  <c r="BG253" i="35" a="1"/>
  <c r="S43" i="29" a="1"/>
  <c r="BN253" i="35" a="1"/>
  <c r="G257" i="35"/>
  <c r="BJ260" i="35" a="1"/>
  <c r="AI254" i="35" a="1"/>
  <c r="AI251" i="35" a="1"/>
  <c r="K30" i="29" a="1"/>
  <c r="BL267" i="35" a="1"/>
  <c r="O23" i="41"/>
  <c r="BM255" i="35" a="1"/>
  <c r="BD252" i="35" a="1"/>
  <c r="P256" i="35" a="1"/>
  <c r="T13" i="29" a="1"/>
  <c r="AO266" i="35"/>
  <c r="AW264" i="35" a="1"/>
  <c r="N262" i="35"/>
  <c r="H44" i="29" a="1"/>
  <c r="AZ255" i="35" a="1"/>
  <c r="V23" i="29" a="1"/>
  <c r="BM257" i="35" a="1"/>
  <c r="C264" i="35" a="1"/>
  <c r="W48" i="29" a="1"/>
  <c r="Q252" i="35" a="1"/>
  <c r="AX256" i="35" a="1"/>
  <c r="AF262" i="35" a="1"/>
  <c r="C256" i="35" a="1"/>
  <c r="AO256" i="35"/>
  <c r="N264" i="35"/>
  <c r="N44" i="29" a="1"/>
  <c r="W27" i="29" a="1"/>
  <c r="Z264" i="35" a="1"/>
  <c r="S264" i="35" a="1"/>
  <c r="F261" i="35"/>
  <c r="L51" i="29" a="1"/>
  <c r="W45" i="29" a="1"/>
  <c r="I51" i="29" a="1"/>
  <c r="W13" i="41"/>
  <c r="X264" i="35" a="1"/>
  <c r="I50" i="29" a="1"/>
  <c r="AF260" i="35" a="1"/>
  <c r="U262" i="35" a="1"/>
  <c r="K26" i="41"/>
  <c r="Q28" i="29" a="1"/>
  <c r="I267" i="35"/>
  <c r="AP253" i="35"/>
  <c r="U55" i="29" a="1"/>
  <c r="AM260" i="35"/>
  <c r="T40" i="29" a="1"/>
  <c r="M252" i="35"/>
  <c r="G26" i="29" a="1"/>
  <c r="O46" i="29" a="1"/>
  <c r="R45" i="29" a="1"/>
  <c r="U260" i="35" a="1"/>
  <c r="J254" i="35"/>
  <c r="BK264" i="35" a="1"/>
  <c r="BR255" i="35" a="1"/>
  <c r="BI252" i="35" a="1"/>
  <c r="Q22" i="41"/>
  <c r="AO267" i="35"/>
  <c r="K26" i="29" a="1"/>
  <c r="K259" i="35"/>
  <c r="N14" i="29" a="1"/>
  <c r="BG252" i="35" a="1"/>
  <c r="W17" i="29" a="1"/>
  <c r="R20" i="41"/>
  <c r="I41" i="29" a="1"/>
  <c r="J26" i="29" a="1"/>
  <c r="BS259" i="35" a="1"/>
  <c r="I15" i="29" a="1"/>
  <c r="BB251" i="35" a="1"/>
  <c r="BQ251" i="35" a="1"/>
  <c r="AM262" i="35"/>
  <c r="O20" i="29" a="1"/>
  <c r="BB261" i="35" a="1"/>
  <c r="BR260" i="35" a="1"/>
  <c r="AX257" i="35" a="1"/>
  <c r="W23" i="29" a="1"/>
  <c r="F264" i="35"/>
  <c r="R36" i="29" a="1"/>
  <c r="Q14" i="29" a="1"/>
  <c r="G12" i="29" a="1"/>
  <c r="BB265" i="35" a="1"/>
  <c r="K54" i="29" a="1"/>
  <c r="AN251" i="35"/>
  <c r="BD263" i="35" a="1"/>
  <c r="T251" i="35" a="1"/>
  <c r="U25" i="41"/>
  <c r="M257" i="35"/>
  <c r="BN257" i="35" a="1"/>
  <c r="O41" i="29" a="1"/>
  <c r="R19" i="29" a="1"/>
  <c r="T16" i="29" a="1"/>
  <c r="AO251" i="35"/>
  <c r="I263" i="35"/>
  <c r="I12" i="41"/>
  <c r="O29" i="29" a="1"/>
  <c r="W18" i="29" a="1"/>
  <c r="BL261" i="35" a="1"/>
  <c r="AQ263" i="35"/>
  <c r="K29" i="29" a="1"/>
  <c r="T266" i="35" a="1"/>
  <c r="V55" i="29" a="1"/>
  <c r="AO253" i="35"/>
  <c r="AN263" i="35"/>
  <c r="P24" i="29" a="1"/>
  <c r="BS257" i="35" a="1"/>
  <c r="BA264" i="35" a="1"/>
  <c r="W43" i="29" a="1"/>
  <c r="AY255" i="35" a="1"/>
  <c r="F253" i="35"/>
  <c r="M30" i="29" a="1"/>
  <c r="S49" i="29" a="1"/>
  <c r="W9" i="29" a="1"/>
  <c r="Y259" i="35" a="1"/>
  <c r="AV262" i="35" a="1"/>
  <c r="BI258" i="35" a="1"/>
  <c r="M13" i="41"/>
  <c r="L260" i="35"/>
  <c r="M16" i="29" a="1"/>
  <c r="BG254" i="35" a="1"/>
  <c r="D259" i="35"/>
  <c r="AI258" i="35" a="1"/>
  <c r="AB266" i="35" a="1"/>
  <c r="BR259" i="35" a="1"/>
  <c r="N254" i="35"/>
  <c r="P12" i="41"/>
  <c r="R50" i="29" a="1"/>
  <c r="C263" i="35" a="1"/>
  <c r="J55" i="29" a="1"/>
  <c r="M26" i="29" a="1"/>
  <c r="C261" i="35" a="1"/>
  <c r="V26" i="41"/>
  <c r="S42" i="29" a="1"/>
  <c r="U17" i="29" a="1"/>
  <c r="K47" i="29" a="1"/>
  <c r="BG251" i="35" a="1"/>
  <c r="M13" i="29" a="1"/>
  <c r="S255" i="35" a="1"/>
  <c r="AA258" i="35" a="1"/>
  <c r="O47" i="29" a="1"/>
  <c r="T15" i="29" a="1"/>
  <c r="BH261" i="35" a="1"/>
  <c r="BS260" i="35" a="1"/>
  <c r="AP259" i="35"/>
  <c r="BR263" i="35" a="1"/>
  <c r="BT251" i="35" a="1"/>
  <c r="P56" i="29" a="1"/>
  <c r="P40" i="29" a="1"/>
  <c r="D267" i="35"/>
  <c r="AR256" i="35"/>
  <c r="BG260" i="35" a="1"/>
  <c r="BN267" i="35" a="1"/>
  <c r="AC263" i="35" a="1"/>
  <c r="W37" i="29" a="1"/>
  <c r="P265" i="35" a="1"/>
  <c r="AB261" i="35" a="1"/>
  <c r="R14" i="29" a="1"/>
  <c r="AH257" i="35" a="1"/>
  <c r="W264" i="35" a="1"/>
  <c r="AY253" i="35" a="1"/>
  <c r="AS252" i="35"/>
  <c r="X12" i="41"/>
  <c r="BU256" i="35" a="1"/>
  <c r="BI260" i="35" a="1"/>
  <c r="P41" i="29" a="1"/>
  <c r="AZ254" i="35" a="1"/>
  <c r="J43" i="29" a="1"/>
  <c r="U15" i="29" a="1"/>
  <c r="R30" i="29" a="1"/>
  <c r="BC263" i="35" a="1"/>
  <c r="U19" i="29" a="1"/>
  <c r="AZ252" i="35" a="1"/>
  <c r="AK254" i="35" a="1"/>
  <c r="U25" i="29" a="1"/>
  <c r="L42" i="29" a="1"/>
  <c r="R262" i="35" a="1"/>
  <c r="AQ266" i="35"/>
  <c r="L10" i="29" a="1"/>
  <c r="AD251" i="35" a="1"/>
  <c r="J40" i="29" a="1"/>
  <c r="BL251" i="35" a="1"/>
  <c r="Q13" i="41"/>
  <c r="I12" i="29" a="1"/>
  <c r="H23" i="29" a="1"/>
  <c r="M10" i="29" a="1"/>
  <c r="BE252" i="35" a="1"/>
  <c r="M18" i="29" a="1"/>
  <c r="AM252" i="35"/>
  <c r="AH252" i="35" a="1"/>
  <c r="Y258" i="35" a="1"/>
  <c r="BJ253" i="35" a="1"/>
  <c r="K263" i="35"/>
  <c r="N27" i="41"/>
  <c r="AW266" i="35" a="1"/>
  <c r="Z253" i="35" a="1"/>
  <c r="AF264" i="35" a="1"/>
  <c r="K264" i="35"/>
  <c r="I44" i="29" a="1"/>
  <c r="M27" i="41"/>
  <c r="AX264" i="35" a="1"/>
  <c r="N37" i="29" a="1"/>
  <c r="D255" i="35"/>
  <c r="K45" i="29" a="1"/>
  <c r="BE254" i="35" a="1"/>
  <c r="AN258" i="35"/>
  <c r="AM253" i="35"/>
  <c r="T38" i="29" a="1"/>
  <c r="R41" i="29" a="1"/>
  <c r="N12" i="41"/>
  <c r="AC262" i="35" a="1"/>
  <c r="BJ266" i="35" a="1"/>
  <c r="D263" i="35"/>
  <c r="AD265" i="35" a="1"/>
  <c r="AE254" i="35" a="1"/>
  <c r="Q23" i="41"/>
  <c r="AF258" i="35" a="1"/>
  <c r="T37" i="29" a="1"/>
  <c r="M261" i="35"/>
  <c r="AM254" i="35"/>
  <c r="H26" i="29" a="1"/>
  <c r="U46" i="29" a="1"/>
  <c r="K28" i="29" a="1"/>
  <c r="BK259" i="35" a="1"/>
  <c r="T23" i="41"/>
  <c r="AY262" i="35" a="1"/>
  <c r="BN262" i="35" a="1"/>
  <c r="U264" i="35" a="1"/>
  <c r="U21" i="29" a="1"/>
  <c r="L30" i="29" a="1"/>
  <c r="BA266" i="35" a="1"/>
  <c r="T30" i="29" a="1"/>
  <c r="V262" i="35" a="1"/>
  <c r="BF255" i="35" a="1"/>
  <c r="AQ265" i="35"/>
  <c r="AH263" i="35" a="1"/>
  <c r="Q42" i="29" a="1"/>
  <c r="C253" i="35" a="1"/>
  <c r="I260" i="35"/>
  <c r="BI264" i="35" a="1"/>
  <c r="R52" i="29" a="1"/>
  <c r="W265" i="35" a="1"/>
  <c r="Q11" i="41"/>
  <c r="W21" i="29" a="1"/>
  <c r="E256" i="35"/>
  <c r="O10" i="29" a="1"/>
  <c r="AX263" i="35" a="1"/>
  <c r="T21" i="29" a="1"/>
  <c r="G45" i="29" a="1"/>
  <c r="C260" i="35" a="1"/>
  <c r="S25" i="41"/>
  <c r="AI253" i="35" a="1"/>
  <c r="H13" i="29" a="1"/>
  <c r="BM263" i="35" a="1"/>
  <c r="T30" i="41"/>
  <c r="Z254" i="35" a="1"/>
  <c r="BT260" i="35" a="1"/>
  <c r="N258" i="35"/>
  <c r="G43" i="29" a="1"/>
  <c r="BP265" i="35" a="1"/>
  <c r="O54" i="29" a="1"/>
  <c r="G46" i="29" a="1"/>
  <c r="AD255" i="35" a="1"/>
  <c r="S16" i="29" a="1"/>
  <c r="L14" i="29" a="1"/>
  <c r="AJ253" i="35" a="1"/>
  <c r="C265" i="35" a="1"/>
  <c r="BH255" i="35" a="1"/>
  <c r="O50" i="29" a="1"/>
  <c r="J27" i="29" a="1"/>
  <c r="Q54" i="29" a="1"/>
  <c r="Z261" i="35" a="1"/>
  <c r="AR267" i="35"/>
  <c r="T17" i="29" a="1"/>
  <c r="Q55" i="29" a="1"/>
  <c r="S260" i="35" a="1"/>
  <c r="H265" i="35"/>
  <c r="AV261" i="35" a="1"/>
  <c r="J264" i="35"/>
  <c r="I255" i="35"/>
  <c r="K28" i="41"/>
  <c r="Y260" i="35" a="1"/>
  <c r="W15" i="29" a="1"/>
  <c r="M54" i="29" a="1"/>
  <c r="H39" i="29" a="1"/>
  <c r="AJ254" i="35" a="1"/>
  <c r="J28" i="29" a="1"/>
  <c r="BS267" i="35" a="1"/>
  <c r="P11" i="41"/>
  <c r="L41" i="29" a="1"/>
  <c r="AH253" i="35" a="1"/>
  <c r="AR257" i="35"/>
  <c r="J262" i="35"/>
  <c r="BL254" i="35" a="1"/>
  <c r="BU257" i="35" a="1"/>
  <c r="BQ262" i="35" a="1"/>
  <c r="C251" i="35" a="1"/>
  <c r="G55" i="29" a="1"/>
  <c r="BT261" i="35" a="1"/>
  <c r="U39" i="29" a="1"/>
  <c r="C259" i="35" a="1"/>
  <c r="N21" i="41"/>
  <c r="L13" i="41"/>
  <c r="BM265" i="35" a="1"/>
  <c r="AV253" i="35" a="1"/>
  <c r="G20" i="29" a="1"/>
  <c r="BN252" i="35" a="1"/>
  <c r="V40" i="29" a="1"/>
  <c r="G256" i="35"/>
  <c r="V251" i="35" a="1"/>
  <c r="U40" i="29" a="1"/>
  <c r="T53" i="29" a="1"/>
  <c r="H38" i="29" a="1"/>
  <c r="P10" i="41"/>
  <c r="S9" i="29" a="1"/>
  <c r="V27" i="41"/>
  <c r="N21" i="29" a="1"/>
  <c r="K9" i="29" a="1"/>
  <c r="M24" i="41"/>
  <c r="AG251" i="35" a="1"/>
  <c r="T49" i="29" a="1"/>
  <c r="K16" i="29" a="1"/>
  <c r="R11" i="41"/>
  <c r="W39" i="29" a="1"/>
  <c r="I261" i="35"/>
  <c r="H17" i="29" a="1"/>
  <c r="L56" i="29" a="1"/>
  <c r="W53" i="29" a="1"/>
  <c r="I251" i="35"/>
  <c r="N40" i="29" a="1"/>
  <c r="AM259" i="35"/>
  <c r="AK256" i="35" a="1"/>
  <c r="J27" i="41"/>
  <c r="J54" i="29" a="1"/>
  <c r="R259" i="35" a="1"/>
  <c r="T57" i="29" a="1"/>
  <c r="AO254" i="35"/>
  <c r="BK263" i="35" a="1"/>
  <c r="BC267" i="35" a="1"/>
  <c r="W24" i="41"/>
  <c r="P20" i="41"/>
  <c r="U49" i="29" a="1"/>
  <c r="AK264" i="35" a="1"/>
  <c r="BO265" i="35" a="1"/>
  <c r="I17" i="29" a="1"/>
  <c r="S261" i="35" a="1"/>
  <c r="BD253" i="35" a="1"/>
  <c r="W26" i="41"/>
  <c r="U14" i="29" a="1"/>
  <c r="BU260" i="35" a="1"/>
  <c r="N30" i="41"/>
  <c r="M10" i="41"/>
  <c r="E264" i="35"/>
  <c r="M50" i="29" a="1"/>
  <c r="BN260" i="35" a="1"/>
  <c r="AX259" i="35" a="1"/>
  <c r="AH261" i="35" a="1"/>
  <c r="N36" i="29" a="1"/>
  <c r="Q44" i="29" a="1"/>
  <c r="O18" i="29" a="1"/>
  <c r="AH259" i="35" a="1"/>
  <c r="U252" i="35" a="1"/>
  <c r="G48" i="29" a="1"/>
  <c r="S21" i="29" a="1"/>
  <c r="AE261" i="35" a="1"/>
  <c r="G56" i="29" a="1"/>
  <c r="K13" i="29" a="1"/>
  <c r="Y264" i="35" a="1"/>
  <c r="Q20" i="41"/>
  <c r="J22" i="41"/>
  <c r="AI256" i="35" a="1"/>
  <c r="AN253" i="35"/>
  <c r="S30" i="29" a="1"/>
  <c r="M47" i="29" a="1"/>
  <c r="BH263" i="35" a="1"/>
  <c r="BB267" i="35" a="1"/>
  <c r="F258" i="35"/>
  <c r="N260" i="35"/>
  <c r="AM251" i="35"/>
  <c r="K38" i="29" a="1"/>
  <c r="BE261" i="35" a="1"/>
  <c r="E265" i="35"/>
  <c r="W54" i="29" a="1"/>
  <c r="Z255" i="35" a="1"/>
  <c r="K37" i="29" a="1"/>
  <c r="AN266" i="35"/>
  <c r="W29" i="41"/>
  <c r="AQ267" i="35"/>
  <c r="AC267" i="35" a="1"/>
  <c r="P13" i="29" a="1"/>
  <c r="I57" i="29" a="1"/>
  <c r="J19" i="29" a="1"/>
  <c r="K15" i="29" a="1"/>
  <c r="M43" i="29" a="1"/>
  <c r="T253" i="35" a="1"/>
  <c r="BR257" i="35" a="1"/>
  <c r="I45" i="29" a="1"/>
  <c r="AQ252" i="35"/>
  <c r="P25" i="41"/>
  <c r="C267" i="35" a="1"/>
  <c r="BJ261" i="35" a="1"/>
  <c r="G258" i="35"/>
  <c r="BF265" i="35" a="1"/>
  <c r="D258" i="35"/>
  <c r="H22" i="29" a="1"/>
  <c r="J261" i="35"/>
  <c r="L24" i="29" a="1"/>
  <c r="AR258" i="35"/>
  <c r="BK252" i="35" a="1"/>
  <c r="Z260" i="35" a="1"/>
  <c r="Y256" i="35" a="1"/>
  <c r="T260" i="35" a="1"/>
  <c r="M22" i="41"/>
  <c r="AR261" i="35"/>
  <c r="K20" i="29" a="1"/>
  <c r="H257" i="35"/>
  <c r="AQ254" i="35"/>
  <c r="J48" i="29" a="1"/>
  <c r="BT252" i="35" a="1"/>
  <c r="U11" i="41"/>
  <c r="W57" i="29" a="1"/>
  <c r="R257" i="35" a="1"/>
  <c r="R18" i="29" a="1"/>
  <c r="V253" i="35" a="1"/>
  <c r="K57" i="29" a="1"/>
  <c r="P27" i="29" a="1"/>
  <c r="AC261" i="35" a="1"/>
  <c r="P252" i="35" a="1"/>
  <c r="BA263" i="35" a="1"/>
  <c r="O21" i="41"/>
  <c r="W14" i="29" a="1"/>
  <c r="G254" i="35"/>
  <c r="X266" i="35" a="1"/>
  <c r="AN255" i="35"/>
  <c r="BG263" i="35" a="1"/>
  <c r="V20" i="41"/>
  <c r="M56" i="29" a="1"/>
  <c r="AB258" i="35" a="1"/>
  <c r="X22" i="41"/>
  <c r="BO257" i="35" a="1"/>
  <c r="AC259" i="35" a="1"/>
  <c r="BA256" i="35" a="1"/>
  <c r="AG264" i="35" a="1"/>
  <c r="BQ261" i="35" a="1"/>
  <c r="X254" i="35" a="1"/>
  <c r="V23" i="41"/>
  <c r="W26" i="29" a="1"/>
  <c r="BC254" i="35" a="1"/>
  <c r="BN251" i="35" a="1"/>
  <c r="H48" i="29" a="1"/>
  <c r="W266" i="35" a="1"/>
  <c r="J45" i="29" a="1"/>
  <c r="BC259" i="35" a="1"/>
  <c r="N43" i="29" a="1"/>
  <c r="V45" i="29" a="1"/>
  <c r="H24" i="29" a="1"/>
  <c r="T29" i="41"/>
  <c r="V36" i="29" a="1"/>
  <c r="T29" i="29" a="1"/>
  <c r="N9" i="29" a="1"/>
  <c r="BP253" i="35" a="1"/>
  <c r="P26" i="29" a="1"/>
  <c r="H41" i="29" a="1"/>
  <c r="X26" i="41"/>
  <c r="P9" i="29" a="1"/>
  <c r="BC252" i="35" a="1"/>
  <c r="I48" i="29" a="1"/>
  <c r="BH257" i="35" a="1"/>
  <c r="BU264" i="35" a="1"/>
  <c r="I256" i="35"/>
  <c r="AJ257" i="35" a="1"/>
  <c r="BB259" i="35" a="1"/>
  <c r="BG264" i="35" a="1"/>
  <c r="D251" i="35"/>
  <c r="AO263" i="35"/>
  <c r="BP251" i="35" a="1"/>
  <c r="S20" i="29" a="1"/>
  <c r="I257" i="35"/>
  <c r="I266" i="35"/>
  <c r="K56" i="29" a="1"/>
  <c r="AA259" i="35" a="1"/>
  <c r="L11" i="29" a="1"/>
  <c r="AQ258" i="35"/>
  <c r="BI262" i="35" a="1"/>
  <c r="BN258" i="35" a="1"/>
  <c r="C257" i="35" a="1"/>
  <c r="O26" i="29" a="1"/>
  <c r="I40" i="29" a="1"/>
  <c r="H266" i="35"/>
  <c r="U261" i="35" a="1"/>
  <c r="M264" i="35"/>
  <c r="BG261" i="35" a="1"/>
  <c r="S252" i="35" a="1"/>
  <c r="W12" i="41"/>
  <c r="T258" i="35" a="1"/>
  <c r="AC265" i="35" a="1"/>
  <c r="BO261" i="35" a="1"/>
  <c r="K39" i="29" a="1"/>
  <c r="W56" i="29" a="1"/>
  <c r="O39" i="29" a="1"/>
  <c r="Z262" i="35" a="1"/>
  <c r="BS254" i="35" a="1"/>
  <c r="O56" i="29" a="1"/>
  <c r="L13" i="29" a="1"/>
  <c r="M29" i="41"/>
  <c r="BE251" i="35" a="1"/>
  <c r="BE264" i="35" a="1"/>
  <c r="K256" i="35"/>
  <c r="G264" i="35"/>
  <c r="R258" i="35" a="1"/>
  <c r="L43" i="29" a="1"/>
  <c r="R54" i="29" a="1"/>
  <c r="BR264" i="35" a="1"/>
  <c r="AB263" i="35" a="1"/>
  <c r="N49" i="29" a="1"/>
  <c r="E258" i="35"/>
  <c r="I28" i="41"/>
  <c r="M25" i="41"/>
  <c r="N267" i="35"/>
  <c r="Q36" i="29" a="1"/>
  <c r="V51" i="29" a="1"/>
  <c r="T27" i="29" a="1"/>
  <c r="J24" i="41"/>
  <c r="AY261" i="35" a="1"/>
  <c r="Q263" i="35" a="1"/>
  <c r="V25" i="29" a="1"/>
  <c r="G259" i="35"/>
  <c r="Q264" i="35" a="1"/>
  <c r="J266" i="35"/>
  <c r="M260" i="35"/>
  <c r="H51" i="29" a="1"/>
  <c r="AU259" i="35" a="1"/>
  <c r="T11" i="41"/>
  <c r="G22" i="29" a="1"/>
  <c r="T22" i="41"/>
  <c r="AD258" i="35" a="1"/>
  <c r="O30" i="41"/>
  <c r="R21" i="29" a="1"/>
  <c r="AN252" i="35"/>
  <c r="X11" i="41"/>
  <c r="V47" i="29" a="1"/>
  <c r="O22" i="41"/>
  <c r="BA254" i="35" a="1"/>
  <c r="R254" i="35" a="1"/>
  <c r="AU254" i="35" a="1"/>
  <c r="M15" i="29" a="1"/>
  <c r="R23" i="41"/>
  <c r="T20" i="41"/>
  <c r="I38" i="29" a="1"/>
  <c r="AS258" i="35"/>
  <c r="I53" i="29" a="1"/>
  <c r="P25" i="29" a="1"/>
  <c r="BA267" i="35" a="1"/>
  <c r="D265" i="35"/>
  <c r="AR263" i="35"/>
  <c r="AI252" i="35" a="1"/>
  <c r="W29" i="29" a="1"/>
  <c r="AK265" i="35" a="1"/>
  <c r="L252" i="35"/>
  <c r="U258" i="35" a="1"/>
  <c r="U53" i="29" a="1"/>
  <c r="N10" i="29" a="1"/>
  <c r="O21" i="29" a="1"/>
  <c r="AG259" i="35" a="1"/>
  <c r="J259" i="35"/>
  <c r="R22" i="41"/>
  <c r="BP258" i="35" a="1"/>
  <c r="W251" i="35" a="1"/>
  <c r="K55" i="29" a="1"/>
  <c r="AF251" i="35" a="1"/>
  <c r="J252" i="35"/>
  <c r="S27" i="41"/>
  <c r="N26" i="29" a="1"/>
  <c r="AV263" i="35" a="1"/>
  <c r="U29" i="41"/>
  <c r="AR253" i="35"/>
  <c r="K23" i="29" a="1"/>
  <c r="F252" i="35"/>
  <c r="V16" i="29" a="1"/>
  <c r="J13" i="29" a="1"/>
  <c r="AJ252" i="35" a="1"/>
  <c r="AW257" i="35" a="1"/>
  <c r="G16" i="29" a="1"/>
  <c r="AK267" i="35" a="1"/>
  <c r="BN263" i="35" a="1"/>
  <c r="I27" i="29" a="1"/>
  <c r="N15" i="29" a="1"/>
  <c r="BE256" i="35" a="1"/>
  <c r="N45" i="29" a="1"/>
  <c r="I10" i="29" a="1"/>
  <c r="Y251" i="35" a="1"/>
  <c r="BQ266" i="35" a="1"/>
  <c r="Q29" i="29" a="1"/>
  <c r="AD262" i="35" a="1"/>
  <c r="D260" i="35"/>
  <c r="I29" i="41"/>
  <c r="AC252" i="35" a="1"/>
  <c r="AM263" i="35"/>
  <c r="H14" i="29" a="1"/>
  <c r="N55" i="29" a="1"/>
  <c r="V19" i="29" a="1"/>
  <c r="BI266" i="35" a="1"/>
  <c r="V29" i="41"/>
  <c r="BK256" i="35" a="1"/>
  <c r="BH259" i="35" a="1"/>
  <c r="R10" i="29" a="1"/>
  <c r="I254" i="35"/>
  <c r="Q254" i="35" a="1"/>
  <c r="AJ264" i="35" a="1"/>
  <c r="Q262" i="35" a="1"/>
  <c r="AX255" i="35" a="1"/>
  <c r="BL265" i="35" a="1"/>
  <c r="BE267" i="35" a="1"/>
  <c r="L18" i="29" a="1"/>
  <c r="H45" i="29" a="1"/>
  <c r="Q49" i="29" a="1"/>
  <c r="I47" i="29" a="1"/>
  <c r="AY252" i="35" a="1"/>
  <c r="Z263" i="35" a="1"/>
  <c r="K261" i="35"/>
  <c r="Q26" i="41"/>
  <c r="J29" i="29" a="1"/>
  <c r="K50" i="29" a="1"/>
  <c r="K22" i="29" a="1"/>
  <c r="F257" i="35"/>
  <c r="S267" i="35" a="1"/>
  <c r="R48" i="29" a="1"/>
  <c r="Y254" i="35" a="1"/>
  <c r="AC256" i="35" a="1"/>
  <c r="M20" i="41"/>
  <c r="BM266" i="35" a="1"/>
  <c r="P16" i="29" a="1"/>
  <c r="AV265" i="35" a="1"/>
  <c r="P37" i="29" a="1"/>
  <c r="BI256" i="35" a="1"/>
  <c r="BO258" i="35" a="1"/>
  <c r="AJ258" i="35" a="1"/>
  <c r="BO255" i="35" a="1"/>
  <c r="X265" i="35" a="1"/>
  <c r="M53" i="29" a="1"/>
  <c r="AI261" i="35" a="1"/>
  <c r="E255" i="35"/>
  <c r="H262" i="35"/>
  <c r="R15" i="29" a="1"/>
  <c r="N19" i="29" a="1"/>
  <c r="Q15" i="29" a="1"/>
  <c r="G253" i="35"/>
  <c r="P266" i="35" a="1"/>
  <c r="BC253" i="35" a="1"/>
  <c r="O42" i="29" a="1"/>
  <c r="BG259" i="35" a="1"/>
  <c r="V267" i="35" a="1"/>
  <c r="AY257" i="35" a="1"/>
  <c r="O11" i="29" a="1"/>
  <c r="H42" i="29" a="1"/>
  <c r="I56" i="29" a="1"/>
  <c r="BT265" i="35" a="1"/>
  <c r="AW265" i="35" a="1"/>
  <c r="AP252" i="35"/>
  <c r="G252" i="35"/>
  <c r="K17" i="29" a="1"/>
  <c r="AV267" i="35" a="1"/>
  <c r="P10" i="29" a="1"/>
  <c r="BR251" i="35" a="1"/>
  <c r="AS266" i="35"/>
  <c r="L16" i="29" a="1"/>
  <c r="V14" i="29" a="1"/>
  <c r="H46" i="29" a="1"/>
  <c r="AU256" i="35" a="1"/>
  <c r="L30" i="41"/>
  <c r="S20" i="41"/>
  <c r="AX260" i="35" a="1"/>
  <c r="BF251" i="35" a="1"/>
  <c r="BA265" i="35" a="1"/>
  <c r="I52" i="29" a="1"/>
  <c r="S41" i="29" a="1"/>
  <c r="L254" i="35"/>
  <c r="T41" i="29" a="1"/>
  <c r="T44" i="29" a="1"/>
  <c r="AG256" i="35" a="1"/>
  <c r="L38" i="29" a="1"/>
  <c r="V13" i="29" a="1"/>
  <c r="J41" i="29" a="1"/>
  <c r="N257" i="35"/>
  <c r="M36" i="29" a="1"/>
  <c r="BE265" i="35" a="1"/>
  <c r="W16" i="29" a="1"/>
  <c r="O43" i="29" a="1"/>
  <c r="M21" i="41"/>
  <c r="Q26" i="29" a="1"/>
  <c r="AS264" i="35"/>
  <c r="S29" i="29" a="1"/>
  <c r="BK262" i="35" a="1"/>
  <c r="G27" i="29" a="1"/>
  <c r="BT262" i="35" a="1"/>
  <c r="AU263" i="35" a="1"/>
  <c r="AS256" i="35"/>
  <c r="R22" i="29" a="1"/>
  <c r="P23" i="29" a="1"/>
  <c r="BH252" i="35" a="1"/>
  <c r="BO259" i="35" a="1"/>
  <c r="AK266" i="35" a="1"/>
  <c r="AG252" i="35" a="1"/>
  <c r="U27" i="41"/>
  <c r="L261" i="35"/>
  <c r="U52" i="29" a="1"/>
  <c r="AF254" i="35" a="1"/>
  <c r="AO262" i="35"/>
  <c r="T24" i="41"/>
  <c r="BH260" i="35" a="1"/>
  <c r="I19" i="29" a="1"/>
  <c r="M44" i="29" a="1"/>
  <c r="AI255" i="35" a="1"/>
  <c r="H264" i="35"/>
  <c r="S29" i="41"/>
  <c r="R265" i="35" a="1"/>
  <c r="J42" i="29" a="1"/>
  <c r="Z252" i="35" a="1"/>
  <c r="BO251" i="35" a="1"/>
  <c r="I264" i="35"/>
  <c r="G51" i="29" a="1"/>
  <c r="W25" i="29" a="1"/>
  <c r="BK261" i="35" a="1"/>
  <c r="BJ257" i="35" a="1"/>
  <c r="Q256" i="35" a="1"/>
  <c r="O17" i="29" a="1"/>
  <c r="U37" i="29" a="1"/>
  <c r="AD267" i="35" a="1"/>
  <c r="BF264" i="35" a="1"/>
  <c r="R39" i="29" a="1"/>
  <c r="N256" i="35"/>
  <c r="K41" i="29" a="1"/>
  <c r="T22" i="29" a="1"/>
  <c r="BK255" i="35" a="1"/>
  <c r="G255" i="35"/>
  <c r="U28" i="29" a="1"/>
  <c r="AU261" i="35" a="1"/>
  <c r="K27" i="41"/>
  <c r="D266" i="35"/>
  <c r="K48" i="29" a="1"/>
  <c r="BH262" i="35" a="1"/>
  <c r="AF263" i="35" a="1"/>
  <c r="X267" i="35" a="1"/>
  <c r="K44" i="29" a="1"/>
  <c r="Q17" i="29" a="1"/>
  <c r="L264" i="35"/>
  <c r="I265" i="35"/>
  <c r="BO260" i="35" a="1"/>
  <c r="BU267" i="35" a="1"/>
  <c r="BI257" i="35" a="1"/>
  <c r="AG254" i="35" a="1"/>
  <c r="P46" i="29" a="1"/>
  <c r="V42" i="29" a="1"/>
  <c r="O25" i="29" a="1"/>
  <c r="G9" i="29" a="1"/>
  <c r="M253" i="35"/>
  <c r="AQ261" i="35"/>
  <c r="J39" i="29" a="1"/>
  <c r="J11" i="29" a="1"/>
  <c r="N23" i="41"/>
  <c r="I18" i="29" a="1"/>
  <c r="N24" i="29" a="1"/>
  <c r="K29" i="41"/>
  <c r="AW258" i="35" a="1"/>
  <c r="O28" i="41"/>
  <c r="V264" i="35" a="1"/>
  <c r="J30" i="29" a="1"/>
  <c r="AW262" i="35" a="1"/>
  <c r="BR266" i="35" a="1"/>
  <c r="BG262" i="35" a="1"/>
  <c r="X259" i="35" a="1"/>
  <c r="BJ256" i="35" a="1"/>
  <c r="K42" i="29" a="1"/>
  <c r="C255" i="35" a="1"/>
  <c r="BN264" i="35" a="1"/>
  <c r="I253" i="35"/>
  <c r="O15" i="29" a="1"/>
  <c r="S12" i="41"/>
  <c r="Q12" i="29" a="1"/>
  <c r="BI265" i="35" a="1"/>
  <c r="R16" i="29" a="1"/>
  <c r="AF259" i="35" a="1"/>
  <c r="W36" i="29" a="1"/>
  <c r="AA253" i="35" a="1"/>
  <c r="I21" i="29" a="1"/>
  <c r="N48" i="29" a="1"/>
  <c r="M25" i="29" a="1"/>
  <c r="AV259" i="35" a="1"/>
  <c r="AK262" i="35" a="1"/>
  <c r="S24" i="29" a="1"/>
  <c r="G44" i="29" a="1"/>
  <c r="BS264" i="35" a="1"/>
  <c r="O13" i="29" a="1"/>
  <c r="AJ260" i="35" a="1"/>
  <c r="K36" i="29" a="1"/>
  <c r="BU258" i="35" a="1"/>
  <c r="BM261" i="35" a="1"/>
  <c r="BP252" i="35" a="1"/>
  <c r="W55" i="29" a="1"/>
  <c r="O23" i="29" a="1"/>
  <c r="J253" i="35"/>
  <c r="V17" i="29" a="1"/>
  <c r="AY263" i="35" a="1"/>
  <c r="I46" i="29" a="1"/>
  <c r="Q261" i="35" a="1"/>
  <c r="Q258" i="35" a="1"/>
  <c r="W10" i="29" a="1"/>
  <c r="L24" i="41"/>
  <c r="P30" i="29" a="1"/>
  <c r="M20" i="29" a="1"/>
  <c r="AR266" i="35"/>
  <c r="BB257" i="35" a="1"/>
  <c r="BQ258" i="35" a="1"/>
  <c r="BH258" i="35" a="1"/>
  <c r="Q48" i="29" a="1"/>
  <c r="F256" i="35"/>
  <c r="T267" i="35" a="1"/>
  <c r="M23" i="29" a="1"/>
  <c r="BU255" i="35" a="1"/>
  <c r="T48" i="29" a="1"/>
  <c r="V15" i="29" a="1"/>
  <c r="AP256" i="35"/>
  <c r="O24" i="29" a="1"/>
  <c r="AG261" i="35" a="1"/>
  <c r="L257" i="35"/>
  <c r="O25" i="41"/>
  <c r="V13" i="41"/>
  <c r="H43" i="29" a="1"/>
  <c r="J20" i="41"/>
  <c r="T36" i="29" a="1"/>
  <c r="L20" i="41"/>
  <c r="F267" i="35"/>
  <c r="AJ262" i="35" a="1"/>
  <c r="P29" i="41"/>
  <c r="Q46" i="29" a="1"/>
  <c r="K49" i="29" a="1"/>
  <c r="L27" i="41"/>
  <c r="AF261" i="35" a="1"/>
  <c r="BG266" i="35" a="1"/>
  <c r="BB252" i="35" a="1"/>
  <c r="AS253" i="35"/>
  <c r="U263" i="35" a="1"/>
  <c r="BR258" i="35" a="1"/>
  <c r="AY260" i="35" a="1"/>
  <c r="P255" i="35" a="1"/>
  <c r="AV252" i="35" a="1"/>
  <c r="P264" i="35" a="1"/>
  <c r="AA260" i="35" a="1"/>
  <c r="H9" i="29" a="1"/>
  <c r="I22" i="29" a="1"/>
  <c r="AA267" i="35" a="1"/>
  <c r="Y252" i="35" a="1"/>
  <c r="H16" i="29" a="1"/>
  <c r="L45" i="29" a="1"/>
  <c r="J21" i="29" a="1"/>
  <c r="BL264" i="35" a="1"/>
  <c r="AO265" i="35"/>
  <c r="S262" i="35" a="1"/>
  <c r="I20" i="41"/>
  <c r="P17" i="29" a="1"/>
  <c r="F266" i="35"/>
  <c r="Q253" i="35" a="1"/>
  <c r="W253" i="35" a="1"/>
  <c r="BS252" i="35" a="1"/>
  <c r="BA261" i="35" a="1"/>
  <c r="S45" i="29" a="1"/>
  <c r="K24" i="41"/>
  <c r="S26" i="29" a="1"/>
  <c r="AE259" i="35" a="1"/>
  <c r="BF252" i="35" a="1"/>
  <c r="S52" i="29" a="1"/>
  <c r="BT264" i="35" a="1"/>
  <c r="BD254" i="35" a="1"/>
  <c r="J267" i="35"/>
  <c r="E262" i="35"/>
  <c r="AP254" i="35"/>
  <c r="W30" i="29" a="1"/>
  <c r="V24" i="29" a="1"/>
  <c r="I20" i="29" a="1"/>
  <c r="Q24" i="29" a="1"/>
  <c r="L266" i="35"/>
  <c r="S17" i="29" a="1"/>
  <c r="H37" i="29" a="1"/>
  <c r="R25" i="29" a="1"/>
  <c r="P44" i="29" a="1"/>
  <c r="H255" i="35"/>
  <c r="T23" i="29" a="1"/>
  <c r="P53" i="29" a="1"/>
  <c r="L251" i="35"/>
  <c r="L21" i="29" a="1"/>
  <c r="P20" i="29" a="1"/>
  <c r="BB254" i="35" a="1"/>
  <c r="BQ256" i="35" a="1"/>
  <c r="BB256" i="35" a="1"/>
  <c r="I258" i="35"/>
  <c r="I49" i="29" a="1"/>
  <c r="J51" i="29" a="1"/>
  <c r="BS263" i="35" a="1"/>
  <c r="K21" i="41"/>
  <c r="AF257" i="35" a="1"/>
  <c r="AI262" i="35" a="1"/>
  <c r="V21" i="41"/>
  <c r="AO260" i="35"/>
  <c r="BM258" i="35" a="1"/>
  <c r="I23" i="29" a="1"/>
  <c r="L46" i="29" a="1"/>
  <c r="M55" i="29" a="1"/>
  <c r="Y253" i="35" a="1"/>
  <c r="AP257" i="35"/>
  <c r="BT259" i="35" a="1"/>
  <c r="K252" i="35"/>
  <c r="AU265" i="35" a="1"/>
  <c r="X251" i="35" a="1"/>
  <c r="AJ259" i="35" a="1"/>
  <c r="Z256" i="35" a="1"/>
  <c r="AX261" i="35" a="1"/>
  <c r="P39" i="29" a="1"/>
  <c r="U256" i="35" a="1"/>
  <c r="AE258" i="35" a="1"/>
  <c r="BP262" i="35" a="1"/>
  <c r="L11" i="41"/>
  <c r="R264" i="35" a="1"/>
  <c r="BD267" i="35" a="1"/>
  <c r="L53" i="29" a="1"/>
  <c r="O40" i="29" a="1"/>
  <c r="BK265" i="35" a="1"/>
  <c r="K13" i="41"/>
  <c r="M254" i="35"/>
  <c r="P14" i="29" a="1"/>
  <c r="BO254" i="35" a="1"/>
  <c r="T9" i="29" a="1"/>
  <c r="BR261" i="35" a="1"/>
  <c r="BP264" i="35" a="1"/>
  <c r="M256" i="35"/>
  <c r="AQ264" i="35"/>
  <c r="BT254" i="35" a="1"/>
  <c r="T47" i="29" a="1"/>
  <c r="D257" i="35"/>
  <c r="AJ255" i="35" a="1"/>
  <c r="AG267" i="35" a="1"/>
  <c r="G15" i="29" a="1"/>
  <c r="S55" i="29" a="1"/>
  <c r="R43" i="29" a="1"/>
  <c r="V50" i="29" a="1"/>
  <c r="S19" i="29" a="1"/>
  <c r="AU252" i="35" a="1"/>
  <c r="H261" i="35"/>
  <c r="AU258" i="35" a="1"/>
  <c r="J256" i="35"/>
  <c r="AA265" i="35" a="1"/>
  <c r="E259" i="35"/>
  <c r="D252" i="35"/>
  <c r="S265" i="35" a="1"/>
  <c r="D253" i="35"/>
  <c r="N41" i="29" a="1"/>
  <c r="BM256" i="35" a="1"/>
  <c r="M40" i="29" a="1"/>
  <c r="AC251" i="35" a="1"/>
  <c r="AN257" i="35"/>
  <c r="D256" i="35"/>
  <c r="AG262" i="35" a="1"/>
  <c r="BN266" i="35" a="1"/>
  <c r="BJ255" i="35" a="1"/>
  <c r="N20" i="41"/>
  <c r="O38" i="29" a="1"/>
  <c r="Z259" i="35" a="1"/>
  <c r="AU267" i="35" a="1"/>
  <c r="M251" i="35"/>
  <c r="BL259" i="35" a="1"/>
  <c r="AM265" i="35"/>
  <c r="AN261" i="35"/>
  <c r="U26" i="41"/>
  <c r="V255" i="35" a="1"/>
  <c r="L28" i="29" a="1"/>
  <c r="AE266" i="35" a="1"/>
  <c r="I24" i="29" a="1"/>
  <c r="Q265" i="35" a="1"/>
  <c r="Y266" i="35" a="1"/>
  <c r="AG260" i="35" a="1"/>
  <c r="H47" i="29" a="1"/>
  <c r="R20" i="29" a="1"/>
  <c r="AE260" i="35" a="1"/>
  <c r="Q257" i="35" a="1"/>
  <c r="P51" i="29" a="1"/>
  <c r="AI259" i="35" a="1"/>
  <c r="G37" i="29" a="1"/>
  <c r="V29" i="29" a="1"/>
  <c r="H254" i="35"/>
  <c r="K253" i="35"/>
  <c r="T24" i="29" a="1"/>
  <c r="S22" i="29" a="1"/>
  <c r="BL256" i="35" a="1"/>
  <c r="Q45" i="29" a="1"/>
  <c r="M30" i="41"/>
  <c r="AH254" i="35" a="1"/>
  <c r="BM264" i="35" a="1"/>
  <c r="R261" i="35" a="1"/>
  <c r="U23" i="29" a="1"/>
  <c r="L29" i="29" a="1"/>
  <c r="Q13" i="29" a="1"/>
  <c r="AJ256" i="35" a="1"/>
  <c r="AY259" i="35" a="1"/>
  <c r="P48" i="29" a="1"/>
  <c r="V260" i="35" a="1"/>
  <c r="J24" i="29" a="1"/>
  <c r="AQ259" i="35"/>
  <c r="G266" i="35"/>
  <c r="J26" i="41"/>
  <c r="AC264" i="35" a="1"/>
  <c r="X21" i="41"/>
  <c r="H57" i="29" a="1"/>
  <c r="AY256" i="35" a="1"/>
  <c r="H49" i="29" a="1"/>
  <c r="H19" i="29" a="1"/>
  <c r="O27" i="29" a="1"/>
  <c r="AW251" i="35" a="1"/>
  <c r="C266" i="35" a="1"/>
  <c r="N12" i="29" a="1"/>
  <c r="AI267" i="35" a="1"/>
  <c r="AF267" i="35" a="1"/>
  <c r="AA257" i="35" a="1"/>
  <c r="AN254" i="35"/>
  <c r="Q22" i="29" a="1"/>
  <c r="AG253" i="35" a="1"/>
  <c r="W38" i="29" a="1"/>
  <c r="BU263" i="35" a="1"/>
  <c r="BO253" i="35" a="1"/>
  <c r="W21" i="41"/>
  <c r="AY251" i="35" a="1"/>
  <c r="R29" i="41"/>
  <c r="J263" i="35"/>
  <c r="E257" i="35"/>
  <c r="AE267" i="35" a="1"/>
  <c r="AV264" i="35" a="1"/>
  <c r="AQ262" i="35"/>
  <c r="BA260" i="35" a="1"/>
  <c r="O44" i="29" a="1"/>
  <c r="X13" i="41"/>
  <c r="AZ267" i="35" a="1"/>
  <c r="U42" i="29" a="1"/>
  <c r="Q9" i="29" a="1"/>
  <c r="S30" i="41"/>
  <c r="BK258" i="35" a="1"/>
  <c r="J52" i="29" a="1"/>
  <c r="V252" i="35" a="1"/>
  <c r="K255" i="35"/>
  <c r="BF263" i="35" a="1"/>
  <c r="AK251" i="35" a="1"/>
  <c r="BD264" i="35" a="1"/>
  <c r="E253" i="35"/>
  <c r="M12" i="29" a="1"/>
  <c r="R25" i="41"/>
  <c r="M28" i="41"/>
  <c r="BB258" i="35" a="1"/>
  <c r="W255" i="35" a="1"/>
  <c r="Q39" i="29" a="1"/>
  <c r="BQ263" i="35" a="1"/>
  <c r="H28" i="29" a="1"/>
  <c r="K51" i="29" a="1"/>
  <c r="F259" i="35"/>
  <c r="G50" i="29" a="1"/>
  <c r="BK251" i="35" a="1"/>
  <c r="S51" i="29" a="1"/>
  <c r="O20" i="41"/>
  <c r="W27" i="41"/>
  <c r="F251" i="35"/>
  <c r="U30" i="41"/>
  <c r="L258" i="35"/>
  <c r="R263" i="35" a="1"/>
  <c r="U265" i="35" a="1"/>
  <c r="AR260" i="35"/>
  <c r="AS260" i="35"/>
  <c r="AJ261" i="35" a="1"/>
  <c r="AV254" i="35" a="1"/>
  <c r="AV251" i="35" a="1"/>
  <c r="AE265" i="35" a="1"/>
  <c r="AU260" i="35" a="1"/>
  <c r="BD265" i="35" a="1"/>
  <c r="J29" i="41"/>
  <c r="M262" i="35"/>
  <c r="W259" i="35" a="1"/>
  <c r="AB260" i="35" a="1"/>
  <c r="BG265" i="35" a="1"/>
  <c r="U30" i="29" a="1"/>
  <c r="V22" i="41"/>
  <c r="AC258" i="35" a="1"/>
  <c r="W256" i="35" a="1"/>
  <c r="H258" i="35"/>
  <c r="L253" i="35"/>
  <c r="J16" i="29" a="1"/>
  <c r="AZ262" i="35" a="1"/>
  <c r="G14" i="29" a="1"/>
  <c r="AA262" i="35" a="1"/>
  <c r="W10" i="29" l="1"/>
  <c r="BU258" i="35"/>
  <c r="S17" i="29"/>
  <c r="T9" i="29"/>
  <c r="AY263" i="35"/>
  <c r="R264" i="35"/>
  <c r="AD251" i="35"/>
  <c r="G48" i="29"/>
  <c r="P25" i="29"/>
  <c r="AD253" i="35"/>
  <c r="J40" i="29"/>
  <c r="N9" i="29"/>
  <c r="AJ254" i="35"/>
  <c r="O26" i="29"/>
  <c r="BF251" i="35"/>
  <c r="Q41" i="29"/>
  <c r="L13" i="29"/>
  <c r="AK266" i="35"/>
  <c r="H42" i="29"/>
  <c r="W16" i="29"/>
  <c r="BG262" i="35"/>
  <c r="I38" i="29"/>
  <c r="AF264" i="35"/>
  <c r="AI256" i="35"/>
  <c r="K49" i="29"/>
  <c r="AF267" i="35"/>
  <c r="AC264" i="35"/>
  <c r="O16" i="29"/>
  <c r="Q23" i="29"/>
  <c r="R19" i="29"/>
  <c r="BE264" i="35"/>
  <c r="BK251" i="35"/>
  <c r="AX263" i="35"/>
  <c r="L53" i="29"/>
  <c r="AJ260" i="35"/>
  <c r="N45" i="29"/>
  <c r="BG251" i="35"/>
  <c r="AW265" i="35"/>
  <c r="G45" i="29"/>
  <c r="W45" i="29"/>
  <c r="AD258" i="35"/>
  <c r="BH260" i="35"/>
  <c r="Z256" i="35"/>
  <c r="AI260" i="35"/>
  <c r="AJ261" i="35"/>
  <c r="J51" i="29"/>
  <c r="G16" i="29"/>
  <c r="J12" i="29"/>
  <c r="R22" i="29"/>
  <c r="L36" i="29"/>
  <c r="BS263" i="35"/>
  <c r="U53" i="29"/>
  <c r="BM254" i="35"/>
  <c r="K51" i="29"/>
  <c r="AI259" i="35"/>
  <c r="BG254" i="35"/>
  <c r="Z264" i="35"/>
  <c r="AK265" i="35"/>
  <c r="N56" i="29"/>
  <c r="J30" i="29"/>
  <c r="M30" i="29"/>
  <c r="BK261" i="35"/>
  <c r="Q255" i="35"/>
  <c r="AH259" i="35"/>
  <c r="U258" i="35"/>
  <c r="P20" i="29"/>
  <c r="K30" i="29"/>
  <c r="BL267" i="35"/>
  <c r="P27" i="29"/>
  <c r="AX255" i="35"/>
  <c r="BA266" i="35"/>
  <c r="BH262" i="35"/>
  <c r="T47" i="29"/>
  <c r="R21" i="29"/>
  <c r="V17" i="29"/>
  <c r="Q44" i="29"/>
  <c r="W56" i="29"/>
  <c r="BA260" i="35"/>
  <c r="AH261" i="35"/>
  <c r="M24" i="29"/>
  <c r="BC267" i="35"/>
  <c r="N24" i="29"/>
  <c r="BR251" i="35"/>
  <c r="BU262" i="35"/>
  <c r="BC259" i="35"/>
  <c r="I9" i="29"/>
  <c r="L38" i="29"/>
  <c r="W23" i="29"/>
  <c r="BJ255" i="35"/>
  <c r="AV251" i="35"/>
  <c r="AV262" i="35"/>
  <c r="P24" i="29"/>
  <c r="M54" i="29"/>
  <c r="L18" i="29"/>
  <c r="O42" i="29"/>
  <c r="BG257" i="35"/>
  <c r="P40" i="29"/>
  <c r="AU261" i="35"/>
  <c r="W15" i="29"/>
  <c r="T44" i="29"/>
  <c r="K55" i="29"/>
  <c r="AJ267" i="35"/>
  <c r="K54" i="29"/>
  <c r="BC252" i="35"/>
  <c r="P41" i="29"/>
  <c r="BU255" i="35"/>
  <c r="BE267" i="35"/>
  <c r="T253" i="35"/>
  <c r="V15" i="29"/>
  <c r="AV265" i="35"/>
  <c r="BM263" i="35"/>
  <c r="AI267" i="35"/>
  <c r="H39" i="29"/>
  <c r="H21" i="29"/>
  <c r="AU254" i="35"/>
  <c r="L20" i="29"/>
  <c r="AY260" i="35"/>
  <c r="AZ260" i="35"/>
  <c r="BK252" i="35"/>
  <c r="AE255" i="35"/>
  <c r="AG251" i="35"/>
  <c r="L46" i="29"/>
  <c r="AH254" i="35"/>
  <c r="AX261" i="35"/>
  <c r="N57" i="29"/>
  <c r="X259" i="35"/>
  <c r="N12" i="29"/>
  <c r="C260" i="35"/>
  <c r="AI258" i="35"/>
  <c r="BN260" i="35"/>
  <c r="AC261" i="35"/>
  <c r="BJ265" i="35"/>
  <c r="AE261" i="35"/>
  <c r="I27" i="29"/>
  <c r="J13" i="29"/>
  <c r="G15" i="29"/>
  <c r="BD252" i="35"/>
  <c r="O40" i="29"/>
  <c r="J56" i="29"/>
  <c r="L30" i="29"/>
  <c r="S52" i="29"/>
  <c r="BB258" i="35"/>
  <c r="BI258" i="35"/>
  <c r="BR260" i="35"/>
  <c r="AI254" i="35"/>
  <c r="AV267" i="35"/>
  <c r="T37" i="29"/>
  <c r="AJ252" i="35"/>
  <c r="V264" i="35"/>
  <c r="AG261" i="35"/>
  <c r="I45" i="29"/>
  <c r="M53" i="29"/>
  <c r="N21" i="29"/>
  <c r="L29" i="29"/>
  <c r="O21" i="29"/>
  <c r="AK258" i="35"/>
  <c r="R261" i="35"/>
  <c r="AF263" i="35"/>
  <c r="M16" i="29"/>
  <c r="R42" i="29"/>
  <c r="K48" i="29"/>
  <c r="W259" i="35"/>
  <c r="Q26" i="29"/>
  <c r="K38" i="29"/>
  <c r="AC252" i="35"/>
  <c r="BT261" i="35"/>
  <c r="G39" i="29"/>
  <c r="J46" i="29"/>
  <c r="BI262" i="35"/>
  <c r="U17" i="29"/>
  <c r="O17" i="29"/>
  <c r="Q24" i="29"/>
  <c r="V260" i="35"/>
  <c r="U45" i="29"/>
  <c r="N55" i="29"/>
  <c r="BK258" i="35"/>
  <c r="S41" i="29"/>
  <c r="P30" i="29"/>
  <c r="AG254" i="35"/>
  <c r="L24" i="29"/>
  <c r="BN253" i="35"/>
  <c r="Q253" i="35"/>
  <c r="C262" i="35"/>
  <c r="C263" i="35"/>
  <c r="Q15" i="29"/>
  <c r="BR266" i="35"/>
  <c r="AC258" i="35"/>
  <c r="AI253" i="35"/>
  <c r="BQ263" i="35"/>
  <c r="C253" i="35"/>
  <c r="BP264" i="35"/>
  <c r="BI266" i="35"/>
  <c r="K57" i="29"/>
  <c r="O20" i="29"/>
  <c r="Q52" i="29"/>
  <c r="BK263" i="35"/>
  <c r="G56" i="29"/>
  <c r="BF260" i="35"/>
  <c r="P39" i="29"/>
  <c r="S49" i="29"/>
  <c r="U264" i="35"/>
  <c r="AI251" i="35"/>
  <c r="W43" i="29"/>
  <c r="AY256" i="35"/>
  <c r="I56" i="29"/>
  <c r="BF255" i="35"/>
  <c r="N19" i="29"/>
  <c r="BA255" i="35"/>
  <c r="N53" i="29"/>
  <c r="AJ258" i="35"/>
  <c r="I53" i="29"/>
  <c r="Q256" i="35"/>
  <c r="BG259" i="35"/>
  <c r="H22" i="29"/>
  <c r="M25" i="29"/>
  <c r="U260" i="35"/>
  <c r="AA262" i="35"/>
  <c r="BN264" i="35"/>
  <c r="AH263" i="35"/>
  <c r="Y260" i="35"/>
  <c r="K37" i="29"/>
  <c r="T23" i="29"/>
  <c r="N49" i="29"/>
  <c r="T48" i="29"/>
  <c r="AA258" i="35"/>
  <c r="T41" i="29"/>
  <c r="J45" i="29"/>
  <c r="O50" i="29"/>
  <c r="BT264" i="35"/>
  <c r="AI262" i="35"/>
  <c r="I51" i="29"/>
  <c r="BK255" i="35"/>
  <c r="M36" i="29"/>
  <c r="O11" i="29"/>
  <c r="N48" i="29"/>
  <c r="AI265" i="35"/>
  <c r="BO261" i="35"/>
  <c r="I23" i="29"/>
  <c r="R39" i="29"/>
  <c r="BN263" i="35"/>
  <c r="BK264" i="35"/>
  <c r="M19" i="29"/>
  <c r="AX254" i="35"/>
  <c r="K44" i="29"/>
  <c r="G24" i="29"/>
  <c r="W266" i="35"/>
  <c r="AD267" i="35"/>
  <c r="BA261" i="35"/>
  <c r="AK251" i="35"/>
  <c r="Q260" i="35"/>
  <c r="R18" i="29"/>
  <c r="BL264" i="35"/>
  <c r="W21" i="29"/>
  <c r="T258" i="35"/>
  <c r="K39" i="29"/>
  <c r="BP251" i="35"/>
  <c r="P253" i="35"/>
  <c r="Q12" i="29"/>
  <c r="P52" i="29"/>
  <c r="BP252" i="35"/>
  <c r="N36" i="29"/>
  <c r="BD263" i="35"/>
  <c r="H45" i="29"/>
  <c r="BE251" i="35"/>
  <c r="Z259" i="35"/>
  <c r="R38" i="29"/>
  <c r="J48" i="29"/>
  <c r="Y264" i="35"/>
  <c r="C265" i="35"/>
  <c r="AW263" i="35"/>
  <c r="P266" i="35"/>
  <c r="P51" i="29"/>
  <c r="BU256" i="35"/>
  <c r="U46" i="29"/>
  <c r="T24" i="29"/>
  <c r="S45" i="29"/>
  <c r="Q264" i="35"/>
  <c r="O13" i="29"/>
  <c r="S21" i="29"/>
  <c r="AY251" i="35"/>
  <c r="P13" i="29"/>
  <c r="BB256" i="35"/>
  <c r="BU260" i="35"/>
  <c r="BO260" i="35"/>
  <c r="J26" i="29"/>
  <c r="BF264" i="35"/>
  <c r="U23" i="29"/>
  <c r="S29" i="29"/>
  <c r="L28" i="29"/>
  <c r="V50" i="29"/>
  <c r="T260" i="35"/>
  <c r="BT260" i="35"/>
  <c r="O15" i="29"/>
  <c r="AU265" i="35"/>
  <c r="V13" i="29"/>
  <c r="R50" i="29"/>
  <c r="AB263" i="35"/>
  <c r="L39" i="29"/>
  <c r="BU251" i="35"/>
  <c r="AC256" i="35"/>
  <c r="BJ257" i="35"/>
  <c r="Y259" i="35"/>
  <c r="M57" i="29"/>
  <c r="Q257" i="35"/>
  <c r="W57" i="29"/>
  <c r="AC265" i="35"/>
  <c r="AW257" i="35"/>
  <c r="P23" i="29"/>
  <c r="AZ262" i="35"/>
  <c r="I10" i="29"/>
  <c r="K45" i="29"/>
  <c r="N42" i="29"/>
  <c r="BN251" i="35"/>
  <c r="BD265" i="35"/>
  <c r="BO259" i="35"/>
  <c r="V255" i="35"/>
  <c r="O10" i="29"/>
  <c r="BO254" i="35"/>
  <c r="I18" i="29"/>
  <c r="R45" i="29"/>
  <c r="W255" i="35"/>
  <c r="R48" i="29"/>
  <c r="AC251" i="35"/>
  <c r="K56" i="29"/>
  <c r="AU264" i="35"/>
  <c r="T57" i="29"/>
  <c r="AX260" i="35"/>
  <c r="U52" i="29"/>
  <c r="BD254" i="35"/>
  <c r="N26" i="29"/>
  <c r="T266" i="35"/>
  <c r="BF263" i="35"/>
  <c r="AB259" i="35"/>
  <c r="M55" i="29"/>
  <c r="AA265" i="35"/>
  <c r="I19" i="29"/>
  <c r="H28" i="29"/>
  <c r="L11" i="29"/>
  <c r="W30" i="29"/>
  <c r="L23" i="29"/>
  <c r="BA263" i="35"/>
  <c r="U28" i="29"/>
  <c r="P9" i="29"/>
  <c r="N14" i="29"/>
  <c r="AG260" i="35"/>
  <c r="P10" i="29"/>
  <c r="O43" i="29"/>
  <c r="J38" i="29"/>
  <c r="V36" i="29"/>
  <c r="U39" i="29"/>
  <c r="I40" i="29"/>
  <c r="T36" i="29"/>
  <c r="R263" i="35"/>
  <c r="P255" i="35"/>
  <c r="BG263" i="35"/>
  <c r="BD267" i="35"/>
  <c r="AG264" i="35"/>
  <c r="S51" i="29"/>
  <c r="BD251" i="35"/>
  <c r="R30" i="29"/>
  <c r="AF261" i="35"/>
  <c r="Q258" i="35"/>
  <c r="BD264" i="35"/>
  <c r="AK259" i="35"/>
  <c r="BG255" i="35"/>
  <c r="BU264" i="35"/>
  <c r="N23" i="29"/>
  <c r="BE256" i="35"/>
  <c r="AU263" i="35"/>
  <c r="C255" i="35"/>
  <c r="U256" i="35"/>
  <c r="R52" i="29"/>
  <c r="V52" i="29"/>
  <c r="K20" i="29"/>
  <c r="J27" i="29"/>
  <c r="BQ256" i="35"/>
  <c r="C257" i="35"/>
  <c r="V19" i="29"/>
  <c r="J54" i="29"/>
  <c r="AY261" i="35"/>
  <c r="AU267" i="35"/>
  <c r="O25" i="29"/>
  <c r="T13" i="29"/>
  <c r="AF258" i="35"/>
  <c r="C251" i="35"/>
  <c r="AW262" i="35"/>
  <c r="AF257" i="35"/>
  <c r="W251" i="35"/>
  <c r="I46" i="29"/>
  <c r="BT251" i="35"/>
  <c r="AV263" i="35"/>
  <c r="AZ252" i="35"/>
  <c r="K13" i="29"/>
  <c r="O38" i="29"/>
  <c r="K50" i="29"/>
  <c r="M47" i="29"/>
  <c r="Y258" i="35"/>
  <c r="Q37" i="29"/>
  <c r="K24" i="29"/>
  <c r="BJ253" i="35"/>
  <c r="T21" i="29"/>
  <c r="AK267" i="35"/>
  <c r="S19" i="29"/>
  <c r="T256" i="35"/>
  <c r="Q38" i="29"/>
  <c r="BC254" i="35"/>
  <c r="BN258" i="35"/>
  <c r="N37" i="29"/>
  <c r="H23" i="29"/>
  <c r="V14" i="29"/>
  <c r="T38" i="29"/>
  <c r="T17" i="29"/>
  <c r="T71" i="29" s="1"/>
  <c r="Y253" i="35"/>
  <c r="L21" i="29"/>
  <c r="J19" i="29"/>
  <c r="G50" i="29"/>
  <c r="I49" i="29"/>
  <c r="AF262" i="35"/>
  <c r="K47" i="29"/>
  <c r="I41" i="29"/>
  <c r="Q262" i="35"/>
  <c r="BN257" i="35"/>
  <c r="BH264" i="35"/>
  <c r="Q45" i="29"/>
  <c r="M56" i="29"/>
  <c r="G44" i="29"/>
  <c r="AB253" i="35"/>
  <c r="AH255" i="35"/>
  <c r="BH255" i="35"/>
  <c r="BN266" i="35"/>
  <c r="S261" i="35"/>
  <c r="U265" i="35"/>
  <c r="BI264" i="35"/>
  <c r="S42" i="29"/>
  <c r="S252" i="35"/>
  <c r="AE258" i="35"/>
  <c r="V47" i="29"/>
  <c r="Z252" i="35"/>
  <c r="H43" i="29"/>
  <c r="AJ262" i="35"/>
  <c r="AX259" i="35"/>
  <c r="V25" i="29"/>
  <c r="K26" i="29"/>
  <c r="BB257" i="35"/>
  <c r="AJ259" i="35"/>
  <c r="Q13" i="29"/>
  <c r="P265" i="35"/>
  <c r="W27" i="29"/>
  <c r="BQ262" i="35"/>
  <c r="J52" i="29"/>
  <c r="L16" i="29"/>
  <c r="BS260" i="35"/>
  <c r="H20" i="29"/>
  <c r="AH252" i="35"/>
  <c r="I11" i="29"/>
  <c r="O44" i="29"/>
  <c r="AI261" i="35"/>
  <c r="W39" i="29"/>
  <c r="AF260" i="35"/>
  <c r="AV266" i="35"/>
  <c r="AC267" i="35"/>
  <c r="AW266" i="35"/>
  <c r="I17" i="29"/>
  <c r="AW261" i="35"/>
  <c r="R262" i="35"/>
  <c r="K41" i="29"/>
  <c r="U14" i="29"/>
  <c r="BK259" i="35"/>
  <c r="Z254" i="35"/>
  <c r="W17" i="29"/>
  <c r="K18" i="29"/>
  <c r="AX257" i="35"/>
  <c r="W36" i="29"/>
  <c r="R255" i="35"/>
  <c r="H14" i="29"/>
  <c r="AY255" i="35"/>
  <c r="C252" i="35"/>
  <c r="I21" i="29"/>
  <c r="T262" i="35"/>
  <c r="R258" i="35"/>
  <c r="J16" i="29"/>
  <c r="AY262" i="35"/>
  <c r="P264" i="35"/>
  <c r="X264" i="35"/>
  <c r="H17" i="29"/>
  <c r="BC263" i="35"/>
  <c r="M43" i="29"/>
  <c r="BJ261" i="35"/>
  <c r="BM264" i="35"/>
  <c r="S22" i="29"/>
  <c r="AE260" i="35"/>
  <c r="T22" i="29"/>
  <c r="BL254" i="35"/>
  <c r="L56" i="29"/>
  <c r="K22" i="29"/>
  <c r="H12" i="29"/>
  <c r="O56" i="29"/>
  <c r="V45" i="29"/>
  <c r="C261" i="35"/>
  <c r="Q254" i="35"/>
  <c r="O23" i="29"/>
  <c r="V262" i="35"/>
  <c r="M23" i="29"/>
  <c r="AE254" i="35"/>
  <c r="G55" i="29"/>
  <c r="O18" i="29"/>
  <c r="L15" i="29"/>
  <c r="AD262" i="35"/>
  <c r="J21" i="29"/>
  <c r="I30" i="29"/>
  <c r="BI260" i="35"/>
  <c r="U25" i="29"/>
  <c r="AA253" i="35"/>
  <c r="T49" i="29"/>
  <c r="BD253" i="35"/>
  <c r="I15" i="29"/>
  <c r="J39" i="29"/>
  <c r="G43" i="29"/>
  <c r="AW254" i="35"/>
  <c r="BB261" i="35"/>
  <c r="BB254" i="35"/>
  <c r="T15" i="29"/>
  <c r="R10" i="29"/>
  <c r="S26" i="29"/>
  <c r="O27" i="29"/>
  <c r="S43" i="29"/>
  <c r="J55" i="29"/>
  <c r="AE267" i="35"/>
  <c r="Q17" i="29"/>
  <c r="Q55" i="29"/>
  <c r="P17" i="29"/>
  <c r="AU256" i="35"/>
  <c r="W38" i="29"/>
  <c r="W265" i="35"/>
  <c r="BE255" i="35"/>
  <c r="BF265" i="35"/>
  <c r="Q252" i="35"/>
  <c r="AD255" i="35"/>
  <c r="S267" i="35"/>
  <c r="R29" i="29"/>
  <c r="N50" i="29"/>
  <c r="K28" i="29"/>
  <c r="S30" i="29"/>
  <c r="I57" i="29"/>
  <c r="U263" i="35"/>
  <c r="N41" i="29"/>
  <c r="BC253" i="35"/>
  <c r="BQ259" i="35"/>
  <c r="N10" i="29"/>
  <c r="Y265" i="35"/>
  <c r="Y255" i="35"/>
  <c r="BH257" i="35"/>
  <c r="W19" i="29"/>
  <c r="O47" i="29"/>
  <c r="H16" i="29"/>
  <c r="M48" i="29"/>
  <c r="Z263" i="35"/>
  <c r="AJ251" i="35"/>
  <c r="AW251" i="35"/>
  <c r="BC262" i="35"/>
  <c r="X254" i="35"/>
  <c r="BU257" i="35"/>
  <c r="L55" i="29"/>
  <c r="V253" i="35"/>
  <c r="BI257" i="35"/>
  <c r="X267" i="35"/>
  <c r="AD263" i="35"/>
  <c r="I48" i="29"/>
  <c r="AE266" i="35"/>
  <c r="BJ256" i="35"/>
  <c r="V23" i="29"/>
  <c r="K36" i="29"/>
  <c r="W26" i="29"/>
  <c r="BG266" i="35"/>
  <c r="BR255" i="35"/>
  <c r="AA266" i="35"/>
  <c r="Q46" i="29"/>
  <c r="G9" i="29"/>
  <c r="BG264" i="35"/>
  <c r="L14" i="29"/>
  <c r="R54" i="29"/>
  <c r="AV254" i="35"/>
  <c r="Q29" i="29"/>
  <c r="H9" i="29"/>
  <c r="BP262" i="35"/>
  <c r="BO255" i="35"/>
  <c r="R15" i="29"/>
  <c r="C264" i="35"/>
  <c r="BI252" i="35"/>
  <c r="AE259" i="35"/>
  <c r="AY257" i="35"/>
  <c r="BL259" i="35"/>
  <c r="BN267" i="35"/>
  <c r="R41" i="29"/>
  <c r="P14" i="29"/>
  <c r="R265" i="35"/>
  <c r="Q22" i="29"/>
  <c r="BK265" i="35"/>
  <c r="O22" i="29"/>
  <c r="K17" i="29"/>
  <c r="V40" i="29"/>
  <c r="AZ253" i="35"/>
  <c r="BB263" i="35"/>
  <c r="BA254" i="35"/>
  <c r="L51" i="29"/>
  <c r="N43" i="29"/>
  <c r="T53" i="29"/>
  <c r="BE252" i="35"/>
  <c r="AU259" i="35"/>
  <c r="BH252" i="35"/>
  <c r="V37" i="29"/>
  <c r="L52" i="29"/>
  <c r="BS252" i="35"/>
  <c r="AB260" i="35"/>
  <c r="R257" i="35"/>
  <c r="Q261" i="35"/>
  <c r="H26" i="29"/>
  <c r="AW258" i="35"/>
  <c r="G38" i="29"/>
  <c r="BJ266" i="35"/>
  <c r="V16" i="29"/>
  <c r="AZ254" i="35"/>
  <c r="AI266" i="35"/>
  <c r="BE261" i="35"/>
  <c r="AJ255" i="35"/>
  <c r="G27" i="29"/>
  <c r="W12" i="29"/>
  <c r="I47" i="29"/>
  <c r="V55" i="29"/>
  <c r="U49" i="29"/>
  <c r="Q265" i="35"/>
  <c r="BQ261" i="35"/>
  <c r="BF252" i="35"/>
  <c r="J43" i="29"/>
  <c r="AA257" i="35"/>
  <c r="V29" i="29"/>
  <c r="BF253" i="35"/>
  <c r="H19" i="29"/>
  <c r="V51" i="29"/>
  <c r="AF251" i="35"/>
  <c r="M26" i="29"/>
  <c r="U262" i="35"/>
  <c r="H57" i="29"/>
  <c r="S55" i="29"/>
  <c r="H49" i="29"/>
  <c r="N15" i="29"/>
  <c r="BM255" i="35"/>
  <c r="J18" i="29"/>
  <c r="AH253" i="35"/>
  <c r="AZ261" i="35"/>
  <c r="BB251" i="35"/>
  <c r="BB267" i="35"/>
  <c r="I50" i="29"/>
  <c r="S264" i="35"/>
  <c r="BB252" i="35"/>
  <c r="V251" i="35"/>
  <c r="AZ256" i="35"/>
  <c r="U57" i="29"/>
  <c r="J11" i="29"/>
  <c r="BB266" i="35"/>
  <c r="O41" i="29"/>
  <c r="U42" i="29"/>
  <c r="BL261" i="35"/>
  <c r="Q49" i="29"/>
  <c r="K23" i="29"/>
  <c r="BS254" i="35"/>
  <c r="Q54" i="29"/>
  <c r="Y266" i="35"/>
  <c r="H47" i="29"/>
  <c r="K9" i="29"/>
  <c r="I44" i="29"/>
  <c r="BO265" i="35"/>
  <c r="R259" i="35"/>
  <c r="H51" i="29"/>
  <c r="M10" i="29"/>
  <c r="BQ251" i="35"/>
  <c r="O12" i="29"/>
  <c r="K29" i="29"/>
  <c r="Z261" i="35"/>
  <c r="S263" i="35"/>
  <c r="W53" i="29"/>
  <c r="J24" i="29"/>
  <c r="AE262" i="35"/>
  <c r="C267" i="35"/>
  <c r="AU258" i="35"/>
  <c r="R36" i="29"/>
  <c r="BA267" i="35"/>
  <c r="BG260" i="35"/>
  <c r="W14" i="29"/>
  <c r="BK256" i="35"/>
  <c r="L45" i="29"/>
  <c r="W264" i="35"/>
  <c r="M20" i="29"/>
  <c r="BR264" i="35"/>
  <c r="M50" i="29"/>
  <c r="AV264" i="35"/>
  <c r="BO253" i="35"/>
  <c r="BK262" i="35"/>
  <c r="AI252" i="35"/>
  <c r="BR257" i="35"/>
  <c r="AY259" i="35"/>
  <c r="AV252" i="35"/>
  <c r="AG253" i="35"/>
  <c r="P48" i="29"/>
  <c r="C266" i="35"/>
  <c r="BT262" i="35"/>
  <c r="Z260" i="35"/>
  <c r="H46" i="29"/>
  <c r="BH259" i="35"/>
  <c r="BL251" i="35"/>
  <c r="BA256" i="35"/>
  <c r="W52" i="29"/>
  <c r="BG253" i="35"/>
  <c r="T29" i="29"/>
  <c r="W51" i="29"/>
  <c r="U37" i="29"/>
  <c r="BE265" i="35"/>
  <c r="W263" i="35"/>
  <c r="M40" i="29"/>
  <c r="P28" i="29"/>
  <c r="I20" i="29"/>
  <c r="S16" i="29"/>
  <c r="L41" i="29"/>
  <c r="Z253" i="35"/>
  <c r="AA252" i="35"/>
  <c r="AG256" i="35"/>
  <c r="T267" i="35"/>
  <c r="AV258" i="35"/>
  <c r="AZ257" i="35"/>
  <c r="Q28" i="29"/>
  <c r="G46" i="29"/>
  <c r="W25" i="29"/>
  <c r="H38" i="29"/>
  <c r="R25" i="29"/>
  <c r="P251" i="35"/>
  <c r="U253" i="35"/>
  <c r="T20" i="29"/>
  <c r="P46" i="29"/>
  <c r="AC259" i="35"/>
  <c r="BR263" i="35"/>
  <c r="P29" i="29"/>
  <c r="G51" i="29"/>
  <c r="AZ267" i="35"/>
  <c r="S20" i="29"/>
  <c r="BQ266" i="35"/>
  <c r="AZ255" i="35"/>
  <c r="R14" i="29"/>
  <c r="AD265" i="35"/>
  <c r="P252" i="35"/>
  <c r="BA264" i="35"/>
  <c r="AU252" i="35"/>
  <c r="X251" i="35"/>
  <c r="O39" i="29"/>
  <c r="BP255" i="35"/>
  <c r="R254" i="35"/>
  <c r="AB266" i="35"/>
  <c r="BR259" i="35"/>
  <c r="BM261" i="35"/>
  <c r="S24" i="29"/>
  <c r="I12" i="29"/>
  <c r="BM256" i="35"/>
  <c r="AG267" i="35"/>
  <c r="BM257" i="35"/>
  <c r="S50" i="29"/>
  <c r="U55" i="29"/>
  <c r="V56" i="29"/>
  <c r="R256" i="35"/>
  <c r="BH263" i="35"/>
  <c r="BI256" i="35"/>
  <c r="BG261" i="35"/>
  <c r="W55" i="29"/>
  <c r="AJ257" i="35"/>
  <c r="U41" i="29"/>
  <c r="AF252" i="35"/>
  <c r="AV253" i="35"/>
  <c r="M44" i="29"/>
  <c r="I52" i="29"/>
  <c r="BT252" i="35"/>
  <c r="X266" i="35"/>
  <c r="AJ256" i="35"/>
  <c r="G12" i="29"/>
  <c r="AC263" i="35"/>
  <c r="BL256" i="35"/>
  <c r="T30" i="29"/>
  <c r="AK252" i="35"/>
  <c r="AG252" i="35"/>
  <c r="BT259" i="35"/>
  <c r="BA259" i="35"/>
  <c r="Q251" i="35"/>
  <c r="O24" i="29"/>
  <c r="U261" i="35"/>
  <c r="BC255" i="35"/>
  <c r="BA265" i="35"/>
  <c r="X252" i="35"/>
  <c r="K42" i="29"/>
  <c r="M13" i="29"/>
  <c r="J37" i="29"/>
  <c r="AJ265" i="35"/>
  <c r="BO258" i="35"/>
  <c r="H37" i="29"/>
  <c r="H41" i="29"/>
  <c r="P56" i="29"/>
  <c r="S262" i="35"/>
  <c r="AK262" i="35"/>
  <c r="BE260" i="35"/>
  <c r="AG262" i="35"/>
  <c r="AF259" i="35"/>
  <c r="Q42" i="29"/>
  <c r="V252" i="35"/>
  <c r="W9" i="29"/>
  <c r="BS267" i="35"/>
  <c r="T16" i="29"/>
  <c r="Z255" i="35"/>
  <c r="AB261" i="35"/>
  <c r="BM258" i="35"/>
  <c r="W256" i="35"/>
  <c r="V41" i="29"/>
  <c r="W50" i="29"/>
  <c r="BJ260" i="35"/>
  <c r="BI265" i="35"/>
  <c r="N44" i="29"/>
  <c r="W28" i="29"/>
  <c r="BN252" i="35"/>
  <c r="L42" i="29"/>
  <c r="Y254" i="35"/>
  <c r="AK264" i="35"/>
  <c r="BP265" i="35"/>
  <c r="H44" i="29"/>
  <c r="S259" i="35"/>
  <c r="AZ264" i="35"/>
  <c r="BG252" i="35"/>
  <c r="BD266" i="35"/>
  <c r="U15" i="29"/>
  <c r="S9" i="29"/>
  <c r="H25" i="29"/>
  <c r="S255" i="35"/>
  <c r="AB267" i="35"/>
  <c r="P38" i="29"/>
  <c r="BS259" i="35"/>
  <c r="J28" i="29"/>
  <c r="BR258" i="35"/>
  <c r="G26" i="29"/>
  <c r="O54" i="29"/>
  <c r="U21" i="29"/>
  <c r="W18" i="29"/>
  <c r="W253" i="35"/>
  <c r="S265" i="35"/>
  <c r="AW267" i="35"/>
  <c r="AD252" i="35"/>
  <c r="AX251" i="35"/>
  <c r="H24" i="29"/>
  <c r="BT265" i="35"/>
  <c r="O46" i="29"/>
  <c r="BG265" i="35"/>
  <c r="AW252" i="35"/>
  <c r="BP253" i="35"/>
  <c r="U30" i="29"/>
  <c r="J42" i="29"/>
  <c r="U19" i="29"/>
  <c r="BU259" i="35"/>
  <c r="W29" i="29"/>
  <c r="T27" i="29"/>
  <c r="N17" i="29"/>
  <c r="U40" i="29"/>
  <c r="K15" i="29"/>
  <c r="R43" i="29"/>
  <c r="BU267" i="35"/>
  <c r="Q36" i="29"/>
  <c r="P256" i="35"/>
  <c r="J29" i="29"/>
  <c r="O14" i="29"/>
  <c r="AK254" i="35"/>
  <c r="BE254" i="35"/>
  <c r="M12" i="29"/>
  <c r="BQ264" i="35"/>
  <c r="BU253" i="35"/>
  <c r="AX256" i="35"/>
  <c r="BL265" i="35"/>
  <c r="Q14" i="29"/>
  <c r="G37" i="29"/>
  <c r="Q263" i="35"/>
  <c r="BU263" i="35"/>
  <c r="Q9" i="29"/>
  <c r="BT267" i="35"/>
  <c r="AY253" i="35"/>
  <c r="W54" i="29"/>
  <c r="BO257" i="35"/>
  <c r="P53" i="29"/>
  <c r="N40" i="29"/>
  <c r="N20" i="29"/>
  <c r="T40" i="29"/>
  <c r="W22" i="29"/>
  <c r="AX264" i="35"/>
  <c r="BO251" i="35"/>
  <c r="BN262" i="35"/>
  <c r="P43" i="29"/>
  <c r="I24" i="29"/>
  <c r="H13" i="29"/>
  <c r="AI255" i="35"/>
  <c r="H36" i="29"/>
  <c r="AA260" i="35"/>
  <c r="AW264" i="35"/>
  <c r="S260" i="35"/>
  <c r="G14" i="29"/>
  <c r="AK256" i="35"/>
  <c r="C259" i="35"/>
  <c r="U252" i="35"/>
  <c r="Q48" i="29"/>
  <c r="P37" i="29"/>
  <c r="W37" i="29"/>
  <c r="BJ252" i="35"/>
  <c r="AC262" i="35"/>
  <c r="AA259" i="35"/>
  <c r="J41" i="29"/>
  <c r="BH258" i="35"/>
  <c r="Q16" i="29"/>
  <c r="BH261" i="35"/>
  <c r="Q39" i="29"/>
  <c r="L27" i="29"/>
  <c r="R20" i="29"/>
  <c r="O29" i="29"/>
  <c r="BQ258" i="35"/>
  <c r="AV261" i="35"/>
  <c r="AA267" i="35"/>
  <c r="BT254" i="35"/>
  <c r="L25" i="29"/>
  <c r="I54" i="29"/>
  <c r="I37" i="29"/>
  <c r="R16" i="29"/>
  <c r="G22" i="29"/>
  <c r="K16" i="29"/>
  <c r="P26" i="29"/>
  <c r="AV259" i="35"/>
  <c r="BJ264" i="35"/>
  <c r="H48" i="29"/>
  <c r="T251" i="35"/>
  <c r="W48" i="29"/>
  <c r="AH257" i="35"/>
  <c r="AG259" i="35"/>
  <c r="AB258" i="35"/>
  <c r="X265" i="35"/>
  <c r="P16" i="29"/>
  <c r="Z262" i="35"/>
  <c r="BP258" i="35"/>
  <c r="BM266" i="35"/>
  <c r="I22" i="29"/>
  <c r="L43" i="29"/>
  <c r="S46" i="29"/>
  <c r="AY252" i="35"/>
  <c r="AF254" i="35"/>
  <c r="M49" i="29"/>
  <c r="S28" i="29"/>
  <c r="P55" i="29"/>
  <c r="AJ253" i="35"/>
  <c r="BE253" i="35"/>
  <c r="AH256" i="35"/>
  <c r="P44" i="29"/>
  <c r="Y252" i="35"/>
  <c r="P263" i="35"/>
  <c r="BB259" i="35"/>
  <c r="V42" i="29"/>
  <c r="BR261" i="35"/>
  <c r="V24" i="29"/>
  <c r="Y256" i="35"/>
  <c r="G20" i="29"/>
  <c r="L10" i="29"/>
  <c r="AJ264" i="35"/>
  <c r="V267" i="35"/>
  <c r="N39" i="29"/>
  <c r="Q56" i="29"/>
  <c r="AE265" i="35"/>
  <c r="C256" i="35"/>
  <c r="BB265" i="35"/>
  <c r="BM265" i="35"/>
  <c r="BS264" i="35"/>
  <c r="BS257" i="35"/>
  <c r="AU260" i="35"/>
  <c r="AU266" i="35"/>
  <c r="T54" i="29"/>
  <c r="G28" i="29"/>
  <c r="M15" i="29"/>
  <c r="M18" i="29"/>
  <c r="Z267" i="35"/>
  <c r="Y251" i="35"/>
  <c r="A26" i="35"/>
  <c r="D82" i="3"/>
  <c r="B83" i="3"/>
  <c r="D83" i="3" s="1"/>
  <c r="B195" i="3"/>
  <c r="D194" i="3"/>
  <c r="D178" i="3"/>
  <c r="B179" i="3"/>
  <c r="B164" i="3"/>
  <c r="D163" i="3"/>
  <c r="D146" i="3"/>
  <c r="B147" i="3"/>
  <c r="D130" i="3"/>
  <c r="B131" i="3"/>
  <c r="B115" i="3"/>
  <c r="D114" i="3"/>
  <c r="B100" i="3"/>
  <c r="D99" i="3"/>
  <c r="B84" i="3"/>
  <c r="D66" i="3"/>
  <c r="B67" i="3"/>
  <c r="B51" i="3"/>
  <c r="D50" i="3"/>
  <c r="D34" i="3"/>
  <c r="B35" i="3"/>
  <c r="B19" i="3"/>
  <c r="D18" i="3"/>
  <c r="D290" i="3"/>
  <c r="B291" i="3"/>
  <c r="D274" i="3"/>
  <c r="B275" i="3"/>
  <c r="D258" i="3"/>
  <c r="B259" i="3"/>
  <c r="D242" i="3"/>
  <c r="B243" i="3"/>
  <c r="D228" i="3"/>
  <c r="B211" i="3"/>
  <c r="D210" i="3"/>
  <c r="AD69" i="8" a="1"/>
  <c r="W69" i="8" a="1"/>
  <c r="AC69" i="8" a="1"/>
  <c r="AF69" i="8" a="1"/>
  <c r="O69" i="8" a="1"/>
  <c r="E69" i="8" a="1"/>
  <c r="Y69" i="8" a="1"/>
  <c r="L69" i="8" a="1"/>
  <c r="AA69" i="8" a="1"/>
  <c r="I69" i="8" a="1"/>
  <c r="G69" i="8" a="1"/>
  <c r="R69" i="8" a="1"/>
  <c r="Q69" i="8" a="1"/>
  <c r="T69" i="8" a="1"/>
  <c r="N69" i="8" a="1"/>
  <c r="M69" i="8" a="1"/>
  <c r="F69" i="8" a="1"/>
  <c r="K69" i="8" a="1"/>
  <c r="U69" i="8" a="1"/>
  <c r="AE69" i="8" a="1"/>
  <c r="X69" i="8" a="1"/>
  <c r="H74" i="29" l="1"/>
  <c r="P83" i="29"/>
  <c r="J70" i="29"/>
  <c r="U84" i="29"/>
  <c r="G82" i="29"/>
  <c r="K69" i="29"/>
  <c r="N80" i="29"/>
  <c r="Q71" i="29"/>
  <c r="O69" i="29"/>
  <c r="J83" i="29"/>
  <c r="H71" i="29"/>
  <c r="H63" i="29"/>
  <c r="L69" i="29"/>
  <c r="P82" i="29"/>
  <c r="L70" i="29"/>
  <c r="W77" i="29"/>
  <c r="V68" i="29"/>
  <c r="R70" i="29"/>
  <c r="H70" i="29"/>
  <c r="W80" i="29"/>
  <c r="K84" i="29"/>
  <c r="J78" i="29"/>
  <c r="Q83" i="29"/>
  <c r="O70" i="29"/>
  <c r="X69" i="8"/>
  <c r="I69" i="8"/>
  <c r="I71" i="8" s="1" a="1"/>
  <c r="K82" i="29"/>
  <c r="G66" i="29"/>
  <c r="O74" i="29"/>
  <c r="W83" i="29"/>
  <c r="H76" i="29"/>
  <c r="F69" i="8"/>
  <c r="M77" i="29"/>
  <c r="N69" i="29"/>
  <c r="N64" i="29"/>
  <c r="U69" i="29"/>
  <c r="J73" i="29"/>
  <c r="W81" i="29"/>
  <c r="L65" i="29"/>
  <c r="I64" i="29"/>
  <c r="Y69" i="8"/>
  <c r="K74" i="29"/>
  <c r="AD69" i="8"/>
  <c r="M84" i="29"/>
  <c r="L78" i="29"/>
  <c r="I74" i="29"/>
  <c r="T69" i="8"/>
  <c r="M69" i="8"/>
  <c r="R79" i="29"/>
  <c r="L69" i="8"/>
  <c r="L71" i="8" s="1" a="1"/>
  <c r="L68" i="29"/>
  <c r="L72" i="29"/>
  <c r="E69" i="8"/>
  <c r="O65" i="29"/>
  <c r="U79" i="29"/>
  <c r="I75" i="29"/>
  <c r="P71" i="29"/>
  <c r="O81" i="29"/>
  <c r="S82" i="29"/>
  <c r="K83" i="29"/>
  <c r="AE69" i="8"/>
  <c r="AE71" i="8" s="1" a="1"/>
  <c r="P79" i="29"/>
  <c r="W75" i="29"/>
  <c r="W82" i="29"/>
  <c r="I76" i="29"/>
  <c r="N75" i="29"/>
  <c r="O68" i="29"/>
  <c r="N69" i="8"/>
  <c r="Q66" i="29"/>
  <c r="T74" i="29"/>
  <c r="P70" i="29"/>
  <c r="P64" i="29"/>
  <c r="Q76" i="29"/>
  <c r="U69" i="8"/>
  <c r="V69" i="29"/>
  <c r="I81" i="29"/>
  <c r="J81" i="29"/>
  <c r="S73" i="29"/>
  <c r="T84" i="29"/>
  <c r="AF69" i="8"/>
  <c r="I78" i="29"/>
  <c r="K69" i="8"/>
  <c r="K78" i="29"/>
  <c r="Q69" i="8"/>
  <c r="J66" i="29"/>
  <c r="P78" i="29"/>
  <c r="V78" i="29"/>
  <c r="T67" i="29"/>
  <c r="R69" i="29"/>
  <c r="M70" i="29"/>
  <c r="O71" i="29"/>
  <c r="AC69" i="8"/>
  <c r="I72" i="29"/>
  <c r="O67" i="29"/>
  <c r="S78" i="29"/>
  <c r="K76" i="29"/>
  <c r="O69" i="8"/>
  <c r="T76" i="29"/>
  <c r="T63" i="29"/>
  <c r="P67" i="29"/>
  <c r="W69" i="8"/>
  <c r="N68" i="29"/>
  <c r="U82" i="29"/>
  <c r="H73" i="29"/>
  <c r="R69" i="8"/>
  <c r="AA69" i="8"/>
  <c r="AA70" i="8" s="1" a="1"/>
  <c r="V67" i="29"/>
  <c r="G69" i="8"/>
  <c r="Q69" i="29"/>
  <c r="M67" i="29"/>
  <c r="Q68" i="29"/>
  <c r="R75" i="29"/>
  <c r="W79" i="29"/>
  <c r="J65" i="29"/>
  <c r="T75" i="29"/>
  <c r="I71" i="29"/>
  <c r="K72" i="29"/>
  <c r="R72" i="29"/>
  <c r="A27" i="35"/>
  <c r="D195" i="3"/>
  <c r="B196" i="3"/>
  <c r="B180" i="3"/>
  <c r="D179" i="3"/>
  <c r="D164" i="3"/>
  <c r="D147" i="3"/>
  <c r="B148" i="3"/>
  <c r="D131" i="3"/>
  <c r="B132" i="3"/>
  <c r="B116" i="3"/>
  <c r="D115" i="3"/>
  <c r="D100" i="3"/>
  <c r="D84" i="3"/>
  <c r="D67" i="3"/>
  <c r="B68" i="3"/>
  <c r="B52" i="3"/>
  <c r="D51" i="3"/>
  <c r="D35" i="3"/>
  <c r="B36" i="3"/>
  <c r="D19" i="3"/>
  <c r="B20" i="3"/>
  <c r="D291" i="3"/>
  <c r="B292" i="3"/>
  <c r="D275" i="3"/>
  <c r="B276" i="3"/>
  <c r="D259" i="3"/>
  <c r="B260" i="3"/>
  <c r="D243" i="3"/>
  <c r="B244" i="3"/>
  <c r="D211" i="3"/>
  <c r="B212" i="3"/>
  <c r="AA71" i="8" l="1" a="1"/>
  <c r="AA71" i="8" s="1"/>
  <c r="L70" i="8" a="1"/>
  <c r="L70" i="8" s="1"/>
  <c r="AF71" i="8" a="1"/>
  <c r="AF71" i="8" s="1"/>
  <c r="O71" i="8" a="1"/>
  <c r="O71" i="8" s="1"/>
  <c r="X71" i="8" a="1"/>
  <c r="X71" i="8" s="1"/>
  <c r="K71" i="8" a="1"/>
  <c r="K71" i="8" s="1"/>
  <c r="Q70" i="8" a="1"/>
  <c r="Q70" i="8" s="1"/>
  <c r="G71" i="8" a="1"/>
  <c r="G71" i="8" s="1"/>
  <c r="W71" i="8" a="1"/>
  <c r="W71" i="8" s="1"/>
  <c r="AC71" i="8" a="1"/>
  <c r="AC71" i="8" s="1"/>
  <c r="U71" i="8" a="1"/>
  <c r="U71" i="8" s="1"/>
  <c r="T71" i="8" a="1"/>
  <c r="T71" i="8" s="1"/>
  <c r="Y71" i="8" a="1"/>
  <c r="Y71" i="8" s="1"/>
  <c r="V83" i="29"/>
  <c r="W84" i="29"/>
  <c r="U73" i="29"/>
  <c r="Q82" i="29"/>
  <c r="G78" i="29"/>
  <c r="P68" i="29"/>
  <c r="N66" i="29"/>
  <c r="T81" i="29"/>
  <c r="J75" i="29"/>
  <c r="J82" i="29"/>
  <c r="S70" i="29"/>
  <c r="H78" i="29"/>
  <c r="N63" i="29"/>
  <c r="M80" i="29"/>
  <c r="H66" i="29"/>
  <c r="W70" i="29"/>
  <c r="K70" i="8" a="1"/>
  <c r="K70" i="8" s="1"/>
  <c r="I84" i="29"/>
  <c r="J72" i="29"/>
  <c r="K77" i="29"/>
  <c r="V77" i="29"/>
  <c r="P80" i="29"/>
  <c r="R68" i="29"/>
  <c r="Q63" i="29"/>
  <c r="S76" i="29"/>
  <c r="I73" i="29"/>
  <c r="H68" i="29"/>
  <c r="W64" i="29"/>
  <c r="J67" i="29"/>
  <c r="L82" i="29"/>
  <c r="G70" i="29"/>
  <c r="N71" i="29"/>
  <c r="L79" i="29"/>
  <c r="U68" i="29"/>
  <c r="L83" i="29"/>
  <c r="V79" i="29"/>
  <c r="O77" i="29"/>
  <c r="I77" i="29"/>
  <c r="O83" i="29"/>
  <c r="K71" i="29"/>
  <c r="W63" i="29"/>
  <c r="W66" i="29"/>
  <c r="I65" i="29"/>
  <c r="H75" i="29"/>
  <c r="K63" i="29"/>
  <c r="M74" i="29"/>
  <c r="W72" i="29"/>
  <c r="O66" i="29"/>
  <c r="N77" i="29"/>
  <c r="N71" i="8" a="1"/>
  <c r="N71" i="8" s="1"/>
  <c r="N70" i="8" a="1"/>
  <c r="N70" i="8" s="1"/>
  <c r="F70" i="8" a="1"/>
  <c r="F70" i="8" s="1"/>
  <c r="X70" i="8" a="1"/>
  <c r="X70" i="8" s="1"/>
  <c r="AC70" i="8" a="1"/>
  <c r="AC70" i="8" s="1"/>
  <c r="Y70" i="8" a="1"/>
  <c r="Y70" i="8" s="1"/>
  <c r="U70" i="8" a="1"/>
  <c r="U70" i="8" s="1"/>
  <c r="T70" i="8" a="1"/>
  <c r="T70" i="8" s="1"/>
  <c r="G70" i="8" a="1"/>
  <c r="G70" i="8" s="1"/>
  <c r="F71" i="8" a="1"/>
  <c r="F71" i="8" s="1"/>
  <c r="O70" i="8" a="1"/>
  <c r="O70" i="8" s="1"/>
  <c r="Q71" i="8" a="1"/>
  <c r="Q71" i="8" s="1"/>
  <c r="AF70" i="8" a="1"/>
  <c r="AF70" i="8" s="1"/>
  <c r="R71" i="8" a="1"/>
  <c r="R71" i="8" s="1"/>
  <c r="R70" i="8" a="1"/>
  <c r="R70" i="8" s="1"/>
  <c r="W70" i="8" a="1"/>
  <c r="W70" i="8" s="1"/>
  <c r="AE71" i="8"/>
  <c r="AA70" i="8"/>
  <c r="I71" i="8"/>
  <c r="L71" i="8"/>
  <c r="A28" i="35"/>
  <c r="D196" i="3"/>
  <c r="D180" i="3"/>
  <c r="D148" i="3"/>
  <c r="D132" i="3"/>
  <c r="D116" i="3"/>
  <c r="D68" i="3"/>
  <c r="D52" i="3"/>
  <c r="D36" i="3"/>
  <c r="D20" i="3"/>
  <c r="D292" i="3"/>
  <c r="D276" i="3"/>
  <c r="D260" i="3"/>
  <c r="D244" i="3"/>
  <c r="D212" i="3"/>
  <c r="AD70" i="8" a="1"/>
  <c r="AE70" i="8" a="1"/>
  <c r="AD71" i="8" a="1"/>
  <c r="I70" i="8" a="1"/>
  <c r="AC72" i="8" l="1"/>
  <c r="AF72" i="8"/>
  <c r="Q72" i="8"/>
  <c r="O72" i="8"/>
  <c r="G72" i="8"/>
  <c r="U72" i="8"/>
  <c r="W72" i="8"/>
  <c r="X72" i="8"/>
  <c r="T72" i="8"/>
  <c r="Y72" i="8"/>
  <c r="F72" i="8"/>
  <c r="AE70" i="8"/>
  <c r="AE72" i="8" s="1"/>
  <c r="AD70" i="8"/>
  <c r="I70" i="8"/>
  <c r="I72" i="8" s="1"/>
  <c r="AD71" i="8"/>
  <c r="N72" i="8"/>
  <c r="R72" i="8"/>
  <c r="L72" i="8"/>
  <c r="AA72" i="8"/>
  <c r="K72" i="8"/>
  <c r="A29" i="35"/>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B40" i="26"/>
  <c r="B39" i="26"/>
  <c r="A39" i="26" s="1"/>
  <c r="B38" i="26"/>
  <c r="A38" i="26" s="1"/>
  <c r="B37" i="26"/>
  <c r="A37" i="26" s="1"/>
  <c r="AD72" i="8" l="1"/>
  <c r="A30" i="35"/>
  <c r="C23" i="26"/>
  <c r="Q28" i="41"/>
  <c r="H15" i="29" a="1"/>
  <c r="W49" i="29" a="1"/>
  <c r="R17" i="29" a="1"/>
  <c r="BE262" i="35" a="1"/>
  <c r="K25" i="41"/>
  <c r="AJ263" i="35" a="1"/>
  <c r="W258" i="35" a="1"/>
  <c r="U21" i="41"/>
  <c r="S266" i="35" a="1"/>
  <c r="I11" i="41"/>
  <c r="BA251" i="35" a="1"/>
  <c r="AF253" i="35" a="1"/>
  <c r="X261" i="35" a="1"/>
  <c r="I14" i="29" a="1"/>
  <c r="I29" i="29" a="1"/>
  <c r="N24" i="41"/>
  <c r="P45" i="29" a="1"/>
  <c r="U10" i="29" a="1"/>
  <c r="W25" i="41"/>
  <c r="BL258" i="35" a="1"/>
  <c r="S39" i="29" a="1"/>
  <c r="M37" i="29" a="1"/>
  <c r="Q11" i="29" a="1"/>
  <c r="BL266" i="35" a="1"/>
  <c r="O26" i="41"/>
  <c r="T11" i="29" a="1"/>
  <c r="Q30" i="29" a="1"/>
  <c r="L22" i="29" a="1"/>
  <c r="L44" i="29" a="1"/>
  <c r="U13" i="29" a="1"/>
  <c r="BS251" i="35" a="1"/>
  <c r="AQ260" i="35"/>
  <c r="Q259" i="35" a="1"/>
  <c r="P30" i="41"/>
  <c r="G260" i="35"/>
  <c r="S54" i="29" a="1"/>
  <c r="V261" i="35" a="1"/>
  <c r="Q51" i="29" a="1"/>
  <c r="BF257" i="35" a="1"/>
  <c r="I25" i="41"/>
  <c r="BR267" i="35" a="1"/>
  <c r="AE251" i="35" a="1"/>
  <c r="N13" i="29" a="1"/>
  <c r="W11" i="29" a="1"/>
  <c r="BI259" i="35" a="1"/>
  <c r="U43" i="29" a="1"/>
  <c r="AB264" i="35" a="1"/>
  <c r="S11" i="29" a="1"/>
  <c r="BO262" i="35" a="1"/>
  <c r="N29" i="41"/>
  <c r="V11" i="29" a="1"/>
  <c r="R44" i="29" a="1"/>
  <c r="O19" i="29" a="1"/>
  <c r="R24" i="29" a="1"/>
  <c r="F262" i="35"/>
  <c r="G262" i="35"/>
  <c r="M42" i="29" a="1"/>
  <c r="K12" i="41"/>
  <c r="K52" i="29" a="1"/>
  <c r="BH253" i="35" a="1"/>
  <c r="N255" i="35"/>
  <c r="Z266" i="35" a="1"/>
  <c r="AA255" i="35" a="1"/>
  <c r="I22" i="41"/>
  <c r="V27" i="29" a="1"/>
  <c r="AD256" i="35" a="1"/>
  <c r="U36" i="29" a="1"/>
  <c r="U22" i="29" a="1"/>
  <c r="BO263" i="35" a="1"/>
  <c r="AE256" i="35" a="1"/>
  <c r="BT255" i="35" a="1"/>
  <c r="J50" i="29" a="1"/>
  <c r="P260" i="35" a="1"/>
  <c r="M22" i="29" a="1"/>
  <c r="J15" i="29" a="1"/>
  <c r="L47" i="29" a="1"/>
  <c r="N51" i="29" a="1"/>
  <c r="R252" i="35" a="1"/>
  <c r="BS261" i="35" a="1"/>
  <c r="BI255" i="35" a="1"/>
  <c r="BK266" i="35" a="1"/>
  <c r="M12" i="41"/>
  <c r="P23" i="41"/>
  <c r="K30" i="41"/>
  <c r="AA264" i="35" a="1"/>
  <c r="BM262" i="35" a="1"/>
  <c r="R9" i="29" a="1"/>
  <c r="H30" i="29" a="1"/>
  <c r="AO258" i="35"/>
  <c r="S48" i="29" a="1"/>
  <c r="V48" i="29" a="1"/>
  <c r="BS262" i="35" a="1"/>
  <c r="T56" i="29" a="1"/>
  <c r="V54" i="29" a="1"/>
  <c r="AW255" i="35" a="1"/>
  <c r="I43" i="29" a="1"/>
  <c r="BB260" i="35" a="1"/>
  <c r="AO259" i="35"/>
  <c r="BP267" i="35" a="1"/>
  <c r="BG258" i="35" a="1"/>
  <c r="BJ267" i="35" a="1"/>
  <c r="BQ260" i="35" a="1"/>
  <c r="J12" i="41"/>
  <c r="AH264" i="35" a="1"/>
  <c r="T261" i="35" a="1"/>
  <c r="G18" i="29" a="1"/>
  <c r="U28" i="41"/>
  <c r="N22" i="41"/>
  <c r="L40" i="29" a="1"/>
  <c r="F263" i="35"/>
  <c r="T254" i="35" a="1"/>
  <c r="S258" i="35" a="1"/>
  <c r="L259" i="35"/>
  <c r="M29" i="29" a="1"/>
  <c r="AS261" i="35"/>
  <c r="R30" i="41"/>
  <c r="P258" i="35" a="1"/>
  <c r="AA256" i="35" a="1"/>
  <c r="O9" i="29" a="1"/>
  <c r="Y263" i="35" a="1"/>
  <c r="S256" i="35" a="1"/>
  <c r="BQ265" i="35" a="1"/>
  <c r="J258" i="35"/>
  <c r="V38" i="29" a="1"/>
  <c r="T51" i="29" a="1"/>
  <c r="V18" i="29" a="1"/>
  <c r="AP255" i="35"/>
  <c r="BP259" i="35" a="1"/>
  <c r="BN265" i="35" a="1"/>
  <c r="BC260" i="35" a="1"/>
  <c r="H267" i="35"/>
  <c r="V26" i="29" a="1"/>
  <c r="BB264" i="35" a="1"/>
  <c r="Q30" i="41"/>
  <c r="P27" i="41"/>
  <c r="AY258" i="35" a="1"/>
  <c r="BK260" i="35" a="1"/>
  <c r="W46" i="29" a="1"/>
  <c r="S47" i="29" a="1"/>
  <c r="AS251" i="35"/>
  <c r="BM252" i="35" a="1"/>
  <c r="J53" i="29" a="1"/>
  <c r="G49" i="29" a="1"/>
  <c r="AM258" i="35"/>
  <c r="K11" i="29" a="1"/>
  <c r="AZ266" i="35" a="1"/>
  <c r="BL260" i="35" a="1"/>
  <c r="AB251" i="35" a="1"/>
  <c r="AY264" i="35" a="1"/>
  <c r="BS265" i="35" a="1"/>
  <c r="AE252" i="35" a="1"/>
  <c r="AN264" i="35"/>
  <c r="T18" i="29" a="1"/>
  <c r="T52" i="29" a="1"/>
  <c r="AP266" i="35"/>
  <c r="K21" i="29" a="1"/>
  <c r="V25" i="41"/>
  <c r="AH265" i="35" a="1"/>
  <c r="D261" i="35"/>
  <c r="G23" i="29" a="1"/>
  <c r="AH267" i="35" a="1"/>
  <c r="K25" i="29" a="1"/>
  <c r="BD259" i="35" a="1"/>
  <c r="BL255" i="35" a="1"/>
  <c r="V258" i="35" a="1"/>
  <c r="P57" i="29" a="1"/>
  <c r="U24" i="29" a="1"/>
  <c r="R57" i="29" a="1"/>
  <c r="AU262" i="35" a="1"/>
  <c r="M255" i="35"/>
  <c r="I30" i="41"/>
  <c r="BE263" i="35" a="1"/>
  <c r="BO264" i="35" a="1"/>
  <c r="BQ254" i="35" a="1"/>
  <c r="Q18" i="29" a="1"/>
  <c r="Q57" i="29" a="1"/>
  <c r="K46" i="29" a="1"/>
  <c r="AC260" i="35" a="1"/>
  <c r="L54" i="29" a="1"/>
  <c r="T259" i="35" a="1"/>
  <c r="L26" i="41"/>
  <c r="K10" i="29" a="1"/>
  <c r="S24" i="41"/>
  <c r="S13" i="29" a="1"/>
  <c r="X30" i="41"/>
  <c r="BH254" i="35" a="1"/>
  <c r="N11" i="41"/>
  <c r="T43" i="29" a="1"/>
  <c r="M45" i="29" a="1"/>
  <c r="R27" i="41"/>
  <c r="S15" i="29" a="1"/>
  <c r="H11" i="29" a="1"/>
  <c r="AC253" i="35" a="1"/>
  <c r="S21" i="41"/>
  <c r="AJ266" i="35" a="1"/>
  <c r="BJ263" i="35" a="1"/>
  <c r="R266" i="35" a="1"/>
  <c r="J257" i="35"/>
  <c r="M41" i="29" a="1"/>
  <c r="J14" i="29" a="1"/>
  <c r="G10" i="29" a="1"/>
  <c r="BK267" i="35" a="1"/>
  <c r="K266" i="35"/>
  <c r="S26" i="41"/>
  <c r="X255" i="35" a="1"/>
  <c r="AP262" i="35"/>
  <c r="X258" i="35" a="1"/>
  <c r="U47" i="29" a="1"/>
  <c r="AP265" i="35"/>
  <c r="BE259" i="35" a="1"/>
  <c r="I42" i="29" a="1"/>
  <c r="M23" i="41"/>
  <c r="R55" i="29" a="1"/>
  <c r="AZ259" i="35" a="1"/>
  <c r="I10" i="41"/>
  <c r="BL262" i="35" a="1"/>
  <c r="U255" i="35" a="1"/>
  <c r="BC261" i="35" a="1"/>
  <c r="BR252" i="35" a="1"/>
  <c r="AU253" i="35" a="1"/>
  <c r="P267" i="35" a="1"/>
  <c r="N28" i="41"/>
  <c r="S11" i="41"/>
  <c r="N47" i="29" a="1"/>
  <c r="J25" i="29" a="1"/>
  <c r="G261" i="35"/>
  <c r="E252" i="35"/>
  <c r="BS256" i="35" a="1"/>
  <c r="G17" i="29" a="1"/>
  <c r="J20" i="29" a="1"/>
  <c r="E251" i="35"/>
  <c r="X24" i="41"/>
  <c r="Z257" i="35" a="1"/>
  <c r="BM253" i="35" a="1"/>
  <c r="BU266" i="35" a="1"/>
  <c r="W22" i="41"/>
  <c r="W252" i="35" a="1"/>
  <c r="G21" i="29" a="1"/>
  <c r="R28" i="41"/>
  <c r="L37" i="29" a="1"/>
  <c r="H40" i="29" a="1"/>
  <c r="N253" i="35"/>
  <c r="R26" i="41"/>
  <c r="BH266" i="35" a="1"/>
  <c r="U12" i="29" a="1"/>
  <c r="O13" i="41"/>
  <c r="AU251" i="35" a="1"/>
  <c r="AC266" i="35" a="1"/>
  <c r="N266" i="35"/>
  <c r="H18" i="29" a="1"/>
  <c r="T257" i="35" a="1"/>
  <c r="BF262" i="35" a="1"/>
  <c r="Q27" i="41"/>
  <c r="I25" i="29" a="1"/>
  <c r="Q40" i="29" a="1"/>
  <c r="AR251" i="35"/>
  <c r="J22" i="29" a="1"/>
  <c r="BD258" i="35" a="1"/>
  <c r="BM259" i="35" a="1"/>
  <c r="R11" i="29" a="1"/>
  <c r="L17" i="29" a="1"/>
  <c r="AZ263" i="35" a="1"/>
  <c r="M9" i="29" a="1"/>
  <c r="P42" i="29" a="1"/>
  <c r="T12" i="41"/>
  <c r="L9" i="29" a="1"/>
  <c r="P47" i="29" a="1"/>
  <c r="AW256" i="35" a="1"/>
  <c r="T55" i="29" a="1"/>
  <c r="Q20" i="29" a="1"/>
  <c r="BP254" i="35" a="1"/>
  <c r="Q50" i="29" a="1"/>
  <c r="AX258" i="35" a="1"/>
  <c r="AE263" i="35" a="1"/>
  <c r="S253" i="35" a="1"/>
  <c r="H52" i="29" a="1"/>
  <c r="W261" i="35" a="1"/>
  <c r="Z258" i="35" a="1"/>
  <c r="L263" i="35"/>
  <c r="K22" i="41"/>
  <c r="U50" i="29" a="1"/>
  <c r="V256" i="35" a="1"/>
  <c r="AU257" i="35" a="1"/>
  <c r="AX266" i="35" a="1"/>
  <c r="H263" i="35"/>
  <c r="J36" i="29" a="1"/>
  <c r="I259" i="35"/>
  <c r="AK261" i="35" a="1"/>
  <c r="AK253" i="35" a="1"/>
  <c r="O27" i="41"/>
  <c r="I26" i="41"/>
  <c r="H256" i="35"/>
  <c r="W254" i="35" a="1"/>
  <c r="N16" i="29" a="1"/>
  <c r="O53" i="29" a="1"/>
  <c r="U254" i="35" a="1"/>
  <c r="H10" i="29" a="1"/>
  <c r="BO252" i="35" a="1"/>
  <c r="R251" i="35" a="1"/>
  <c r="BP263" i="35" a="1"/>
  <c r="AY254" i="35" a="1"/>
  <c r="K23" i="41"/>
  <c r="BE257" i="35" a="1"/>
  <c r="AX253" i="35" a="1"/>
  <c r="M51" i="29" a="1"/>
  <c r="U44" i="29" a="1"/>
  <c r="E263" i="35"/>
  <c r="Q25" i="29" a="1"/>
  <c r="Q266" i="35" a="1"/>
  <c r="AO264" i="35"/>
  <c r="N265" i="35"/>
  <c r="T50" i="29" a="1"/>
  <c r="AX262" i="35" a="1"/>
  <c r="R56" i="29" a="1"/>
  <c r="R37" i="29" a="1"/>
  <c r="U11" i="29" a="1"/>
  <c r="W28" i="41"/>
  <c r="J265" i="35"/>
  <c r="I36" i="29" a="1"/>
  <c r="W10" i="41"/>
  <c r="I21" i="41"/>
  <c r="S57" i="29" a="1"/>
  <c r="K10" i="41"/>
  <c r="G11" i="29" a="1"/>
  <c r="AX265" i="35" a="1"/>
  <c r="N52" i="29" a="1"/>
  <c r="O30" i="29" a="1"/>
  <c r="AB257" i="35" a="1"/>
  <c r="G30" i="29" a="1"/>
  <c r="N13" i="41"/>
  <c r="P19" i="29" a="1"/>
  <c r="BI261" i="35" a="1"/>
  <c r="N29" i="29" a="1"/>
  <c r="H55" i="29" a="1"/>
  <c r="R40" i="29" a="1"/>
  <c r="N251" i="35"/>
  <c r="U27" i="29" a="1"/>
  <c r="AP258" i="35"/>
  <c r="G42" i="29" a="1"/>
  <c r="U54" i="29" a="1"/>
  <c r="BR253" i="35" a="1"/>
  <c r="N261" i="35"/>
  <c r="BQ253" i="35" a="1"/>
  <c r="AE257" i="35" a="1"/>
  <c r="I13" i="41"/>
  <c r="BT256" i="35" a="1"/>
  <c r="V44" i="29" a="1"/>
  <c r="N27" i="29" a="1"/>
  <c r="AN260" i="35"/>
  <c r="K27" i="29" a="1"/>
  <c r="T26" i="29" a="1"/>
  <c r="BA257" i="35" a="1"/>
  <c r="P13" i="41"/>
  <c r="P54" i="29" a="1"/>
  <c r="AG255" i="35" a="1"/>
  <c r="W40" i="29" a="1"/>
  <c r="R267" i="35" a="1"/>
  <c r="S251" i="35" a="1"/>
  <c r="X28" i="41"/>
  <c r="G47" i="29" a="1"/>
  <c r="AN259" i="35"/>
  <c r="AG258" i="35" a="1"/>
  <c r="L12" i="41"/>
  <c r="BT257" i="35" a="1"/>
  <c r="V57" i="29" a="1"/>
  <c r="M265" i="35"/>
  <c r="BA252" i="35" a="1"/>
  <c r="AK260" i="35" a="1"/>
  <c r="X253" i="35" a="1"/>
  <c r="Q43" i="29" a="1"/>
  <c r="AD266" i="35" a="1"/>
  <c r="C254" i="35" a="1"/>
  <c r="AA263" i="35" a="1"/>
  <c r="H252" i="35"/>
  <c r="Q21" i="29" a="1"/>
  <c r="T28" i="29" a="1"/>
  <c r="AZ258" i="35" a="1"/>
  <c r="AW259" i="35" a="1"/>
  <c r="BE266" i="35" a="1"/>
  <c r="BF261" i="35" a="1"/>
  <c r="K53" i="29" a="1"/>
  <c r="L25" i="41"/>
  <c r="W30" i="41"/>
  <c r="D254" i="35"/>
  <c r="U16" i="29" a="1"/>
  <c r="V257" i="35" a="1"/>
  <c r="AX252" i="35" a="1"/>
  <c r="L19" i="29" a="1"/>
  <c r="T46" i="29" a="1"/>
  <c r="AQ253" i="35"/>
  <c r="H253" i="35"/>
  <c r="L48" i="29" a="1"/>
  <c r="AP261" i="35"/>
  <c r="I13" i="29" a="1"/>
  <c r="BT266" i="35" a="1"/>
  <c r="T25" i="29" a="1"/>
  <c r="R49" i="29" a="1"/>
  <c r="P36" i="29" a="1"/>
  <c r="AD260" i="35" a="1"/>
  <c r="K20" i="41"/>
  <c r="U26" i="29" a="1"/>
  <c r="H260" i="35"/>
  <c r="AZ265" i="35" a="1"/>
  <c r="J9" i="29" a="1"/>
  <c r="BI267" i="35" a="1"/>
  <c r="BD257" i="35" a="1"/>
  <c r="Y267" i="35" a="1"/>
  <c r="AV260" i="35" a="1"/>
  <c r="G41" i="29" a="1"/>
  <c r="K40" i="29" a="1"/>
  <c r="W42" i="29" a="1"/>
  <c r="BL257" i="35" a="1"/>
  <c r="G25" i="29" a="1"/>
  <c r="J47" i="29" a="1"/>
  <c r="L28" i="41"/>
  <c r="AM266" i="35"/>
  <c r="J21" i="41"/>
  <c r="G36" i="29" a="1"/>
  <c r="Y261" i="35" a="1"/>
  <c r="BN255" i="35" a="1"/>
  <c r="BG256" i="35" a="1"/>
  <c r="M263" i="35"/>
  <c r="AD254" i="35" a="1"/>
  <c r="S10" i="41"/>
  <c r="BR256" i="35" a="1"/>
  <c r="P50" i="29" a="1"/>
  <c r="Q53" i="29" a="1"/>
  <c r="AC254" i="35" a="1"/>
  <c r="K19" i="29" a="1"/>
  <c r="BO266" i="35" a="1"/>
  <c r="BQ257" i="35" a="1"/>
  <c r="N11" i="29" a="1"/>
  <c r="P257" i="35" a="1"/>
  <c r="K262" i="35"/>
  <c r="S38" i="29" a="1"/>
  <c r="AY266" i="35" a="1"/>
  <c r="R260" i="35" a="1"/>
  <c r="T26" i="41"/>
  <c r="BD256" i="35" a="1"/>
  <c r="AW253" i="35" a="1"/>
  <c r="BP256" i="35" a="1"/>
  <c r="BI253" i="35" a="1"/>
  <c r="N46" i="29" a="1"/>
  <c r="T28" i="41"/>
  <c r="T14" i="29" a="1"/>
  <c r="V21" i="29" a="1"/>
  <c r="U266" i="35" a="1"/>
  <c r="S44" i="29" a="1"/>
  <c r="BI254" i="35" a="1"/>
  <c r="J57" i="29" a="1"/>
  <c r="W262" i="35" a="1"/>
  <c r="BT253" i="35" a="1"/>
  <c r="V30" i="29" a="1"/>
  <c r="X29" i="41"/>
  <c r="Z251" i="35" a="1"/>
  <c r="BC264" i="35" a="1"/>
  <c r="BN259" i="35" a="1"/>
  <c r="Q29" i="41"/>
  <c r="L49" i="29" a="1"/>
  <c r="BA262" i="35" a="1"/>
  <c r="N28" i="29" a="1"/>
  <c r="P28" i="41"/>
  <c r="K12" i="29" a="1"/>
  <c r="G40" i="29" a="1"/>
  <c r="Q24" i="41"/>
  <c r="N26" i="41"/>
  <c r="U56" i="29" a="1"/>
  <c r="J255" i="35"/>
  <c r="L29" i="41"/>
  <c r="BB262" i="35" a="1"/>
  <c r="AY267" i="35" a="1"/>
  <c r="AQ251" i="35"/>
  <c r="J251" i="35"/>
  <c r="M267" i="35"/>
  <c r="AH266" i="35" a="1"/>
  <c r="V9" i="29" a="1"/>
  <c r="P22" i="29" a="1"/>
  <c r="AE264" i="35" a="1"/>
  <c r="X10" i="41"/>
  <c r="W20" i="41"/>
  <c r="V12" i="29" a="1"/>
  <c r="X27" i="41"/>
  <c r="BU261" i="35" a="1"/>
  <c r="AK263" i="35" a="1"/>
  <c r="K257" i="35"/>
  <c r="W41" i="29" a="1"/>
  <c r="W24" i="29" a="1"/>
  <c r="R47" i="29" a="1"/>
  <c r="AA251" i="35" a="1"/>
  <c r="S13" i="41"/>
  <c r="M14" i="29" a="1"/>
  <c r="O48" i="29" a="1"/>
  <c r="O28" i="29" a="1"/>
  <c r="O12" i="41"/>
  <c r="BK257" i="35" a="1"/>
  <c r="U251" i="35" a="1"/>
  <c r="W47" i="29" a="1"/>
  <c r="L12" i="29" a="1"/>
  <c r="W20" i="29" a="1"/>
  <c r="S56" i="29" a="1"/>
  <c r="BB253" i="35" a="1"/>
  <c r="L255" i="35"/>
  <c r="BQ255" i="35" a="1"/>
  <c r="S37" i="29" a="1"/>
  <c r="AB252" i="35" a="1"/>
  <c r="R12" i="29" a="1"/>
  <c r="K258" i="35"/>
  <c r="I252" i="35"/>
  <c r="P15" i="29" a="1"/>
  <c r="V10" i="41"/>
  <c r="S10" i="29" a="1"/>
  <c r="G29" i="29" a="1"/>
  <c r="AB262" i="35" a="1"/>
  <c r="M266" i="35"/>
  <c r="BP266" i="35" a="1"/>
  <c r="AB255" i="35" a="1"/>
  <c r="BL252" i="35" a="1"/>
  <c r="BB255" i="35" a="1"/>
  <c r="O37" i="29" a="1"/>
  <c r="M52" i="29" a="1"/>
  <c r="I39" i="29" a="1"/>
  <c r="AO255" i="35"/>
  <c r="AS255" i="35"/>
  <c r="T39" i="29" a="1"/>
  <c r="AH260" i="35" a="1"/>
  <c r="V259" i="35" a="1"/>
  <c r="X260" i="35" a="1"/>
  <c r="L262" i="35"/>
  <c r="G19" i="29" a="1"/>
  <c r="AM267" i="35"/>
  <c r="BS255" i="35" a="1"/>
  <c r="AA261" i="35" a="1"/>
  <c r="V254" i="35" a="1"/>
  <c r="AN256" i="35"/>
  <c r="W13" i="29" a="1"/>
  <c r="AD259" i="35" a="1"/>
  <c r="BC251" i="35" a="1"/>
  <c r="AG266" i="35" a="1"/>
  <c r="O29" i="41"/>
  <c r="AK257" i="35" a="1"/>
  <c r="AB265" i="35" a="1"/>
  <c r="W11" i="41"/>
  <c r="BQ267" i="35" a="1"/>
  <c r="S25" i="29" a="1"/>
  <c r="X263" i="35" a="1"/>
  <c r="V49" i="29" a="1"/>
  <c r="O36" i="29" a="1"/>
  <c r="T12" i="29" a="1"/>
  <c r="L26" i="29" a="1"/>
  <c r="AG265" i="35" a="1"/>
  <c r="P262" i="35" a="1"/>
  <c r="Q12" i="41"/>
  <c r="AA254" i="35" a="1"/>
  <c r="AB256" i="35" a="1"/>
  <c r="T265" i="35" a="1"/>
  <c r="BJ258" i="35" a="1"/>
  <c r="J23" i="41"/>
  <c r="H50" i="29" a="1"/>
  <c r="AP251" i="35"/>
  <c r="BP260" i="35" a="1"/>
  <c r="BJ262" i="35" a="1"/>
  <c r="F255" i="35"/>
  <c r="L267" i="35"/>
  <c r="BU254" i="35" a="1"/>
  <c r="M46" i="29" a="1"/>
  <c r="H27" i="29" a="1"/>
  <c r="BS266" i="35" a="1"/>
  <c r="R26" i="29" a="1"/>
  <c r="BN261" i="35" a="1"/>
  <c r="BK253" i="35" a="1"/>
  <c r="P261" i="35" a="1"/>
  <c r="AQ256" i="35"/>
  <c r="BF266" i="35" a="1"/>
  <c r="T45" i="29" a="1"/>
  <c r="L22" i="41"/>
  <c r="BH256" i="35" a="1"/>
  <c r="AP263" i="35"/>
  <c r="K265" i="35"/>
  <c r="I16" i="29" a="1"/>
  <c r="R24" i="41"/>
  <c r="V266" i="35" a="1"/>
  <c r="AG257" i="35" a="1"/>
  <c r="K267" i="35"/>
  <c r="AD257" i="35" a="1"/>
  <c r="S53" i="29" a="1"/>
  <c r="G53" i="29" a="1"/>
  <c r="P26" i="41"/>
  <c r="I28" i="29" a="1"/>
  <c r="BD262" i="35" a="1"/>
  <c r="F254" i="35"/>
  <c r="G54" i="29" a="1"/>
  <c r="J49" i="29" a="1"/>
  <c r="U29" i="29" a="1"/>
  <c r="AN265" i="35"/>
  <c r="BK254" i="35" a="1"/>
  <c r="N25" i="29" a="1"/>
  <c r="G265" i="35"/>
  <c r="BH265" i="35" a="1"/>
  <c r="BF258" i="35" a="1"/>
  <c r="V265" i="35" a="1"/>
  <c r="BR254" i="35" a="1"/>
  <c r="BE258" i="35" a="1"/>
  <c r="M38" i="29" a="1"/>
  <c r="AZ251" i="35" a="1"/>
  <c r="U9" i="29" a="1"/>
  <c r="AI264" i="35" a="1"/>
  <c r="O57" i="29" a="1"/>
  <c r="BC266" i="35" a="1"/>
  <c r="Q10" i="29" a="1"/>
  <c r="N263" i="35"/>
  <c r="U257" i="35" a="1"/>
  <c r="H56" i="29" a="1"/>
  <c r="S36" i="29" a="1"/>
  <c r="H259" i="35"/>
  <c r="AC255" i="35" a="1"/>
  <c r="L21" i="41"/>
  <c r="N18" i="29" a="1"/>
  <c r="V53" i="29" a="1"/>
  <c r="AD261" i="35" a="1"/>
  <c r="AK255" i="35" a="1"/>
  <c r="BF259" i="35" a="1"/>
  <c r="N38" i="29" a="1"/>
  <c r="AY265" i="35" a="1"/>
  <c r="AO257" i="35"/>
  <c r="P21" i="29" a="1"/>
  <c r="T10" i="41"/>
  <c r="AM255" i="35"/>
  <c r="L265" i="35"/>
  <c r="U12" i="41"/>
  <c r="J28" i="41"/>
  <c r="H53" i="29" a="1"/>
  <c r="L23" i="41"/>
  <c r="P259" i="35" a="1"/>
  <c r="V28" i="29" a="1"/>
  <c r="L50" i="29" a="1"/>
  <c r="X257" i="35" a="1"/>
  <c r="O45" i="29" a="1"/>
  <c r="BC257" i="35" a="1"/>
  <c r="U259" i="35" a="1"/>
  <c r="BO267" i="35" a="1"/>
  <c r="BD260" i="35" a="1"/>
  <c r="BR262" i="35" a="1"/>
  <c r="V12" i="41"/>
  <c r="O24" i="41"/>
  <c r="V10" i="29" a="1"/>
  <c r="S12" i="29" a="1"/>
  <c r="BT263" i="35" a="1"/>
  <c r="AR254" i="35"/>
  <c r="T255" i="35" a="1"/>
  <c r="X262" i="35" a="1"/>
  <c r="T27" i="41"/>
  <c r="O55" i="29" a="1"/>
  <c r="AS254" i="35"/>
  <c r="BA253" i="35" a="1"/>
  <c r="BJ259" i="35" a="1"/>
  <c r="BT258" i="35" a="1"/>
  <c r="K11" i="41"/>
  <c r="AF266" i="35" a="1"/>
  <c r="BC258" i="35" a="1"/>
  <c r="R13" i="41"/>
  <c r="BS253" i="35" a="1"/>
  <c r="V43" i="29" a="1"/>
  <c r="BJ254" i="35" a="1"/>
  <c r="O52" i="29" a="1"/>
  <c r="T263" i="35" a="1"/>
  <c r="BG267" i="35" a="1"/>
  <c r="H251" i="35"/>
  <c r="AG263" i="35" a="1"/>
  <c r="O51" i="29" a="1"/>
  <c r="J30" i="41"/>
  <c r="K251" i="35"/>
  <c r="R51" i="29" a="1"/>
  <c r="S23" i="41"/>
  <c r="AS262" i="35"/>
  <c r="AI257" i="35" a="1"/>
  <c r="Q267" i="35" a="1"/>
  <c r="H29" i="29" a="1"/>
  <c r="AX267" i="35" a="1"/>
  <c r="BH251" i="35" a="1"/>
  <c r="Y262" i="35" a="1"/>
  <c r="N54" i="29" a="1"/>
  <c r="P12" i="29" a="1"/>
  <c r="O11" i="41"/>
  <c r="AR262" i="35"/>
  <c r="S23" i="29" a="1"/>
  <c r="S254" i="35" a="1"/>
  <c r="BU265" i="35" a="1"/>
  <c r="AV256" i="35" a="1"/>
  <c r="S257" i="35" a="1"/>
  <c r="Q19" i="29" a="1"/>
  <c r="BM267" i="35" a="1"/>
  <c r="AV257" i="35" a="1"/>
  <c r="AH258" i="35" a="1"/>
  <c r="BP261" i="35" a="1"/>
  <c r="AF256" i="35" a="1"/>
  <c r="BI263" i="35" a="1"/>
  <c r="U22" i="41"/>
  <c r="U48" i="29" a="1"/>
  <c r="W23" i="41"/>
  <c r="T42" i="29" a="1"/>
  <c r="AW260" i="35" a="1"/>
  <c r="W44" i="29" a="1"/>
  <c r="T10" i="29" a="1"/>
  <c r="V22" i="29" a="1"/>
  <c r="N30" i="29" a="1"/>
  <c r="X23" i="41"/>
  <c r="AP264" i="35"/>
  <c r="BD255" i="35" a="1"/>
  <c r="BF254" i="35" a="1"/>
  <c r="V46" i="29" a="1"/>
  <c r="AH251" i="35" a="1"/>
  <c r="S18" i="29" a="1"/>
  <c r="T264" i="35" a="1"/>
  <c r="M17" i="29" a="1"/>
  <c r="E261" i="35"/>
  <c r="J10" i="41"/>
  <c r="AF265" i="35" a="1"/>
  <c r="T252" i="35" a="1"/>
  <c r="S40" i="29" a="1"/>
  <c r="G57" i="29" a="1"/>
  <c r="AR259" i="35"/>
  <c r="V30" i="41"/>
  <c r="G13" i="29" a="1"/>
  <c r="T19" i="29" a="1"/>
  <c r="BO256" i="35" a="1"/>
  <c r="AU255" i="35" a="1"/>
  <c r="BD261" i="35" a="1"/>
  <c r="BC256" i="35" a="1"/>
  <c r="I55" i="29" a="1"/>
  <c r="AC257" i="35" a="1"/>
  <c r="AF255" i="35" a="1"/>
  <c r="L57" i="29" a="1"/>
  <c r="V20" i="29" a="1"/>
  <c r="Z265" i="35" a="1"/>
  <c r="BF267" i="35" a="1"/>
  <c r="N252" i="35"/>
  <c r="BJ251" i="35" a="1"/>
  <c r="M28" i="29" a="1"/>
  <c r="Q47" i="29" a="1"/>
  <c r="P11" i="29" a="1"/>
  <c r="P21" i="41"/>
  <c r="H54" i="29" a="1"/>
  <c r="R28" i="29" a="1"/>
  <c r="I26" i="29" a="1"/>
  <c r="V263" i="35" a="1"/>
  <c r="M39" i="29" a="1"/>
  <c r="U18" i="29" a="1"/>
  <c r="G52" i="29" a="1"/>
  <c r="BU252" i="35" a="1"/>
  <c r="K14" i="29" a="1"/>
  <c r="R13" i="29" a="1"/>
  <c r="Q27" i="29" a="1"/>
  <c r="S22" i="41"/>
  <c r="R27" i="29" a="1"/>
  <c r="N22" i="29" a="1"/>
  <c r="M11" i="29" a="1"/>
  <c r="K43" i="29" a="1"/>
  <c r="BQ252" i="35" a="1"/>
  <c r="R253" i="35" a="1"/>
  <c r="AR264" i="35"/>
  <c r="R46" i="29" a="1"/>
  <c r="R23" i="29" a="1"/>
  <c r="BM260" i="35" a="1"/>
  <c r="BR265" i="35" a="1"/>
  <c r="J23" i="29" a="1"/>
  <c r="BA258" i="35" a="1"/>
  <c r="U20" i="29" a="1"/>
  <c r="BN254" i="35" a="1"/>
  <c r="Q10" i="41"/>
  <c r="BP257" i="35" a="1"/>
  <c r="Q25" i="41"/>
  <c r="I262" i="35"/>
  <c r="P18" i="29" a="1"/>
  <c r="X256" i="35" a="1"/>
  <c r="G267" i="35"/>
  <c r="J10" i="29" a="1"/>
  <c r="U267" i="35" a="1"/>
  <c r="W260" i="35" a="1"/>
  <c r="AD264" i="35" a="1"/>
  <c r="E266" i="35"/>
  <c r="O49" i="29" a="1"/>
  <c r="V39" i="29" a="1"/>
  <c r="BL253" i="35" a="1"/>
  <c r="BH267" i="35" a="1"/>
  <c r="P254" i="35" a="1"/>
  <c r="AQ257" i="35"/>
  <c r="Y257" i="35" a="1"/>
  <c r="U51" i="29" a="1"/>
  <c r="S27" i="29" a="1"/>
  <c r="O10" i="41"/>
  <c r="BM251" i="35" a="1"/>
  <c r="AV255" i="35" a="1"/>
  <c r="C258" i="35" a="1"/>
  <c r="BF256" i="35" a="1"/>
  <c r="BL263" i="35" a="1"/>
  <c r="W267" i="35" a="1"/>
  <c r="U23" i="41"/>
  <c r="AR255" i="35"/>
  <c r="M21" i="29" a="1"/>
  <c r="AR265" i="35"/>
  <c r="I24" i="41"/>
  <c r="V24" i="41"/>
  <c r="BC265" i="35" a="1"/>
  <c r="T25" i="41"/>
  <c r="S14" i="29" a="1"/>
  <c r="BN256" i="35" a="1"/>
  <c r="AB254" i="35" a="1"/>
  <c r="N10" i="41"/>
  <c r="R53" i="29" a="1"/>
  <c r="AE253" i="35" a="1"/>
  <c r="U38" i="29" a="1"/>
  <c r="BI251" i="35" a="1"/>
  <c r="M27" i="29" a="1"/>
  <c r="J44" i="29" a="1"/>
  <c r="P49" i="29" a="1"/>
  <c r="U20" i="41"/>
  <c r="BS258" i="35" a="1"/>
  <c r="AH262" i="35" a="1"/>
  <c r="AI263" i="35" a="1"/>
  <c r="R21" i="41"/>
  <c r="J17" i="29" a="1"/>
  <c r="L10" i="41"/>
  <c r="W257" i="35" a="1"/>
  <c r="W257" i="35" l="1"/>
  <c r="J17" i="29"/>
  <c r="AI263" i="35"/>
  <c r="AH262" i="35"/>
  <c r="BS258" i="35"/>
  <c r="P49" i="29"/>
  <c r="J44" i="29"/>
  <c r="M27" i="29"/>
  <c r="M81" i="29" s="1"/>
  <c r="BI251" i="35"/>
  <c r="U38" i="29"/>
  <c r="AE253" i="35"/>
  <c r="R53" i="29"/>
  <c r="AB254" i="35"/>
  <c r="BN256" i="35"/>
  <c r="S14" i="29"/>
  <c r="S68" i="29" s="1"/>
  <c r="BC265" i="35"/>
  <c r="M21" i="29"/>
  <c r="M75" i="29" s="1"/>
  <c r="W267" i="35"/>
  <c r="BL263" i="35"/>
  <c r="BF256" i="35"/>
  <c r="C258" i="35"/>
  <c r="AV255" i="35"/>
  <c r="BM251" i="35"/>
  <c r="S27" i="29"/>
  <c r="U51" i="29"/>
  <c r="Y257" i="35"/>
  <c r="P254" i="35"/>
  <c r="BH267" i="35"/>
  <c r="BL253" i="35"/>
  <c r="V39" i="29"/>
  <c r="O49" i="29"/>
  <c r="O76" i="29" s="1"/>
  <c r="AD264" i="35"/>
  <c r="W260" i="35"/>
  <c r="U267" i="35"/>
  <c r="J10" i="29"/>
  <c r="J64" i="29" s="1"/>
  <c r="X256" i="35"/>
  <c r="P18" i="29"/>
  <c r="BP257" i="35"/>
  <c r="BN254" i="35"/>
  <c r="U20" i="29"/>
  <c r="BA258" i="35"/>
  <c r="J23" i="29"/>
  <c r="BR265" i="35"/>
  <c r="BM260" i="35"/>
  <c r="R23" i="29"/>
  <c r="R77" i="29" s="1"/>
  <c r="R46" i="29"/>
  <c r="R73" i="29" s="1"/>
  <c r="R253" i="35"/>
  <c r="BQ252" i="35"/>
  <c r="K43" i="29"/>
  <c r="K70" i="29" s="1"/>
  <c r="M11" i="29"/>
  <c r="N22" i="29"/>
  <c r="N76" i="29" s="1"/>
  <c r="R27" i="29"/>
  <c r="R81" i="29" s="1"/>
  <c r="Q27" i="29"/>
  <c r="Q81" i="29" s="1"/>
  <c r="R13" i="29"/>
  <c r="K14" i="29"/>
  <c r="K68" i="29" s="1"/>
  <c r="BU252" i="35"/>
  <c r="G52" i="29"/>
  <c r="U18" i="29"/>
  <c r="U72" i="29" s="1"/>
  <c r="M39" i="29"/>
  <c r="M66" i="29" s="1"/>
  <c r="V263" i="35"/>
  <c r="I26" i="29"/>
  <c r="I80" i="29" s="1"/>
  <c r="R28" i="29"/>
  <c r="H54" i="29"/>
  <c r="P11" i="29"/>
  <c r="P65" i="29" s="1"/>
  <c r="Q47" i="29"/>
  <c r="M28" i="29"/>
  <c r="M82" i="29" s="1"/>
  <c r="BJ251" i="35"/>
  <c r="BF267" i="35"/>
  <c r="Z265" i="35"/>
  <c r="V20" i="29"/>
  <c r="V74" i="29" s="1"/>
  <c r="L57" i="29"/>
  <c r="L84" i="29" s="1"/>
  <c r="AF255" i="35"/>
  <c r="AC257" i="35"/>
  <c r="I55" i="29"/>
  <c r="BC256" i="35"/>
  <c r="BD261" i="35"/>
  <c r="AU255" i="35"/>
  <c r="BO256" i="35"/>
  <c r="T19" i="29"/>
  <c r="G13" i="29"/>
  <c r="G57" i="29"/>
  <c r="S40" i="29"/>
  <c r="T252" i="35"/>
  <c r="AF265" i="35"/>
  <c r="M17" i="29"/>
  <c r="M71" i="29" s="1"/>
  <c r="T264" i="35"/>
  <c r="S18" i="29"/>
  <c r="S72" i="29" s="1"/>
  <c r="AH251" i="35"/>
  <c r="V46" i="29"/>
  <c r="V73" i="29" s="1"/>
  <c r="BF254" i="35"/>
  <c r="BD255" i="35"/>
  <c r="N30" i="29"/>
  <c r="N84" i="29" s="1"/>
  <c r="V22" i="29"/>
  <c r="T10" i="29"/>
  <c r="T64" i="29" s="1"/>
  <c r="W44" i="29"/>
  <c r="W71" i="29" s="1"/>
  <c r="AW260" i="35"/>
  <c r="T42" i="29"/>
  <c r="T69" i="29" s="1"/>
  <c r="U48" i="29"/>
  <c r="U75" i="29" s="1"/>
  <c r="BI263" i="35"/>
  <c r="AF256" i="35"/>
  <c r="BP261" i="35"/>
  <c r="AH258" i="35"/>
  <c r="AV257" i="35"/>
  <c r="BM267" i="35"/>
  <c r="Q19" i="29"/>
  <c r="Q73" i="29" s="1"/>
  <c r="S257" i="35"/>
  <c r="AV256" i="35"/>
  <c r="BU265" i="35"/>
  <c r="S254" i="35"/>
  <c r="S23" i="29"/>
  <c r="S77" i="29" s="1"/>
  <c r="P12" i="29"/>
  <c r="P66" i="29" s="1"/>
  <c r="N54" i="29"/>
  <c r="Y262" i="35"/>
  <c r="BH251" i="35"/>
  <c r="AX267" i="35"/>
  <c r="H29" i="29"/>
  <c r="Q267" i="35"/>
  <c r="AI257" i="35"/>
  <c r="R51" i="29"/>
  <c r="O51" i="29"/>
  <c r="O78" i="29" s="1"/>
  <c r="AG263" i="35"/>
  <c r="BG267" i="35"/>
  <c r="T263" i="35"/>
  <c r="O52" i="29"/>
  <c r="O79" i="29" s="1"/>
  <c r="BJ254" i="35"/>
  <c r="V43" i="29"/>
  <c r="V70" i="29" s="1"/>
  <c r="BS253" i="35"/>
  <c r="BC258" i="35"/>
  <c r="AF266" i="35"/>
  <c r="BT258" i="35"/>
  <c r="BJ259" i="35"/>
  <c r="BA253" i="35"/>
  <c r="O55" i="29"/>
  <c r="X262" i="35"/>
  <c r="T255" i="35"/>
  <c r="BT263" i="35"/>
  <c r="S12" i="29"/>
  <c r="V10" i="29"/>
  <c r="V64" i="29" s="1"/>
  <c r="BR262" i="35"/>
  <c r="BD260" i="35"/>
  <c r="BO267" i="35"/>
  <c r="U259" i="35"/>
  <c r="BC257" i="35"/>
  <c r="O45" i="29"/>
  <c r="O72" i="29" s="1"/>
  <c r="X257" i="35"/>
  <c r="L50" i="29"/>
  <c r="L77" i="29" s="1"/>
  <c r="V28" i="29"/>
  <c r="V82" i="29" s="1"/>
  <c r="P259" i="35"/>
  <c r="H53" i="29"/>
  <c r="H80" i="29" s="1"/>
  <c r="P21" i="29"/>
  <c r="P75" i="29" s="1"/>
  <c r="AY265" i="35"/>
  <c r="N38" i="29"/>
  <c r="BF259" i="35"/>
  <c r="AK255" i="35"/>
  <c r="AD261" i="35"/>
  <c r="V53" i="29"/>
  <c r="N18" i="29"/>
  <c r="N72" i="29" s="1"/>
  <c r="AC255" i="35"/>
  <c r="S36" i="29"/>
  <c r="S63" i="29" s="1"/>
  <c r="H56" i="29"/>
  <c r="U257" i="35"/>
  <c r="Q10" i="29"/>
  <c r="Q64" i="29" s="1"/>
  <c r="BC266" i="35"/>
  <c r="O57" i="29"/>
  <c r="AI264" i="35"/>
  <c r="U9" i="29"/>
  <c r="AZ251" i="35"/>
  <c r="M38" i="29"/>
  <c r="BE258" i="35"/>
  <c r="BR254" i="35"/>
  <c r="V265" i="35"/>
  <c r="BF258" i="35"/>
  <c r="BH265" i="35"/>
  <c r="N25" i="29"/>
  <c r="BK254" i="35"/>
  <c r="U29" i="29"/>
  <c r="J49" i="29"/>
  <c r="G54" i="29"/>
  <c r="G81" i="29" s="1"/>
  <c r="BD262" i="35"/>
  <c r="I28" i="29"/>
  <c r="G53" i="29"/>
  <c r="G80" i="29" s="1"/>
  <c r="S53" i="29"/>
  <c r="S80" i="29" s="1"/>
  <c r="AD257" i="35"/>
  <c r="AG257" i="35"/>
  <c r="V266" i="35"/>
  <c r="I16" i="29"/>
  <c r="BH256" i="35"/>
  <c r="T45" i="29"/>
  <c r="BF266" i="35"/>
  <c r="P261" i="35"/>
  <c r="BK253" i="35"/>
  <c r="BN261" i="35"/>
  <c r="R26" i="29"/>
  <c r="BS266" i="35"/>
  <c r="H27" i="29"/>
  <c r="M46" i="29"/>
  <c r="M73" i="29" s="1"/>
  <c r="BU254" i="35"/>
  <c r="BJ262" i="35"/>
  <c r="BP260" i="35"/>
  <c r="H50" i="29"/>
  <c r="H77" i="29" s="1"/>
  <c r="BJ258" i="35"/>
  <c r="T265" i="35"/>
  <c r="AB256" i="35"/>
  <c r="AA254" i="35"/>
  <c r="P262" i="35"/>
  <c r="AG265" i="35"/>
  <c r="L26" i="29"/>
  <c r="L80" i="29" s="1"/>
  <c r="T12" i="29"/>
  <c r="O36" i="29"/>
  <c r="V49" i="29"/>
  <c r="V76" i="29" s="1"/>
  <c r="X263" i="35"/>
  <c r="S25" i="29"/>
  <c r="S79" i="29" s="1"/>
  <c r="BQ267" i="35"/>
  <c r="AB265" i="35"/>
  <c r="AK257" i="35"/>
  <c r="AG266" i="35"/>
  <c r="BC251" i="35"/>
  <c r="AD259" i="35"/>
  <c r="W13" i="29"/>
  <c r="V254" i="35"/>
  <c r="AA261" i="35"/>
  <c r="BS255" i="35"/>
  <c r="G19" i="29"/>
  <c r="G73" i="29" s="1"/>
  <c r="X260" i="35"/>
  <c r="V259" i="35"/>
  <c r="AH260" i="35"/>
  <c r="T39" i="29"/>
  <c r="I39" i="29"/>
  <c r="I66" i="29" s="1"/>
  <c r="M52" i="29"/>
  <c r="M79" i="29" s="1"/>
  <c r="O37" i="29"/>
  <c r="O64" i="29" s="1"/>
  <c r="BB255" i="35"/>
  <c r="BL252" i="35"/>
  <c r="AB255" i="35"/>
  <c r="BP266" i="35"/>
  <c r="AB262" i="35"/>
  <c r="G29" i="29"/>
  <c r="G83" i="29" s="1"/>
  <c r="S10" i="29"/>
  <c r="P15" i="29"/>
  <c r="R12" i="29"/>
  <c r="R66" i="29" s="1"/>
  <c r="AB252" i="35"/>
  <c r="S37" i="29"/>
  <c r="BQ255" i="35"/>
  <c r="BB253" i="35"/>
  <c r="S56" i="29"/>
  <c r="S83" i="29" s="1"/>
  <c r="W20" i="29"/>
  <c r="L12" i="29"/>
  <c r="L66" i="29" s="1"/>
  <c r="W47" i="29"/>
  <c r="U251" i="35"/>
  <c r="BK257" i="35"/>
  <c r="O28" i="29"/>
  <c r="O48" i="29"/>
  <c r="O75" i="29" s="1"/>
  <c r="M14" i="29"/>
  <c r="AA251" i="35"/>
  <c r="R47" i="29"/>
  <c r="R74" i="29" s="1"/>
  <c r="W24" i="29"/>
  <c r="W78" i="29" s="1"/>
  <c r="W41" i="29"/>
  <c r="W68" i="29" s="1"/>
  <c r="AK263" i="35"/>
  <c r="BU261" i="35"/>
  <c r="V12" i="29"/>
  <c r="AE264" i="35"/>
  <c r="P22" i="29"/>
  <c r="P76" i="29" s="1"/>
  <c r="V9" i="29"/>
  <c r="V63" i="29" s="1"/>
  <c r="AH266" i="35"/>
  <c r="AY267" i="35"/>
  <c r="BB262" i="35"/>
  <c r="U56" i="29"/>
  <c r="G40" i="29"/>
  <c r="K12" i="29"/>
  <c r="K66" i="29" s="1"/>
  <c r="N28" i="29"/>
  <c r="N82" i="29" s="1"/>
  <c r="BA262" i="35"/>
  <c r="L49" i="29"/>
  <c r="BN259" i="35"/>
  <c r="BC264" i="35"/>
  <c r="Z251" i="35"/>
  <c r="V30" i="29"/>
  <c r="BT253" i="35"/>
  <c r="W262" i="35"/>
  <c r="J57" i="29"/>
  <c r="J84" i="29" s="1"/>
  <c r="BI254" i="35"/>
  <c r="S44" i="29"/>
  <c r="S71" i="29" s="1"/>
  <c r="U266" i="35"/>
  <c r="V21" i="29"/>
  <c r="T14" i="29"/>
  <c r="T68" i="29" s="1"/>
  <c r="N46" i="29"/>
  <c r="N73" i="29" s="1"/>
  <c r="BI253" i="35"/>
  <c r="BP256" i="35"/>
  <c r="AW253" i="35"/>
  <c r="BD256" i="35"/>
  <c r="R260" i="35"/>
  <c r="AY266" i="35"/>
  <c r="S38" i="29"/>
  <c r="P257" i="35"/>
  <c r="N11" i="29"/>
  <c r="BQ257" i="35"/>
  <c r="BO266" i="35"/>
  <c r="K19" i="29"/>
  <c r="AC254" i="35"/>
  <c r="Q53" i="29"/>
  <c r="Q80" i="29" s="1"/>
  <c r="P50" i="29"/>
  <c r="P77" i="29" s="1"/>
  <c r="BR256" i="35"/>
  <c r="AD254" i="35"/>
  <c r="BG256" i="35"/>
  <c r="BN255" i="35"/>
  <c r="Y261" i="35"/>
  <c r="G36" i="29"/>
  <c r="G63" i="29" s="1"/>
  <c r="J47" i="29"/>
  <c r="G25" i="29"/>
  <c r="BL257" i="35"/>
  <c r="W42" i="29"/>
  <c r="W69" i="29" s="1"/>
  <c r="K40" i="29"/>
  <c r="K67" i="29" s="1"/>
  <c r="G41" i="29"/>
  <c r="G68" i="29" s="1"/>
  <c r="AV260" i="35"/>
  <c r="Y267" i="35"/>
  <c r="BD257" i="35"/>
  <c r="BI267" i="35"/>
  <c r="J9" i="29"/>
  <c r="AZ265" i="35"/>
  <c r="U26" i="29"/>
  <c r="U80" i="29" s="1"/>
  <c r="AD260" i="35"/>
  <c r="P36" i="29"/>
  <c r="P63" i="29" s="1"/>
  <c r="R49" i="29"/>
  <c r="R76" i="29" s="1"/>
  <c r="T25" i="29"/>
  <c r="BT266" i="35"/>
  <c r="I13" i="29"/>
  <c r="I67" i="29" s="1"/>
  <c r="L48" i="29"/>
  <c r="L75" i="29" s="1"/>
  <c r="T46" i="29"/>
  <c r="L19" i="29"/>
  <c r="L73" i="29" s="1"/>
  <c r="AX252" i="35"/>
  <c r="V257" i="35"/>
  <c r="U16" i="29"/>
  <c r="K53" i="29"/>
  <c r="K80" i="29" s="1"/>
  <c r="BF261" i="35"/>
  <c r="BE266" i="35"/>
  <c r="AW259" i="35"/>
  <c r="AZ258" i="35"/>
  <c r="T28" i="29"/>
  <c r="Q21" i="29"/>
  <c r="Q75" i="29" s="1"/>
  <c r="AA263" i="35"/>
  <c r="C254" i="35"/>
  <c r="AD266" i="35"/>
  <c r="Q43" i="29"/>
  <c r="Q70" i="29" s="1"/>
  <c r="X253" i="35"/>
  <c r="AK260" i="35"/>
  <c r="BA252" i="35"/>
  <c r="V57" i="29"/>
  <c r="BT257" i="35"/>
  <c r="AG258" i="35"/>
  <c r="G47" i="29"/>
  <c r="G74" i="29" s="1"/>
  <c r="S251" i="35"/>
  <c r="R267" i="35"/>
  <c r="W40" i="29"/>
  <c r="AG255" i="35"/>
  <c r="P54" i="29"/>
  <c r="P81" i="29" s="1"/>
  <c r="BA257" i="35"/>
  <c r="T26" i="29"/>
  <c r="T80" i="29" s="1"/>
  <c r="K27" i="29"/>
  <c r="K81" i="29" s="1"/>
  <c r="N27" i="29"/>
  <c r="V44" i="29"/>
  <c r="V71" i="29" s="1"/>
  <c r="BT256" i="35"/>
  <c r="AE257" i="35"/>
  <c r="BQ253" i="35"/>
  <c r="BR253" i="35"/>
  <c r="U54" i="29"/>
  <c r="G42" i="29"/>
  <c r="G69" i="29" s="1"/>
  <c r="U27" i="29"/>
  <c r="R40" i="29"/>
  <c r="R67" i="29" s="1"/>
  <c r="H55" i="29"/>
  <c r="H82" i="29" s="1"/>
  <c r="N29" i="29"/>
  <c r="N83" i="29" s="1"/>
  <c r="BI261" i="35"/>
  <c r="P19" i="29"/>
  <c r="P73" i="29" s="1"/>
  <c r="G30" i="29"/>
  <c r="AB257" i="35"/>
  <c r="O30" i="29"/>
  <c r="N52" i="29"/>
  <c r="AX265" i="35"/>
  <c r="G11" i="29"/>
  <c r="G65" i="29" s="1"/>
  <c r="S57" i="29"/>
  <c r="S84" i="29" s="1"/>
  <c r="I36" i="29"/>
  <c r="I63" i="29" s="1"/>
  <c r="U11" i="29"/>
  <c r="R37" i="29"/>
  <c r="R64" i="29" s="1"/>
  <c r="R56" i="29"/>
  <c r="R83" i="29" s="1"/>
  <c r="AX262" i="35"/>
  <c r="T50" i="29"/>
  <c r="T77" i="29" s="1"/>
  <c r="Q266" i="35"/>
  <c r="Q25" i="29"/>
  <c r="Q79" i="29" s="1"/>
  <c r="U44" i="29"/>
  <c r="U71" i="29" s="1"/>
  <c r="M51" i="29"/>
  <c r="M78" i="29" s="1"/>
  <c r="AX253" i="35"/>
  <c r="BE257" i="35"/>
  <c r="AY254" i="35"/>
  <c r="BP263" i="35"/>
  <c r="R251" i="35"/>
  <c r="BO252" i="35"/>
  <c r="H10" i="29"/>
  <c r="H64" i="29" s="1"/>
  <c r="U254" i="35"/>
  <c r="O53" i="29"/>
  <c r="O80" i="29" s="1"/>
  <c r="N16" i="29"/>
  <c r="N70" i="29" s="1"/>
  <c r="W254" i="35"/>
  <c r="AK253" i="35"/>
  <c r="AK261" i="35"/>
  <c r="J36" i="29"/>
  <c r="AX266" i="35"/>
  <c r="AU257" i="35"/>
  <c r="V256" i="35"/>
  <c r="U50" i="29"/>
  <c r="U77" i="29" s="1"/>
  <c r="Z258" i="35"/>
  <c r="W261" i="35"/>
  <c r="H52" i="29"/>
  <c r="H79" i="29" s="1"/>
  <c r="S253" i="35"/>
  <c r="AE263" i="35"/>
  <c r="AX258" i="35"/>
  <c r="Q50" i="29"/>
  <c r="Q77" i="29" s="1"/>
  <c r="BP254" i="35"/>
  <c r="Q20" i="29"/>
  <c r="T55" i="29"/>
  <c r="AW256" i="35"/>
  <c r="P47" i="29"/>
  <c r="P74" i="29" s="1"/>
  <c r="L9" i="29"/>
  <c r="L63" i="29" s="1"/>
  <c r="P42" i="29"/>
  <c r="M9" i="29"/>
  <c r="M63" i="29" s="1"/>
  <c r="AZ263" i="35"/>
  <c r="L17" i="29"/>
  <c r="R11" i="29"/>
  <c r="R65" i="29" s="1"/>
  <c r="BM259" i="35"/>
  <c r="BD258" i="35"/>
  <c r="J22" i="29"/>
  <c r="J76" i="29" s="1"/>
  <c r="Q40" i="29"/>
  <c r="Q67" i="29" s="1"/>
  <c r="I25" i="29"/>
  <c r="I79" i="29" s="1"/>
  <c r="BF262" i="35"/>
  <c r="T257" i="35"/>
  <c r="H18" i="29"/>
  <c r="H72" i="29" s="1"/>
  <c r="AC266" i="35"/>
  <c r="AU251" i="35"/>
  <c r="U12" i="29"/>
  <c r="U66" i="29" s="1"/>
  <c r="BH266" i="35"/>
  <c r="H40" i="29"/>
  <c r="H67" i="29" s="1"/>
  <c r="L37" i="29"/>
  <c r="L64" i="29" s="1"/>
  <c r="G21" i="29"/>
  <c r="G75" i="29" s="1"/>
  <c r="W252" i="35"/>
  <c r="BU266" i="35"/>
  <c r="BM253" i="35"/>
  <c r="Z257" i="35"/>
  <c r="J20" i="29"/>
  <c r="G17" i="29"/>
  <c r="G71" i="29" s="1"/>
  <c r="BS256" i="35"/>
  <c r="J25" i="29"/>
  <c r="J79" i="29" s="1"/>
  <c r="N47" i="29"/>
  <c r="N74" i="29" s="1"/>
  <c r="P267" i="35"/>
  <c r="AU253" i="35"/>
  <c r="BR252" i="35"/>
  <c r="BC261" i="35"/>
  <c r="U255" i="35"/>
  <c r="BL262" i="35"/>
  <c r="AZ259" i="35"/>
  <c r="R55" i="29"/>
  <c r="I42" i="29"/>
  <c r="I69" i="29" s="1"/>
  <c r="BE259" i="35"/>
  <c r="U47" i="29"/>
  <c r="X258" i="35"/>
  <c r="X255" i="35"/>
  <c r="BK267" i="35"/>
  <c r="G10" i="29"/>
  <c r="G64" i="29" s="1"/>
  <c r="J14" i="29"/>
  <c r="J68" i="29" s="1"/>
  <c r="M41" i="29"/>
  <c r="R266" i="35"/>
  <c r="BJ263" i="35"/>
  <c r="AJ266" i="35"/>
  <c r="AC253" i="35"/>
  <c r="H11" i="29"/>
  <c r="H65" i="29" s="1"/>
  <c r="S15" i="29"/>
  <c r="S69" i="29" s="1"/>
  <c r="M45" i="29"/>
  <c r="M72" i="29" s="1"/>
  <c r="T43" i="29"/>
  <c r="T70" i="29" s="1"/>
  <c r="BH254" i="35"/>
  <c r="S13" i="29"/>
  <c r="S67" i="29" s="1"/>
  <c r="K10" i="29"/>
  <c r="K64" i="29" s="1"/>
  <c r="T259" i="35"/>
  <c r="L54" i="29"/>
  <c r="L81" i="29" s="1"/>
  <c r="AC260" i="35"/>
  <c r="K46" i="29"/>
  <c r="Q57" i="29"/>
  <c r="Q18" i="29"/>
  <c r="Q72" i="29" s="1"/>
  <c r="BQ254" i="35"/>
  <c r="BO264" i="35"/>
  <c r="BE263" i="35"/>
  <c r="AU262" i="35"/>
  <c r="R57" i="29"/>
  <c r="R84" i="29" s="1"/>
  <c r="U24" i="29"/>
  <c r="P57" i="29"/>
  <c r="P84" i="29" s="1"/>
  <c r="V258" i="35"/>
  <c r="BL255" i="35"/>
  <c r="BD259" i="35"/>
  <c r="K25" i="29"/>
  <c r="AH267" i="35"/>
  <c r="G23" i="29"/>
  <c r="G77" i="29" s="1"/>
  <c r="AH265" i="35"/>
  <c r="K21" i="29"/>
  <c r="K75" i="29" s="1"/>
  <c r="T52" i="29"/>
  <c r="T18" i="29"/>
  <c r="T72" i="29" s="1"/>
  <c r="AE252" i="35"/>
  <c r="BS265" i="35"/>
  <c r="AY264" i="35"/>
  <c r="AB251" i="35"/>
  <c r="BL260" i="35"/>
  <c r="AZ266" i="35"/>
  <c r="K11" i="29"/>
  <c r="K65" i="29" s="1"/>
  <c r="G49" i="29"/>
  <c r="G76" i="29" s="1"/>
  <c r="J53" i="29"/>
  <c r="J80" i="29" s="1"/>
  <c r="BM252" i="35"/>
  <c r="S47" i="29"/>
  <c r="S74" i="29" s="1"/>
  <c r="W46" i="29"/>
  <c r="W73" i="29" s="1"/>
  <c r="BK260" i="35"/>
  <c r="AY258" i="35"/>
  <c r="BB264" i="35"/>
  <c r="V26" i="29"/>
  <c r="V80" i="29" s="1"/>
  <c r="BC260" i="35"/>
  <c r="BN265" i="35"/>
  <c r="BP259" i="35"/>
  <c r="V18" i="29"/>
  <c r="V72" i="29" s="1"/>
  <c r="T51" i="29"/>
  <c r="T78" i="29" s="1"/>
  <c r="V38" i="29"/>
  <c r="BQ265" i="35"/>
  <c r="S256" i="35"/>
  <c r="Y263" i="35"/>
  <c r="O9" i="29"/>
  <c r="AA256" i="35"/>
  <c r="P258" i="35"/>
  <c r="M29" i="29"/>
  <c r="M83" i="29" s="1"/>
  <c r="S258" i="35"/>
  <c r="T254" i="35"/>
  <c r="L40" i="29"/>
  <c r="L67" i="29" s="1"/>
  <c r="G18" i="29"/>
  <c r="G72" i="29" s="1"/>
  <c r="T261" i="35"/>
  <c r="AH264" i="35"/>
  <c r="BQ260" i="35"/>
  <c r="BJ267" i="35"/>
  <c r="BG258" i="35"/>
  <c r="BP267" i="35"/>
  <c r="BB260" i="35"/>
  <c r="I43" i="29"/>
  <c r="AW255" i="35"/>
  <c r="V54" i="29"/>
  <c r="T56" i="29"/>
  <c r="T83" i="29" s="1"/>
  <c r="BS262" i="35"/>
  <c r="V48" i="29"/>
  <c r="S48" i="29"/>
  <c r="S75" i="29" s="1"/>
  <c r="H30" i="29"/>
  <c r="H84" i="29" s="1"/>
  <c r="R9" i="29"/>
  <c r="R63" i="29" s="1"/>
  <c r="BM262" i="35"/>
  <c r="AA264" i="35"/>
  <c r="BK266" i="35"/>
  <c r="BI255" i="35"/>
  <c r="BS261" i="35"/>
  <c r="R252" i="35"/>
  <c r="N51" i="29"/>
  <c r="N78" i="29" s="1"/>
  <c r="L47" i="29"/>
  <c r="L74" i="29" s="1"/>
  <c r="J15" i="29"/>
  <c r="J69" i="29" s="1"/>
  <c r="M22" i="29"/>
  <c r="M76" i="29" s="1"/>
  <c r="P260" i="35"/>
  <c r="J50" i="29"/>
  <c r="BT255" i="35"/>
  <c r="AE256" i="35"/>
  <c r="BO263" i="35"/>
  <c r="U22" i="29"/>
  <c r="U76" i="29" s="1"/>
  <c r="U36" i="29"/>
  <c r="AD256" i="35"/>
  <c r="V27" i="29"/>
  <c r="AA255" i="35"/>
  <c r="Z266" i="35"/>
  <c r="BH253" i="35"/>
  <c r="K52" i="29"/>
  <c r="M42" i="29"/>
  <c r="M69" i="29" s="1"/>
  <c r="R24" i="29"/>
  <c r="O19" i="29"/>
  <c r="O73" i="29" s="1"/>
  <c r="R44" i="29"/>
  <c r="V11" i="29"/>
  <c r="BO262" i="35"/>
  <c r="S11" i="29"/>
  <c r="AB264" i="35"/>
  <c r="U43" i="29"/>
  <c r="BI259" i="35"/>
  <c r="W11" i="29"/>
  <c r="W65" i="29" s="1"/>
  <c r="N13" i="29"/>
  <c r="N67" i="29" s="1"/>
  <c r="AE251" i="35"/>
  <c r="BR267" i="35"/>
  <c r="BF257" i="35"/>
  <c r="Q51" i="29"/>
  <c r="Q78" i="29" s="1"/>
  <c r="V261" i="35"/>
  <c r="S54" i="29"/>
  <c r="Q259" i="35"/>
  <c r="BS251" i="35"/>
  <c r="U13" i="29"/>
  <c r="U67" i="29" s="1"/>
  <c r="L44" i="29"/>
  <c r="L22" i="29"/>
  <c r="Q30" i="29"/>
  <c r="T11" i="29"/>
  <c r="T65" i="29" s="1"/>
  <c r="BL266" i="35"/>
  <c r="Q11" i="29"/>
  <c r="Q65" i="29" s="1"/>
  <c r="M37" i="29"/>
  <c r="M64" i="29" s="1"/>
  <c r="S39" i="29"/>
  <c r="BL258" i="35"/>
  <c r="U10" i="29"/>
  <c r="U64" i="29" s="1"/>
  <c r="P45" i="29"/>
  <c r="P72" i="29" s="1"/>
  <c r="I29" i="29"/>
  <c r="I83" i="29" s="1"/>
  <c r="I14" i="29"/>
  <c r="I68" i="29" s="1"/>
  <c r="X261" i="35"/>
  <c r="AF253" i="35"/>
  <c r="BA251" i="35"/>
  <c r="S266" i="35"/>
  <c r="W258" i="35"/>
  <c r="AJ263" i="35"/>
  <c r="BE262" i="35"/>
  <c r="R17" i="29"/>
  <c r="W49" i="29"/>
  <c r="W76" i="29" s="1"/>
  <c r="H15" i="29"/>
  <c r="H69" i="29" s="1"/>
  <c r="J71" i="29"/>
  <c r="A31" i="35"/>
  <c r="C24" i="26"/>
  <c r="C25" i="26" s="1"/>
  <c r="C26" i="26" s="1"/>
  <c r="C27" i="26" s="1"/>
  <c r="BT11" i="7"/>
  <c r="BT12" i="7" s="1"/>
  <c r="BT13" i="7" s="1"/>
  <c r="BS11" i="7"/>
  <c r="BS12" i="7" s="1"/>
  <c r="BS13" i="7" s="1"/>
  <c r="BR11" i="7"/>
  <c r="BR12" i="7" s="1"/>
  <c r="BR13" i="7" s="1"/>
  <c r="BQ11" i="7"/>
  <c r="BQ12" i="7" s="1"/>
  <c r="BQ13" i="7" s="1"/>
  <c r="BP11" i="7"/>
  <c r="BP12" i="7" s="1"/>
  <c r="BP13" i="7" s="1"/>
  <c r="BO11" i="7"/>
  <c r="BO12" i="7" s="1"/>
  <c r="BO13" i="7" s="1"/>
  <c r="BN11" i="7"/>
  <c r="BN12" i="7" s="1"/>
  <c r="BN13" i="7" s="1"/>
  <c r="BM11" i="7"/>
  <c r="BM12" i="7" s="1"/>
  <c r="BM13" i="7" s="1"/>
  <c r="BL11" i="7"/>
  <c r="BL12" i="7" s="1"/>
  <c r="BL13" i="7" s="1"/>
  <c r="BK11" i="7"/>
  <c r="BK12" i="7" s="1"/>
  <c r="BK13" i="7" s="1"/>
  <c r="BJ11" i="7"/>
  <c r="BJ12" i="7" s="1"/>
  <c r="BJ13" i="7" s="1"/>
  <c r="BI11" i="7"/>
  <c r="BI12" i="7" s="1"/>
  <c r="BI13" i="7" s="1"/>
  <c r="BH11" i="7"/>
  <c r="BH12" i="7" s="1"/>
  <c r="BH13" i="7" s="1"/>
  <c r="BG11" i="7"/>
  <c r="BG12" i="7" s="1"/>
  <c r="BG13" i="7" s="1"/>
  <c r="BF11" i="7"/>
  <c r="BF12" i="7" s="1"/>
  <c r="BF13" i="7" s="1"/>
  <c r="BE11" i="7"/>
  <c r="BE12" i="7" s="1"/>
  <c r="BE13" i="7" s="1"/>
  <c r="BD11" i="7"/>
  <c r="BD12" i="7" s="1"/>
  <c r="BD13" i="7" s="1"/>
  <c r="BC11" i="7"/>
  <c r="BC12" i="7" s="1"/>
  <c r="BC13" i="7" s="1"/>
  <c r="BB11" i="7"/>
  <c r="BB12" i="7" s="1"/>
  <c r="BB13" i="7" s="1"/>
  <c r="BA11" i="7"/>
  <c r="BA12" i="7" s="1"/>
  <c r="BA13" i="7" s="1"/>
  <c r="AZ11" i="7"/>
  <c r="AZ12" i="7" s="1"/>
  <c r="AZ13" i="7" s="1"/>
  <c r="AY11" i="7"/>
  <c r="AY12" i="7" s="1"/>
  <c r="AY13" i="7" s="1"/>
  <c r="AX11" i="7"/>
  <c r="AX12" i="7" s="1"/>
  <c r="AX13" i="7" s="1"/>
  <c r="AW11" i="7"/>
  <c r="AW12" i="7" s="1"/>
  <c r="AW13" i="7" s="1"/>
  <c r="AV11" i="7"/>
  <c r="AV12" i="7" s="1"/>
  <c r="AV13" i="7" s="1"/>
  <c r="AU11" i="7"/>
  <c r="AU12" i="7" s="1"/>
  <c r="AU13" i="7" s="1"/>
  <c r="AT11" i="7"/>
  <c r="AT12" i="7" s="1"/>
  <c r="AT13" i="7" s="1"/>
  <c r="AS11" i="7"/>
  <c r="AS12" i="7" s="1"/>
  <c r="AS13" i="7" s="1"/>
  <c r="AR11" i="7"/>
  <c r="AR12" i="7" s="1"/>
  <c r="AR13" i="7" s="1"/>
  <c r="AQ11" i="7"/>
  <c r="AQ12" i="7" s="1"/>
  <c r="AQ13" i="7" s="1"/>
  <c r="AP11" i="7"/>
  <c r="AP12" i="7" s="1"/>
  <c r="AP13" i="7" s="1"/>
  <c r="AO11" i="7"/>
  <c r="AO12" i="7" s="1"/>
  <c r="AO13" i="7" s="1"/>
  <c r="AN11" i="7"/>
  <c r="AN12" i="7" s="1"/>
  <c r="AN13" i="7" s="1"/>
  <c r="AM11" i="7"/>
  <c r="AM12" i="7" s="1"/>
  <c r="AM13" i="7" s="1"/>
  <c r="AL11" i="7"/>
  <c r="AL12" i="7" s="1"/>
  <c r="AL13" i="7" s="1"/>
  <c r="AK11" i="7"/>
  <c r="AK12" i="7" s="1"/>
  <c r="AK13" i="7" s="1"/>
  <c r="AJ11" i="7"/>
  <c r="AJ12" i="7" s="1"/>
  <c r="AJ13" i="7" s="1"/>
  <c r="AI11" i="7"/>
  <c r="AI12" i="7" s="1"/>
  <c r="AI13" i="7" s="1"/>
  <c r="AH11" i="7"/>
  <c r="AH12" i="7" s="1"/>
  <c r="AH13" i="7" s="1"/>
  <c r="AG11" i="7"/>
  <c r="AG12" i="7" s="1"/>
  <c r="AG13" i="7" s="1"/>
  <c r="AF11" i="7"/>
  <c r="AF12" i="7" s="1"/>
  <c r="AF13" i="7" s="1"/>
  <c r="AE11" i="7"/>
  <c r="AE12" i="7" s="1"/>
  <c r="AE13" i="7" s="1"/>
  <c r="AD11" i="7"/>
  <c r="AD12" i="7" s="1"/>
  <c r="AD13" i="7" s="1"/>
  <c r="AC11" i="7"/>
  <c r="AC12" i="7" s="1"/>
  <c r="AC13" i="7" s="1"/>
  <c r="AB11" i="7"/>
  <c r="AB12" i="7" s="1"/>
  <c r="AB13" i="7" s="1"/>
  <c r="AA11" i="7"/>
  <c r="AA12" i="7" s="1"/>
  <c r="AA13" i="7" s="1"/>
  <c r="Z11" i="7"/>
  <c r="Z12" i="7" s="1"/>
  <c r="Z13" i="7" s="1"/>
  <c r="Y11" i="7"/>
  <c r="Y12" i="7" s="1"/>
  <c r="Y13" i="7" s="1"/>
  <c r="X11" i="7"/>
  <c r="X12" i="7" s="1"/>
  <c r="X13" i="7" s="1"/>
  <c r="W11" i="7"/>
  <c r="W12" i="7" s="1"/>
  <c r="W13" i="7" s="1"/>
  <c r="V11" i="7"/>
  <c r="V12" i="7" s="1"/>
  <c r="V13" i="7" s="1"/>
  <c r="U11" i="7"/>
  <c r="U12" i="7" s="1"/>
  <c r="U13" i="7" s="1"/>
  <c r="T11" i="7"/>
  <c r="T12" i="7" s="1"/>
  <c r="T13" i="7" s="1"/>
  <c r="S11" i="7"/>
  <c r="S12" i="7" s="1"/>
  <c r="S13" i="7" s="1"/>
  <c r="R11" i="7"/>
  <c r="R12" i="7" s="1"/>
  <c r="R13" i="7" s="1"/>
  <c r="Q11" i="7"/>
  <c r="Q12" i="7" s="1"/>
  <c r="Q13" i="7" s="1"/>
  <c r="O82" i="29" l="1"/>
  <c r="U65" i="29"/>
  <c r="Q74" i="29"/>
  <c r="U78" i="29"/>
  <c r="J77" i="29"/>
  <c r="S64" i="29"/>
  <c r="W74" i="29"/>
  <c r="H81" i="29"/>
  <c r="L76" i="29"/>
  <c r="S66" i="29"/>
  <c r="R82" i="29"/>
  <c r="O63" i="29"/>
  <c r="I82" i="29"/>
  <c r="U74" i="29"/>
  <c r="T79" i="29"/>
  <c r="K79" i="29"/>
  <c r="O84" i="29"/>
  <c r="J63" i="29"/>
  <c r="R80" i="29"/>
  <c r="H83" i="29"/>
  <c r="T73" i="29"/>
  <c r="U63" i="29"/>
  <c r="U83" i="29"/>
  <c r="S81" i="29"/>
  <c r="I70" i="29"/>
  <c r="G84" i="29"/>
  <c r="G79" i="29"/>
  <c r="V66" i="29"/>
  <c r="R71" i="29"/>
  <c r="V81" i="29"/>
  <c r="N79" i="29"/>
  <c r="N81" i="29"/>
  <c r="J74" i="29"/>
  <c r="P69" i="29"/>
  <c r="P86" i="29" s="1"/>
  <c r="Q58" i="41" s="1"/>
  <c r="U81" i="29"/>
  <c r="V84" i="29"/>
  <c r="W67" i="29"/>
  <c r="U70" i="29"/>
  <c r="L71" i="29"/>
  <c r="V75" i="29"/>
  <c r="V65" i="29"/>
  <c r="Q84" i="29"/>
  <c r="T82" i="29"/>
  <c r="K73" i="29"/>
  <c r="T66" i="29"/>
  <c r="M65" i="29"/>
  <c r="N65" i="29"/>
  <c r="G67" i="29"/>
  <c r="R78" i="29"/>
  <c r="S65" i="29"/>
  <c r="M68" i="29"/>
  <c r="A32" i="35"/>
  <c r="C28" i="26"/>
  <c r="P85" i="29" l="1"/>
  <c r="Q57" i="41" s="1"/>
  <c r="O85" i="29"/>
  <c r="P57" i="41" s="1"/>
  <c r="Q86" i="29"/>
  <c r="U58" i="41" s="1"/>
  <c r="I85" i="29"/>
  <c r="I57" i="41" s="1"/>
  <c r="O86" i="29"/>
  <c r="P58" i="41" s="1"/>
  <c r="L86" i="29"/>
  <c r="J58" i="41" s="1"/>
  <c r="H85" i="29"/>
  <c r="X57" i="41" s="1"/>
  <c r="K85" i="29"/>
  <c r="T57" i="41" s="1"/>
  <c r="W85" i="29"/>
  <c r="S85" i="29"/>
  <c r="V57" i="41" s="1"/>
  <c r="N86" i="29"/>
  <c r="N58" i="41" s="1"/>
  <c r="N85" i="29"/>
  <c r="N57" i="41" s="1"/>
  <c r="L85" i="29"/>
  <c r="J57" i="41" s="1"/>
  <c r="J85" i="29"/>
  <c r="K57" i="41" s="1"/>
  <c r="H86" i="29"/>
  <c r="X58" i="41" s="1"/>
  <c r="T85" i="29"/>
  <c r="O57" i="41" s="1"/>
  <c r="J86" i="29"/>
  <c r="K58" i="41" s="1"/>
  <c r="T86" i="29"/>
  <c r="O58" i="41" s="1"/>
  <c r="I86" i="29"/>
  <c r="I58" i="41" s="1"/>
  <c r="G86" i="29"/>
  <c r="L58" i="41" s="1"/>
  <c r="K86" i="29"/>
  <c r="T58" i="41" s="1"/>
  <c r="S86" i="29"/>
  <c r="V58" i="41" s="1"/>
  <c r="Q85" i="29"/>
  <c r="U57" i="41" s="1"/>
  <c r="V85" i="29"/>
  <c r="S57" i="41" s="1"/>
  <c r="U86" i="29"/>
  <c r="R58" i="41" s="1"/>
  <c r="R86" i="29"/>
  <c r="W58" i="41" s="1"/>
  <c r="W86" i="29"/>
  <c r="U85" i="29"/>
  <c r="R57" i="41" s="1"/>
  <c r="R85" i="29"/>
  <c r="W57" i="41" s="1"/>
  <c r="V86" i="29"/>
  <c r="S58" i="41" s="1"/>
  <c r="G85" i="29"/>
  <c r="L57" i="41" s="1"/>
  <c r="M85" i="29"/>
  <c r="M57" i="41" s="1"/>
  <c r="M86" i="29"/>
  <c r="M58" i="41" s="1"/>
  <c r="A33" i="35"/>
  <c r="C29" i="26"/>
  <c r="A34" i="35" l="1"/>
  <c r="D58" i="26"/>
  <c r="E16" i="27" s="1"/>
  <c r="D66" i="26"/>
  <c r="E26" i="27" s="1"/>
  <c r="D74" i="26"/>
  <c r="E37" i="27" s="1"/>
  <c r="D55" i="26"/>
  <c r="E13" i="27" s="1"/>
  <c r="D65" i="26"/>
  <c r="E25" i="27" s="1"/>
  <c r="D63" i="26"/>
  <c r="E22" i="27" s="1"/>
  <c r="D69" i="26"/>
  <c r="E30" i="27" s="1"/>
  <c r="D54" i="26"/>
  <c r="E12" i="27" s="1"/>
  <c r="D60" i="26"/>
  <c r="E18" i="27" s="1"/>
  <c r="D52" i="26"/>
  <c r="E10" i="27" s="1"/>
  <c r="D64" i="26"/>
  <c r="E23" i="27" s="1"/>
  <c r="D56" i="26"/>
  <c r="E14" i="27" s="1"/>
  <c r="D59" i="26"/>
  <c r="E17" i="27" s="1"/>
  <c r="D77" i="26"/>
  <c r="E41" i="27" s="1"/>
  <c r="D76" i="26"/>
  <c r="E40" i="27" s="1"/>
  <c r="D57" i="26"/>
  <c r="E15" i="27" s="1"/>
  <c r="D73" i="26"/>
  <c r="E35" i="27" s="1"/>
  <c r="D75" i="26"/>
  <c r="E38" i="27" s="1"/>
  <c r="D67" i="26"/>
  <c r="E28" i="27" s="1"/>
  <c r="D68" i="26"/>
  <c r="E29" i="27" s="1"/>
  <c r="D72" i="26"/>
  <c r="E34" i="27" s="1"/>
  <c r="D51" i="26"/>
  <c r="E9" i="27" s="1"/>
  <c r="D62" i="26"/>
  <c r="E21" i="27" s="1"/>
  <c r="D70" i="26"/>
  <c r="E31" i="27" s="1"/>
  <c r="D61" i="26"/>
  <c r="E19" i="27" s="1"/>
  <c r="D71" i="26"/>
  <c r="E33" i="27" s="1"/>
  <c r="D53" i="26"/>
  <c r="E11" i="27" s="1"/>
  <c r="AV37" i="26"/>
  <c r="AQ40" i="26"/>
  <c r="AG40" i="26"/>
  <c r="AU40" i="26"/>
  <c r="R38" i="26"/>
  <c r="K37" i="26"/>
  <c r="Z40" i="26"/>
  <c r="AT40" i="26"/>
  <c r="T37" i="26"/>
  <c r="AC38" i="26"/>
  <c r="I37" i="26"/>
  <c r="N37" i="26"/>
  <c r="T40" i="26"/>
  <c r="H40" i="26"/>
  <c r="AK40" i="26"/>
  <c r="S40" i="26"/>
  <c r="M40" i="26"/>
  <c r="AA40" i="26"/>
  <c r="AO38" i="26"/>
  <c r="AF40" i="26"/>
  <c r="V37" i="26"/>
  <c r="AD38" i="26"/>
  <c r="E40" i="26"/>
  <c r="R37" i="26"/>
  <c r="AS38" i="26"/>
  <c r="E38" i="26"/>
  <c r="X40" i="26"/>
  <c r="S37" i="26"/>
  <c r="AQ38" i="26"/>
  <c r="AD40" i="26"/>
  <c r="AK37" i="26"/>
  <c r="W38" i="26"/>
  <c r="AH40" i="26"/>
  <c r="AU37" i="26"/>
  <c r="AE38" i="26"/>
  <c r="I40" i="26"/>
  <c r="AR38" i="26"/>
  <c r="M38" i="26"/>
  <c r="Y40" i="26"/>
  <c r="F37" i="26"/>
  <c r="AS40" i="26"/>
  <c r="N40" i="26"/>
  <c r="AU38" i="26"/>
  <c r="AN40" i="26"/>
  <c r="W40" i="26"/>
  <c r="AA37" i="26"/>
  <c r="G40" i="26"/>
  <c r="AT38" i="26"/>
  <c r="V40" i="26"/>
  <c r="AE37" i="26"/>
  <c r="AB40" i="26"/>
  <c r="AV40" i="26"/>
  <c r="AJ40" i="26"/>
  <c r="P37" i="26"/>
  <c r="AL40" i="26"/>
  <c r="AK38" i="26"/>
  <c r="D38" i="26"/>
  <c r="K40" i="26"/>
  <c r="AN37" i="26"/>
  <c r="O40" i="26"/>
  <c r="C30" i="26"/>
  <c r="C31" i="26" s="1"/>
  <c r="C32" i="26" s="1"/>
  <c r="C33" i="26" s="1"/>
  <c r="C34" i="26" s="1"/>
  <c r="C35" i="26" s="1"/>
  <c r="AO37" i="26"/>
  <c r="AC37" i="26"/>
  <c r="G37" i="26"/>
  <c r="U38" i="26"/>
  <c r="AL37" i="26"/>
  <c r="AM40" i="26"/>
  <c r="AE40" i="26"/>
  <c r="AF38" i="26"/>
  <c r="AV38" i="26"/>
  <c r="R40" i="26"/>
  <c r="AP38" i="26"/>
  <c r="AR40" i="26"/>
  <c r="AG37" i="26"/>
  <c r="V38" i="26"/>
  <c r="AM37" i="26"/>
  <c r="AR37" i="26"/>
  <c r="J40" i="26"/>
  <c r="Y37" i="26"/>
  <c r="J37" i="26"/>
  <c r="AI37" i="26"/>
  <c r="M37" i="26"/>
  <c r="O37" i="26"/>
  <c r="D37" i="26"/>
  <c r="Z37" i="26"/>
  <c r="X38" i="26"/>
  <c r="L40" i="26"/>
  <c r="AJ37" i="26"/>
  <c r="W37" i="26"/>
  <c r="K38" i="26"/>
  <c r="AA38" i="26"/>
  <c r="P40" i="26"/>
  <c r="AN38" i="26"/>
  <c r="U40" i="26"/>
  <c r="AJ38" i="26"/>
  <c r="Q37" i="26"/>
  <c r="AN39" i="26"/>
  <c r="AM38" i="26"/>
  <c r="AP40" i="26"/>
  <c r="AF37" i="26"/>
  <c r="I38" i="26"/>
  <c r="Z38" i="26"/>
  <c r="S38" i="26"/>
  <c r="AS37" i="26"/>
  <c r="L38" i="26"/>
  <c r="AH37" i="26"/>
  <c r="AP37" i="26"/>
  <c r="F38" i="26"/>
  <c r="AB37" i="26"/>
  <c r="AB38" i="26"/>
  <c r="L37" i="26"/>
  <c r="AE39" i="26"/>
  <c r="E37" i="26"/>
  <c r="Q38" i="26"/>
  <c r="J38" i="26"/>
  <c r="AI39" i="26"/>
  <c r="X37" i="26"/>
  <c r="AI40" i="26"/>
  <c r="Q40" i="26"/>
  <c r="AI38" i="26"/>
  <c r="AG38" i="26"/>
  <c r="AL38" i="26"/>
  <c r="U37" i="26"/>
  <c r="H38" i="26"/>
  <c r="Y38" i="26"/>
  <c r="AC40" i="26"/>
  <c r="AT37" i="26"/>
  <c r="T38" i="26"/>
  <c r="AQ37" i="26"/>
  <c r="N38" i="26"/>
  <c r="O38" i="26"/>
  <c r="P38" i="26"/>
  <c r="J39" i="26"/>
  <c r="AO40" i="26"/>
  <c r="D40" i="26"/>
  <c r="AD37" i="26"/>
  <c r="F40" i="26"/>
  <c r="H37" i="26"/>
  <c r="G38" i="26"/>
  <c r="AH38" i="26"/>
  <c r="AB69" i="8" a="1"/>
  <c r="V69" i="8" a="1"/>
  <c r="H69" i="8" a="1"/>
  <c r="Z69" i="8" a="1"/>
  <c r="S69" i="8" a="1"/>
  <c r="P69" i="8" a="1"/>
  <c r="AG69" i="8" a="1"/>
  <c r="M70" i="8" a="1"/>
  <c r="E71" i="8" a="1"/>
  <c r="E70" i="8" a="1"/>
  <c r="J69" i="8" a="1"/>
  <c r="M71" i="8" a="1"/>
  <c r="G23" i="27" l="1"/>
  <c r="G26" i="27"/>
  <c r="G41" i="27"/>
  <c r="G19" i="27"/>
  <c r="G38" i="27"/>
  <c r="M71" i="8"/>
  <c r="J69" i="8"/>
  <c r="J71" i="8" s="1" a="1"/>
  <c r="E70" i="8"/>
  <c r="E71" i="8"/>
  <c r="M70" i="8"/>
  <c r="AG69" i="8"/>
  <c r="P69" i="8"/>
  <c r="S69" i="8"/>
  <c r="Z69" i="8"/>
  <c r="Z71" i="8" s="1" a="1"/>
  <c r="H69" i="8"/>
  <c r="H71" i="8" s="1" a="1"/>
  <c r="V69" i="8"/>
  <c r="AB69" i="8"/>
  <c r="AB70" i="8" s="1" a="1"/>
  <c r="A35" i="35"/>
  <c r="F39" i="26"/>
  <c r="AQ39" i="26"/>
  <c r="V39" i="26"/>
  <c r="AF39" i="26"/>
  <c r="S39" i="26"/>
  <c r="W39" i="26"/>
  <c r="AT39" i="26"/>
  <c r="AS39" i="26"/>
  <c r="AP39" i="26"/>
  <c r="AG39" i="26"/>
  <c r="E76" i="26"/>
  <c r="F40" i="27" s="1"/>
  <c r="E75" i="26"/>
  <c r="F38" i="27" s="1"/>
  <c r="E51" i="26"/>
  <c r="F9" i="27" s="1"/>
  <c r="E54" i="26"/>
  <c r="F12" i="27" s="1"/>
  <c r="E77" i="26"/>
  <c r="F41" i="27" s="1"/>
  <c r="E61" i="26"/>
  <c r="F19" i="27" s="1"/>
  <c r="E66" i="26"/>
  <c r="F26" i="27" s="1"/>
  <c r="E59" i="26"/>
  <c r="F17" i="27" s="1"/>
  <c r="E74" i="26"/>
  <c r="F37" i="27" s="1"/>
  <c r="E56" i="26"/>
  <c r="F14" i="27" s="1"/>
  <c r="E73" i="26"/>
  <c r="F35" i="27" s="1"/>
  <c r="E52" i="26"/>
  <c r="F10" i="27" s="1"/>
  <c r="E70" i="26"/>
  <c r="F31" i="27" s="1"/>
  <c r="E69" i="26"/>
  <c r="F30" i="27" s="1"/>
  <c r="E57" i="26"/>
  <c r="F15" i="27" s="1"/>
  <c r="E53" i="26"/>
  <c r="F11" i="27" s="1"/>
  <c r="E71" i="26"/>
  <c r="F33" i="27" s="1"/>
  <c r="E58" i="26"/>
  <c r="F16" i="27" s="1"/>
  <c r="E68" i="26"/>
  <c r="F29" i="27" s="1"/>
  <c r="E72" i="26"/>
  <c r="F34" i="27" s="1"/>
  <c r="E62" i="26"/>
  <c r="F21" i="27" s="1"/>
  <c r="E60" i="26"/>
  <c r="F18" i="27" s="1"/>
  <c r="E63" i="26"/>
  <c r="F22" i="27" s="1"/>
  <c r="E55" i="26"/>
  <c r="F13" i="27" s="1"/>
  <c r="R39" i="26"/>
  <c r="L39" i="26"/>
  <c r="E67" i="26"/>
  <c r="F28" i="27" s="1"/>
  <c r="E65" i="26"/>
  <c r="F25" i="27" s="1"/>
  <c r="E64" i="26"/>
  <c r="F23" i="27" s="1"/>
  <c r="AC39" i="26"/>
  <c r="AV39" i="26"/>
  <c r="O39" i="26"/>
  <c r="AM39" i="26"/>
  <c r="I39" i="26"/>
  <c r="M39" i="26"/>
  <c r="P39" i="26"/>
  <c r="AJ39" i="26"/>
  <c r="D39" i="26"/>
  <c r="T39" i="26"/>
  <c r="AL39" i="26"/>
  <c r="Y39" i="26"/>
  <c r="AK39" i="26"/>
  <c r="G39" i="26"/>
  <c r="X39" i="26"/>
  <c r="Q39" i="26"/>
  <c r="AB39" i="26"/>
  <c r="AH39" i="26"/>
  <c r="H39" i="26"/>
  <c r="AD39" i="26"/>
  <c r="AA39" i="26"/>
  <c r="E39" i="26"/>
  <c r="U39" i="26"/>
  <c r="AR39" i="26"/>
  <c r="K39" i="26"/>
  <c r="AU39" i="26"/>
  <c r="AO39" i="26"/>
  <c r="Z39" i="26"/>
  <c r="N39" i="26"/>
  <c r="Z70" i="8" l="1" a="1"/>
  <c r="Z70" i="8" s="1"/>
  <c r="H70" i="8" a="1"/>
  <c r="H70" i="8" s="1"/>
  <c r="AB71" i="8" a="1"/>
  <c r="AB71" i="8" s="1"/>
  <c r="E72" i="8"/>
  <c r="S71" i="8" a="1"/>
  <c r="S71" i="8" s="1"/>
  <c r="P71" i="8" a="1"/>
  <c r="P71" i="8" s="1"/>
  <c r="AG70" i="8" a="1"/>
  <c r="AG70" i="8" s="1"/>
  <c r="M72" i="8"/>
  <c r="S70" i="8" a="1"/>
  <c r="S70" i="8" s="1"/>
  <c r="P70" i="8" a="1"/>
  <c r="P70" i="8" s="1"/>
  <c r="AG71" i="8" a="1"/>
  <c r="AG71" i="8" s="1"/>
  <c r="J71" i="8"/>
  <c r="H71" i="8"/>
  <c r="AB70" i="8"/>
  <c r="Z71" i="8"/>
  <c r="A36" i="35"/>
  <c r="F3" i="24"/>
  <c r="H3" i="24" s="1"/>
  <c r="J3" i="24" s="1"/>
  <c r="L3" i="24" s="1"/>
  <c r="N3" i="24" s="1"/>
  <c r="P3" i="24" s="1"/>
  <c r="R3" i="24" s="1"/>
  <c r="T3" i="24" s="1"/>
  <c r="V71" i="8" a="1"/>
  <c r="J70" i="8" a="1"/>
  <c r="V70" i="8" a="1"/>
  <c r="S72" i="8" l="1"/>
  <c r="P72" i="8"/>
  <c r="AG72" i="8"/>
  <c r="AB72" i="8"/>
  <c r="V70" i="8"/>
  <c r="J70" i="8"/>
  <c r="J72" i="8" s="1"/>
  <c r="V71" i="8"/>
  <c r="Z72" i="8"/>
  <c r="H72" i="8"/>
  <c r="A37" i="35"/>
  <c r="V3" i="24"/>
  <c r="X3" i="24" s="1"/>
  <c r="V72" i="8" l="1"/>
  <c r="Z3" i="24"/>
  <c r="AB3" i="24" s="1"/>
  <c r="AD3" i="24" s="1"/>
  <c r="AF3" i="24" s="1"/>
  <c r="AH3" i="24" s="1"/>
  <c r="AJ3" i="24" s="1"/>
  <c r="AL3" i="24" s="1"/>
  <c r="AN3" i="24" s="1"/>
  <c r="AP3" i="24" s="1"/>
  <c r="AR3" i="24" s="1"/>
  <c r="AT3" i="24" s="1"/>
  <c r="AV3" i="24" s="1"/>
  <c r="AX3" i="24" s="1"/>
  <c r="AZ3" i="24" s="1"/>
  <c r="BB3" i="24" s="1"/>
  <c r="A38" i="35"/>
  <c r="K13" i="26"/>
  <c r="L13" i="26"/>
  <c r="Y13" i="26"/>
  <c r="A39" i="35" l="1"/>
  <c r="I13" i="26"/>
  <c r="F13" i="26"/>
  <c r="J13" i="26"/>
  <c r="P13" i="26"/>
  <c r="S13" i="26"/>
  <c r="N13" i="26"/>
  <c r="D13" i="26"/>
  <c r="X13" i="26"/>
  <c r="W13" i="26"/>
  <c r="E13" i="26"/>
  <c r="R13" i="26"/>
  <c r="O13" i="26"/>
  <c r="Q13" i="26"/>
  <c r="V13" i="26"/>
  <c r="U13" i="26"/>
  <c r="M13" i="26"/>
  <c r="T13" i="26"/>
  <c r="H13" i="26"/>
  <c r="G13" i="26"/>
  <c r="A40" i="35" l="1"/>
  <c r="A41" i="35" l="1"/>
  <c r="C30" i="4"/>
  <c r="C29" i="4"/>
  <c r="C28" i="4"/>
  <c r="C27" i="4"/>
  <c r="C25" i="4"/>
  <c r="C23" i="4"/>
  <c r="C22" i="4"/>
  <c r="C21" i="4"/>
  <c r="C20" i="4"/>
  <c r="C19" i="4"/>
  <c r="C18" i="4"/>
  <c r="C17" i="4"/>
  <c r="C15" i="4"/>
  <c r="C14" i="4"/>
  <c r="C13" i="4"/>
  <c r="C11" i="4"/>
  <c r="C10" i="4"/>
  <c r="D278" i="3"/>
  <c r="D277" i="3"/>
  <c r="D262" i="3"/>
  <c r="D246" i="3"/>
  <c r="D245" i="3"/>
  <c r="D230" i="3"/>
  <c r="D229" i="3"/>
  <c r="D214" i="3"/>
  <c r="D213" i="3"/>
  <c r="D198" i="3"/>
  <c r="D197" i="3"/>
  <c r="D182" i="3"/>
  <c r="D181" i="3"/>
  <c r="D166" i="3"/>
  <c r="D165" i="3"/>
  <c r="D150" i="3"/>
  <c r="D149" i="3"/>
  <c r="D134" i="3"/>
  <c r="D133" i="3"/>
  <c r="D118" i="3"/>
  <c r="D117" i="3"/>
  <c r="D102" i="3"/>
  <c r="D101" i="3"/>
  <c r="D86" i="3"/>
  <c r="D85" i="3"/>
  <c r="D70" i="3"/>
  <c r="D69" i="3"/>
  <c r="D54" i="3"/>
  <c r="D38" i="3"/>
  <c r="D37" i="3"/>
  <c r="D22" i="3"/>
  <c r="D14" i="3"/>
  <c r="D13" i="3"/>
  <c r="D12" i="3"/>
  <c r="D11" i="3"/>
  <c r="D10" i="3"/>
  <c r="D9" i="3"/>
  <c r="D8" i="3"/>
  <c r="D7" i="3"/>
  <c r="A42" i="35" l="1"/>
  <c r="C30" i="3"/>
  <c r="C29" i="3"/>
  <c r="C28" i="3"/>
  <c r="C27" i="3"/>
  <c r="C26" i="3"/>
  <c r="C25" i="3"/>
  <c r="C24" i="3"/>
  <c r="C23" i="3"/>
  <c r="A43" i="35" l="1"/>
  <c r="D27" i="3"/>
  <c r="D26" i="3"/>
  <c r="D28" i="3"/>
  <c r="D23" i="3"/>
  <c r="D25" i="3"/>
  <c r="D29" i="3"/>
  <c r="D24" i="3"/>
  <c r="D30" i="3"/>
  <c r="D41" i="3"/>
  <c r="D39" i="3"/>
  <c r="AG22" i="12" a="1"/>
  <c r="AG22" i="12" s="1"/>
  <c r="AG23" i="12" a="1"/>
  <c r="AG23" i="12" s="1"/>
  <c r="A44" i="35" l="1"/>
  <c r="D56" i="3"/>
  <c r="D40" i="3"/>
  <c r="D46" i="3"/>
  <c r="D45" i="3"/>
  <c r="D43" i="3"/>
  <c r="D44" i="3"/>
  <c r="D42" i="3"/>
  <c r="AG24" i="12"/>
  <c r="A45" i="35" l="1"/>
  <c r="D72" i="3"/>
  <c r="D57" i="3"/>
  <c r="D55" i="3"/>
  <c r="D71" i="3"/>
  <c r="D62" i="3"/>
  <c r="D58" i="3"/>
  <c r="D60" i="3"/>
  <c r="D59" i="3"/>
  <c r="D73" i="3"/>
  <c r="D61" i="3"/>
  <c r="AG40" i="12" a="1"/>
  <c r="AG40" i="12" s="1"/>
  <c r="AG34" i="12" a="1"/>
  <c r="AG34" i="12" s="1"/>
  <c r="AG35" i="12" a="1"/>
  <c r="AG35" i="12" s="1"/>
  <c r="AG41" i="12" a="1"/>
  <c r="AG41" i="12" s="1"/>
  <c r="L274" i="3"/>
  <c r="AB220" i="3"/>
  <c r="T90" i="3"/>
  <c r="M215" i="3"/>
  <c r="H201" i="3"/>
  <c r="U252" i="3"/>
  <c r="V260" i="3"/>
  <c r="O267" i="3"/>
  <c r="O60" i="3"/>
  <c r="AH215" i="3"/>
  <c r="AF216" i="3"/>
  <c r="AB289" i="3"/>
  <c r="R280" i="3"/>
  <c r="AG269" i="3"/>
  <c r="H34" i="40" a="1"/>
  <c r="L123" i="3"/>
  <c r="M13" i="3"/>
  <c r="AH83" i="3"/>
  <c r="I186" i="3"/>
  <c r="I147" i="3"/>
  <c r="Z72" i="3"/>
  <c r="P135" i="3"/>
  <c r="AE89" i="3"/>
  <c r="K25" i="3"/>
  <c r="Z264" i="3"/>
  <c r="L226" i="3"/>
  <c r="AD265" i="3"/>
  <c r="M157" i="3"/>
  <c r="S264" i="3"/>
  <c r="AA276" i="3"/>
  <c r="V169" i="3"/>
  <c r="J218" i="3"/>
  <c r="AG264" i="3"/>
  <c r="J76" i="3"/>
  <c r="T275" i="3"/>
  <c r="S269" i="3"/>
  <c r="V122" i="3"/>
  <c r="AI275" i="3"/>
  <c r="AA137" i="3"/>
  <c r="AD199" i="3"/>
  <c r="N236" i="3"/>
  <c r="W184" i="3"/>
  <c r="U212" i="3"/>
  <c r="AF199" i="3"/>
  <c r="W163" i="3"/>
  <c r="I170" i="3"/>
  <c r="AA163" i="3"/>
  <c r="Q282" i="3"/>
  <c r="AG71" i="3"/>
  <c r="AB148" i="3"/>
  <c r="H218" i="3"/>
  <c r="G237" i="3"/>
  <c r="H292" i="3"/>
  <c r="U169" i="3"/>
  <c r="AG115" i="3"/>
  <c r="AA204" i="3"/>
  <c r="X42" i="3"/>
  <c r="K187" i="3"/>
  <c r="AB99" i="3"/>
  <c r="AG87" i="3"/>
  <c r="AH274" i="3"/>
  <c r="N252" i="3"/>
  <c r="M248" i="3"/>
  <c r="N100" i="3"/>
  <c r="L187" i="3"/>
  <c r="AB249" i="3"/>
  <c r="T115" i="3"/>
  <c r="AG188" i="3"/>
  <c r="AG73" i="3"/>
  <c r="P251" i="3"/>
  <c r="K232" i="3"/>
  <c r="X211" i="3"/>
  <c r="T236" i="3"/>
  <c r="K123" i="3"/>
  <c r="V195" i="3"/>
  <c r="R225" i="3"/>
  <c r="P244" i="3"/>
  <c r="X186" i="3"/>
  <c r="H146" i="3"/>
  <c r="Z232" i="3"/>
  <c r="AB233" i="3"/>
  <c r="Y60" i="3"/>
  <c r="O61" i="3"/>
  <c r="X292" i="3"/>
  <c r="AF140" i="3"/>
  <c r="O269" i="3"/>
  <c r="AF66" i="3"/>
  <c r="U289" i="3"/>
  <c r="X146" i="3"/>
  <c r="Q253" i="3"/>
  <c r="Q161" i="3"/>
  <c r="AE220" i="3"/>
  <c r="I263" i="3"/>
  <c r="AB171" i="3"/>
  <c r="S280" i="3"/>
  <c r="AC116" i="3"/>
  <c r="AG184" i="3"/>
  <c r="Y108" i="3"/>
  <c r="AG199" i="3"/>
  <c r="H282" i="3"/>
  <c r="H131" i="3"/>
  <c r="AG225" i="3"/>
  <c r="AD146" i="3"/>
  <c r="O265" i="3"/>
  <c r="P267" i="3"/>
  <c r="K45" i="3"/>
  <c r="AG105" i="3"/>
  <c r="U232" i="3"/>
  <c r="Z7" i="3"/>
  <c r="S107" i="3"/>
  <c r="T292" i="3"/>
  <c r="K259" i="3"/>
  <c r="Y188" i="3"/>
  <c r="X178" i="3"/>
  <c r="T55" i="3"/>
  <c r="AG275" i="3"/>
  <c r="AF106" i="3"/>
  <c r="U203" i="3"/>
  <c r="R104" i="3"/>
  <c r="J284" i="3"/>
  <c r="AC220" i="3"/>
  <c r="G260" i="3"/>
  <c r="O97" i="3"/>
  <c r="AC81" i="3"/>
  <c r="T59" i="3"/>
  <c r="O100" i="3"/>
  <c r="K199" i="3"/>
  <c r="V193" i="3"/>
  <c r="R251" i="3"/>
  <c r="Q193" i="3"/>
  <c r="K285" i="3"/>
  <c r="H89" i="3"/>
  <c r="AG123" i="3"/>
  <c r="Y139" i="3"/>
  <c r="AG146" i="3"/>
  <c r="J199" i="3"/>
  <c r="Y148" i="3"/>
  <c r="I173" i="3"/>
  <c r="G34" i="3"/>
  <c r="G65" i="3"/>
  <c r="H257" i="3"/>
  <c r="K226" i="3"/>
  <c r="H212" i="3"/>
  <c r="N171" i="3"/>
  <c r="Y115" i="3"/>
  <c r="N284" i="3"/>
  <c r="Z114" i="3"/>
  <c r="M161" i="3"/>
  <c r="I274" i="3"/>
  <c r="G132" i="3"/>
  <c r="K83" i="3"/>
  <c r="S199" i="3"/>
  <c r="AH227" i="3"/>
  <c r="AC210" i="3"/>
  <c r="M93" i="3"/>
  <c r="T26" i="3"/>
  <c r="AA273" i="3"/>
  <c r="AI136" i="3"/>
  <c r="L251" i="3"/>
  <c r="Q109" i="3"/>
  <c r="Y113" i="3"/>
  <c r="Y265" i="3"/>
  <c r="AF172" i="3"/>
  <c r="AB269" i="3"/>
  <c r="J248" i="3"/>
  <c r="AF161" i="3"/>
  <c r="G40" i="3"/>
  <c r="K273" i="3"/>
  <c r="AC132" i="3"/>
  <c r="R100" i="3"/>
  <c r="R130" i="3"/>
  <c r="G145" i="3"/>
  <c r="I209" i="3"/>
  <c r="AB234" i="3"/>
  <c r="AG200" i="3"/>
  <c r="X60" i="3"/>
  <c r="T228" i="3"/>
  <c r="AE167" i="3"/>
  <c r="V231" i="3"/>
  <c r="I82" i="3"/>
  <c r="AA280" i="3"/>
  <c r="Q151" i="3"/>
  <c r="AE250" i="3"/>
  <c r="K282" i="3"/>
  <c r="H119" i="3"/>
  <c r="L221" i="3"/>
  <c r="V130" i="3"/>
  <c r="N269" i="3"/>
  <c r="G266" i="3"/>
  <c r="J185" i="3"/>
  <c r="AD97" i="3"/>
  <c r="AI75" i="3"/>
  <c r="AD125" i="3"/>
  <c r="O9" i="3"/>
  <c r="Y184" i="3"/>
  <c r="M285" i="3"/>
  <c r="V123" i="3"/>
  <c r="Y123" i="3"/>
  <c r="V219" i="3"/>
  <c r="Y259" i="3"/>
  <c r="AD187" i="3"/>
  <c r="S42" i="3"/>
  <c r="AE147" i="3"/>
  <c r="I227" i="3"/>
  <c r="Y187" i="3"/>
  <c r="AA236" i="3"/>
  <c r="U263" i="3"/>
  <c r="Y178" i="3"/>
  <c r="AE283" i="3"/>
  <c r="G9" i="3"/>
  <c r="J260" i="3"/>
  <c r="I193" i="3"/>
  <c r="I252" i="3"/>
  <c r="AB67" i="3"/>
  <c r="N235" i="3"/>
  <c r="H71" i="3"/>
  <c r="AE209" i="3"/>
  <c r="W137" i="3"/>
  <c r="Q211" i="3"/>
  <c r="AD232" i="3"/>
  <c r="AI203" i="3"/>
  <c r="P275" i="3"/>
  <c r="AD218" i="3"/>
  <c r="G60" i="3"/>
  <c r="V258" i="3"/>
  <c r="Q241" i="3"/>
  <c r="AA285" i="3"/>
  <c r="AD108" i="3"/>
  <c r="S185" i="3"/>
  <c r="W257" i="3"/>
  <c r="Z186" i="3"/>
  <c r="J242" i="3"/>
  <c r="AF215" i="3"/>
  <c r="AI153" i="3"/>
  <c r="N179" i="3"/>
  <c r="G137" i="3"/>
  <c r="I18" i="3"/>
  <c r="M193" i="3"/>
  <c r="T253" i="3"/>
  <c r="AI146" i="3"/>
  <c r="AC77" i="3"/>
  <c r="O153" i="3"/>
  <c r="N132" i="3"/>
  <c r="AI225" i="3"/>
  <c r="R244" i="3"/>
  <c r="AH49" i="3"/>
  <c r="AC162" i="3"/>
  <c r="V211" i="3"/>
  <c r="J65" i="3"/>
  <c r="O290" i="3"/>
  <c r="O184" i="3"/>
  <c r="P84" i="3"/>
  <c r="AD283" i="3"/>
  <c r="S258" i="3"/>
  <c r="AA268" i="3"/>
  <c r="R161" i="3"/>
  <c r="V199" i="3"/>
  <c r="AG219" i="3"/>
  <c r="Q91" i="3"/>
  <c r="S268" i="3"/>
  <c r="H125" i="3"/>
  <c r="I257" i="3"/>
  <c r="I36" i="3"/>
  <c r="G221" i="3"/>
  <c r="N195" i="3"/>
  <c r="M251" i="3"/>
  <c r="Z227" i="3"/>
  <c r="Y173" i="3"/>
  <c r="AB243" i="3"/>
  <c r="X33" i="3"/>
  <c r="K265" i="3"/>
  <c r="V242" i="3"/>
  <c r="AA264" i="3"/>
  <c r="N268" i="3"/>
  <c r="L45" i="3"/>
  <c r="U106" i="3"/>
  <c r="AB34" i="3"/>
  <c r="AE243" i="3"/>
  <c r="Z183" i="3"/>
  <c r="S138" i="3"/>
  <c r="AD252" i="3"/>
  <c r="Z241" i="3"/>
  <c r="AI201" i="3"/>
  <c r="V115" i="3"/>
  <c r="U170" i="3"/>
  <c r="P291" i="3"/>
  <c r="X264" i="3"/>
  <c r="S209" i="3"/>
  <c r="Q35" i="3"/>
  <c r="N168" i="3"/>
  <c r="H163" i="3"/>
  <c r="Y235" i="3"/>
  <c r="G276" i="3"/>
  <c r="AG124" i="3"/>
  <c r="P281" i="3"/>
  <c r="Y217" i="3"/>
  <c r="N141" i="3"/>
  <c r="AI103" i="3"/>
  <c r="N199" i="3"/>
  <c r="L269" i="3"/>
  <c r="AI107" i="3"/>
  <c r="G234" i="3"/>
  <c r="AH211" i="3"/>
  <c r="AA220" i="3"/>
  <c r="W99" i="3"/>
  <c r="G284" i="3"/>
  <c r="X167" i="3"/>
  <c r="AF109" i="3"/>
  <c r="AB183" i="3"/>
  <c r="J269" i="3"/>
  <c r="AF237" i="3"/>
  <c r="AC89" i="3"/>
  <c r="M189" i="3"/>
  <c r="Y87" i="3"/>
  <c r="Z153" i="3"/>
  <c r="M275" i="3"/>
  <c r="U59" i="3"/>
  <c r="AA169" i="3"/>
  <c r="V210" i="3"/>
  <c r="T184" i="3"/>
  <c r="W178" i="3"/>
  <c r="AA162" i="3"/>
  <c r="L109" i="3"/>
  <c r="U141" i="3"/>
  <c r="AE216" i="3"/>
  <c r="AE268" i="3"/>
  <c r="U178" i="3"/>
  <c r="Q217" i="3"/>
  <c r="AG137" i="3"/>
  <c r="X285" i="3"/>
  <c r="AD264" i="3"/>
  <c r="W93" i="3"/>
  <c r="G105" i="3"/>
  <c r="Q33" i="3"/>
  <c r="M205" i="3"/>
  <c r="P248" i="3"/>
  <c r="S129" i="3"/>
  <c r="S196" i="3"/>
  <c r="G216" i="3"/>
  <c r="H12" i="3"/>
  <c r="P221" i="3"/>
  <c r="AA179" i="3"/>
  <c r="O28" i="3"/>
  <c r="W115" i="3"/>
  <c r="P231" i="3"/>
  <c r="N232" i="3"/>
  <c r="V35" i="3"/>
  <c r="G88" i="3"/>
  <c r="AB169" i="3"/>
  <c r="AE258" i="3"/>
  <c r="AF162" i="3"/>
  <c r="W122" i="3"/>
  <c r="W252" i="3"/>
  <c r="AA107" i="3"/>
  <c r="R103" i="3"/>
  <c r="M265" i="3"/>
  <c r="U269" i="3"/>
  <c r="X73" i="3"/>
  <c r="AB285" i="3"/>
  <c r="AA178" i="3"/>
  <c r="M200" i="3"/>
  <c r="AG241" i="3"/>
  <c r="AB194" i="3"/>
  <c r="U43" i="3"/>
  <c r="O211" i="3"/>
  <c r="I35" i="3"/>
  <c r="J282" i="3"/>
  <c r="H34" i="40" l="1"/>
  <c r="A46" i="35"/>
  <c r="D87" i="3"/>
  <c r="D75" i="3"/>
  <c r="D88" i="3"/>
  <c r="D76" i="3"/>
  <c r="D74" i="3"/>
  <c r="D77" i="3"/>
  <c r="D78" i="3"/>
  <c r="D89" i="3"/>
  <c r="AG42" i="12"/>
  <c r="AG36" i="12"/>
  <c r="A47" i="35" l="1"/>
  <c r="D103" i="3"/>
  <c r="D93" i="3"/>
  <c r="D90" i="3"/>
  <c r="D92" i="3"/>
  <c r="D104" i="3"/>
  <c r="D105" i="3"/>
  <c r="D91" i="3"/>
  <c r="D94" i="3"/>
  <c r="AG52" i="12" a="1"/>
  <c r="AG52" i="12" s="1"/>
  <c r="AG46" i="12" a="1"/>
  <c r="AG46" i="12" s="1"/>
  <c r="AG47" i="12" a="1"/>
  <c r="AG47" i="12" s="1"/>
  <c r="AG53" i="12" a="1"/>
  <c r="AG53" i="12" s="1"/>
  <c r="U18" i="3"/>
  <c r="Z237" i="3"/>
  <c r="AI269" i="3"/>
  <c r="X68" i="3"/>
  <c r="Q100" i="3"/>
  <c r="Y98" i="3"/>
  <c r="AE237" i="3"/>
  <c r="Z45" i="3"/>
  <c r="Z66" i="3"/>
  <c r="Q27" i="3"/>
  <c r="AD269" i="3"/>
  <c r="AC290" i="3"/>
  <c r="AD135" i="3"/>
  <c r="N82" i="3"/>
  <c r="X45" i="3"/>
  <c r="P216" i="3"/>
  <c r="Q252" i="3"/>
  <c r="AE145" i="3"/>
  <c r="W202" i="3"/>
  <c r="M220" i="3"/>
  <c r="U220" i="3"/>
  <c r="L258" i="3"/>
  <c r="J283" i="3"/>
  <c r="S75" i="3"/>
  <c r="R136" i="3"/>
  <c r="AG141" i="3"/>
  <c r="M228" i="3"/>
  <c r="P75" i="3"/>
  <c r="J172" i="3"/>
  <c r="AH264" i="3"/>
  <c r="AH234" i="3"/>
  <c r="Z135" i="3"/>
  <c r="O66" i="3"/>
  <c r="M42" i="3"/>
  <c r="R140" i="3"/>
  <c r="S139" i="3"/>
  <c r="I115" i="3"/>
  <c r="AG276" i="3"/>
  <c r="T106" i="3"/>
  <c r="H88" i="3"/>
  <c r="AF250" i="3"/>
  <c r="AI151" i="3"/>
  <c r="AI77" i="3"/>
  <c r="AC136" i="3"/>
  <c r="AH200" i="3"/>
  <c r="W138" i="3"/>
  <c r="AG243" i="3"/>
  <c r="AD113" i="3"/>
  <c r="AG284" i="3"/>
  <c r="AH188" i="3"/>
  <c r="L188" i="3"/>
  <c r="AA249" i="3"/>
  <c r="W259" i="3"/>
  <c r="R235" i="3"/>
  <c r="AF189" i="3"/>
  <c r="R42" i="3"/>
  <c r="Y35" i="3"/>
  <c r="J98" i="3"/>
  <c r="T88" i="3"/>
  <c r="U257" i="3"/>
  <c r="AD103" i="3"/>
  <c r="L40" i="3"/>
  <c r="AI138" i="3"/>
  <c r="M92" i="3"/>
  <c r="AB73" i="3"/>
  <c r="S205" i="3"/>
  <c r="AH209" i="3"/>
  <c r="AA234" i="3"/>
  <c r="AH251" i="3"/>
  <c r="M252" i="3"/>
  <c r="AC228" i="3"/>
  <c r="H195" i="3"/>
  <c r="M77" i="3"/>
  <c r="AB252" i="3"/>
  <c r="K152" i="3"/>
  <c r="AA71" i="3"/>
  <c r="S89" i="3"/>
  <c r="X226" i="3"/>
  <c r="AB173" i="3"/>
  <c r="X29" i="3"/>
  <c r="G199" i="3"/>
  <c r="Y104" i="3"/>
  <c r="N23" i="3"/>
  <c r="U125" i="3"/>
  <c r="AF105" i="3"/>
  <c r="P220" i="3"/>
  <c r="V34" i="3"/>
  <c r="S29" i="3"/>
  <c r="AB184" i="3"/>
  <c r="V275" i="3"/>
  <c r="N151" i="3"/>
  <c r="M129" i="3"/>
  <c r="AA36" i="3"/>
  <c r="M186" i="3"/>
  <c r="S105" i="3"/>
  <c r="AI188" i="3"/>
  <c r="AH185" i="3"/>
  <c r="W87" i="3"/>
  <c r="T167" i="3"/>
  <c r="AF265" i="3"/>
  <c r="H58" i="3"/>
  <c r="O146" i="3"/>
  <c r="R116" i="3"/>
  <c r="AH273" i="3"/>
  <c r="H170" i="3"/>
  <c r="AF211" i="3"/>
  <c r="J173" i="3"/>
  <c r="S84" i="3"/>
  <c r="M241" i="3"/>
  <c r="P7" i="3"/>
  <c r="Z82" i="3"/>
  <c r="N234" i="3"/>
  <c r="AI260" i="3"/>
  <c r="G87" i="3"/>
  <c r="I139" i="3"/>
  <c r="Q49" i="3"/>
  <c r="L228" i="3"/>
  <c r="AF170" i="3"/>
  <c r="AF121" i="3"/>
  <c r="G217" i="3"/>
  <c r="G106" i="3"/>
  <c r="S169" i="3"/>
  <c r="T269" i="3"/>
  <c r="AE23" i="3"/>
  <c r="N155" i="3"/>
  <c r="AF177" i="3"/>
  <c r="AI210" i="3"/>
  <c r="AD13" i="3"/>
  <c r="AB266" i="3"/>
  <c r="U145" i="3"/>
  <c r="I73" i="3"/>
  <c r="O193" i="3"/>
  <c r="X217" i="3"/>
  <c r="Y212" i="3"/>
  <c r="AB129" i="3"/>
  <c r="G25" i="3"/>
  <c r="AC225" i="3"/>
  <c r="V290" i="3"/>
  <c r="AF124" i="3"/>
  <c r="M244" i="3"/>
  <c r="L61" i="3"/>
  <c r="W90" i="3"/>
  <c r="AB290" i="3"/>
  <c r="W237" i="3"/>
  <c r="AC59" i="3"/>
  <c r="Z109" i="3"/>
  <c r="AH168" i="3"/>
  <c r="L218" i="3"/>
  <c r="H151" i="3"/>
  <c r="V180" i="3"/>
  <c r="AD251" i="3"/>
  <c r="AA120" i="3"/>
  <c r="AC104" i="3"/>
  <c r="Q292" i="3"/>
  <c r="AG138" i="3"/>
  <c r="AG251" i="3"/>
  <c r="AH154" i="3"/>
  <c r="Z90" i="3"/>
  <c r="R145" i="3"/>
  <c r="AF232" i="3"/>
  <c r="J289" i="3"/>
  <c r="AF249" i="3"/>
  <c r="J9" i="3"/>
  <c r="J23" i="3"/>
  <c r="AB56" i="3"/>
  <c r="K129" i="3"/>
  <c r="I275" i="3"/>
  <c r="I220" i="3"/>
  <c r="AH218" i="3"/>
  <c r="AD226" i="3"/>
  <c r="V244" i="3"/>
  <c r="S119" i="3"/>
  <c r="Q140" i="3"/>
  <c r="Z103" i="3"/>
  <c r="AB259" i="3"/>
  <c r="T264" i="3"/>
  <c r="X179" i="3"/>
  <c r="N227" i="3"/>
  <c r="X275" i="3"/>
  <c r="S257" i="3"/>
  <c r="O227" i="3"/>
  <c r="AH281" i="3"/>
  <c r="AC115" i="3"/>
  <c r="AD163" i="3"/>
  <c r="W67" i="3"/>
  <c r="AE204" i="3"/>
  <c r="AH167" i="3"/>
  <c r="AI217" i="3"/>
  <c r="P26" i="3"/>
  <c r="Z216" i="3"/>
  <c r="R281" i="3"/>
  <c r="W218" i="3"/>
  <c r="P258" i="3"/>
  <c r="Q203" i="3"/>
  <c r="Z236" i="3"/>
  <c r="Y177" i="3"/>
  <c r="J280" i="3"/>
  <c r="S164" i="3"/>
  <c r="Z184" i="3"/>
  <c r="AA186" i="3"/>
  <c r="W84" i="3"/>
  <c r="O27" i="3"/>
  <c r="S216" i="3"/>
  <c r="V217" i="3"/>
  <c r="AH34" i="3"/>
  <c r="Z247" i="3"/>
  <c r="Q242" i="3"/>
  <c r="AH232" i="3"/>
  <c r="U228" i="3"/>
  <c r="H249" i="3"/>
  <c r="X266" i="3"/>
  <c r="AG157" i="3"/>
  <c r="S141" i="3"/>
  <c r="AD115" i="3"/>
  <c r="T216" i="3"/>
  <c r="M122" i="3"/>
  <c r="AD179" i="3"/>
  <c r="I55" i="3"/>
  <c r="N211" i="3"/>
  <c r="X241" i="3"/>
  <c r="W105" i="3"/>
  <c r="V228" i="3"/>
  <c r="N216" i="3"/>
  <c r="U193" i="3"/>
  <c r="AH269" i="3"/>
  <c r="N188" i="3"/>
  <c r="R148" i="3"/>
  <c r="U57" i="3"/>
  <c r="R247" i="3"/>
  <c r="U199" i="3"/>
  <c r="I130" i="3"/>
  <c r="S121" i="3"/>
  <c r="W161" i="3"/>
  <c r="AA265" i="3"/>
  <c r="N281" i="3"/>
  <c r="O170" i="3"/>
  <c r="AD274" i="3"/>
  <c r="AE119" i="3"/>
  <c r="AG81" i="3"/>
  <c r="U218" i="3"/>
  <c r="AI91" i="3"/>
  <c r="X234" i="3"/>
  <c r="V19" i="3"/>
  <c r="Y163" i="3"/>
  <c r="AI291" i="3"/>
  <c r="I164" i="3"/>
  <c r="AC106" i="3"/>
  <c r="AD242" i="3"/>
  <c r="R183" i="3"/>
  <c r="AD233" i="3"/>
  <c r="R228" i="3"/>
  <c r="AI141" i="3"/>
  <c r="Y194" i="3"/>
  <c r="H204" i="3"/>
  <c r="I266" i="3"/>
  <c r="Q93" i="3"/>
  <c r="I180" i="3"/>
  <c r="M50" i="3"/>
  <c r="O148" i="3"/>
  <c r="AD84" i="3"/>
  <c r="AH179" i="3"/>
  <c r="U68" i="3"/>
  <c r="AI97" i="3"/>
  <c r="K60" i="3"/>
  <c r="G120" i="3"/>
  <c r="Z280" i="3"/>
  <c r="AE259" i="3"/>
  <c r="V178" i="3"/>
  <c r="O205" i="3"/>
  <c r="U258" i="3"/>
  <c r="Z228" i="3"/>
  <c r="AF227" i="3"/>
  <c r="P218" i="3"/>
  <c r="U282" i="3"/>
  <c r="AD120" i="3"/>
  <c r="W226" i="3"/>
  <c r="R193" i="3"/>
  <c r="L268" i="3"/>
  <c r="AC152" i="3"/>
  <c r="L49" i="3"/>
  <c r="L172" i="3"/>
  <c r="V136" i="3"/>
  <c r="G204" i="3"/>
  <c r="AE289" i="3"/>
  <c r="M269" i="3"/>
  <c r="AE8" i="3"/>
  <c r="P279" i="3"/>
  <c r="G225" i="3"/>
  <c r="AC67" i="3"/>
  <c r="Q280" i="3"/>
  <c r="Q201" i="3"/>
  <c r="W250" i="3"/>
  <c r="X92" i="3"/>
  <c r="T163" i="3"/>
  <c r="G268" i="3"/>
  <c r="AH231" i="3"/>
  <c r="AE49" i="3"/>
  <c r="Q107" i="3"/>
  <c r="R257" i="3"/>
  <c r="O274" i="3"/>
  <c r="AF251" i="3"/>
  <c r="AA290" i="3"/>
  <c r="J231" i="3"/>
  <c r="X148" i="3"/>
  <c r="W258" i="3"/>
  <c r="AC109" i="3"/>
  <c r="Z235" i="3"/>
  <c r="Z267" i="3"/>
  <c r="S242" i="3"/>
  <c r="S243" i="3"/>
  <c r="AA180" i="3"/>
  <c r="K241" i="3"/>
  <c r="N104" i="3"/>
  <c r="AE292" i="3"/>
  <c r="I195" i="3"/>
  <c r="X279" i="3"/>
  <c r="AE153" i="3"/>
  <c r="N258" i="3"/>
  <c r="AD72" i="3"/>
  <c r="G257" i="3"/>
  <c r="AG155" i="3"/>
  <c r="AC119" i="3"/>
  <c r="M249" i="3"/>
  <c r="AC221" i="3"/>
  <c r="P274" i="3"/>
  <c r="X41" i="3"/>
  <c r="AC13" i="3"/>
  <c r="AA233" i="3"/>
  <c r="V241" i="3"/>
  <c r="K268" i="3"/>
  <c r="N180" i="3"/>
  <c r="AC84" i="3"/>
  <c r="AH177" i="3"/>
  <c r="L263" i="3"/>
  <c r="U154" i="3"/>
  <c r="W282" i="3"/>
  <c r="W100" i="3"/>
  <c r="Q250" i="3"/>
  <c r="H284" i="3"/>
  <c r="U237" i="3"/>
  <c r="G248" i="3"/>
  <c r="M113" i="3"/>
  <c r="AC226" i="3"/>
  <c r="O285" i="3"/>
  <c r="H244" i="3"/>
  <c r="N154" i="3"/>
  <c r="T282" i="3"/>
  <c r="P93" i="3"/>
  <c r="W168" i="3"/>
  <c r="M236" i="3"/>
  <c r="O252" i="3"/>
  <c r="O7" i="3"/>
  <c r="N50" i="3"/>
  <c r="R163" i="3"/>
  <c r="R284" i="3"/>
  <c r="AD93" i="3"/>
  <c r="Y268" i="3"/>
  <c r="AC123" i="3"/>
  <c r="O236" i="3"/>
  <c r="M231" i="3"/>
  <c r="Z249" i="3"/>
  <c r="AI281" i="3"/>
  <c r="AG250" i="3"/>
  <c r="U123" i="3"/>
  <c r="Z205" i="3"/>
  <c r="AH267" i="3"/>
  <c r="X39" i="3"/>
  <c r="Z275" i="3"/>
  <c r="X108" i="3"/>
  <c r="AD196" i="3"/>
  <c r="AF163" i="3"/>
  <c r="T50" i="3"/>
  <c r="W215" i="3"/>
  <c r="M195" i="3"/>
  <c r="G83" i="3"/>
  <c r="Z273" i="3"/>
  <c r="X152" i="3"/>
  <c r="U152" i="3"/>
  <c r="N173" i="3"/>
  <c r="K281" i="3"/>
  <c r="X189" i="3"/>
  <c r="O129" i="3"/>
  <c r="AA263" i="3"/>
  <c r="G279" i="3"/>
  <c r="AF292" i="3"/>
  <c r="X257" i="3"/>
  <c r="K204" i="3"/>
  <c r="X66" i="3"/>
  <c r="K290" i="3"/>
  <c r="Y266" i="3"/>
  <c r="I28" i="3"/>
  <c r="V189" i="3"/>
  <c r="R274" i="3"/>
  <c r="V273" i="3"/>
  <c r="AE170" i="3"/>
  <c r="L55" i="3"/>
  <c r="AA260" i="3"/>
  <c r="U82" i="3"/>
  <c r="W274" i="3"/>
  <c r="AI183" i="3"/>
  <c r="AI242" i="3"/>
  <c r="AF71" i="3"/>
  <c r="Y284" i="3"/>
  <c r="T178" i="3"/>
  <c r="S109" i="3"/>
  <c r="AF236" i="3"/>
  <c r="O253" i="3"/>
  <c r="O186" i="3"/>
  <c r="N201" i="3"/>
  <c r="S43" i="3"/>
  <c r="AI273" i="3"/>
  <c r="S163" i="3"/>
  <c r="AF257" i="3"/>
  <c r="AB59" i="3"/>
  <c r="Y250" i="3"/>
  <c r="U87" i="3"/>
  <c r="L195" i="3"/>
  <c r="R285" i="3"/>
  <c r="G36" i="3"/>
  <c r="AF252" i="3"/>
  <c r="Z116" i="3"/>
  <c r="AA98" i="3"/>
  <c r="M137" i="3"/>
  <c r="T107" i="3"/>
  <c r="AG195" i="3"/>
  <c r="S211" i="3"/>
  <c r="J202" i="3"/>
  <c r="G115" i="3"/>
  <c r="U248" i="3"/>
  <c r="X225" i="3"/>
  <c r="N61" i="3"/>
  <c r="K179" i="3"/>
  <c r="M162" i="3"/>
  <c r="M227" i="3"/>
  <c r="X260" i="3"/>
  <c r="AE196" i="3"/>
  <c r="O189" i="3"/>
  <c r="U132" i="3"/>
  <c r="AA243" i="3"/>
  <c r="AA40" i="3"/>
  <c r="H210" i="3"/>
  <c r="AF210" i="3"/>
  <c r="Q153" i="3"/>
  <c r="AE154" i="3"/>
  <c r="L248" i="3"/>
  <c r="R23" i="3"/>
  <c r="AH106" i="3"/>
  <c r="AC194" i="3"/>
  <c r="T137" i="3"/>
  <c r="H215" i="3"/>
  <c r="Y201" i="3"/>
  <c r="AF8" i="3"/>
  <c r="S172" i="3"/>
  <c r="T188" i="3"/>
  <c r="W217" i="3"/>
  <c r="AB216" i="3"/>
  <c r="L237" i="3"/>
  <c r="J221" i="3"/>
  <c r="M20" i="3"/>
  <c r="Q226" i="3"/>
  <c r="L116" i="3"/>
  <c r="H289" i="3"/>
  <c r="Q205" i="3"/>
  <c r="J91" i="3"/>
  <c r="V196" i="3"/>
  <c r="L19" i="3"/>
  <c r="G236" i="3"/>
  <c r="Q106" i="3"/>
  <c r="O33" i="3"/>
  <c r="K93" i="3"/>
  <c r="O183" i="3"/>
  <c r="T155" i="3"/>
  <c r="R267" i="3"/>
  <c r="AE184" i="3"/>
  <c r="X268" i="3"/>
  <c r="AH132" i="3"/>
  <c r="P209" i="3"/>
  <c r="AE103" i="3"/>
  <c r="W151" i="3"/>
  <c r="AB57" i="3"/>
  <c r="W155" i="3"/>
  <c r="K266" i="3"/>
  <c r="AE125" i="3"/>
  <c r="X202" i="3"/>
  <c r="R234" i="3"/>
  <c r="AH164" i="3"/>
  <c r="G184" i="3"/>
  <c r="Q105" i="3"/>
  <c r="AE109" i="3"/>
  <c r="AA168" i="3"/>
  <c r="P154" i="3"/>
  <c r="Z276" i="3"/>
  <c r="P194" i="3"/>
  <c r="K107" i="3"/>
  <c r="Q212" i="3"/>
  <c r="AI108" i="3"/>
  <c r="AD234" i="3"/>
  <c r="Y58" i="3"/>
  <c r="AC281" i="3"/>
  <c r="N125" i="3"/>
  <c r="U268" i="3"/>
  <c r="N172" i="3"/>
  <c r="Q227" i="3"/>
  <c r="I283" i="3"/>
  <c r="AE39" i="3"/>
  <c r="L121" i="3"/>
  <c r="AF178" i="3"/>
  <c r="G281" i="3"/>
  <c r="W233" i="3"/>
  <c r="P163" i="3"/>
  <c r="X218" i="3"/>
  <c r="P188" i="3"/>
  <c r="X115" i="3"/>
  <c r="R204" i="3"/>
  <c r="S225" i="3"/>
  <c r="X221" i="3"/>
  <c r="U233" i="3"/>
  <c r="AI33" i="3"/>
  <c r="AC107" i="3"/>
  <c r="O116" i="3"/>
  <c r="AA266" i="3"/>
  <c r="AA93" i="3"/>
  <c r="V84" i="3"/>
  <c r="AB195" i="3"/>
  <c r="AG91" i="3"/>
  <c r="X228" i="3"/>
  <c r="AB250" i="3"/>
  <c r="AA73" i="3"/>
  <c r="L211" i="3"/>
  <c r="O157" i="3"/>
  <c r="S274" i="3"/>
  <c r="M35" i="3"/>
  <c r="Y234" i="3"/>
  <c r="L215" i="3"/>
  <c r="AA195" i="3"/>
  <c r="S195" i="3"/>
  <c r="K173" i="3"/>
  <c r="AA121" i="3"/>
  <c r="V50" i="3"/>
  <c r="AG266" i="3"/>
  <c r="R276" i="3"/>
  <c r="O132" i="3"/>
  <c r="H147" i="3"/>
  <c r="K120" i="3"/>
  <c r="Q194" i="3"/>
  <c r="W180" i="3"/>
  <c r="AG103" i="3"/>
  <c r="Y215" i="3"/>
  <c r="P121" i="3"/>
  <c r="V172" i="3"/>
  <c r="G77" i="3"/>
  <c r="Z44" i="3"/>
  <c r="J131" i="3"/>
  <c r="AI292" i="3"/>
  <c r="M172" i="3"/>
  <c r="U253" i="3"/>
  <c r="AE132" i="3"/>
  <c r="N189" i="3"/>
  <c r="AD161" i="3"/>
  <c r="N248" i="3"/>
  <c r="W263" i="3"/>
  <c r="AI185" i="3"/>
  <c r="G244" i="3"/>
  <c r="R283" i="3"/>
  <c r="AD155" i="3"/>
  <c r="K121" i="3"/>
  <c r="AF138" i="3"/>
  <c r="T183" i="3"/>
  <c r="L219" i="3"/>
  <c r="AG41" i="3"/>
  <c r="R135" i="3"/>
  <c r="AC177" i="3"/>
  <c r="AA241" i="3"/>
  <c r="S67" i="3"/>
  <c r="Y203" i="3"/>
  <c r="AH195" i="3"/>
  <c r="AB228" i="3"/>
  <c r="J195" i="3"/>
  <c r="O202" i="3"/>
  <c r="H81" i="3"/>
  <c r="AC103" i="3"/>
  <c r="K40" i="3"/>
  <c r="AE131" i="3"/>
  <c r="AF56" i="3"/>
  <c r="AI172" i="3"/>
  <c r="Q120" i="3"/>
  <c r="U265" i="3"/>
  <c r="V27" i="3"/>
  <c r="AB280" i="3"/>
  <c r="X209" i="3"/>
  <c r="P253" i="3"/>
  <c r="Z84" i="3"/>
  <c r="AB205" i="3"/>
  <c r="G124" i="3"/>
  <c r="W232" i="3"/>
  <c r="R216" i="3"/>
  <c r="H196" i="3"/>
  <c r="AH233" i="3"/>
  <c r="AB209" i="3"/>
  <c r="G273" i="3"/>
  <c r="R119" i="3"/>
  <c r="K203" i="3"/>
  <c r="AB196" i="3"/>
  <c r="K221" i="3"/>
  <c r="AI241" i="3"/>
  <c r="AE178" i="3"/>
  <c r="R219" i="3"/>
  <c r="K279" i="3"/>
  <c r="AF195" i="3"/>
  <c r="AF169" i="3"/>
  <c r="Y226" i="3"/>
  <c r="J258" i="3"/>
  <c r="Y279" i="3"/>
  <c r="AB58" i="3"/>
  <c r="Q199" i="3"/>
  <c r="T135" i="3"/>
  <c r="T266" i="3"/>
  <c r="T204" i="3"/>
  <c r="AB219" i="3"/>
  <c r="Z194" i="3"/>
  <c r="H139" i="3"/>
  <c r="N203" i="3"/>
  <c r="K233" i="3"/>
  <c r="Q98" i="3"/>
  <c r="AB263" i="3"/>
  <c r="L97" i="3"/>
  <c r="O122" i="3"/>
  <c r="AB193" i="3"/>
  <c r="J249" i="3"/>
  <c r="Z156" i="3"/>
  <c r="AA253" i="3"/>
  <c r="U33" i="3"/>
  <c r="R169" i="3"/>
  <c r="M282" i="3"/>
  <c r="AF40" i="3"/>
  <c r="R121" i="3"/>
  <c r="AF267" i="3"/>
  <c r="X247" i="3"/>
  <c r="AC196" i="3"/>
  <c r="V264" i="3"/>
  <c r="S279" i="3"/>
  <c r="R220" i="3"/>
  <c r="X276" i="3"/>
  <c r="J184" i="3"/>
  <c r="H74" i="3"/>
  <c r="I67" i="3"/>
  <c r="Y253" i="3"/>
  <c r="AC234" i="3"/>
  <c r="N72" i="3"/>
  <c r="AG204" i="3"/>
  <c r="AE291" i="3"/>
  <c r="O120" i="3"/>
  <c r="AI247" i="3"/>
  <c r="Q130" i="3"/>
  <c r="P178" i="3"/>
  <c r="AD257" i="3"/>
  <c r="AE177" i="3"/>
  <c r="H281" i="3"/>
  <c r="Y244" i="3"/>
  <c r="L284" i="3"/>
  <c r="AB87" i="3"/>
  <c r="T179" i="3"/>
  <c r="P276" i="3"/>
  <c r="T45" i="3"/>
  <c r="S76" i="3"/>
  <c r="AC247" i="3"/>
  <c r="X283" i="3"/>
  <c r="AD253" i="3"/>
  <c r="W283" i="3"/>
  <c r="I44" i="3"/>
  <c r="G97" i="3"/>
  <c r="AA202" i="3"/>
  <c r="AC265" i="3"/>
  <c r="R195" i="3"/>
  <c r="W33" i="3"/>
  <c r="AA242" i="3"/>
  <c r="AE281" i="3"/>
  <c r="AG90" i="3"/>
  <c r="M180" i="3"/>
  <c r="J268" i="3"/>
  <c r="Z217" i="3"/>
  <c r="AE264" i="3"/>
  <c r="Z211" i="3"/>
  <c r="AB273" i="3"/>
  <c r="AG66" i="3"/>
  <c r="M173" i="3"/>
  <c r="Y205" i="3"/>
  <c r="R200" i="3"/>
  <c r="T251" i="3"/>
  <c r="S115" i="3"/>
  <c r="AG196" i="3"/>
  <c r="Y218" i="3"/>
  <c r="AF221" i="3"/>
  <c r="U156" i="3"/>
  <c r="J210" i="3"/>
  <c r="Z220" i="3"/>
  <c r="H162" i="3"/>
  <c r="R282" i="3"/>
  <c r="AI147" i="3"/>
  <c r="AF234" i="3"/>
  <c r="Y275" i="3"/>
  <c r="K98" i="3"/>
  <c r="X236" i="3"/>
  <c r="AB253" i="3"/>
  <c r="Q263" i="3"/>
  <c r="AB244" i="3"/>
  <c r="X195" i="3"/>
  <c r="J244" i="3"/>
  <c r="O43" i="3"/>
  <c r="R33" i="3"/>
  <c r="Z168" i="3"/>
  <c r="M163" i="3"/>
  <c r="L291" i="3"/>
  <c r="AB125" i="3"/>
  <c r="AI226" i="3"/>
  <c r="Y107" i="3"/>
  <c r="AI157" i="3"/>
  <c r="P265" i="3"/>
  <c r="V281" i="3"/>
  <c r="W125" i="3"/>
  <c r="M138" i="3"/>
  <c r="AE212" i="3"/>
  <c r="K171" i="3"/>
  <c r="H49" i="3"/>
  <c r="X204" i="3"/>
  <c r="L260" i="3"/>
  <c r="Z187" i="3"/>
  <c r="Q135" i="3"/>
  <c r="G220" i="3"/>
  <c r="I26" i="3"/>
  <c r="I205" i="3"/>
  <c r="G193" i="3"/>
  <c r="AI231" i="3"/>
  <c r="I218" i="3"/>
  <c r="N263" i="3"/>
  <c r="Z162" i="3"/>
  <c r="L265" i="3"/>
  <c r="S74" i="3"/>
  <c r="AD121" i="3"/>
  <c r="AE211" i="3"/>
  <c r="I219" i="3"/>
  <c r="AC200" i="3"/>
  <c r="I267" i="3"/>
  <c r="AC202" i="3"/>
  <c r="P228" i="3"/>
  <c r="N225" i="3"/>
  <c r="AF91" i="3"/>
  <c r="Z98" i="3"/>
  <c r="AD180" i="3"/>
  <c r="AB157" i="3"/>
  <c r="AH26" i="3"/>
  <c r="Q77" i="3"/>
  <c r="O237" i="3"/>
  <c r="Y227" i="3"/>
  <c r="O233" i="3"/>
  <c r="AA145" i="3"/>
  <c r="Q273" i="3"/>
  <c r="AI89" i="3"/>
  <c r="W157" i="3"/>
  <c r="V202" i="3"/>
  <c r="O217" i="3"/>
  <c r="AH241" i="3"/>
  <c r="L98" i="3"/>
  <c r="AE226" i="3"/>
  <c r="AB186" i="3"/>
  <c r="J274" i="3"/>
  <c r="S186" i="3"/>
  <c r="P183" i="3"/>
  <c r="Q55" i="3"/>
  <c r="AD260" i="3"/>
  <c r="J276" i="3"/>
  <c r="U195" i="3"/>
  <c r="AF168" i="3"/>
  <c r="V252" i="3"/>
  <c r="M267" i="3"/>
  <c r="L217" i="3"/>
  <c r="O266" i="3"/>
  <c r="T177" i="3"/>
  <c r="AB42" i="3"/>
  <c r="H164" i="3"/>
  <c r="L28" i="3"/>
  <c r="AD151" i="3"/>
  <c r="Q247" i="3"/>
  <c r="I215" i="3"/>
  <c r="R226" i="3"/>
  <c r="H219" i="3"/>
  <c r="L247" i="3"/>
  <c r="Q249" i="3"/>
  <c r="AE232" i="3"/>
  <c r="K180" i="3"/>
  <c r="V203" i="3"/>
  <c r="G231" i="3"/>
  <c r="AF248" i="3"/>
  <c r="AH249" i="3"/>
  <c r="Q139" i="3"/>
  <c r="V269" i="3"/>
  <c r="G42" i="3"/>
  <c r="AF67" i="3"/>
  <c r="P100" i="3"/>
  <c r="W210" i="3"/>
  <c r="AE137" i="3"/>
  <c r="AI252" i="3"/>
  <c r="N221" i="3"/>
  <c r="AG177" i="3"/>
  <c r="U210" i="3"/>
  <c r="N106" i="3"/>
  <c r="L177" i="3"/>
  <c r="U103" i="3"/>
  <c r="P59" i="3"/>
  <c r="O194" i="3"/>
  <c r="H114" i="3"/>
  <c r="W281" i="3"/>
  <c r="P212" i="3"/>
  <c r="S267" i="3"/>
  <c r="Z177" i="3"/>
  <c r="I155" i="3"/>
  <c r="J140" i="3"/>
  <c r="AF104" i="3"/>
  <c r="Y89" i="3"/>
  <c r="U45" i="3"/>
  <c r="W172" i="3"/>
  <c r="AD73" i="3"/>
  <c r="AF284" i="3"/>
  <c r="T273" i="3"/>
  <c r="X215" i="3"/>
  <c r="AG268" i="3"/>
  <c r="I138" i="3"/>
  <c r="G27" i="3"/>
  <c r="M106" i="3"/>
  <c r="I87" i="3"/>
  <c r="W97" i="3"/>
  <c r="U139" i="3"/>
  <c r="U236" i="3"/>
  <c r="U140" i="3"/>
  <c r="V93" i="3"/>
  <c r="R152" i="3"/>
  <c r="AG100" i="3"/>
  <c r="W276" i="3"/>
  <c r="AD66" i="3"/>
  <c r="V200" i="3"/>
  <c r="S131" i="3"/>
  <c r="AE280" i="3"/>
  <c r="X203" i="3"/>
  <c r="AB108" i="3"/>
  <c r="AE61" i="3"/>
  <c r="X156" i="3"/>
  <c r="G72" i="3"/>
  <c r="AH235" i="3"/>
  <c r="AE228" i="3"/>
  <c r="K169" i="3"/>
  <c r="L136" i="3"/>
  <c r="V285" i="3"/>
  <c r="AD221" i="3"/>
  <c r="M132" i="3"/>
  <c r="K251" i="3"/>
  <c r="K276" i="3"/>
  <c r="Z209" i="3"/>
  <c r="L205" i="3"/>
  <c r="AB274" i="3"/>
  <c r="L264" i="3"/>
  <c r="AC187" i="3"/>
  <c r="K178" i="3"/>
  <c r="AC193" i="3"/>
  <c r="G121" i="3"/>
  <c r="V51" i="3"/>
  <c r="AC141" i="3"/>
  <c r="V276" i="3"/>
  <c r="X188" i="3"/>
  <c r="AC250" i="3"/>
  <c r="Y162" i="3"/>
  <c r="Y66" i="3"/>
  <c r="AH161" i="3"/>
  <c r="AC99" i="3"/>
  <c r="AH291" i="3"/>
  <c r="K250" i="3"/>
  <c r="K137" i="3"/>
  <c r="T161" i="3"/>
  <c r="Q164" i="3"/>
  <c r="N148" i="3"/>
  <c r="M194" i="3"/>
  <c r="T131" i="3"/>
  <c r="N250" i="3"/>
  <c r="AE56" i="3"/>
  <c r="K161" i="3"/>
  <c r="V280" i="3"/>
  <c r="Q210" i="3"/>
  <c r="AE44" i="3"/>
  <c r="P202" i="3"/>
  <c r="Q113" i="3"/>
  <c r="AE273" i="3"/>
  <c r="AB140" i="3"/>
  <c r="AG167" i="3"/>
  <c r="K100" i="3"/>
  <c r="AD137" i="3"/>
  <c r="S147" i="3"/>
  <c r="L209" i="3"/>
  <c r="X267" i="3"/>
  <c r="AI285" i="3"/>
  <c r="I179" i="3"/>
  <c r="AH75" i="3"/>
  <c r="Y285" i="3"/>
  <c r="O147" i="3"/>
  <c r="S283" i="3"/>
  <c r="T164" i="3"/>
  <c r="AD231" i="3"/>
  <c r="N161" i="3"/>
  <c r="AE116" i="3"/>
  <c r="V265" i="3"/>
  <c r="S219" i="3"/>
  <c r="AD162" i="3"/>
  <c r="Y225" i="3"/>
  <c r="K61" i="3"/>
  <c r="Y269" i="3"/>
  <c r="AD202" i="3"/>
  <c r="U283" i="3"/>
  <c r="Y281" i="3"/>
  <c r="H231" i="3"/>
  <c r="J139" i="3"/>
  <c r="AH212" i="3"/>
  <c r="L164" i="3"/>
  <c r="M25" i="3"/>
  <c r="M135" i="3"/>
  <c r="X243" i="3"/>
  <c r="U205" i="3"/>
  <c r="I153" i="3"/>
  <c r="AA125" i="3"/>
  <c r="AH189" i="3"/>
  <c r="L233" i="3"/>
  <c r="AI168" i="3"/>
  <c r="AB104" i="3"/>
  <c r="U74" i="3"/>
  <c r="AH210" i="3"/>
  <c r="U249" i="3"/>
  <c r="T235" i="3"/>
  <c r="S167" i="3"/>
  <c r="G201" i="3"/>
  <c r="AB155" i="3"/>
  <c r="V279" i="3"/>
  <c r="V250" i="3"/>
  <c r="R132" i="3"/>
  <c r="AG231" i="3"/>
  <c r="L163" i="3"/>
  <c r="AI283" i="3"/>
  <c r="Y242" i="3"/>
  <c r="Y258" i="3"/>
  <c r="I11" i="3"/>
  <c r="J129" i="3"/>
  <c r="W177" i="3"/>
  <c r="AI163" i="3"/>
  <c r="R72" i="3"/>
  <c r="AE172" i="3"/>
  <c r="L162" i="3"/>
  <c r="M219" i="3"/>
  <c r="U83" i="3"/>
  <c r="AI61" i="3"/>
  <c r="O280" i="3"/>
  <c r="J292" i="3"/>
  <c r="AE282" i="3"/>
  <c r="K156" i="3"/>
  <c r="X219" i="3"/>
  <c r="W201" i="3"/>
  <c r="Y169" i="3"/>
  <c r="Z244" i="3"/>
  <c r="K235" i="3"/>
  <c r="N185" i="3"/>
  <c r="P269" i="3"/>
  <c r="Q289" i="3"/>
  <c r="AF98" i="3"/>
  <c r="M202" i="3"/>
  <c r="AG253" i="3"/>
  <c r="O244" i="3"/>
  <c r="V233" i="3"/>
  <c r="AD184" i="3"/>
  <c r="J220" i="3"/>
  <c r="X227" i="3"/>
  <c r="J36" i="3"/>
  <c r="W162" i="3"/>
  <c r="O124" i="3"/>
  <c r="N138" i="3"/>
  <c r="AH221" i="3"/>
  <c r="Y93" i="3"/>
  <c r="M164" i="3"/>
  <c r="AG218" i="3"/>
  <c r="R185" i="3"/>
  <c r="O268" i="3"/>
  <c r="L185" i="3"/>
  <c r="J236" i="3"/>
  <c r="Z283" i="3"/>
  <c r="G265" i="3"/>
  <c r="AF289" i="3"/>
  <c r="W135" i="3"/>
  <c r="G264" i="3"/>
  <c r="T290" i="3"/>
  <c r="G269" i="3"/>
  <c r="AH193" i="3"/>
  <c r="K170" i="3"/>
  <c r="X131" i="3"/>
  <c r="G195" i="3"/>
  <c r="T215" i="3"/>
  <c r="AH135" i="3"/>
  <c r="AC33" i="3"/>
  <c r="AE274" i="3"/>
  <c r="Z281" i="3"/>
  <c r="W114" i="3"/>
  <c r="N200" i="3"/>
  <c r="X253" i="3"/>
  <c r="AE164" i="3"/>
  <c r="AC291" i="3"/>
  <c r="N116" i="3"/>
  <c r="V179" i="3"/>
  <c r="AG249" i="3"/>
  <c r="L253" i="3"/>
  <c r="AC235" i="3"/>
  <c r="AD209" i="3"/>
  <c r="I50" i="3"/>
  <c r="H252" i="3"/>
  <c r="I162" i="3"/>
  <c r="N257" i="3"/>
  <c r="R187" i="3"/>
  <c r="P168" i="3"/>
  <c r="T247" i="3"/>
  <c r="Y260" i="3"/>
  <c r="AB212" i="3"/>
  <c r="W27" i="3"/>
  <c r="AE129" i="3"/>
  <c r="S59" i="3"/>
  <c r="W212" i="3"/>
  <c r="X125" i="3"/>
  <c r="AG257" i="3"/>
  <c r="L234" i="3"/>
  <c r="J115" i="3"/>
  <c r="T243" i="3"/>
  <c r="N162" i="3"/>
  <c r="U266" i="3"/>
  <c r="I236" i="3"/>
  <c r="P172" i="3"/>
  <c r="Z179" i="3"/>
  <c r="W203" i="3"/>
  <c r="M280" i="3"/>
  <c r="N282" i="3"/>
  <c r="AI68" i="3"/>
  <c r="AH268" i="3"/>
  <c r="AI209" i="3"/>
  <c r="AA129" i="3"/>
  <c r="W247" i="3"/>
  <c r="K249" i="3"/>
  <c r="Y185" i="3"/>
  <c r="L153" i="3"/>
  <c r="P161" i="3"/>
  <c r="AG258" i="3"/>
  <c r="H36" i="3"/>
  <c r="I113" i="3"/>
  <c r="AG136" i="3"/>
  <c r="G162" i="3"/>
  <c r="M97" i="3"/>
  <c r="Z107" i="3"/>
  <c r="AF41" i="3"/>
  <c r="Y252" i="3"/>
  <c r="U155" i="3"/>
  <c r="P99" i="3"/>
  <c r="K147" i="3"/>
  <c r="I75" i="3"/>
  <c r="O289" i="3"/>
  <c r="S179" i="3"/>
  <c r="AD148" i="3"/>
  <c r="U73" i="3"/>
  <c r="O180" i="3"/>
  <c r="P153" i="3"/>
  <c r="AD250" i="3"/>
  <c r="T276" i="3"/>
  <c r="N44" i="3"/>
  <c r="O212" i="3"/>
  <c r="AB264" i="3"/>
  <c r="T195" i="3"/>
  <c r="Z219" i="3"/>
  <c r="O167" i="3"/>
  <c r="N196" i="3"/>
  <c r="AD185" i="3"/>
  <c r="X280" i="3"/>
  <c r="AI152" i="3"/>
  <c r="Y193" i="3"/>
  <c r="Z146" i="3"/>
  <c r="AB236" i="3"/>
  <c r="R189" i="3"/>
  <c r="AD266" i="3"/>
  <c r="AI219" i="3"/>
  <c r="I259" i="3"/>
  <c r="AI154" i="3"/>
  <c r="S290" i="3"/>
  <c r="H290" i="3"/>
  <c r="N122" i="3"/>
  <c r="P180" i="3"/>
  <c r="W145" i="3"/>
  <c r="J52" i="3"/>
  <c r="O247" i="3"/>
  <c r="AI220" i="3"/>
  <c r="T200" i="3"/>
  <c r="T199" i="3"/>
  <c r="AE29" i="3"/>
  <c r="P141" i="3"/>
  <c r="AA147" i="3"/>
  <c r="T154" i="3"/>
  <c r="K200" i="3"/>
  <c r="I145" i="3"/>
  <c r="G202" i="3"/>
  <c r="T25" i="3"/>
  <c r="Y23" i="3"/>
  <c r="L68" i="3"/>
  <c r="L267" i="3"/>
  <c r="AH252" i="3"/>
  <c r="AH186" i="3"/>
  <c r="R202" i="3"/>
  <c r="H183" i="3"/>
  <c r="AF92" i="3"/>
  <c r="H157" i="3"/>
  <c r="W266" i="3"/>
  <c r="S151" i="3"/>
  <c r="T218" i="3"/>
  <c r="M139" i="3"/>
  <c r="AB225" i="3"/>
  <c r="U251" i="3"/>
  <c r="AA205" i="3"/>
  <c r="K44" i="3"/>
  <c r="S183" i="3"/>
  <c r="M234" i="3"/>
  <c r="M23" i="3"/>
  <c r="K218" i="3"/>
  <c r="Y121" i="3"/>
  <c r="O164" i="3"/>
  <c r="O139" i="3"/>
  <c r="AD35" i="3"/>
  <c r="AH163" i="3"/>
  <c r="AC292" i="3"/>
  <c r="AB235" i="3"/>
  <c r="AH156" i="3"/>
  <c r="L169" i="3"/>
  <c r="H33" i="40" a="1"/>
  <c r="M87" i="3"/>
  <c r="AB258" i="3"/>
  <c r="M130" i="3"/>
  <c r="J194" i="3"/>
  <c r="O264" i="3"/>
  <c r="AE266" i="3"/>
  <c r="AC73" i="3"/>
  <c r="H153" i="3"/>
  <c r="K242" i="3"/>
  <c r="AE180" i="3"/>
  <c r="I265" i="3"/>
  <c r="AG285" i="3"/>
  <c r="AI115" i="3"/>
  <c r="AI186" i="3"/>
  <c r="V114" i="3"/>
  <c r="Y233" i="3"/>
  <c r="Q264" i="3"/>
  <c r="T205" i="3"/>
  <c r="Y248" i="3"/>
  <c r="G215" i="3"/>
  <c r="S284" i="3"/>
  <c r="AH263" i="3"/>
  <c r="G141" i="3"/>
  <c r="AF83" i="3"/>
  <c r="N275" i="3"/>
  <c r="J169" i="3"/>
  <c r="H154" i="3"/>
  <c r="S244" i="3"/>
  <c r="AA114" i="3"/>
  <c r="AI67" i="3"/>
  <c r="N77" i="3"/>
  <c r="Q131" i="3"/>
  <c r="Q200" i="3"/>
  <c r="AA193" i="3"/>
  <c r="G185" i="3"/>
  <c r="P125" i="3"/>
  <c r="AB247" i="3"/>
  <c r="Z260" i="3"/>
  <c r="P252" i="3"/>
  <c r="AG26" i="3"/>
  <c r="S281" i="3"/>
  <c r="P107" i="3"/>
  <c r="W234" i="3"/>
  <c r="K244" i="3"/>
  <c r="AC231" i="3"/>
  <c r="AA39" i="3"/>
  <c r="AC122" i="3"/>
  <c r="T108" i="3"/>
  <c r="W269" i="3"/>
  <c r="I228" i="3"/>
  <c r="M235" i="3"/>
  <c r="I45" i="3"/>
  <c r="S233" i="3"/>
  <c r="X180" i="3"/>
  <c r="AB138" i="3"/>
  <c r="AA282" i="3"/>
  <c r="AC259" i="3"/>
  <c r="N217" i="3"/>
  <c r="T257" i="3"/>
  <c r="AI41" i="3"/>
  <c r="L281" i="3"/>
  <c r="I119" i="3"/>
  <c r="AH29" i="3"/>
  <c r="AD171" i="3"/>
  <c r="AD178" i="3"/>
  <c r="AB178" i="3"/>
  <c r="R97" i="3"/>
  <c r="AG193" i="3"/>
  <c r="W130" i="3"/>
  <c r="AC93" i="3"/>
  <c r="L289" i="3"/>
  <c r="AD177" i="3"/>
  <c r="AC264" i="3"/>
  <c r="M226" i="3"/>
  <c r="T217" i="3"/>
  <c r="V98" i="3"/>
  <c r="AA244" i="3"/>
  <c r="S104" i="3"/>
  <c r="S194" i="3"/>
  <c r="P131" i="3"/>
  <c r="V205" i="3"/>
  <c r="J234" i="3"/>
  <c r="M225" i="3"/>
  <c r="Q219" i="3"/>
  <c r="AE225" i="3"/>
  <c r="P169" i="3"/>
  <c r="P29" i="3"/>
  <c r="Z243" i="3"/>
  <c r="W136" i="3"/>
  <c r="G39" i="3"/>
  <c r="Y179" i="3"/>
  <c r="P24" i="3"/>
  <c r="O291" i="3"/>
  <c r="AB260" i="3"/>
  <c r="Q170" i="3"/>
  <c r="R120" i="3"/>
  <c r="R77" i="3"/>
  <c r="I122" i="3"/>
  <c r="H179" i="3"/>
  <c r="AA219" i="3"/>
  <c r="P67" i="3"/>
  <c r="L105" i="3"/>
  <c r="L273" i="3"/>
  <c r="Y147" i="3"/>
  <c r="P148" i="3"/>
  <c r="AI267" i="3"/>
  <c r="AH162" i="3"/>
  <c r="J217" i="3"/>
  <c r="T130" i="3"/>
  <c r="AE248" i="3"/>
  <c r="N124" i="3"/>
  <c r="U91" i="3"/>
  <c r="I210" i="3"/>
  <c r="AH219" i="3"/>
  <c r="P242" i="3"/>
  <c r="AI184" i="3"/>
  <c r="AD205" i="3"/>
  <c r="U250" i="3"/>
  <c r="W13" i="3"/>
  <c r="Q59" i="3"/>
  <c r="R115" i="3"/>
  <c r="H152" i="3"/>
  <c r="I273" i="3"/>
  <c r="N279" i="3"/>
  <c r="Z68" i="3"/>
  <c r="G139" i="3"/>
  <c r="T91" i="3"/>
  <c r="T250" i="3"/>
  <c r="R292" i="3"/>
  <c r="G291" i="3"/>
  <c r="AB241" i="3"/>
  <c r="S65" i="3"/>
  <c r="U189" i="3"/>
  <c r="O154" i="3"/>
  <c r="AE71" i="3"/>
  <c r="H227" i="3"/>
  <c r="I258" i="3"/>
  <c r="Y90" i="3"/>
  <c r="R232" i="3"/>
  <c r="H98" i="3"/>
  <c r="O107" i="3"/>
  <c r="K153" i="3"/>
  <c r="AE267" i="3"/>
  <c r="U131" i="3"/>
  <c r="K247" i="3"/>
  <c r="T268" i="3"/>
  <c r="M242" i="3"/>
  <c r="X199" i="3"/>
  <c r="W76" i="3"/>
  <c r="J232" i="3"/>
  <c r="L137" i="3"/>
  <c r="AD289" i="3"/>
  <c r="AA201" i="3"/>
  <c r="AE169" i="3"/>
  <c r="AE215" i="3"/>
  <c r="AB65" i="3"/>
  <c r="AB172" i="3"/>
  <c r="AG122" i="3"/>
  <c r="Y11" i="3"/>
  <c r="X106" i="3"/>
  <c r="P227" i="3"/>
  <c r="AG120" i="3"/>
  <c r="H225" i="3"/>
  <c r="G157" i="3"/>
  <c r="P81" i="3"/>
  <c r="L276" i="3"/>
  <c r="AB292" i="3"/>
  <c r="AE163" i="3"/>
  <c r="G66" i="3"/>
  <c r="AC183" i="3"/>
  <c r="X116" i="3"/>
  <c r="S231" i="3"/>
  <c r="J225" i="3"/>
  <c r="AC171" i="3"/>
  <c r="W228" i="3"/>
  <c r="S275" i="3"/>
  <c r="AH236" i="3"/>
  <c r="AF212" i="3"/>
  <c r="AE24" i="3"/>
  <c r="S157" i="3"/>
  <c r="U285" i="3"/>
  <c r="H138" i="3"/>
  <c r="W186" i="3"/>
  <c r="AB132" i="3"/>
  <c r="Z210" i="3"/>
  <c r="Y199" i="3"/>
  <c r="AF209" i="3"/>
  <c r="X87" i="3"/>
  <c r="AH292" i="3"/>
  <c r="M247" i="3"/>
  <c r="AE231" i="3"/>
  <c r="X194" i="3"/>
  <c r="AB267" i="3"/>
  <c r="AB122" i="3"/>
  <c r="I269" i="3"/>
  <c r="K87" i="3"/>
  <c r="U129" i="3"/>
  <c r="U292" i="3"/>
  <c r="J49" i="3"/>
  <c r="Z115" i="3"/>
  <c r="W249" i="3"/>
  <c r="J153" i="3"/>
  <c r="U89" i="3"/>
  <c r="Z285" i="3"/>
  <c r="AH237" i="3"/>
  <c r="AA51" i="3"/>
  <c r="R209" i="3"/>
  <c r="K292" i="3"/>
  <c r="P173" i="3"/>
  <c r="S263" i="3"/>
  <c r="H247" i="3"/>
  <c r="I199" i="3"/>
  <c r="H248" i="3"/>
  <c r="Y228" i="3"/>
  <c r="AB279" i="3"/>
  <c r="AG114" i="3"/>
  <c r="AC168" i="3"/>
  <c r="AD33" i="3"/>
  <c r="AI282" i="3"/>
  <c r="J178" i="3"/>
  <c r="AE88" i="3"/>
  <c r="AF39" i="3"/>
  <c r="Q180" i="3"/>
  <c r="J216" i="3"/>
  <c r="AG274" i="3"/>
  <c r="J187" i="3"/>
  <c r="AB154" i="3"/>
  <c r="P129" i="3"/>
  <c r="U187" i="3"/>
  <c r="AE203" i="3"/>
  <c r="G267" i="3"/>
  <c r="AG289" i="3"/>
  <c r="H104" i="3"/>
  <c r="L249" i="3"/>
  <c r="AD282" i="3"/>
  <c r="U211" i="3"/>
  <c r="N218" i="3"/>
  <c r="Y161" i="3"/>
  <c r="AE265" i="3"/>
  <c r="G74" i="3"/>
  <c r="AE65" i="3"/>
  <c r="Z193" i="3"/>
  <c r="Y257" i="3"/>
  <c r="U137" i="3"/>
  <c r="Q179" i="3"/>
  <c r="AA185" i="3"/>
  <c r="AE99" i="3"/>
  <c r="AG132" i="3"/>
  <c r="AC215" i="3"/>
  <c r="Q220" i="3"/>
  <c r="U167" i="3"/>
  <c r="U275" i="3"/>
  <c r="X251" i="3"/>
  <c r="V289" i="3"/>
  <c r="X171" i="3"/>
  <c r="J200" i="3"/>
  <c r="T291" i="3"/>
  <c r="S91" i="3"/>
  <c r="O177" i="3"/>
  <c r="H172" i="3"/>
  <c r="V232" i="3"/>
  <c r="V129" i="3"/>
  <c r="M289" i="3"/>
  <c r="W187" i="3"/>
  <c r="X151" i="3"/>
  <c r="Z93" i="3"/>
  <c r="AI65" i="3"/>
  <c r="AE115" i="3"/>
  <c r="Z279" i="3"/>
  <c r="S188" i="3"/>
  <c r="V125" i="3"/>
  <c r="I251" i="3"/>
  <c r="N241" i="3"/>
  <c r="I120" i="3"/>
  <c r="X83" i="3"/>
  <c r="AA212" i="3"/>
  <c r="AI265" i="3"/>
  <c r="Y84" i="3"/>
  <c r="N40" i="3"/>
  <c r="AD200" i="3"/>
  <c r="S276" i="3"/>
  <c r="AE290" i="3"/>
  <c r="I34" i="3"/>
  <c r="AC251" i="3"/>
  <c r="U98" i="3"/>
  <c r="AA275" i="3"/>
  <c r="AD281" i="3"/>
  <c r="AC217" i="3"/>
  <c r="X154" i="3"/>
  <c r="V58" i="3"/>
  <c r="N84" i="3"/>
  <c r="S220" i="3"/>
  <c r="Q244" i="3"/>
  <c r="AF280" i="3"/>
  <c r="U23" i="3"/>
  <c r="Z233" i="3"/>
  <c r="J106" i="3"/>
  <c r="AH120" i="3"/>
  <c r="S285" i="3"/>
  <c r="AG183" i="3"/>
  <c r="Y168" i="3"/>
  <c r="J265" i="3"/>
  <c r="V194" i="3"/>
  <c r="Z170" i="3"/>
  <c r="G167" i="3"/>
  <c r="W209" i="3"/>
  <c r="Q146" i="3"/>
  <c r="I194" i="3"/>
  <c r="L66" i="3"/>
  <c r="K130" i="3"/>
  <c r="S227" i="3"/>
  <c r="R194" i="3"/>
  <c r="AG7" i="3"/>
  <c r="P249" i="3"/>
  <c r="Y77" i="3"/>
  <c r="T259" i="3"/>
  <c r="AI279" i="3"/>
  <c r="Z154" i="3"/>
  <c r="AA58" i="3"/>
  <c r="H226" i="3"/>
  <c r="P264" i="3"/>
  <c r="AC276" i="3"/>
  <c r="N109" i="3"/>
  <c r="S241" i="3"/>
  <c r="I233" i="3"/>
  <c r="AI179" i="3"/>
  <c r="AC164" i="3"/>
  <c r="S177" i="3"/>
  <c r="AI234" i="3"/>
  <c r="T185" i="3"/>
  <c r="Z266" i="3"/>
  <c r="AB98" i="3"/>
  <c r="Z75" i="3"/>
  <c r="N283" i="3"/>
  <c r="AC248" i="3"/>
  <c r="V259" i="3"/>
  <c r="Y83" i="3"/>
  <c r="AC285" i="3"/>
  <c r="R179" i="3"/>
  <c r="G93" i="3"/>
  <c r="W152" i="3"/>
  <c r="M281" i="3"/>
  <c r="K263" i="3"/>
  <c r="K139" i="3"/>
  <c r="Q184" i="3"/>
  <c r="AF103" i="3"/>
  <c r="W195" i="3"/>
  <c r="AC241" i="3"/>
  <c r="M177" i="3"/>
  <c r="O185" i="3"/>
  <c r="W268" i="3"/>
  <c r="O141" i="3"/>
  <c r="AA89" i="3"/>
  <c r="Y137" i="3"/>
  <c r="U273" i="3"/>
  <c r="H194" i="3"/>
  <c r="K39" i="3"/>
  <c r="P155" i="3"/>
  <c r="AH123" i="3"/>
  <c r="AA284" i="3"/>
  <c r="H167" i="3"/>
  <c r="S237" i="3"/>
  <c r="S154" i="3"/>
  <c r="AA209" i="3"/>
  <c r="H12" i="40" a="1"/>
  <c r="R170" i="3"/>
  <c r="K148" i="3"/>
  <c r="P205" i="3"/>
  <c r="AB282" i="3"/>
  <c r="Z234" i="3"/>
  <c r="M243" i="3"/>
  <c r="I19" i="3"/>
  <c r="W189" i="3"/>
  <c r="H120" i="3"/>
  <c r="AF273" i="3"/>
  <c r="W185" i="3"/>
  <c r="N135" i="3"/>
  <c r="AF26" i="3"/>
  <c r="AE188" i="3"/>
  <c r="G263" i="3"/>
  <c r="Y153" i="3"/>
  <c r="AB163" i="3"/>
  <c r="I264" i="3"/>
  <c r="AI137" i="3"/>
  <c r="R122" i="3"/>
  <c r="V251" i="3"/>
  <c r="X109" i="3"/>
  <c r="AH113" i="3"/>
  <c r="AA113" i="3"/>
  <c r="AG263" i="3"/>
  <c r="R67" i="3"/>
  <c r="AH131" i="3"/>
  <c r="X173" i="3"/>
  <c r="N103" i="3"/>
  <c r="W211" i="3"/>
  <c r="AA138" i="3"/>
  <c r="K269" i="3"/>
  <c r="X216" i="3"/>
  <c r="X168" i="3"/>
  <c r="G289" i="3"/>
  <c r="G99" i="3"/>
  <c r="P196" i="3"/>
  <c r="T87" i="3"/>
  <c r="I188" i="3"/>
  <c r="O204" i="3"/>
  <c r="Y154" i="3"/>
  <c r="O76" i="3"/>
  <c r="AA103" i="3"/>
  <c r="AB88" i="3"/>
  <c r="M284" i="3"/>
  <c r="AI13" i="3"/>
  <c r="R123" i="3"/>
  <c r="O82" i="3"/>
  <c r="AB179" i="3"/>
  <c r="R290" i="3"/>
  <c r="U276" i="3"/>
  <c r="I281" i="3"/>
  <c r="X281" i="3"/>
  <c r="H93" i="3"/>
  <c r="N264" i="3"/>
  <c r="AB170" i="3"/>
  <c r="AD235" i="3"/>
  <c r="L225" i="3"/>
  <c r="AF269" i="3"/>
  <c r="Q178" i="3"/>
  <c r="Z139" i="3"/>
  <c r="O260" i="3"/>
  <c r="N107" i="3"/>
  <c r="O172" i="3"/>
  <c r="P157" i="3"/>
  <c r="H275" i="3"/>
  <c r="AE113" i="3"/>
  <c r="P138" i="3"/>
  <c r="AE106" i="3"/>
  <c r="K164" i="3"/>
  <c r="G173" i="3"/>
  <c r="T263" i="3"/>
  <c r="K201" i="3"/>
  <c r="AH114" i="3"/>
  <c r="AD228" i="3"/>
  <c r="X250" i="3"/>
  <c r="U194" i="3"/>
  <c r="AA187" i="3"/>
  <c r="Z61" i="3"/>
  <c r="Z291" i="3"/>
  <c r="AF281" i="3"/>
  <c r="K267" i="3"/>
  <c r="H269" i="3"/>
  <c r="P280" i="3"/>
  <c r="R264" i="3"/>
  <c r="X237" i="3"/>
  <c r="H103" i="3"/>
  <c r="S171" i="3"/>
  <c r="S250" i="3"/>
  <c r="W267" i="3"/>
  <c r="Q152" i="3"/>
  <c r="Q251" i="3"/>
  <c r="AG186" i="3"/>
  <c r="G247" i="3"/>
  <c r="P104" i="3"/>
  <c r="Z152" i="3"/>
  <c r="T219" i="3"/>
  <c r="AE189" i="3"/>
  <c r="H241" i="3"/>
  <c r="H43" i="3"/>
  <c r="AG228" i="3"/>
  <c r="P226" i="3"/>
  <c r="J121" i="3"/>
  <c r="AF186" i="3"/>
  <c r="Q196" i="3"/>
  <c r="AI164" i="3"/>
  <c r="J120" i="3"/>
  <c r="R50" i="3"/>
  <c r="J188" i="3"/>
  <c r="N194" i="3"/>
  <c r="N247" i="3"/>
  <c r="J19" i="3"/>
  <c r="T170" i="3"/>
  <c r="W188" i="3"/>
  <c r="W244" i="3"/>
  <c r="S136" i="3"/>
  <c r="T19" i="3"/>
  <c r="V187" i="3"/>
  <c r="S50" i="3"/>
  <c r="S83" i="3"/>
  <c r="W113" i="3"/>
  <c r="M170" i="3"/>
  <c r="H136" i="3"/>
  <c r="S215" i="3"/>
  <c r="AA184" i="3"/>
  <c r="Y44" i="3"/>
  <c r="AA216" i="3"/>
  <c r="AF264" i="3"/>
  <c r="U259" i="3"/>
  <c r="H115" i="3"/>
  <c r="V44" i="3"/>
  <c r="AC66" i="3"/>
  <c r="N167" i="3"/>
  <c r="U108" i="3"/>
  <c r="H243" i="3"/>
  <c r="U153" i="3"/>
  <c r="K56" i="3"/>
  <c r="J228" i="3"/>
  <c r="M153" i="3"/>
  <c r="AE28" i="3"/>
  <c r="AG139" i="3"/>
  <c r="R221" i="3"/>
  <c r="W116" i="3"/>
  <c r="Q68" i="3"/>
  <c r="AA7" i="3"/>
  <c r="S260" i="3"/>
  <c r="X201" i="3"/>
  <c r="H258" i="3"/>
  <c r="AE51" i="3"/>
  <c r="O282" i="3"/>
  <c r="M74" i="3"/>
  <c r="AE233" i="3"/>
  <c r="AE251" i="3"/>
  <c r="AE140" i="3"/>
  <c r="U164" i="3"/>
  <c r="M259" i="3"/>
  <c r="AH119" i="3"/>
  <c r="AE124" i="3"/>
  <c r="Q260" i="3"/>
  <c r="Y124" i="3"/>
  <c r="P119" i="3"/>
  <c r="H25" i="3"/>
  <c r="G205" i="3"/>
  <c r="R71" i="3"/>
  <c r="J35" i="3"/>
  <c r="U234" i="3"/>
  <c r="Z200" i="3"/>
  <c r="AH169" i="3"/>
  <c r="K84" i="3"/>
  <c r="AH216" i="3"/>
  <c r="T138" i="3"/>
  <c r="AH279" i="3"/>
  <c r="O263" i="3"/>
  <c r="Y210" i="3"/>
  <c r="AE186" i="3"/>
  <c r="W279" i="3"/>
  <c r="AF279" i="3"/>
  <c r="P120" i="3"/>
  <c r="M199" i="3"/>
  <c r="J161" i="3"/>
  <c r="AD227" i="3"/>
  <c r="W220" i="3"/>
  <c r="AD100" i="3"/>
  <c r="AE58" i="3"/>
  <c r="X170" i="3"/>
  <c r="J109" i="3"/>
  <c r="L179" i="3"/>
  <c r="AA194" i="3"/>
  <c r="AI218" i="3"/>
  <c r="W200" i="3"/>
  <c r="R260" i="3"/>
  <c r="V91" i="3"/>
  <c r="AI34" i="3"/>
  <c r="G161" i="3"/>
  <c r="H8" i="3"/>
  <c r="L292" i="3"/>
  <c r="V42" i="3"/>
  <c r="O235" i="3"/>
  <c r="L71" i="3"/>
  <c r="V253" i="3"/>
  <c r="Q177" i="3"/>
  <c r="AB75" i="3"/>
  <c r="AA189" i="3"/>
  <c r="T121" i="3"/>
  <c r="O241" i="3"/>
  <c r="AA156" i="3"/>
  <c r="L220" i="3"/>
  <c r="J235" i="3"/>
  <c r="Z292" i="3"/>
  <c r="AH290" i="3"/>
  <c r="X249" i="3"/>
  <c r="G252" i="3"/>
  <c r="R203" i="3"/>
  <c r="S292" i="3"/>
  <c r="S203" i="3"/>
  <c r="X43" i="3"/>
  <c r="W129" i="3"/>
  <c r="AI42" i="3"/>
  <c r="N184" i="3"/>
  <c r="P60" i="3"/>
  <c r="AB167" i="3"/>
  <c r="AH283" i="3"/>
  <c r="Z289" i="3"/>
  <c r="U184" i="3"/>
  <c r="Q45" i="3"/>
  <c r="V146" i="3"/>
  <c r="AB217" i="3"/>
  <c r="R268" i="3"/>
  <c r="L259" i="3"/>
  <c r="J60" i="3"/>
  <c r="R84" i="3"/>
  <c r="U119" i="3"/>
  <c r="AG292" i="3"/>
  <c r="AI248" i="3"/>
  <c r="Y71" i="3"/>
  <c r="S212" i="3"/>
  <c r="P73" i="3"/>
  <c r="P241" i="3"/>
  <c r="K253" i="3"/>
  <c r="AH129" i="3"/>
  <c r="X265" i="3"/>
  <c r="W196" i="3"/>
  <c r="AH250" i="3"/>
  <c r="T280" i="3"/>
  <c r="AE66" i="3"/>
  <c r="X291" i="3"/>
  <c r="N93" i="3"/>
  <c r="AF268" i="3"/>
  <c r="H187" i="3"/>
  <c r="J266" i="3"/>
  <c r="U35" i="3"/>
  <c r="O92" i="3"/>
  <c r="V151" i="3"/>
  <c r="AG226" i="3"/>
  <c r="AB109" i="3"/>
  <c r="V284" i="3"/>
  <c r="G211" i="3"/>
  <c r="AB130" i="3"/>
  <c r="AB251" i="3"/>
  <c r="AH97" i="3"/>
  <c r="O51" i="3"/>
  <c r="J273" i="3"/>
  <c r="W273" i="3"/>
  <c r="AA210" i="3"/>
  <c r="Q248" i="3"/>
  <c r="U225" i="3"/>
  <c r="AG211" i="3"/>
  <c r="T283" i="3"/>
  <c r="AE161" i="3"/>
  <c r="W285" i="3"/>
  <c r="AE194" i="3"/>
  <c r="M136" i="3"/>
  <c r="Y145" i="3"/>
  <c r="L212" i="3"/>
  <c r="T156" i="3"/>
  <c r="AI264" i="3"/>
  <c r="AA141" i="3"/>
  <c r="O99" i="3"/>
  <c r="K57" i="3"/>
  <c r="Z145" i="3"/>
  <c r="X130" i="3"/>
  <c r="AD106" i="3"/>
  <c r="N210" i="3"/>
  <c r="AA153" i="3"/>
  <c r="P217" i="3"/>
  <c r="Z97" i="3"/>
  <c r="I216" i="3"/>
  <c r="R237" i="3"/>
  <c r="AB291" i="3"/>
  <c r="Z40" i="3"/>
  <c r="V120" i="3"/>
  <c r="G243" i="3"/>
  <c r="N253" i="3"/>
  <c r="O195" i="3"/>
  <c r="N140" i="3"/>
  <c r="G203" i="3"/>
  <c r="O215" i="3"/>
  <c r="P282" i="3"/>
  <c r="H264" i="3"/>
  <c r="W219" i="3"/>
  <c r="R137" i="3"/>
  <c r="AH147" i="3"/>
  <c r="AF152" i="3"/>
  <c r="M260" i="3"/>
  <c r="Q157" i="3"/>
  <c r="G274" i="3"/>
  <c r="AF258" i="3"/>
  <c r="AD169" i="3"/>
  <c r="X200" i="3"/>
  <c r="AI250" i="3"/>
  <c r="AA269" i="3"/>
  <c r="AG291" i="3"/>
  <c r="H188" i="3"/>
  <c r="W153" i="3"/>
  <c r="I109" i="3"/>
  <c r="J156" i="3"/>
  <c r="AC258" i="3"/>
  <c r="T249" i="3"/>
  <c r="M151" i="3"/>
  <c r="AB200" i="3"/>
  <c r="AG215" i="3"/>
  <c r="P184" i="3"/>
  <c r="I217" i="3"/>
  <c r="Y276" i="3"/>
  <c r="X161" i="3"/>
  <c r="T99" i="3"/>
  <c r="AC114" i="3"/>
  <c r="P186" i="3"/>
  <c r="V156" i="3"/>
  <c r="R248" i="3"/>
  <c r="L290" i="3"/>
  <c r="J147" i="3"/>
  <c r="AB227" i="3"/>
  <c r="Q136" i="3"/>
  <c r="S81" i="3"/>
  <c r="AF241" i="3"/>
  <c r="R243" i="3"/>
  <c r="L124" i="3"/>
  <c r="J252" i="3"/>
  <c r="AC199" i="3"/>
  <c r="AG65" i="3"/>
  <c r="T68" i="3"/>
  <c r="N273" i="3"/>
  <c r="AG179" i="3"/>
  <c r="AG108" i="3"/>
  <c r="AC11" i="3"/>
  <c r="I154" i="3"/>
  <c r="M83" i="3"/>
  <c r="V105" i="3"/>
  <c r="AC155" i="3"/>
  <c r="G58" i="3"/>
  <c r="T105" i="3"/>
  <c r="AE279" i="3"/>
  <c r="V234" i="3"/>
  <c r="G183" i="3"/>
  <c r="G275" i="3"/>
  <c r="O284" i="3"/>
  <c r="AF147" i="3"/>
  <c r="P91" i="3"/>
  <c r="AG180" i="3"/>
  <c r="AF131" i="3"/>
  <c r="I81" i="3"/>
  <c r="W251" i="3"/>
  <c r="U97" i="3"/>
  <c r="I291" i="3"/>
  <c r="U147" i="3"/>
  <c r="I292" i="3"/>
  <c r="S122" i="3"/>
  <c r="K168" i="3"/>
  <c r="P247" i="3"/>
  <c r="N187" i="3"/>
  <c r="AF151" i="3"/>
  <c r="AB221" i="3"/>
  <c r="AE269" i="3"/>
  <c r="U113" i="3"/>
  <c r="L106" i="3"/>
  <c r="Z284" i="3"/>
  <c r="S168" i="3"/>
  <c r="V113" i="3"/>
  <c r="O113" i="3"/>
  <c r="J291" i="3"/>
  <c r="J132" i="3"/>
  <c r="O248" i="3"/>
  <c r="P204" i="3"/>
  <c r="X52" i="3"/>
  <c r="V237" i="3"/>
  <c r="S247" i="3"/>
  <c r="AC44" i="3"/>
  <c r="R184" i="3"/>
  <c r="Z257" i="3"/>
  <c r="AB103" i="3"/>
  <c r="H280" i="3"/>
  <c r="M58" i="3"/>
  <c r="Z242" i="3"/>
  <c r="S56" i="3"/>
  <c r="AI289" i="3"/>
  <c r="AE151" i="3"/>
  <c r="P290" i="3"/>
  <c r="AF285" i="3"/>
  <c r="H31" i="40" a="1"/>
  <c r="AG34" i="3"/>
  <c r="AB33" i="3"/>
  <c r="Q41" i="3"/>
  <c r="R263" i="3"/>
  <c r="Z290" i="3"/>
  <c r="M212" i="3"/>
  <c r="Y209" i="3"/>
  <c r="Y247" i="3"/>
  <c r="AD153" i="3"/>
  <c r="M104" i="3"/>
  <c r="Y130" i="3"/>
  <c r="M218" i="3"/>
  <c r="S45" i="3"/>
  <c r="L280" i="3"/>
  <c r="O106" i="3"/>
  <c r="AD141" i="3"/>
  <c r="J163" i="3"/>
  <c r="AE247" i="3"/>
  <c r="P68" i="3"/>
  <c r="AA251" i="3"/>
  <c r="AE179" i="3"/>
  <c r="L183" i="3"/>
  <c r="Q284" i="3"/>
  <c r="M52" i="3"/>
  <c r="T132" i="3"/>
  <c r="Q172" i="3"/>
  <c r="AD279" i="3"/>
  <c r="I177" i="3"/>
  <c r="AG170" i="3"/>
  <c r="P266" i="3"/>
  <c r="X76" i="3"/>
  <c r="S232" i="3"/>
  <c r="U138" i="3"/>
  <c r="AD247" i="3"/>
  <c r="Q169" i="3"/>
  <c r="AI232" i="3"/>
  <c r="AC129" i="3"/>
  <c r="T260" i="3"/>
  <c r="U200" i="3"/>
  <c r="Y243" i="3"/>
  <c r="X67" i="3"/>
  <c r="G292" i="3"/>
  <c r="G57" i="3"/>
  <c r="AA135" i="3"/>
  <c r="H263" i="3"/>
  <c r="AH257" i="3"/>
  <c r="AG203" i="3"/>
  <c r="AC284" i="3"/>
  <c r="J253" i="3"/>
  <c r="L189" i="3"/>
  <c r="AF202" i="3"/>
  <c r="U196" i="3"/>
  <c r="J267" i="3"/>
  <c r="X196" i="3"/>
  <c r="H100" i="3"/>
  <c r="J189" i="3"/>
  <c r="L283" i="3"/>
  <c r="N267" i="3"/>
  <c r="K212" i="3"/>
  <c r="U88" i="3"/>
  <c r="I189" i="3"/>
  <c r="O203" i="3"/>
  <c r="G123" i="3"/>
  <c r="O187" i="3"/>
  <c r="S36" i="3"/>
  <c r="G178" i="3"/>
  <c r="U60" i="3"/>
  <c r="T162" i="3"/>
  <c r="T103" i="3"/>
  <c r="Q57" i="3"/>
  <c r="R210" i="3"/>
  <c r="S187" i="3"/>
  <c r="H45" i="3"/>
  <c r="J196" i="3"/>
  <c r="AI90" i="3"/>
  <c r="AH121" i="3"/>
  <c r="H253" i="3"/>
  <c r="K284" i="3"/>
  <c r="Y211" i="3"/>
  <c r="H251" i="3"/>
  <c r="I204" i="3"/>
  <c r="W179" i="3"/>
  <c r="AI268" i="3"/>
  <c r="P263" i="3"/>
  <c r="AG119" i="3"/>
  <c r="X97" i="3"/>
  <c r="AD204" i="3"/>
  <c r="G249" i="3"/>
  <c r="AB161" i="3"/>
  <c r="U226" i="3"/>
  <c r="U104" i="3"/>
  <c r="S259" i="3"/>
  <c r="V268" i="3"/>
  <c r="AI196" i="3"/>
  <c r="AC201" i="3"/>
  <c r="L193" i="3"/>
  <c r="AB147" i="3"/>
  <c r="W275" i="3"/>
  <c r="N123" i="3"/>
  <c r="X172" i="3"/>
  <c r="V137" i="3"/>
  <c r="J97" i="3"/>
  <c r="K113" i="3"/>
  <c r="AH203" i="3"/>
  <c r="I284" i="3"/>
  <c r="H221" i="3"/>
  <c r="AC82" i="3"/>
  <c r="U105" i="3"/>
  <c r="H168" i="3"/>
  <c r="H285" i="3"/>
  <c r="K183" i="3"/>
  <c r="AG233" i="3"/>
  <c r="T51" i="3"/>
  <c r="AD49" i="3"/>
  <c r="Y274" i="3"/>
  <c r="X220" i="3"/>
  <c r="M266" i="3"/>
  <c r="H193" i="3"/>
  <c r="AB187" i="3"/>
  <c r="I146" i="3"/>
  <c r="X138" i="3"/>
  <c r="AD193" i="3"/>
  <c r="Y264" i="3"/>
  <c r="G258" i="3"/>
  <c r="AC55" i="3"/>
  <c r="W164" i="3"/>
  <c r="T201" i="3"/>
  <c r="O210" i="3"/>
  <c r="AC39" i="3"/>
  <c r="AI189" i="3"/>
  <c r="AF99" i="3"/>
  <c r="AF259" i="3"/>
  <c r="AA177" i="3"/>
  <c r="M72" i="3"/>
  <c r="L231" i="3"/>
  <c r="K220" i="3"/>
  <c r="H171" i="3"/>
  <c r="U179" i="3"/>
  <c r="Q74" i="3"/>
  <c r="M253" i="3"/>
  <c r="N147" i="3"/>
  <c r="R236" i="3"/>
  <c r="N51" i="3"/>
  <c r="J241" i="3"/>
  <c r="L28" i="40" a="1"/>
  <c r="T186" i="3"/>
  <c r="M196" i="3"/>
  <c r="AF141" i="3"/>
  <c r="K193" i="3"/>
  <c r="Y289" i="3"/>
  <c r="AA232" i="3"/>
  <c r="AD237" i="3"/>
  <c r="AI26" i="3"/>
  <c r="AI178" i="3"/>
  <c r="G219" i="3"/>
  <c r="AD258" i="3"/>
  <c r="AI249" i="3"/>
  <c r="AD129" i="3"/>
  <c r="AG77" i="3"/>
  <c r="I250" i="3"/>
  <c r="Y152" i="3"/>
  <c r="W204" i="3"/>
  <c r="AA289" i="3"/>
  <c r="G227" i="3"/>
  <c r="X185" i="3"/>
  <c r="X136" i="3"/>
  <c r="AG202" i="3"/>
  <c r="L125" i="3"/>
  <c r="AF132" i="3"/>
  <c r="U161" i="3"/>
  <c r="R141" i="3"/>
  <c r="AB283" i="3"/>
  <c r="AD292" i="3"/>
  <c r="N164" i="3"/>
  <c r="AE249" i="3"/>
  <c r="AH282" i="3"/>
  <c r="O257" i="3"/>
  <c r="AF9" i="3"/>
  <c r="X120" i="3"/>
  <c r="S152" i="3"/>
  <c r="V220" i="3"/>
  <c r="AC156" i="3"/>
  <c r="N292" i="3"/>
  <c r="AC140" i="3"/>
  <c r="AB107" i="3"/>
  <c r="N178" i="3"/>
  <c r="AE234" i="3"/>
  <c r="M258" i="3"/>
  <c r="V108" i="3"/>
  <c r="AF228" i="3"/>
  <c r="R275" i="3"/>
  <c r="AH148" i="3"/>
  <c r="O279" i="3"/>
  <c r="AD284" i="3"/>
  <c r="Y292" i="3"/>
  <c r="Q243" i="3"/>
  <c r="H130" i="3"/>
  <c r="X269" i="3"/>
  <c r="J186" i="3"/>
  <c r="O131" i="3"/>
  <c r="T203" i="3"/>
  <c r="Z195" i="3"/>
  <c r="I59" i="3"/>
  <c r="X193" i="3"/>
  <c r="L196" i="3"/>
  <c r="AA173" i="3"/>
  <c r="AC120" i="3"/>
  <c r="I289" i="3"/>
  <c r="H161" i="3"/>
  <c r="M59" i="3"/>
  <c r="I260" i="3"/>
  <c r="AD280" i="3"/>
  <c r="X282" i="3"/>
  <c r="S116" i="3"/>
  <c r="AH225" i="3"/>
  <c r="Q56" i="3"/>
  <c r="G152" i="3"/>
  <c r="H155" i="3"/>
  <c r="K26" i="3"/>
  <c r="P40" i="3"/>
  <c r="AD244" i="3"/>
  <c r="X145" i="3"/>
  <c r="H105" i="3"/>
  <c r="AI212" i="3"/>
  <c r="Z265" i="3"/>
  <c r="T81" i="3"/>
  <c r="P259" i="3"/>
  <c r="X259" i="3"/>
  <c r="AI180" i="3"/>
  <c r="P122" i="3"/>
  <c r="T39" i="3"/>
  <c r="AH248" i="3"/>
  <c r="AC263" i="3"/>
  <c r="Z199" i="3"/>
  <c r="Q233" i="3"/>
  <c r="N226" i="3"/>
  <c r="AI221" i="3"/>
  <c r="AE244" i="3"/>
  <c r="L36" i="3"/>
  <c r="T172" i="3"/>
  <c r="S88" i="3"/>
  <c r="R218" i="3"/>
  <c r="X289" i="3"/>
  <c r="J113" i="3"/>
  <c r="W241" i="3"/>
  <c r="AA106" i="3"/>
  <c r="U219" i="3"/>
  <c r="AE114" i="3"/>
  <c r="N285" i="3"/>
  <c r="H273" i="3"/>
  <c r="Y125" i="3"/>
  <c r="I225" i="3"/>
  <c r="AG35" i="3"/>
  <c r="AG216" i="3"/>
  <c r="N291" i="3"/>
  <c r="V274" i="3"/>
  <c r="AG131" i="3"/>
  <c r="S26" i="3"/>
  <c r="AB89" i="3"/>
  <c r="AC204" i="3"/>
  <c r="U284" i="3"/>
  <c r="O74" i="3"/>
  <c r="AH202" i="3"/>
  <c r="H220" i="3"/>
  <c r="J167" i="3"/>
  <c r="V266" i="3"/>
  <c r="AE285" i="3"/>
  <c r="G109" i="3"/>
  <c r="AA231" i="3"/>
  <c r="AG205" i="3"/>
  <c r="Y236" i="3"/>
  <c r="S57" i="3"/>
  <c r="L43" i="3"/>
  <c r="AG187" i="3"/>
  <c r="W248" i="3"/>
  <c r="Y171" i="3"/>
  <c r="J251" i="3"/>
  <c r="L266" i="3"/>
  <c r="T221" i="3"/>
  <c r="K151" i="3"/>
  <c r="AH226" i="3"/>
  <c r="H186" i="3"/>
  <c r="AC260" i="3"/>
  <c r="V147" i="3"/>
  <c r="AC269" i="3"/>
  <c r="O259" i="3"/>
  <c r="L202" i="3"/>
  <c r="AC50" i="3"/>
  <c r="AF205" i="3"/>
  <c r="L132" i="3"/>
  <c r="AI204" i="3"/>
  <c r="AA170" i="3"/>
  <c r="M147" i="3"/>
  <c r="Y88" i="3"/>
  <c r="M114" i="3"/>
  <c r="S252" i="3"/>
  <c r="O234" i="3"/>
  <c r="AI187" i="3"/>
  <c r="G163" i="3"/>
  <c r="AE263" i="3"/>
  <c r="G186" i="3"/>
  <c r="AE219" i="3"/>
  <c r="Z39" i="3"/>
  <c r="J201" i="3"/>
  <c r="I237" i="3"/>
  <c r="AD276" i="3"/>
  <c r="O276" i="3"/>
  <c r="AI195" i="3"/>
  <c r="H199" i="3"/>
  <c r="Z167" i="3"/>
  <c r="V167" i="3"/>
  <c r="Q40" i="3"/>
  <c r="Z248" i="3"/>
  <c r="AE42" i="3"/>
  <c r="AF233" i="3"/>
  <c r="AD68" i="3"/>
  <c r="J193" i="3"/>
  <c r="AF185" i="3"/>
  <c r="K109" i="3"/>
  <c r="AD241" i="3"/>
  <c r="AC71" i="3"/>
  <c r="AB204" i="3"/>
  <c r="S266" i="3"/>
  <c r="V291" i="3"/>
  <c r="Z148" i="3"/>
  <c r="X104" i="3"/>
  <c r="O178" i="3"/>
  <c r="H72" i="3"/>
  <c r="X258" i="3"/>
  <c r="R233" i="3"/>
  <c r="P139" i="3"/>
  <c r="L157" i="3"/>
  <c r="AB25" i="3"/>
  <c r="AC236" i="3"/>
  <c r="X103" i="3"/>
  <c r="AH285" i="3"/>
  <c r="R196" i="3"/>
  <c r="Y216" i="3"/>
  <c r="K274" i="3"/>
  <c r="X163" i="3"/>
  <c r="I25" i="3"/>
  <c r="J135" i="3"/>
  <c r="V71" i="3"/>
  <c r="AH280" i="3"/>
  <c r="J157" i="3"/>
  <c r="K280" i="3"/>
  <c r="AC268" i="3"/>
  <c r="V152" i="3"/>
  <c r="K209" i="3"/>
  <c r="AG201" i="3"/>
  <c r="V161" i="3"/>
  <c r="N243" i="3"/>
  <c r="AA43" i="3"/>
  <c r="X233" i="3"/>
  <c r="AC139" i="3"/>
  <c r="AA12" i="3"/>
  <c r="P215" i="3"/>
  <c r="V248" i="3"/>
  <c r="AC186" i="3"/>
  <c r="H75" i="3"/>
  <c r="U280" i="3"/>
  <c r="Q141" i="3"/>
  <c r="Z55" i="3"/>
  <c r="R241" i="3"/>
  <c r="AE195" i="3"/>
  <c r="Q267" i="3"/>
  <c r="AA283" i="3"/>
  <c r="AE221" i="3"/>
  <c r="W17" i="3"/>
  <c r="AG151" i="3"/>
  <c r="W74" i="3"/>
  <c r="AE74" i="3"/>
  <c r="X235" i="3"/>
  <c r="AD203" i="3"/>
  <c r="AE162" i="3"/>
  <c r="AC148" i="3"/>
  <c r="AD23" i="3"/>
  <c r="M184" i="3"/>
  <c r="AF34" i="3"/>
  <c r="R265" i="3"/>
  <c r="N193" i="3"/>
  <c r="T194" i="3"/>
  <c r="P225" i="3"/>
  <c r="Q266" i="3"/>
  <c r="R252" i="3"/>
  <c r="U183" i="3"/>
  <c r="AD82" i="3"/>
  <c r="P284" i="3"/>
  <c r="AC233" i="3"/>
  <c r="R180" i="3"/>
  <c r="AD77" i="3"/>
  <c r="G177" i="3"/>
  <c r="R105" i="3"/>
  <c r="Z106" i="3"/>
  <c r="AC172" i="3"/>
  <c r="J162" i="3"/>
  <c r="Q183" i="3"/>
  <c r="AI114" i="3"/>
  <c r="V263" i="3"/>
  <c r="Q103" i="3"/>
  <c r="M171" i="3"/>
  <c r="AH171" i="3"/>
  <c r="S98" i="3"/>
  <c r="T187" i="3"/>
  <c r="Y220" i="3"/>
  <c r="U235" i="3"/>
  <c r="H24" i="3"/>
  <c r="I242" i="3"/>
  <c r="Y251" i="3"/>
  <c r="T242" i="3"/>
  <c r="AH66" i="3"/>
  <c r="AG82" i="3"/>
  <c r="M291" i="3"/>
  <c r="W89" i="3"/>
  <c r="AB237" i="3"/>
  <c r="AG147" i="3"/>
  <c r="Z120" i="3"/>
  <c r="P171" i="3"/>
  <c r="K237" i="3"/>
  <c r="Y100" i="3"/>
  <c r="L279" i="3"/>
  <c r="H232" i="3"/>
  <c r="AC283" i="3"/>
  <c r="AD188" i="3"/>
  <c r="L23" i="3"/>
  <c r="AG89" i="3"/>
  <c r="T140" i="3"/>
  <c r="AG247" i="3"/>
  <c r="U264" i="3"/>
  <c r="AF153" i="3"/>
  <c r="O125" i="3"/>
  <c r="AI274" i="3"/>
  <c r="U114" i="3"/>
  <c r="AF119" i="3"/>
  <c r="U124" i="3"/>
  <c r="Q132" i="3"/>
  <c r="AF167" i="3"/>
  <c r="AF225" i="3"/>
  <c r="AF266" i="3"/>
  <c r="AE100" i="3"/>
  <c r="K189" i="3"/>
  <c r="Y249" i="3"/>
  <c r="P49" i="3"/>
  <c r="O156" i="3"/>
  <c r="W104" i="3"/>
  <c r="T173" i="3"/>
  <c r="Y61" i="3"/>
  <c r="AG98" i="3"/>
  <c r="N152" i="3"/>
  <c r="V171" i="3"/>
  <c r="AB276" i="3"/>
  <c r="G226" i="3"/>
  <c r="G232" i="3"/>
  <c r="L216" i="3"/>
  <c r="AG185" i="3"/>
  <c r="AF194" i="3"/>
  <c r="M264" i="3"/>
  <c r="T119" i="3"/>
  <c r="J275" i="3"/>
  <c r="H276" i="3"/>
  <c r="O155" i="3"/>
  <c r="Y282" i="3"/>
  <c r="O168" i="3"/>
  <c r="AB242" i="3"/>
  <c r="K291" i="3"/>
  <c r="AF290" i="3"/>
  <c r="K99" i="3"/>
  <c r="N170" i="3"/>
  <c r="U202" i="3"/>
  <c r="AH100" i="3"/>
  <c r="X140" i="3"/>
  <c r="O75" i="3"/>
  <c r="V116" i="3"/>
  <c r="AC252" i="3"/>
  <c r="Y221" i="3"/>
  <c r="AI130" i="3"/>
  <c r="Q185" i="3"/>
  <c r="AB185" i="3"/>
  <c r="AI155" i="3"/>
  <c r="T212" i="3"/>
  <c r="P257" i="3"/>
  <c r="J164" i="3"/>
  <c r="Y263" i="3"/>
  <c r="V236" i="3"/>
  <c r="R242" i="3"/>
  <c r="W171" i="3"/>
  <c r="Q19" i="3"/>
  <c r="O137" i="3"/>
  <c r="AH172" i="3"/>
  <c r="S248" i="3"/>
  <c r="J227" i="3"/>
  <c r="G155" i="3"/>
  <c r="AI170" i="3"/>
  <c r="R171" i="3"/>
  <c r="P268" i="3"/>
  <c r="M185" i="3"/>
  <c r="J114" i="3"/>
  <c r="H217" i="3"/>
  <c r="AD20" i="3"/>
  <c r="I268" i="3"/>
  <c r="U148" i="3"/>
  <c r="AG273" i="3"/>
  <c r="AI76" i="3"/>
  <c r="N163" i="3"/>
  <c r="V168" i="3"/>
  <c r="T237" i="3"/>
  <c r="L275" i="3"/>
  <c r="Z104" i="3"/>
  <c r="T244" i="3"/>
  <c r="M292" i="3"/>
  <c r="S97" i="3"/>
  <c r="L146" i="3"/>
  <c r="M273" i="3"/>
  <c r="K41" i="3"/>
  <c r="R34" i="3"/>
  <c r="AE93" i="3"/>
  <c r="AG282" i="3"/>
  <c r="O225" i="3"/>
  <c r="AD157" i="3"/>
  <c r="AA228" i="3"/>
  <c r="Y33" i="3"/>
  <c r="K248" i="3"/>
  <c r="H109" i="3"/>
  <c r="AF243" i="3"/>
  <c r="X155" i="3"/>
  <c r="AH136" i="3"/>
  <c r="X212" i="3"/>
  <c r="AH122" i="3"/>
  <c r="U168" i="3"/>
  <c r="AI202" i="3"/>
  <c r="AI129" i="3"/>
  <c r="AB151" i="3"/>
  <c r="G280" i="3"/>
  <c r="L147" i="3"/>
  <c r="AI169" i="3"/>
  <c r="P292" i="3"/>
  <c r="S180" i="3"/>
  <c r="J180" i="3"/>
  <c r="AI109" i="3"/>
  <c r="K163" i="3"/>
  <c r="H216" i="3"/>
  <c r="V201" i="3"/>
  <c r="Q275" i="3"/>
  <c r="AA188" i="3"/>
  <c r="AC205" i="3"/>
  <c r="I282" i="3"/>
  <c r="T147" i="3"/>
  <c r="Z130" i="3"/>
  <c r="S236" i="3"/>
  <c r="AC212" i="3"/>
  <c r="AA68" i="3"/>
  <c r="Q171" i="3"/>
  <c r="U291" i="3"/>
  <c r="S253" i="3"/>
  <c r="AI233" i="3"/>
  <c r="N231" i="3"/>
  <c r="V65" i="3"/>
  <c r="V177" i="3"/>
  <c r="AH242" i="3"/>
  <c r="M209" i="3"/>
  <c r="I212" i="3"/>
  <c r="V218" i="3"/>
  <c r="H14" i="40" a="1"/>
  <c r="L167" i="3"/>
  <c r="H173" i="3"/>
  <c r="Y20" i="3"/>
  <c r="U99" i="3"/>
  <c r="M168" i="3"/>
  <c r="AF201" i="3"/>
  <c r="W199" i="3"/>
  <c r="T202" i="3"/>
  <c r="AF200" i="3"/>
  <c r="V247" i="3"/>
  <c r="P152" i="3"/>
  <c r="S113" i="3"/>
  <c r="T122" i="3"/>
  <c r="U290" i="3"/>
  <c r="Q67" i="3"/>
  <c r="AG194" i="3"/>
  <c r="Y267" i="3"/>
  <c r="AG267" i="3"/>
  <c r="G91" i="3"/>
  <c r="L168" i="3"/>
  <c r="V188" i="3"/>
  <c r="AC90" i="3"/>
  <c r="L41" i="3"/>
  <c r="AC178" i="3"/>
  <c r="M169" i="3"/>
  <c r="P201" i="3"/>
  <c r="S202" i="3"/>
  <c r="AA26" i="3"/>
  <c r="Z269" i="3"/>
  <c r="S93" i="3"/>
  <c r="AC227" i="3"/>
  <c r="AA196" i="3"/>
  <c r="P56" i="3"/>
  <c r="AH152" i="3"/>
  <c r="AE107" i="3"/>
  <c r="T193" i="3"/>
  <c r="N266" i="3"/>
  <c r="O281" i="3"/>
  <c r="K211" i="3"/>
  <c r="AB188" i="3"/>
  <c r="X177" i="3"/>
  <c r="AG252" i="3"/>
  <c r="AD259" i="3"/>
  <c r="I235" i="3"/>
  <c r="L42" i="3"/>
  <c r="R59" i="3"/>
  <c r="Z129" i="3"/>
  <c r="AI244" i="3"/>
  <c r="T233" i="3"/>
  <c r="AD215" i="3"/>
  <c r="AC76" i="3"/>
  <c r="J247" i="3"/>
  <c r="AC253" i="3"/>
  <c r="O161" i="3"/>
  <c r="AF274" i="3"/>
  <c r="X147" i="3"/>
  <c r="AD243" i="3"/>
  <c r="AH205" i="3"/>
  <c r="J152" i="3"/>
  <c r="Q269" i="3"/>
  <c r="AG76" i="3"/>
  <c r="R146" i="3"/>
  <c r="N212" i="3"/>
  <c r="S90" i="3"/>
  <c r="L170" i="3"/>
  <c r="L250" i="3"/>
  <c r="AD59" i="3"/>
  <c r="Z188" i="3"/>
  <c r="V215" i="3"/>
  <c r="O243" i="3"/>
  <c r="M263" i="3"/>
  <c r="R172" i="3"/>
  <c r="AE141" i="3"/>
  <c r="T225" i="3"/>
  <c r="Y155" i="3"/>
  <c r="Y164" i="3"/>
  <c r="AH130" i="3"/>
  <c r="AF282" i="3"/>
  <c r="Y200" i="3"/>
  <c r="AI171" i="3"/>
  <c r="AC242" i="3"/>
  <c r="AA200" i="3"/>
  <c r="I241" i="3"/>
  <c r="R74" i="3"/>
  <c r="H145" i="3"/>
  <c r="H189" i="3"/>
  <c r="W291" i="3"/>
  <c r="L232" i="3"/>
  <c r="R114" i="3"/>
  <c r="X290" i="3"/>
  <c r="H235" i="3"/>
  <c r="I290" i="3"/>
  <c r="AA248" i="3"/>
  <c r="AE168" i="3"/>
  <c r="W242" i="3"/>
  <c r="AF242" i="3"/>
  <c r="S249" i="3"/>
  <c r="P203" i="3"/>
  <c r="AG104" i="3"/>
  <c r="K260" i="3"/>
  <c r="K252" i="3"/>
  <c r="T168" i="3"/>
  <c r="AD212" i="3"/>
  <c r="P114" i="3"/>
  <c r="T120" i="3"/>
  <c r="Y172" i="3"/>
  <c r="R199" i="3"/>
  <c r="L114" i="3"/>
  <c r="AE210" i="3"/>
  <c r="Q204" i="3"/>
  <c r="G285" i="3"/>
  <c r="H202" i="3"/>
  <c r="AC45" i="3"/>
  <c r="AA60" i="3"/>
  <c r="R231" i="3"/>
  <c r="AH84" i="3"/>
  <c r="Q259" i="3"/>
  <c r="AH266" i="3"/>
  <c r="I280" i="3"/>
  <c r="N139" i="3"/>
  <c r="L201" i="3"/>
  <c r="N244" i="3"/>
  <c r="AD136" i="3"/>
  <c r="AD11" i="3"/>
  <c r="Q236" i="3"/>
  <c r="P147" i="3"/>
  <c r="AD122" i="3"/>
  <c r="I253" i="3"/>
  <c r="J171" i="3"/>
  <c r="K202" i="3"/>
  <c r="S52" i="3"/>
  <c r="AG109" i="3"/>
  <c r="AC280" i="3"/>
  <c r="AA227" i="3"/>
  <c r="AD183" i="3"/>
  <c r="AG145" i="3"/>
  <c r="AA291" i="3"/>
  <c r="AG265" i="3"/>
  <c r="L11" i="40" a="1"/>
  <c r="AB257" i="3"/>
  <c r="S178" i="3"/>
  <c r="N233" i="3"/>
  <c r="AA99" i="3"/>
  <c r="M232" i="3"/>
  <c r="AC273" i="3"/>
  <c r="AH57" i="3"/>
  <c r="S201" i="3"/>
  <c r="G43" i="3"/>
  <c r="AB226" i="3"/>
  <c r="L200" i="3"/>
  <c r="AE173" i="3"/>
  <c r="AF184" i="3"/>
  <c r="V92" i="3"/>
  <c r="AA91" i="3"/>
  <c r="W225" i="3"/>
  <c r="H56" i="3"/>
  <c r="H237" i="3"/>
  <c r="M9" i="3"/>
  <c r="L44" i="3"/>
  <c r="K283" i="3"/>
  <c r="Z157" i="3"/>
  <c r="AA281" i="3"/>
  <c r="X248" i="3"/>
  <c r="AC244" i="3"/>
  <c r="G107" i="3"/>
  <c r="X122" i="3"/>
  <c r="S68" i="3"/>
  <c r="AB202" i="3"/>
  <c r="R269" i="3"/>
  <c r="T98" i="3"/>
  <c r="AA235" i="3"/>
  <c r="R259" i="3"/>
  <c r="S17" i="3"/>
  <c r="P98" i="3"/>
  <c r="AA139" i="3"/>
  <c r="Y180" i="3"/>
  <c r="T209" i="3"/>
  <c r="Q124" i="3"/>
  <c r="AF226" i="3"/>
  <c r="P283" i="3"/>
  <c r="AA225" i="3"/>
  <c r="R151" i="3"/>
  <c r="I98" i="3"/>
  <c r="AG235" i="3"/>
  <c r="H228" i="3"/>
  <c r="AH93" i="3"/>
  <c r="X153" i="3"/>
  <c r="X56" i="3"/>
  <c r="N52" i="3"/>
  <c r="I202" i="3"/>
  <c r="P237" i="3"/>
  <c r="G228" i="3"/>
  <c r="L285" i="3"/>
  <c r="X273" i="3"/>
  <c r="L141" i="3"/>
  <c r="S282" i="3"/>
  <c r="L236" i="3"/>
  <c r="V249" i="3"/>
  <c r="AB268" i="3"/>
  <c r="AH253" i="3"/>
  <c r="AG248" i="3"/>
  <c r="AA257" i="3"/>
  <c r="T157" i="3"/>
  <c r="Q291" i="3"/>
  <c r="Y72" i="3"/>
  <c r="AE241" i="3"/>
  <c r="H233" i="3"/>
  <c r="AE199" i="3"/>
  <c r="K104" i="3"/>
  <c r="Y204" i="3"/>
  <c r="J57" i="3"/>
  <c r="M120" i="3"/>
  <c r="AB210" i="3"/>
  <c r="N65" i="3"/>
  <c r="AB92" i="3"/>
  <c r="W235" i="3"/>
  <c r="O201" i="3"/>
  <c r="V49" i="3"/>
  <c r="AA237" i="3"/>
  <c r="O145" i="3"/>
  <c r="N237" i="3"/>
  <c r="I196" i="3"/>
  <c r="AI93" i="3"/>
  <c r="J92" i="3"/>
  <c r="Q283" i="3"/>
  <c r="AD40" i="3"/>
  <c r="I92" i="3"/>
  <c r="AD67" i="3"/>
  <c r="Q188" i="3"/>
  <c r="O57" i="3"/>
  <c r="AH260" i="3"/>
  <c r="AD290" i="3"/>
  <c r="I249" i="3"/>
  <c r="V209" i="3"/>
  <c r="J123" i="3"/>
  <c r="O49" i="3"/>
  <c r="N146" i="3"/>
  <c r="AI116" i="3"/>
  <c r="N280" i="3"/>
  <c r="AI280" i="3"/>
  <c r="O273" i="3"/>
  <c r="N87" i="3"/>
  <c r="Q218" i="3"/>
  <c r="AC275" i="3"/>
  <c r="AF183" i="3"/>
  <c r="AA274" i="3"/>
  <c r="H60" i="3"/>
  <c r="AA146" i="3"/>
  <c r="AG88" i="3"/>
  <c r="U130" i="3"/>
  <c r="K172" i="3"/>
  <c r="Y156" i="3"/>
  <c r="AF291" i="3"/>
  <c r="Q44" i="3"/>
  <c r="M34" i="3"/>
  <c r="Q225" i="3"/>
  <c r="N88" i="3"/>
  <c r="AH289" i="3"/>
  <c r="AD285" i="3"/>
  <c r="AA65" i="3"/>
  <c r="L227" i="3"/>
  <c r="O39" i="3"/>
  <c r="U41" i="3"/>
  <c r="U75" i="3"/>
  <c r="P234" i="3"/>
  <c r="H274" i="3"/>
  <c r="X98" i="3"/>
  <c r="R155" i="3"/>
  <c r="W170" i="3"/>
  <c r="Y135" i="3"/>
  <c r="Z201" i="3"/>
  <c r="M217" i="3"/>
  <c r="L91" i="3"/>
  <c r="AG135" i="3"/>
  <c r="X81" i="3"/>
  <c r="AG281" i="3"/>
  <c r="AD273" i="3"/>
  <c r="N228" i="3"/>
  <c r="X28" i="3"/>
  <c r="AD172" i="3"/>
  <c r="AI123" i="3"/>
  <c r="AI243" i="3"/>
  <c r="N76" i="3"/>
  <c r="Q154" i="3"/>
  <c r="U216" i="3"/>
  <c r="Q279" i="3"/>
  <c r="K194" i="3"/>
  <c r="W43" i="3"/>
  <c r="N177" i="3"/>
  <c r="V81" i="3"/>
  <c r="AD26" i="3"/>
  <c r="L107" i="3"/>
  <c r="AG259" i="3"/>
  <c r="R249" i="3"/>
  <c r="AA267" i="3"/>
  <c r="I248" i="3"/>
  <c r="V225" i="3"/>
  <c r="P177" i="3"/>
  <c r="AI156" i="3"/>
  <c r="Z140" i="3"/>
  <c r="U28" i="3"/>
  <c r="AF220" i="3"/>
  <c r="AG29" i="3"/>
  <c r="I103" i="3"/>
  <c r="J290" i="3"/>
  <c r="AE253" i="3"/>
  <c r="L244" i="3"/>
  <c r="P219" i="3"/>
  <c r="AA167" i="3"/>
  <c r="R87" i="3"/>
  <c r="R201" i="3"/>
  <c r="Y41" i="3"/>
  <c r="Z202" i="3"/>
  <c r="U244" i="3"/>
  <c r="X232" i="3"/>
  <c r="R205" i="3"/>
  <c r="G154" i="3"/>
  <c r="M178" i="3"/>
  <c r="N259" i="3"/>
  <c r="AI131" i="3"/>
  <c r="G98" i="3"/>
  <c r="G194" i="3"/>
  <c r="AI236" i="3"/>
  <c r="AF122" i="3"/>
  <c r="Q97" i="3"/>
  <c r="L210" i="3"/>
  <c r="AB162" i="3"/>
  <c r="Z250" i="3"/>
  <c r="L242" i="3"/>
  <c r="AB83" i="3"/>
  <c r="AD173" i="3"/>
  <c r="H259" i="3"/>
  <c r="AB93" i="3"/>
  <c r="Y283" i="3"/>
  <c r="G200" i="3"/>
  <c r="O98" i="3"/>
  <c r="H283" i="3"/>
  <c r="K141" i="3"/>
  <c r="S82" i="3"/>
  <c r="V140" i="3"/>
  <c r="H260" i="3"/>
  <c r="U121" i="3"/>
  <c r="Y202" i="3"/>
  <c r="Z171" i="3"/>
  <c r="H42" i="3"/>
  <c r="V243" i="3"/>
  <c r="S273" i="3"/>
  <c r="Q17" i="3"/>
  <c r="V141" i="3"/>
  <c r="AD217" i="3"/>
  <c r="X284" i="3"/>
  <c r="AC219" i="3"/>
  <c r="Z185" i="3"/>
  <c r="P243" i="3"/>
  <c r="R250" i="3"/>
  <c r="Y105" i="3"/>
  <c r="L155" i="3"/>
  <c r="N242" i="3"/>
  <c r="H27" i="3"/>
  <c r="AH52" i="3"/>
  <c r="U116" i="3"/>
  <c r="H250" i="3"/>
  <c r="AF193" i="3"/>
  <c r="P136" i="3"/>
  <c r="N11" i="3"/>
  <c r="AA154" i="3"/>
  <c r="AC209" i="3"/>
  <c r="AI263" i="3"/>
  <c r="Y151" i="3"/>
  <c r="M268" i="3"/>
  <c r="K289" i="3"/>
  <c r="X263" i="3"/>
  <c r="R154" i="3"/>
  <c r="H11" i="3"/>
  <c r="AB203" i="3"/>
  <c r="AH217" i="3"/>
  <c r="AF146" i="3"/>
  <c r="AH194" i="3"/>
  <c r="T83" i="3"/>
  <c r="V119" i="3"/>
  <c r="M179" i="3"/>
  <c r="AH276" i="3"/>
  <c r="AF155" i="3"/>
  <c r="O258" i="3"/>
  <c r="I105" i="3"/>
  <c r="R217" i="3"/>
  <c r="O163" i="3"/>
  <c r="V163" i="3"/>
  <c r="I285" i="3"/>
  <c r="K184" i="3"/>
  <c r="S184" i="3"/>
  <c r="G253" i="3"/>
  <c r="AH141" i="3"/>
  <c r="Z163" i="3"/>
  <c r="R81" i="3"/>
  <c r="AH247" i="3"/>
  <c r="J243" i="3"/>
  <c r="AC184" i="3"/>
  <c r="P235" i="3"/>
  <c r="P233" i="3"/>
  <c r="W264" i="3"/>
  <c r="Q168" i="3"/>
  <c r="M250" i="3"/>
  <c r="T60" i="3"/>
  <c r="AF188" i="3"/>
  <c r="Z218" i="3"/>
  <c r="P66" i="3"/>
  <c r="Q104" i="3"/>
  <c r="G233" i="3"/>
  <c r="T124" i="3"/>
  <c r="K275" i="3"/>
  <c r="AF180" i="3"/>
  <c r="P45" i="3"/>
  <c r="AI251" i="3"/>
  <c r="H205" i="3"/>
  <c r="T145" i="3"/>
  <c r="Z119" i="3"/>
  <c r="S189" i="3"/>
  <c r="Y109" i="3"/>
  <c r="K162" i="3"/>
  <c r="AC257" i="3"/>
  <c r="AH187" i="3"/>
  <c r="K140" i="3"/>
  <c r="G164" i="3"/>
  <c r="R273" i="3"/>
  <c r="Y49" i="3"/>
  <c r="AI276" i="3"/>
  <c r="G209" i="3"/>
  <c r="N153" i="3"/>
  <c r="O188" i="3"/>
  <c r="W205" i="3"/>
  <c r="M233" i="3"/>
  <c r="AD201" i="3"/>
  <c r="P185" i="3"/>
  <c r="T196" i="3"/>
  <c r="V109" i="3"/>
  <c r="P156" i="3"/>
  <c r="T13" i="3"/>
  <c r="AI121" i="3"/>
  <c r="K257" i="3"/>
  <c r="AF187" i="3"/>
  <c r="Y280" i="3"/>
  <c r="H266" i="3"/>
  <c r="I234" i="3"/>
  <c r="V76" i="3"/>
  <c r="AD211" i="3"/>
  <c r="AC189" i="3"/>
  <c r="N276" i="3"/>
  <c r="R168" i="3"/>
  <c r="R253" i="3"/>
  <c r="AA56" i="3"/>
  <c r="I279" i="3"/>
  <c r="U122" i="3"/>
  <c r="AF61" i="3"/>
  <c r="Q285" i="3"/>
  <c r="U173" i="3"/>
  <c r="Z92" i="3"/>
  <c r="S44" i="3"/>
  <c r="O114" i="3"/>
  <c r="AB156" i="3"/>
  <c r="AB281" i="3"/>
  <c r="W284" i="3"/>
  <c r="W61" i="3"/>
  <c r="X184" i="3"/>
  <c r="AB44" i="3"/>
  <c r="J119" i="3"/>
  <c r="R61" i="3"/>
  <c r="AA148" i="3"/>
  <c r="AH259" i="3"/>
  <c r="S291" i="3"/>
  <c r="AD50" i="3"/>
  <c r="T52" i="3"/>
  <c r="W289" i="3"/>
  <c r="AA155" i="3"/>
  <c r="N251" i="3"/>
  <c r="Q129" i="3"/>
  <c r="W253" i="3"/>
  <c r="N260" i="3"/>
  <c r="W193" i="3"/>
  <c r="M123" i="3"/>
  <c r="L203" i="3"/>
  <c r="AH51" i="3"/>
  <c r="T220" i="3"/>
  <c r="W147" i="3"/>
  <c r="AH173" i="3"/>
  <c r="I226" i="3"/>
  <c r="T210" i="3"/>
  <c r="R164" i="3"/>
  <c r="Z258" i="3"/>
  <c r="O109" i="3"/>
  <c r="U100" i="3"/>
  <c r="K219" i="3"/>
  <c r="J259" i="3"/>
  <c r="AG280" i="3"/>
  <c r="R156" i="3"/>
  <c r="K76" i="3"/>
  <c r="W35" i="3"/>
  <c r="AF114" i="3"/>
  <c r="L194" i="3"/>
  <c r="K258" i="3"/>
  <c r="I183" i="3"/>
  <c r="G283" i="3"/>
  <c r="Z253" i="3"/>
  <c r="AC75" i="3"/>
  <c r="K231" i="3"/>
  <c r="Z282" i="3"/>
  <c r="AG290" i="3"/>
  <c r="J212" i="3"/>
  <c r="N249" i="3"/>
  <c r="AG283" i="3"/>
  <c r="R167" i="3"/>
  <c r="AH108" i="3"/>
  <c r="AH258" i="3"/>
  <c r="P236" i="3"/>
  <c r="K89" i="3"/>
  <c r="Y59" i="3"/>
  <c r="U242" i="3"/>
  <c r="AC35" i="3"/>
  <c r="I129" i="3"/>
  <c r="Q81" i="3"/>
  <c r="S114" i="3"/>
  <c r="AC157" i="3"/>
  <c r="Q290" i="3"/>
  <c r="AD220" i="3"/>
  <c r="AB284" i="3"/>
  <c r="AF173" i="3"/>
  <c r="M183" i="3"/>
  <c r="K236" i="3"/>
  <c r="K82" i="3"/>
  <c r="Z226" i="3"/>
  <c r="L139" i="3"/>
  <c r="P167" i="3"/>
  <c r="I151" i="3"/>
  <c r="R212" i="3"/>
  <c r="Q231" i="3"/>
  <c r="AC108" i="3"/>
  <c r="I121" i="3"/>
  <c r="X205" i="3"/>
  <c r="AA259" i="3"/>
  <c r="W227" i="3"/>
  <c r="O228" i="3"/>
  <c r="W121" i="3"/>
  <c r="Y138" i="3"/>
  <c r="O65" i="3"/>
  <c r="AH284" i="3"/>
  <c r="P116" i="3"/>
  <c r="AA247" i="3"/>
  <c r="AA119" i="3"/>
  <c r="AC135" i="3"/>
  <c r="M24" i="3"/>
  <c r="AD248" i="3"/>
  <c r="O221" i="3"/>
  <c r="J257" i="3"/>
  <c r="AG232" i="3"/>
  <c r="U209" i="3"/>
  <c r="T20" i="3"/>
  <c r="M203" i="3"/>
  <c r="Q186" i="3"/>
  <c r="U135" i="3"/>
  <c r="Y146" i="3"/>
  <c r="W82" i="3"/>
  <c r="AE242" i="3"/>
  <c r="AA217" i="3"/>
  <c r="AE202" i="3"/>
  <c r="Q195" i="3"/>
  <c r="H242" i="3"/>
  <c r="O219" i="3"/>
  <c r="L90" i="3"/>
  <c r="N289" i="3"/>
  <c r="V216" i="3"/>
  <c r="N92" i="3"/>
  <c r="W290" i="3"/>
  <c r="T281" i="3"/>
  <c r="J226" i="3"/>
  <c r="AA132" i="3"/>
  <c r="AI259" i="3"/>
  <c r="AE183" i="3"/>
  <c r="O179" i="3"/>
  <c r="U162" i="3"/>
  <c r="V57" i="3"/>
  <c r="Q228" i="3"/>
  <c r="G241" i="3"/>
  <c r="S235" i="3"/>
  <c r="AI124" i="3"/>
  <c r="Q189" i="3"/>
  <c r="AG164" i="3"/>
  <c r="M116" i="3"/>
  <c r="S218" i="3"/>
  <c r="H135" i="3"/>
  <c r="X129" i="3"/>
  <c r="Z268" i="3"/>
  <c r="Y290" i="3"/>
  <c r="AF283" i="3"/>
  <c r="AF217" i="3"/>
  <c r="AG61" i="3"/>
  <c r="AF82" i="3"/>
  <c r="Z221" i="3"/>
  <c r="J279" i="3"/>
  <c r="AI8" i="3"/>
  <c r="AH137" i="3"/>
  <c r="P199" i="3"/>
  <c r="M257" i="3"/>
  <c r="G172" i="3"/>
  <c r="I187" i="3"/>
  <c r="H265" i="3"/>
  <c r="H50" i="3"/>
  <c r="AC279" i="3"/>
  <c r="AI253" i="3"/>
  <c r="Q276" i="3"/>
  <c r="AI227" i="3"/>
  <c r="V282" i="3"/>
  <c r="S251" i="3"/>
  <c r="AB211" i="3"/>
  <c r="R178" i="3"/>
  <c r="U217" i="3"/>
  <c r="U186" i="3"/>
  <c r="O23" i="3"/>
  <c r="X90" i="3"/>
  <c r="AF235" i="3"/>
  <c r="X141" i="3"/>
  <c r="N290" i="3"/>
  <c r="AE275" i="3"/>
  <c r="H180" i="3"/>
  <c r="AA183" i="3"/>
  <c r="AE257" i="3"/>
  <c r="Q145" i="3"/>
  <c r="R258" i="3"/>
  <c r="AE236" i="3"/>
  <c r="L252" i="3"/>
  <c r="AC74" i="3"/>
  <c r="X157" i="3"/>
  <c r="K185" i="3"/>
  <c r="AH265" i="3"/>
  <c r="X210" i="3"/>
  <c r="W236" i="3"/>
  <c r="J209" i="3"/>
  <c r="AA33" i="3"/>
  <c r="P88" i="3"/>
  <c r="Z189" i="3"/>
  <c r="AH180" i="3"/>
  <c r="AF203" i="3"/>
  <c r="Y131" i="3"/>
  <c r="S140" i="3"/>
  <c r="AC23" i="3"/>
  <c r="AA161" i="3"/>
  <c r="AD236" i="3"/>
  <c r="AF260" i="3"/>
  <c r="G187" i="3"/>
  <c r="AB113" i="3"/>
  <c r="AB136" i="3"/>
  <c r="K105" i="3"/>
  <c r="AD24" i="3"/>
  <c r="AD268" i="3"/>
  <c r="V154" i="3"/>
  <c r="U247" i="3"/>
  <c r="L178" i="3"/>
  <c r="Q221" i="3"/>
  <c r="AE156" i="3"/>
  <c r="AE193" i="3"/>
  <c r="AI162" i="3"/>
  <c r="N129" i="3"/>
  <c r="J285" i="3"/>
  <c r="Q215" i="3"/>
  <c r="U29" i="3"/>
  <c r="O199" i="3"/>
  <c r="T284" i="3"/>
  <c r="N274" i="3"/>
  <c r="AI205" i="3"/>
  <c r="Q281" i="3"/>
  <c r="AI161" i="3"/>
  <c r="K195" i="3"/>
  <c r="AI92" i="3"/>
  <c r="T285" i="3"/>
  <c r="AC203" i="3"/>
  <c r="O232" i="3"/>
  <c r="G212" i="3"/>
  <c r="K18" i="3"/>
  <c r="Y237" i="3"/>
  <c r="H185" i="3"/>
  <c r="AC19" i="3"/>
  <c r="T248" i="3"/>
  <c r="AA140" i="3"/>
  <c r="I152" i="3"/>
  <c r="T211" i="3"/>
  <c r="M211" i="3"/>
  <c r="Q257" i="3"/>
  <c r="M156" i="3"/>
  <c r="H129" i="3"/>
  <c r="J50" i="3"/>
  <c r="AH157" i="3"/>
  <c r="M276" i="3"/>
  <c r="L33" i="40" a="1"/>
  <c r="AG260" i="3"/>
  <c r="L184" i="3"/>
  <c r="AD164" i="3"/>
  <c r="V135" i="3"/>
  <c r="V162" i="3"/>
  <c r="K228" i="3"/>
  <c r="AC195" i="3"/>
  <c r="G169" i="3"/>
  <c r="AH145" i="3"/>
  <c r="AH153" i="3"/>
  <c r="I231" i="3"/>
  <c r="AF58" i="3"/>
  <c r="AH243" i="3"/>
  <c r="L282" i="3"/>
  <c r="Z52" i="3"/>
  <c r="AI284" i="3"/>
  <c r="R279" i="3"/>
  <c r="T180" i="3"/>
  <c r="AA164" i="3"/>
  <c r="U93" i="3"/>
  <c r="I168" i="3"/>
  <c r="J170" i="3"/>
  <c r="AG58" i="3"/>
  <c r="O249" i="3"/>
  <c r="I167" i="3"/>
  <c r="AA44" i="3"/>
  <c r="V10" i="3"/>
  <c r="H268" i="3"/>
  <c r="N7" i="3"/>
  <c r="AD195" i="3"/>
  <c r="Z259" i="3"/>
  <c r="K225" i="3"/>
  <c r="I243" i="3"/>
  <c r="H122" i="3"/>
  <c r="O216" i="3"/>
  <c r="N219" i="3"/>
  <c r="M49" i="3"/>
  <c r="T267" i="3"/>
  <c r="S226" i="3"/>
  <c r="I114" i="3"/>
  <c r="J107" i="3"/>
  <c r="AC61" i="3"/>
  <c r="AG107" i="3"/>
  <c r="O220" i="3"/>
  <c r="K188" i="3"/>
  <c r="G235" i="3"/>
  <c r="Q26" i="3"/>
  <c r="T258" i="3"/>
  <c r="G189" i="3"/>
  <c r="AA258" i="3"/>
  <c r="Q265" i="3"/>
  <c r="Z105" i="3"/>
  <c r="X231" i="3"/>
  <c r="AB199" i="3"/>
  <c r="Z231" i="3"/>
  <c r="T289" i="3"/>
  <c r="W292" i="3"/>
  <c r="AE276" i="3"/>
  <c r="H267" i="3"/>
  <c r="G171" i="3"/>
  <c r="AD74" i="3"/>
  <c r="H124" i="3"/>
  <c r="Y92" i="3"/>
  <c r="V72" i="3"/>
  <c r="W83" i="3"/>
  <c r="M125" i="3"/>
  <c r="AA226" i="3"/>
  <c r="P289" i="3"/>
  <c r="I106" i="3"/>
  <c r="P170" i="3"/>
  <c r="I125" i="3"/>
  <c r="Q235" i="3"/>
  <c r="X100" i="3"/>
  <c r="AD186" i="3"/>
  <c r="AE155" i="3"/>
  <c r="V283" i="3"/>
  <c r="K75" i="3"/>
  <c r="Q156" i="3"/>
  <c r="AF100" i="3"/>
  <c r="AI139" i="3"/>
  <c r="K234" i="3"/>
  <c r="AE57" i="3"/>
  <c r="T11" i="3"/>
  <c r="G140" i="3"/>
  <c r="Y43" i="3"/>
  <c r="M27" i="3"/>
  <c r="U267" i="3"/>
  <c r="M148" i="3"/>
  <c r="O169" i="3"/>
  <c r="U115" i="3"/>
  <c r="H66" i="3"/>
  <c r="O275" i="3"/>
  <c r="U260" i="3"/>
  <c r="O231" i="3"/>
  <c r="G138" i="3"/>
  <c r="W72" i="3"/>
  <c r="X121" i="3"/>
  <c r="Y183" i="3"/>
  <c r="J177" i="3"/>
  <c r="T97" i="3"/>
  <c r="W265" i="3"/>
  <c r="AA122" i="3"/>
  <c r="Q187" i="3"/>
  <c r="H140" i="3"/>
  <c r="L82" i="3"/>
  <c r="O292" i="3"/>
  <c r="N169" i="3"/>
  <c r="AE217" i="3"/>
  <c r="N186" i="3"/>
  <c r="X244" i="3"/>
  <c r="W109" i="3"/>
  <c r="I211" i="3"/>
  <c r="AI100" i="3"/>
  <c r="X169" i="3"/>
  <c r="Z164" i="3"/>
  <c r="V186" i="3"/>
  <c r="AD267" i="3"/>
  <c r="AI290" i="3"/>
  <c r="I247" i="3"/>
  <c r="G282" i="3"/>
  <c r="AF135" i="3"/>
  <c r="M279" i="3"/>
  <c r="S173" i="3"/>
  <c r="W173" i="3"/>
  <c r="AF179" i="3"/>
  <c r="O173" i="3"/>
  <c r="Z196" i="3"/>
  <c r="AD194" i="3"/>
  <c r="AC218" i="3"/>
  <c r="K135" i="3"/>
  <c r="Q121" i="3"/>
  <c r="AG189" i="3"/>
  <c r="AC188" i="3"/>
  <c r="Z137" i="3"/>
  <c r="V103" i="3"/>
  <c r="J250" i="3"/>
  <c r="S265" i="3"/>
  <c r="AI167" i="3"/>
  <c r="P200" i="3"/>
  <c r="U241" i="3"/>
  <c r="O242" i="3"/>
  <c r="AG172" i="3"/>
  <c r="N91" i="3"/>
  <c r="J43" i="3"/>
  <c r="AB231" i="3"/>
  <c r="K145" i="3"/>
  <c r="AF50" i="3"/>
  <c r="W280" i="3"/>
  <c r="W216" i="3"/>
  <c r="AE260" i="3"/>
  <c r="AA215" i="3"/>
  <c r="G290" i="3"/>
  <c r="W221" i="3"/>
  <c r="P232" i="3"/>
  <c r="AI194" i="3"/>
  <c r="AD249" i="3"/>
  <c r="I200" i="3"/>
  <c r="AC121" i="3"/>
  <c r="AI237" i="3"/>
  <c r="AE201" i="3"/>
  <c r="I232" i="3"/>
  <c r="U279" i="3"/>
  <c r="AC163" i="3"/>
  <c r="Z203" i="3"/>
  <c r="AG169" i="3"/>
  <c r="W260" i="3"/>
  <c r="Q173" i="3"/>
  <c r="L257" i="3"/>
  <c r="P74" i="3"/>
  <c r="W154" i="3"/>
  <c r="P92" i="3"/>
  <c r="I65" i="3"/>
  <c r="T241" i="3"/>
  <c r="X252" i="3"/>
  <c r="AG173" i="3"/>
  <c r="N56" i="3"/>
  <c r="G170" i="3"/>
  <c r="AC289" i="3"/>
  <c r="AC232" i="3"/>
  <c r="AB265" i="3"/>
  <c r="V292" i="3"/>
  <c r="AA172" i="3"/>
  <c r="AA92" i="3"/>
  <c r="AC138" i="3"/>
  <c r="P211" i="3"/>
  <c r="S34" i="3"/>
  <c r="AD168" i="3"/>
  <c r="W107" i="3"/>
  <c r="S170" i="3"/>
  <c r="N209" i="3"/>
  <c r="U201" i="3"/>
  <c r="J204" i="3"/>
  <c r="U109" i="3"/>
  <c r="AD263" i="3"/>
  <c r="V100" i="3"/>
  <c r="V164" i="3"/>
  <c r="U215" i="3"/>
  <c r="R289" i="3"/>
  <c r="AC266" i="3"/>
  <c r="K217" i="3"/>
  <c r="AC169" i="3"/>
  <c r="M188" i="3"/>
  <c r="AI177" i="3"/>
  <c r="AD145" i="3"/>
  <c r="U231" i="3"/>
  <c r="AF218" i="3"/>
  <c r="G259" i="3"/>
  <c r="M201" i="3"/>
  <c r="AH58" i="3"/>
  <c r="J237" i="3"/>
  <c r="T152" i="3"/>
  <c r="AF253" i="3"/>
  <c r="I43" i="3"/>
  <c r="AA250" i="3"/>
  <c r="U204" i="3"/>
  <c r="AF276" i="3"/>
  <c r="Q114" i="3"/>
  <c r="AI257" i="3"/>
  <c r="S228" i="3"/>
  <c r="U274" i="3"/>
  <c r="Y40" i="3"/>
  <c r="AH170" i="3"/>
  <c r="AF196" i="3"/>
  <c r="Z215" i="3"/>
  <c r="AB105" i="3"/>
  <c r="M283" i="3"/>
  <c r="AE43" i="3"/>
  <c r="U172" i="3"/>
  <c r="N220" i="3"/>
  <c r="S289" i="3"/>
  <c r="V155" i="3"/>
  <c r="AC161" i="3"/>
  <c r="AB232" i="3"/>
  <c r="AA131" i="3"/>
  <c r="AE105" i="3"/>
  <c r="T28" i="3"/>
  <c r="J211" i="3"/>
  <c r="G210" i="3"/>
  <c r="AA124" i="3"/>
  <c r="Y232" i="3"/>
  <c r="AB248" i="3"/>
  <c r="M90" i="3"/>
  <c r="T42" i="3"/>
  <c r="AE205" i="3"/>
  <c r="P285" i="3"/>
  <c r="AI104" i="3"/>
  <c r="N130" i="3"/>
  <c r="K33" i="3"/>
  <c r="S145" i="3"/>
  <c r="V183" i="3"/>
  <c r="J148" i="3"/>
  <c r="P132" i="3"/>
  <c r="J215" i="3"/>
  <c r="S124" i="3"/>
  <c r="AG242" i="3"/>
  <c r="G129" i="3"/>
  <c r="AA218" i="3"/>
  <c r="K210" i="3"/>
  <c r="AB275" i="3"/>
  <c r="AA221" i="3"/>
  <c r="N74" i="3"/>
  <c r="Z141" i="3"/>
  <c r="AF244" i="3"/>
  <c r="AG59" i="3"/>
  <c r="AF97" i="3"/>
  <c r="AF12" i="3"/>
  <c r="AA211" i="3"/>
  <c r="T265" i="3"/>
  <c r="I100" i="3"/>
  <c r="I178" i="3"/>
  <c r="M216" i="3"/>
  <c r="V267" i="3"/>
  <c r="W120" i="3"/>
  <c r="AC267" i="3"/>
  <c r="AF263" i="3"/>
  <c r="AH67" i="3"/>
  <c r="T234" i="3"/>
  <c r="X77" i="3"/>
  <c r="Q258" i="3"/>
  <c r="H107" i="3"/>
  <c r="AC153" i="3"/>
  <c r="O130" i="3"/>
  <c r="AD291" i="3"/>
  <c r="U188" i="3"/>
  <c r="V170" i="3"/>
  <c r="U221" i="3"/>
  <c r="I203" i="3"/>
  <c r="V145" i="3"/>
  <c r="AD139" i="3"/>
  <c r="N120" i="3"/>
  <c r="H169" i="3"/>
  <c r="Z100" i="3"/>
  <c r="P195" i="3"/>
  <c r="I201" i="3"/>
  <c r="AE11" i="3"/>
  <c r="AF204" i="3"/>
  <c r="Y170" i="3"/>
  <c r="Q155" i="3"/>
  <c r="AG121" i="3"/>
  <c r="AG83" i="3"/>
  <c r="AD275" i="3"/>
  <c r="L199" i="3"/>
  <c r="Z274" i="3"/>
  <c r="X137" i="3"/>
  <c r="AF164" i="3"/>
  <c r="U65" i="3"/>
  <c r="X274" i="3"/>
  <c r="AH125" i="3"/>
  <c r="H279" i="3"/>
  <c r="J81" i="3"/>
  <c r="O25" i="3"/>
  <c r="AH109" i="3"/>
  <c r="AG125" i="3"/>
  <c r="AH98" i="3"/>
  <c r="L156" i="3"/>
  <c r="M99" i="3"/>
  <c r="AH81" i="3"/>
  <c r="N114" i="3"/>
  <c r="T136" i="3"/>
  <c r="AD189" i="3"/>
  <c r="Y291" i="3"/>
  <c r="AE41" i="3"/>
  <c r="AD219" i="3"/>
  <c r="H234" i="3"/>
  <c r="AF81" i="3"/>
  <c r="AH138" i="3"/>
  <c r="Q268" i="3"/>
  <c r="AF57" i="3"/>
  <c r="G251" i="3"/>
  <c r="AI44" i="3"/>
  <c r="X107" i="3"/>
  <c r="T129" i="3"/>
  <c r="R291" i="3"/>
  <c r="V204" i="3"/>
  <c r="AB218" i="3"/>
  <c r="Y50" i="3"/>
  <c r="M33" i="3"/>
  <c r="H121" i="3"/>
  <c r="R173" i="3"/>
  <c r="AB146" i="3"/>
  <c r="Y231" i="3"/>
  <c r="AF93" i="3"/>
  <c r="AI266" i="3"/>
  <c r="AF51" i="3"/>
  <c r="G131" i="3"/>
  <c r="W88" i="3"/>
  <c r="AG33" i="3"/>
  <c r="L241" i="3"/>
  <c r="H209" i="3"/>
  <c r="Q274" i="3"/>
  <c r="AE108" i="3"/>
  <c r="J66" i="3"/>
  <c r="T35" i="3"/>
  <c r="R162" i="3"/>
  <c r="K216" i="3"/>
  <c r="AG221" i="3"/>
  <c r="AE284" i="3"/>
  <c r="L180" i="3"/>
  <c r="Z51" i="3"/>
  <c r="V257" i="3"/>
  <c r="Q148" i="3"/>
  <c r="AE139" i="3"/>
  <c r="V212" i="3"/>
  <c r="J146" i="3"/>
  <c r="L235" i="3"/>
  <c r="V235" i="3"/>
  <c r="L130" i="3"/>
  <c r="AC243" i="3"/>
  <c r="AB74" i="3"/>
  <c r="T252" i="3"/>
  <c r="T232" i="3"/>
  <c r="AE185" i="3"/>
  <c r="O226" i="3"/>
  <c r="AG244" i="3"/>
  <c r="AF116" i="3"/>
  <c r="J264" i="3"/>
  <c r="I276" i="3"/>
  <c r="U243" i="3"/>
  <c r="T169" i="3"/>
  <c r="AD116" i="3"/>
  <c r="AA23" i="3"/>
  <c r="AE235" i="3"/>
  <c r="M44" i="3"/>
  <c r="Q209" i="3"/>
  <c r="AD216" i="3"/>
  <c r="Z169" i="3"/>
  <c r="I221" i="3"/>
  <c r="S161" i="3"/>
  <c r="AI258" i="3"/>
  <c r="T146" i="3"/>
  <c r="J99" i="3"/>
  <c r="AI200" i="3"/>
  <c r="W243" i="3"/>
  <c r="AB152" i="3"/>
  <c r="V43" i="3"/>
  <c r="M290" i="3"/>
  <c r="N136" i="3"/>
  <c r="AA203" i="3"/>
  <c r="N215" i="3"/>
  <c r="AI211" i="3"/>
  <c r="AE60" i="3"/>
  <c r="AH183" i="3"/>
  <c r="K243" i="3"/>
  <c r="Z131" i="3"/>
  <c r="S210" i="3"/>
  <c r="AA279" i="3"/>
  <c r="AH184" i="3"/>
  <c r="AG236" i="3"/>
  <c r="AC211" i="3"/>
  <c r="AF156" i="3"/>
  <c r="AF36" i="3"/>
  <c r="AC125" i="3"/>
  <c r="O196" i="3"/>
  <c r="AF60" i="3"/>
  <c r="AG220" i="3"/>
  <c r="Z212" i="3"/>
  <c r="Y186" i="3"/>
  <c r="T153" i="3"/>
  <c r="AE200" i="3"/>
  <c r="AF157" i="3"/>
  <c r="L67" i="3"/>
  <c r="AC282" i="3"/>
  <c r="AI235" i="3"/>
  <c r="AG227" i="3"/>
  <c r="N204" i="3"/>
  <c r="R157" i="3"/>
  <c r="T231" i="3"/>
  <c r="AF154" i="3"/>
  <c r="W140" i="3"/>
  <c r="P210" i="3"/>
  <c r="AB120" i="3"/>
  <c r="Z172" i="3"/>
  <c r="S221" i="3"/>
  <c r="AE83" i="3"/>
  <c r="AD123" i="3"/>
  <c r="AC216" i="3"/>
  <c r="K227" i="3"/>
  <c r="W231" i="3"/>
  <c r="O283" i="3"/>
  <c r="AH146" i="3"/>
  <c r="Y141" i="3"/>
  <c r="X242" i="3"/>
  <c r="AA66" i="3"/>
  <c r="AG24" i="3"/>
  <c r="AG209" i="3"/>
  <c r="O135" i="3"/>
  <c r="AA252" i="3"/>
  <c r="M237" i="3"/>
  <c r="AI215" i="3"/>
  <c r="AG92" i="3"/>
  <c r="AH199" i="3"/>
  <c r="L104" i="3"/>
  <c r="X162" i="3"/>
  <c r="O218" i="3"/>
  <c r="L151" i="3"/>
  <c r="AF275" i="3"/>
  <c r="AH71" i="3"/>
  <c r="AG234" i="3"/>
  <c r="I161" i="3"/>
  <c r="O136" i="3"/>
  <c r="R186" i="3"/>
  <c r="AA292" i="3"/>
  <c r="J263" i="3"/>
  <c r="L93" i="3"/>
  <c r="AG154" i="3"/>
  <c r="AB180" i="3"/>
  <c r="AI120" i="3"/>
  <c r="AI216" i="3"/>
  <c r="H178" i="3"/>
  <c r="AD210" i="3"/>
  <c r="U281" i="3"/>
  <c r="Q232" i="3"/>
  <c r="AI99" i="3"/>
  <c r="P189" i="3"/>
  <c r="M39" i="3"/>
  <c r="K196" i="3"/>
  <c r="I171" i="3"/>
  <c r="M36" i="3"/>
  <c r="I91" i="3"/>
  <c r="I135" i="3"/>
  <c r="Y219" i="3"/>
  <c r="Z252" i="3"/>
  <c r="S162" i="3"/>
  <c r="V132" i="3"/>
  <c r="U185" i="3"/>
  <c r="U146" i="3"/>
  <c r="L152" i="3"/>
  <c r="AH204" i="3"/>
  <c r="AH244" i="3"/>
  <c r="AE252" i="3"/>
  <c r="AG60" i="3"/>
  <c r="Y196" i="3"/>
  <c r="N90" i="3"/>
  <c r="P260" i="3"/>
  <c r="P273" i="3"/>
  <c r="AD76" i="3"/>
  <c r="J203" i="3"/>
  <c r="T274" i="3"/>
  <c r="I184" i="3"/>
  <c r="H116" i="3"/>
  <c r="AB215" i="3"/>
  <c r="O250" i="3"/>
  <c r="I244" i="3"/>
  <c r="AA199" i="3"/>
  <c r="L243" i="3"/>
  <c r="R211" i="3"/>
  <c r="Q234" i="3"/>
  <c r="T72" i="3"/>
  <c r="Z125" i="3"/>
  <c r="AD138" i="3"/>
  <c r="U180" i="3"/>
  <c r="R49" i="3"/>
  <c r="S200" i="3"/>
  <c r="AG162" i="3"/>
  <c r="G55" i="3"/>
  <c r="AI29" i="3"/>
  <c r="O209" i="3"/>
  <c r="X187" i="3"/>
  <c r="AC237" i="3"/>
  <c r="J179" i="3"/>
  <c r="L161" i="3"/>
  <c r="T227" i="3"/>
  <c r="AH107" i="3"/>
  <c r="J233" i="3"/>
  <c r="AA136" i="3"/>
  <c r="AE123" i="3"/>
  <c r="Z251" i="3"/>
  <c r="W183" i="3"/>
  <c r="Q237" i="3"/>
  <c r="H51" i="3"/>
  <c r="W156" i="3"/>
  <c r="AH140" i="3"/>
  <c r="S234" i="3"/>
  <c r="Z136" i="3"/>
  <c r="AA97" i="3"/>
  <c r="AC249" i="3"/>
  <c r="AH178" i="3"/>
  <c r="K116" i="3"/>
  <c r="R266" i="3"/>
  <c r="X59" i="3"/>
  <c r="AF107" i="3"/>
  <c r="AE157" i="3"/>
  <c r="V139" i="3"/>
  <c r="V106" i="3"/>
  <c r="Q71" i="3"/>
  <c r="Z50" i="3"/>
  <c r="H200" i="3"/>
  <c r="K73" i="3"/>
  <c r="M187" i="3"/>
  <c r="U107" i="3"/>
  <c r="T279" i="3"/>
  <c r="O151" i="3"/>
  <c r="X114" i="3"/>
  <c r="T77" i="3"/>
  <c r="AH228" i="3"/>
  <c r="X58" i="3"/>
  <c r="G188" i="3"/>
  <c r="AD89" i="3"/>
  <c r="Y241" i="3"/>
  <c r="P146" i="3"/>
  <c r="AC185" i="3"/>
  <c r="AH275" i="3"/>
  <c r="AE121" i="3"/>
  <c r="AB97" i="3"/>
  <c r="T139" i="3"/>
  <c r="Q202" i="3"/>
  <c r="AG237" i="3"/>
  <c r="AE171" i="3"/>
  <c r="G218" i="3"/>
  <c r="AH19" i="3"/>
  <c r="AB168" i="3"/>
  <c r="AG153" i="3"/>
  <c r="V157" i="3"/>
  <c r="T171" i="3"/>
  <c r="G242" i="3"/>
  <c r="J84" i="3"/>
  <c r="R138" i="3"/>
  <c r="M274" i="3"/>
  <c r="G103" i="3"/>
  <c r="K177" i="3"/>
  <c r="Z180" i="3"/>
  <c r="R108" i="3"/>
  <c r="O251" i="3"/>
  <c r="N156" i="3"/>
  <c r="J93" i="3"/>
  <c r="Q163" i="3"/>
  <c r="AB189" i="3"/>
  <c r="AG217" i="3"/>
  <c r="Z263" i="3"/>
  <c r="I123" i="3"/>
  <c r="H236" i="3"/>
  <c r="U227" i="3"/>
  <c r="AC274" i="3"/>
  <c r="L33" i="40" l="1"/>
  <c r="L11" i="40"/>
  <c r="H14" i="40"/>
  <c r="L28" i="40"/>
  <c r="H31" i="40"/>
  <c r="H12" i="40"/>
  <c r="H33" i="40"/>
  <c r="A48" i="35"/>
  <c r="D106" i="3"/>
  <c r="D110" i="3"/>
  <c r="D109" i="3"/>
  <c r="D119" i="3"/>
  <c r="D107" i="3"/>
  <c r="D121" i="3"/>
  <c r="D120" i="3"/>
  <c r="D108" i="3"/>
  <c r="AG54" i="12"/>
  <c r="AG48" i="12"/>
  <c r="P33" i="40" l="1"/>
  <c r="A49" i="35"/>
  <c r="D123" i="3"/>
  <c r="D137" i="3"/>
  <c r="D135" i="3"/>
  <c r="D125" i="3"/>
  <c r="D126" i="3"/>
  <c r="D124" i="3"/>
  <c r="D136" i="3"/>
  <c r="D122" i="3"/>
  <c r="AG65" i="12" a="1"/>
  <c r="AG65" i="12" s="1"/>
  <c r="AG64" i="12" a="1"/>
  <c r="AG64" i="12" s="1"/>
  <c r="A50" i="35" l="1"/>
  <c r="D141" i="3"/>
  <c r="D151" i="3"/>
  <c r="D138" i="3"/>
  <c r="D140" i="3"/>
  <c r="D153" i="3"/>
  <c r="D152" i="3"/>
  <c r="D139" i="3"/>
  <c r="D142" i="3"/>
  <c r="AG66" i="12"/>
  <c r="AG70" i="12" a="1"/>
  <c r="AG70" i="12" s="1"/>
  <c r="AG71" i="12" a="1"/>
  <c r="AG71" i="12" s="1"/>
  <c r="A51" i="35" l="1"/>
  <c r="D155" i="3"/>
  <c r="D168" i="3"/>
  <c r="D169" i="3"/>
  <c r="D157" i="3"/>
  <c r="D156" i="3"/>
  <c r="D154" i="3"/>
  <c r="D158" i="3"/>
  <c r="D167" i="3"/>
  <c r="AG76" i="12" a="1"/>
  <c r="AG76" i="12" s="1"/>
  <c r="AG72" i="12"/>
  <c r="AG77" i="12" a="1"/>
  <c r="AG77" i="12" s="1"/>
  <c r="A52" i="35" l="1"/>
  <c r="D173" i="3"/>
  <c r="D184" i="3"/>
  <c r="D171" i="3"/>
  <c r="D174" i="3"/>
  <c r="D170" i="3"/>
  <c r="D185" i="3"/>
  <c r="D183" i="3"/>
  <c r="D172" i="3"/>
  <c r="AG78" i="12"/>
  <c r="I174" i="3"/>
  <c r="AI39" i="3"/>
  <c r="P50" i="3"/>
  <c r="I17" i="35"/>
  <c r="W106" i="3"/>
  <c r="V121" i="3"/>
  <c r="S19" i="3"/>
  <c r="AG68" i="3"/>
  <c r="G24" i="37"/>
  <c r="Y55" i="3"/>
  <c r="D17" i="35"/>
  <c r="O22" i="37"/>
  <c r="P44" i="3"/>
  <c r="T111" i="3"/>
  <c r="P127" i="3"/>
  <c r="AZ21" i="35" a="1"/>
  <c r="T222" i="3"/>
  <c r="H28" i="3"/>
  <c r="Q119" i="3"/>
  <c r="G49" i="3"/>
  <c r="AI223" i="3"/>
  <c r="AD60" i="3"/>
  <c r="P10" i="37"/>
  <c r="Y42" i="3"/>
  <c r="BR25" i="35" a="1"/>
  <c r="O21" i="37"/>
  <c r="N288" i="3"/>
  <c r="AH201" i="3"/>
  <c r="U71" i="3"/>
  <c r="O108" i="3"/>
  <c r="AP21" i="35"/>
  <c r="L173" i="3"/>
  <c r="T29" i="37"/>
  <c r="O30" i="3"/>
  <c r="V286" i="3"/>
  <c r="AE91" i="3"/>
  <c r="W22" i="37"/>
  <c r="I104" i="3"/>
  <c r="L129" i="3"/>
  <c r="N73" i="3"/>
  <c r="AC239" i="3"/>
  <c r="S78" i="3"/>
  <c r="AA174" i="3"/>
  <c r="J20" i="37"/>
  <c r="E21" i="35"/>
  <c r="N265" i="3"/>
  <c r="R51" i="3"/>
  <c r="AF120" i="3"/>
  <c r="I127" i="3"/>
  <c r="T27" i="37"/>
  <c r="O24" i="37"/>
  <c r="AX21" i="35" a="1"/>
  <c r="Y15" i="8" a="1"/>
  <c r="H83" i="3"/>
  <c r="U7" i="3"/>
  <c r="BM26" i="35" a="1"/>
  <c r="F93" i="8" a="1"/>
  <c r="X159" i="3"/>
  <c r="Z173" i="3"/>
  <c r="AF139" i="3"/>
  <c r="AG40" i="3"/>
  <c r="K23" i="37"/>
  <c r="AD238" i="3"/>
  <c r="BM23" i="35" a="1"/>
  <c r="K90" i="3"/>
  <c r="AF270" i="3"/>
  <c r="K10" i="3"/>
  <c r="N19" i="35"/>
  <c r="W30" i="3"/>
  <c r="BE19" i="35" a="1"/>
  <c r="AM18" i="35"/>
  <c r="N59" i="3"/>
  <c r="J61" i="3"/>
  <c r="AF223" i="3"/>
  <c r="H18" i="35"/>
  <c r="Q87" i="3"/>
  <c r="AD288" i="3"/>
  <c r="W29" i="37"/>
  <c r="G176" i="3"/>
  <c r="H286" i="3"/>
  <c r="V99" i="3"/>
  <c r="AB43" i="3"/>
  <c r="T189" i="3"/>
  <c r="AG17" i="35" a="1"/>
  <c r="AE81" i="3"/>
  <c r="E93" i="8" a="1"/>
  <c r="G104" i="3"/>
  <c r="L135" i="3"/>
  <c r="AC111" i="3"/>
  <c r="K20" i="37"/>
  <c r="Z25" i="3"/>
  <c r="P115" i="3"/>
  <c r="AD255" i="3"/>
  <c r="Y73" i="3"/>
  <c r="AZ19" i="35" a="1"/>
  <c r="N55" i="3"/>
  <c r="J28" i="37"/>
  <c r="J105" i="8" a="1"/>
  <c r="AA108" i="3"/>
  <c r="BT25" i="35" a="1"/>
  <c r="T34" i="3"/>
  <c r="AF111" i="3"/>
  <c r="AA18" i="35" a="1"/>
  <c r="AF287" i="3"/>
  <c r="I60" i="3"/>
  <c r="Q10" i="37"/>
  <c r="X17" i="3"/>
  <c r="AF206" i="3"/>
  <c r="W26" i="37"/>
  <c r="AD152" i="3"/>
  <c r="P174" i="3"/>
  <c r="I22" i="35"/>
  <c r="Y34" i="3"/>
  <c r="AH18" i="3"/>
  <c r="Z26" i="3"/>
  <c r="AX24" i="35" a="1"/>
  <c r="Q11" i="3"/>
  <c r="BT19" i="35" a="1"/>
  <c r="G286" i="3"/>
  <c r="AC288" i="3"/>
  <c r="AD75" i="3"/>
  <c r="I18" i="35"/>
  <c r="H78" i="3"/>
  <c r="AD18" i="35" a="1"/>
  <c r="AC34" i="3"/>
  <c r="AF31" i="3"/>
  <c r="I126" i="3"/>
  <c r="F23" i="35"/>
  <c r="H287" i="3"/>
  <c r="R238" i="3"/>
  <c r="V67" i="3"/>
  <c r="N157" i="3"/>
  <c r="AE176" i="3"/>
  <c r="S127" i="3"/>
  <c r="AH33" i="3"/>
  <c r="G26" i="37"/>
  <c r="L21" i="40" a="1"/>
  <c r="I42" i="3"/>
  <c r="AX25" i="35" a="1"/>
  <c r="S51" i="8" a="1"/>
  <c r="L52" i="3"/>
  <c r="AF171" i="3"/>
  <c r="Z108" i="3"/>
  <c r="L13" i="37"/>
  <c r="AO22" i="35"/>
  <c r="R13" i="37"/>
  <c r="BO17" i="35" a="1"/>
  <c r="V82" i="3"/>
  <c r="M141" i="3"/>
  <c r="N271" i="3"/>
  <c r="R99" i="3"/>
  <c r="AE187" i="3"/>
  <c r="BH20" i="35" a="1"/>
  <c r="Z142" i="3"/>
  <c r="U223" i="3"/>
  <c r="L30" i="37"/>
  <c r="BH19" i="35" a="1"/>
  <c r="L14" i="40" a="1"/>
  <c r="AI98" i="3"/>
  <c r="N41" i="3"/>
  <c r="Q13" i="3"/>
  <c r="H59" i="3"/>
  <c r="AG49" i="3"/>
  <c r="AG11" i="3"/>
  <c r="Z18" i="3"/>
  <c r="X126" i="3"/>
  <c r="U34" i="3"/>
  <c r="H99" i="8" a="1"/>
  <c r="G56" i="3"/>
  <c r="V29" i="3"/>
  <c r="O93" i="3"/>
  <c r="Q83" i="3"/>
  <c r="X9" i="3"/>
  <c r="L87" i="8" a="1"/>
  <c r="P286" i="3"/>
  <c r="L88" i="3"/>
  <c r="Y19" i="3"/>
  <c r="S61" i="3"/>
  <c r="O18" i="3"/>
  <c r="G68" i="3"/>
  <c r="BC20" i="35" a="1"/>
  <c r="Y26" i="3"/>
  <c r="X10" i="3"/>
  <c r="U157" i="3"/>
  <c r="Z67" i="3"/>
  <c r="AF84" i="3"/>
  <c r="L113" i="3"/>
  <c r="L19" i="40" a="1"/>
  <c r="L17" i="3"/>
  <c r="G84" i="3"/>
  <c r="U55" i="3"/>
  <c r="S25" i="37"/>
  <c r="S27" i="37"/>
  <c r="M19" i="35"/>
  <c r="K17" i="35"/>
  <c r="O71" i="3"/>
  <c r="L20" i="40" a="1"/>
  <c r="AG79" i="3"/>
  <c r="V97" i="3"/>
  <c r="AB121" i="3"/>
  <c r="Q21" i="37"/>
  <c r="P20" i="35" a="1"/>
  <c r="I39" i="3"/>
  <c r="BA24" i="35" a="1"/>
  <c r="X27" i="3"/>
  <c r="S7" i="3"/>
  <c r="AC18" i="35" a="1"/>
  <c r="K50" i="3"/>
  <c r="AH175" i="3"/>
  <c r="J22" i="37"/>
  <c r="P12" i="37"/>
  <c r="H28" i="37"/>
  <c r="M39" i="8" a="1"/>
  <c r="R95" i="3"/>
  <c r="N28" i="37"/>
  <c r="J19" i="35"/>
  <c r="N60" i="3"/>
  <c r="AH111" i="3"/>
  <c r="AR21" i="35"/>
  <c r="I24" i="3"/>
  <c r="V59" i="3"/>
  <c r="L23" i="40" a="1"/>
  <c r="P22" i="35" a="1"/>
  <c r="P28" i="37"/>
  <c r="P239" i="3"/>
  <c r="Q21" i="35" a="1"/>
  <c r="M29" i="37"/>
  <c r="AC97" i="3"/>
  <c r="Q223" i="3"/>
  <c r="K21" i="37"/>
  <c r="V75" i="3"/>
  <c r="L58" i="3"/>
  <c r="W92" i="3"/>
  <c r="Y190" i="3"/>
  <c r="AA116" i="3"/>
  <c r="W288" i="3"/>
  <c r="M204" i="3"/>
  <c r="T45" i="8" a="1"/>
  <c r="AF94" i="3"/>
  <c r="M88" i="3"/>
  <c r="U76" i="3"/>
  <c r="P94" i="3"/>
  <c r="G17" i="35"/>
  <c r="W58" i="3"/>
  <c r="H26" i="3"/>
  <c r="K19" i="35"/>
  <c r="AB141" i="3"/>
  <c r="G180" i="3"/>
  <c r="G250" i="3"/>
  <c r="L10" i="37"/>
  <c r="I39" i="8" a="1"/>
  <c r="X79" i="3"/>
  <c r="AF105" i="8" a="1"/>
  <c r="N17" i="3"/>
  <c r="Z143" i="3"/>
  <c r="AH139" i="3"/>
  <c r="Y56" i="3"/>
  <c r="AQ19" i="35"/>
  <c r="N49" i="3"/>
  <c r="AC27" i="3"/>
  <c r="L22" i="40" a="1"/>
  <c r="J155" i="3"/>
  <c r="W24" i="37"/>
  <c r="AN17" i="35"/>
  <c r="G41" i="3"/>
  <c r="AG72" i="3"/>
  <c r="T223" i="3"/>
  <c r="AE120" i="3"/>
  <c r="W31" i="3"/>
  <c r="H13" i="37"/>
  <c r="G21" i="35"/>
  <c r="AD91" i="3"/>
  <c r="O127" i="3"/>
  <c r="AU22" i="35" a="1"/>
  <c r="M57" i="3"/>
  <c r="N36" i="3"/>
  <c r="Z24" i="3"/>
  <c r="AG106" i="3"/>
  <c r="Y114" i="3"/>
  <c r="AA15" i="8" a="1"/>
  <c r="Y176" i="3"/>
  <c r="W25" i="3"/>
  <c r="X72" i="3"/>
  <c r="R19" i="3"/>
  <c r="AE27" i="3"/>
  <c r="W13" i="37"/>
  <c r="AJ20" i="35" a="1"/>
  <c r="J238" i="3"/>
  <c r="X238" i="3"/>
  <c r="T159" i="3"/>
  <c r="AC146" i="3"/>
  <c r="N10" i="3"/>
  <c r="J12" i="3"/>
  <c r="X132" i="3"/>
  <c r="AV26" i="35" a="1"/>
  <c r="AA93" i="8" a="1"/>
  <c r="L83" i="3"/>
  <c r="R111" i="3"/>
  <c r="U45" i="8" a="1"/>
  <c r="K110" i="3"/>
  <c r="AC12" i="3"/>
  <c r="AC87" i="3"/>
  <c r="W23" i="37"/>
  <c r="X190" i="3"/>
  <c r="N119" i="3"/>
  <c r="J27" i="37"/>
  <c r="Q72" i="3"/>
  <c r="H27" i="40" a="1"/>
  <c r="AB127" i="3"/>
  <c r="K205" i="3"/>
  <c r="H19" i="40" a="1"/>
  <c r="S9" i="3"/>
  <c r="AI63" i="3"/>
  <c r="S12" i="37"/>
  <c r="BI17" i="35" a="1"/>
  <c r="P19" i="35" a="1"/>
  <c r="AQ23" i="35"/>
  <c r="Y12" i="3"/>
  <c r="BA26" i="35" a="1"/>
  <c r="Z45" i="8" a="1"/>
  <c r="Q39" i="3"/>
  <c r="U77" i="3"/>
  <c r="S29" i="37"/>
  <c r="AG279" i="3"/>
  <c r="I136" i="3"/>
  <c r="T39" i="8" a="1"/>
  <c r="T286" i="3"/>
  <c r="X55" i="3"/>
  <c r="L12" i="3"/>
  <c r="AH174" i="3"/>
  <c r="Y67" i="3"/>
  <c r="J154" i="3"/>
  <c r="V174" i="3"/>
  <c r="AB12" i="3"/>
  <c r="W22" i="35" a="1"/>
  <c r="AI50" i="3"/>
  <c r="W108" i="3"/>
  <c r="AH59" i="3"/>
  <c r="I95" i="3"/>
  <c r="G13" i="3"/>
  <c r="G33" i="3"/>
  <c r="AD18" i="3"/>
  <c r="AI17" i="3"/>
  <c r="P76" i="3"/>
  <c r="I140" i="3"/>
  <c r="U11" i="37"/>
  <c r="Z59" i="3"/>
  <c r="X87" i="8" a="1"/>
  <c r="I156" i="3"/>
  <c r="X50" i="3"/>
  <c r="S9" i="8" a="1"/>
  <c r="AH12" i="3"/>
  <c r="BH17" i="35" a="1"/>
  <c r="T271" i="3"/>
  <c r="AH28" i="3"/>
  <c r="L15" i="40" a="1"/>
  <c r="O121" i="3"/>
  <c r="AD78" i="3"/>
  <c r="BC22" i="35" a="1"/>
  <c r="S125" i="3"/>
  <c r="L148" i="3"/>
  <c r="AG238" i="3"/>
  <c r="AS20" i="35"/>
  <c r="G151" i="3"/>
  <c r="AK20" i="35" a="1"/>
  <c r="AU24" i="35" a="1"/>
  <c r="AG171" i="3"/>
  <c r="Z23" i="35" a="1"/>
  <c r="H110" i="3"/>
  <c r="P13" i="3"/>
  <c r="K87" i="8" a="1"/>
  <c r="L35" i="3"/>
  <c r="Z62" i="3"/>
  <c r="S193" i="3"/>
  <c r="J271" i="3"/>
  <c r="V20" i="37"/>
  <c r="P113" i="3"/>
  <c r="P111" i="3"/>
  <c r="E17" i="35"/>
  <c r="R20" i="35" a="1"/>
  <c r="U142" i="3"/>
  <c r="N43" i="3"/>
  <c r="J13" i="37"/>
  <c r="L254" i="3"/>
  <c r="N97" i="3"/>
  <c r="M21" i="37"/>
  <c r="I94" i="3"/>
  <c r="Z19" i="3"/>
  <c r="S21" i="8" a="1"/>
  <c r="Y51" i="8" a="1"/>
  <c r="Q12" i="37"/>
  <c r="G13" i="37"/>
  <c r="O143" i="3"/>
  <c r="AA105" i="8" a="1"/>
  <c r="AA159" i="3"/>
  <c r="BG23" i="35" a="1"/>
  <c r="K215" i="3"/>
  <c r="AH115" i="3"/>
  <c r="X93" i="3"/>
  <c r="H127" i="3"/>
  <c r="S60" i="3"/>
  <c r="S22" i="35" a="1"/>
  <c r="G122" i="3"/>
  <c r="P287" i="3"/>
  <c r="AG99" i="8" a="1"/>
  <c r="R39" i="8" a="1"/>
  <c r="Q51" i="8" a="1"/>
  <c r="AI59" i="3"/>
  <c r="T148" i="3"/>
  <c r="Q39" i="8" a="1"/>
  <c r="AG19" i="3"/>
  <c r="AD287" i="3"/>
  <c r="G81" i="3"/>
  <c r="G18" i="35"/>
  <c r="H22" i="35"/>
  <c r="AD23" i="35" a="1"/>
  <c r="O12" i="3"/>
  <c r="AC72" i="3"/>
  <c r="I107" i="3"/>
  <c r="AF127" i="3"/>
  <c r="N115" i="3"/>
  <c r="I124" i="3"/>
  <c r="H87" i="3"/>
  <c r="H11" i="40" a="1"/>
  <c r="Z270" i="3"/>
  <c r="Y39" i="8" a="1"/>
  <c r="H68" i="3"/>
  <c r="BR20" i="35" a="1"/>
  <c r="K127" i="3"/>
  <c r="AG84" i="3"/>
  <c r="BJ21" i="35" a="1"/>
  <c r="G51" i="8" a="1"/>
  <c r="V87" i="3"/>
  <c r="G87" i="8" a="1"/>
  <c r="AG23" i="35" a="1"/>
  <c r="K20" i="3"/>
  <c r="U151" i="3"/>
  <c r="Y132" i="3"/>
  <c r="K67" i="3"/>
  <c r="H176" i="3"/>
  <c r="H73" i="3"/>
  <c r="H90" i="3"/>
  <c r="X82" i="3"/>
  <c r="Y287" i="3"/>
  <c r="I141" i="3"/>
  <c r="AC20" i="3"/>
  <c r="AB201" i="3"/>
  <c r="S39" i="3"/>
  <c r="AB123" i="3"/>
  <c r="J20" i="35"/>
  <c r="K22" i="35"/>
  <c r="L9" i="40" a="1"/>
  <c r="AA57" i="3"/>
  <c r="K94" i="3"/>
  <c r="J24" i="3"/>
  <c r="BO24" i="35" a="1"/>
  <c r="H23" i="35"/>
  <c r="BM25" i="35" a="1"/>
  <c r="T30" i="3"/>
  <c r="M51" i="8" a="1"/>
  <c r="T18" i="35" a="1"/>
  <c r="P25" i="3"/>
  <c r="I157" i="3"/>
  <c r="V36" i="3"/>
  <c r="R39" i="3"/>
  <c r="L33" i="3"/>
  <c r="AH20" i="35" a="1"/>
  <c r="K167" i="3"/>
  <c r="AA18" i="3"/>
  <c r="T21" i="37"/>
  <c r="AW17" i="35" a="1"/>
  <c r="W7" i="3"/>
  <c r="N287" i="3"/>
  <c r="K22" i="37"/>
  <c r="U39" i="3"/>
  <c r="AV20" i="35" a="1"/>
  <c r="L26" i="40" a="1"/>
  <c r="J286" i="3"/>
  <c r="H13" i="3"/>
  <c r="AG87" i="8" a="1"/>
  <c r="U13" i="3"/>
  <c r="Q23" i="37"/>
  <c r="AC23" i="35" a="1"/>
  <c r="AG97" i="3"/>
  <c r="Z159" i="3"/>
  <c r="BO19" i="35" a="1"/>
  <c r="AI122" i="3"/>
  <c r="P193" i="3"/>
  <c r="AH23" i="35" a="1"/>
  <c r="R17" i="35" a="1"/>
  <c r="H175" i="3"/>
  <c r="AG56" i="3"/>
  <c r="I10" i="3"/>
  <c r="V66" i="3"/>
  <c r="AG74" i="3"/>
  <c r="R13" i="3"/>
  <c r="J63" i="8" a="1"/>
  <c r="V184" i="3"/>
  <c r="AW19" i="35" a="1"/>
  <c r="P19" i="3"/>
  <c r="AH95" i="3"/>
  <c r="AC28" i="3"/>
  <c r="S222" i="3"/>
  <c r="AF126" i="3"/>
  <c r="AB28" i="3"/>
  <c r="U10" i="3"/>
  <c r="U24" i="3"/>
  <c r="H141" i="3"/>
  <c r="O288" i="3"/>
  <c r="J13" i="3"/>
  <c r="P51" i="8" a="1"/>
  <c r="AN20" i="35"/>
  <c r="T57" i="3"/>
  <c r="AE104" i="3"/>
  <c r="L34" i="40" a="1"/>
  <c r="Q167" i="3"/>
  <c r="V63" i="8" a="1"/>
  <c r="V27" i="37"/>
  <c r="AI94" i="3"/>
  <c r="AD71" i="3"/>
  <c r="AB18" i="35" a="1"/>
  <c r="V77" i="3"/>
  <c r="P89" i="3"/>
  <c r="G29" i="37"/>
  <c r="AN23" i="35"/>
  <c r="Z147" i="3"/>
  <c r="M145" i="3"/>
  <c r="Z81" i="3"/>
  <c r="BQ19" i="35" a="1"/>
  <c r="J141" i="3"/>
  <c r="U163" i="3"/>
  <c r="I239" i="3"/>
  <c r="R12" i="37"/>
  <c r="I222" i="3"/>
  <c r="AX20" i="35" a="1"/>
  <c r="P31" i="3"/>
  <c r="J93" i="8" a="1"/>
  <c r="AG113" i="3"/>
  <c r="V11" i="37"/>
  <c r="AH99" i="3"/>
  <c r="U286" i="3"/>
  <c r="V87" i="8" a="1"/>
  <c r="W19" i="3"/>
  <c r="R7" i="3"/>
  <c r="H45" i="8" a="1"/>
  <c r="U87" i="8" a="1"/>
  <c r="AE33" i="8" a="1"/>
  <c r="Y288" i="3"/>
  <c r="AD99" i="3"/>
  <c r="M140" i="3"/>
  <c r="AA42" i="3"/>
  <c r="L27" i="3"/>
  <c r="W222" i="3"/>
  <c r="AF108" i="3"/>
  <c r="AH223" i="3"/>
  <c r="O119" i="3"/>
  <c r="AD51" i="8" a="1"/>
  <c r="AH176" i="3"/>
  <c r="T93" i="8" a="1"/>
  <c r="AA95" i="3"/>
  <c r="N28" i="3"/>
  <c r="J33" i="3"/>
  <c r="AD51" i="3"/>
  <c r="S77" i="3"/>
  <c r="S204" i="3"/>
  <c r="W9" i="3"/>
  <c r="BR22" i="35" a="1"/>
  <c r="H24" i="40" a="1"/>
  <c r="Z17" i="3"/>
  <c r="X74" i="3"/>
  <c r="AC174" i="3"/>
  <c r="BD19" i="35" a="1"/>
  <c r="R227" i="3"/>
  <c r="AG20" i="3"/>
  <c r="Y286" i="3"/>
  <c r="AU17" i="35" a="1"/>
  <c r="S20" i="3"/>
  <c r="Y52" i="3"/>
  <c r="I29" i="3"/>
  <c r="W93" i="8" a="1"/>
  <c r="BP25" i="35" a="1"/>
  <c r="BU19" i="35" a="1"/>
  <c r="L24" i="40" a="1"/>
  <c r="P25" i="37"/>
  <c r="AB93" i="8" a="1"/>
  <c r="AF23" i="35" a="1"/>
  <c r="AB21" i="35" a="1"/>
  <c r="AY23" i="35" a="1"/>
  <c r="AH155" i="3"/>
  <c r="N206" i="3"/>
  <c r="M87" i="8" a="1"/>
  <c r="AC36" i="3"/>
  <c r="U92" i="3"/>
  <c r="AI126" i="3"/>
  <c r="I271" i="3"/>
  <c r="S79" i="3"/>
  <c r="BB19" i="35" a="1"/>
  <c r="AA175" i="3"/>
  <c r="AE68" i="3"/>
  <c r="O175" i="3"/>
  <c r="H29" i="3"/>
  <c r="AC180" i="3"/>
  <c r="AF63" i="8" a="1"/>
  <c r="J127" i="3"/>
  <c r="AE130" i="3"/>
  <c r="S123" i="3"/>
  <c r="BS22" i="35" a="1"/>
  <c r="S153" i="3"/>
  <c r="Z58" i="3"/>
  <c r="BJ25" i="35" a="1"/>
  <c r="M29" i="3"/>
  <c r="U17" i="35" a="1"/>
  <c r="AG27" i="8" a="1"/>
  <c r="AB271" i="3"/>
  <c r="T288" i="3"/>
  <c r="K28" i="37"/>
  <c r="AG52" i="3"/>
  <c r="AH238" i="3"/>
  <c r="S146" i="3"/>
  <c r="AH13" i="3"/>
  <c r="AB31" i="3"/>
  <c r="N131" i="3"/>
  <c r="AB24" i="3"/>
  <c r="AI106" i="3"/>
  <c r="AD34" i="3"/>
  <c r="AB164" i="3"/>
  <c r="Z65" i="3"/>
  <c r="N68" i="3"/>
  <c r="Z121" i="3"/>
  <c r="AH222" i="3"/>
  <c r="K30" i="3"/>
  <c r="BL24" i="35" a="1"/>
  <c r="H29" i="37"/>
  <c r="BT18" i="35" a="1"/>
  <c r="M223" i="3"/>
  <c r="AH74" i="3"/>
  <c r="V20" i="35" a="1"/>
  <c r="AE17" i="35" a="1"/>
  <c r="BD26" i="35" a="1"/>
  <c r="X135" i="3"/>
  <c r="T22" i="35" a="1"/>
  <c r="S239" i="3"/>
  <c r="Z23" i="3"/>
  <c r="AZ24" i="35" a="1"/>
  <c r="BH22" i="35" a="1"/>
  <c r="W20" i="35" a="1"/>
  <c r="AD83" i="3"/>
  <c r="M17" i="35"/>
  <c r="S55" i="3"/>
  <c r="L27" i="37"/>
  <c r="V12" i="37"/>
  <c r="Q73" i="3"/>
  <c r="L20" i="35"/>
  <c r="T82" i="3"/>
  <c r="S57" i="8" a="1"/>
  <c r="Q10" i="3"/>
  <c r="I89" i="3"/>
  <c r="AV25" i="35" a="1"/>
  <c r="L19" i="35"/>
  <c r="P288" i="3"/>
  <c r="S21" i="37"/>
  <c r="L81" i="8" a="1"/>
  <c r="AE174" i="3"/>
  <c r="T110" i="3"/>
  <c r="AD109" i="3"/>
  <c r="Z71" i="3"/>
  <c r="N94" i="3"/>
  <c r="O73" i="3"/>
  <c r="T114" i="3"/>
  <c r="AF79" i="3"/>
  <c r="G23" i="35"/>
  <c r="K29" i="3"/>
  <c r="T29" i="3"/>
  <c r="R9" i="3"/>
  <c r="N19" i="3"/>
  <c r="AA222" i="3"/>
  <c r="H26" i="37"/>
  <c r="V81" i="8" a="1"/>
  <c r="W28" i="37"/>
  <c r="AI12" i="3"/>
  <c r="AS23" i="35"/>
  <c r="W119" i="3"/>
  <c r="BS21" i="35" a="1"/>
  <c r="X223" i="3"/>
  <c r="AB68" i="3"/>
  <c r="BL23" i="35" a="1"/>
  <c r="AG44" i="3"/>
  <c r="G174" i="3"/>
  <c r="V131" i="3"/>
  <c r="G90" i="3"/>
  <c r="S11" i="37"/>
  <c r="Y119" i="3"/>
  <c r="AC91" i="3"/>
  <c r="AA13" i="3"/>
  <c r="M22" i="35"/>
  <c r="H76" i="3"/>
  <c r="AH62" i="3"/>
  <c r="I29" i="37"/>
  <c r="AF93" i="8" a="1"/>
  <c r="Q33" i="8" a="1"/>
  <c r="BU24" i="35" a="1"/>
  <c r="BU26" i="35" a="1"/>
  <c r="Q23" i="3"/>
  <c r="V25" i="3"/>
  <c r="R29" i="37"/>
  <c r="BJ22" i="35" a="1"/>
  <c r="AG178" i="3"/>
  <c r="AY17" i="35" a="1"/>
  <c r="M105" i="8" a="1"/>
  <c r="BU25" i="35" a="1"/>
  <c r="O81" i="3"/>
  <c r="AA84" i="3"/>
  <c r="N23" i="35"/>
  <c r="V173" i="3"/>
  <c r="N27" i="37"/>
  <c r="H19" i="35"/>
  <c r="H10" i="3"/>
  <c r="V227" i="3"/>
  <c r="AD44" i="3"/>
  <c r="AB23" i="3"/>
  <c r="J116" i="3"/>
  <c r="I30" i="37"/>
  <c r="F87" i="8" a="1"/>
  <c r="M24" i="37"/>
  <c r="Q90" i="3"/>
  <c r="Z19" i="35" a="1"/>
  <c r="AF17" i="3"/>
  <c r="AH159" i="3"/>
  <c r="C18" i="35" a="1"/>
  <c r="U27" i="3"/>
  <c r="Z87" i="8" a="1"/>
  <c r="Q94" i="3"/>
  <c r="I57" i="8" a="1"/>
  <c r="BF26" i="35" a="1"/>
  <c r="O105" i="3"/>
  <c r="N93" i="8" a="1"/>
  <c r="S27" i="3"/>
  <c r="S158" i="3"/>
  <c r="P24" i="37"/>
  <c r="Q19" i="35" a="1"/>
  <c r="AE19" i="3"/>
  <c r="I21" i="35"/>
  <c r="X94" i="3"/>
  <c r="X39" i="8" a="1"/>
  <c r="BH26" i="35" a="1"/>
  <c r="I13" i="37"/>
  <c r="BE20" i="35" a="1"/>
  <c r="V21" i="35" a="1"/>
  <c r="I11" i="37"/>
  <c r="R45" i="3"/>
  <c r="R45" i="8" a="1"/>
  <c r="V19" i="35" a="1"/>
  <c r="I84" i="3"/>
  <c r="N239" i="3"/>
  <c r="AF46" i="3"/>
  <c r="R29" i="3"/>
  <c r="AE94" i="3"/>
  <c r="AA270" i="3"/>
  <c r="U9" i="3"/>
  <c r="AZ17" i="35" a="1"/>
  <c r="AF17" i="35" a="1"/>
  <c r="W95" i="3"/>
  <c r="AF207" i="3"/>
  <c r="M61" i="3"/>
  <c r="AC170" i="3"/>
  <c r="L11" i="37"/>
  <c r="AH271" i="3"/>
  <c r="T66" i="3"/>
  <c r="K66" i="3"/>
  <c r="AH24" i="3"/>
  <c r="AI255" i="3"/>
  <c r="R11" i="37"/>
  <c r="J17" i="3"/>
  <c r="N202" i="3"/>
  <c r="AI127" i="3"/>
  <c r="M30" i="37"/>
  <c r="AA81" i="3"/>
  <c r="AA55" i="3"/>
  <c r="AH61" i="3"/>
  <c r="AI21" i="35" a="1"/>
  <c r="O34" i="3"/>
  <c r="Z36" i="3"/>
  <c r="AB45" i="8" a="1"/>
  <c r="AI19" i="3"/>
  <c r="O93" i="8" a="1"/>
  <c r="K63" i="8" a="1"/>
  <c r="N89" i="3"/>
  <c r="G143" i="3"/>
  <c r="U28" i="37"/>
  <c r="H25" i="40" a="1"/>
  <c r="X110" i="3"/>
  <c r="J99" i="8" a="1"/>
  <c r="H126" i="3"/>
  <c r="Y103" i="3"/>
  <c r="AE105" i="8" a="1"/>
  <c r="BB23" i="35" a="1"/>
  <c r="T10" i="37"/>
  <c r="AH151" i="3"/>
  <c r="Q28" i="37"/>
  <c r="X20" i="3"/>
  <c r="AF45" i="3"/>
  <c r="G179" i="3"/>
  <c r="R109" i="3"/>
  <c r="AF19" i="35" a="1"/>
  <c r="Y63" i="8" a="1"/>
  <c r="I66" i="3"/>
  <c r="R83" i="3"/>
  <c r="X22" i="35" a="1"/>
  <c r="BI22" i="35" a="1"/>
  <c r="BA22" i="35" a="1"/>
  <c r="S23" i="35" a="1"/>
  <c r="AH220" i="3"/>
  <c r="N25" i="37"/>
  <c r="I19" i="35"/>
  <c r="G100" i="3"/>
  <c r="U19" i="3"/>
  <c r="AJ19" i="35" a="1"/>
  <c r="AD225" i="3"/>
  <c r="AC40" i="3"/>
  <c r="AC131" i="3"/>
  <c r="K30" i="37"/>
  <c r="G39" i="8" a="1"/>
  <c r="X18" i="35" a="1"/>
  <c r="W10" i="3"/>
  <c r="AX17" i="35" a="1"/>
  <c r="Z99" i="3"/>
  <c r="G239" i="3"/>
  <c r="AB106" i="3"/>
  <c r="T8" i="3"/>
  <c r="T75" i="3"/>
  <c r="H271" i="3"/>
  <c r="BG25" i="35" a="1"/>
  <c r="X23" i="3"/>
  <c r="L18" i="3"/>
  <c r="Z56" i="3"/>
  <c r="P51" i="3"/>
  <c r="K49" i="3"/>
  <c r="AA21" i="35" a="1"/>
  <c r="AD9" i="3"/>
  <c r="AS21" i="35"/>
  <c r="H97" i="3"/>
  <c r="J168" i="3"/>
  <c r="X286" i="3"/>
  <c r="AF238" i="3"/>
  <c r="Z191" i="3"/>
  <c r="H148" i="3"/>
  <c r="BA21" i="35" a="1"/>
  <c r="M100" i="3"/>
  <c r="Z127" i="3"/>
  <c r="T175" i="3"/>
  <c r="C23" i="35" a="1"/>
  <c r="S288" i="3"/>
  <c r="M20" i="35"/>
  <c r="AE218" i="3"/>
  <c r="AC92" i="3"/>
  <c r="AI84" i="3"/>
  <c r="BU23" i="35" a="1"/>
  <c r="P18" i="3"/>
  <c r="N81" i="3"/>
  <c r="V22" i="37"/>
  <c r="AA29" i="3"/>
  <c r="M41" i="3"/>
  <c r="AI25" i="3"/>
  <c r="AH18" i="35" a="1"/>
  <c r="AG18" i="35" a="1"/>
  <c r="P41" i="3"/>
  <c r="L60" i="3"/>
  <c r="AI23" i="35" a="1"/>
  <c r="R287" i="3"/>
  <c r="AG31" i="3"/>
  <c r="T78" i="3"/>
  <c r="BI25" i="35" a="1"/>
  <c r="N8" i="3"/>
  <c r="P103" i="3"/>
  <c r="R27" i="3"/>
  <c r="K95" i="3"/>
  <c r="I51" i="3"/>
  <c r="J40" i="3"/>
  <c r="AA239" i="3"/>
  <c r="AI105" i="3"/>
  <c r="R288" i="3"/>
  <c r="AC105" i="8" a="1"/>
  <c r="AB81" i="3"/>
  <c r="AA34" i="3"/>
  <c r="Z35" i="3"/>
  <c r="AI18" i="3"/>
  <c r="Y68" i="3"/>
  <c r="S100" i="3"/>
  <c r="F15" i="8" a="1"/>
  <c r="AE76" i="3"/>
  <c r="U20" i="35" a="1"/>
  <c r="AF125" i="3"/>
  <c r="V33" i="8" a="1"/>
  <c r="I286" i="3"/>
  <c r="O13" i="37"/>
  <c r="AE239" i="3"/>
  <c r="AH10" i="3"/>
  <c r="AD127" i="3"/>
  <c r="K65" i="3"/>
  <c r="V20" i="3"/>
  <c r="H92" i="3"/>
  <c r="AC63" i="8" a="1"/>
  <c r="L29" i="3"/>
  <c r="P270" i="3"/>
  <c r="K132" i="3"/>
  <c r="G116" i="3"/>
  <c r="H11" i="37"/>
  <c r="J223" i="3"/>
  <c r="AS19" i="35"/>
  <c r="M103" i="3"/>
  <c r="AG130" i="3"/>
  <c r="W8" i="3"/>
  <c r="M95" i="3"/>
  <c r="Z10" i="3"/>
  <c r="Z83" i="3"/>
  <c r="AH9" i="3"/>
  <c r="M119" i="3"/>
  <c r="AG8" i="3"/>
  <c r="AI132" i="3"/>
  <c r="AA19" i="35" a="1"/>
  <c r="AG17" i="3"/>
  <c r="O89" i="3"/>
  <c r="X287" i="3"/>
  <c r="V271" i="3"/>
  <c r="AC98" i="3"/>
  <c r="W75" i="3"/>
  <c r="L92" i="3"/>
  <c r="X111" i="3"/>
  <c r="Q108" i="3"/>
  <c r="K68" i="3"/>
  <c r="W18" i="35" a="1"/>
  <c r="AH43" i="3"/>
  <c r="W59" i="3"/>
  <c r="AI66" i="3"/>
  <c r="AC25" i="3"/>
  <c r="AC10" i="3"/>
  <c r="L29" i="40" a="1"/>
  <c r="AG239" i="3"/>
  <c r="U27" i="37"/>
  <c r="K154" i="3"/>
  <c r="P77" i="3"/>
  <c r="AG12" i="3"/>
  <c r="AB7" i="3"/>
  <c r="N26" i="3"/>
  <c r="J26" i="3"/>
  <c r="X51" i="8" a="1"/>
  <c r="I10" i="37"/>
  <c r="S11" i="3"/>
  <c r="AF219" i="3"/>
  <c r="J183" i="3"/>
  <c r="D20" i="35"/>
  <c r="BN17" i="35" a="1"/>
  <c r="W18" i="3"/>
  <c r="AB20" i="35" a="1"/>
  <c r="AA111" i="3"/>
  <c r="AB153" i="3"/>
  <c r="AF123" i="3"/>
  <c r="BS17" i="35" a="1"/>
  <c r="V8" i="3"/>
  <c r="V26" i="3"/>
  <c r="O140" i="3"/>
  <c r="K31" i="3"/>
  <c r="O44" i="3"/>
  <c r="AG129" i="3"/>
  <c r="AB99" i="8" a="1"/>
  <c r="AD61" i="3"/>
  <c r="AD56" i="3"/>
  <c r="AG158" i="3"/>
  <c r="G126" i="3"/>
  <c r="AI24" i="3"/>
  <c r="H31" i="3"/>
  <c r="AI159" i="3"/>
  <c r="H24" i="37"/>
  <c r="AI45" i="3"/>
  <c r="X19" i="35" a="1"/>
  <c r="G175" i="3"/>
  <c r="AF72" i="3"/>
  <c r="X124" i="3"/>
  <c r="BC17" i="35" a="1"/>
  <c r="G222" i="3"/>
  <c r="N223" i="3"/>
  <c r="J72" i="3"/>
  <c r="AG223" i="3"/>
  <c r="AX26" i="35" a="1"/>
  <c r="F17" i="35"/>
  <c r="AQ18" i="35"/>
  <c r="AE271" i="3"/>
  <c r="AF90" i="3"/>
  <c r="AH91" i="3"/>
  <c r="AC113" i="3"/>
  <c r="M167" i="3"/>
  <c r="X61" i="3"/>
  <c r="AG30" i="3"/>
  <c r="W239" i="3"/>
  <c r="AE135" i="3"/>
  <c r="AD254" i="3"/>
  <c r="BR19" i="35" a="1"/>
  <c r="P18" i="35" a="1"/>
  <c r="AI82" i="3"/>
  <c r="C22" i="35" a="1"/>
  <c r="AD39" i="3"/>
  <c r="N30" i="3"/>
  <c r="AA76" i="3"/>
  <c r="I33" i="3"/>
  <c r="AF21" i="35" a="1"/>
  <c r="G111" i="3"/>
  <c r="BA18" i="35" a="1"/>
  <c r="BQ26" i="35" a="1"/>
  <c r="M146" i="3"/>
  <c r="AF35" i="3"/>
  <c r="AF174" i="3"/>
  <c r="BF17" i="35" a="1"/>
  <c r="J145" i="3"/>
  <c r="Q254" i="3"/>
  <c r="BQ23" i="35" a="1"/>
  <c r="O162" i="3"/>
  <c r="Q63" i="8" a="1"/>
  <c r="P151" i="3"/>
  <c r="BE17" i="35" a="1"/>
  <c r="O55" i="3"/>
  <c r="Z287" i="3"/>
  <c r="AE20" i="3"/>
  <c r="BB20" i="35" a="1"/>
  <c r="AE7" i="3"/>
  <c r="J95" i="3"/>
  <c r="R75" i="3"/>
  <c r="S26" i="37"/>
  <c r="L100" i="3"/>
  <c r="AB131" i="3"/>
  <c r="Q288" i="3"/>
  <c r="I27" i="37"/>
  <c r="L21" i="35"/>
  <c r="AC94" i="3"/>
  <c r="W139" i="3"/>
  <c r="I111" i="3"/>
  <c r="Z161" i="3"/>
  <c r="AV18" i="35" a="1"/>
  <c r="Y91" i="3"/>
  <c r="W174" i="3"/>
  <c r="Z22" i="35" a="1"/>
  <c r="M26" i="3"/>
  <c r="J27" i="8" a="1"/>
  <c r="X51" i="3"/>
  <c r="G95" i="3"/>
  <c r="AB124" i="3"/>
  <c r="W66" i="3"/>
  <c r="AD55" i="3"/>
  <c r="M17" i="3"/>
  <c r="AI72" i="3"/>
  <c r="M65" i="3"/>
  <c r="W146" i="3"/>
  <c r="R89" i="3"/>
  <c r="AB139" i="3"/>
  <c r="S62" i="3"/>
  <c r="AZ22" i="35" a="1"/>
  <c r="P58" i="3"/>
  <c r="J239" i="3"/>
  <c r="BP26" i="35" a="1"/>
  <c r="AD8" i="3"/>
  <c r="K238" i="3"/>
  <c r="V90" i="3"/>
  <c r="AH116" i="3"/>
  <c r="T49" i="3"/>
  <c r="F22" i="35"/>
  <c r="P105" i="8" a="1"/>
  <c r="J11" i="3"/>
  <c r="AA127" i="3"/>
  <c r="R24" i="3"/>
  <c r="O17" i="3"/>
  <c r="T12" i="3"/>
  <c r="G24" i="3"/>
  <c r="Y157" i="3"/>
  <c r="AQ20" i="35"/>
  <c r="T76" i="3"/>
  <c r="K9" i="3"/>
  <c r="H51" i="8" a="1"/>
  <c r="J30" i="37"/>
  <c r="X40" i="3"/>
  <c r="AC105" i="3"/>
  <c r="O10" i="3"/>
  <c r="BP24" i="35" a="1"/>
  <c r="O222" i="3"/>
  <c r="H20" i="35"/>
  <c r="BS18" i="35" a="1"/>
  <c r="L13" i="40" a="1"/>
  <c r="Y111" i="3"/>
  <c r="AI22" i="35" a="1"/>
  <c r="M55" i="3"/>
  <c r="T43" i="3"/>
  <c r="J82" i="3"/>
  <c r="R51" i="8" a="1"/>
  <c r="W12" i="37"/>
  <c r="G59" i="3"/>
  <c r="AC57" i="3"/>
  <c r="BL20" i="35" a="1"/>
  <c r="AA82" i="3"/>
  <c r="J103" i="3"/>
  <c r="Z204" i="3"/>
  <c r="I108" i="3"/>
  <c r="W27" i="37"/>
  <c r="H18" i="40" a="1"/>
  <c r="V94" i="3"/>
  <c r="I97" i="3"/>
  <c r="L105" i="8" a="1"/>
  <c r="H21" i="40" a="1"/>
  <c r="M107" i="3"/>
  <c r="BJ24" i="35" a="1"/>
  <c r="M66" i="3"/>
  <c r="AK21" i="35" a="1"/>
  <c r="P8" i="3"/>
  <c r="I185" i="3"/>
  <c r="G142" i="3"/>
  <c r="I7" i="3"/>
  <c r="AI56" i="3"/>
  <c r="I131" i="3"/>
  <c r="W141" i="3"/>
  <c r="AG57" i="3"/>
  <c r="S106" i="3"/>
  <c r="L34" i="3"/>
  <c r="V23" i="3"/>
  <c r="J44" i="3"/>
  <c r="AA39" i="8" a="1"/>
  <c r="W20" i="3"/>
  <c r="S132" i="3"/>
  <c r="L286" i="3"/>
  <c r="AI83" i="3"/>
  <c r="AF27" i="8" a="1"/>
  <c r="T79" i="3"/>
  <c r="E23" i="35"/>
  <c r="T238" i="3"/>
  <c r="AA49" i="3"/>
  <c r="AH63" i="3"/>
  <c r="I83" i="3"/>
  <c r="AB18" i="3"/>
  <c r="AH17" i="35" a="1"/>
  <c r="I23" i="3"/>
  <c r="AE19" i="35" a="1"/>
  <c r="AA158" i="3"/>
  <c r="AU19" i="35" a="1"/>
  <c r="K264" i="3"/>
  <c r="BO23" i="35" a="1"/>
  <c r="BS23" i="35" a="1"/>
  <c r="AB288" i="3"/>
  <c r="W68" i="3"/>
  <c r="J87" i="8" a="1"/>
  <c r="V73" i="3"/>
  <c r="I49" i="3"/>
  <c r="G23" i="37"/>
  <c r="P28" i="3"/>
  <c r="N11" i="37"/>
  <c r="BK17" i="35" a="1"/>
  <c r="AP17" i="35"/>
  <c r="K115" i="3"/>
  <c r="K146" i="3"/>
  <c r="V221" i="3"/>
  <c r="J25" i="3"/>
  <c r="AP22" i="35"/>
  <c r="AD111" i="3"/>
  <c r="Z20" i="35" a="1"/>
  <c r="AE98" i="3"/>
  <c r="M84" i="3"/>
  <c r="Y27" i="3"/>
  <c r="AH239" i="3"/>
  <c r="P30" i="3"/>
  <c r="BL18" i="35" a="1"/>
  <c r="I90" i="3"/>
  <c r="AH196" i="3"/>
  <c r="AB13" i="3"/>
  <c r="L9" i="3"/>
  <c r="M109" i="3"/>
  <c r="W45" i="3"/>
  <c r="T24" i="3"/>
  <c r="AG23" i="3"/>
  <c r="P26" i="37"/>
  <c r="AI20" i="35" a="1"/>
  <c r="Q127" i="3"/>
  <c r="G51" i="3"/>
  <c r="AG67" i="3"/>
  <c r="AJ17" i="35" a="1"/>
  <c r="AR23" i="35"/>
  <c r="Q175" i="3"/>
  <c r="J20" i="3"/>
  <c r="U44" i="3"/>
  <c r="Q174" i="3"/>
  <c r="AJ22" i="35" a="1"/>
  <c r="N22" i="35"/>
  <c r="S110" i="3"/>
  <c r="T109" i="3"/>
  <c r="U22" i="37"/>
  <c r="J111" i="3"/>
  <c r="M15" i="8" a="1"/>
  <c r="P11" i="37"/>
  <c r="R60" i="3"/>
  <c r="J288" i="3"/>
  <c r="V7" i="3"/>
  <c r="R33" i="8" a="1"/>
  <c r="W87" i="8" a="1"/>
  <c r="S49" i="3"/>
  <c r="BF18" i="35" a="1"/>
  <c r="K71" i="3"/>
  <c r="K26" i="37"/>
  <c r="Y8" i="3"/>
  <c r="X75" i="3"/>
  <c r="AA25" i="3"/>
  <c r="L10" i="3"/>
  <c r="AI28" i="3"/>
  <c r="BG17" i="35" a="1"/>
  <c r="M155" i="3"/>
  <c r="Z28" i="3"/>
  <c r="AF130" i="3"/>
  <c r="AD110" i="3"/>
  <c r="Q42" i="3"/>
  <c r="AF33" i="3"/>
  <c r="Z13" i="3"/>
  <c r="W148" i="3"/>
  <c r="AC42" i="3"/>
  <c r="N33" i="3"/>
  <c r="AD93" i="8" a="1"/>
  <c r="G20" i="3"/>
  <c r="AB145" i="3"/>
  <c r="R215" i="3"/>
  <c r="W23" i="35" a="1"/>
  <c r="AF88" i="3"/>
  <c r="AI20" i="3"/>
  <c r="V21" i="37"/>
  <c r="N207" i="3"/>
  <c r="Y33" i="8" a="1"/>
  <c r="Y175" i="3"/>
  <c r="AG39" i="3"/>
  <c r="AE26" i="3"/>
  <c r="R126" i="3"/>
  <c r="V95" i="3"/>
  <c r="AG176" i="3"/>
  <c r="M121" i="3"/>
  <c r="AR22" i="35"/>
  <c r="Z176" i="3"/>
  <c r="AD167" i="3"/>
  <c r="N31" i="3"/>
  <c r="BT20" i="35" a="1"/>
  <c r="M40" i="3"/>
  <c r="O19" i="3"/>
  <c r="P57" i="3"/>
  <c r="I22" i="37"/>
  <c r="AM20" i="35"/>
  <c r="BM21" i="35" a="1"/>
  <c r="AE9" i="3"/>
  <c r="N39" i="8" a="1"/>
  <c r="W50" i="3"/>
  <c r="V13" i="3"/>
  <c r="T93" i="3"/>
  <c r="AB116" i="3"/>
  <c r="I93" i="8" a="1"/>
  <c r="AD36" i="3"/>
  <c r="W105" i="8" a="1"/>
  <c r="H106" i="3"/>
  <c r="Z41" i="3"/>
  <c r="AC60" i="3"/>
  <c r="AN19" i="35"/>
  <c r="H32" i="40" a="1"/>
  <c r="S111" i="3"/>
  <c r="AE222" i="3"/>
  <c r="AY22" i="35" a="1"/>
  <c r="M7" i="3"/>
  <c r="S58" i="3"/>
  <c r="AD15" i="8" a="1"/>
  <c r="O29" i="3"/>
  <c r="BO18" i="35" a="1"/>
  <c r="H40" i="3"/>
  <c r="M111" i="3"/>
  <c r="S33" i="3"/>
  <c r="AC30" i="3"/>
  <c r="AD62" i="3"/>
  <c r="L158" i="3"/>
  <c r="L89" i="3"/>
  <c r="H30" i="40" a="1"/>
  <c r="O35" i="3"/>
  <c r="AC65" i="3"/>
  <c r="J34" i="3"/>
  <c r="V41" i="3"/>
  <c r="BF21" i="35" a="1"/>
  <c r="L75" i="3"/>
  <c r="BP17" i="35" a="1"/>
  <c r="AE50" i="3"/>
  <c r="AI113" i="3"/>
  <c r="O23" i="37"/>
  <c r="O28" i="37"/>
  <c r="D18" i="35"/>
  <c r="I172" i="3"/>
  <c r="K222" i="3"/>
  <c r="AF239" i="3"/>
  <c r="AD45" i="8" a="1"/>
  <c r="N127" i="3"/>
  <c r="I8" i="3"/>
  <c r="V110" i="3"/>
  <c r="AC127" i="3"/>
  <c r="U238" i="3"/>
  <c r="Q13" i="37"/>
  <c r="Y78" i="3"/>
  <c r="AH56" i="3"/>
  <c r="H21" i="35"/>
  <c r="Y99" i="3"/>
  <c r="BU18" i="35" a="1"/>
  <c r="Y36" i="3"/>
  <c r="P63" i="3"/>
  <c r="R94" i="3"/>
  <c r="AO17" i="35"/>
  <c r="BA17" i="35" a="1"/>
  <c r="T11" i="37"/>
  <c r="I68" i="3"/>
  <c r="W34" i="3"/>
  <c r="G52" i="3"/>
  <c r="Y19" i="35" a="1"/>
  <c r="AD22" i="35" a="1"/>
  <c r="J124" i="3"/>
  <c r="Q110" i="3"/>
  <c r="AH36" i="3"/>
  <c r="S23" i="37"/>
  <c r="T94" i="3"/>
  <c r="AC145" i="3"/>
  <c r="Z124" i="3"/>
  <c r="K72" i="3"/>
  <c r="X49" i="3"/>
  <c r="AI287" i="3"/>
  <c r="P27" i="3"/>
  <c r="Z27" i="3"/>
  <c r="O94" i="3"/>
  <c r="X63" i="8" a="1"/>
  <c r="K114" i="3"/>
  <c r="BI23" i="35" a="1"/>
  <c r="Z17" i="35" a="1"/>
  <c r="G89" i="3"/>
  <c r="X19" i="3"/>
  <c r="BP18" i="35" a="1"/>
  <c r="Y20" i="35" a="1"/>
  <c r="K288" i="3"/>
  <c r="N205" i="3"/>
  <c r="P43" i="3"/>
  <c r="P45" i="8" a="1"/>
  <c r="J29" i="3"/>
  <c r="K27" i="3"/>
  <c r="X12" i="3"/>
  <c r="G75" i="3"/>
  <c r="M13" i="37"/>
  <c r="G28" i="37"/>
  <c r="AC287" i="3"/>
  <c r="U271" i="3"/>
  <c r="O88" i="3"/>
  <c r="R286" i="3"/>
  <c r="V40" i="3"/>
  <c r="U19" i="35" a="1"/>
  <c r="H10" i="37"/>
  <c r="G15" i="3"/>
  <c r="N39" i="3"/>
  <c r="R129" i="3"/>
  <c r="AA109" i="3"/>
  <c r="L204" i="3"/>
  <c r="AI222" i="3"/>
  <c r="O95" i="3"/>
  <c r="F57" i="8" a="1"/>
  <c r="Y79" i="3"/>
  <c r="T19" i="35" a="1"/>
  <c r="E51" i="8" a="1"/>
  <c r="R56" i="3"/>
  <c r="U67" i="3"/>
  <c r="H94" i="3"/>
  <c r="AE33" i="3"/>
  <c r="X65" i="3"/>
  <c r="AB19" i="3"/>
  <c r="Z138" i="3"/>
  <c r="AF136" i="3"/>
  <c r="Y10" i="3"/>
  <c r="I21" i="37"/>
  <c r="N108" i="3"/>
  <c r="AB41" i="3"/>
  <c r="BP23" i="35" a="1"/>
  <c r="N105" i="8" a="1"/>
  <c r="X31" i="3"/>
  <c r="AB10" i="3"/>
  <c r="AO23" i="35"/>
  <c r="AV19" i="35" a="1"/>
  <c r="N66" i="3"/>
  <c r="BH23" i="35" a="1"/>
  <c r="AI81" i="3"/>
  <c r="R55" i="3"/>
  <c r="AF47" i="3"/>
  <c r="I56" i="3"/>
  <c r="H15" i="40" a="1"/>
  <c r="V226" i="3"/>
  <c r="AI110" i="3"/>
  <c r="X21" i="35" a="1"/>
  <c r="Y238" i="3"/>
  <c r="V107" i="3"/>
  <c r="AF286" i="3"/>
  <c r="O40" i="3"/>
  <c r="AE52" i="3"/>
  <c r="AE13" i="3"/>
  <c r="T10" i="3"/>
  <c r="T57" i="8" a="1"/>
  <c r="D19" i="35"/>
  <c r="BS25" i="35" a="1"/>
  <c r="G44" i="3"/>
  <c r="BD25" i="35" a="1"/>
  <c r="T176" i="3"/>
  <c r="R92" i="3"/>
  <c r="T105" i="8" a="1"/>
  <c r="AA238" i="3"/>
  <c r="AJ21" i="35" a="1"/>
  <c r="AD43" i="3"/>
  <c r="H61" i="3"/>
  <c r="K52" i="3"/>
  <c r="R93" i="8" a="1"/>
  <c r="E19" i="35"/>
  <c r="G25" i="37"/>
  <c r="AF89" i="3"/>
  <c r="AA87" i="8" a="1"/>
  <c r="Q125" i="3"/>
  <c r="AA110" i="3"/>
  <c r="AH65" i="3"/>
  <c r="X35" i="3"/>
  <c r="I25" i="37"/>
  <c r="Z94" i="3"/>
  <c r="J58" i="3"/>
  <c r="U287" i="3"/>
  <c r="BU17" i="35" a="1"/>
  <c r="AF76" i="3"/>
  <c r="S137" i="3"/>
  <c r="Z12" i="3"/>
  <c r="AI58" i="3"/>
  <c r="M288" i="3"/>
  <c r="O52" i="3"/>
  <c r="M93" i="8" a="1"/>
  <c r="AH76" i="3"/>
  <c r="Q115" i="3"/>
  <c r="S28" i="37"/>
  <c r="M12" i="3"/>
  <c r="AG111" i="3"/>
  <c r="AC51" i="3"/>
  <c r="W124" i="3"/>
  <c r="BM18" i="35" a="1"/>
  <c r="H79" i="3"/>
  <c r="G7" i="3"/>
  <c r="O200" i="3"/>
  <c r="I12" i="37"/>
  <c r="I51" i="8" a="1"/>
  <c r="W44" i="3"/>
  <c r="AH88" i="3"/>
  <c r="AI148" i="3"/>
  <c r="K157" i="3"/>
  <c r="O103" i="3"/>
  <c r="AB39" i="8" a="1"/>
  <c r="S93" i="8" a="1"/>
  <c r="N15" i="8" a="1"/>
  <c r="X78" i="3"/>
  <c r="AW18" i="35" a="1"/>
  <c r="AE288" i="3"/>
  <c r="Z122" i="3"/>
  <c r="R25" i="37"/>
  <c r="AH8" i="3"/>
  <c r="U93" i="8" a="1"/>
  <c r="Z20" i="3"/>
  <c r="AB95" i="3"/>
  <c r="K27" i="37"/>
  <c r="M26" i="37"/>
  <c r="R63" i="8" a="1"/>
  <c r="BN20" i="35" a="1"/>
  <c r="S108" i="3"/>
  <c r="N270" i="3"/>
  <c r="L87" i="3"/>
  <c r="AD87" i="3"/>
  <c r="W12" i="3"/>
  <c r="AD105" i="3"/>
  <c r="Z93" i="8" a="1"/>
  <c r="R66" i="3"/>
  <c r="BU20" i="35" a="1"/>
  <c r="BR21" i="35" a="1"/>
  <c r="T13" i="37"/>
  <c r="AM22" i="35"/>
  <c r="U13" i="37"/>
  <c r="U20" i="3"/>
  <c r="G30" i="3"/>
  <c r="I15" i="8" a="1"/>
  <c r="O36" i="3"/>
  <c r="Z49" i="3"/>
  <c r="M8" i="3"/>
  <c r="M238" i="3"/>
  <c r="BA19" i="35" a="1"/>
  <c r="W33" i="8" a="1"/>
  <c r="N286" i="3"/>
  <c r="X127" i="3"/>
  <c r="AI228" i="3"/>
  <c r="AI49" i="3"/>
  <c r="AP20" i="35"/>
  <c r="AH23" i="3"/>
  <c r="BK20" i="35" a="1"/>
  <c r="P13" i="37"/>
  <c r="T56" i="3"/>
  <c r="L154" i="3"/>
  <c r="S94" i="3"/>
  <c r="H19" i="3"/>
  <c r="X27" i="8" a="1"/>
  <c r="AE18" i="35" a="1"/>
  <c r="G31" i="3"/>
  <c r="K34" i="3"/>
  <c r="H77" i="3"/>
  <c r="AD92" i="3"/>
  <c r="J281" i="3"/>
  <c r="O68" i="3"/>
  <c r="J138" i="3"/>
  <c r="V51" i="8" a="1"/>
  <c r="H84" i="3"/>
  <c r="I137" i="3"/>
  <c r="O26" i="37"/>
  <c r="I110" i="3"/>
  <c r="S105" i="8" a="1"/>
  <c r="BB26" i="35" a="1"/>
  <c r="T87" i="8" a="1"/>
  <c r="P130" i="3"/>
  <c r="H10" i="40" a="1"/>
  <c r="P23" i="3"/>
  <c r="AF65" i="3"/>
  <c r="K175" i="3"/>
  <c r="K287" i="3"/>
  <c r="M28" i="37"/>
  <c r="H239" i="3"/>
  <c r="L51" i="8" a="1"/>
  <c r="S17" i="35" a="1"/>
  <c r="P82" i="3"/>
  <c r="V29" i="37"/>
  <c r="Q12" i="3"/>
  <c r="V74" i="3"/>
  <c r="N95" i="3"/>
  <c r="N174" i="3"/>
  <c r="R35" i="3"/>
  <c r="P87" i="3"/>
  <c r="I72" i="3"/>
  <c r="Y222" i="3"/>
  <c r="T287" i="3"/>
  <c r="V127" i="3"/>
  <c r="V288" i="3"/>
  <c r="AE22" i="35" a="1"/>
  <c r="T33" i="3"/>
  <c r="Z8" i="3"/>
  <c r="G33" i="8" a="1"/>
  <c r="AU20" i="35" a="1"/>
  <c r="AA223" i="3"/>
  <c r="Z51" i="8" a="1"/>
  <c r="BK24" i="35" a="1"/>
  <c r="G147" i="3"/>
  <c r="H20" i="40" a="1"/>
  <c r="T74" i="3"/>
  <c r="J39" i="8" a="1"/>
  <c r="BG22" i="35" a="1"/>
  <c r="K74" i="3"/>
  <c r="O51" i="8" a="1"/>
  <c r="X207" i="3"/>
  <c r="U46" i="3"/>
  <c r="H26" i="40" a="1"/>
  <c r="T63" i="3"/>
  <c r="H35" i="3"/>
  <c r="W29" i="3"/>
  <c r="M89" i="3"/>
  <c r="X34" i="3"/>
  <c r="AE152" i="3"/>
  <c r="L24" i="3"/>
  <c r="N35" i="3"/>
  <c r="Z29" i="3"/>
  <c r="O286" i="3"/>
  <c r="Q76" i="3"/>
  <c r="V88" i="3"/>
  <c r="AC286" i="3"/>
  <c r="K88" i="3"/>
  <c r="AF39" i="8" a="1"/>
  <c r="K138" i="3"/>
  <c r="AA75" i="3"/>
  <c r="W91" i="3"/>
  <c r="AG286" i="3"/>
  <c r="L108" i="3"/>
  <c r="AA79" i="3"/>
  <c r="BH24" i="35" a="1"/>
  <c r="Q23" i="35" a="1"/>
  <c r="AC7" i="3"/>
  <c r="L23" i="37"/>
  <c r="BS24" i="35" a="1"/>
  <c r="AC15" i="8" a="1"/>
  <c r="T116" i="3"/>
  <c r="R88" i="3"/>
  <c r="U90" i="3"/>
  <c r="P33" i="3"/>
  <c r="AD21" i="8" a="1"/>
  <c r="AC51" i="8" a="1"/>
  <c r="U25" i="3"/>
  <c r="AF271" i="3"/>
  <c r="S10" i="37"/>
  <c r="AE15" i="8" a="1"/>
  <c r="T30" i="37"/>
  <c r="AF51" i="8" a="1"/>
  <c r="R40" i="3"/>
  <c r="I148" i="3"/>
  <c r="W26" i="3"/>
  <c r="AD10" i="3"/>
  <c r="V126" i="3"/>
  <c r="P93" i="8" a="1"/>
  <c r="N51" i="8" a="1"/>
  <c r="AD19" i="35" a="1"/>
  <c r="BA20" i="35" a="1"/>
  <c r="L81" i="3"/>
  <c r="O30" i="37"/>
  <c r="U26" i="3"/>
  <c r="L27" i="40" a="1"/>
  <c r="AD130" i="3"/>
  <c r="AF55" i="3"/>
  <c r="S20" i="35" a="1"/>
  <c r="P17" i="3"/>
  <c r="G94" i="3"/>
  <c r="AQ22" i="35"/>
  <c r="S126" i="3"/>
  <c r="S12" i="3"/>
  <c r="BJ23" i="35" a="1"/>
  <c r="AE238" i="3"/>
  <c r="AG27" i="3"/>
  <c r="AB19" i="35" a="1"/>
  <c r="I40" i="3"/>
  <c r="AY19" i="35" a="1"/>
  <c r="W175" i="3"/>
  <c r="AI73" i="3"/>
  <c r="S217" i="3"/>
  <c r="Z105" i="8" a="1"/>
  <c r="AE287" i="3"/>
  <c r="H21" i="37"/>
  <c r="X57" i="8" a="1"/>
  <c r="Z222" i="3"/>
  <c r="X93" i="8" a="1"/>
  <c r="I26" i="37"/>
  <c r="AB142" i="3"/>
  <c r="O63" i="3"/>
  <c r="AW26" i="35" a="1"/>
  <c r="W57" i="3"/>
  <c r="AE77" i="3"/>
  <c r="M286" i="3"/>
  <c r="E87" i="8" a="1"/>
  <c r="V287" i="3"/>
  <c r="H23" i="37"/>
  <c r="F18" i="35"/>
  <c r="AD27" i="3"/>
  <c r="BL17" i="35" a="1"/>
  <c r="N238" i="3"/>
  <c r="T67" i="3"/>
  <c r="R106" i="3"/>
  <c r="U51" i="3"/>
  <c r="R23" i="35" a="1"/>
  <c r="AD42" i="3"/>
  <c r="AB287" i="3"/>
  <c r="L222" i="3"/>
  <c r="X91" i="3"/>
  <c r="V239" i="3"/>
  <c r="H9" i="40" a="1"/>
  <c r="K122" i="3"/>
  <c r="N98" i="3"/>
  <c r="BS26" i="35" a="1"/>
  <c r="Q287" i="3"/>
  <c r="S135" i="3"/>
  <c r="AF11" i="3"/>
  <c r="N18" i="35"/>
  <c r="P109" i="3"/>
  <c r="AF115" i="3"/>
  <c r="R73" i="3"/>
  <c r="P90" i="3"/>
  <c r="M71" i="3"/>
  <c r="D21" i="35"/>
  <c r="AF44" i="3"/>
  <c r="Q216" i="3"/>
  <c r="AH22" i="35" a="1"/>
  <c r="L255" i="3"/>
  <c r="J108" i="3"/>
  <c r="AH87" i="3"/>
  <c r="Q9" i="3"/>
  <c r="X13" i="3"/>
  <c r="I52" i="3"/>
  <c r="J130" i="3"/>
  <c r="AU21" i="35" a="1"/>
  <c r="L8" i="40" a="1"/>
  <c r="M78" i="3"/>
  <c r="K124" i="3"/>
  <c r="I288" i="3"/>
  <c r="AB33" i="8" a="1"/>
  <c r="AA59" i="3"/>
  <c r="E39" i="8" a="1"/>
  <c r="G156" i="3"/>
  <c r="G8" i="3"/>
  <c r="AF49" i="3"/>
  <c r="V55" i="3"/>
  <c r="BL25" i="35" a="1"/>
  <c r="AF231" i="3"/>
  <c r="Q30" i="37"/>
  <c r="V13" i="37"/>
  <c r="AC88" i="3"/>
  <c r="I88" i="3"/>
  <c r="AE97" i="3"/>
  <c r="I79" i="3"/>
  <c r="AC20" i="35" a="1"/>
  <c r="AD156" i="3"/>
  <c r="T51" i="8" a="1"/>
  <c r="K131" i="3"/>
  <c r="U52" i="3"/>
  <c r="AG110" i="3"/>
  <c r="I76" i="3"/>
  <c r="AE175" i="3"/>
  <c r="L131" i="3"/>
  <c r="AI51" i="3"/>
  <c r="U17" i="3"/>
  <c r="V93" i="8" a="1"/>
  <c r="L122" i="3"/>
  <c r="AH40" i="3"/>
  <c r="Q123" i="3"/>
  <c r="R15" i="8" a="1"/>
  <c r="G23" i="3"/>
  <c r="R239" i="3"/>
  <c r="R177" i="3"/>
  <c r="Y22" i="35" a="1"/>
  <c r="AG159" i="3"/>
  <c r="J104" i="3"/>
  <c r="BE24" i="35" a="1"/>
  <c r="BR23" i="35" a="1"/>
  <c r="L21" i="37"/>
  <c r="K18" i="35"/>
  <c r="Y18" i="35" a="1"/>
  <c r="O59" i="3"/>
  <c r="X183" i="3"/>
  <c r="H13" i="40" a="1"/>
  <c r="AE122" i="3"/>
  <c r="I28" i="37"/>
  <c r="AA10" i="3"/>
  <c r="AF23" i="3"/>
  <c r="H123" i="3"/>
  <c r="O123" i="3"/>
  <c r="Q60" i="3"/>
  <c r="I87" i="8" a="1"/>
  <c r="L45" i="8" a="1"/>
  <c r="H156" i="3"/>
  <c r="M23" i="35"/>
  <c r="BQ25" i="35" a="1"/>
  <c r="K286" i="3"/>
  <c r="X7" i="3"/>
  <c r="Q138" i="3"/>
  <c r="T127" i="3"/>
  <c r="J10" i="3"/>
  <c r="BO26" i="35" a="1"/>
  <c r="AF30" i="3"/>
  <c r="O87" i="3"/>
  <c r="BP21" i="35" a="1"/>
  <c r="J254" i="3"/>
  <c r="AZ23" i="35" a="1"/>
  <c r="H177" i="3"/>
  <c r="BF24" i="35" a="1"/>
  <c r="U8" i="3"/>
  <c r="AC130" i="3"/>
  <c r="W110" i="3"/>
  <c r="U171" i="3"/>
  <c r="AA104" i="3"/>
  <c r="L17" i="40" a="1"/>
  <c r="L138" i="3"/>
  <c r="G288" i="3"/>
  <c r="AA72" i="3"/>
  <c r="M287" i="3"/>
  <c r="M175" i="3"/>
  <c r="Z271" i="3"/>
  <c r="AI140" i="3"/>
  <c r="H27" i="37"/>
  <c r="R36" i="3"/>
  <c r="L18" i="35"/>
  <c r="U177" i="3"/>
  <c r="O62" i="3"/>
  <c r="AA105" i="3"/>
  <c r="I58" i="3"/>
  <c r="AB239" i="3"/>
  <c r="X25" i="3"/>
  <c r="G136" i="3"/>
  <c r="Z113" i="3"/>
  <c r="AF29" i="3"/>
  <c r="AA87" i="3"/>
  <c r="L26" i="3"/>
  <c r="AC154" i="3"/>
  <c r="P95" i="3"/>
  <c r="AA52" i="3"/>
  <c r="AI158" i="3"/>
  <c r="N45" i="3"/>
  <c r="AI27" i="3"/>
  <c r="G146" i="3"/>
  <c r="AE45" i="8" a="1"/>
  <c r="K7" i="3"/>
  <c r="V89" i="3"/>
  <c r="BF19" i="35" a="1"/>
  <c r="Z95" i="3"/>
  <c r="P23" i="35" a="1"/>
  <c r="M67" i="3"/>
  <c r="BS20" i="35" a="1"/>
  <c r="AF87" i="3"/>
  <c r="BO20" i="35" a="1"/>
  <c r="AH110" i="3"/>
  <c r="L140" i="3"/>
  <c r="G108" i="3"/>
  <c r="N105" i="3"/>
  <c r="V15" i="8" a="1"/>
  <c r="AA286" i="3"/>
  <c r="AH45" i="3"/>
  <c r="AF28" i="3"/>
  <c r="V176" i="3"/>
  <c r="Q27" i="8" a="1"/>
  <c r="AE35" i="3"/>
  <c r="H23" i="3"/>
  <c r="Z123" i="3"/>
  <c r="BG19" i="35" a="1"/>
  <c r="M27" i="8" a="1"/>
  <c r="S87" i="3"/>
  <c r="H288" i="3"/>
  <c r="S156" i="3"/>
  <c r="Q36" i="3"/>
  <c r="Y95" i="3"/>
  <c r="M239" i="3"/>
  <c r="Y65" i="3"/>
  <c r="AF75" i="3"/>
  <c r="N9" i="3"/>
  <c r="AC18" i="3"/>
  <c r="R26" i="37"/>
  <c r="P83" i="3"/>
  <c r="V83" i="3"/>
  <c r="AD104" i="3"/>
  <c r="G12" i="3"/>
  <c r="M57" i="8" a="1"/>
  <c r="U270" i="3"/>
  <c r="AB27" i="8" a="1"/>
  <c r="AE59" i="3"/>
  <c r="N34" i="3"/>
  <c r="T100" i="3"/>
  <c r="N58" i="3"/>
  <c r="AD52" i="3"/>
  <c r="BE25" i="35" a="1"/>
  <c r="W81" i="3"/>
  <c r="AD21" i="35" a="1"/>
  <c r="O90" i="3"/>
  <c r="AG163" i="3"/>
  <c r="N45" i="8" a="1"/>
  <c r="N23" i="37"/>
  <c r="Q99" i="3"/>
  <c r="AD19" i="3"/>
  <c r="Q93" i="8" a="1"/>
  <c r="P21" i="37"/>
  <c r="N17" i="35"/>
  <c r="P29" i="37"/>
  <c r="R57" i="3"/>
  <c r="O176" i="3"/>
  <c r="L94" i="3"/>
  <c r="AI193" i="3"/>
  <c r="I169" i="3"/>
  <c r="J41" i="3"/>
  <c r="AE12" i="3"/>
  <c r="Z87" i="3"/>
  <c r="N175" i="3"/>
  <c r="V18" i="35" a="1"/>
  <c r="L16" i="40" a="1"/>
  <c r="U72" i="3"/>
  <c r="I163" i="3"/>
  <c r="R23" i="37"/>
  <c r="N222" i="3"/>
  <c r="J7" i="3"/>
  <c r="V28" i="3"/>
  <c r="Q20" i="3"/>
  <c r="AG13" i="3"/>
  <c r="AB52" i="3"/>
  <c r="AC93" i="8" a="1"/>
  <c r="I23" i="37"/>
  <c r="O142" i="3"/>
  <c r="Z239" i="3"/>
  <c r="P39" i="3"/>
  <c r="S71" i="3"/>
  <c r="M51" i="3"/>
  <c r="P238" i="3"/>
  <c r="S223" i="3"/>
  <c r="AI10" i="3"/>
  <c r="AF288" i="3"/>
  <c r="AM19" i="35"/>
  <c r="AH25" i="3"/>
  <c r="Z132" i="3"/>
  <c r="J89" i="3"/>
  <c r="AA28" i="3"/>
  <c r="V9" i="3"/>
  <c r="AG94" i="3"/>
  <c r="Q18" i="35" a="1"/>
  <c r="L12" i="40" a="1"/>
  <c r="O42" i="3"/>
  <c r="Y45" i="8" a="1"/>
  <c r="F105" i="8" a="1"/>
  <c r="I99" i="3"/>
  <c r="AF18" i="3"/>
  <c r="H65" i="3"/>
  <c r="M221" i="3"/>
  <c r="U126" i="3"/>
  <c r="J27" i="3"/>
  <c r="Y17" i="3"/>
  <c r="BD20" i="35" a="1"/>
  <c r="Q58" i="3"/>
  <c r="Q286" i="3"/>
  <c r="U143" i="3"/>
  <c r="V30" i="37"/>
  <c r="S45" i="8" a="1"/>
  <c r="AI36" i="3"/>
  <c r="AE84" i="3"/>
  <c r="AE20" i="35" a="1"/>
  <c r="R98" i="3"/>
  <c r="AG93" i="8" a="1"/>
  <c r="O104" i="3"/>
  <c r="J75" i="3"/>
  <c r="AF25" i="3"/>
  <c r="J67" i="3"/>
  <c r="T141" i="3"/>
  <c r="L57" i="3"/>
  <c r="Q147" i="3"/>
  <c r="AO18" i="35"/>
  <c r="K136" i="3"/>
  <c r="AF19" i="3"/>
  <c r="AF222" i="3"/>
  <c r="K25" i="37"/>
  <c r="U40" i="3"/>
  <c r="BK23" i="35" a="1"/>
  <c r="U12" i="37"/>
  <c r="H44" i="3"/>
  <c r="Y51" i="3"/>
  <c r="V105" i="8" a="1"/>
  <c r="AA126" i="3"/>
  <c r="T44" i="3"/>
  <c r="U22" i="35" a="1"/>
  <c r="W103" i="3"/>
  <c r="V104" i="3"/>
  <c r="W71" i="3"/>
  <c r="AB143" i="3"/>
  <c r="AY21" i="35" a="1"/>
  <c r="X123" i="3"/>
  <c r="BD21" i="35" a="1"/>
  <c r="Y17" i="35" a="1"/>
  <c r="X57" i="3"/>
  <c r="K108" i="3"/>
  <c r="K125" i="3"/>
  <c r="AC254" i="3"/>
  <c r="AE25" i="3"/>
  <c r="AA63" i="3"/>
  <c r="G20" i="37"/>
  <c r="AC100" i="3"/>
  <c r="V153" i="3"/>
  <c r="N20" i="37"/>
  <c r="G110" i="3"/>
  <c r="P10" i="3"/>
  <c r="X191" i="3"/>
  <c r="BN21" i="35" a="1"/>
  <c r="L223" i="3"/>
  <c r="H111" i="3"/>
  <c r="U66" i="3"/>
  <c r="W77" i="3"/>
  <c r="AI254" i="3"/>
  <c r="U21" i="37"/>
  <c r="Q89" i="3"/>
  <c r="AB111" i="3"/>
  <c r="AB126" i="3"/>
  <c r="M81" i="3"/>
  <c r="AH68" i="3"/>
  <c r="N83" i="3"/>
  <c r="N24" i="37"/>
  <c r="O63" i="8" a="1"/>
  <c r="J68" i="3"/>
  <c r="AF129" i="3"/>
  <c r="G10" i="3"/>
  <c r="P105" i="3"/>
  <c r="R20" i="3"/>
  <c r="AD132" i="3"/>
  <c r="BC19" i="35" a="1"/>
  <c r="AG19" i="35" a="1"/>
  <c r="L120" i="3"/>
  <c r="AD63" i="3"/>
  <c r="O115" i="3"/>
  <c r="X44" i="3"/>
  <c r="L17" i="35"/>
  <c r="S95" i="3"/>
  <c r="R20" i="37"/>
  <c r="AE17" i="3"/>
  <c r="O271" i="3"/>
  <c r="R19" i="35" a="1"/>
  <c r="W60" i="3"/>
  <c r="S238" i="3"/>
  <c r="AB114" i="3"/>
  <c r="AA88" i="3"/>
  <c r="AI19" i="35" a="1"/>
  <c r="Q111" i="3"/>
  <c r="AB91" i="3"/>
  <c r="R223" i="3"/>
  <c r="M131" i="3"/>
  <c r="E22" i="35"/>
  <c r="Y136" i="3"/>
  <c r="AF78" i="3"/>
  <c r="L25" i="37"/>
  <c r="K106" i="3"/>
  <c r="X11" i="3"/>
  <c r="R107" i="3"/>
  <c r="V185" i="3"/>
  <c r="G127" i="3"/>
  <c r="AA94" i="3"/>
  <c r="J125" i="3"/>
  <c r="AA19" i="3"/>
  <c r="G168" i="3"/>
  <c r="AF148" i="3"/>
  <c r="T73" i="3"/>
  <c r="R91" i="3"/>
  <c r="K20" i="35"/>
  <c r="V52" i="3"/>
  <c r="M45" i="3"/>
  <c r="M159" i="3"/>
  <c r="K23" i="35"/>
  <c r="O152" i="3"/>
  <c r="Q22" i="37"/>
  <c r="R26" i="3"/>
  <c r="V56" i="3"/>
  <c r="BQ24" i="35" a="1"/>
  <c r="U239" i="3"/>
  <c r="D23" i="35"/>
  <c r="AB22" i="35" a="1"/>
  <c r="V75" i="8" a="1"/>
  <c r="H108" i="3"/>
  <c r="M56" i="3"/>
  <c r="H211" i="3"/>
  <c r="AV22" i="35" a="1"/>
  <c r="W24" i="3"/>
  <c r="AF74" i="3"/>
  <c r="R18" i="35" a="1"/>
  <c r="AA67" i="3"/>
  <c r="BT26" i="35" a="1"/>
  <c r="AC31" i="3"/>
  <c r="AB66" i="3"/>
  <c r="O99" i="8" a="1"/>
  <c r="I77" i="3"/>
  <c r="Q95" i="3"/>
  <c r="J59" i="3"/>
  <c r="AF73" i="3"/>
  <c r="P35" i="3"/>
  <c r="U21" i="35" a="1"/>
  <c r="BI18" i="35" a="1"/>
  <c r="N20" i="35"/>
  <c r="BH18" i="35" a="1"/>
  <c r="Z158" i="3"/>
  <c r="K39" i="8" a="1"/>
  <c r="AD17" i="35" a="1"/>
  <c r="AH127" i="3"/>
  <c r="AB11" i="3"/>
  <c r="J28" i="3"/>
  <c r="BO21" i="35" a="1"/>
  <c r="L11" i="3"/>
  <c r="W56" i="3"/>
  <c r="J205" i="3"/>
  <c r="Q255" i="3"/>
  <c r="AH60" i="3"/>
  <c r="S92" i="3"/>
  <c r="AD58" i="3"/>
  <c r="H25" i="37"/>
  <c r="P30" i="37"/>
  <c r="AF42" i="3"/>
  <c r="R43" i="3"/>
  <c r="K24" i="37"/>
  <c r="BK25" i="35" a="1"/>
  <c r="Z11" i="3"/>
  <c r="AI71" i="3"/>
  <c r="K12" i="3"/>
  <c r="BD24" i="35" a="1"/>
  <c r="AD107" i="3"/>
  <c r="O13" i="3"/>
  <c r="O238" i="3"/>
  <c r="Q20" i="35" a="1"/>
  <c r="W45" i="8" a="1"/>
  <c r="I132" i="3"/>
  <c r="Q18" i="3"/>
  <c r="P162" i="3"/>
  <c r="G153" i="3"/>
  <c r="AD65" i="3"/>
  <c r="J90" i="3"/>
  <c r="AB90" i="3"/>
  <c r="AB49" i="3"/>
  <c r="AF13" i="3"/>
  <c r="AG51" i="8" a="1"/>
  <c r="BE22" i="35" a="1"/>
  <c r="Q17" i="35" a="1"/>
  <c r="H18" i="3"/>
  <c r="AF20" i="35" a="1"/>
  <c r="G119" i="3"/>
  <c r="BL21" i="35" a="1"/>
  <c r="AA27" i="3"/>
  <c r="AA45" i="8" a="1"/>
  <c r="AG95" i="3"/>
  <c r="AV17" i="35" a="1"/>
  <c r="L288" i="3"/>
  <c r="AD147" i="3"/>
  <c r="I105" i="8" a="1"/>
  <c r="P62" i="3"/>
  <c r="Y24" i="3"/>
  <c r="U11" i="3"/>
  <c r="BG18" i="35" a="1"/>
  <c r="W176" i="3"/>
  <c r="AF87" i="8" a="1"/>
  <c r="G82" i="3"/>
  <c r="AW25" i="35" a="1"/>
  <c r="M21" i="35"/>
  <c r="S99" i="3"/>
  <c r="J122" i="3"/>
  <c r="R27" i="8" a="1"/>
  <c r="BO25" i="35" a="1"/>
  <c r="V142" i="3"/>
  <c r="W51" i="3"/>
  <c r="I287" i="3"/>
  <c r="G50" i="3"/>
  <c r="W42" i="3"/>
  <c r="S148" i="3"/>
  <c r="Z190" i="3"/>
  <c r="AC22" i="35" a="1"/>
  <c r="L74" i="3"/>
  <c r="AD81" i="8" a="1"/>
  <c r="AA123" i="3"/>
  <c r="R22" i="35" a="1"/>
  <c r="M98" i="3"/>
  <c r="Y106" i="3"/>
  <c r="H132" i="3"/>
  <c r="P222" i="3"/>
  <c r="AY24" i="35" a="1"/>
  <c r="O45" i="8" a="1"/>
  <c r="N10" i="37"/>
  <c r="AE51" i="8" a="1"/>
  <c r="S66" i="3"/>
  <c r="R10" i="3"/>
  <c r="J45" i="3"/>
  <c r="P110" i="3"/>
  <c r="R125" i="3"/>
  <c r="AD223" i="3"/>
  <c r="AH55" i="3"/>
  <c r="BU21" i="35" a="1"/>
  <c r="U18" i="35" a="1"/>
  <c r="Z238" i="3"/>
  <c r="O105" i="8" a="1"/>
  <c r="AW24" i="35" a="1"/>
  <c r="N126" i="3"/>
  <c r="Q176" i="3"/>
  <c r="AE75" i="3"/>
  <c r="N29" i="3"/>
  <c r="W21" i="37"/>
  <c r="V28" i="37"/>
  <c r="Y122" i="3"/>
  <c r="L7" i="3"/>
  <c r="P97" i="3"/>
  <c r="AG156" i="3"/>
  <c r="L76" i="3"/>
  <c r="AC175" i="3"/>
  <c r="G238" i="3"/>
  <c r="X8" i="3"/>
  <c r="AN18" i="35"/>
  <c r="R87" i="8" a="1"/>
  <c r="AG271" i="3"/>
  <c r="AG161" i="3"/>
  <c r="BT21" i="35" a="1"/>
  <c r="J10" i="37"/>
  <c r="BB25" i="35" a="1"/>
  <c r="AE82" i="3"/>
  <c r="AD126" i="3"/>
  <c r="AG18" i="3"/>
  <c r="AP18" i="35"/>
  <c r="H22" i="40" a="1"/>
  <c r="BM20" i="35" a="1"/>
  <c r="AE270" i="3"/>
  <c r="M12" i="37"/>
  <c r="Z88" i="3"/>
  <c r="R76" i="3"/>
  <c r="O87" i="8" a="1"/>
  <c r="H143" i="3"/>
  <c r="P140" i="3"/>
  <c r="M11" i="37"/>
  <c r="R24" i="37"/>
  <c r="V23" i="37"/>
  <c r="AC110" i="3"/>
  <c r="Y13" i="3"/>
  <c r="O31" i="3"/>
  <c r="AC238" i="3"/>
  <c r="AC58" i="3"/>
  <c r="AA24" i="3"/>
  <c r="H238" i="3"/>
  <c r="AE63" i="8" a="1"/>
  <c r="G71" i="3"/>
  <c r="T113" i="3"/>
  <c r="W39" i="8" a="1"/>
  <c r="L29" i="37"/>
  <c r="AB39" i="3"/>
  <c r="R105" i="8" a="1"/>
  <c r="Z89" i="3"/>
  <c r="U49" i="3"/>
  <c r="AA287" i="3"/>
  <c r="AG55" i="3"/>
  <c r="K33" i="8" a="1"/>
  <c r="Q25" i="3"/>
  <c r="AA61" i="3"/>
  <c r="M108" i="3"/>
  <c r="BD17" i="35" a="1"/>
  <c r="AB61" i="3"/>
  <c r="W286" i="3"/>
  <c r="V17" i="3"/>
  <c r="H20" i="3"/>
  <c r="M176" i="3"/>
  <c r="J8" i="3"/>
  <c r="AN22" i="35"/>
  <c r="AF18" i="35" a="1"/>
  <c r="Y110" i="3"/>
  <c r="W25" i="37"/>
  <c r="W132" i="3"/>
  <c r="AH19" i="35" a="1"/>
  <c r="X75" i="8" a="1"/>
  <c r="J222" i="3"/>
  <c r="N113" i="3"/>
  <c r="S21" i="35" a="1"/>
  <c r="Y129" i="3"/>
  <c r="AD20" i="35" a="1"/>
  <c r="M222" i="3"/>
  <c r="AG174" i="3"/>
  <c r="J136" i="3"/>
  <c r="S10" i="3"/>
  <c r="O111" i="3"/>
  <c r="BD23" i="35" a="1"/>
  <c r="AC151" i="3"/>
  <c r="Y82" i="3"/>
  <c r="P108" i="3"/>
  <c r="P65" i="3"/>
  <c r="W19" i="35" a="1"/>
  <c r="AP19" i="35"/>
  <c r="N71" i="3"/>
  <c r="AB77" i="3"/>
  <c r="J24" i="37"/>
  <c r="I176" i="3"/>
  <c r="Q29" i="37"/>
  <c r="K51" i="3"/>
  <c r="L145" i="3"/>
  <c r="AE34" i="3"/>
  <c r="S39" i="8" a="1"/>
  <c r="AA17" i="3"/>
  <c r="U99" i="8" a="1"/>
  <c r="AC68" i="3"/>
  <c r="W36" i="3"/>
  <c r="BQ21" i="35" a="1"/>
  <c r="AG212" i="3"/>
  <c r="AD29" i="3"/>
  <c r="H137" i="3"/>
  <c r="AW20" i="35" a="1"/>
  <c r="AB76" i="3"/>
  <c r="AI57" i="3"/>
  <c r="P271" i="3"/>
  <c r="AD170" i="3"/>
  <c r="R222" i="3"/>
  <c r="AU18" i="35" a="1"/>
  <c r="E9" i="8" a="1"/>
  <c r="P123" i="3"/>
  <c r="AB9" i="3"/>
  <c r="AH105" i="3"/>
  <c r="AI88" i="3"/>
  <c r="H91" i="3"/>
  <c r="Y57" i="3"/>
  <c r="P61" i="3"/>
  <c r="O8" i="3"/>
  <c r="S27" i="8" a="1"/>
  <c r="J39" i="3"/>
  <c r="BK21" i="35" a="1"/>
  <c r="BC18" i="35" a="1"/>
  <c r="C21" i="35" a="1"/>
  <c r="O10" i="37"/>
  <c r="AB270" i="3"/>
  <c r="K13" i="3"/>
  <c r="V11" i="3"/>
  <c r="L12" i="37"/>
  <c r="AA50" i="3"/>
  <c r="G11" i="3"/>
  <c r="Z91" i="3"/>
  <c r="T12" i="37"/>
  <c r="J105" i="3"/>
  <c r="Q158" i="3"/>
  <c r="O270" i="3"/>
  <c r="Q51" i="3"/>
  <c r="R127" i="3"/>
  <c r="U25" i="37"/>
  <c r="BG24" i="35" a="1"/>
  <c r="AI145" i="3"/>
  <c r="AB72" i="3"/>
  <c r="AA62" i="3"/>
  <c r="AC9" i="3"/>
  <c r="AD88" i="3"/>
  <c r="U30" i="37"/>
  <c r="BJ26" i="35" a="1"/>
  <c r="Y29" i="3"/>
  <c r="W127" i="3"/>
  <c r="I57" i="3"/>
  <c r="AK19" i="35" a="1"/>
  <c r="AE30" i="3"/>
  <c r="O171" i="3"/>
  <c r="AI239" i="3"/>
  <c r="V148" i="3"/>
  <c r="Z43" i="3"/>
  <c r="L8" i="3"/>
  <c r="O25" i="37"/>
  <c r="AB8" i="3"/>
  <c r="AE159" i="3"/>
  <c r="BP22" i="35" a="1"/>
  <c r="V223" i="3"/>
  <c r="AC45" i="8" a="1"/>
  <c r="BF25" i="35" a="1"/>
  <c r="P17" i="35" a="1"/>
  <c r="BN25" i="35" a="1"/>
  <c r="N176" i="3"/>
  <c r="G11" i="37"/>
  <c r="I71" i="3"/>
  <c r="H174" i="3"/>
  <c r="T151" i="3"/>
  <c r="S72" i="3"/>
  <c r="P223" i="3"/>
  <c r="AD95" i="3"/>
  <c r="L99" i="3"/>
  <c r="C17" i="35" a="1"/>
  <c r="H67" i="3"/>
  <c r="AI43" i="3"/>
  <c r="AI40" i="3"/>
  <c r="Y97" i="3"/>
  <c r="W65" i="3"/>
  <c r="AE90" i="3"/>
  <c r="K92" i="3"/>
  <c r="AH158" i="3"/>
  <c r="L238" i="3"/>
  <c r="S87" i="8" a="1"/>
  <c r="AH124" i="3"/>
  <c r="R25" i="3"/>
  <c r="AC43" i="3"/>
  <c r="AF52" i="3"/>
  <c r="AC255" i="3"/>
  <c r="AH82" i="3"/>
  <c r="K176" i="3"/>
  <c r="G17" i="3"/>
  <c r="U23" i="35" a="1"/>
  <c r="AS18" i="35"/>
  <c r="BT22" i="35" a="1"/>
  <c r="K119" i="3"/>
  <c r="I23" i="35"/>
  <c r="Y120" i="3"/>
  <c r="BO22" i="35" a="1"/>
  <c r="V25" i="37"/>
  <c r="S24" i="3"/>
  <c r="S51" i="3"/>
  <c r="R44" i="3"/>
  <c r="AU26" i="35" a="1"/>
  <c r="K42" i="3"/>
  <c r="M152" i="3"/>
  <c r="AI35" i="3"/>
  <c r="Y223" i="3"/>
  <c r="X20" i="35" a="1"/>
  <c r="AG140" i="3"/>
  <c r="Z33" i="3"/>
  <c r="AH41" i="3"/>
  <c r="T40" i="3"/>
  <c r="AA41" i="3"/>
  <c r="O77" i="3"/>
  <c r="BM19" i="35" a="1"/>
  <c r="T61" i="3"/>
  <c r="AI74" i="3"/>
  <c r="AY25" i="35" a="1"/>
  <c r="G30" i="37"/>
  <c r="K36" i="3"/>
  <c r="Y81" i="3"/>
  <c r="T26" i="37"/>
  <c r="AA151" i="3"/>
  <c r="AD94" i="3"/>
  <c r="AO21" i="35"/>
  <c r="AD154" i="3"/>
  <c r="K13" i="37"/>
  <c r="AV24" i="35" a="1"/>
  <c r="R12" i="3"/>
  <c r="AA90" i="3"/>
  <c r="N27" i="3"/>
  <c r="M10" i="37"/>
  <c r="J255" i="3"/>
  <c r="Z126" i="3"/>
  <c r="K186" i="3"/>
  <c r="T25" i="37"/>
  <c r="J77" i="3"/>
  <c r="T23" i="3"/>
  <c r="BI21" i="35" a="1"/>
  <c r="W194" i="3"/>
  <c r="F20" i="35"/>
  <c r="BA23" i="35" a="1"/>
  <c r="W287" i="3"/>
  <c r="W126" i="3"/>
  <c r="R28" i="37"/>
  <c r="BC25" i="35" a="1"/>
  <c r="Z60" i="3"/>
  <c r="R11" i="3"/>
  <c r="F39" i="8" a="1"/>
  <c r="S73" i="3"/>
  <c r="AE23" i="35" a="1"/>
  <c r="T126" i="3"/>
  <c r="AZ26" i="35" a="1"/>
  <c r="AG126" i="3"/>
  <c r="AD90" i="3"/>
  <c r="I13" i="3"/>
  <c r="AD98" i="3"/>
  <c r="Q50" i="3"/>
  <c r="W52" i="3"/>
  <c r="BF23" i="35" a="1"/>
  <c r="O223" i="3"/>
  <c r="W55" i="3"/>
  <c r="BQ20" i="35" a="1"/>
  <c r="AD41" i="3"/>
  <c r="BF22" i="35" a="1"/>
  <c r="E45" i="8" a="1"/>
  <c r="E18" i="35"/>
  <c r="J26" i="37"/>
  <c r="AH90" i="3"/>
  <c r="AE126" i="3"/>
  <c r="J25" i="37"/>
  <c r="Q105" i="8" a="1"/>
  <c r="S176" i="3"/>
  <c r="I27" i="3"/>
  <c r="V17" i="35" a="1"/>
  <c r="O24" i="3"/>
  <c r="E20" i="35"/>
  <c r="AZ18" i="35" a="1"/>
  <c r="L72" i="3"/>
  <c r="U61" i="3"/>
  <c r="P9" i="3"/>
  <c r="BQ18" i="35" a="1"/>
  <c r="AJ23" i="35" a="1"/>
  <c r="O84" i="3"/>
  <c r="N57" i="3"/>
  <c r="AE110" i="3"/>
  <c r="O287" i="3"/>
  <c r="P42" i="3"/>
  <c r="V39" i="8" a="1"/>
  <c r="BE23" i="35" a="1"/>
  <c r="Q28" i="3"/>
  <c r="J42" i="3"/>
  <c r="N20" i="3"/>
  <c r="AY26" i="35" a="1"/>
  <c r="AO19" i="35"/>
  <c r="N21" i="35"/>
  <c r="AG168" i="3"/>
  <c r="AI9" i="3"/>
  <c r="H22" i="37"/>
  <c r="BD18" i="35" a="1"/>
  <c r="AD124" i="3"/>
  <c r="T7" i="3"/>
  <c r="M20" i="37"/>
  <c r="L111" i="3"/>
  <c r="AR20" i="35"/>
  <c r="AD81" i="3"/>
  <c r="AM23" i="35"/>
  <c r="AH7" i="3"/>
  <c r="R131" i="3"/>
  <c r="AD222" i="3"/>
  <c r="N13" i="3"/>
  <c r="N22" i="37"/>
  <c r="AI11" i="3"/>
  <c r="W111" i="3"/>
  <c r="P72" i="3"/>
  <c r="AR19" i="35"/>
  <c r="Z178" i="3"/>
  <c r="Z57" i="3"/>
  <c r="M75" i="3"/>
  <c r="G113" i="3"/>
  <c r="T21" i="35" a="1"/>
  <c r="R27" i="37"/>
  <c r="AA130" i="3"/>
  <c r="M68" i="3"/>
  <c r="T84" i="3"/>
  <c r="Z151" i="3"/>
  <c r="T58" i="3"/>
  <c r="AI119" i="3"/>
  <c r="AC95" i="3"/>
  <c r="G196" i="3"/>
  <c r="X105" i="3"/>
  <c r="H20" i="37"/>
  <c r="AF175" i="3"/>
  <c r="S130" i="3"/>
  <c r="F45" i="8" a="1"/>
  <c r="BK19" i="35" a="1"/>
  <c r="AB105" i="8" a="1"/>
  <c r="AC126" i="3"/>
  <c r="AA9" i="3"/>
  <c r="L39" i="8" a="1"/>
  <c r="BS19" i="35" a="1"/>
  <c r="W131" i="3"/>
  <c r="L110" i="3"/>
  <c r="L24" i="37"/>
  <c r="L20" i="3"/>
  <c r="U110" i="3"/>
  <c r="W40" i="3"/>
  <c r="AE87" i="8" a="1"/>
  <c r="AF95" i="3"/>
  <c r="G21" i="37"/>
  <c r="Y75" i="3"/>
  <c r="L50" i="3"/>
  <c r="O39" i="8" a="1"/>
  <c r="V12" i="3"/>
  <c r="E57" i="8" a="1"/>
  <c r="J18" i="3"/>
  <c r="H30" i="37"/>
  <c r="AE286" i="3"/>
  <c r="I20" i="37"/>
  <c r="BJ17" i="35" a="1"/>
  <c r="L62" i="3"/>
  <c r="AG222" i="3"/>
  <c r="N137" i="3"/>
  <c r="AD87" i="8" a="1"/>
  <c r="W28" i="3"/>
  <c r="AC21" i="35" a="1"/>
  <c r="X105" i="8" a="1"/>
  <c r="AA8" i="3"/>
  <c r="BI26" i="35" a="1"/>
  <c r="O41" i="3"/>
  <c r="Y94" i="3"/>
  <c r="N12" i="37"/>
  <c r="S41" i="3"/>
  <c r="AD12" i="3"/>
  <c r="H93" i="8" a="1"/>
  <c r="AB17" i="35" a="1"/>
  <c r="M154" i="3"/>
  <c r="L77" i="3"/>
  <c r="BR18" i="35" a="1"/>
  <c r="AF24" i="3"/>
  <c r="N145" i="3"/>
  <c r="Q238" i="3"/>
  <c r="AI286" i="3"/>
  <c r="S103" i="3"/>
  <c r="J88" i="3"/>
  <c r="K17" i="3"/>
  <c r="AE72" i="3"/>
  <c r="AD45" i="3"/>
  <c r="V26" i="37"/>
  <c r="BI24" i="35" a="1"/>
  <c r="AG99" i="3"/>
  <c r="M110" i="3"/>
  <c r="Y7" i="3"/>
  <c r="G114" i="3"/>
  <c r="AH39" i="3"/>
  <c r="X23" i="35" a="1"/>
  <c r="P20" i="3"/>
  <c r="AA271" i="3"/>
  <c r="O20" i="37"/>
  <c r="J21" i="35"/>
  <c r="AC29" i="3"/>
  <c r="Y93" i="8" a="1"/>
  <c r="AF137" i="3"/>
  <c r="Z42" i="3"/>
  <c r="AG287" i="3"/>
  <c r="R17" i="3"/>
  <c r="G19" i="35"/>
  <c r="BI20" i="35" a="1"/>
  <c r="J73" i="3"/>
  <c r="L13" i="3"/>
  <c r="J51" i="3"/>
  <c r="BM22" i="35" a="1"/>
  <c r="J23" i="35"/>
  <c r="H55" i="3"/>
  <c r="W21" i="35" a="1"/>
  <c r="U12" i="3"/>
  <c r="T125" i="3"/>
  <c r="P179" i="3"/>
  <c r="AE158" i="3"/>
  <c r="G125" i="3"/>
  <c r="R21" i="37"/>
  <c r="J29" i="37"/>
  <c r="Y28" i="3"/>
  <c r="F33" i="8" a="1"/>
  <c r="AG93" i="3"/>
  <c r="L39" i="3"/>
  <c r="L32" i="40" a="1"/>
  <c r="S35" i="3"/>
  <c r="AH50" i="3"/>
  <c r="AB177" i="3"/>
  <c r="K143" i="3"/>
  <c r="AE40" i="3"/>
  <c r="S30" i="37"/>
  <c r="M18" i="35"/>
  <c r="X119" i="3"/>
  <c r="AC222" i="3"/>
  <c r="X288" i="3"/>
  <c r="Q27" i="37"/>
  <c r="Z110" i="3"/>
  <c r="X158" i="3"/>
  <c r="BM17" i="35" a="1"/>
  <c r="N21" i="37"/>
  <c r="AB20" i="3"/>
  <c r="Q239" i="3"/>
  <c r="AA100" i="3"/>
  <c r="AC83" i="3"/>
  <c r="R188" i="3"/>
  <c r="AB135" i="3"/>
  <c r="S25" i="3"/>
  <c r="Y140" i="3"/>
  <c r="T239" i="3"/>
  <c r="P23" i="37"/>
  <c r="AN21" i="35"/>
  <c r="P20" i="37"/>
  <c r="L20" i="37"/>
  <c r="V138" i="3"/>
  <c r="AH73" i="3"/>
  <c r="U81" i="3"/>
  <c r="AA20" i="3"/>
  <c r="BJ18" i="35" a="1"/>
  <c r="AK18" i="35" a="1"/>
  <c r="V175" i="3"/>
  <c r="AI238" i="3"/>
  <c r="O29" i="37"/>
  <c r="R22" i="37"/>
  <c r="L26" i="37"/>
  <c r="X45" i="8" a="1"/>
  <c r="AC62" i="3"/>
  <c r="R124" i="3"/>
  <c r="Q162" i="3"/>
  <c r="S24" i="37"/>
  <c r="O26" i="3"/>
  <c r="L63" i="3"/>
  <c r="P137" i="3"/>
  <c r="BB22" i="35" a="1"/>
  <c r="Z39" i="8" a="1"/>
  <c r="L65" i="3"/>
  <c r="U56" i="3"/>
  <c r="L15" i="8" a="1"/>
  <c r="AA152" i="3"/>
  <c r="L10" i="40" a="1"/>
  <c r="AB26" i="3"/>
  <c r="BB24" i="35" a="1"/>
  <c r="AA22" i="35" a="1"/>
  <c r="R90" i="3"/>
  <c r="H34" i="3"/>
  <c r="AE31" i="3"/>
  <c r="AK17" i="35" a="1"/>
  <c r="Y23" i="35" a="1"/>
  <c r="U14" i="3"/>
  <c r="AB119" i="3"/>
  <c r="X84" i="3"/>
  <c r="BN22" i="35" a="1"/>
  <c r="AG43" i="3"/>
  <c r="BG21" i="35" a="1"/>
  <c r="Q222" i="3"/>
  <c r="L95" i="3"/>
  <c r="J56" i="3"/>
  <c r="R41" i="3"/>
  <c r="AA31" i="3"/>
  <c r="T17" i="3"/>
  <c r="I270" i="3"/>
  <c r="AC63" i="3"/>
  <c r="V238" i="3"/>
  <c r="AA83" i="3"/>
  <c r="S28" i="3"/>
  <c r="G135" i="3"/>
  <c r="BM24" i="35" a="1"/>
  <c r="H223" i="3"/>
  <c r="I41" i="3"/>
  <c r="P175" i="3"/>
  <c r="O11" i="3"/>
  <c r="Q159" i="3"/>
  <c r="O11" i="37"/>
  <c r="BB18" i="35" a="1"/>
  <c r="AY20" i="35" a="1"/>
  <c r="AA99" i="8" a="1"/>
  <c r="AB100" i="3"/>
  <c r="BN18" i="35" a="1"/>
  <c r="M23" i="37"/>
  <c r="L119" i="3"/>
  <c r="R153" i="3"/>
  <c r="Q34" i="3"/>
  <c r="AG28" i="3"/>
  <c r="G27" i="37"/>
  <c r="X99" i="3"/>
  <c r="I24" i="37"/>
  <c r="H7" i="3"/>
  <c r="M33" i="8" a="1"/>
  <c r="BN26" i="35" a="1"/>
  <c r="G73" i="3"/>
  <c r="N87" i="8" a="1"/>
  <c r="I238" i="3"/>
  <c r="AS22" i="35"/>
  <c r="AG116" i="3"/>
  <c r="BG26" i="35" a="1"/>
  <c r="J23" i="37"/>
  <c r="I17" i="3"/>
  <c r="X36" i="3"/>
  <c r="W73" i="3"/>
  <c r="K174" i="3"/>
  <c r="L28" i="37"/>
  <c r="J55" i="3"/>
  <c r="W254" i="3"/>
  <c r="AC176" i="3"/>
  <c r="P11" i="3"/>
  <c r="T71" i="3"/>
  <c r="P126" i="3"/>
  <c r="AD39" i="8" a="1"/>
  <c r="Q52" i="3"/>
  <c r="J87" i="3"/>
  <c r="G14" i="3"/>
  <c r="H87" i="8" a="1"/>
  <c r="J17" i="35"/>
  <c r="G45" i="8" a="1"/>
  <c r="AE127" i="3"/>
  <c r="R21" i="35" a="1"/>
  <c r="K58" i="3"/>
  <c r="AC124" i="3"/>
  <c r="AF27" i="3"/>
  <c r="U20" i="37"/>
  <c r="Q24" i="37"/>
  <c r="U23" i="37"/>
  <c r="U51" i="8" a="1"/>
  <c r="AC49" i="3"/>
  <c r="H52" i="3"/>
  <c r="M105" i="3"/>
  <c r="AH42" i="3"/>
  <c r="M22" i="37"/>
  <c r="AC17" i="35" a="1"/>
  <c r="BB21" i="35" a="1"/>
  <c r="J83" i="3"/>
  <c r="AC147" i="3"/>
  <c r="X30" i="3"/>
  <c r="AB238" i="3"/>
  <c r="H23" i="40" a="1"/>
  <c r="M82" i="3"/>
  <c r="M73" i="3"/>
  <c r="S120" i="3"/>
  <c r="BL26" i="35" a="1"/>
  <c r="M158" i="3"/>
  <c r="H270" i="3"/>
  <c r="I78" i="3"/>
  <c r="AA30" i="3"/>
  <c r="BQ22" i="35" a="1"/>
  <c r="AA74" i="3"/>
  <c r="R68" i="3"/>
  <c r="P27" i="37"/>
  <c r="U94" i="3"/>
  <c r="AI60" i="3"/>
  <c r="I20" i="3"/>
  <c r="S63" i="3"/>
  <c r="BG20" i="35" a="1"/>
  <c r="AH286" i="3"/>
  <c r="Y39" i="3"/>
  <c r="AW21" i="35" a="1"/>
  <c r="U26" i="37"/>
  <c r="I45" i="8" a="1"/>
  <c r="T41" i="3"/>
  <c r="M10" i="3"/>
  <c r="AD114" i="3"/>
  <c r="Z21" i="35" a="1"/>
  <c r="J126" i="3"/>
  <c r="AW22" i="35" a="1"/>
  <c r="P145" i="3"/>
  <c r="G12" i="37"/>
  <c r="K11" i="3"/>
  <c r="H33" i="3"/>
  <c r="Y167" i="3"/>
  <c r="Z288" i="3"/>
  <c r="K126" i="3"/>
  <c r="X26" i="3"/>
  <c r="M60" i="3"/>
  <c r="Y116" i="3"/>
  <c r="W167" i="3"/>
  <c r="AI18" i="35" a="1"/>
  <c r="C20" i="35" a="1"/>
  <c r="F21" i="35"/>
  <c r="AF176" i="3"/>
  <c r="Z286" i="3"/>
  <c r="H17" i="3"/>
  <c r="V45" i="3"/>
  <c r="BC24" i="35" a="1"/>
  <c r="G67" i="3"/>
  <c r="U105" i="8" a="1"/>
  <c r="S23" i="3"/>
  <c r="U24" i="37"/>
  <c r="V22" i="35" a="1"/>
  <c r="AA171" i="3"/>
  <c r="L115" i="3"/>
  <c r="T28" i="37"/>
  <c r="AB17" i="3"/>
  <c r="AH20" i="3"/>
  <c r="O45" i="3"/>
  <c r="T22" i="37"/>
  <c r="AH287" i="3"/>
  <c r="R8" i="3"/>
  <c r="P187" i="3"/>
  <c r="AC52" i="3"/>
  <c r="R18" i="3"/>
  <c r="O72" i="3"/>
  <c r="AB23" i="35" a="1"/>
  <c r="G10" i="37"/>
  <c r="L84" i="3"/>
  <c r="AS17" i="35"/>
  <c r="W10" i="37"/>
  <c r="AC41" i="3"/>
  <c r="AA45" i="3"/>
  <c r="I93" i="3"/>
  <c r="Q8" i="3"/>
  <c r="Q137" i="3"/>
  <c r="Y191" i="3"/>
  <c r="K239" i="3"/>
  <c r="J45" i="8" a="1"/>
  <c r="BA25" i="35" a="1"/>
  <c r="O67" i="3"/>
  <c r="I12" i="3"/>
  <c r="AB84" i="3"/>
  <c r="V61" i="3"/>
  <c r="Z57" i="8" a="1"/>
  <c r="AD105" i="8" a="1"/>
  <c r="V111" i="3"/>
  <c r="T123" i="3"/>
  <c r="AE87" i="3"/>
  <c r="U127" i="3"/>
  <c r="AE148" i="3"/>
  <c r="V68" i="3"/>
  <c r="K12" i="37"/>
  <c r="BR26" i="35" a="1"/>
  <c r="W238" i="3"/>
  <c r="K91" i="3"/>
  <c r="G22" i="35"/>
  <c r="AA288" i="3"/>
  <c r="AB50" i="3"/>
  <c r="W223" i="3"/>
  <c r="AD131" i="3"/>
  <c r="BI19" i="35" a="1"/>
  <c r="AE223" i="3"/>
  <c r="Y9" i="3"/>
  <c r="K43" i="3"/>
  <c r="P176" i="3"/>
  <c r="L22" i="35"/>
  <c r="N67" i="3"/>
  <c r="K45" i="8" a="1"/>
  <c r="P106" i="3"/>
  <c r="AC8" i="3"/>
  <c r="Q7" i="3"/>
  <c r="AB40" i="3"/>
  <c r="G45" i="3"/>
  <c r="AG152" i="3"/>
  <c r="M79" i="3"/>
  <c r="L93" i="8" a="1"/>
  <c r="K19" i="3"/>
  <c r="K155" i="3"/>
  <c r="K23" i="3"/>
  <c r="V143" i="3"/>
  <c r="AA51" i="8" a="1"/>
  <c r="AH77" i="3"/>
  <c r="J270" i="3"/>
  <c r="AH89" i="3"/>
  <c r="AH27" i="3"/>
  <c r="L287" i="3"/>
  <c r="AE21" i="35" a="1"/>
  <c r="G61" i="3"/>
  <c r="X71" i="3"/>
  <c r="R147" i="3"/>
  <c r="O174" i="3"/>
  <c r="P164" i="3"/>
  <c r="AB45" i="3"/>
  <c r="AI111" i="3"/>
  <c r="Z223" i="3"/>
  <c r="K142" i="3"/>
  <c r="AQ17" i="35"/>
  <c r="AF7" i="3"/>
  <c r="Y25" i="3"/>
  <c r="BC21" i="35" a="1"/>
  <c r="K77" i="3"/>
  <c r="Z174" i="3"/>
  <c r="R65" i="3"/>
  <c r="N25" i="3"/>
  <c r="BK26" i="35" a="1"/>
  <c r="BT17" i="35" a="1"/>
  <c r="U47" i="3"/>
  <c r="AM17" i="35"/>
  <c r="V24" i="37"/>
  <c r="P55" i="3"/>
  <c r="AA77" i="3"/>
  <c r="AD28" i="3"/>
  <c r="J110" i="3"/>
  <c r="AH92" i="3"/>
  <c r="Z175" i="3"/>
  <c r="H39" i="3"/>
  <c r="N27" i="8" a="1"/>
  <c r="AE95" i="3"/>
  <c r="K24" i="3"/>
  <c r="BL22" i="35" a="1"/>
  <c r="AD239" i="3"/>
  <c r="AB223" i="3"/>
  <c r="AG36" i="3"/>
  <c r="AD33" i="8" a="1"/>
  <c r="AF20" i="3"/>
  <c r="Z77" i="3"/>
  <c r="AC173" i="3"/>
  <c r="Q22" i="35" a="1"/>
  <c r="AB30" i="3"/>
  <c r="L30" i="40" a="1"/>
  <c r="R82" i="3"/>
  <c r="K28" i="3"/>
  <c r="H17" i="40" a="1"/>
  <c r="M76" i="3"/>
  <c r="N183" i="3"/>
  <c r="R58" i="3"/>
  <c r="M91" i="3"/>
  <c r="BD22" i="35" a="1"/>
  <c r="BE21" i="35" a="1"/>
  <c r="AU23" i="35" a="1"/>
  <c r="AA17" i="35" a="1"/>
  <c r="W39" i="3"/>
  <c r="AF59" i="3"/>
  <c r="U84" i="3"/>
  <c r="O12" i="37"/>
  <c r="K35" i="3"/>
  <c r="G76" i="3"/>
  <c r="J18" i="35"/>
  <c r="AI288" i="3"/>
  <c r="BK18" i="35" a="1"/>
  <c r="L103" i="3"/>
  <c r="BB17" i="35" a="1"/>
  <c r="AA23" i="35" a="1"/>
  <c r="AH21" i="35" a="1"/>
  <c r="AC87" i="8" a="1"/>
  <c r="I223" i="3"/>
  <c r="S8" i="3"/>
  <c r="AB35" i="3"/>
  <c r="I61" i="3"/>
  <c r="AX23" i="35" a="1"/>
  <c r="BN24" i="35" a="1"/>
  <c r="X88" i="3"/>
  <c r="AG42" i="3"/>
  <c r="AG45" i="8" a="1"/>
  <c r="AZ25" i="35" a="1"/>
  <c r="K55" i="3"/>
  <c r="Y87" i="8" a="1"/>
  <c r="T95" i="3"/>
  <c r="U50" i="3"/>
  <c r="AG25" i="3"/>
  <c r="AI52" i="3"/>
  <c r="M19" i="3"/>
  <c r="G130" i="3"/>
  <c r="Q26" i="37"/>
  <c r="G287" i="3"/>
  <c r="Q29" i="3"/>
  <c r="X164" i="3"/>
  <c r="H29" i="40" a="1"/>
  <c r="Y21" i="35" a="1"/>
  <c r="AK22" i="35" a="1"/>
  <c r="Z74" i="3"/>
  <c r="P34" i="3"/>
  <c r="U39" i="8" a="1"/>
  <c r="Q88" i="3"/>
  <c r="AC26" i="3"/>
  <c r="L31" i="40" a="1"/>
  <c r="V39" i="3"/>
  <c r="K29" i="37"/>
  <c r="AG210" i="3"/>
  <c r="S175" i="3"/>
  <c r="AI62" i="3"/>
  <c r="T36" i="3"/>
  <c r="L25" i="40" a="1"/>
  <c r="H142" i="3"/>
  <c r="N26" i="37"/>
  <c r="BN23" i="35" a="1"/>
  <c r="AH11" i="3"/>
  <c r="Q126" i="3"/>
  <c r="AD286" i="3"/>
  <c r="T92" i="3"/>
  <c r="Y27" i="8" a="1"/>
  <c r="W11" i="3"/>
  <c r="O27" i="37"/>
  <c r="Q25" i="37"/>
  <c r="N75" i="3"/>
  <c r="H105" i="8" a="1"/>
  <c r="J219" i="3"/>
  <c r="O83" i="3"/>
  <c r="M174" i="3"/>
  <c r="R139" i="3"/>
  <c r="AZ20" i="35" a="1"/>
  <c r="J151" i="3"/>
  <c r="AA27" i="8" a="1"/>
  <c r="T226" i="3"/>
  <c r="AA78" i="3"/>
  <c r="J74" i="3"/>
  <c r="AF45" i="8" a="1"/>
  <c r="H17" i="35"/>
  <c r="AB286" i="3"/>
  <c r="AF247" i="3"/>
  <c r="AE227" i="3"/>
  <c r="Q61" i="3"/>
  <c r="K103" i="3"/>
  <c r="AB55" i="3"/>
  <c r="AF77" i="3"/>
  <c r="S286" i="3"/>
  <c r="E105" i="8" a="1"/>
  <c r="AE92" i="3"/>
  <c r="U58" i="3"/>
  <c r="Q20" i="37"/>
  <c r="H39" i="8" a="1"/>
  <c r="U62" i="3"/>
  <c r="M27" i="37"/>
  <c r="AX19" i="35" a="1"/>
  <c r="W11" i="37"/>
  <c r="AH270" i="3"/>
  <c r="P12" i="3"/>
  <c r="AB82" i="3"/>
  <c r="T20" i="35" a="1"/>
  <c r="S159" i="3"/>
  <c r="Y76" i="3"/>
  <c r="N12" i="3"/>
  <c r="G93" i="8" a="1"/>
  <c r="L51" i="3"/>
  <c r="AG10" i="3"/>
  <c r="AB60" i="3"/>
  <c r="O91" i="3"/>
  <c r="P124" i="3"/>
  <c r="BJ19" i="35" a="1"/>
  <c r="BK22" i="35" a="1"/>
  <c r="L22" i="37"/>
  <c r="U63" i="3"/>
  <c r="Q82" i="3"/>
  <c r="V10" i="37"/>
  <c r="Z111" i="3"/>
  <c r="BH21" i="35" a="1"/>
  <c r="O78" i="3"/>
  <c r="AA176" i="3"/>
  <c r="BL19" i="35" a="1"/>
  <c r="W255" i="3"/>
  <c r="AC179" i="3"/>
  <c r="Z155" i="3"/>
  <c r="T174" i="3"/>
  <c r="AB137" i="3"/>
  <c r="AD57" i="3"/>
  <c r="L171" i="3"/>
  <c r="U42" i="3"/>
  <c r="BN19" i="35" a="1"/>
  <c r="O56" i="3"/>
  <c r="Y174" i="3"/>
  <c r="C19" i="35" a="1"/>
  <c r="S18" i="35" a="1"/>
  <c r="W98" i="3"/>
  <c r="L73" i="3"/>
  <c r="R110" i="3"/>
  <c r="BF20" i="35" a="1"/>
  <c r="H57" i="3"/>
  <c r="K111" i="3"/>
  <c r="L239" i="3"/>
  <c r="H95" i="3"/>
  <c r="BE26" i="35" a="1"/>
  <c r="Q75" i="3"/>
  <c r="L18" i="40" a="1"/>
  <c r="AG175" i="3"/>
  <c r="AB222" i="3"/>
  <c r="AA11" i="3"/>
  <c r="U288" i="3"/>
  <c r="Y273" i="3"/>
  <c r="N13" i="37"/>
  <c r="Z76" i="3"/>
  <c r="H203" i="3"/>
  <c r="K81" i="3"/>
  <c r="Y239" i="3"/>
  <c r="AF68" i="3"/>
  <c r="J94" i="3"/>
  <c r="V24" i="3"/>
  <c r="AE67" i="3"/>
  <c r="O138" i="3"/>
  <c r="K8" i="3"/>
  <c r="AD119" i="3"/>
  <c r="W169" i="3"/>
  <c r="M25" i="37"/>
  <c r="U10" i="37"/>
  <c r="X89" i="3"/>
  <c r="W17" i="35" a="1"/>
  <c r="T18" i="3"/>
  <c r="T31" i="3"/>
  <c r="S13" i="37"/>
  <c r="H113" i="3"/>
  <c r="X113" i="3"/>
  <c r="BH25" i="35" a="1"/>
  <c r="T270" i="3"/>
  <c r="AG288" i="3"/>
  <c r="AC167" i="3"/>
  <c r="AH35" i="3"/>
  <c r="V33" i="3"/>
  <c r="AK23" i="35" a="1"/>
  <c r="AB110" i="3"/>
  <c r="X95" i="3"/>
  <c r="BC26" i="35" a="1"/>
  <c r="Y45" i="3"/>
  <c r="O110" i="3"/>
  <c r="J12" i="37"/>
  <c r="AE36" i="3"/>
  <c r="AI17" i="35" a="1"/>
  <c r="Y105" i="8" a="1"/>
  <c r="BR24" i="35" a="1"/>
  <c r="S19" i="35" a="1"/>
  <c r="G105" i="8" a="1"/>
  <c r="X139" i="3"/>
  <c r="Q116" i="3"/>
  <c r="T62" i="3"/>
  <c r="W20" i="37"/>
  <c r="K105" i="8" a="1"/>
  <c r="AF145" i="3"/>
  <c r="AE73" i="3"/>
  <c r="N121" i="3"/>
  <c r="X17" i="35" a="1"/>
  <c r="X206" i="3"/>
  <c r="AB87" i="8" a="1"/>
  <c r="I20" i="35"/>
  <c r="W41" i="3"/>
  <c r="AC223" i="3"/>
  <c r="Q66" i="3"/>
  <c r="AB115" i="3"/>
  <c r="L159" i="3"/>
  <c r="V270" i="3"/>
  <c r="M210" i="3"/>
  <c r="I116" i="3"/>
  <c r="Z63" i="3"/>
  <c r="T20" i="37"/>
  <c r="R113" i="3"/>
  <c r="G18" i="3"/>
  <c r="AE39" i="8" a="1"/>
  <c r="BT23" i="35" a="1"/>
  <c r="X18" i="3"/>
  <c r="T104" i="3"/>
  <c r="L59" i="3"/>
  <c r="AB94" i="3"/>
  <c r="T17" i="35" a="1"/>
  <c r="AP23" i="35"/>
  <c r="AC137" i="3"/>
  <c r="Z15" i="8" a="1"/>
  <c r="H28" i="40" a="1"/>
  <c r="S155" i="3"/>
  <c r="G19" i="3"/>
  <c r="V60" i="3"/>
  <c r="H16" i="40" a="1"/>
  <c r="V23" i="35" a="1"/>
  <c r="T23" i="37"/>
  <c r="BE18" i="35" a="1"/>
  <c r="AC24" i="3"/>
  <c r="AH94" i="3"/>
  <c r="G29" i="3"/>
  <c r="AC17" i="3"/>
  <c r="M43" i="3"/>
  <c r="AB51" i="8" a="1"/>
  <c r="H30" i="3"/>
  <c r="BP20" i="35" a="1"/>
  <c r="AJ18" i="35" a="1"/>
  <c r="Q122" i="3"/>
  <c r="M115" i="3"/>
  <c r="S18" i="3"/>
  <c r="J137" i="3"/>
  <c r="AE93" i="8" a="1"/>
  <c r="J287" i="3"/>
  <c r="H9" i="3"/>
  <c r="W30" i="37"/>
  <c r="V222" i="3"/>
  <c r="H222" i="3"/>
  <c r="U222" i="3"/>
  <c r="J71" i="3"/>
  <c r="T9" i="3"/>
  <c r="J11" i="37"/>
  <c r="P52" i="3"/>
  <c r="AI95" i="3"/>
  <c r="Y189" i="3"/>
  <c r="AY18" i="35" a="1"/>
  <c r="N29" i="37"/>
  <c r="D22" i="35"/>
  <c r="AI125" i="3"/>
  <c r="N110" i="3"/>
  <c r="N42" i="3"/>
  <c r="O239" i="3"/>
  <c r="AB51" i="3"/>
  <c r="AH72" i="3"/>
  <c r="K59" i="3"/>
  <c r="G22" i="37"/>
  <c r="AE55" i="3"/>
  <c r="Z18" i="35" a="1"/>
  <c r="AG9" i="3"/>
  <c r="U111" i="3"/>
  <c r="V18" i="3"/>
  <c r="AA20" i="35" a="1"/>
  <c r="G28" i="3"/>
  <c r="AG39" i="8" a="1"/>
  <c r="P36" i="3"/>
  <c r="AB29" i="3"/>
  <c r="I9" i="3"/>
  <c r="X222" i="3"/>
  <c r="AG78" i="3"/>
  <c r="X24" i="3"/>
  <c r="P21" i="35" a="1"/>
  <c r="W49" i="3"/>
  <c r="T158" i="3"/>
  <c r="AF10" i="3"/>
  <c r="T65" i="3"/>
  <c r="AE136" i="3"/>
  <c r="AG148" i="3"/>
  <c r="AF22" i="35" a="1"/>
  <c r="AH103" i="3"/>
  <c r="R28" i="3"/>
  <c r="AD17" i="3"/>
  <c r="G92" i="3"/>
  <c r="R10" i="37"/>
  <c r="Z225" i="3"/>
  <c r="K10" i="37"/>
  <c r="S174" i="3"/>
  <c r="I175" i="3"/>
  <c r="S13" i="3"/>
  <c r="AI173" i="3"/>
  <c r="T23" i="35" a="1"/>
  <c r="F19" i="35"/>
  <c r="AE45" i="3"/>
  <c r="U36" i="3"/>
  <c r="AQ21" i="35"/>
  <c r="L25" i="3"/>
  <c r="J21" i="37"/>
  <c r="BR17" i="35" a="1"/>
  <c r="N99" i="3"/>
  <c r="AI87" i="3"/>
  <c r="G223" i="3"/>
  <c r="U15" i="3"/>
  <c r="Z73" i="3"/>
  <c r="AV23" i="35" a="1"/>
  <c r="P71" i="3"/>
  <c r="G20" i="35"/>
  <c r="AH44" i="3"/>
  <c r="AE146" i="3"/>
  <c r="AE18" i="3"/>
  <c r="H99" i="3"/>
  <c r="AD25" i="3"/>
  <c r="H12" i="37"/>
  <c r="S22" i="37"/>
  <c r="AF113" i="3"/>
  <c r="BP19" i="35" a="1"/>
  <c r="U120" i="3"/>
  <c r="AV21" i="35" a="1"/>
  <c r="AG22" i="35" a="1"/>
  <c r="S40" i="3"/>
  <c r="G26" i="3"/>
  <c r="AU25" i="35" a="1"/>
  <c r="M18" i="3"/>
  <c r="Z9" i="3"/>
  <c r="Q65" i="3"/>
  <c r="U136" i="3"/>
  <c r="R52" i="3"/>
  <c r="G148" i="3"/>
  <c r="U29" i="37"/>
  <c r="T27" i="3"/>
  <c r="AX18" i="35" a="1"/>
  <c r="Q84" i="3"/>
  <c r="BU22" i="35" a="1"/>
  <c r="H8" i="40" a="1"/>
  <c r="AC39" i="8" a="1"/>
  <c r="AG20" i="35" a="1"/>
  <c r="AC56" i="3"/>
  <c r="BJ20" i="35" a="1"/>
  <c r="U95" i="3"/>
  <c r="BC23" i="35" a="1"/>
  <c r="W123" i="3"/>
  <c r="AO20" i="35"/>
  <c r="I74" i="3"/>
  <c r="Q45" i="8" a="1"/>
  <c r="K223" i="3"/>
  <c r="AG127" i="3"/>
  <c r="AB27" i="3"/>
  <c r="AD140" i="3"/>
  <c r="O58" i="3"/>
  <c r="AG51" i="3"/>
  <c r="O79" i="3"/>
  <c r="AR18" i="35"/>
  <c r="N111" i="3"/>
  <c r="T89" i="3"/>
  <c r="AR17" i="35"/>
  <c r="L23" i="35"/>
  <c r="AM21" i="35"/>
  <c r="W23" i="3"/>
  <c r="AA157" i="3"/>
  <c r="H82" i="3"/>
  <c r="AH17" i="3"/>
  <c r="O50" i="3"/>
  <c r="Y18" i="3"/>
  <c r="Q87" i="8" a="1"/>
  <c r="O20" i="3"/>
  <c r="BQ17" i="35" a="1"/>
  <c r="L186" i="3"/>
  <c r="M28" i="3"/>
  <c r="S20" i="37"/>
  <c r="AG45" i="3"/>
  <c r="AH126" i="3"/>
  <c r="AG50" i="3"/>
  <c r="S287" i="3"/>
  <c r="Y195" i="3"/>
  <c r="AG105" i="8" a="1"/>
  <c r="Q43" i="3"/>
  <c r="K11" i="37"/>
  <c r="Q92" i="3"/>
  <c r="AG63" i="8" a="1"/>
  <c r="Z34" i="3"/>
  <c r="AE138" i="3"/>
  <c r="P39" i="8" a="1"/>
  <c r="AF110" i="3"/>
  <c r="P250" i="3"/>
  <c r="N18" i="3"/>
  <c r="AX22" i="35" a="1"/>
  <c r="T24" i="37"/>
  <c r="O126" i="3"/>
  <c r="K97" i="3"/>
  <c r="M94" i="3"/>
  <c r="AW23" i="35" a="1"/>
  <c r="E15" i="8" a="1"/>
  <c r="V124" i="3"/>
  <c r="M11" i="3"/>
  <c r="R93" i="3"/>
  <c r="P87" i="8" a="1"/>
  <c r="AF43" i="3"/>
  <c r="Y74" i="3"/>
  <c r="AG75" i="3"/>
  <c r="BT24" i="35" a="1"/>
  <c r="AB71" i="3"/>
  <c r="AG21" i="35" a="1"/>
  <c r="Q24" i="3"/>
  <c r="AA35" i="3"/>
  <c r="V45" i="8" a="1"/>
  <c r="N30" i="37"/>
  <c r="M124" i="3"/>
  <c r="W75" i="8" a="1"/>
  <c r="AB36" i="3"/>
  <c r="R30" i="37"/>
  <c r="AC19" i="35" a="1"/>
  <c r="AD7" i="3"/>
  <c r="K21" i="35"/>
  <c r="Q11" i="37"/>
  <c r="AH104" i="3"/>
  <c r="F51" i="8" a="1"/>
  <c r="AG270" i="3"/>
  <c r="U15" i="8" a="1"/>
  <c r="AH288" i="3"/>
  <c r="AA115" i="3"/>
  <c r="N24" i="3"/>
  <c r="G35" i="3"/>
  <c r="AE10" i="3"/>
  <c r="W94" i="3"/>
  <c r="AE111" i="3"/>
  <c r="P22" i="37"/>
  <c r="H184" i="3"/>
  <c r="H41" i="3"/>
  <c r="J100" i="3"/>
  <c r="X239" i="3"/>
  <c r="AD79" i="3"/>
  <c r="L56" i="3"/>
  <c r="M45" i="8" a="1"/>
  <c r="J22" i="35"/>
  <c r="K93" i="8" a="1"/>
  <c r="K93" i="8" l="1"/>
  <c r="M45" i="8"/>
  <c r="U15" i="8"/>
  <c r="U17" i="8" s="1" a="1"/>
  <c r="U17" i="8" s="1"/>
  <c r="F51" i="8"/>
  <c r="AC19" i="35"/>
  <c r="W75" i="8"/>
  <c r="W77" i="8" s="1" a="1"/>
  <c r="W77" i="8" s="1"/>
  <c r="V45" i="8"/>
  <c r="AG21" i="35"/>
  <c r="BT24" i="35"/>
  <c r="P87" i="8"/>
  <c r="E15" i="8"/>
  <c r="E17" i="8" s="1" a="1"/>
  <c r="E17" i="8" s="1"/>
  <c r="AW23" i="35"/>
  <c r="AX22" i="35"/>
  <c r="P39" i="8"/>
  <c r="P41" i="8" s="1" a="1"/>
  <c r="P41" i="8" s="1"/>
  <c r="AG63" i="8"/>
  <c r="AG105" i="8"/>
  <c r="BQ17" i="35"/>
  <c r="Q87" i="8"/>
  <c r="Q89" i="8" s="1" a="1"/>
  <c r="Q89" i="8" s="1"/>
  <c r="Q45" i="8"/>
  <c r="Q47" i="8" s="1" a="1"/>
  <c r="Q47" i="8" s="1"/>
  <c r="BC23" i="35"/>
  <c r="BJ20" i="35"/>
  <c r="AG20" i="35"/>
  <c r="AC39" i="8"/>
  <c r="H8" i="40"/>
  <c r="BU22" i="35"/>
  <c r="AX18" i="35"/>
  <c r="AU25" i="35"/>
  <c r="AG22" i="35"/>
  <c r="AV21" i="35"/>
  <c r="BP19" i="35"/>
  <c r="AV23" i="35"/>
  <c r="BR17" i="35"/>
  <c r="T23" i="35"/>
  <c r="AF22" i="35"/>
  <c r="P21" i="35"/>
  <c r="AG39" i="8"/>
  <c r="AA20" i="35"/>
  <c r="Z18" i="35"/>
  <c r="AY18" i="35"/>
  <c r="AE93" i="8"/>
  <c r="AJ18" i="35"/>
  <c r="BP20" i="35"/>
  <c r="AB51" i="8"/>
  <c r="AB52" i="8" s="1" a="1"/>
  <c r="AB52" i="8" s="1"/>
  <c r="BE18" i="35"/>
  <c r="V23" i="35"/>
  <c r="H16" i="40"/>
  <c r="H28" i="40"/>
  <c r="P28" i="40" s="1"/>
  <c r="Z15" i="8"/>
  <c r="T17" i="35"/>
  <c r="BT23" i="35"/>
  <c r="AE39" i="8"/>
  <c r="AE40" i="8" s="1" a="1"/>
  <c r="AE40" i="8" s="1"/>
  <c r="AB87" i="8"/>
  <c r="AB89" i="8" s="1" a="1"/>
  <c r="AB89" i="8" s="1"/>
  <c r="X17" i="35"/>
  <c r="K105" i="8"/>
  <c r="K107" i="8" s="1" a="1"/>
  <c r="K107" i="8" s="1"/>
  <c r="G105" i="8"/>
  <c r="S19" i="35"/>
  <c r="BR24" i="35"/>
  <c r="Y105" i="8"/>
  <c r="Y107" i="8" s="1" a="1"/>
  <c r="Y107" i="8" s="1"/>
  <c r="AI17" i="35"/>
  <c r="BC26" i="35"/>
  <c r="AK23" i="35"/>
  <c r="BH25" i="35"/>
  <c r="W17" i="35"/>
  <c r="L18" i="40"/>
  <c r="BE26" i="35"/>
  <c r="BF20" i="35"/>
  <c r="S18" i="35"/>
  <c r="C19" i="35"/>
  <c r="BN19" i="35"/>
  <c r="BL19" i="35"/>
  <c r="BH21" i="35"/>
  <c r="BK22" i="35"/>
  <c r="BJ19" i="35"/>
  <c r="G93" i="8"/>
  <c r="G95" i="8" s="1" a="1"/>
  <c r="G95" i="8" s="1"/>
  <c r="T20" i="35"/>
  <c r="AX19" i="35"/>
  <c r="H39" i="8"/>
  <c r="E105" i="8"/>
  <c r="AF45" i="8"/>
  <c r="AA27" i="8"/>
  <c r="AZ20" i="35"/>
  <c r="H105" i="8"/>
  <c r="H106" i="8" s="1" a="1"/>
  <c r="H106" i="8" s="1"/>
  <c r="Y27" i="8"/>
  <c r="BN23" i="35"/>
  <c r="L25" i="40"/>
  <c r="L31" i="40"/>
  <c r="P31" i="40" s="1"/>
  <c r="U39" i="8"/>
  <c r="AK22" i="35"/>
  <c r="Y21" i="35"/>
  <c r="H29" i="40"/>
  <c r="Y87" i="8"/>
  <c r="Y88" i="8" s="1" a="1"/>
  <c r="Y88" i="8" s="1"/>
  <c r="AZ25" i="35"/>
  <c r="AG45" i="8"/>
  <c r="AG47" i="8" s="1" a="1"/>
  <c r="AG47" i="8" s="1"/>
  <c r="BN24" i="35"/>
  <c r="AX23" i="35"/>
  <c r="AC87" i="8"/>
  <c r="AH21" i="35"/>
  <c r="AA23" i="35"/>
  <c r="BB17" i="35"/>
  <c r="BK18" i="35"/>
  <c r="AA17" i="35"/>
  <c r="AU23" i="35"/>
  <c r="BE21" i="35"/>
  <c r="BD22" i="35"/>
  <c r="H17" i="40"/>
  <c r="L30" i="40"/>
  <c r="Q22" i="35"/>
  <c r="AD33" i="8"/>
  <c r="BL22" i="35"/>
  <c r="N27" i="8"/>
  <c r="BT17" i="35"/>
  <c r="BK26" i="35"/>
  <c r="BC21" i="35"/>
  <c r="AE21" i="35"/>
  <c r="AA51" i="8"/>
  <c r="AA53" i="8" s="1" a="1"/>
  <c r="AA53" i="8" s="1"/>
  <c r="L93" i="8"/>
  <c r="K45" i="8"/>
  <c r="K46" i="8" s="1" a="1"/>
  <c r="K46" i="8" s="1"/>
  <c r="BI19" i="35"/>
  <c r="BR26" i="35"/>
  <c r="AD105" i="8"/>
  <c r="Z57" i="8"/>
  <c r="BA25" i="35"/>
  <c r="J45" i="8"/>
  <c r="AB23" i="35"/>
  <c r="V22" i="35"/>
  <c r="U105" i="8"/>
  <c r="U106" i="8" s="1" a="1"/>
  <c r="U106" i="8" s="1"/>
  <c r="BC24" i="35"/>
  <c r="C20" i="35"/>
  <c r="AI18" i="35"/>
  <c r="AW22" i="35"/>
  <c r="Z21" i="35"/>
  <c r="I45" i="8"/>
  <c r="AW21" i="35"/>
  <c r="BG20" i="35"/>
  <c r="BQ22" i="35"/>
  <c r="BL26" i="35"/>
  <c r="H23" i="40"/>
  <c r="BB21" i="35"/>
  <c r="AC17" i="35"/>
  <c r="U51" i="8"/>
  <c r="U52" i="8" s="1" a="1"/>
  <c r="U52" i="8" s="1"/>
  <c r="R21" i="35"/>
  <c r="G45" i="8"/>
  <c r="G47" i="8" s="1" a="1"/>
  <c r="G47" i="8" s="1"/>
  <c r="H87" i="8"/>
  <c r="H89" i="8" s="1" a="1"/>
  <c r="H89" i="8" s="1"/>
  <c r="AD39" i="8"/>
  <c r="AD41" i="8" s="1" a="1"/>
  <c r="AD41" i="8" s="1"/>
  <c r="BG26" i="35"/>
  <c r="N87" i="8"/>
  <c r="N88" i="8" s="1" a="1"/>
  <c r="N88" i="8" s="1"/>
  <c r="BN26" i="35"/>
  <c r="M33" i="8"/>
  <c r="BN18" i="35"/>
  <c r="AA99" i="8"/>
  <c r="AY20" i="35"/>
  <c r="BB18" i="35"/>
  <c r="BM24" i="35"/>
  <c r="BG21" i="35"/>
  <c r="BN22" i="35"/>
  <c r="Y23" i="35"/>
  <c r="AK17" i="35"/>
  <c r="AA22" i="35"/>
  <c r="BB24" i="35"/>
  <c r="L10" i="40"/>
  <c r="L15" i="8"/>
  <c r="Z39" i="8"/>
  <c r="BB22" i="35"/>
  <c r="X45" i="8"/>
  <c r="AK18" i="35"/>
  <c r="BJ18" i="35"/>
  <c r="BM17" i="35"/>
  <c r="L32" i="40"/>
  <c r="F33" i="8"/>
  <c r="W21" i="35"/>
  <c r="BM22" i="35"/>
  <c r="BI20" i="35"/>
  <c r="Y93" i="8"/>
  <c r="Y94" i="8" s="1" a="1"/>
  <c r="Y94" i="8" s="1"/>
  <c r="X23" i="35"/>
  <c r="BI24" i="35"/>
  <c r="BR18" i="35"/>
  <c r="AB17" i="35"/>
  <c r="H93" i="8"/>
  <c r="BI26" i="35"/>
  <c r="X105" i="8"/>
  <c r="AC21" i="35"/>
  <c r="AD87" i="8"/>
  <c r="AD88" i="8" s="1" a="1"/>
  <c r="AD88" i="8" s="1"/>
  <c r="BJ17" i="35"/>
  <c r="E57" i="8"/>
  <c r="O39" i="8"/>
  <c r="AE87" i="8"/>
  <c r="AE88" i="8" s="1" a="1"/>
  <c r="AE88" i="8" s="1"/>
  <c r="BS19" i="35"/>
  <c r="L39" i="8"/>
  <c r="AB105" i="8"/>
  <c r="AB106" i="8" s="1" a="1"/>
  <c r="AB106" i="8" s="1"/>
  <c r="BK19" i="35"/>
  <c r="F45" i="8"/>
  <c r="T21" i="35"/>
  <c r="BD18" i="35"/>
  <c r="AY26" i="35"/>
  <c r="BE23" i="35"/>
  <c r="V39" i="8"/>
  <c r="AJ23" i="35"/>
  <c r="BQ18" i="35"/>
  <c r="AZ18" i="35"/>
  <c r="V17" i="35"/>
  <c r="Q105" i="8"/>
  <c r="Q107" i="8" s="1" a="1"/>
  <c r="Q107" i="8" s="1"/>
  <c r="E45" i="8"/>
  <c r="BF22" i="35"/>
  <c r="BQ20" i="35"/>
  <c r="BF23" i="35"/>
  <c r="AZ26" i="35"/>
  <c r="AE23" i="35"/>
  <c r="F39" i="8"/>
  <c r="BC25" i="35"/>
  <c r="BA23" i="35"/>
  <c r="BI21" i="35"/>
  <c r="AV24" i="35"/>
  <c r="AY25" i="35"/>
  <c r="BM19" i="35"/>
  <c r="X20" i="35"/>
  <c r="AU26" i="35"/>
  <c r="BO22" i="35"/>
  <c r="BT22" i="35"/>
  <c r="U23" i="35"/>
  <c r="S87" i="8"/>
  <c r="C17" i="35"/>
  <c r="BN25" i="35"/>
  <c r="P17" i="35"/>
  <c r="BF25" i="35"/>
  <c r="AC45" i="8"/>
  <c r="BP22" i="35"/>
  <c r="AK19" i="35"/>
  <c r="BJ26" i="35"/>
  <c r="BG24" i="35"/>
  <c r="C21" i="35"/>
  <c r="BC18" i="35"/>
  <c r="BK21" i="35"/>
  <c r="S27" i="8"/>
  <c r="E9" i="8"/>
  <c r="AU18" i="35"/>
  <c r="AW20" i="35"/>
  <c r="BQ21" i="35"/>
  <c r="U99" i="8"/>
  <c r="S39" i="8"/>
  <c r="W19" i="35"/>
  <c r="BD23" i="35"/>
  <c r="AD20" i="35"/>
  <c r="S21" i="35"/>
  <c r="X75" i="8"/>
  <c r="X76" i="8" s="1" a="1"/>
  <c r="X76" i="8" s="1"/>
  <c r="AH19" i="35"/>
  <c r="AF18" i="35"/>
  <c r="BD17" i="35"/>
  <c r="K33" i="8"/>
  <c r="R105" i="8"/>
  <c r="W39" i="8"/>
  <c r="W40" i="8" s="1" a="1"/>
  <c r="W40" i="8" s="1"/>
  <c r="AE63" i="8"/>
  <c r="AE64" i="8" s="1" a="1"/>
  <c r="AE64" i="8" s="1"/>
  <c r="O87" i="8"/>
  <c r="BM20" i="35"/>
  <c r="H22" i="40"/>
  <c r="BB25" i="35"/>
  <c r="BT21" i="35"/>
  <c r="R87" i="8"/>
  <c r="R89" i="8" s="1" a="1"/>
  <c r="R89" i="8" s="1"/>
  <c r="W51" i="37"/>
  <c r="AW24" i="35"/>
  <c r="O105" i="8"/>
  <c r="O107" i="8" s="1" a="1"/>
  <c r="O107" i="8" s="1"/>
  <c r="U18" i="35"/>
  <c r="BU21" i="35"/>
  <c r="AE51" i="8"/>
  <c r="AE52" i="8" s="1" a="1"/>
  <c r="AE52" i="8" s="1"/>
  <c r="O45" i="8"/>
  <c r="AY24" i="35"/>
  <c r="R22" i="35"/>
  <c r="AD81" i="8"/>
  <c r="AC22" i="35"/>
  <c r="BO25" i="35"/>
  <c r="R27" i="8"/>
  <c r="AW25" i="35"/>
  <c r="AF87" i="8"/>
  <c r="AF89" i="8" s="1" a="1"/>
  <c r="AF89" i="8" s="1"/>
  <c r="BG18" i="35"/>
  <c r="I105" i="8"/>
  <c r="I106" i="8" s="1" a="1"/>
  <c r="I106" i="8" s="1"/>
  <c r="AV17" i="35"/>
  <c r="AA45" i="8"/>
  <c r="BL21" i="35"/>
  <c r="AF20" i="35"/>
  <c r="Q17" i="35"/>
  <c r="BE22" i="35"/>
  <c r="AG51" i="8"/>
  <c r="AG53" i="8" s="1" a="1"/>
  <c r="AG53" i="8" s="1"/>
  <c r="W45" i="8"/>
  <c r="Q20" i="35"/>
  <c r="BD24" i="35"/>
  <c r="BK25" i="35"/>
  <c r="BO21" i="35"/>
  <c r="AD17" i="35"/>
  <c r="K39" i="8"/>
  <c r="BH18" i="35"/>
  <c r="BI18" i="35"/>
  <c r="U21" i="35"/>
  <c r="O99" i="8"/>
  <c r="BT26" i="35"/>
  <c r="R18" i="35"/>
  <c r="AV22" i="35"/>
  <c r="V75" i="8"/>
  <c r="AB22" i="35"/>
  <c r="BQ24" i="35"/>
  <c r="AI19" i="35"/>
  <c r="R19" i="35"/>
  <c r="AG19" i="35"/>
  <c r="BC19" i="35"/>
  <c r="O63" i="8"/>
  <c r="O65" i="8" s="1" a="1"/>
  <c r="O65" i="8" s="1"/>
  <c r="BN21" i="35"/>
  <c r="Y17" i="35"/>
  <c r="BD21" i="35"/>
  <c r="AY21" i="35"/>
  <c r="U22" i="35"/>
  <c r="V105" i="8"/>
  <c r="V107" i="8" s="1" a="1"/>
  <c r="V107" i="8" s="1"/>
  <c r="BK23" i="35"/>
  <c r="AG93" i="8"/>
  <c r="AG94" i="8" s="1" a="1"/>
  <c r="AG94" i="8" s="1"/>
  <c r="AE20" i="35"/>
  <c r="S45" i="8"/>
  <c r="S47" i="8" s="1" a="1"/>
  <c r="S47" i="8" s="1"/>
  <c r="BD20" i="35"/>
  <c r="F105" i="8"/>
  <c r="Y45" i="8"/>
  <c r="Y46" i="8" s="1" a="1"/>
  <c r="Y46" i="8" s="1"/>
  <c r="L12" i="40"/>
  <c r="P12" i="40" s="1"/>
  <c r="Q18" i="35"/>
  <c r="AC93" i="8"/>
  <c r="AC95" i="8" s="1" a="1"/>
  <c r="AC95" i="8" s="1"/>
  <c r="L16" i="40"/>
  <c r="V18" i="35"/>
  <c r="Q93" i="8"/>
  <c r="N45" i="8"/>
  <c r="AD21" i="35"/>
  <c r="BE25" i="35"/>
  <c r="AB27" i="8"/>
  <c r="M57" i="8"/>
  <c r="M27" i="8"/>
  <c r="BG19" i="35"/>
  <c r="Q27" i="8"/>
  <c r="V15" i="8"/>
  <c r="V17" i="8" s="1" a="1"/>
  <c r="V17" i="8" s="1"/>
  <c r="BO20" i="35"/>
  <c r="BS20" i="35"/>
  <c r="P23" i="35"/>
  <c r="BF19" i="35"/>
  <c r="AE45" i="8"/>
  <c r="L17" i="40"/>
  <c r="BF24" i="35"/>
  <c r="AZ23" i="35"/>
  <c r="BP21" i="35"/>
  <c r="BO26" i="35"/>
  <c r="BQ25" i="35"/>
  <c r="L45" i="8"/>
  <c r="I87" i="8"/>
  <c r="H13" i="40"/>
  <c r="Y18" i="35"/>
  <c r="BR23" i="35"/>
  <c r="BE24" i="35"/>
  <c r="Y22" i="35"/>
  <c r="R15" i="8"/>
  <c r="R16" i="8" s="1" a="1"/>
  <c r="R16" i="8" s="1"/>
  <c r="V93" i="8"/>
  <c r="T51" i="8"/>
  <c r="AC20" i="35"/>
  <c r="BL25" i="35"/>
  <c r="E39" i="8"/>
  <c r="AB33" i="8"/>
  <c r="L8" i="40"/>
  <c r="AU21" i="35"/>
  <c r="AH22" i="35"/>
  <c r="BS26" i="35"/>
  <c r="H9" i="40"/>
  <c r="R23" i="35"/>
  <c r="BL17" i="35"/>
  <c r="E87" i="8"/>
  <c r="AW26" i="35"/>
  <c r="X93" i="8"/>
  <c r="X95" i="8" s="1" a="1"/>
  <c r="X95" i="8" s="1"/>
  <c r="X57" i="8"/>
  <c r="Z105" i="8"/>
  <c r="Z107" i="8" s="1" a="1"/>
  <c r="Z107" i="8" s="1"/>
  <c r="AY19" i="35"/>
  <c r="AB19" i="35"/>
  <c r="BJ23" i="35"/>
  <c r="S20" i="35"/>
  <c r="L27" i="40"/>
  <c r="BA20" i="35"/>
  <c r="AD19" i="35"/>
  <c r="N51" i="8"/>
  <c r="N52" i="8" s="1" a="1"/>
  <c r="N52" i="8" s="1"/>
  <c r="P93" i="8"/>
  <c r="P94" i="8" s="1" a="1"/>
  <c r="P94" i="8" s="1"/>
  <c r="AF51" i="8"/>
  <c r="AE15" i="8"/>
  <c r="AE16" i="8" s="1" a="1"/>
  <c r="AE16" i="8" s="1"/>
  <c r="AC51" i="8"/>
  <c r="AC53" i="8" s="1" a="1"/>
  <c r="AC53" i="8" s="1"/>
  <c r="AD21" i="8"/>
  <c r="AC15" i="8"/>
  <c r="BS24" i="35"/>
  <c r="Q23" i="35"/>
  <c r="BH24" i="35"/>
  <c r="AF39" i="8"/>
  <c r="H26" i="40"/>
  <c r="O51" i="8"/>
  <c r="BG22" i="35"/>
  <c r="J39" i="8"/>
  <c r="H20" i="40"/>
  <c r="BK24" i="35"/>
  <c r="Z51" i="8"/>
  <c r="AU20" i="35"/>
  <c r="G33" i="8"/>
  <c r="G34" i="8" s="1" a="1"/>
  <c r="G34" i="8" s="1"/>
  <c r="AE22" i="35"/>
  <c r="S17" i="35"/>
  <c r="L51" i="8"/>
  <c r="L53" i="8" s="1" a="1"/>
  <c r="L53" i="8" s="1"/>
  <c r="H10" i="40"/>
  <c r="T87" i="8"/>
  <c r="BB26" i="35"/>
  <c r="S105" i="8"/>
  <c r="S107" i="8" s="1" a="1"/>
  <c r="S107" i="8" s="1"/>
  <c r="V51" i="8"/>
  <c r="V52" i="8" s="1" a="1"/>
  <c r="V52" i="8" s="1"/>
  <c r="AE18" i="35"/>
  <c r="X27" i="8"/>
  <c r="BK20" i="35"/>
  <c r="W33" i="8"/>
  <c r="W34" i="8" s="1" a="1"/>
  <c r="W34" i="8" s="1"/>
  <c r="BA19" i="35"/>
  <c r="I15" i="8"/>
  <c r="I16" i="8" s="1" a="1"/>
  <c r="I16" i="8" s="1"/>
  <c r="BR21" i="35"/>
  <c r="BU20" i="35"/>
  <c r="Z93" i="8"/>
  <c r="BN20" i="35"/>
  <c r="R63" i="8"/>
  <c r="R65" i="8" s="1" a="1"/>
  <c r="R65" i="8" s="1"/>
  <c r="U93" i="8"/>
  <c r="U94" i="8" s="1" a="1"/>
  <c r="U94" i="8" s="1"/>
  <c r="AW18" i="35"/>
  <c r="N15" i="8"/>
  <c r="N16" i="8" s="1" a="1"/>
  <c r="N16" i="8" s="1"/>
  <c r="S93" i="8"/>
  <c r="S95" i="8" s="1" a="1"/>
  <c r="S95" i="8" s="1"/>
  <c r="AB39" i="8"/>
  <c r="AB41" i="8" s="1" a="1"/>
  <c r="AB41" i="8" s="1"/>
  <c r="I51" i="8"/>
  <c r="BM18" i="35"/>
  <c r="M93" i="8"/>
  <c r="BU17" i="35"/>
  <c r="AA87" i="8"/>
  <c r="R93" i="8"/>
  <c r="R95" i="8" s="1" a="1"/>
  <c r="R95" i="8" s="1"/>
  <c r="AJ21" i="35"/>
  <c r="T105" i="8"/>
  <c r="T106" i="8" s="1" a="1"/>
  <c r="T106" i="8" s="1"/>
  <c r="BD25" i="35"/>
  <c r="BS25" i="35"/>
  <c r="T57" i="8"/>
  <c r="X21" i="35"/>
  <c r="H15" i="40"/>
  <c r="BH23" i="35"/>
  <c r="AV19" i="35"/>
  <c r="N105" i="8"/>
  <c r="BP23" i="35"/>
  <c r="E51" i="8"/>
  <c r="E53" i="8" s="1" a="1"/>
  <c r="E53" i="8" s="1"/>
  <c r="T19" i="35"/>
  <c r="F57" i="8"/>
  <c r="U19" i="35"/>
  <c r="P45" i="8"/>
  <c r="P47" i="8" s="1" a="1"/>
  <c r="P47" i="8" s="1"/>
  <c r="Y20" i="35"/>
  <c r="BP18" i="35"/>
  <c r="Z17" i="35"/>
  <c r="BI23" i="35"/>
  <c r="X63" i="8"/>
  <c r="X64" i="8" s="1" a="1"/>
  <c r="X64" i="8" s="1"/>
  <c r="AD22" i="35"/>
  <c r="Y19" i="35"/>
  <c r="BA17" i="35"/>
  <c r="BU18" i="35"/>
  <c r="AD45" i="8"/>
  <c r="BP17" i="35"/>
  <c r="BF21" i="35"/>
  <c r="H30" i="40"/>
  <c r="BO18" i="35"/>
  <c r="AD15" i="8"/>
  <c r="AD16" i="8" s="1" a="1"/>
  <c r="AD16" i="8" s="1"/>
  <c r="AY22" i="35"/>
  <c r="H32" i="40"/>
  <c r="P32" i="40" s="1"/>
  <c r="W105" i="8"/>
  <c r="W107" i="8" s="1" a="1"/>
  <c r="W107" i="8" s="1"/>
  <c r="I93" i="8"/>
  <c r="N39" i="8"/>
  <c r="N40" i="8" s="1" a="1"/>
  <c r="N40" i="8" s="1"/>
  <c r="BM21" i="35"/>
  <c r="BT20" i="35"/>
  <c r="Y33" i="8"/>
  <c r="Y34" i="8" s="1" a="1"/>
  <c r="Y34" i="8" s="1"/>
  <c r="W23" i="35"/>
  <c r="AD93" i="8"/>
  <c r="BG17" i="35"/>
  <c r="BF18" i="35"/>
  <c r="W87" i="8"/>
  <c r="W88" i="8" s="1" a="1"/>
  <c r="W88" i="8" s="1"/>
  <c r="R33" i="8"/>
  <c r="R35" i="8" s="1" a="1"/>
  <c r="R35" i="8" s="1"/>
  <c r="M15" i="8"/>
  <c r="AJ22" i="35"/>
  <c r="AJ17" i="35"/>
  <c r="AI20" i="35"/>
  <c r="BL18" i="35"/>
  <c r="Z20" i="35"/>
  <c r="BK17" i="35"/>
  <c r="J87" i="8"/>
  <c r="BS23" i="35"/>
  <c r="BO23" i="35"/>
  <c r="AU19" i="35"/>
  <c r="AE19" i="35"/>
  <c r="AH17" i="35"/>
  <c r="AF27" i="8"/>
  <c r="AA39" i="8"/>
  <c r="AA40" i="8" s="1" a="1"/>
  <c r="AA40" i="8" s="1"/>
  <c r="AK21" i="35"/>
  <c r="BJ24" i="35"/>
  <c r="H21" i="40"/>
  <c r="L105" i="8"/>
  <c r="H18" i="40"/>
  <c r="P18" i="40" s="1"/>
  <c r="BL20" i="35"/>
  <c r="R51" i="8"/>
  <c r="R52" i="8" s="1" a="1"/>
  <c r="R52" i="8" s="1"/>
  <c r="AI22" i="35"/>
  <c r="L13" i="40"/>
  <c r="BS18" i="35"/>
  <c r="BP24" i="35"/>
  <c r="H51" i="8"/>
  <c r="P105" i="8"/>
  <c r="P107" i="8" s="1" a="1"/>
  <c r="P107" i="8" s="1"/>
  <c r="BP26" i="35"/>
  <c r="AZ22" i="35"/>
  <c r="J27" i="8"/>
  <c r="Z22" i="35"/>
  <c r="AV18" i="35"/>
  <c r="BB20" i="35"/>
  <c r="BE17" i="35"/>
  <c r="Q63" i="8"/>
  <c r="Q65" i="8" s="1" a="1"/>
  <c r="Q65" i="8" s="1"/>
  <c r="BQ23" i="35"/>
  <c r="BF17" i="35"/>
  <c r="BQ26" i="35"/>
  <c r="BA18" i="35"/>
  <c r="AF21" i="35"/>
  <c r="C22" i="35"/>
  <c r="P18" i="35"/>
  <c r="BR19" i="35"/>
  <c r="AX26" i="35"/>
  <c r="BC17" i="35"/>
  <c r="X19" i="35"/>
  <c r="AB99" i="8"/>
  <c r="BS17" i="35"/>
  <c r="AB20" i="35"/>
  <c r="BN17" i="35"/>
  <c r="X51" i="8"/>
  <c r="X53" i="8" s="1" a="1"/>
  <c r="X53" i="8" s="1"/>
  <c r="L29" i="40"/>
  <c r="W18" i="35"/>
  <c r="AA19" i="35"/>
  <c r="AC63" i="8"/>
  <c r="V33" i="8"/>
  <c r="U20" i="35"/>
  <c r="F15" i="8"/>
  <c r="F17" i="8" s="1" a="1"/>
  <c r="F17" i="8" s="1"/>
  <c r="AC105" i="8"/>
  <c r="AC107" i="8" s="1" a="1"/>
  <c r="AC107" i="8" s="1"/>
  <c r="BI25" i="35"/>
  <c r="AI23" i="35"/>
  <c r="AG18" i="35"/>
  <c r="AH18" i="35"/>
  <c r="BU23" i="35"/>
  <c r="C23" i="35"/>
  <c r="BA21" i="35"/>
  <c r="AA21" i="35"/>
  <c r="BG25" i="35"/>
  <c r="AX17" i="35"/>
  <c r="X18" i="35"/>
  <c r="G39" i="8"/>
  <c r="AJ19" i="35"/>
  <c r="S23" i="35"/>
  <c r="BA22" i="35"/>
  <c r="BI22" i="35"/>
  <c r="X22" i="35"/>
  <c r="Y63" i="8"/>
  <c r="Y65" i="8" s="1" a="1"/>
  <c r="Y65" i="8" s="1"/>
  <c r="AF19" i="35"/>
  <c r="BB23" i="35"/>
  <c r="AE105" i="8"/>
  <c r="AE107" i="8" s="1" a="1"/>
  <c r="AE107" i="8" s="1"/>
  <c r="J99" i="8"/>
  <c r="H25" i="40"/>
  <c r="P25" i="40" s="1"/>
  <c r="K63" i="8"/>
  <c r="K65" i="8" s="1" a="1"/>
  <c r="K65" i="8" s="1"/>
  <c r="O93" i="8"/>
  <c r="O95" i="8" s="1" a="1"/>
  <c r="O95" i="8" s="1"/>
  <c r="AB45" i="8"/>
  <c r="AB46" i="8" s="1" a="1"/>
  <c r="AB46" i="8" s="1"/>
  <c r="AI21" i="35"/>
  <c r="AF17" i="35"/>
  <c r="AZ17" i="35"/>
  <c r="V19" i="35"/>
  <c r="R45" i="8"/>
  <c r="R46" i="8" s="1" a="1"/>
  <c r="R46" i="8" s="1"/>
  <c r="V21" i="35"/>
  <c r="BE20" i="35"/>
  <c r="BH26" i="35"/>
  <c r="X39" i="8"/>
  <c r="Q19" i="35"/>
  <c r="N93" i="8"/>
  <c r="N94" i="8" s="1" a="1"/>
  <c r="N94" i="8" s="1"/>
  <c r="BF26" i="35"/>
  <c r="I57" i="8"/>
  <c r="Z87" i="8"/>
  <c r="C18" i="35"/>
  <c r="Z19" i="35"/>
  <c r="F87" i="8"/>
  <c r="F88" i="8" s="1" a="1"/>
  <c r="F88" i="8" s="1"/>
  <c r="BU25" i="35"/>
  <c r="M105" i="8"/>
  <c r="M107" i="8" s="1" a="1"/>
  <c r="M107" i="8" s="1"/>
  <c r="AY17" i="35"/>
  <c r="BJ22" i="35"/>
  <c r="BU26" i="35"/>
  <c r="BU24" i="35"/>
  <c r="Q33" i="8"/>
  <c r="Q35" i="8" s="1" a="1"/>
  <c r="Q35" i="8" s="1"/>
  <c r="AF93" i="8"/>
  <c r="AF94" i="8" s="1" a="1"/>
  <c r="AF94" i="8" s="1"/>
  <c r="BL23" i="35"/>
  <c r="BS21" i="35"/>
  <c r="V81" i="8"/>
  <c r="L81" i="8"/>
  <c r="AV25" i="35"/>
  <c r="S57" i="8"/>
  <c r="W20" i="35"/>
  <c r="BH22" i="35"/>
  <c r="AZ24" i="35"/>
  <c r="T22" i="35"/>
  <c r="BD26" i="35"/>
  <c r="AE17" i="35"/>
  <c r="V20" i="35"/>
  <c r="BT18" i="35"/>
  <c r="BL24" i="35"/>
  <c r="AG27" i="8"/>
  <c r="U17" i="35"/>
  <c r="BJ25" i="35"/>
  <c r="BS22" i="35"/>
  <c r="AF63" i="8"/>
  <c r="BB19" i="35"/>
  <c r="M87" i="8"/>
  <c r="M89" i="8" s="1" a="1"/>
  <c r="M89" i="8" s="1"/>
  <c r="AY23" i="35"/>
  <c r="AB21" i="35"/>
  <c r="AF23" i="35"/>
  <c r="AB93" i="8"/>
  <c r="L24" i="40"/>
  <c r="BU19" i="35"/>
  <c r="BP25" i="35"/>
  <c r="W93" i="8"/>
  <c r="W95" i="8" s="1" a="1"/>
  <c r="W95" i="8" s="1"/>
  <c r="AU17" i="35"/>
  <c r="BD19" i="35"/>
  <c r="H24" i="40"/>
  <c r="BR22" i="35"/>
  <c r="T93" i="8"/>
  <c r="AD51" i="8"/>
  <c r="AE33" i="8"/>
  <c r="U87" i="8"/>
  <c r="U89" i="8" s="1" a="1"/>
  <c r="U89" i="8" s="1"/>
  <c r="H45" i="8"/>
  <c r="H46" i="8" s="1" a="1"/>
  <c r="H46" i="8" s="1"/>
  <c r="V87" i="8"/>
  <c r="J93" i="8"/>
  <c r="AX20" i="35"/>
  <c r="BQ19" i="35"/>
  <c r="AB18" i="35"/>
  <c r="V63" i="8"/>
  <c r="L34" i="40"/>
  <c r="P34" i="40" s="1"/>
  <c r="P51" i="8"/>
  <c r="P52" i="8" s="1" a="1"/>
  <c r="P52" i="8" s="1"/>
  <c r="AW19" i="35"/>
  <c r="J63" i="8"/>
  <c r="J65" i="8" s="1" a="1"/>
  <c r="J65" i="8" s="1"/>
  <c r="R17" i="35"/>
  <c r="AH23" i="35"/>
  <c r="BO19" i="35"/>
  <c r="AC23" i="35"/>
  <c r="AG87" i="8"/>
  <c r="AG88" i="8" s="1" a="1"/>
  <c r="AG88" i="8" s="1"/>
  <c r="L26" i="40"/>
  <c r="AV20" i="35"/>
  <c r="AW17" i="35"/>
  <c r="AH20" i="35"/>
  <c r="T18" i="35"/>
  <c r="M51" i="8"/>
  <c r="M53" i="8" s="1" a="1"/>
  <c r="M53" i="8" s="1"/>
  <c r="BM25" i="35"/>
  <c r="BO24" i="35"/>
  <c r="L9" i="40"/>
  <c r="AG23" i="35"/>
  <c r="G87" i="8"/>
  <c r="G51" i="8"/>
  <c r="G52" i="8" s="1" a="1"/>
  <c r="G52" i="8" s="1"/>
  <c r="BJ21" i="35"/>
  <c r="BR20" i="35"/>
  <c r="Y39" i="8"/>
  <c r="Y41" i="8" s="1" a="1"/>
  <c r="Y41" i="8" s="1"/>
  <c r="H11" i="40"/>
  <c r="P11" i="40" s="1"/>
  <c r="AD23" i="35"/>
  <c r="Q39" i="8"/>
  <c r="Q51" i="8"/>
  <c r="Q52" i="8" s="1" a="1"/>
  <c r="Q52" i="8" s="1"/>
  <c r="R39" i="8"/>
  <c r="R40" i="8" s="1" a="1"/>
  <c r="R40" i="8" s="1"/>
  <c r="AG99" i="8"/>
  <c r="S22" i="35"/>
  <c r="BG23" i="35"/>
  <c r="AA105" i="8"/>
  <c r="AA106" i="8" s="1" a="1"/>
  <c r="AA106" i="8" s="1"/>
  <c r="Y51" i="8"/>
  <c r="S21" i="8"/>
  <c r="R20" i="35"/>
  <c r="K87" i="8"/>
  <c r="Z23" i="35"/>
  <c r="AU24" i="35"/>
  <c r="AK20" i="35"/>
  <c r="BC22" i="35"/>
  <c r="L15" i="40"/>
  <c r="BH17" i="35"/>
  <c r="S9" i="8"/>
  <c r="X87" i="8"/>
  <c r="W22" i="35"/>
  <c r="T39" i="8"/>
  <c r="T40" i="8" s="1" a="1"/>
  <c r="T40" i="8" s="1"/>
  <c r="Z45" i="8"/>
  <c r="BA26" i="35"/>
  <c r="P19" i="35"/>
  <c r="BI17" i="35"/>
  <c r="H19" i="40"/>
  <c r="H27" i="40"/>
  <c r="U45" i="8"/>
  <c r="AA93" i="8"/>
  <c r="AV26" i="35"/>
  <c r="AJ20" i="35"/>
  <c r="AA15" i="8"/>
  <c r="AA17" i="8" s="1" a="1"/>
  <c r="AA17" i="8" s="1"/>
  <c r="AU22" i="35"/>
  <c r="L22" i="40"/>
  <c r="AF105" i="8"/>
  <c r="I39" i="8"/>
  <c r="T45" i="8"/>
  <c r="T47" i="8" s="1" a="1"/>
  <c r="T47" i="8" s="1"/>
  <c r="Q21" i="35"/>
  <c r="P22" i="35"/>
  <c r="L23" i="40"/>
  <c r="M39" i="8"/>
  <c r="AC18" i="35"/>
  <c r="BA24" i="35"/>
  <c r="P20" i="35"/>
  <c r="L20" i="40"/>
  <c r="L19" i="40"/>
  <c r="BC20" i="35"/>
  <c r="L87" i="8"/>
  <c r="H99" i="8"/>
  <c r="L14" i="40"/>
  <c r="P14" i="40" s="1"/>
  <c r="BH19" i="35"/>
  <c r="BH20" i="35"/>
  <c r="BO17" i="35"/>
  <c r="S51" i="8"/>
  <c r="AX25" i="35"/>
  <c r="L21" i="40"/>
  <c r="AD18" i="35"/>
  <c r="BT19" i="35"/>
  <c r="AX24" i="35"/>
  <c r="AA18" i="35"/>
  <c r="BT25" i="35"/>
  <c r="J105" i="8"/>
  <c r="AZ19" i="35"/>
  <c r="E93" i="8"/>
  <c r="AG17" i="35"/>
  <c r="BE19" i="35"/>
  <c r="BM23" i="35"/>
  <c r="F93" i="8"/>
  <c r="F94" i="8" s="1" a="1"/>
  <c r="F94" i="8" s="1"/>
  <c r="BM26" i="35"/>
  <c r="Y15" i="8"/>
  <c r="Y17" i="8" s="1" a="1"/>
  <c r="Y17" i="8" s="1"/>
  <c r="AX21" i="35"/>
  <c r="BR25" i="35"/>
  <c r="AZ21" i="35"/>
  <c r="G89" i="8" a="1"/>
  <c r="G89" i="8" s="1"/>
  <c r="M17" i="8" a="1"/>
  <c r="M17" i="8" s="1"/>
  <c r="K35" i="8" a="1"/>
  <c r="K35" i="8" s="1"/>
  <c r="Z16" i="8" a="1"/>
  <c r="Z16" i="8" s="1"/>
  <c r="P89" i="8" a="1"/>
  <c r="P89" i="8" s="1"/>
  <c r="M47" i="8" a="1"/>
  <c r="M47" i="8" s="1"/>
  <c r="AC88" i="8" a="1"/>
  <c r="AC88" i="8" s="1"/>
  <c r="O41" i="8" a="1"/>
  <c r="O41" i="8" s="1"/>
  <c r="U40" i="8" a="1"/>
  <c r="U40" i="8" s="1"/>
  <c r="L16" i="8" a="1"/>
  <c r="L16" i="8" s="1"/>
  <c r="AG40" i="8" a="1"/>
  <c r="AG40" i="8" s="1"/>
  <c r="K95" i="8" a="1"/>
  <c r="K95" i="8" s="1"/>
  <c r="AG107" i="8" a="1"/>
  <c r="AG107" i="8" s="1"/>
  <c r="L40" i="8" a="1"/>
  <c r="L40" i="8" s="1"/>
  <c r="AG64" i="8" a="1"/>
  <c r="AG64" i="8" s="1"/>
  <c r="A53" i="35"/>
  <c r="D201" i="3"/>
  <c r="D187" i="3"/>
  <c r="D199" i="3"/>
  <c r="D186" i="3"/>
  <c r="D190" i="3"/>
  <c r="D188" i="3"/>
  <c r="D200" i="3"/>
  <c r="D189" i="3"/>
  <c r="AG89" i="12" a="1"/>
  <c r="AG89" i="12" s="1"/>
  <c r="AG88" i="12" a="1"/>
  <c r="AG88" i="12" s="1"/>
  <c r="M240" i="3"/>
  <c r="AB144" i="3"/>
  <c r="N32" i="3"/>
  <c r="H80" i="3"/>
  <c r="Q96" i="3"/>
  <c r="S272" i="3"/>
  <c r="AE112" i="3"/>
  <c r="U64" i="3"/>
  <c r="T272" i="3"/>
  <c r="T224" i="3"/>
  <c r="AI128" i="3"/>
  <c r="U112" i="3"/>
  <c r="R240" i="3"/>
  <c r="AB128" i="3"/>
  <c r="K32" i="3"/>
  <c r="P32" i="3"/>
  <c r="T240" i="3"/>
  <c r="R112" i="3"/>
  <c r="N272" i="3"/>
  <c r="J128" i="3"/>
  <c r="H32" i="3"/>
  <c r="T112" i="3"/>
  <c r="K144" i="3"/>
  <c r="N208" i="3"/>
  <c r="AH160" i="3"/>
  <c r="AF128" i="3"/>
  <c r="O128" i="3"/>
  <c r="V96" i="3"/>
  <c r="AC240" i="3"/>
  <c r="V112" i="3"/>
  <c r="L46" i="8" a="1"/>
  <c r="X47" i="8" a="1"/>
  <c r="AF52" i="8" a="1"/>
  <c r="E88" i="8" a="1"/>
  <c r="O112" i="3"/>
  <c r="R224" i="3"/>
  <c r="S224" i="3"/>
  <c r="AA272" i="3"/>
  <c r="I240" i="3"/>
  <c r="J272" i="3"/>
  <c r="P224" i="3"/>
  <c r="AB96" i="3"/>
  <c r="J240" i="3"/>
  <c r="AG224" i="3"/>
  <c r="G112" i="3"/>
  <c r="G16" i="3"/>
  <c r="Y96" i="3"/>
  <c r="K272" i="3"/>
  <c r="Y112" i="3"/>
  <c r="S240" i="3"/>
  <c r="S64" i="3"/>
  <c r="AH128" i="3"/>
  <c r="AH96" i="3"/>
  <c r="U272" i="3"/>
  <c r="U240" i="3"/>
  <c r="AF240" i="3"/>
  <c r="R272" i="3"/>
  <c r="S160" i="3"/>
  <c r="Z128" i="3"/>
  <c r="AE272" i="3"/>
  <c r="M160" i="3"/>
  <c r="AB224" i="3"/>
  <c r="AG80" i="3"/>
  <c r="X160" i="3"/>
  <c r="AA96" i="3"/>
  <c r="AB112" i="3"/>
  <c r="U128" i="3"/>
  <c r="L272" i="3"/>
  <c r="AA32" i="3"/>
  <c r="V89" i="8" a="1"/>
  <c r="U47" i="8" a="1"/>
  <c r="AA47" i="8" a="1"/>
  <c r="W32" i="3"/>
  <c r="G32" i="3"/>
  <c r="S112" i="3"/>
  <c r="AD128" i="3"/>
  <c r="AG96" i="3"/>
  <c r="AA64" i="3"/>
  <c r="AA224" i="3"/>
  <c r="AC128" i="3"/>
  <c r="L112" i="3"/>
  <c r="AG160" i="3"/>
  <c r="AF208" i="3"/>
  <c r="H272" i="3"/>
  <c r="P112" i="3"/>
  <c r="X32" i="3"/>
  <c r="G96" i="3"/>
  <c r="AG32" i="3"/>
  <c r="I80" i="3"/>
  <c r="X128" i="3"/>
  <c r="AD96" i="3"/>
  <c r="V272" i="3"/>
  <c r="P272" i="3"/>
  <c r="AF112" i="3"/>
  <c r="Y272" i="3"/>
  <c r="Q240" i="3"/>
  <c r="U144" i="3"/>
  <c r="O224" i="3"/>
  <c r="Y240" i="3"/>
  <c r="W224" i="3"/>
  <c r="AI224" i="3"/>
  <c r="AC272" i="3"/>
  <c r="E106" i="8" a="1"/>
  <c r="E94" i="8" a="1"/>
  <c r="F106" i="8" a="1"/>
  <c r="AD53" i="8" a="1"/>
  <c r="H128" i="3"/>
  <c r="AI96" i="3"/>
  <c r="AD224" i="3"/>
  <c r="AF80" i="3"/>
  <c r="N240" i="3"/>
  <c r="K112" i="3"/>
  <c r="W128" i="3"/>
  <c r="O80" i="3"/>
  <c r="Z112" i="3"/>
  <c r="Z272" i="3"/>
  <c r="N96" i="3"/>
  <c r="X96" i="3"/>
  <c r="U224" i="3"/>
  <c r="Z192" i="3"/>
  <c r="Q224" i="3"/>
  <c r="Q272" i="3"/>
  <c r="AC112" i="3"/>
  <c r="Q256" i="3"/>
  <c r="AA112" i="3"/>
  <c r="AD80" i="3"/>
  <c r="G224" i="3"/>
  <c r="AE128" i="3"/>
  <c r="Q128" i="3"/>
  <c r="AB240" i="3"/>
  <c r="K128" i="3"/>
  <c r="K240" i="3"/>
  <c r="AH64" i="3"/>
  <c r="T128" i="3"/>
  <c r="AA160" i="3"/>
  <c r="AD112" i="3"/>
  <c r="S80" i="3"/>
  <c r="J112" i="3"/>
  <c r="R128" i="3"/>
  <c r="AA128" i="3"/>
  <c r="AC32" i="3"/>
  <c r="N224" i="3"/>
  <c r="G240" i="3"/>
  <c r="T89" i="8" a="1"/>
  <c r="I46" i="8" a="1"/>
  <c r="AA95" i="8" a="1"/>
  <c r="E46" i="8" a="1"/>
  <c r="J96" i="3"/>
  <c r="AI112" i="3"/>
  <c r="M112" i="3"/>
  <c r="AA240" i="3"/>
  <c r="AD272" i="3"/>
  <c r="X272" i="3"/>
  <c r="AF48" i="3"/>
  <c r="Z64" i="3"/>
  <c r="G128" i="3"/>
  <c r="P96" i="3"/>
  <c r="Y224" i="3"/>
  <c r="AC96" i="3"/>
  <c r="L64" i="3"/>
  <c r="Z96" i="3"/>
  <c r="H224" i="3"/>
  <c r="AH240" i="3"/>
  <c r="AI64" i="3"/>
  <c r="X224" i="3"/>
  <c r="S96" i="3"/>
  <c r="U48" i="3"/>
  <c r="O96" i="3"/>
  <c r="J256" i="3"/>
  <c r="AA46" i="8" a="1"/>
  <c r="G106" i="8" a="1"/>
  <c r="N107" i="8" a="1"/>
  <c r="Z89" i="8" a="1"/>
  <c r="Y192" i="3"/>
  <c r="R96" i="3"/>
  <c r="M272" i="3"/>
  <c r="G272" i="3"/>
  <c r="P64" i="3"/>
  <c r="W272" i="3"/>
  <c r="I112" i="3"/>
  <c r="AC256" i="3"/>
  <c r="AF224" i="3"/>
  <c r="W256" i="3"/>
  <c r="T64" i="3"/>
  <c r="AD64" i="3"/>
  <c r="T32" i="3"/>
  <c r="Z240" i="3"/>
  <c r="AE32" i="3"/>
  <c r="L96" i="3"/>
  <c r="N128" i="3"/>
  <c r="T160" i="3"/>
  <c r="O240" i="3"/>
  <c r="V144" i="3"/>
  <c r="Z160" i="3"/>
  <c r="T80" i="3"/>
  <c r="L224" i="3"/>
  <c r="AD256" i="3"/>
  <c r="AE160" i="3"/>
  <c r="I96" i="3"/>
  <c r="L240" i="3"/>
  <c r="L160" i="3"/>
  <c r="I224" i="3"/>
  <c r="S128" i="3"/>
  <c r="U16" i="3"/>
  <c r="Z88" i="8" a="1"/>
  <c r="Z53" i="8" a="1"/>
  <c r="L47" i="8" a="1"/>
  <c r="X112" i="3"/>
  <c r="AI160" i="3"/>
  <c r="AE96" i="3"/>
  <c r="I272" i="3"/>
  <c r="AH112" i="3"/>
  <c r="W96" i="3"/>
  <c r="J224" i="3"/>
  <c r="H112" i="3"/>
  <c r="U96" i="3"/>
  <c r="AG128" i="3"/>
  <c r="Q160" i="3"/>
  <c r="AI240" i="3"/>
  <c r="AE240" i="3"/>
  <c r="O144" i="3"/>
  <c r="N112" i="3"/>
  <c r="X240" i="3"/>
  <c r="Z144" i="3"/>
  <c r="Y80" i="3"/>
  <c r="W240" i="3"/>
  <c r="H144" i="3"/>
  <c r="O32" i="3"/>
  <c r="X80" i="3"/>
  <c r="AG272" i="3"/>
  <c r="P240" i="3"/>
  <c r="O272" i="3"/>
  <c r="AD240" i="3"/>
  <c r="I128" i="3"/>
  <c r="T96" i="3"/>
  <c r="M224" i="3"/>
  <c r="Z224" i="3"/>
  <c r="AH272" i="3"/>
  <c r="E89" i="8" a="1"/>
  <c r="F107" i="8" a="1"/>
  <c r="S52" i="8" a="1"/>
  <c r="AI272" i="3"/>
  <c r="AG240" i="3"/>
  <c r="AB32" i="3"/>
  <c r="AC64" i="3"/>
  <c r="AE224" i="3"/>
  <c r="AF272" i="3"/>
  <c r="AF96" i="3"/>
  <c r="G144" i="3"/>
  <c r="H96" i="3"/>
  <c r="M80" i="3"/>
  <c r="Q112" i="3"/>
  <c r="AH224" i="3"/>
  <c r="M96" i="3"/>
  <c r="X192" i="3"/>
  <c r="O64" i="3"/>
  <c r="AG112" i="3"/>
  <c r="K224" i="3"/>
  <c r="V128" i="3"/>
  <c r="AB272" i="3"/>
  <c r="P128" i="3"/>
  <c r="V224" i="3"/>
  <c r="AC224" i="3"/>
  <c r="AF32" i="3"/>
  <c r="AA80" i="3"/>
  <c r="L256" i="3"/>
  <c r="X208" i="3"/>
  <c r="V240" i="3"/>
  <c r="AI256" i="3"/>
  <c r="W112" i="3"/>
  <c r="K96" i="3"/>
  <c r="H240" i="3"/>
  <c r="I89" i="8" a="1"/>
  <c r="AF46" i="8" a="1"/>
  <c r="AD106" i="8" a="1"/>
  <c r="T88" i="8" a="1"/>
  <c r="V88" i="8" a="1"/>
  <c r="J89" i="8" a="1"/>
  <c r="P16" i="40" l="1"/>
  <c r="P10" i="40"/>
  <c r="P30" i="40"/>
  <c r="P9" i="40"/>
  <c r="P27" i="40"/>
  <c r="P24" i="40"/>
  <c r="Y35" i="8" a="1"/>
  <c r="Y35" i="8" s="1"/>
  <c r="P26" i="40"/>
  <c r="P23" i="40"/>
  <c r="F95" i="8" a="1"/>
  <c r="F95" i="8" s="1"/>
  <c r="F96" i="8" s="1"/>
  <c r="P21" i="40"/>
  <c r="AD17" i="8" a="1"/>
  <c r="AD17" i="8" s="1"/>
  <c r="AD18" i="8" s="1"/>
  <c r="P15" i="40"/>
  <c r="N53" i="8" a="1"/>
  <c r="N53" i="8" s="1"/>
  <c r="N54" i="8" s="1"/>
  <c r="Z106" i="8" a="1"/>
  <c r="Z106" i="8" s="1"/>
  <c r="Z108" i="8" s="1"/>
  <c r="V76" i="8" a="1"/>
  <c r="V76" i="8" s="1"/>
  <c r="V77" i="8" a="1"/>
  <c r="V77" i="8" s="1"/>
  <c r="AF88" i="8" a="1"/>
  <c r="AF88" i="8" s="1"/>
  <c r="AF90" i="8" s="1"/>
  <c r="O47" i="8" a="1"/>
  <c r="O47" i="8" s="1"/>
  <c r="O46" i="8" a="1"/>
  <c r="O46" i="8" s="1"/>
  <c r="K34" i="8" a="1"/>
  <c r="K34" i="8" s="1"/>
  <c r="K36" i="8" s="1"/>
  <c r="AD40" i="8" a="1"/>
  <c r="AD40" i="8" s="1"/>
  <c r="AD42" i="8" s="1"/>
  <c r="AC89" i="8" a="1"/>
  <c r="AC89" i="8" s="1"/>
  <c r="AC90" i="8" s="1"/>
  <c r="Z17" i="8" a="1"/>
  <c r="Z17" i="8" s="1"/>
  <c r="Z18" i="8" s="1"/>
  <c r="P8" i="40"/>
  <c r="AG106" i="8" a="1"/>
  <c r="AG106" i="8" s="1"/>
  <c r="AG108" i="8" s="1"/>
  <c r="AF107" i="8" a="1"/>
  <c r="AF107" i="8" s="1"/>
  <c r="X89" i="8" a="1"/>
  <c r="X89" i="8" s="1"/>
  <c r="X88" i="8" a="1"/>
  <c r="X88" i="8" s="1"/>
  <c r="K89" i="8" a="1"/>
  <c r="K89" i="8" s="1"/>
  <c r="R41" i="8" a="1"/>
  <c r="R41" i="8" s="1"/>
  <c r="R42" i="8" s="1"/>
  <c r="G53" i="8" a="1"/>
  <c r="G53" i="8" s="1"/>
  <c r="G54" i="8" s="1"/>
  <c r="M106" i="8" a="1"/>
  <c r="M106" i="8" s="1"/>
  <c r="M108" i="8" s="1"/>
  <c r="N95" i="8" a="1"/>
  <c r="N95" i="8" s="1"/>
  <c r="N96" i="8" s="1"/>
  <c r="AE106" i="8" a="1"/>
  <c r="AE106" i="8" s="1"/>
  <c r="AE108" i="8" s="1"/>
  <c r="M16" i="8" a="1"/>
  <c r="M16" i="8" s="1"/>
  <c r="M18" i="8" s="1"/>
  <c r="U95" i="8" a="1"/>
  <c r="U95" i="8" s="1"/>
  <c r="U96" i="8" s="1"/>
  <c r="W35" i="8" a="1"/>
  <c r="W35" i="8" s="1"/>
  <c r="W36" i="8" s="1"/>
  <c r="P20" i="40"/>
  <c r="AC94" i="8" a="1"/>
  <c r="AC94" i="8" s="1"/>
  <c r="AC96" i="8" s="1"/>
  <c r="AG95" i="8" a="1"/>
  <c r="AG95" i="8" s="1"/>
  <c r="AG96" i="8" s="1"/>
  <c r="O64" i="8" a="1"/>
  <c r="O64" i="8" s="1"/>
  <c r="O66" i="8" s="1"/>
  <c r="AE53" i="8" a="1"/>
  <c r="AE53" i="8" s="1"/>
  <c r="AE54" i="8" s="1"/>
  <c r="S41" i="8" a="1"/>
  <c r="S41" i="8" s="1"/>
  <c r="F47" i="8" a="1"/>
  <c r="F47" i="8" s="1"/>
  <c r="F46" i="8" a="1"/>
  <c r="F46" i="8" s="1"/>
  <c r="H88" i="8" a="1"/>
  <c r="H88" i="8" s="1"/>
  <c r="H90" i="8" s="1"/>
  <c r="U41" i="8" a="1"/>
  <c r="U41" i="8" s="1"/>
  <c r="U42" i="8" s="1"/>
  <c r="AC40" i="8" a="1"/>
  <c r="AC40" i="8" s="1"/>
  <c r="AC41" i="8" a="1"/>
  <c r="AC41" i="8" s="1"/>
  <c r="AG65" i="8" a="1"/>
  <c r="AG65" i="8" s="1"/>
  <c r="AG66" i="8" s="1"/>
  <c r="P19" i="40"/>
  <c r="Q53" i="8" a="1"/>
  <c r="Q53" i="8" s="1"/>
  <c r="Q54" i="8" s="1"/>
  <c r="G88" i="8" a="1"/>
  <c r="G88" i="8" s="1"/>
  <c r="G90" i="8" s="1"/>
  <c r="J64" i="8" a="1"/>
  <c r="J64" i="8" s="1"/>
  <c r="J66" i="8" s="1"/>
  <c r="R34" i="8" a="1"/>
  <c r="R34" i="8" s="1"/>
  <c r="R36" i="8" s="1"/>
  <c r="X65" i="8" a="1"/>
  <c r="X65" i="8" s="1"/>
  <c r="X66" i="8" s="1"/>
  <c r="R64" i="8" a="1"/>
  <c r="R64" i="8" s="1"/>
  <c r="R66" i="8" s="1"/>
  <c r="L52" i="8" a="1"/>
  <c r="L52" i="8" s="1"/>
  <c r="L54" i="8" s="1"/>
  <c r="AC17" i="8" a="1"/>
  <c r="AC17" i="8" s="1"/>
  <c r="X94" i="8" a="1"/>
  <c r="X94" i="8" s="1"/>
  <c r="X96" i="8" s="1"/>
  <c r="R17" i="8" a="1"/>
  <c r="R17" i="8" s="1"/>
  <c r="R18" i="8" s="1"/>
  <c r="P22" i="40"/>
  <c r="AD89" i="8" a="1"/>
  <c r="AD89" i="8" s="1"/>
  <c r="AD90" i="8" s="1"/>
  <c r="G46" i="8" a="1"/>
  <c r="G46" i="8" s="1"/>
  <c r="G48" i="8" s="1"/>
  <c r="U107" i="8" a="1"/>
  <c r="U107" i="8" s="1"/>
  <c r="U108" i="8" s="1"/>
  <c r="K106" i="8" a="1"/>
  <c r="K106" i="8" s="1"/>
  <c r="K108" i="8" s="1"/>
  <c r="P40" i="8" a="1"/>
  <c r="P40" i="8" s="1"/>
  <c r="P42" i="8" s="1"/>
  <c r="W76" i="8" a="1"/>
  <c r="W76" i="8" s="1"/>
  <c r="W78" i="8" s="1"/>
  <c r="S22" i="8" a="1"/>
  <c r="S22" i="8" s="1"/>
  <c r="Q40" i="8" a="1"/>
  <c r="Q40" i="8" s="1"/>
  <c r="Q41" i="8" a="1"/>
  <c r="Q41" i="8" s="1"/>
  <c r="AF95" i="8" a="1"/>
  <c r="AF95" i="8" s="1"/>
  <c r="AF96" i="8" s="1"/>
  <c r="F89" i="8" a="1"/>
  <c r="F89" i="8" s="1"/>
  <c r="F90" i="8" s="1"/>
  <c r="X40" i="8" a="1"/>
  <c r="X40" i="8" s="1"/>
  <c r="X41" i="8" a="1"/>
  <c r="X41" i="8" s="1"/>
  <c r="AA41" i="8" a="1"/>
  <c r="AA41" i="8" s="1"/>
  <c r="AA42" i="8" s="1"/>
  <c r="W89" i="8" a="1"/>
  <c r="W89" i="8" s="1"/>
  <c r="W90" i="8" s="1"/>
  <c r="N41" i="8" a="1"/>
  <c r="N41" i="8" s="1"/>
  <c r="N42" i="8" s="1"/>
  <c r="E52" i="8" a="1"/>
  <c r="E52" i="8" s="1"/>
  <c r="E54" i="8" s="1"/>
  <c r="V106" i="8" a="1"/>
  <c r="V106" i="8" s="1"/>
  <c r="V108" i="8" s="1"/>
  <c r="AB107" i="8" a="1"/>
  <c r="AB107" i="8" s="1"/>
  <c r="AB108" i="8" s="1"/>
  <c r="Y95" i="8" a="1"/>
  <c r="Y95" i="8" s="1"/>
  <c r="Y96" i="8" s="1"/>
  <c r="K47" i="8" a="1"/>
  <c r="K47" i="8" s="1"/>
  <c r="K48" i="8" s="1"/>
  <c r="AG46" i="8" a="1"/>
  <c r="AG46" i="8" s="1"/>
  <c r="AG48" i="8" s="1"/>
  <c r="K88" i="8" a="1"/>
  <c r="K88" i="8" s="1"/>
  <c r="S23" i="8" a="1"/>
  <c r="S23" i="8" s="1"/>
  <c r="AC16" i="8" a="1"/>
  <c r="AC16" i="8" s="1"/>
  <c r="S40" i="8" a="1"/>
  <c r="S40" i="8" s="1"/>
  <c r="AA16" i="8" a="1"/>
  <c r="AA16" i="8" s="1"/>
  <c r="AA18" i="8" s="1"/>
  <c r="Y52" i="8" a="1"/>
  <c r="Y52" i="8" s="1"/>
  <c r="Y53" i="8" a="1"/>
  <c r="Y53" i="8" s="1"/>
  <c r="P53" i="8" a="1"/>
  <c r="P53" i="8" s="1"/>
  <c r="P54" i="8" s="1"/>
  <c r="H47" i="8" a="1"/>
  <c r="H47" i="8" s="1"/>
  <c r="H48" i="8" s="1"/>
  <c r="Q34" i="8" a="1"/>
  <c r="Q34" i="8" s="1"/>
  <c r="Q36" i="8" s="1"/>
  <c r="AB47" i="8" a="1"/>
  <c r="AB47" i="8" s="1"/>
  <c r="AB48" i="8" s="1"/>
  <c r="Y64" i="8" a="1"/>
  <c r="Y64" i="8" s="1"/>
  <c r="Y66" i="8" s="1"/>
  <c r="R53" i="8" a="1"/>
  <c r="R53" i="8" s="1"/>
  <c r="R54" i="8" s="1"/>
  <c r="I95" i="8" a="1"/>
  <c r="I95" i="8" s="1"/>
  <c r="I94" i="8" a="1"/>
  <c r="I94" i="8" s="1"/>
  <c r="AC52" i="8" a="1"/>
  <c r="AC52" i="8" s="1"/>
  <c r="AC54" i="8" s="1"/>
  <c r="Y47" i="8" a="1"/>
  <c r="Y47" i="8" s="1"/>
  <c r="Y48" i="8" s="1"/>
  <c r="O106" i="8" a="1"/>
  <c r="O106" i="8" s="1"/>
  <c r="O108" i="8" s="1"/>
  <c r="O88" i="8" a="1"/>
  <c r="O88" i="8" s="1"/>
  <c r="O89" i="8" a="1"/>
  <c r="O89" i="8" s="1"/>
  <c r="X77" i="8" a="1"/>
  <c r="X77" i="8" s="1"/>
  <c r="X78" i="8" s="1"/>
  <c r="L41" i="8" a="1"/>
  <c r="L41" i="8" s="1"/>
  <c r="L42" i="8" s="1"/>
  <c r="X107" i="8" a="1"/>
  <c r="X107" i="8" s="1"/>
  <c r="X106" i="8" a="1"/>
  <c r="X106" i="8" s="1"/>
  <c r="U53" i="8" a="1"/>
  <c r="U53" i="8" s="1"/>
  <c r="U54" i="8" s="1"/>
  <c r="AB88" i="8" a="1"/>
  <c r="AB88" i="8" s="1"/>
  <c r="AB90" i="8" s="1"/>
  <c r="AG41" i="8" a="1"/>
  <c r="AG41" i="8" s="1"/>
  <c r="AG42" i="8" s="1"/>
  <c r="F53" i="8" a="1"/>
  <c r="F53" i="8" s="1"/>
  <c r="F52" i="8" a="1"/>
  <c r="F52" i="8" s="1"/>
  <c r="AA107" i="8" a="1"/>
  <c r="AA107" i="8" s="1"/>
  <c r="AA108" i="8" s="1"/>
  <c r="AG89" i="8" a="1"/>
  <c r="AG89" i="8" s="1"/>
  <c r="AG90" i="8" s="1"/>
  <c r="U88" i="8" a="1"/>
  <c r="U88" i="8" s="1"/>
  <c r="U90" i="8" s="1"/>
  <c r="W94" i="8" a="1"/>
  <c r="W94" i="8" s="1"/>
  <c r="W96" i="8" s="1"/>
  <c r="M88" i="8" a="1"/>
  <c r="M88" i="8" s="1"/>
  <c r="M90" i="8" s="1"/>
  <c r="O94" i="8" a="1"/>
  <c r="O94" i="8" s="1"/>
  <c r="O96" i="8" s="1"/>
  <c r="W106" i="8" a="1"/>
  <c r="W106" i="8" s="1"/>
  <c r="W108" i="8" s="1"/>
  <c r="T107" i="8" a="1"/>
  <c r="T107" i="8" s="1"/>
  <c r="T108" i="8" s="1"/>
  <c r="AB40" i="8" a="1"/>
  <c r="AB40" i="8" s="1"/>
  <c r="AB42" i="8" s="1"/>
  <c r="V53" i="8" a="1"/>
  <c r="V53" i="8" s="1"/>
  <c r="V54" i="8" s="1"/>
  <c r="G35" i="8" a="1"/>
  <c r="G35" i="8" s="1"/>
  <c r="G36" i="8" s="1"/>
  <c r="AE17" i="8" a="1"/>
  <c r="AE17" i="8" s="1"/>
  <c r="AE18" i="8" s="1"/>
  <c r="V16" i="8" a="1"/>
  <c r="V16" i="8" s="1"/>
  <c r="V18" i="8" s="1"/>
  <c r="AE65" i="8" a="1"/>
  <c r="AE65" i="8" s="1"/>
  <c r="AE66" i="8" s="1"/>
  <c r="AA52" i="8" a="1"/>
  <c r="AA52" i="8" s="1"/>
  <c r="AA54" i="8" s="1"/>
  <c r="Y89" i="8" a="1"/>
  <c r="Y89" i="8" s="1"/>
  <c r="Y90" i="8" s="1"/>
  <c r="AE41" i="8" a="1"/>
  <c r="AE41" i="8" s="1"/>
  <c r="AE42" i="8" s="1"/>
  <c r="AB53" i="8" a="1"/>
  <c r="AB53" i="8" s="1"/>
  <c r="AB54" i="8" s="1"/>
  <c r="Q46" i="8" a="1"/>
  <c r="Q46" i="8" s="1"/>
  <c r="Q48" i="8" s="1"/>
  <c r="E16" i="8" a="1"/>
  <c r="E16" i="8" s="1"/>
  <c r="E18" i="8" s="1"/>
  <c r="U16" i="8" a="1"/>
  <c r="U16" i="8" s="1"/>
  <c r="U18" i="8" s="1"/>
  <c r="Y16" i="8" a="1"/>
  <c r="Y16" i="8" s="1"/>
  <c r="Y18" i="8" s="1"/>
  <c r="J107" i="8" a="1"/>
  <c r="J107" i="8" s="1"/>
  <c r="J106" i="8" a="1"/>
  <c r="J106" i="8" s="1"/>
  <c r="Y40" i="8" a="1"/>
  <c r="Y40" i="8" s="1"/>
  <c r="Y42" i="8" s="1"/>
  <c r="K64" i="8" a="1"/>
  <c r="K64" i="8" s="1"/>
  <c r="K66" i="8" s="1"/>
  <c r="AC106" i="8" a="1"/>
  <c r="AC106" i="8" s="1"/>
  <c r="AC108" i="8" s="1"/>
  <c r="X52" i="8" a="1"/>
  <c r="X52" i="8" s="1"/>
  <c r="X54" i="8" s="1"/>
  <c r="Q64" i="8" a="1"/>
  <c r="Q64" i="8" s="1"/>
  <c r="Q66" i="8" s="1"/>
  <c r="P106" i="8" a="1"/>
  <c r="P106" i="8" s="1"/>
  <c r="P108" i="8" s="1"/>
  <c r="S94" i="8" a="1"/>
  <c r="S94" i="8" s="1"/>
  <c r="S96" i="8" s="1"/>
  <c r="S106" i="8" a="1"/>
  <c r="S106" i="8" s="1"/>
  <c r="S108" i="8" s="1"/>
  <c r="Q95" i="8" a="1"/>
  <c r="Q95" i="8" s="1"/>
  <c r="Q94" i="8" a="1"/>
  <c r="Q94" i="8" s="1"/>
  <c r="W47" i="8" a="1"/>
  <c r="W47" i="8" s="1"/>
  <c r="W46" i="8" a="1"/>
  <c r="W46" i="8" s="1"/>
  <c r="I107" i="8" a="1"/>
  <c r="I107" i="8" s="1"/>
  <c r="I108" i="8" s="1"/>
  <c r="W41" i="8" a="1"/>
  <c r="W41" i="8" s="1"/>
  <c r="W42" i="8" s="1"/>
  <c r="AE89" i="8" a="1"/>
  <c r="AE89" i="8" s="1"/>
  <c r="AE90" i="8" s="1"/>
  <c r="N89" i="8" a="1"/>
  <c r="N89" i="8" s="1"/>
  <c r="N90" i="8" s="1"/>
  <c r="P29" i="40"/>
  <c r="H107" i="8" a="1"/>
  <c r="H107" i="8" s="1"/>
  <c r="H108" i="8" s="1"/>
  <c r="G94" i="8" a="1"/>
  <c r="G94" i="8" s="1"/>
  <c r="G96" i="8" s="1"/>
  <c r="Y106" i="8" a="1"/>
  <c r="Y106" i="8" s="1"/>
  <c r="Y108" i="8" s="1"/>
  <c r="Q88" i="8" a="1"/>
  <c r="Q88" i="8" s="1"/>
  <c r="Q90" i="8" s="1"/>
  <c r="P88" i="8" a="1"/>
  <c r="P88" i="8" s="1"/>
  <c r="P90" i="8" s="1"/>
  <c r="M46" i="8" a="1"/>
  <c r="M46" i="8" s="1"/>
  <c r="M48" i="8" s="1"/>
  <c r="AF106" i="8" a="1"/>
  <c r="AF106" i="8" s="1"/>
  <c r="T46" i="8" a="1"/>
  <c r="T46" i="8" s="1"/>
  <c r="T48" i="8" s="1"/>
  <c r="T41" i="8" a="1"/>
  <c r="T41" i="8" s="1"/>
  <c r="T42" i="8" s="1"/>
  <c r="M52" i="8" a="1"/>
  <c r="M52" i="8" s="1"/>
  <c r="M54" i="8" s="1"/>
  <c r="R47" i="8" a="1"/>
  <c r="R47" i="8" s="1"/>
  <c r="R48" i="8" s="1"/>
  <c r="F16" i="8" a="1"/>
  <c r="F16" i="8" s="1"/>
  <c r="F18" i="8" s="1"/>
  <c r="L107" i="8" a="1"/>
  <c r="L107" i="8" s="1"/>
  <c r="L106" i="8" a="1"/>
  <c r="L106" i="8" s="1"/>
  <c r="P46" i="8" a="1"/>
  <c r="P46" i="8" s="1"/>
  <c r="P48" i="8" s="1"/>
  <c r="R94" i="8" a="1"/>
  <c r="R94" i="8" s="1"/>
  <c r="R96" i="8" s="1"/>
  <c r="N17" i="8" a="1"/>
  <c r="N17" i="8" s="1"/>
  <c r="N18" i="8" s="1"/>
  <c r="I17" i="8" a="1"/>
  <c r="I17" i="8" s="1"/>
  <c r="I18" i="8" s="1"/>
  <c r="P95" i="8" a="1"/>
  <c r="P95" i="8" s="1"/>
  <c r="P96" i="8" s="1"/>
  <c r="P13" i="40"/>
  <c r="S46" i="8" a="1"/>
  <c r="S46" i="8" s="1"/>
  <c r="S48" i="8" s="1"/>
  <c r="AG52" i="8" a="1"/>
  <c r="AG52" i="8" s="1"/>
  <c r="AG54" i="8" s="1"/>
  <c r="R88" i="8" a="1"/>
  <c r="R88" i="8" s="1"/>
  <c r="R90" i="8" s="1"/>
  <c r="R106" i="8" a="1"/>
  <c r="R106" i="8" s="1"/>
  <c r="R107" i="8" a="1"/>
  <c r="R107" i="8" s="1"/>
  <c r="AC46" i="8" a="1"/>
  <c r="AC46" i="8" s="1"/>
  <c r="AC47" i="8" a="1"/>
  <c r="AC47" i="8" s="1"/>
  <c r="Q106" i="8" a="1"/>
  <c r="Q106" i="8" s="1"/>
  <c r="Q108" i="8" s="1"/>
  <c r="O40" i="8" a="1"/>
  <c r="O40" i="8" s="1"/>
  <c r="O42" i="8" s="1"/>
  <c r="L17" i="8" a="1"/>
  <c r="L17" i="8" s="1"/>
  <c r="L18" i="8" s="1"/>
  <c r="P17" i="40"/>
  <c r="K94" i="8" a="1"/>
  <c r="K94" i="8" s="1"/>
  <c r="K96" i="8" s="1"/>
  <c r="E46" i="8"/>
  <c r="AD53" i="8"/>
  <c r="V88" i="8"/>
  <c r="AF52" i="8"/>
  <c r="AD106" i="8"/>
  <c r="E88" i="8"/>
  <c r="Z89" i="8"/>
  <c r="N107" i="8"/>
  <c r="AA95" i="8"/>
  <c r="F106" i="8"/>
  <c r="AA47" i="8"/>
  <c r="T88" i="8"/>
  <c r="AF46" i="8"/>
  <c r="S52" i="8"/>
  <c r="L47" i="8"/>
  <c r="G106" i="8"/>
  <c r="I46" i="8"/>
  <c r="E94" i="8"/>
  <c r="U47" i="8"/>
  <c r="X47" i="8"/>
  <c r="I89" i="8"/>
  <c r="F107" i="8"/>
  <c r="Z53" i="8"/>
  <c r="AA46" i="8"/>
  <c r="T89" i="8"/>
  <c r="E106" i="8"/>
  <c r="V89" i="8"/>
  <c r="V90" i="8" s="1"/>
  <c r="L46" i="8"/>
  <c r="J89" i="8"/>
  <c r="E89" i="8"/>
  <c r="Z88" i="8"/>
  <c r="Y36" i="8"/>
  <c r="A54" i="35"/>
  <c r="D215" i="3"/>
  <c r="D205" i="3"/>
  <c r="D216" i="3"/>
  <c r="D217" i="3"/>
  <c r="D203" i="3"/>
  <c r="D204" i="3"/>
  <c r="D206" i="3"/>
  <c r="D202" i="3"/>
  <c r="AG100" i="12" a="1"/>
  <c r="AG100" i="12" s="1"/>
  <c r="AG94" i="12" a="1"/>
  <c r="AG94" i="12" s="1"/>
  <c r="AG90" i="12"/>
  <c r="AG95" i="12" a="1"/>
  <c r="AG95" i="12" s="1"/>
  <c r="AG101" i="12" a="1"/>
  <c r="AG101" i="12" s="1"/>
  <c r="E8" i="3"/>
  <c r="E9" i="3" s="1"/>
  <c r="E10" i="3" s="1"/>
  <c r="E11" i="3" s="1"/>
  <c r="E12" i="3" s="1"/>
  <c r="E13" i="3" s="1"/>
  <c r="E14" i="3" s="1"/>
  <c r="E15" i="3" s="1"/>
  <c r="E16" i="3" s="1"/>
  <c r="E17" i="3" s="1"/>
  <c r="E18" i="3" s="1"/>
  <c r="E19" i="3" s="1"/>
  <c r="E20" i="3" s="1"/>
  <c r="F14" i="10"/>
  <c r="F19" i="10" s="1"/>
  <c r="F24" i="10" s="1"/>
  <c r="F29" i="10" s="1"/>
  <c r="F34" i="10" s="1"/>
  <c r="F39" i="10" s="1"/>
  <c r="F44" i="10" s="1"/>
  <c r="F49" i="10" s="1"/>
  <c r="F54" i="10" s="1"/>
  <c r="F59" i="10" s="1"/>
  <c r="F64" i="10" s="1"/>
  <c r="F69" i="10" s="1"/>
  <c r="F74" i="10" s="1"/>
  <c r="F79" i="10" s="1"/>
  <c r="F84" i="10" s="1"/>
  <c r="F89" i="10" s="1"/>
  <c r="F94" i="10" s="1"/>
  <c r="F13" i="10"/>
  <c r="F18" i="10" s="1"/>
  <c r="F23" i="10" s="1"/>
  <c r="F28" i="10" s="1"/>
  <c r="F33" i="10" s="1"/>
  <c r="F38" i="10" s="1"/>
  <c r="F43" i="10" s="1"/>
  <c r="F48" i="10" s="1"/>
  <c r="F53" i="10" s="1"/>
  <c r="F58" i="10" s="1"/>
  <c r="F63" i="10" s="1"/>
  <c r="F68" i="10" s="1"/>
  <c r="F73" i="10" s="1"/>
  <c r="F78" i="10" s="1"/>
  <c r="F83" i="10" s="1"/>
  <c r="F88" i="10" s="1"/>
  <c r="F93" i="10" s="1"/>
  <c r="F12" i="10"/>
  <c r="F17" i="10" s="1"/>
  <c r="F22" i="10" s="1"/>
  <c r="F27" i="10" s="1"/>
  <c r="F32" i="10" s="1"/>
  <c r="F37" i="10" s="1"/>
  <c r="F42" i="10" s="1"/>
  <c r="F47" i="10" s="1"/>
  <c r="F52" i="10" s="1"/>
  <c r="F57" i="10" s="1"/>
  <c r="F62" i="10" s="1"/>
  <c r="F67" i="10" s="1"/>
  <c r="F72" i="10" s="1"/>
  <c r="F77" i="10" s="1"/>
  <c r="F82" i="10" s="1"/>
  <c r="F87" i="10" s="1"/>
  <c r="F92" i="10" s="1"/>
  <c r="T94" i="8" a="1"/>
  <c r="T52" i="8" a="1"/>
  <c r="AE94" i="8" a="1"/>
  <c r="V95" i="8" a="1"/>
  <c r="V47" i="8" a="1"/>
  <c r="M94" i="8" a="1"/>
  <c r="I53" i="8" a="1"/>
  <c r="H94" i="8" a="1"/>
  <c r="T53" i="8" a="1"/>
  <c r="V94" i="8" a="1"/>
  <c r="V46" i="8" a="1"/>
  <c r="E95" i="8" a="1"/>
  <c r="Z95" i="8" a="1"/>
  <c r="J47" i="8" a="1"/>
  <c r="H95" i="8" a="1"/>
  <c r="Z46" i="8" a="1"/>
  <c r="I88" i="8" a="1"/>
  <c r="J95" i="8" a="1"/>
  <c r="E107" i="8" a="1"/>
  <c r="L88" i="8" a="1"/>
  <c r="Z94" i="8" a="1"/>
  <c r="X46" i="8" a="1"/>
  <c r="S53" i="8" a="1"/>
  <c r="AD52" i="8" a="1"/>
  <c r="AE47" i="8" a="1"/>
  <c r="AF47" i="8" a="1"/>
  <c r="J94" i="8" a="1"/>
  <c r="L89" i="8" a="1"/>
  <c r="O53" i="8" a="1"/>
  <c r="S88" i="8" a="1"/>
  <c r="Z47" i="8" a="1"/>
  <c r="AD94" i="8" a="1"/>
  <c r="AD95" i="8" a="1"/>
  <c r="AA89" i="8" a="1"/>
  <c r="AE46" i="8" a="1"/>
  <c r="AD107" i="8" a="1"/>
  <c r="G107" i="8" a="1"/>
  <c r="J88" i="8" a="1"/>
  <c r="O52" i="8" a="1"/>
  <c r="S89" i="8" a="1"/>
  <c r="I47" i="8" a="1"/>
  <c r="AD47" i="8" a="1"/>
  <c r="AA88" i="8" a="1"/>
  <c r="AB94" i="8" a="1"/>
  <c r="V41" i="8" a="1"/>
  <c r="L95" i="8" a="1"/>
  <c r="AD46" i="8" a="1"/>
  <c r="N47" i="8" a="1"/>
  <c r="H53" i="8" a="1"/>
  <c r="Z52" i="8" a="1"/>
  <c r="H52" i="8" a="1"/>
  <c r="U46" i="8" a="1"/>
  <c r="AB95" i="8" a="1"/>
  <c r="X58" i="8" a="1"/>
  <c r="V40" i="8" a="1"/>
  <c r="L94" i="8" a="1"/>
  <c r="N106" i="8" a="1"/>
  <c r="N46" i="8" a="1"/>
  <c r="E47" i="8" a="1"/>
  <c r="T95" i="8" a="1"/>
  <c r="AE95" i="8" a="1"/>
  <c r="X59" i="8" a="1"/>
  <c r="M95" i="8" a="1"/>
  <c r="I52" i="8" a="1"/>
  <c r="AF53" i="8" a="1"/>
  <c r="AA94" i="8" a="1"/>
  <c r="J46" i="8" a="1"/>
  <c r="E90" i="8" l="1"/>
  <c r="AC18" i="8"/>
  <c r="K90" i="8"/>
  <c r="Q96" i="8"/>
  <c r="V78" i="8"/>
  <c r="L48" i="8"/>
  <c r="S24" i="8"/>
  <c r="AC48" i="8"/>
  <c r="Y54" i="8"/>
  <c r="O48" i="8"/>
  <c r="X108" i="8"/>
  <c r="AA48" i="8"/>
  <c r="X42" i="8"/>
  <c r="X90" i="8"/>
  <c r="T90" i="8"/>
  <c r="R108" i="8"/>
  <c r="AC42" i="8"/>
  <c r="J46" i="8"/>
  <c r="AA94" i="8"/>
  <c r="AA96" i="8" s="1"/>
  <c r="AF53" i="8"/>
  <c r="AF54" i="8" s="1"/>
  <c r="I52" i="8"/>
  <c r="M95" i="8"/>
  <c r="X59" i="8"/>
  <c r="AE95" i="8"/>
  <c r="T95" i="8"/>
  <c r="E47" i="8"/>
  <c r="E48" i="8" s="1"/>
  <c r="N46" i="8"/>
  <c r="N106" i="8"/>
  <c r="N108" i="8" s="1"/>
  <c r="L94" i="8"/>
  <c r="V40" i="8"/>
  <c r="X58" i="8"/>
  <c r="AB95" i="8"/>
  <c r="U46" i="8"/>
  <c r="U48" i="8" s="1"/>
  <c r="H52" i="8"/>
  <c r="Z52" i="8"/>
  <c r="Z54" i="8" s="1"/>
  <c r="H53" i="8"/>
  <c r="N47" i="8"/>
  <c r="AD46" i="8"/>
  <c r="L95" i="8"/>
  <c r="V41" i="8"/>
  <c r="AB94" i="8"/>
  <c r="AA88" i="8"/>
  <c r="AD47" i="8"/>
  <c r="I47" i="8"/>
  <c r="I48" i="8" s="1"/>
  <c r="S89" i="8"/>
  <c r="O52" i="8"/>
  <c r="J88" i="8"/>
  <c r="J90" i="8" s="1"/>
  <c r="G107" i="8"/>
  <c r="G108" i="8" s="1"/>
  <c r="AD107" i="8"/>
  <c r="AD108" i="8" s="1"/>
  <c r="AE46" i="8"/>
  <c r="AA89" i="8"/>
  <c r="AD95" i="8"/>
  <c r="AD94" i="8"/>
  <c r="Z47" i="8"/>
  <c r="S88" i="8"/>
  <c r="O53" i="8"/>
  <c r="L89" i="8"/>
  <c r="J94" i="8"/>
  <c r="AF47" i="8"/>
  <c r="AF48" i="8" s="1"/>
  <c r="AE47" i="8"/>
  <c r="AD52" i="8"/>
  <c r="AD54" i="8" s="1"/>
  <c r="S53" i="8"/>
  <c r="S54" i="8" s="1"/>
  <c r="X46" i="8"/>
  <c r="X48" i="8" s="1"/>
  <c r="Z94" i="8"/>
  <c r="L88" i="8"/>
  <c r="E107" i="8"/>
  <c r="E108" i="8" s="1"/>
  <c r="J95" i="8"/>
  <c r="I88" i="8"/>
  <c r="I90" i="8" s="1"/>
  <c r="Z46" i="8"/>
  <c r="H95" i="8"/>
  <c r="J47" i="8"/>
  <c r="Z95" i="8"/>
  <c r="Z96" i="8" s="1"/>
  <c r="E95" i="8"/>
  <c r="E96" i="8" s="1"/>
  <c r="V46" i="8"/>
  <c r="V94" i="8"/>
  <c r="T53" i="8"/>
  <c r="H94" i="8"/>
  <c r="I53" i="8"/>
  <c r="M94" i="8"/>
  <c r="V47" i="8"/>
  <c r="V95" i="8"/>
  <c r="AE94" i="8"/>
  <c r="T52" i="8"/>
  <c r="T94" i="8"/>
  <c r="L108" i="8"/>
  <c r="F48" i="8"/>
  <c r="AF108" i="8"/>
  <c r="S42" i="8"/>
  <c r="I96" i="8"/>
  <c r="Q42" i="8"/>
  <c r="W48" i="8"/>
  <c r="F108" i="8"/>
  <c r="J108" i="8"/>
  <c r="F54" i="8"/>
  <c r="O90" i="8"/>
  <c r="Z90" i="8"/>
  <c r="A55" i="35"/>
  <c r="D220" i="3"/>
  <c r="D233" i="3"/>
  <c r="D219" i="3"/>
  <c r="D232" i="3"/>
  <c r="D218" i="3"/>
  <c r="D221" i="3"/>
  <c r="D222" i="3"/>
  <c r="D231" i="3"/>
  <c r="AG102" i="12"/>
  <c r="AG96" i="12"/>
  <c r="AG106" i="12" a="1"/>
  <c r="AG106" i="12" s="1"/>
  <c r="AG107" i="12" a="1"/>
  <c r="AG107" i="12" s="1"/>
  <c r="J48" i="8" l="1"/>
  <c r="T54" i="8"/>
  <c r="L96" i="8"/>
  <c r="I54" i="8"/>
  <c r="H96" i="8"/>
  <c r="Z48" i="8"/>
  <c r="AE48" i="8"/>
  <c r="AD96" i="8"/>
  <c r="H54" i="8"/>
  <c r="J96" i="8"/>
  <c r="AA90" i="8"/>
  <c r="AD48" i="8"/>
  <c r="V48" i="8"/>
  <c r="O54" i="8"/>
  <c r="V42" i="8"/>
  <c r="AB96" i="8"/>
  <c r="AE96" i="8"/>
  <c r="V96" i="8"/>
  <c r="L90" i="8"/>
  <c r="T96" i="8"/>
  <c r="X60" i="8"/>
  <c r="M96" i="8"/>
  <c r="S90" i="8"/>
  <c r="N48" i="8"/>
  <c r="A56" i="35"/>
  <c r="D236" i="3"/>
  <c r="D237" i="3"/>
  <c r="D248" i="3"/>
  <c r="D235" i="3"/>
  <c r="D249" i="3"/>
  <c r="D247" i="3"/>
  <c r="D238" i="3"/>
  <c r="D234" i="3"/>
  <c r="A57" i="35" l="1"/>
  <c r="D263" i="3"/>
  <c r="D265" i="3"/>
  <c r="D251" i="3"/>
  <c r="D264" i="3"/>
  <c r="D253" i="3"/>
  <c r="D250" i="3"/>
  <c r="D252" i="3"/>
  <c r="D254" i="3"/>
  <c r="E29" i="3"/>
  <c r="E30" i="3"/>
  <c r="E31" i="3" s="1"/>
  <c r="E32" i="3" s="1"/>
  <c r="E33" i="3" s="1"/>
  <c r="E34" i="3" s="1"/>
  <c r="E35" i="3" s="1"/>
  <c r="E36" i="3" s="1"/>
  <c r="A58" i="35" l="1"/>
  <c r="D286" i="3"/>
  <c r="D270" i="3"/>
  <c r="D268" i="3"/>
  <c r="D279" i="3"/>
  <c r="D266" i="3"/>
  <c r="D267" i="3"/>
  <c r="D281" i="3"/>
  <c r="D269" i="3"/>
  <c r="D280" i="3"/>
  <c r="E46" i="3"/>
  <c r="E45" i="3"/>
  <c r="E61" i="3" s="1"/>
  <c r="E77" i="3" s="1"/>
  <c r="E93" i="3" s="1"/>
  <c r="E109" i="3" s="1"/>
  <c r="E125" i="3" s="1"/>
  <c r="E141" i="3" s="1"/>
  <c r="E157" i="3" s="1"/>
  <c r="E173" i="3" s="1"/>
  <c r="E189" i="3" s="1"/>
  <c r="E205" i="3" s="1"/>
  <c r="E221" i="3" s="1"/>
  <c r="E237" i="3" s="1"/>
  <c r="E253" i="3" s="1"/>
  <c r="E269" i="3" s="1"/>
  <c r="E285" i="3" s="1"/>
  <c r="E28" i="3"/>
  <c r="A59" i="35" l="1"/>
  <c r="E62" i="3"/>
  <c r="E47" i="3"/>
  <c r="E48" i="3" s="1"/>
  <c r="E49" i="3" s="1"/>
  <c r="E50" i="3" s="1"/>
  <c r="E51" i="3" s="1"/>
  <c r="E52" i="3" s="1"/>
  <c r="D285" i="3"/>
  <c r="D284" i="3"/>
  <c r="D283" i="3"/>
  <c r="D282" i="3"/>
  <c r="E44" i="3"/>
  <c r="E60" i="3" s="1"/>
  <c r="E76" i="3" s="1"/>
  <c r="E92" i="3" s="1"/>
  <c r="E108" i="3" s="1"/>
  <c r="E124" i="3" s="1"/>
  <c r="E140" i="3" s="1"/>
  <c r="E156" i="3" s="1"/>
  <c r="E172" i="3" s="1"/>
  <c r="E188" i="3" s="1"/>
  <c r="E204" i="3" s="1"/>
  <c r="E220" i="3" s="1"/>
  <c r="E236" i="3" s="1"/>
  <c r="E252" i="3" s="1"/>
  <c r="E268" i="3" s="1"/>
  <c r="E284" i="3" s="1"/>
  <c r="E27" i="3"/>
  <c r="E43" i="3" s="1"/>
  <c r="E59" i="3" s="1"/>
  <c r="E75" i="3" s="1"/>
  <c r="E91" i="3" s="1"/>
  <c r="E107" i="3" s="1"/>
  <c r="E123" i="3" s="1"/>
  <c r="E139" i="3" s="1"/>
  <c r="E155" i="3" s="1"/>
  <c r="E171" i="3" s="1"/>
  <c r="E187" i="3" s="1"/>
  <c r="E203" i="3" s="1"/>
  <c r="E219" i="3" s="1"/>
  <c r="E235" i="3" s="1"/>
  <c r="E251" i="3" s="1"/>
  <c r="E267" i="3" s="1"/>
  <c r="E283" i="3" s="1"/>
  <c r="AS4" i="7"/>
  <c r="AS5" i="7" s="1"/>
  <c r="AS6" i="7" s="1"/>
  <c r="AR4" i="7"/>
  <c r="AR5" i="7" s="1"/>
  <c r="AR6" i="7" s="1"/>
  <c r="AQ4" i="7"/>
  <c r="AQ5" i="7" s="1"/>
  <c r="AQ6" i="7" s="1"/>
  <c r="AP4" i="7"/>
  <c r="AP5" i="7" s="1"/>
  <c r="AP6" i="7" s="1"/>
  <c r="AO4" i="7"/>
  <c r="AO5" i="7" s="1"/>
  <c r="AO6" i="7" s="1"/>
  <c r="AN4" i="7"/>
  <c r="AN5" i="7" s="1"/>
  <c r="AN6" i="7" s="1"/>
  <c r="AM4" i="7"/>
  <c r="AM5" i="7" s="1"/>
  <c r="AM6" i="7" s="1"/>
  <c r="AL4" i="7"/>
  <c r="AL5" i="7" s="1"/>
  <c r="AL6" i="7" s="1"/>
  <c r="AK4" i="7"/>
  <c r="AK5" i="7" s="1"/>
  <c r="AK6" i="7" s="1"/>
  <c r="AJ4" i="7"/>
  <c r="AJ5" i="7" s="1"/>
  <c r="AJ6" i="7" s="1"/>
  <c r="AI4" i="7"/>
  <c r="AI5" i="7" s="1"/>
  <c r="AI6" i="7" s="1"/>
  <c r="AH4" i="7"/>
  <c r="AH5" i="7" s="1"/>
  <c r="AH6" i="7" s="1"/>
  <c r="AG4" i="7"/>
  <c r="AG5" i="7" s="1"/>
  <c r="AG6" i="7" s="1"/>
  <c r="AF4" i="7"/>
  <c r="AF5" i="7" s="1"/>
  <c r="AF6" i="7" s="1"/>
  <c r="AE4" i="7"/>
  <c r="AE5" i="7" s="1"/>
  <c r="AE6" i="7" s="1"/>
  <c r="AD4" i="7"/>
  <c r="AD5" i="7" s="1"/>
  <c r="AD6" i="7" s="1"/>
  <c r="AC4" i="7"/>
  <c r="AC5" i="7" s="1"/>
  <c r="AC6" i="7" s="1"/>
  <c r="AB4" i="7"/>
  <c r="AB5" i="7" s="1"/>
  <c r="AB6" i="7" s="1"/>
  <c r="AA4" i="7"/>
  <c r="AA5" i="7" s="1"/>
  <c r="AA6" i="7" s="1"/>
  <c r="Z4" i="7"/>
  <c r="Z5" i="7" s="1"/>
  <c r="Z6" i="7" s="1"/>
  <c r="Y4" i="7"/>
  <c r="Y5" i="7" s="1"/>
  <c r="Y6" i="7" s="1"/>
  <c r="X4" i="7"/>
  <c r="X5" i="7" s="1"/>
  <c r="X6" i="7" s="1"/>
  <c r="W4" i="7"/>
  <c r="W5" i="7" s="1"/>
  <c r="W6" i="7" s="1"/>
  <c r="V4" i="7"/>
  <c r="V5" i="7" s="1"/>
  <c r="V6" i="7" s="1"/>
  <c r="U4" i="7"/>
  <c r="U5" i="7" s="1"/>
  <c r="U6" i="7" s="1"/>
  <c r="T4" i="7"/>
  <c r="T5" i="7" s="1"/>
  <c r="T6" i="7" s="1"/>
  <c r="S4" i="7"/>
  <c r="S5" i="7" s="1"/>
  <c r="S6" i="7" s="1"/>
  <c r="R4" i="7"/>
  <c r="R5" i="7" s="1"/>
  <c r="R6" i="7" s="1"/>
  <c r="Q5" i="7"/>
  <c r="Q6" i="7" s="1"/>
  <c r="AD30" i="35" a="1"/>
  <c r="AS36" i="35"/>
  <c r="AP52" i="35"/>
  <c r="AB30" i="35" a="1"/>
  <c r="AZ31" i="35" a="1"/>
  <c r="AH31" i="35" a="1"/>
  <c r="AB49" i="35" a="1"/>
  <c r="U9" i="8" a="1"/>
  <c r="Z58" i="8" a="1"/>
  <c r="F39" i="35"/>
  <c r="BD47" i="35" a="1"/>
  <c r="AB38" i="35" a="1"/>
  <c r="L47" i="3"/>
  <c r="BR42" i="35" a="1"/>
  <c r="R47" i="35" a="1"/>
  <c r="BD27" i="35" a="1"/>
  <c r="AR49" i="35"/>
  <c r="BP41" i="35" a="1"/>
  <c r="AY49" i="35" a="1"/>
  <c r="BH34" i="35" a="1"/>
  <c r="J190" i="3"/>
  <c r="Z41" i="35" a="1"/>
  <c r="AM41" i="35"/>
  <c r="I28" i="35"/>
  <c r="AV27" i="35" a="1"/>
  <c r="BP48" i="35" a="1"/>
  <c r="I159" i="3"/>
  <c r="W271" i="3"/>
  <c r="AJ24" i="35" a="1"/>
  <c r="AM32" i="35"/>
  <c r="AB255" i="3"/>
  <c r="AF55" i="35" a="1"/>
  <c r="AY42" i="35" a="1"/>
  <c r="E50" i="35"/>
  <c r="BA45" i="35" a="1"/>
  <c r="F35" i="35"/>
  <c r="K191" i="3"/>
  <c r="AI28" i="35" a="1"/>
  <c r="X46" i="35" a="1"/>
  <c r="J46" i="3"/>
  <c r="AC30" i="35" a="1"/>
  <c r="L29" i="35"/>
  <c r="BQ54" i="35" a="1"/>
  <c r="K24" i="35"/>
  <c r="J47" i="3"/>
  <c r="V14" i="3"/>
  <c r="I9" i="26" a="1"/>
  <c r="AG254" i="3"/>
  <c r="AE53" i="35" a="1"/>
  <c r="V50" i="35" a="1"/>
  <c r="AD46" i="3"/>
  <c r="C30" i="35" a="1"/>
  <c r="BQ28" i="35" a="1"/>
  <c r="T51" i="35" a="1"/>
  <c r="AD143" i="3"/>
  <c r="BC36" i="35" a="1"/>
  <c r="AI42" i="35" a="1"/>
  <c r="AE254" i="3"/>
  <c r="AG9" i="12" a="1"/>
  <c r="AK46" i="35" a="1"/>
  <c r="AF43" i="35" a="1"/>
  <c r="T34" i="35" a="1"/>
  <c r="BC53" i="35" a="1"/>
  <c r="L190" i="3"/>
  <c r="AG142" i="3"/>
  <c r="BC41" i="35" a="1"/>
  <c r="S44" i="35" a="1"/>
  <c r="BS30" i="35" a="1"/>
  <c r="AZ33" i="35" a="1"/>
  <c r="BB53" i="35" a="1"/>
  <c r="J49" i="35"/>
  <c r="AK39" i="35" a="1"/>
  <c r="BO47" i="35" a="1"/>
  <c r="BJ44" i="35" a="1"/>
  <c r="AI30" i="3"/>
  <c r="AA14" i="3"/>
  <c r="X15" i="8" a="1"/>
  <c r="F29" i="35"/>
  <c r="AA143" i="3"/>
  <c r="E99" i="8" a="1"/>
  <c r="BB30" i="35" a="1"/>
  <c r="F27" i="8" a="1"/>
  <c r="D52" i="35"/>
  <c r="Y81" i="8" a="1"/>
  <c r="F32" i="35"/>
  <c r="BH47" i="35" a="1"/>
  <c r="AU29" i="35" a="1"/>
  <c r="AZ45" i="35" a="1"/>
  <c r="AE191" i="3"/>
  <c r="M49" i="35"/>
  <c r="D48" i="35"/>
  <c r="BJ38" i="35" a="1"/>
  <c r="AE99" i="8" a="1"/>
  <c r="BE54" i="35" a="1"/>
  <c r="AE36" i="35" a="1"/>
  <c r="W143" i="3"/>
  <c r="AN28" i="35"/>
  <c r="AH38" i="35" a="1"/>
  <c r="J176" i="3"/>
  <c r="AK41" i="35" a="1"/>
  <c r="AE25" i="35" a="1"/>
  <c r="T33" i="35" a="1"/>
  <c r="BN34" i="35" a="1"/>
  <c r="AD15" i="3"/>
  <c r="S143" i="3"/>
  <c r="W32" i="35" a="1"/>
  <c r="N21" i="8" a="1"/>
  <c r="H63" i="8" a="1"/>
  <c r="F33" i="35"/>
  <c r="R38" i="35" a="1"/>
  <c r="M40" i="35"/>
  <c r="N15" i="3"/>
  <c r="BE33" i="35" a="1"/>
  <c r="AA28" i="8" a="1"/>
  <c r="AR41" i="35"/>
  <c r="Y46" i="3"/>
  <c r="AH190" i="3"/>
  <c r="U81" i="8" a="1"/>
  <c r="H46" i="35"/>
  <c r="P31" i="35" a="1"/>
  <c r="Q24" i="35" a="1"/>
  <c r="D34" i="35"/>
  <c r="AK44" i="35" a="1"/>
  <c r="AJ40" i="35" a="1"/>
  <c r="AS24" i="35"/>
  <c r="J44" i="35"/>
  <c r="BA31" i="35" a="1"/>
  <c r="AH49" i="35" a="1"/>
  <c r="S15" i="8" a="1"/>
  <c r="BQ27" i="35" a="1"/>
  <c r="AB37" i="35" a="1"/>
  <c r="AE55" i="35" a="1"/>
  <c r="BI46" i="35" a="1"/>
  <c r="S14" i="3"/>
  <c r="M41" i="35"/>
  <c r="D53" i="35"/>
  <c r="BK46" i="35" a="1"/>
  <c r="BG52" i="35" a="1"/>
  <c r="BL45" i="35" a="1"/>
  <c r="AB51" i="35" a="1"/>
  <c r="AE47" i="3"/>
  <c r="M190" i="3"/>
  <c r="AP44" i="35"/>
  <c r="G50" i="35"/>
  <c r="BA42" i="35" a="1"/>
  <c r="AF21" i="8" a="1"/>
  <c r="R30" i="3"/>
  <c r="AO32" i="35"/>
  <c r="AD63" i="8" a="1"/>
  <c r="AC44" i="35" a="1"/>
  <c r="C50" i="35" a="1"/>
  <c r="AE63" i="3"/>
  <c r="E52" i="35"/>
  <c r="X51" i="35" a="1"/>
  <c r="AB159" i="3"/>
  <c r="BM37" i="35" a="1"/>
  <c r="R191" i="3"/>
  <c r="L45" i="35"/>
  <c r="AM25" i="35"/>
  <c r="V42" i="35" a="1"/>
  <c r="E41" i="8" a="1"/>
  <c r="Z81" i="8" a="1"/>
  <c r="AU53" i="35" a="1"/>
  <c r="BB32" i="35" a="1"/>
  <c r="AJ49" i="35" a="1"/>
  <c r="AQ46" i="35"/>
  <c r="L83" i="8" a="1"/>
  <c r="V46" i="3"/>
  <c r="BU30" i="35" a="1"/>
  <c r="I34" i="35"/>
  <c r="AV30" i="35" a="1"/>
  <c r="AR46" i="35"/>
  <c r="BK44" i="35" a="1"/>
  <c r="G206" i="3"/>
  <c r="H42" i="35"/>
  <c r="N63" i="3"/>
  <c r="H50" i="35"/>
  <c r="BJ46" i="35" a="1"/>
  <c r="BD36" i="35" a="1"/>
  <c r="G99" i="8" a="1"/>
  <c r="J30" i="3"/>
  <c r="AW44" i="35" a="1"/>
  <c r="S11" i="8" a="1"/>
  <c r="AY32" i="35" a="1"/>
  <c r="L142" i="3"/>
  <c r="X47" i="35" a="1"/>
  <c r="AR55" i="35"/>
  <c r="V159" i="3"/>
  <c r="W49" i="35" a="1"/>
  <c r="AH47" i="3"/>
  <c r="R30" i="35" a="1"/>
  <c r="AV35" i="35" a="1"/>
  <c r="BU29" i="35" a="1"/>
  <c r="AS55" i="35"/>
  <c r="D24" i="35"/>
  <c r="J206" i="3"/>
  <c r="AB62" i="3"/>
  <c r="AB44" i="35" a="1"/>
  <c r="BA39" i="35" a="1"/>
  <c r="J28" i="35"/>
  <c r="M29" i="35"/>
  <c r="R142" i="3"/>
  <c r="L37" i="35"/>
  <c r="K37" i="35"/>
  <c r="L34" i="35"/>
  <c r="AR30" i="35"/>
  <c r="T9" i="8" a="1"/>
  <c r="J101" i="8" a="1"/>
  <c r="AE39" i="35" a="1"/>
  <c r="N254" i="3"/>
  <c r="Z36" i="35" a="1"/>
  <c r="W40" i="35" a="1"/>
  <c r="K47" i="3"/>
  <c r="K78" i="3"/>
  <c r="AG39" i="35" a="1"/>
  <c r="BB55" i="35" a="1"/>
  <c r="Q57" i="8" a="1"/>
  <c r="AW29" i="35" a="1"/>
  <c r="W28" i="35" a="1"/>
  <c r="BT43" i="35" a="1"/>
  <c r="Z38" i="35" a="1"/>
  <c r="G46" i="35"/>
  <c r="N51" i="35"/>
  <c r="J29" i="8" a="1"/>
  <c r="Z26" i="35" a="1"/>
  <c r="AO30" i="35"/>
  <c r="AN46" i="35"/>
  <c r="BT35" i="35" a="1"/>
  <c r="BK35" i="35" a="1"/>
  <c r="K41" i="35"/>
  <c r="AN55" i="35"/>
  <c r="AJ45" i="35" a="1"/>
  <c r="AV40" i="35" a="1"/>
  <c r="AQ36" i="35"/>
  <c r="AO40" i="35"/>
  <c r="AK29" i="35" a="1"/>
  <c r="BC38" i="35" a="1"/>
  <c r="BP35" i="35" a="1"/>
  <c r="BC49" i="35" a="1"/>
  <c r="AD14" i="3"/>
  <c r="T9" i="26" a="1"/>
  <c r="AE35" i="35" a="1"/>
  <c r="AA101" i="8" a="1"/>
  <c r="F51" i="35"/>
  <c r="I206" i="3"/>
  <c r="AG9" i="26" a="1"/>
  <c r="X33" i="8" a="1"/>
  <c r="AM40" i="35"/>
  <c r="J48" i="35"/>
  <c r="BD28" i="35" a="1"/>
  <c r="U32" i="35" a="1"/>
  <c r="I158" i="3"/>
  <c r="BI34" i="35" a="1"/>
  <c r="BU31" i="35" a="1"/>
  <c r="R62" i="3"/>
  <c r="AZ38" i="35" a="1"/>
  <c r="Z207" i="3"/>
  <c r="AS50" i="35"/>
  <c r="G271" i="3"/>
  <c r="V82" i="8" a="1"/>
  <c r="AK30" i="35" a="1"/>
  <c r="Z59" i="8" a="1"/>
  <c r="BA53" i="35" a="1"/>
  <c r="G41" i="35"/>
  <c r="J35" i="35"/>
  <c r="AS44" i="35"/>
  <c r="AD42" i="35" a="1"/>
  <c r="BB50" i="35" a="1"/>
  <c r="N39" i="35"/>
  <c r="V32" i="35" a="1"/>
  <c r="AW39" i="35" a="1"/>
  <c r="BL37" i="35" a="1"/>
  <c r="BR32" i="35" a="1"/>
  <c r="N40" i="35"/>
  <c r="AW48" i="35" a="1"/>
  <c r="BT32" i="35" a="1"/>
  <c r="BN47" i="35" a="1"/>
  <c r="AY34" i="35" a="1"/>
  <c r="U26" i="35" a="1"/>
  <c r="P79" i="3"/>
  <c r="M30" i="3"/>
  <c r="G57" i="8" a="1"/>
  <c r="BE48" i="35" a="1"/>
  <c r="AJ35" i="35" a="1"/>
  <c r="AI26" i="35" a="1"/>
  <c r="AI36" i="35" a="1"/>
  <c r="AC50" i="35" a="1"/>
  <c r="BK45" i="35" a="1"/>
  <c r="BN35" i="35" a="1"/>
  <c r="V57" i="8" a="1"/>
  <c r="U30" i="35" a="1"/>
  <c r="AV53" i="35" a="1"/>
  <c r="AC41" i="35" a="1"/>
  <c r="H75" i="8" a="1"/>
  <c r="P32" i="35" a="1"/>
  <c r="S47" i="3"/>
  <c r="BQ30" i="35" a="1"/>
  <c r="AB43" i="35" a="1"/>
  <c r="M34" i="8" a="1"/>
  <c r="R37" i="35" a="1"/>
  <c r="BH39" i="35" a="1"/>
  <c r="AA38" i="35" a="1"/>
  <c r="BO36" i="35" a="1"/>
  <c r="E46" i="35"/>
  <c r="L25" i="35"/>
  <c r="BD43" i="35" a="1"/>
  <c r="R31" i="3"/>
  <c r="AF191" i="3"/>
  <c r="Z255" i="3"/>
  <c r="X29" i="8" a="1"/>
  <c r="AR50" i="35"/>
  <c r="H254" i="3"/>
  <c r="AR26" i="35"/>
  <c r="J142" i="3"/>
  <c r="AR48" i="35"/>
  <c r="N52" i="35"/>
  <c r="F53" i="35"/>
  <c r="T54" i="35" a="1"/>
  <c r="BR45" i="35" a="1"/>
  <c r="N81" i="8" a="1"/>
  <c r="BB42" i="35" a="1"/>
  <c r="H9" i="8" a="1"/>
  <c r="BB31" i="35" a="1"/>
  <c r="J207" i="3"/>
  <c r="AJ48" i="35" a="1"/>
  <c r="P53" i="35" a="1"/>
  <c r="BS54" i="35" a="1"/>
  <c r="U21" i="8" a="1"/>
  <c r="C25" i="35" a="1"/>
  <c r="AI40" i="35" a="1"/>
  <c r="BT30" i="35" a="1"/>
  <c r="AE28" i="35" a="1"/>
  <c r="AK40" i="35" a="1"/>
  <c r="P190" i="3"/>
  <c r="AG29" i="35" a="1"/>
  <c r="BN54" i="35" a="1"/>
  <c r="AS43" i="35"/>
  <c r="AP43" i="35"/>
  <c r="BN40" i="35" a="1"/>
  <c r="E24" i="35"/>
  <c r="AM47" i="35"/>
  <c r="AB101" i="8" a="1"/>
  <c r="L191" i="3"/>
  <c r="AD46" i="35" a="1"/>
  <c r="AN30" i="35"/>
  <c r="AE40" i="35" a="1"/>
  <c r="AN50" i="35"/>
  <c r="AX27" i="35" a="1"/>
  <c r="G27" i="8" a="1"/>
  <c r="M25" i="35"/>
  <c r="U55" i="35" a="1"/>
  <c r="AP30" i="35"/>
  <c r="AE41" i="35" a="1"/>
  <c r="AK34" i="35" a="1"/>
  <c r="BK54" i="35" a="1"/>
  <c r="I33" i="35"/>
  <c r="AT9" i="26" a="1"/>
  <c r="BU36" i="35" a="1"/>
  <c r="W27" i="35" a="1"/>
  <c r="H35" i="35"/>
  <c r="AC9" i="26" a="1"/>
  <c r="BP28" i="35" a="1"/>
  <c r="AM33" i="35"/>
  <c r="N78" i="3"/>
  <c r="F34" i="8" a="1"/>
  <c r="AM24" i="35"/>
  <c r="AV31" i="35" a="1"/>
  <c r="I81" i="8" a="1"/>
  <c r="AQ44" i="35"/>
  <c r="BA40" i="35" a="1"/>
  <c r="I53" i="35"/>
  <c r="BM31" i="35" a="1"/>
  <c r="BL49" i="35" a="1"/>
  <c r="BC44" i="35" a="1"/>
  <c r="BJ48" i="35" a="1"/>
  <c r="U29" i="35" a="1"/>
  <c r="P45" i="35" a="1"/>
  <c r="D55" i="35"/>
  <c r="BO43" i="35" a="1"/>
  <c r="K26" i="35"/>
  <c r="S48" i="35" a="1"/>
  <c r="AA63" i="8" a="1"/>
  <c r="AJ46" i="35" a="1"/>
  <c r="J42" i="35"/>
  <c r="BH31" i="35" a="1"/>
  <c r="U158" i="3"/>
  <c r="X270" i="3"/>
  <c r="AK50" i="35" a="1"/>
  <c r="R190" i="3"/>
  <c r="Q270" i="3"/>
  <c r="BJ42" i="35" a="1"/>
  <c r="J33" i="8" a="1"/>
  <c r="N48" i="35"/>
  <c r="AE48" i="35" a="1"/>
  <c r="S15" i="3"/>
  <c r="D44" i="35"/>
  <c r="AF29" i="35" a="1"/>
  <c r="V39" i="35" a="1"/>
  <c r="AD29" i="35" a="1"/>
  <c r="AF158" i="3"/>
  <c r="BU49" i="35" a="1"/>
  <c r="AA255" i="3"/>
  <c r="BP45" i="35" a="1"/>
  <c r="H100" i="8" a="1"/>
  <c r="AO42" i="35"/>
  <c r="Z40" i="8" a="1"/>
  <c r="BT38" i="35" a="1"/>
  <c r="H29" i="35"/>
  <c r="I44" i="35"/>
  <c r="W142" i="3"/>
  <c r="AQ50" i="35"/>
  <c r="BI48" i="35" a="1"/>
  <c r="AI29" i="35" a="1"/>
  <c r="U46" i="35" a="1"/>
  <c r="BO31" i="35" a="1"/>
  <c r="AP31" i="35"/>
  <c r="AR27" i="35"/>
  <c r="M271" i="3"/>
  <c r="AX43" i="35" a="1"/>
  <c r="W158" i="3"/>
  <c r="AI191" i="3"/>
  <c r="BU45" i="35" a="1"/>
  <c r="X32" i="35" a="1"/>
  <c r="AM29" i="35"/>
  <c r="AU38" i="35" a="1"/>
  <c r="Q99" i="8" a="1"/>
  <c r="N191" i="3"/>
  <c r="AS47" i="35"/>
  <c r="AO50" i="35"/>
  <c r="BL28" i="35" a="1"/>
  <c r="AY30" i="35" a="1"/>
  <c r="AY52" i="35" a="1"/>
  <c r="K81" i="8" a="1"/>
  <c r="BB47" i="35" a="1"/>
  <c r="BI38" i="35" a="1"/>
  <c r="AI55" i="35" a="1"/>
  <c r="AQ54" i="35"/>
  <c r="M143" i="3"/>
  <c r="Y34" i="35" a="1"/>
  <c r="BN41" i="35" a="1"/>
  <c r="AA57" i="8" a="1"/>
  <c r="AD55" i="35" a="1"/>
  <c r="H32" i="35"/>
  <c r="Z27" i="35" a="1"/>
  <c r="J31" i="3"/>
  <c r="AO43" i="35"/>
  <c r="H159" i="3"/>
  <c r="AC47" i="35" a="1"/>
  <c r="Y32" i="35" a="1"/>
  <c r="J46" i="35"/>
  <c r="AC79" i="3"/>
  <c r="L27" i="35"/>
  <c r="Y35" i="35" a="1"/>
  <c r="AP49" i="35"/>
  <c r="BC42" i="35" a="1"/>
  <c r="P34" i="35" a="1"/>
  <c r="AW27" i="35" a="1"/>
  <c r="I33" i="8" a="1"/>
  <c r="J174" i="3"/>
  <c r="P43" i="35" a="1"/>
  <c r="U31" i="35" a="1"/>
  <c r="C34" i="35" a="1"/>
  <c r="AH54" i="35" a="1"/>
  <c r="F38" i="35"/>
  <c r="AW31" i="35" a="1"/>
  <c r="AB47" i="3"/>
  <c r="BF40" i="35" a="1"/>
  <c r="V37" i="35" a="1"/>
  <c r="L35" i="35"/>
  <c r="BK40" i="35" a="1"/>
  <c r="T15" i="8" a="1"/>
  <c r="O27" i="8" a="1"/>
  <c r="AF24" i="35" a="1"/>
  <c r="BN44" i="35" a="1"/>
  <c r="BN31" i="35" a="1"/>
  <c r="X28" i="35" a="1"/>
  <c r="AC207" i="3"/>
  <c r="AD24" i="35" a="1"/>
  <c r="AP47" i="35"/>
  <c r="BU51" i="35" a="1"/>
  <c r="N45" i="35"/>
  <c r="BE46" i="35" a="1"/>
  <c r="BR41" i="35" a="1"/>
  <c r="AQ49" i="35"/>
  <c r="AA142" i="3"/>
  <c r="AB176" i="3"/>
  <c r="AD174" i="3"/>
  <c r="AF33" i="35" a="1"/>
  <c r="G30" i="35"/>
  <c r="R75" i="8" a="1"/>
  <c r="AB48" i="35" a="1"/>
  <c r="V38" i="35" a="1"/>
  <c r="S26" i="35" a="1"/>
  <c r="S46" i="3"/>
  <c r="BQ47" i="35" a="1"/>
  <c r="S38" i="35" a="1"/>
  <c r="AQ25" i="35"/>
  <c r="AN40" i="35"/>
  <c r="L24" i="35"/>
  <c r="L26" i="35"/>
  <c r="J143" i="3"/>
  <c r="G48" i="35"/>
  <c r="H38" i="35"/>
  <c r="Q45" i="35" a="1"/>
  <c r="K34" i="35"/>
  <c r="AB36" i="35" a="1"/>
  <c r="V21" i="8" a="1"/>
  <c r="AM31" i="35"/>
  <c r="C43" i="35" a="1"/>
  <c r="AB9" i="26" a="1"/>
  <c r="AD35" i="35" a="1"/>
  <c r="M27" i="35"/>
  <c r="BH50" i="35" a="1"/>
  <c r="AA190" i="3"/>
  <c r="AD27" i="8" a="1"/>
  <c r="AN27" i="35"/>
  <c r="Z46" i="3"/>
  <c r="AV33" i="35" a="1"/>
  <c r="V36" i="35" a="1"/>
  <c r="M99" i="8" a="1"/>
  <c r="N38" i="35"/>
  <c r="H63" i="3"/>
  <c r="Q27" i="35" a="1"/>
  <c r="L143" i="3"/>
  <c r="M31" i="3"/>
  <c r="BM38" i="35" a="1"/>
  <c r="BM45" i="35" a="1"/>
  <c r="X25" i="35" a="1"/>
  <c r="AB15" i="3"/>
  <c r="AX28" i="35" a="1"/>
  <c r="Z27" i="8" a="1"/>
  <c r="R50" i="35" a="1"/>
  <c r="AY47" i="35" a="1"/>
  <c r="Q31" i="3"/>
  <c r="N42" i="35"/>
  <c r="AE47" i="35" a="1"/>
  <c r="AB28" i="35" a="1"/>
  <c r="C39" i="35" a="1"/>
  <c r="G36" i="35"/>
  <c r="AG14" i="3"/>
  <c r="R176" i="3"/>
  <c r="F46" i="35"/>
  <c r="W207" i="3"/>
  <c r="F55" i="35"/>
  <c r="S191" i="3"/>
  <c r="AF14" i="3"/>
  <c r="AN25" i="35"/>
  <c r="K54" i="35"/>
  <c r="BS42" i="35" a="1"/>
  <c r="N25" i="35"/>
  <c r="BA48" i="35" a="1"/>
  <c r="AJ29" i="35" a="1"/>
  <c r="BG33" i="35" a="1"/>
  <c r="AJ32" i="35" a="1"/>
  <c r="AG36" i="35" a="1"/>
  <c r="AI32" i="35" a="1"/>
  <c r="C42" i="35" a="1"/>
  <c r="AJ9" i="26" a="1"/>
  <c r="AR9" i="26" a="1"/>
  <c r="AX37" i="35" a="1"/>
  <c r="E25" i="35"/>
  <c r="AU35" i="35" a="1"/>
  <c r="Y46" i="35" a="1"/>
  <c r="U47" i="35" a="1"/>
  <c r="BT41" i="35" a="1"/>
  <c r="Y271" i="3"/>
  <c r="G33" i="35"/>
  <c r="AJ44" i="35" a="1"/>
  <c r="BM43" i="35" a="1"/>
  <c r="M63" i="3"/>
  <c r="AH33" i="35" a="1"/>
  <c r="AA34" i="35" a="1"/>
  <c r="AD30" i="3"/>
  <c r="Y48" i="35" a="1"/>
  <c r="R46" i="3"/>
  <c r="Z28" i="35" a="1"/>
  <c r="AN29" i="35"/>
  <c r="Y270" i="3"/>
  <c r="AY38" i="35" a="1"/>
  <c r="BQ56" i="35" a="1"/>
  <c r="AW54" i="35" a="1"/>
  <c r="M39" i="35"/>
  <c r="AX51" i="35" a="1"/>
  <c r="V255" i="3"/>
  <c r="AE255" i="3"/>
  <c r="T32" i="35" a="1"/>
  <c r="R63" i="3"/>
  <c r="C55" i="35" a="1"/>
  <c r="AH29" i="35" a="1"/>
  <c r="AF51" i="35" a="1"/>
  <c r="AV50" i="35" a="1"/>
  <c r="J56" i="35"/>
  <c r="Q207" i="3"/>
  <c r="AD50" i="35" a="1"/>
  <c r="AO26" i="35"/>
  <c r="AZ48" i="35" a="1"/>
  <c r="BG51" i="35" a="1"/>
  <c r="Q63" i="3"/>
  <c r="AJ56" i="35" a="1"/>
  <c r="AM55" i="35"/>
  <c r="AA40" i="35" a="1"/>
  <c r="AU57" i="35" a="1"/>
  <c r="V57" i="35" a="1"/>
  <c r="N57" i="35"/>
  <c r="N63" i="8" a="1"/>
  <c r="BS38" i="35" a="1"/>
  <c r="AB63" i="3"/>
  <c r="P33" i="8" a="1"/>
  <c r="Y28" i="35" a="1"/>
  <c r="BP51" i="35" a="1"/>
  <c r="AE46" i="3"/>
  <c r="C29" i="35" a="1"/>
  <c r="Y37" i="35" a="1"/>
  <c r="AS32" i="35"/>
  <c r="AC47" i="3"/>
  <c r="M45" i="35"/>
  <c r="K40" i="8" a="1"/>
  <c r="BE44" i="35" a="1"/>
  <c r="AB63" i="8" a="1"/>
  <c r="AZ36" i="35" a="1"/>
  <c r="AQ30" i="35"/>
  <c r="AY35" i="35" a="1"/>
  <c r="AC33" i="35" a="1"/>
  <c r="M24" i="35"/>
  <c r="AZ30" i="35" a="1"/>
  <c r="AE26" i="35" a="1"/>
  <c r="BO32" i="35" a="1"/>
  <c r="BM46" i="35" a="1"/>
  <c r="E37" i="35"/>
  <c r="AQ41" i="35"/>
  <c r="AD32" i="35" a="1"/>
  <c r="AY48" i="35" a="1"/>
  <c r="G254" i="3"/>
  <c r="I47" i="35"/>
  <c r="AD43" i="35" a="1"/>
  <c r="L176" i="3"/>
  <c r="BK39" i="35" a="1"/>
  <c r="BH44" i="35" a="1"/>
  <c r="AS49" i="35"/>
  <c r="AF65" i="8" a="1"/>
  <c r="AN9" i="26" a="1"/>
  <c r="BG27" i="35" a="1"/>
  <c r="J26" i="35"/>
  <c r="R32" i="35" a="1"/>
  <c r="AE33" i="35" a="1"/>
  <c r="Z30" i="35" a="1"/>
  <c r="J79" i="3"/>
  <c r="BG48" i="35" a="1"/>
  <c r="L99" i="8" a="1"/>
  <c r="N28" i="35"/>
  <c r="AG38" i="35" a="1"/>
  <c r="BA41" i="35" a="1"/>
  <c r="V53" i="35" a="1"/>
  <c r="C36" i="35" a="1"/>
  <c r="J9" i="8" a="1"/>
  <c r="AF41" i="8" a="1"/>
  <c r="J75" i="8" a="1"/>
  <c r="BP53" i="35" a="1"/>
  <c r="R254" i="3"/>
  <c r="AF9" i="8" a="1"/>
  <c r="BI55" i="35" a="1"/>
  <c r="I49" i="35"/>
  <c r="BJ49" i="35" a="1"/>
  <c r="M75" i="8" a="1"/>
  <c r="AF30" i="35" a="1"/>
  <c r="M44" i="35"/>
  <c r="R40" i="35" a="1"/>
  <c r="Y54" i="35" a="1"/>
  <c r="AG81" i="8" a="1"/>
  <c r="Q36" i="35" a="1"/>
  <c r="H45" i="35"/>
  <c r="BG31" i="35" a="1"/>
  <c r="E11" i="8" a="1"/>
  <c r="O9" i="8" a="1"/>
  <c r="J54" i="35"/>
  <c r="S75" i="8" a="1"/>
  <c r="Q271" i="3"/>
  <c r="AS35" i="35"/>
  <c r="BE41" i="35" a="1"/>
  <c r="AF34" i="35" a="1"/>
  <c r="AZ49" i="35" a="1"/>
  <c r="AD45" i="35" a="1"/>
  <c r="Y14" i="3"/>
  <c r="BH40" i="35" a="1"/>
  <c r="M63" i="8" a="1"/>
  <c r="AU49" i="35" a="1"/>
  <c r="N190" i="3"/>
  <c r="K38" i="35"/>
  <c r="N37" i="35"/>
  <c r="M81" i="8" a="1"/>
  <c r="BO33" i="35" a="1"/>
  <c r="AQ31" i="35"/>
  <c r="AP46" i="35"/>
  <c r="I63" i="8" a="1"/>
  <c r="I25" i="35"/>
  <c r="S36" i="35" a="1"/>
  <c r="AW38" i="35" a="1"/>
  <c r="AX30" i="35" a="1"/>
  <c r="AD57" i="8" a="1"/>
  <c r="AN36" i="35"/>
  <c r="M21" i="8" a="1"/>
  <c r="BP49" i="35" a="1"/>
  <c r="H28" i="35"/>
  <c r="AE45" i="35" a="1"/>
  <c r="O46" i="3"/>
  <c r="AW47" i="35" a="1"/>
  <c r="AF42" i="35" a="1"/>
  <c r="AB31" i="35" a="1"/>
  <c r="S59" i="8" a="1"/>
  <c r="R175" i="3"/>
  <c r="BE50" i="35" a="1"/>
  <c r="BU35" i="35" a="1"/>
  <c r="K45" i="35"/>
  <c r="AC21" i="8" a="1"/>
  <c r="BJ55" i="35" a="1"/>
  <c r="F40" i="35"/>
  <c r="Y26" i="35" a="1"/>
  <c r="BJ47" i="35" a="1"/>
  <c r="X40" i="35" a="1"/>
  <c r="AR34" i="35"/>
  <c r="Q79" i="3"/>
  <c r="J57" i="8" a="1"/>
  <c r="AD36" i="35" a="1"/>
  <c r="W99" i="8" a="1"/>
  <c r="BK38" i="35" a="1"/>
  <c r="BN43" i="35" a="1"/>
  <c r="P52" i="35" a="1"/>
  <c r="AG255" i="3"/>
  <c r="BT45" i="35" a="1"/>
  <c r="AH254" i="3"/>
  <c r="AK36" i="35" a="1"/>
  <c r="BN48" i="35" a="1"/>
  <c r="R15" i="3"/>
  <c r="AF50" i="35" a="1"/>
  <c r="H41" i="8" a="1"/>
  <c r="F34" i="35"/>
  <c r="C27" i="35" a="1"/>
  <c r="F99" i="8" a="1"/>
  <c r="E42" i="35"/>
  <c r="L15" i="3"/>
  <c r="Z33" i="8" a="1"/>
  <c r="N24" i="35"/>
  <c r="BT37" i="35" a="1"/>
  <c r="J33" i="35"/>
  <c r="R29" i="35" a="1"/>
  <c r="K46" i="35"/>
  <c r="AF99" i="8" a="1"/>
  <c r="F48" i="35"/>
  <c r="BU42" i="35" a="1"/>
  <c r="H14" i="3"/>
  <c r="BR33" i="35" a="1"/>
  <c r="AC27" i="8" a="1"/>
  <c r="Q78" i="3"/>
  <c r="P254" i="3"/>
  <c r="AH42" i="35" a="1"/>
  <c r="AC31" i="35" a="1"/>
  <c r="AB35" i="35" a="1"/>
  <c r="I52" i="35"/>
  <c r="S9" i="26" a="1"/>
  <c r="AI25" i="35" a="1"/>
  <c r="T33" i="8" a="1"/>
  <c r="AU46" i="35" a="1"/>
  <c r="AC65" i="8" a="1"/>
  <c r="AD83" i="8" a="1"/>
  <c r="O101" i="8" a="1"/>
  <c r="H21" i="8" a="1"/>
  <c r="AN44" i="35"/>
  <c r="BJ50" i="35" a="1"/>
  <c r="I190" i="3"/>
  <c r="AH30" i="3"/>
  <c r="U159" i="3"/>
  <c r="AO38" i="35"/>
  <c r="AN53" i="35"/>
  <c r="N14" i="3"/>
  <c r="AZ43" i="35" a="1"/>
  <c r="AG206" i="3"/>
  <c r="S34" i="35" a="1"/>
  <c r="AF31" i="35" a="1"/>
  <c r="AW32" i="35" a="1"/>
  <c r="J40" i="35"/>
  <c r="AC24" i="35" a="1"/>
  <c r="AA15" i="3"/>
  <c r="BU50" i="35" a="1"/>
  <c r="T46" i="3"/>
  <c r="AR40" i="35"/>
  <c r="BU46" i="35" a="1"/>
  <c r="N142" i="3"/>
  <c r="AA26" i="35" a="1"/>
  <c r="BM33" i="35" a="1"/>
  <c r="BJ30" i="35" a="1"/>
  <c r="AH32" i="35" a="1"/>
  <c r="N57" i="8" a="1"/>
  <c r="BN27" i="35" a="1"/>
  <c r="BF31" i="35" a="1"/>
  <c r="BC32" i="35" a="1"/>
  <c r="AY55" i="35" a="1"/>
  <c r="Z35" i="35" a="1"/>
  <c r="AV44" i="35" a="1"/>
  <c r="BD31" i="35" a="1"/>
  <c r="AK43" i="35" a="1"/>
  <c r="BQ45" i="35" a="1"/>
  <c r="D41" i="35"/>
  <c r="P78" i="3"/>
  <c r="V47" i="3"/>
  <c r="AV51" i="35" a="1"/>
  <c r="K42" i="35"/>
  <c r="AE50" i="35" a="1"/>
  <c r="AF40" i="8" a="1"/>
  <c r="T45" i="35" a="1"/>
  <c r="BB27" i="35" a="1"/>
  <c r="W42" i="35" a="1"/>
  <c r="AM45" i="35"/>
  <c r="AP26" i="35"/>
  <c r="Q26" i="35" a="1"/>
  <c r="K32" i="35"/>
  <c r="T255" i="3"/>
  <c r="BE53" i="35" a="1"/>
  <c r="L40" i="35"/>
  <c r="BI50" i="35" a="1"/>
  <c r="AG57" i="8" a="1"/>
  <c r="P37" i="35" a="1"/>
  <c r="BH29" i="35" a="1"/>
  <c r="P55" i="35" a="1"/>
  <c r="AB50" i="35" a="1"/>
  <c r="AE21" i="8" a="1"/>
  <c r="BD41" i="35" a="1"/>
  <c r="AI14" i="3"/>
  <c r="BQ46" i="35" a="1"/>
  <c r="AG207" i="3"/>
  <c r="AC15" i="3"/>
  <c r="AZ52" i="35" a="1"/>
  <c r="AQ42" i="35"/>
  <c r="AQ26" i="35"/>
  <c r="AI39" i="35" a="1"/>
  <c r="Q75" i="8" a="1"/>
  <c r="AS28" i="35"/>
  <c r="X35" i="35" a="1"/>
  <c r="U191" i="3"/>
  <c r="BC43" i="35" a="1"/>
  <c r="X174" i="3"/>
  <c r="AR28" i="35"/>
  <c r="AG54" i="35" a="1"/>
  <c r="AD82" i="8" a="1"/>
  <c r="AP35" i="35"/>
  <c r="BK50" i="35" a="1"/>
  <c r="BE43" i="35" a="1"/>
  <c r="BG44" i="35" a="1"/>
  <c r="AM27" i="35"/>
  <c r="AS34" i="35"/>
  <c r="F47" i="35"/>
  <c r="L82" i="8" a="1"/>
  <c r="F35" i="8" a="1"/>
  <c r="V45" i="35" a="1"/>
  <c r="U75" i="8" a="1"/>
  <c r="M142" i="3"/>
  <c r="AJ47" i="35" a="1"/>
  <c r="AO35" i="35"/>
  <c r="Q62" i="3"/>
  <c r="AC32" i="35" a="1"/>
  <c r="P27" i="35" a="1"/>
  <c r="K270" i="3"/>
  <c r="AY41" i="35" a="1"/>
  <c r="AO52" i="35"/>
  <c r="BM40" i="35" a="1"/>
  <c r="Y126" i="3"/>
  <c r="H57" i="8" a="1"/>
  <c r="M34" i="35"/>
  <c r="BA35" i="35" a="1"/>
  <c r="BG45" i="35" a="1"/>
  <c r="AE78" i="3"/>
  <c r="BH37" i="35" a="1"/>
  <c r="U41" i="35" a="1"/>
  <c r="AV29" i="35" a="1"/>
  <c r="Z31" i="35" a="1"/>
  <c r="Z78" i="3"/>
  <c r="BJ32" i="35" a="1"/>
  <c r="L44" i="35"/>
  <c r="AC49" i="35" a="1"/>
  <c r="G191" i="3"/>
  <c r="BA27" i="35" a="1"/>
  <c r="AP45" i="35"/>
  <c r="AG30" i="35" a="1"/>
  <c r="AF32" i="35" a="1"/>
  <c r="T30" i="35" a="1"/>
  <c r="AM52" i="35"/>
  <c r="L48" i="35"/>
  <c r="M58" i="8" a="1"/>
  <c r="N41" i="35"/>
  <c r="BF33" i="35" a="1"/>
  <c r="AS37" i="35"/>
  <c r="AR51" i="35"/>
  <c r="N31" i="35"/>
  <c r="BO45" i="35" a="1"/>
  <c r="AB81" i="8" a="1"/>
  <c r="AD27" i="35" a="1"/>
  <c r="BM27" i="35" a="1"/>
  <c r="AC45" i="35" a="1"/>
  <c r="V30" i="3"/>
  <c r="D32" i="35"/>
  <c r="BH51" i="35" a="1"/>
  <c r="AI15" i="3"/>
  <c r="BQ49" i="35" a="1"/>
  <c r="D47" i="35"/>
  <c r="E36" i="35"/>
  <c r="T58" i="8" a="1"/>
  <c r="S206" i="3"/>
  <c r="J45" i="35"/>
  <c r="H30" i="35"/>
  <c r="BF45" i="35" a="1"/>
  <c r="AD75" i="8" a="1"/>
  <c r="G40" i="8" a="1"/>
  <c r="AO9" i="26" a="1"/>
  <c r="BB34" i="35" a="1"/>
  <c r="H40" i="8" a="1"/>
  <c r="AA47" i="3"/>
  <c r="AG143" i="3"/>
  <c r="T29" i="35" a="1"/>
  <c r="AJ50" i="35" a="1"/>
  <c r="AO45" i="35"/>
  <c r="K190" i="3"/>
  <c r="AA43" i="35" a="1"/>
  <c r="BO49" i="35" a="1"/>
  <c r="AB34" i="8" a="1"/>
  <c r="G55" i="35"/>
  <c r="AR45" i="35"/>
  <c r="BR46" i="35" a="1"/>
  <c r="AB29" i="35" a="1"/>
  <c r="AF36" i="35" a="1"/>
  <c r="R49" i="35" a="1"/>
  <c r="R29" i="8" a="1"/>
  <c r="AN52" i="35"/>
  <c r="AG75" i="8" a="1"/>
  <c r="AX48" i="35" a="1"/>
  <c r="L271" i="3"/>
  <c r="E45" i="35"/>
  <c r="AV37" i="35" a="1"/>
  <c r="V28" i="35" a="1"/>
  <c r="P50" i="35" a="1"/>
  <c r="R42" i="35" a="1"/>
  <c r="AW55" i="35" a="1"/>
  <c r="Z47" i="35" a="1"/>
  <c r="AZ35" i="35" a="1"/>
  <c r="BJ28" i="35" a="1"/>
  <c r="H53" i="35"/>
  <c r="Z50" i="35" a="1"/>
  <c r="X44" i="35" a="1"/>
  <c r="BL30" i="35" a="1"/>
  <c r="J34" i="35"/>
  <c r="AB26" i="35" a="1"/>
  <c r="AK33" i="35" a="1"/>
  <c r="E28" i="35"/>
  <c r="G38" i="35"/>
  <c r="BG39" i="35" a="1"/>
  <c r="AZ32" i="35" a="1"/>
  <c r="BC29" i="35" a="1"/>
  <c r="AM9" i="26" a="1"/>
  <c r="G63" i="3"/>
  <c r="BT34" i="35" a="1"/>
  <c r="U53" i="35" a="1"/>
  <c r="BI42" i="35" a="1"/>
  <c r="Z99" i="8" a="1"/>
  <c r="AG25" i="35" a="1"/>
  <c r="AA254" i="3"/>
  <c r="K31" i="35"/>
  <c r="Z41" i="8" a="1"/>
  <c r="BB46" i="35" a="1"/>
  <c r="G81" i="8" a="1"/>
  <c r="AA24" i="35" a="1"/>
  <c r="N9" i="8" a="1"/>
  <c r="T44" i="35" a="1"/>
  <c r="P25" i="35" a="1"/>
  <c r="H191" i="3"/>
  <c r="AM26" i="35"/>
  <c r="AG100" i="8" a="1"/>
  <c r="BF55" i="35" a="1"/>
  <c r="Z63" i="8" a="1"/>
  <c r="R78" i="3"/>
  <c r="AF9" i="26" a="1"/>
  <c r="AS31" i="35"/>
  <c r="AB27" i="35" a="1"/>
  <c r="U79" i="3"/>
  <c r="S28" i="8" a="1"/>
  <c r="BQ29" i="35" a="1"/>
  <c r="M270" i="3"/>
  <c r="M14" i="3"/>
  <c r="AB46" i="3"/>
  <c r="AQ24" i="35"/>
  <c r="AX41" i="35" a="1"/>
  <c r="Q49" i="35" a="1"/>
  <c r="M38" i="35"/>
  <c r="M55" i="35"/>
  <c r="AC81" i="8" a="1"/>
  <c r="N47" i="35"/>
  <c r="AC270" i="3"/>
  <c r="J21" i="8" a="1"/>
  <c r="G270" i="3"/>
  <c r="N27" i="35"/>
  <c r="L38" i="35"/>
  <c r="Q28" i="8" a="1"/>
  <c r="Y21" i="8" a="1"/>
  <c r="BJ35" i="35" a="1"/>
  <c r="BJ36" i="35" a="1"/>
  <c r="M43" i="35"/>
  <c r="Q41" i="35" a="1"/>
  <c r="AG29" i="8" a="1"/>
  <c r="AD54" i="35" a="1"/>
  <c r="I29" i="35"/>
  <c r="V34" i="8" a="1"/>
  <c r="AF142" i="3"/>
  <c r="K47" i="35"/>
  <c r="AF28" i="8" a="1"/>
  <c r="J52" i="35"/>
  <c r="BC27" i="35" a="1"/>
  <c r="BU38" i="35" a="1"/>
  <c r="S51" i="35" a="1"/>
  <c r="AC29" i="35" a="1"/>
  <c r="O15" i="3"/>
  <c r="AB175" i="3"/>
  <c r="L33" i="8" a="1"/>
  <c r="J14" i="3"/>
  <c r="Y24" i="35" a="1"/>
  <c r="BG53" i="35" a="1"/>
  <c r="AB21" i="8" a="1"/>
  <c r="K254" i="3"/>
  <c r="AD39" i="35" a="1"/>
  <c r="AD206" i="3"/>
  <c r="AJ31" i="35" a="1"/>
  <c r="Y50" i="35" a="1"/>
  <c r="AO36" i="35"/>
  <c r="AF35" i="35" a="1"/>
  <c r="AB52" i="35" a="1"/>
  <c r="BC52" i="35" a="1"/>
  <c r="H46" i="3"/>
  <c r="BQ53" i="35" a="1"/>
  <c r="G42" i="35"/>
  <c r="T14" i="3"/>
  <c r="W29" i="35" a="1"/>
  <c r="BP47" i="35" a="1"/>
  <c r="T37" i="35" a="1"/>
  <c r="X54" i="35" a="1"/>
  <c r="AC206" i="3"/>
  <c r="BA49" i="35" a="1"/>
  <c r="T55" i="35" a="1"/>
  <c r="AF45" i="35" a="1"/>
  <c r="G41" i="8" a="1"/>
  <c r="BI43" i="35" a="1"/>
  <c r="K75" i="8" a="1"/>
  <c r="BB37" i="35" a="1"/>
  <c r="AR32" i="35"/>
  <c r="H81" i="8" a="1"/>
  <c r="D45" i="35"/>
  <c r="BR52" i="35" a="1"/>
  <c r="BF49" i="35" a="1"/>
  <c r="BL27" i="35" a="1"/>
  <c r="E43" i="35"/>
  <c r="AZ28" i="35" a="1"/>
  <c r="K14" i="3"/>
  <c r="AV49" i="35" a="1"/>
  <c r="AA30" i="35" a="1"/>
  <c r="BO29" i="35" a="1"/>
  <c r="BL32" i="35" a="1"/>
  <c r="C28" i="35" a="1"/>
  <c r="J62" i="3"/>
  <c r="T206" i="3"/>
  <c r="S29" i="35" a="1"/>
  <c r="AY37" i="35" a="1"/>
  <c r="BM42" i="35" a="1"/>
  <c r="AZ29" i="35" a="1"/>
  <c r="BI35" i="35" a="1"/>
  <c r="T50" i="35" a="1"/>
  <c r="AD31" i="35" a="1"/>
  <c r="AC53" i="35" a="1"/>
  <c r="U57" i="8" a="1"/>
  <c r="BR27" i="35" a="1"/>
  <c r="C37" i="35" a="1"/>
  <c r="Q142" i="3"/>
  <c r="Y51" i="35" a="1"/>
  <c r="BS46" i="35" a="1"/>
  <c r="F36" i="35"/>
  <c r="BL46" i="35" a="1"/>
  <c r="AN43" i="35"/>
  <c r="BO46" i="35" a="1"/>
  <c r="S50" i="35" a="1"/>
  <c r="F63" i="8" a="1"/>
  <c r="BM34" i="35" a="1"/>
  <c r="BF39" i="35" a="1"/>
  <c r="BM36" i="35" a="1"/>
  <c r="BK28" i="35" a="1"/>
  <c r="M42" i="35"/>
  <c r="AC40" i="35" a="1"/>
  <c r="W46" i="3"/>
  <c r="AK24" i="35" a="1"/>
  <c r="BS34" i="35" a="1"/>
  <c r="T254" i="3"/>
  <c r="BE27" i="35" a="1"/>
  <c r="AK31" i="35" a="1"/>
  <c r="BI47" i="35" a="1"/>
  <c r="BC37" i="35" a="1"/>
  <c r="P99" i="8" a="1"/>
  <c r="BG30" i="35" a="1"/>
  <c r="V206" i="3"/>
  <c r="BS45" i="35" a="1"/>
  <c r="P75" i="8" a="1"/>
  <c r="P63" i="8" a="1"/>
  <c r="I48" i="35"/>
  <c r="BA30" i="35" a="1"/>
  <c r="L39" i="35"/>
  <c r="G54" i="35"/>
  <c r="BB33" i="35" a="1"/>
  <c r="N26" i="35"/>
  <c r="BI45" i="35" a="1"/>
  <c r="L54" i="35"/>
  <c r="BB45" i="35" a="1"/>
  <c r="AM53" i="35"/>
  <c r="AN54" i="35"/>
  <c r="AW41" i="35" a="1"/>
  <c r="U78" i="3"/>
  <c r="AE57" i="8" a="1"/>
  <c r="AB75" i="8" a="1"/>
  <c r="AX35" i="35" a="1"/>
  <c r="AQ39" i="35"/>
  <c r="AC190" i="3"/>
  <c r="W31" i="35" a="1"/>
  <c r="R159" i="3"/>
  <c r="AE190" i="3"/>
  <c r="R9" i="26" a="1"/>
  <c r="H40" i="35"/>
  <c r="U33" i="8" a="1"/>
  <c r="AH46" i="35" a="1"/>
  <c r="J37" i="35"/>
  <c r="H47" i="3"/>
  <c r="V64" i="8" a="1"/>
  <c r="AI47" i="3"/>
  <c r="R31" i="35" a="1"/>
  <c r="L57" i="8" a="1"/>
  <c r="AC27" i="35" a="1"/>
  <c r="F81" i="8" a="1"/>
  <c r="O206" i="3"/>
  <c r="Y75" i="8" a="1"/>
  <c r="T52" i="35" a="1"/>
  <c r="Y25" i="35" a="1"/>
  <c r="P35" i="35" a="1"/>
  <c r="BO40" i="35" a="1"/>
  <c r="AI175" i="3"/>
  <c r="AO46" i="35"/>
  <c r="I99" i="8" a="1"/>
  <c r="AU31" i="35" a="1"/>
  <c r="D28" i="35"/>
  <c r="AW50" i="35" a="1"/>
  <c r="K28" i="35"/>
  <c r="AA48" i="35" a="1"/>
  <c r="BI40" i="35" a="1"/>
  <c r="X42" i="35" a="1"/>
  <c r="BP54" i="35" a="1"/>
  <c r="AG15" i="3"/>
  <c r="W81" i="8" a="1"/>
  <c r="K46" i="3"/>
  <c r="BU40" i="35" a="1"/>
  <c r="AV34" i="35" a="1"/>
  <c r="D27" i="35"/>
  <c r="L174" i="3"/>
  <c r="K15" i="8" a="1"/>
  <c r="AK38" i="35" a="1"/>
  <c r="AD44" i="35" a="1"/>
  <c r="AF63" i="3"/>
  <c r="L126" i="3"/>
  <c r="AV47" i="35" a="1"/>
  <c r="AB14" i="3"/>
  <c r="BR50" i="35" a="1"/>
  <c r="I207" i="3"/>
  <c r="AV32" i="35" a="1"/>
  <c r="BK31" i="35" a="1"/>
  <c r="W27" i="8" a="1"/>
  <c r="S33" i="8" a="1"/>
  <c r="BP33" i="35" a="1"/>
  <c r="F41" i="8" a="1"/>
  <c r="W62" i="3"/>
  <c r="AC33" i="8" a="1"/>
  <c r="AO25" i="35"/>
  <c r="BR38" i="35" a="1"/>
  <c r="AJ55" i="35" a="1"/>
  <c r="AH9" i="26" a="1"/>
  <c r="BA34" i="35" a="1"/>
  <c r="N158" i="3"/>
  <c r="V35" i="35" a="1"/>
  <c r="D30" i="35"/>
  <c r="BO55" i="35" a="1"/>
  <c r="K25" i="35"/>
  <c r="N55" i="35"/>
  <c r="H39" i="35"/>
  <c r="AG41" i="35" a="1"/>
  <c r="AH43" i="35" a="1"/>
  <c r="BG36" i="35" a="1"/>
  <c r="BH41" i="35" a="1"/>
  <c r="AE15" i="3"/>
  <c r="X175" i="3"/>
  <c r="AE34" i="8" a="1"/>
  <c r="H206" i="3"/>
  <c r="S52" i="35" a="1"/>
  <c r="Q44" i="35" a="1"/>
  <c r="C38" i="35" a="1"/>
  <c r="I15" i="3"/>
  <c r="P14" i="3"/>
  <c r="I30" i="35"/>
  <c r="M28" i="8" a="1"/>
  <c r="K52" i="35"/>
  <c r="J15" i="3"/>
  <c r="J38" i="35"/>
  <c r="V29" i="35" a="1"/>
  <c r="BB38" i="35" a="1"/>
  <c r="AZ37" i="35" a="1"/>
  <c r="AF255" i="3"/>
  <c r="H44" i="35"/>
  <c r="AH46" i="3"/>
  <c r="N75" i="8" a="1"/>
  <c r="AI270" i="3"/>
  <c r="BM52" i="35" a="1"/>
  <c r="BD35" i="35" a="1"/>
  <c r="BP44" i="35" a="1"/>
  <c r="U36" i="35" a="1"/>
  <c r="AQ43" i="35"/>
  <c r="C32" i="35" a="1"/>
  <c r="S25" i="35" a="1"/>
  <c r="J39" i="35"/>
  <c r="AQ32" i="35"/>
  <c r="AI27" i="35" a="1"/>
  <c r="AM38" i="35"/>
  <c r="AE34" i="35" a="1"/>
  <c r="M35" i="35"/>
  <c r="Y53" i="35" a="1"/>
  <c r="AW45" i="35" a="1"/>
  <c r="Y127" i="3"/>
  <c r="Q42" i="35" a="1"/>
  <c r="F21" i="8" a="1"/>
  <c r="BD42" i="35" a="1"/>
  <c r="AY44" i="35" a="1"/>
  <c r="F50" i="35"/>
  <c r="X33" i="35" a="1"/>
  <c r="G43" i="35"/>
  <c r="S255" i="3"/>
  <c r="M50" i="35"/>
  <c r="AM28" i="35"/>
  <c r="AE14" i="3"/>
  <c r="W50" i="35" a="1"/>
  <c r="F26" i="35"/>
  <c r="BE38" i="35" a="1"/>
  <c r="BT27" i="35" a="1"/>
  <c r="R39" i="35" a="1"/>
  <c r="BM39" i="35" a="1"/>
  <c r="AR36" i="35"/>
  <c r="BQ43" i="35" a="1"/>
  <c r="H54" i="35"/>
  <c r="J15" i="8" a="1"/>
  <c r="AP38" i="35"/>
  <c r="R158" i="3"/>
  <c r="AA36" i="35" a="1"/>
  <c r="Q46" i="35" a="1"/>
  <c r="AJ52" i="35" a="1"/>
  <c r="BN42" i="35" a="1"/>
  <c r="BU52" i="35" a="1"/>
  <c r="AX40" i="35" a="1"/>
  <c r="L78" i="3"/>
  <c r="M9" i="26" a="1"/>
  <c r="L63" i="8" a="1"/>
  <c r="BJ51" i="35" a="1"/>
  <c r="AI35" i="35" a="1"/>
  <c r="Z42" i="35" a="1"/>
  <c r="K44" i="35"/>
  <c r="AG81" i="12" a="1"/>
  <c r="AB24" i="35" a="1"/>
  <c r="AX31" i="35" a="1"/>
  <c r="AZ34" i="35" a="1"/>
  <c r="S30" i="35" a="1"/>
  <c r="AS40" i="35"/>
  <c r="AW40" i="35" a="1"/>
  <c r="AB206" i="3"/>
  <c r="H49" i="35"/>
  <c r="AF40" i="35" a="1"/>
  <c r="AZ41" i="35" a="1"/>
  <c r="AZ42" i="35" a="1"/>
  <c r="AR35" i="35"/>
  <c r="S54" i="35" a="1"/>
  <c r="W63" i="8" a="1"/>
  <c r="BF34" i="35" a="1"/>
  <c r="Q43" i="35" a="1"/>
  <c r="BS52" i="35" a="1"/>
  <c r="BG28" i="35" a="1"/>
  <c r="BL34" i="35" a="1"/>
  <c r="AB254" i="3"/>
  <c r="AK45" i="35" a="1"/>
  <c r="H55" i="35"/>
  <c r="Q32" i="35" a="1"/>
  <c r="N62" i="3"/>
  <c r="J159" i="3"/>
  <c r="BJ27" i="35" a="1"/>
  <c r="BF28" i="35" a="1"/>
  <c r="AU41" i="35" a="1"/>
  <c r="M207" i="3"/>
  <c r="Y41" i="35" a="1"/>
  <c r="N43" i="35"/>
  <c r="AC271" i="3"/>
  <c r="AZ50" i="35" a="1"/>
  <c r="Q46" i="3"/>
  <c r="Y9" i="8" a="1"/>
  <c r="AD38" i="35" a="1"/>
  <c r="G31" i="35"/>
  <c r="J63" i="3"/>
  <c r="AG43" i="35" a="1"/>
  <c r="AK55" i="35" a="1"/>
  <c r="AB28" i="8" a="1"/>
  <c r="BO37" i="35" a="1"/>
  <c r="U42" i="35" a="1"/>
  <c r="BQ37" i="35" a="1"/>
  <c r="K29" i="35"/>
  <c r="Z79" i="3"/>
  <c r="AB25" i="35" a="1"/>
  <c r="V190" i="3"/>
  <c r="P15" i="8" a="1"/>
  <c r="BK43" i="35" a="1"/>
  <c r="X28" i="8" a="1"/>
  <c r="BU34" i="35" a="1"/>
  <c r="W21" i="8" a="1"/>
  <c r="T21" i="8" a="1"/>
  <c r="AF62" i="3"/>
  <c r="AG49" i="35" a="1"/>
  <c r="BE49" i="35" a="1"/>
  <c r="D38" i="35"/>
  <c r="M33" i="35"/>
  <c r="D40" i="35"/>
  <c r="AU44" i="35" a="1"/>
  <c r="S49" i="35" a="1"/>
  <c r="AP9" i="26" a="1"/>
  <c r="BN39" i="35" a="1"/>
  <c r="AZ46" i="35" a="1"/>
  <c r="AC43" i="35" a="1"/>
  <c r="AI9" i="26" a="1"/>
  <c r="Q143" i="3"/>
  <c r="R34" i="35" a="1"/>
  <c r="Q54" i="35" a="1"/>
  <c r="BI56" i="35" a="1"/>
  <c r="M9" i="8" a="1"/>
  <c r="AS30" i="35"/>
  <c r="BG32" i="35" a="1"/>
  <c r="AN51" i="35"/>
  <c r="N33" i="8" a="1"/>
  <c r="AX34" i="35" a="1"/>
  <c r="N32" i="35"/>
  <c r="BT36" i="35" a="1"/>
  <c r="E54" i="35"/>
  <c r="L49" i="35"/>
  <c r="AC56" i="35" a="1"/>
  <c r="BK47" i="35" a="1"/>
  <c r="Z34" i="35" a="1"/>
  <c r="BN53" i="35" a="1"/>
  <c r="BI37" i="35" a="1"/>
  <c r="P36" i="35" a="1"/>
  <c r="D37" i="35"/>
  <c r="AH27" i="35" a="1"/>
  <c r="X14" i="3"/>
  <c r="AP57" i="35"/>
  <c r="BS57" i="35" a="1"/>
  <c r="G24" i="35"/>
  <c r="V41" i="35" a="1"/>
  <c r="AP34" i="35"/>
  <c r="H56" i="35"/>
  <c r="AR57" i="35"/>
  <c r="AE57" i="35" a="1"/>
  <c r="Q57" i="35" a="1"/>
  <c r="AX57" i="35" a="1"/>
  <c r="O158" i="3"/>
  <c r="AJ53" i="35" a="1"/>
  <c r="T26" i="35" a="1"/>
  <c r="BO28" i="35" a="1"/>
  <c r="BL31" i="35" a="1"/>
  <c r="AF47" i="35" a="1"/>
  <c r="BO50" i="35" a="1"/>
  <c r="AQ29" i="35"/>
  <c r="BC35" i="35" a="1"/>
  <c r="W53" i="35" a="1"/>
  <c r="BC39" i="35" a="1"/>
  <c r="N33" i="35"/>
  <c r="V51" i="35" a="1"/>
  <c r="W14" i="3"/>
  <c r="J53" i="35"/>
  <c r="I39" i="35"/>
  <c r="AS51" i="35"/>
  <c r="AH255" i="3"/>
  <c r="AR38" i="35"/>
  <c r="AE206" i="3"/>
  <c r="AE24" i="35" a="1"/>
  <c r="I37" i="35"/>
  <c r="K158" i="3"/>
  <c r="BR51" i="35" a="1"/>
  <c r="K36" i="35"/>
  <c r="I43" i="35"/>
  <c r="BR37" i="35" a="1"/>
  <c r="X50" i="35" a="1"/>
  <c r="AV46" i="35" a="1"/>
  <c r="V30" i="35" a="1"/>
  <c r="BP31" i="35" a="1"/>
  <c r="J27" i="35"/>
  <c r="BP56" i="35" a="1"/>
  <c r="E56" i="35"/>
  <c r="Q9" i="8" a="1"/>
  <c r="BI41" i="35" a="1"/>
  <c r="L41" i="35"/>
  <c r="AR43" i="35"/>
  <c r="W47" i="3"/>
  <c r="AH53" i="35" a="1"/>
  <c r="G15" i="8" a="1"/>
  <c r="V48" i="35" a="1"/>
  <c r="BL29" i="35" a="1"/>
  <c r="Z14" i="3"/>
  <c r="AF44" i="35" a="1"/>
  <c r="AK25" i="35" a="1"/>
  <c r="P47" i="35" a="1"/>
  <c r="C46" i="35" a="1"/>
  <c r="BP37" i="35" a="1"/>
  <c r="BA28" i="35" a="1"/>
  <c r="AD41" i="35" a="1"/>
  <c r="V35" i="8" a="1"/>
  <c r="P51" i="35" a="1"/>
  <c r="BC45" i="35" a="1"/>
  <c r="N56" i="35"/>
  <c r="AA50" i="35" a="1"/>
  <c r="BG38" i="35" a="1"/>
  <c r="BI52" i="35" a="1"/>
  <c r="BI31" i="35" a="1"/>
  <c r="L31" i="3"/>
  <c r="E55" i="35"/>
  <c r="Z43" i="35" a="1"/>
  <c r="AC51" i="35" a="1"/>
  <c r="BF41" i="35" a="1"/>
  <c r="N29" i="8" a="1"/>
  <c r="BS44" i="35" a="1"/>
  <c r="H255" i="3"/>
  <c r="S47" i="35" a="1"/>
  <c r="BT56" i="35" a="1"/>
  <c r="AU33" i="35" a="1"/>
  <c r="BS27" i="35" a="1"/>
  <c r="K159" i="3"/>
  <c r="Y62" i="3"/>
  <c r="BA29" i="35" a="1"/>
  <c r="AO48" i="35"/>
  <c r="BU32" i="35" a="1"/>
  <c r="N99" i="8" a="1"/>
  <c r="BK37" i="35" a="1"/>
  <c r="V79" i="3"/>
  <c r="BT57" i="35" a="1"/>
  <c r="Z57" i="35" a="1"/>
  <c r="AC28" i="35" a="1"/>
  <c r="AQ28" i="35"/>
  <c r="AP27" i="35"/>
  <c r="X56" i="35" a="1"/>
  <c r="V25" i="35" a="1"/>
  <c r="AY28" i="35" a="1"/>
  <c r="AD270" i="3"/>
  <c r="V9" i="8" a="1"/>
  <c r="BH43" i="35" a="1"/>
  <c r="W79" i="3"/>
  <c r="AJ28" i="35" a="1"/>
  <c r="I143" i="3"/>
  <c r="V52" i="35" a="1"/>
  <c r="BH38" i="35" a="1"/>
  <c r="E21" i="8" a="1"/>
  <c r="BT48" i="35" a="1"/>
  <c r="AU55" i="35" a="1"/>
  <c r="BF35" i="35" a="1"/>
  <c r="AM44" i="35"/>
  <c r="K27" i="35"/>
  <c r="AV54" i="35" a="1"/>
  <c r="AC14" i="3"/>
  <c r="D29" i="35"/>
  <c r="R51" i="35" a="1"/>
  <c r="BN32" i="35" a="1"/>
  <c r="AS38" i="35"/>
  <c r="AS56" i="35"/>
  <c r="I41" i="8" a="1"/>
  <c r="AV48" i="35" a="1"/>
  <c r="T25" i="35" a="1"/>
  <c r="BD32" i="35" a="1"/>
  <c r="AB190" i="3"/>
  <c r="P48" i="35" a="1"/>
  <c r="L43" i="35"/>
  <c r="I42" i="35"/>
  <c r="AN39" i="35"/>
  <c r="H15" i="8" a="1"/>
  <c r="BS35" i="35" a="1"/>
  <c r="H207" i="3"/>
  <c r="BT46" i="35" a="1"/>
  <c r="BB43" i="35" a="1"/>
  <c r="BF32" i="35" a="1"/>
  <c r="AU43" i="35" a="1"/>
  <c r="S39" i="35" a="1"/>
  <c r="BR30" i="35" a="1"/>
  <c r="BM51" i="35" a="1"/>
  <c r="C41" i="35" a="1"/>
  <c r="AY50" i="35" a="1"/>
  <c r="Y30" i="35" a="1"/>
  <c r="BS36" i="35" a="1"/>
  <c r="BC40" i="35" a="1"/>
  <c r="AG15" i="8" a="1"/>
  <c r="Z75" i="8" a="1"/>
  <c r="T27" i="35" a="1"/>
  <c r="AI79" i="3"/>
  <c r="BH45" i="35" a="1"/>
  <c r="R174" i="3"/>
  <c r="AU42" i="35" a="1"/>
  <c r="K63" i="3"/>
  <c r="BN45" i="35" a="1"/>
  <c r="F49" i="35"/>
  <c r="S55" i="35" a="1"/>
  <c r="G40" i="35"/>
  <c r="Y42" i="35" a="1"/>
  <c r="G28" i="35"/>
  <c r="BR49" i="35" a="1"/>
  <c r="BF44" i="35" a="1"/>
  <c r="AQ48" i="35"/>
  <c r="I254" i="3"/>
  <c r="M47" i="3"/>
  <c r="S190" i="3"/>
  <c r="BU43" i="35" a="1"/>
  <c r="BB39" i="35" a="1"/>
  <c r="T75" i="8" a="1"/>
  <c r="AQ52" i="35"/>
  <c r="O15" i="8" a="1"/>
  <c r="R24" i="35" a="1"/>
  <c r="V24" i="35" a="1"/>
  <c r="BI36" i="35" a="1"/>
  <c r="AB40" i="35" a="1"/>
  <c r="BI49" i="35" a="1"/>
  <c r="Y31" i="3"/>
  <c r="AR33" i="35"/>
  <c r="Q15" i="8" a="1"/>
  <c r="G75" i="8" a="1"/>
  <c r="AG55" i="35" a="1"/>
  <c r="S46" i="35" a="1"/>
  <c r="BQ40" i="35" a="1"/>
  <c r="BT28" i="35" a="1"/>
  <c r="BD44" i="35" a="1"/>
  <c r="AU36" i="35" a="1"/>
  <c r="AF38" i="35" a="1"/>
  <c r="AH142" i="3"/>
  <c r="AB79" i="3"/>
  <c r="R57" i="8" a="1"/>
  <c r="U30" i="3"/>
  <c r="BM48" i="35" a="1"/>
  <c r="AD9" i="8" a="1"/>
  <c r="E9" i="26" a="1"/>
  <c r="P27" i="8" a="1"/>
  <c r="AW37" i="35" a="1"/>
  <c r="BQ51" i="35" a="1"/>
  <c r="AF46" i="35" a="1"/>
  <c r="K56" i="35"/>
  <c r="M54" i="35"/>
  <c r="H33" i="35"/>
  <c r="BG49" i="35" a="1"/>
  <c r="W270" i="3"/>
  <c r="J78" i="3"/>
  <c r="BM30" i="35" a="1"/>
  <c r="AY51" i="35" a="1"/>
  <c r="AH143" i="3"/>
  <c r="AI46" i="35" a="1"/>
  <c r="BH42" i="35" a="1"/>
  <c r="AA56" i="35" a="1"/>
  <c r="G25" i="35"/>
  <c r="BM41" i="35" a="1"/>
  <c r="AM37" i="35"/>
  <c r="K39" i="35"/>
  <c r="Z15" i="3"/>
  <c r="BJ29" i="35" a="1"/>
  <c r="BB49" i="35" a="1"/>
  <c r="F56" i="35"/>
  <c r="BU57" i="35" a="1"/>
  <c r="T57" i="35" a="1"/>
  <c r="K27" i="8" a="1"/>
  <c r="Z55" i="35" a="1"/>
  <c r="Z37" i="35" a="1"/>
  <c r="AJ51" i="35" a="1"/>
  <c r="AC57" i="35" a="1"/>
  <c r="AQ57" i="35"/>
  <c r="BR57" i="35" a="1"/>
  <c r="BG57" i="35" a="1"/>
  <c r="K271" i="3"/>
  <c r="I58" i="8" a="1"/>
  <c r="P47" i="3"/>
  <c r="E30" i="35"/>
  <c r="I63" i="3"/>
  <c r="L27" i="8" a="1"/>
  <c r="AI31" i="3"/>
  <c r="S33" i="35" a="1"/>
  <c r="W57" i="8" a="1"/>
  <c r="W206" i="3"/>
  <c r="E58" i="8" a="1"/>
  <c r="AK53" i="35" a="1"/>
  <c r="BL50" i="35" a="1"/>
  <c r="AP24" i="35"/>
  <c r="M52" i="35"/>
  <c r="AF53" i="35" a="1"/>
  <c r="AR56" i="35"/>
  <c r="C24" i="35" a="1"/>
  <c r="BC48" i="35" a="1"/>
  <c r="P28" i="35" a="1"/>
  <c r="BU33" i="35" a="1"/>
  <c r="BH30" i="35" a="1"/>
  <c r="AE54" i="35" a="1"/>
  <c r="BE36" i="35" a="1"/>
  <c r="I40" i="8" a="1"/>
  <c r="AJ41" i="35" a="1"/>
  <c r="S30" i="3"/>
  <c r="AI54" i="35" a="1"/>
  <c r="BQ34" i="35" a="1"/>
  <c r="BO52" i="35" a="1"/>
  <c r="BD33" i="35" a="1"/>
  <c r="AM35" i="35"/>
  <c r="V56" i="35" a="1"/>
  <c r="V191" i="3"/>
  <c r="R54" i="35" a="1"/>
  <c r="BF50" i="35" a="1"/>
  <c r="E27" i="8" a="1"/>
  <c r="AA47" i="35" a="1"/>
  <c r="K30" i="35"/>
  <c r="X52" i="35" a="1"/>
  <c r="Z32" i="35" a="1"/>
  <c r="BC33" i="35" a="1"/>
  <c r="AG33" i="35" a="1"/>
  <c r="U207" i="3"/>
  <c r="AC36" i="35" a="1"/>
  <c r="W44" i="35" a="1"/>
  <c r="G62" i="3"/>
  <c r="AA9" i="8" a="1"/>
  <c r="D33" i="35"/>
  <c r="AG28" i="8" a="1"/>
  <c r="BP32" i="35" a="1"/>
  <c r="W9" i="26" a="1"/>
  <c r="BN50" i="35" a="1"/>
  <c r="BR55" i="35" a="1"/>
  <c r="D43" i="35"/>
  <c r="BL35" i="35" a="1"/>
  <c r="AF39" i="35" a="1"/>
  <c r="S53" i="35" a="1"/>
  <c r="BL55" i="35" a="1"/>
  <c r="AN37" i="35"/>
  <c r="AG15" i="12" a="1"/>
  <c r="R36" i="35" a="1"/>
  <c r="I21" i="8" a="1"/>
  <c r="T142" i="3"/>
  <c r="BD45" i="35" a="1"/>
  <c r="U174" i="3"/>
  <c r="AA28" i="35" a="1"/>
  <c r="R9" i="8" a="1"/>
  <c r="L30" i="3"/>
  <c r="T207" i="3"/>
  <c r="M51" i="35"/>
  <c r="S32" i="35" a="1"/>
  <c r="BT39" i="35" a="1"/>
  <c r="AK48" i="35" a="1"/>
  <c r="AI142" i="3"/>
  <c r="AC142" i="3"/>
  <c r="V26" i="35" a="1"/>
  <c r="AV41" i="35" a="1"/>
  <c r="BD30" i="35" a="1"/>
  <c r="BP46" i="35" a="1"/>
  <c r="V43" i="35" a="1"/>
  <c r="O33" i="8" a="1"/>
  <c r="T190" i="3"/>
  <c r="H34" i="35"/>
  <c r="BR43" i="35" a="1"/>
  <c r="W39" i="35" a="1"/>
  <c r="BJ39" i="35" a="1"/>
  <c r="Y27" i="35" a="1"/>
  <c r="AK51" i="35" a="1"/>
  <c r="BS51" i="35" a="1"/>
  <c r="X37" i="35" a="1"/>
  <c r="BL41" i="35" a="1"/>
  <c r="BG41" i="35" a="1"/>
  <c r="X254" i="3"/>
  <c r="S24" i="35" a="1"/>
  <c r="R28" i="8" a="1"/>
  <c r="AG45" i="35" a="1"/>
  <c r="X27" i="35" a="1"/>
  <c r="U48" i="35" a="1"/>
  <c r="Y47" i="3"/>
  <c r="BU37" i="35" a="1"/>
  <c r="BK55" i="35" a="1"/>
  <c r="G35" i="35"/>
  <c r="BL47" i="35" a="1"/>
  <c r="AP55" i="35"/>
  <c r="AO28" i="35"/>
  <c r="X142" i="3"/>
  <c r="BJ45" i="35" a="1"/>
  <c r="U54" i="35" a="1"/>
  <c r="AG37" i="35" a="1"/>
  <c r="BM32" i="35" a="1"/>
  <c r="AI48" i="35" a="1"/>
  <c r="G39" i="35"/>
  <c r="R14" i="3"/>
  <c r="AI34" i="35" a="1"/>
  <c r="W190" i="3"/>
  <c r="AD158" i="3"/>
  <c r="T99" i="8" a="1"/>
  <c r="BK49" i="35" a="1"/>
  <c r="M47" i="35"/>
  <c r="K53" i="35"/>
  <c r="W41" i="35" a="1"/>
  <c r="I62" i="3"/>
  <c r="S10" i="8" a="1"/>
  <c r="BP27" i="35" a="1"/>
  <c r="L36" i="35"/>
  <c r="I32" i="35"/>
  <c r="Z48" i="35" a="1"/>
  <c r="X21" i="8" a="1"/>
  <c r="Y57" i="8" a="1"/>
  <c r="G9" i="8" a="1"/>
  <c r="AK42" i="35" a="1"/>
  <c r="BB57" i="35" a="1"/>
  <c r="AI57" i="35" a="1"/>
  <c r="BD50" i="35" a="1"/>
  <c r="AG26" i="35" a="1"/>
  <c r="AW53" i="35" a="1"/>
  <c r="BP57" i="35" a="1"/>
  <c r="I57" i="35"/>
  <c r="G57" i="35"/>
  <c r="BJ57" i="35" a="1"/>
  <c r="AN45" i="35"/>
  <c r="P41" i="35" a="1"/>
  <c r="U175" i="3"/>
  <c r="AB46" i="35" a="1"/>
  <c r="Z30" i="3"/>
  <c r="W25" i="35" a="1"/>
  <c r="BN33" i="35" a="1"/>
  <c r="Q81" i="8" a="1"/>
  <c r="AD47" i="3"/>
  <c r="AR53" i="35"/>
  <c r="O81" i="8" a="1"/>
  <c r="M31" i="35"/>
  <c r="P9" i="8" a="1"/>
  <c r="N34" i="35"/>
  <c r="BG35" i="35" a="1"/>
  <c r="AH50" i="35" a="1"/>
  <c r="BS43" i="35" a="1"/>
  <c r="Y56" i="35" a="1"/>
  <c r="G51" i="35"/>
  <c r="T38" i="35" a="1"/>
  <c r="J24" i="35"/>
  <c r="M29" i="8" a="1"/>
  <c r="AP28" i="35"/>
  <c r="AD35" i="8" a="1"/>
  <c r="BF48" i="35" a="1"/>
  <c r="AC37" i="35" a="1"/>
  <c r="BC50" i="35" a="1"/>
  <c r="BI32" i="35" a="1"/>
  <c r="BF42" i="35" a="1"/>
  <c r="BI28" i="35" a="1"/>
  <c r="O190" i="3"/>
  <c r="AE56" i="35" a="1"/>
  <c r="Y158" i="3"/>
  <c r="O14" i="3"/>
  <c r="AK9" i="26" a="1"/>
  <c r="P206" i="3"/>
  <c r="F9" i="8" a="1"/>
  <c r="X48" i="35" a="1"/>
  <c r="BF30" i="35" a="1"/>
  <c r="AG33" i="8" a="1"/>
  <c r="AX42" i="35" a="1"/>
  <c r="AD190" i="3"/>
  <c r="AX46" i="35" a="1"/>
  <c r="BL36" i="35" a="1"/>
  <c r="BE30" i="35" a="1"/>
  <c r="BE39" i="35" a="1"/>
  <c r="AA39" i="35" a="1"/>
  <c r="BD48" i="35" a="1"/>
  <c r="AN49" i="35"/>
  <c r="BL51" i="35" a="1"/>
  <c r="AC34" i="35" a="1"/>
  <c r="BO44" i="35" a="1"/>
  <c r="AX38" i="35" a="1"/>
  <c r="BL42" i="35" a="1"/>
  <c r="AQ47" i="35"/>
  <c r="AU30" i="35" a="1"/>
  <c r="R143" i="3"/>
  <c r="X81" i="8" a="1"/>
  <c r="G159" i="3"/>
  <c r="BL39" i="35" a="1"/>
  <c r="AC9" i="8" a="1"/>
  <c r="I40" i="35"/>
  <c r="AW35" i="35" a="1"/>
  <c r="BR29" i="35" a="1"/>
  <c r="AF33" i="8" a="1"/>
  <c r="F59" i="8" a="1"/>
  <c r="BB52" i="35" a="1"/>
  <c r="AP32" i="35"/>
  <c r="T47" i="3"/>
  <c r="N255" i="3"/>
  <c r="AM46" i="35"/>
  <c r="L75" i="8" a="1"/>
  <c r="BO35" i="35" a="1"/>
  <c r="BJ52" i="35" a="1"/>
  <c r="M26" i="35"/>
  <c r="K206" i="3"/>
  <c r="Q53" i="35" a="1"/>
  <c r="P57" i="8" a="1"/>
  <c r="J158" i="3"/>
  <c r="D35" i="35"/>
  <c r="T40" i="35" a="1"/>
  <c r="BO27" i="35" a="1"/>
  <c r="S31" i="3"/>
  <c r="J31" i="35"/>
  <c r="BF37" i="35" a="1"/>
  <c r="AW36" i="35" a="1"/>
  <c r="AG27" i="12" a="1"/>
  <c r="AB33" i="35" a="1"/>
  <c r="V40" i="35" a="1"/>
  <c r="AD37" i="35" a="1"/>
  <c r="BK52" i="35" a="1"/>
  <c r="BS50" i="35" a="1"/>
  <c r="L127" i="3"/>
  <c r="Z24" i="35" a="1"/>
  <c r="W51" i="8" a="1"/>
  <c r="K9" i="26" a="1"/>
  <c r="V99" i="8" a="1"/>
  <c r="BO51" i="35" a="1"/>
  <c r="AA207" i="3"/>
  <c r="BK32" i="35" a="1"/>
  <c r="AE27" i="35" a="1"/>
  <c r="AP42" i="35"/>
  <c r="F30" i="35"/>
  <c r="AP51" i="35"/>
  <c r="E51" i="35"/>
  <c r="BL44" i="35" a="1"/>
  <c r="BH54" i="35" a="1"/>
  <c r="AX44" i="35" a="1"/>
  <c r="BH27" i="35" a="1"/>
  <c r="AB34" i="35" a="1"/>
  <c r="U43" i="35" a="1"/>
  <c r="BH48" i="35" a="1"/>
  <c r="BJ31" i="35" a="1"/>
  <c r="T63" i="8" a="1"/>
  <c r="AG191" i="3"/>
  <c r="BD54" i="35" a="1"/>
  <c r="V254" i="3"/>
  <c r="C40" i="35" a="1"/>
  <c r="H27" i="35"/>
  <c r="U52" i="35" a="1"/>
  <c r="AH206" i="3"/>
  <c r="AX32" i="35" a="1"/>
  <c r="S142" i="3"/>
  <c r="AU51" i="35" a="1"/>
  <c r="X63" i="3"/>
  <c r="AY31" i="35" a="1"/>
  <c r="AF57" i="8" a="1"/>
  <c r="AN35" i="35"/>
  <c r="BB56" i="35" a="1"/>
  <c r="X255" i="3"/>
  <c r="T24" i="35" a="1"/>
  <c r="Y49" i="35" a="1"/>
  <c r="AI53" i="35" a="1"/>
  <c r="BL56" i="35" a="1"/>
  <c r="P46" i="35" a="1"/>
  <c r="AO57" i="35"/>
  <c r="AZ57" i="35" a="1"/>
  <c r="Z21" i="8" a="1"/>
  <c r="BQ42" i="35" a="1"/>
  <c r="AW56" i="35" a="1"/>
  <c r="BN57" i="35" a="1"/>
  <c r="BD57" i="35" a="1"/>
  <c r="AZ56" i="35" a="1"/>
  <c r="AD57" i="35" a="1"/>
  <c r="BG29" i="35" a="1"/>
  <c r="BE28" i="35" a="1"/>
  <c r="BH36" i="35" a="1"/>
  <c r="BO53" i="35" a="1"/>
  <c r="W63" i="3"/>
  <c r="AE81" i="8" a="1"/>
  <c r="J25" i="35"/>
  <c r="AO24" i="35"/>
  <c r="AS29" i="35"/>
  <c r="AY27" i="35" a="1"/>
  <c r="AA100" i="8" a="1"/>
  <c r="X45" i="35" a="1"/>
  <c r="K62" i="3"/>
  <c r="BO54" i="35" a="1"/>
  <c r="S81" i="8" a="1"/>
  <c r="BR47" i="35" a="1"/>
  <c r="AF52" i="35" a="1"/>
  <c r="AH207" i="3"/>
  <c r="AF54" i="35" a="1"/>
  <c r="AM56" i="35"/>
  <c r="U63" i="8" a="1"/>
  <c r="P207" i="3"/>
  <c r="H101" i="8" a="1"/>
  <c r="Q35" i="35" a="1"/>
  <c r="Z45" i="35" a="1"/>
  <c r="P38" i="35" a="1"/>
  <c r="P30" i="35" a="1"/>
  <c r="W30" i="35" a="1"/>
  <c r="Y142" i="3"/>
  <c r="AI190" i="3"/>
  <c r="BH28" i="35" a="1"/>
  <c r="BJ56" i="35" a="1"/>
  <c r="AZ27" i="35" a="1"/>
  <c r="E10" i="8" a="1"/>
  <c r="G29" i="35"/>
  <c r="P49" i="35" a="1"/>
  <c r="AC54" i="35" a="1"/>
  <c r="P142" i="3"/>
  <c r="AS33" i="35"/>
  <c r="R271" i="3"/>
  <c r="AB41" i="35" a="1"/>
  <c r="J30" i="35"/>
  <c r="AE30" i="35" a="1"/>
  <c r="BM29" i="35" a="1"/>
  <c r="M127" i="3"/>
  <c r="X55" i="35" a="1"/>
  <c r="G26" i="35"/>
  <c r="X39" i="35" a="1"/>
  <c r="AA46" i="35" a="1"/>
  <c r="R46" i="35" a="1"/>
  <c r="AD159" i="3"/>
  <c r="M62" i="3"/>
  <c r="BT50" i="35" a="1"/>
  <c r="BG34" i="35" a="1"/>
  <c r="AS27" i="35"/>
  <c r="AQ55" i="35"/>
  <c r="AS48" i="35"/>
  <c r="K50" i="35"/>
  <c r="BP38" i="35" a="1"/>
  <c r="AO34" i="35"/>
  <c r="AC57" i="8" a="1"/>
  <c r="Q29" i="8" a="1"/>
  <c r="AE62" i="3"/>
  <c r="BC31" i="35" a="1"/>
  <c r="AK26" i="35" a="1"/>
  <c r="AR44" i="35"/>
  <c r="R52" i="35" a="1"/>
  <c r="E75" i="8" a="1"/>
  <c r="C44" i="35" a="1"/>
  <c r="Y45" i="35" a="1"/>
  <c r="C51" i="35" a="1"/>
  <c r="BU41" i="35" a="1"/>
  <c r="Z254" i="3"/>
  <c r="H33" i="8" a="1"/>
  <c r="AK52" i="35" a="1"/>
  <c r="AH15" i="3"/>
  <c r="AH24" i="35" a="1"/>
  <c r="U28" i="35" a="1"/>
  <c r="H36" i="35"/>
  <c r="AM30" i="35"/>
  <c r="AJ30" i="35" a="1"/>
  <c r="Q29" i="35" a="1"/>
  <c r="W52" i="35" a="1"/>
  <c r="AX36" i="35" a="1"/>
  <c r="Z9" i="26" a="1"/>
  <c r="U24" i="35" a="1"/>
  <c r="BQ39" i="35" a="1"/>
  <c r="AA41" i="35" a="1"/>
  <c r="AG34" i="35" a="1"/>
  <c r="L14" i="3"/>
  <c r="BR31" i="35" a="1"/>
  <c r="T39" i="35" a="1"/>
  <c r="M15" i="3"/>
  <c r="AP33" i="35"/>
  <c r="BB36" i="35" a="1"/>
  <c r="Y39" i="35" a="1"/>
  <c r="AW30" i="35" a="1"/>
  <c r="BP39" i="35" a="1"/>
  <c r="BP43" i="35" a="1"/>
  <c r="W51" i="35" a="1"/>
  <c r="AJ27" i="35" a="1"/>
  <c r="BI51" i="35" a="1"/>
  <c r="F43" i="35"/>
  <c r="AB39" i="35" a="1"/>
  <c r="BS37" i="35" a="1"/>
  <c r="Y99" i="8" a="1"/>
  <c r="BR28" i="35" a="1"/>
  <c r="R53" i="35" a="1"/>
  <c r="O9" i="26" a="1"/>
  <c r="AF37" i="35" a="1"/>
  <c r="BS53" i="35" a="1"/>
  <c r="AN34" i="35"/>
  <c r="AL9" i="26" a="1"/>
  <c r="F40" i="8" a="1"/>
  <c r="K21" i="8" a="1"/>
  <c r="T53" i="35" a="1"/>
  <c r="G190" i="3"/>
  <c r="BR36" i="35" a="1"/>
  <c r="Q40" i="35" a="1"/>
  <c r="BE42" i="35" a="1"/>
  <c r="AF15" i="3"/>
  <c r="M30" i="35"/>
  <c r="AC48" i="35" a="1"/>
  <c r="Q37" i="35" a="1"/>
  <c r="I24" i="35"/>
  <c r="AE9" i="8" a="1"/>
  <c r="AG47" i="35" a="1"/>
  <c r="K40" i="35"/>
  <c r="E44" i="35"/>
  <c r="AB29" i="8" a="1"/>
  <c r="BI30" i="35" a="1"/>
  <c r="AO41" i="35"/>
  <c r="BD46" i="35" a="1"/>
  <c r="BH46" i="35" a="1"/>
  <c r="BE37" i="35" a="1"/>
  <c r="BD29" i="35" a="1"/>
  <c r="AU28" i="35" a="1"/>
  <c r="BA51" i="35" a="1"/>
  <c r="K49" i="35"/>
  <c r="AG53" i="35" a="1"/>
  <c r="AA53" i="35" a="1"/>
  <c r="L46" i="3"/>
  <c r="BD37" i="35" a="1"/>
  <c r="J51" i="35"/>
  <c r="BM55" i="35" a="1"/>
  <c r="AJ34" i="35" a="1"/>
  <c r="X34" i="35" a="1"/>
  <c r="AE52" i="35" a="1"/>
  <c r="AF25" i="35" a="1"/>
  <c r="D56" i="35"/>
  <c r="AR52" i="35"/>
  <c r="AX47" i="35" a="1"/>
  <c r="AY54" i="35" a="1"/>
  <c r="AZ47" i="35" a="1"/>
  <c r="AF64" i="8" a="1"/>
  <c r="BA56" i="35" a="1"/>
  <c r="BE57" i="35" a="1"/>
  <c r="AY57" i="35" a="1"/>
  <c r="K79" i="3"/>
  <c r="AD48" i="35" a="1"/>
  <c r="AG46" i="3"/>
  <c r="AM57" i="35"/>
  <c r="H57" i="35"/>
  <c r="AH57" i="35" a="1"/>
  <c r="F57" i="35"/>
  <c r="E53" i="35"/>
  <c r="BI54" i="35" a="1"/>
  <c r="T31" i="35" a="1"/>
  <c r="R55" i="35" a="1"/>
  <c r="BM53" i="35" a="1"/>
  <c r="AG32" i="35" a="1"/>
  <c r="M206" i="3"/>
  <c r="K43" i="35"/>
  <c r="AA37" i="35" a="1"/>
  <c r="C33" i="35" a="1"/>
  <c r="S58" i="8" a="1"/>
  <c r="M53" i="35"/>
  <c r="J47" i="35"/>
  <c r="G21" i="8" a="1"/>
  <c r="BJ34" i="35" a="1"/>
  <c r="S254" i="3"/>
  <c r="AA55" i="35" a="1"/>
  <c r="BC47" i="35" a="1"/>
  <c r="F24" i="35"/>
  <c r="BM49" i="35" a="1"/>
  <c r="W38" i="35" a="1"/>
  <c r="P159" i="3"/>
  <c r="AS52" i="35"/>
  <c r="M48" i="35"/>
  <c r="AD49" i="35" a="1"/>
  <c r="AQ9" i="26" a="1"/>
  <c r="AK27" i="35" a="1"/>
  <c r="X53" i="35" a="1"/>
  <c r="E26" i="35"/>
  <c r="BB28" i="35" a="1"/>
  <c r="AM39" i="35"/>
  <c r="Y206" i="3"/>
  <c r="BC34" i="35" a="1"/>
  <c r="AB35" i="8" a="1"/>
  <c r="AS45" i="35"/>
  <c r="AB55" i="35" a="1"/>
  <c r="U37" i="35" a="1"/>
  <c r="BR35" i="35" a="1"/>
  <c r="V78" i="3"/>
  <c r="BO42" i="35" a="1"/>
  <c r="AD53" i="35" a="1"/>
  <c r="S271" i="3"/>
  <c r="BG40" i="35" a="1"/>
  <c r="I31" i="35"/>
  <c r="BE40" i="35" a="1"/>
  <c r="AI31" i="35" a="1"/>
  <c r="K51" i="35"/>
  <c r="Z52" i="35" a="1"/>
  <c r="BM44" i="35" a="1"/>
  <c r="U25" i="35" a="1"/>
  <c r="S27" i="35" a="1"/>
  <c r="M36" i="35"/>
  <c r="AH41" i="35" a="1"/>
  <c r="AO55" i="35"/>
  <c r="BB40" i="35" a="1"/>
  <c r="I35" i="35"/>
  <c r="AB56" i="35" a="1"/>
  <c r="Q52" i="35" a="1"/>
  <c r="AC191" i="3"/>
  <c r="X49" i="35" a="1"/>
  <c r="AW51" i="35" a="1"/>
  <c r="D50" i="35"/>
  <c r="G32" i="35"/>
  <c r="AA52" i="35" a="1"/>
  <c r="AC158" i="3"/>
  <c r="F52" i="35"/>
  <c r="AQ51" i="35"/>
  <c r="R207" i="3"/>
  <c r="AA81" i="8" a="1"/>
  <c r="AW46" i="35" a="1"/>
  <c r="AP25" i="35"/>
  <c r="H41" i="35"/>
  <c r="BM47" i="35" a="1"/>
  <c r="Q191" i="3"/>
  <c r="L79" i="3"/>
  <c r="BK34" i="35" a="1"/>
  <c r="I191" i="3"/>
  <c r="AA33" i="35" a="1"/>
  <c r="BK30" i="35" a="1"/>
  <c r="W57" i="35" a="1"/>
  <c r="BA57" i="35" a="1"/>
  <c r="AW49" i="35" a="1"/>
  <c r="R35" i="35" a="1"/>
  <c r="J191" i="3"/>
  <c r="BT47" i="35" a="1"/>
  <c r="W9" i="8" a="1"/>
  <c r="Q33" i="35" a="1"/>
  <c r="AC25" i="35" a="1"/>
  <c r="AG48" i="35" a="1"/>
  <c r="S29" i="8" a="1"/>
  <c r="G44" i="35"/>
  <c r="V47" i="35" a="1"/>
  <c r="BA44" i="35" a="1"/>
  <c r="X99" i="8" a="1"/>
  <c r="O47" i="3"/>
  <c r="AB100" i="8" a="1"/>
  <c r="BF53" i="35" a="1"/>
  <c r="AG52" i="35" a="1"/>
  <c r="K57" i="8" a="1"/>
  <c r="Y38" i="35" a="1"/>
  <c r="P81" i="8" a="1"/>
  <c r="Y40" i="35" a="1"/>
  <c r="AI174" i="3"/>
  <c r="AB78" i="3"/>
  <c r="BN51" i="35" a="1"/>
  <c r="I255" i="3"/>
  <c r="L32" i="35"/>
  <c r="N35" i="35"/>
  <c r="Q15" i="3"/>
  <c r="AS53" i="35"/>
  <c r="J29" i="35"/>
  <c r="BT31" i="35" a="1"/>
  <c r="E40" i="8" a="1"/>
  <c r="U101" i="8" a="1"/>
  <c r="R43" i="35" a="1"/>
  <c r="BS29" i="35" a="1"/>
  <c r="D51" i="35"/>
  <c r="J55" i="35"/>
  <c r="AE79" i="3"/>
  <c r="AF26" i="35" a="1"/>
  <c r="BI44" i="35" a="1"/>
  <c r="BS28" i="35" a="1"/>
  <c r="X29" i="35" a="1"/>
  <c r="AY53" i="35" a="1"/>
  <c r="AX50" i="35" a="1"/>
  <c r="AY40" i="35" a="1"/>
  <c r="I31" i="3"/>
  <c r="N9" i="26" a="1"/>
  <c r="P46" i="3"/>
  <c r="AO53" i="35"/>
  <c r="H48" i="35"/>
  <c r="T43" i="35" a="1"/>
  <c r="Y9" i="26" a="1"/>
  <c r="J51" i="8" a="1"/>
  <c r="AX52" i="35" a="1"/>
  <c r="D26" i="35"/>
  <c r="AG35" i="35" a="1"/>
  <c r="BA52" i="35" a="1"/>
  <c r="AD9" i="26" a="1"/>
  <c r="AJ54" i="35" a="1"/>
  <c r="BE47" i="35" a="1"/>
  <c r="AE27" i="8" a="1"/>
  <c r="L47" i="35"/>
  <c r="AZ44" i="35" a="1"/>
  <c r="AA29" i="35" a="1"/>
  <c r="AD25" i="35" a="1"/>
  <c r="Z46" i="35" a="1"/>
  <c r="E48" i="35"/>
  <c r="U34" i="35" a="1"/>
  <c r="W24" i="35" a="1"/>
  <c r="BG42" i="35" a="1"/>
  <c r="V27" i="8" a="1"/>
  <c r="AW34" i="35" a="1"/>
  <c r="AV9" i="26" a="1"/>
  <c r="AA46" i="3"/>
  <c r="AH30" i="35" a="1"/>
  <c r="K99" i="8" a="1"/>
  <c r="O207" i="3"/>
  <c r="T59" i="8" a="1"/>
  <c r="U190" i="3"/>
  <c r="AX33" i="35" a="1"/>
  <c r="BF47" i="35" a="1"/>
  <c r="BD38" i="35" a="1"/>
  <c r="AV52" i="35" a="1"/>
  <c r="I51" i="35"/>
  <c r="L175" i="3"/>
  <c r="BT49" i="35" a="1"/>
  <c r="BC55" i="35" a="1"/>
  <c r="K207" i="3"/>
  <c r="AY56" i="35" a="1"/>
  <c r="L28" i="35"/>
  <c r="S35" i="35" a="1"/>
  <c r="C26" i="35" a="1"/>
  <c r="AE51" i="35" a="1"/>
  <c r="AR31" i="35"/>
  <c r="M37" i="35"/>
  <c r="N54" i="35"/>
  <c r="AD40" i="35" a="1"/>
  <c r="R28" i="35" a="1"/>
  <c r="AU39" i="35" a="1"/>
  <c r="U38" i="35" a="1"/>
  <c r="AM34" i="35"/>
  <c r="E31" i="35"/>
  <c r="AU56" i="35" a="1"/>
  <c r="AR24" i="35"/>
  <c r="G158" i="3"/>
  <c r="R44" i="35" a="1"/>
  <c r="I46" i="35"/>
  <c r="X143" i="3"/>
  <c r="R79" i="3"/>
  <c r="X176" i="3"/>
  <c r="L57" i="35"/>
  <c r="U57" i="35" a="1"/>
  <c r="BF54" i="35" a="1"/>
  <c r="AD176" i="3"/>
  <c r="Q28" i="35" a="1"/>
  <c r="J57" i="35"/>
  <c r="AW57" i="35" a="1"/>
  <c r="E57" i="35"/>
  <c r="Y57" i="35" a="1"/>
  <c r="J81" i="8" a="1"/>
  <c r="J32" i="35"/>
  <c r="AB53" i="35" a="1"/>
  <c r="BI33" i="35" a="1"/>
  <c r="AB15" i="8" a="1"/>
  <c r="BA55" i="35" a="1"/>
  <c r="BA37" i="35" a="1"/>
  <c r="BL48" i="35" a="1"/>
  <c r="M255" i="3"/>
  <c r="AY45" i="35" a="1"/>
  <c r="BF46" i="35" a="1"/>
  <c r="S207" i="3"/>
  <c r="H31" i="35"/>
  <c r="BK51" i="35" a="1"/>
  <c r="I14" i="3"/>
  <c r="N53" i="35"/>
  <c r="V15" i="3"/>
  <c r="T49" i="35" a="1"/>
  <c r="AI41" i="35" a="1"/>
  <c r="S43" i="35" a="1"/>
  <c r="X24" i="35" a="1"/>
  <c r="BT29" i="35" a="1"/>
  <c r="G79" i="3"/>
  <c r="BJ33" i="35" a="1"/>
  <c r="G207" i="3"/>
  <c r="V33" i="35" a="1"/>
  <c r="BN37" i="35" a="1"/>
  <c r="W55" i="35" a="1"/>
  <c r="L51" i="35"/>
  <c r="C47" i="35" a="1"/>
  <c r="AH37" i="35" a="1"/>
  <c r="I36" i="35"/>
  <c r="O254" i="3"/>
  <c r="U206" i="3"/>
  <c r="V65" i="8" a="1"/>
  <c r="F27" i="35"/>
  <c r="BL43" i="35" a="1"/>
  <c r="G46" i="3"/>
  <c r="W46" i="35" a="1"/>
  <c r="AM54" i="35"/>
  <c r="Q190" i="3"/>
  <c r="AF159" i="3"/>
  <c r="AQ40" i="35"/>
  <c r="AI51" i="35" a="1"/>
  <c r="Q38" i="35" a="1"/>
  <c r="AU50" i="35" a="1"/>
  <c r="AN41" i="35"/>
  <c r="AC99" i="8" a="1"/>
  <c r="AG27" i="35" a="1"/>
  <c r="BK27" i="35" a="1"/>
  <c r="T35" i="35" a="1"/>
  <c r="AI30" i="35" a="1"/>
  <c r="BT33" i="35" a="1"/>
  <c r="F37" i="35"/>
  <c r="BP36" i="35" a="1"/>
  <c r="P29" i="35" a="1"/>
  <c r="AX56" i="35" a="1"/>
  <c r="BS41" i="35" a="1"/>
  <c r="AO56" i="35"/>
  <c r="BL40" i="35" a="1"/>
  <c r="X47" i="3"/>
  <c r="AN33" i="35"/>
  <c r="N44" i="35"/>
  <c r="R41" i="35" a="1"/>
  <c r="N143" i="3"/>
  <c r="BB41" i="35" a="1"/>
  <c r="C35" i="35" a="1"/>
  <c r="BO41" i="35" a="1"/>
  <c r="AZ54" i="35" a="1"/>
  <c r="AU27" i="35" a="1"/>
  <c r="V46" i="35" a="1"/>
  <c r="AP36" i="35"/>
  <c r="AY29" i="35" a="1"/>
  <c r="BH49" i="35" a="1"/>
  <c r="V158" i="3"/>
  <c r="AE37" i="35" a="1"/>
  <c r="BD49" i="35" a="1"/>
  <c r="C49" i="35" a="1"/>
  <c r="BB44" i="35" a="1"/>
  <c r="C57" i="35" a="1"/>
  <c r="AK57" i="35" a="1"/>
  <c r="BU53" i="35" a="1"/>
  <c r="Z39" i="35" a="1"/>
  <c r="AE44" i="35" a="1"/>
  <c r="AK49" i="35" a="1"/>
  <c r="Q30" i="35" a="1"/>
  <c r="BC54" i="35" a="1"/>
  <c r="AO54" i="35"/>
  <c r="Y52" i="35" a="1"/>
  <c r="AJ38" i="35" a="1"/>
  <c r="I38" i="35"/>
  <c r="Y29" i="8" a="1"/>
  <c r="Q14" i="3"/>
  <c r="L46" i="35"/>
  <c r="BA50" i="35" a="1"/>
  <c r="AM36" i="35"/>
  <c r="BD53" i="35" a="1"/>
  <c r="AV43" i="35" a="1"/>
  <c r="AZ51" i="35" a="1"/>
  <c r="W78" i="3"/>
  <c r="AI143" i="3"/>
  <c r="X9" i="8" a="1"/>
  <c r="AD22" i="8" a="1"/>
  <c r="BJ53" i="35" a="1"/>
  <c r="U45" i="35" a="1"/>
  <c r="D42" i="35"/>
  <c r="BJ40" i="35" a="1"/>
  <c r="K55" i="35"/>
  <c r="BS32" i="35" a="1"/>
  <c r="AB57" i="8" a="1"/>
  <c r="BE35" i="35" a="1"/>
  <c r="AA35" i="35" a="1"/>
  <c r="J43" i="35"/>
  <c r="U254" i="3"/>
  <c r="H37" i="35"/>
  <c r="BK41" i="35" a="1"/>
  <c r="BH35" i="35" a="1"/>
  <c r="V44" i="35" a="1"/>
  <c r="G49" i="35"/>
  <c r="Q39" i="35" a="1"/>
  <c r="AJ37" i="35" a="1"/>
  <c r="P15" i="3"/>
  <c r="AF143" i="3"/>
  <c r="AQ33" i="35"/>
  <c r="AE75" i="8" a="1"/>
  <c r="AR42" i="35"/>
  <c r="H51" i="35"/>
  <c r="X38" i="35" a="1"/>
  <c r="U27" i="35" a="1"/>
  <c r="AI78" i="3"/>
  <c r="AQ34" i="35"/>
  <c r="BL38" i="35" a="1"/>
  <c r="BO30" i="35" a="1"/>
  <c r="L53" i="35"/>
  <c r="Y44" i="35" a="1"/>
  <c r="AE142" i="3"/>
  <c r="AN24" i="35"/>
  <c r="O100" i="8" a="1"/>
  <c r="X30" i="35" a="1"/>
  <c r="L21" i="8" a="1"/>
  <c r="R48" i="35" a="1"/>
  <c r="AH28" i="35" a="1"/>
  <c r="L207" i="3"/>
  <c r="J28" i="8" a="1"/>
  <c r="AQ45" i="35"/>
  <c r="U44" i="35" a="1"/>
  <c r="I75" i="8" a="1"/>
  <c r="G34" i="35"/>
  <c r="E63" i="8" a="1"/>
  <c r="AB47" i="35" a="1"/>
  <c r="AI207" i="3"/>
  <c r="Y30" i="3"/>
  <c r="AG101" i="8" a="1"/>
  <c r="BC51" i="35" a="1"/>
  <c r="AJ42" i="35" a="1"/>
  <c r="AB191" i="3"/>
  <c r="X43" i="35" a="1"/>
  <c r="AG47" i="3"/>
  <c r="AS41" i="35"/>
  <c r="D54" i="35"/>
  <c r="K35" i="35"/>
  <c r="BU39" i="35" a="1"/>
  <c r="H190" i="3"/>
  <c r="L206" i="3"/>
  <c r="S63" i="8" a="1"/>
  <c r="AE207" i="3"/>
  <c r="AF41" i="35" a="1"/>
  <c r="G27" i="35"/>
  <c r="AW42" i="35" a="1"/>
  <c r="T48" i="35" a="1"/>
  <c r="BS48" i="35" a="1"/>
  <c r="AV38" i="35" a="1"/>
  <c r="Y254" i="3"/>
  <c r="AC159" i="3"/>
  <c r="V31" i="35" a="1"/>
  <c r="E81" i="8" a="1"/>
  <c r="I9" i="8" a="1"/>
  <c r="K9" i="8" a="1"/>
  <c r="BB48" i="35" a="1"/>
  <c r="AC143" i="3"/>
  <c r="BF43" i="35" a="1"/>
  <c r="E40" i="35"/>
  <c r="C54" i="35" a="1"/>
  <c r="T56" i="35" a="1"/>
  <c r="BL52" i="35" a="1"/>
  <c r="F41" i="35"/>
  <c r="BD39" i="35" a="1"/>
  <c r="BG43" i="35" a="1"/>
  <c r="BF36" i="35" a="1"/>
  <c r="W26" i="35" a="1"/>
  <c r="BE51" i="35" a="1"/>
  <c r="AX49" i="35" a="1"/>
  <c r="BI27" i="35" a="1"/>
  <c r="AE35" i="8" a="1"/>
  <c r="S99" i="8" a="1"/>
  <c r="BK29" i="35" a="1"/>
  <c r="R45" i="35" a="1"/>
  <c r="O75" i="8" a="1"/>
  <c r="Y47" i="35" a="1"/>
  <c r="G37" i="35"/>
  <c r="W15" i="8" a="1"/>
  <c r="BT42" i="35" a="1"/>
  <c r="BR56" i="35" a="1"/>
  <c r="U255" i="3"/>
  <c r="BN56" i="35" a="1"/>
  <c r="BQ57" i="35" a="1"/>
  <c r="AI47" i="35" a="1"/>
  <c r="AI56" i="35" a="1"/>
  <c r="BU56" i="35" a="1"/>
  <c r="BO56" i="35" a="1"/>
  <c r="AG57" i="35" a="1"/>
  <c r="D57" i="35"/>
  <c r="BO57" i="35" a="1"/>
  <c r="AA57" i="35" a="1"/>
  <c r="BB51" i="35" a="1"/>
  <c r="AA33" i="8" a="1"/>
  <c r="T28" i="35" a="1"/>
  <c r="AH36" i="35" a="1"/>
  <c r="I45" i="35"/>
  <c r="N46" i="35"/>
  <c r="L270" i="3"/>
  <c r="AC78" i="3"/>
  <c r="AI271" i="3"/>
  <c r="BE55" i="35" a="1"/>
  <c r="AE9" i="26" a="1"/>
  <c r="BU54" i="35" a="1"/>
  <c r="E39" i="35"/>
  <c r="L9" i="26" a="1"/>
  <c r="AI49" i="35" a="1"/>
  <c r="AA49" i="35" a="1"/>
  <c r="M32" i="35"/>
  <c r="W33" i="35" a="1"/>
  <c r="BG56" i="35" a="1"/>
  <c r="P26" i="35" a="1"/>
  <c r="BE34" i="35" a="1"/>
  <c r="BM28" i="35" a="1"/>
  <c r="Q9" i="26" a="1"/>
  <c r="O191" i="3"/>
  <c r="Q31" i="35" a="1"/>
  <c r="BN36" i="35" a="1"/>
  <c r="BA47" i="35" a="1"/>
  <c r="AG50" i="35" a="1"/>
  <c r="AS39" i="35"/>
  <c r="F42" i="35"/>
  <c r="AF81" i="8" a="1"/>
  <c r="I41" i="35"/>
  <c r="BC30" i="35" a="1"/>
  <c r="C31" i="35" a="1"/>
  <c r="BJ37" i="35" a="1"/>
  <c r="BL53" i="35" a="1"/>
  <c r="BR39" i="35" a="1"/>
  <c r="Q56" i="35" a="1"/>
  <c r="BB35" i="35" a="1"/>
  <c r="AC35" i="35" a="1"/>
  <c r="AY33" i="35" a="1"/>
  <c r="BF52" i="35" a="1"/>
  <c r="O255" i="3"/>
  <c r="BH52" i="35" a="1"/>
  <c r="P42" i="35" a="1"/>
  <c r="N29" i="35"/>
  <c r="BM35" i="35" a="1"/>
  <c r="AF28" i="35" a="1"/>
  <c r="BC46" i="35" a="1"/>
  <c r="AY36" i="35" a="1"/>
  <c r="AM42" i="35"/>
  <c r="AE49" i="35" a="1"/>
  <c r="AH45" i="35" a="1"/>
  <c r="K51" i="8" a="1"/>
  <c r="AE42" i="35" a="1"/>
  <c r="K255" i="3"/>
  <c r="BD40" i="35" a="1"/>
  <c r="AD33" i="35" a="1"/>
  <c r="X36" i="35" a="1"/>
  <c r="E59" i="8" a="1"/>
  <c r="P39" i="35" a="1"/>
  <c r="O57" i="8" a="1"/>
  <c r="BU44" i="35" a="1"/>
  <c r="AR47" i="35"/>
  <c r="E34" i="35"/>
  <c r="R21" i="8" a="1"/>
  <c r="F45" i="35"/>
  <c r="AG63" i="3"/>
  <c r="AE38" i="35" a="1"/>
  <c r="T81" i="8" a="1"/>
  <c r="BL54" i="35" a="1"/>
  <c r="AH34" i="35" a="1"/>
  <c r="BQ38" i="35" a="1"/>
  <c r="E33" i="35"/>
  <c r="BG55" i="35" a="1"/>
  <c r="AF49" i="35" a="1"/>
  <c r="X46" i="3"/>
  <c r="AM48" i="35"/>
  <c r="AC39" i="35" a="1"/>
  <c r="AI38" i="35" a="1"/>
  <c r="E32" i="35"/>
  <c r="Z49" i="35" a="1"/>
  <c r="Z47" i="3"/>
  <c r="AN42" i="35"/>
  <c r="AH191" i="3"/>
  <c r="AR29" i="35"/>
  <c r="AM49" i="35"/>
  <c r="AR25" i="35"/>
  <c r="AC46" i="35" a="1"/>
  <c r="AJ43" i="35" a="1"/>
  <c r="BA32" i="35" a="1"/>
  <c r="AE31" i="35" a="1"/>
  <c r="Z9" i="8" a="1"/>
  <c r="BO39" i="35" a="1"/>
  <c r="I55" i="35"/>
  <c r="U39" i="35" a="1"/>
  <c r="AH39" i="35" a="1"/>
  <c r="H27" i="8" a="1"/>
  <c r="BG46" i="35" a="1"/>
  <c r="D46" i="35"/>
  <c r="AN48" i="35"/>
  <c r="AJ33" i="35" a="1"/>
  <c r="AN32" i="35"/>
  <c r="AK37" i="35" a="1"/>
  <c r="Y43" i="35" a="1"/>
  <c r="AX29" i="35" a="1"/>
  <c r="Z40" i="35" a="1"/>
  <c r="AF190" i="3"/>
  <c r="P44" i="35" a="1"/>
  <c r="AD51" i="35" a="1"/>
  <c r="AO27" i="35"/>
  <c r="P143" i="3"/>
  <c r="AA191" i="3"/>
  <c r="BO38" i="35" a="1"/>
  <c r="BE32" i="35" a="1"/>
  <c r="AD191" i="3"/>
  <c r="K15" i="3"/>
  <c r="AI176" i="3"/>
  <c r="AZ55" i="35" a="1"/>
  <c r="BQ50" i="35" a="1"/>
  <c r="W47" i="35" a="1"/>
  <c r="AH25" i="35" a="1"/>
  <c r="AD23" i="8" a="1"/>
  <c r="V9" i="26" a="1"/>
  <c r="C53" i="35" a="1"/>
  <c r="X62" i="3"/>
  <c r="Q51" i="35" a="1"/>
  <c r="W45" i="35" a="1"/>
  <c r="AD271" i="3"/>
  <c r="L33" i="35"/>
  <c r="BE56" i="35" a="1"/>
  <c r="E29" i="35"/>
  <c r="AG24" i="35" a="1"/>
  <c r="AG40" i="35" a="1"/>
  <c r="U40" i="35" a="1"/>
  <c r="AA25" i="35" a="1"/>
  <c r="F44" i="35"/>
  <c r="G52" i="35"/>
  <c r="Q30" i="3"/>
  <c r="AH40" i="35" a="1"/>
  <c r="BP40" i="35" a="1"/>
  <c r="BA36" i="35" a="1"/>
  <c r="U27" i="8" a="1"/>
  <c r="BI53" i="35" a="1"/>
  <c r="AU37" i="35" a="1"/>
  <c r="BQ32" i="35" a="1"/>
  <c r="BD56" i="35" a="1"/>
  <c r="N28" i="8" a="1"/>
  <c r="H15" i="3"/>
  <c r="BM57" i="35" a="1"/>
  <c r="AI50" i="35" a="1"/>
  <c r="I56" i="35"/>
  <c r="BH33" i="35" a="1"/>
  <c r="AS26" i="35"/>
  <c r="R57" i="35" a="1"/>
  <c r="X57" i="35" a="1"/>
  <c r="AN57" i="35"/>
  <c r="P57" i="35" a="1"/>
  <c r="BA38" i="35" a="1"/>
  <c r="AP48" i="35"/>
  <c r="BS39" i="35" a="1"/>
  <c r="F58" i="8" a="1"/>
  <c r="AQ27" i="35"/>
  <c r="T46" i="35" a="1"/>
  <c r="M35" i="8" a="1"/>
  <c r="D49" i="35"/>
  <c r="P33" i="35" a="1"/>
  <c r="Y63" i="3"/>
  <c r="AU34" i="35" a="1"/>
  <c r="AB174" i="3"/>
  <c r="AP41" i="35"/>
  <c r="S28" i="35" a="1"/>
  <c r="G78" i="3"/>
  <c r="BP29" i="35" a="1"/>
  <c r="AN38" i="35"/>
  <c r="AM43" i="35"/>
  <c r="AF56" i="35" a="1"/>
  <c r="AU54" i="35" a="1"/>
  <c r="BF56" i="35" a="1"/>
  <c r="AA45" i="35" a="1"/>
  <c r="AP40" i="35"/>
  <c r="AG42" i="35" a="1"/>
  <c r="AB32" i="35" a="1"/>
  <c r="J175" i="3"/>
  <c r="BT40" i="35" a="1"/>
  <c r="AG46" i="35" a="1"/>
  <c r="U176" i="3"/>
  <c r="P24" i="35" a="1"/>
  <c r="AO37" i="35"/>
  <c r="AV45" i="35" a="1"/>
  <c r="AR54" i="35"/>
  <c r="BN30" i="35" a="1"/>
  <c r="P158" i="3"/>
  <c r="AU9" i="26" a="1"/>
  <c r="AH78" i="3"/>
  <c r="AF29" i="8" a="1"/>
  <c r="R99" i="8" a="1"/>
  <c r="Y31" i="35" a="1"/>
  <c r="BD34" i="35" a="1"/>
  <c r="AM51" i="35"/>
  <c r="C45" i="35" a="1"/>
  <c r="L30" i="35"/>
  <c r="R26" i="35" a="1"/>
  <c r="BM50" i="35" a="1"/>
  <c r="AA32" i="35" a="1"/>
  <c r="I46" i="3"/>
  <c r="BN49" i="35" a="1"/>
  <c r="BJ43" i="35" a="1"/>
  <c r="BQ35" i="35" a="1"/>
  <c r="BS40" i="35" a="1"/>
  <c r="AO49" i="35"/>
  <c r="U100" i="8" a="1"/>
  <c r="U56" i="35" a="1"/>
  <c r="BR44" i="35" a="1"/>
  <c r="AR39" i="35"/>
  <c r="AX53" i="35" a="1"/>
  <c r="V54" i="35" a="1"/>
  <c r="AQ38" i="35"/>
  <c r="AO47" i="35"/>
  <c r="S41" i="35" a="1"/>
  <c r="BS47" i="35" a="1"/>
  <c r="T27" i="8" a="1"/>
  <c r="BQ52" i="35" a="1"/>
  <c r="AG57" i="12" a="1"/>
  <c r="W43" i="35" a="1"/>
  <c r="R270" i="3"/>
  <c r="E38" i="35"/>
  <c r="L55" i="35"/>
  <c r="D31" i="35"/>
  <c r="AZ53" i="35" a="1"/>
  <c r="G47" i="35"/>
  <c r="BC28" i="35" a="1"/>
  <c r="H24" i="35"/>
  <c r="V83" i="8" a="1"/>
  <c r="W34" i="35" a="1"/>
  <c r="BU48" i="35" a="1"/>
  <c r="G255" i="3"/>
  <c r="M57" i="35"/>
  <c r="BL57" i="35" a="1"/>
  <c r="AA54" i="35" a="1"/>
  <c r="W56" i="35" a="1"/>
  <c r="BR34" i="35" a="1"/>
  <c r="AN31" i="35"/>
  <c r="Q206" i="3"/>
  <c r="Y143" i="3"/>
  <c r="BK42" i="35" a="1"/>
  <c r="H52" i="35"/>
  <c r="BH55" i="35" a="1"/>
  <c r="P191" i="3"/>
  <c r="AO29" i="35"/>
  <c r="AE32" i="35" a="1"/>
  <c r="Z54" i="35" a="1"/>
  <c r="AX54" i="35" a="1"/>
  <c r="G47" i="3"/>
  <c r="N79" i="3"/>
  <c r="W36" i="35" a="1"/>
  <c r="Z53" i="35" a="1"/>
  <c r="BU27" i="35" a="1"/>
  <c r="X271" i="3"/>
  <c r="AG28" i="35" a="1"/>
  <c r="AI46" i="3"/>
  <c r="U9" i="26" a="1"/>
  <c r="AK28" i="35" a="1"/>
  <c r="BK56" i="35" a="1"/>
  <c r="AA51" i="35" a="1"/>
  <c r="R255" i="3"/>
  <c r="AU47" i="35" a="1"/>
  <c r="BJ54" i="35" a="1"/>
  <c r="Y29" i="35" a="1"/>
  <c r="L50" i="35"/>
  <c r="BQ33" i="35" a="1"/>
  <c r="AN26" i="35"/>
  <c r="BO34" i="35" a="1"/>
  <c r="AP53" i="35"/>
  <c r="BK53" i="35" a="1"/>
  <c r="AD47" i="35" a="1"/>
  <c r="BT44" i="35" a="1"/>
  <c r="N30" i="35"/>
  <c r="AX45" i="35" a="1"/>
  <c r="AJ25" i="35" a="1"/>
  <c r="AX58" i="35" a="1"/>
  <c r="BU58" i="35" a="1"/>
  <c r="BF58" i="35" a="1"/>
  <c r="R58" i="35" a="1"/>
  <c r="P58" i="35" a="1"/>
  <c r="AP58" i="35"/>
  <c r="V58" i="35" a="1"/>
  <c r="AF58" i="35" a="1"/>
  <c r="AC58" i="35" a="1"/>
  <c r="AW43" i="35" a="1"/>
  <c r="AA31" i="35" a="1"/>
  <c r="BG54" i="35" a="1"/>
  <c r="AJ36" i="35" a="1"/>
  <c r="AG31" i="35" a="1"/>
  <c r="AD52" i="35" a="1"/>
  <c r="AH52" i="35" a="1"/>
  <c r="U31" i="3"/>
  <c r="AP29" i="35"/>
  <c r="U35" i="35" a="1"/>
  <c r="AK35" i="35" a="1"/>
  <c r="AH55" i="35" a="1"/>
  <c r="AV56" i="35" a="1"/>
  <c r="BE58" i="35" a="1"/>
  <c r="AW58" i="35" a="1"/>
  <c r="BA58" i="35" a="1"/>
  <c r="BG58" i="35" a="1"/>
  <c r="BT58" i="35" a="1"/>
  <c r="AS58" i="35"/>
  <c r="BB58" i="35" a="1"/>
  <c r="AH48" i="35" a="1"/>
  <c r="N47" i="3"/>
  <c r="AE46" i="35" a="1"/>
  <c r="W191" i="3"/>
  <c r="Y207" i="3"/>
  <c r="BR40" i="35" a="1"/>
  <c r="P40" i="35" a="1"/>
  <c r="AG44" i="35" a="1"/>
  <c r="P54" i="35" a="1"/>
  <c r="AU32" i="35" a="1"/>
  <c r="BN29" i="35" a="1"/>
  <c r="T41" i="35" a="1"/>
  <c r="AH35" i="35" a="1"/>
  <c r="BP30" i="35" a="1"/>
  <c r="G56" i="35"/>
  <c r="AX39" i="35" a="1"/>
  <c r="AF57" i="35" a="1"/>
  <c r="Q21" i="8" a="1"/>
  <c r="AV39" i="35" a="1"/>
  <c r="BB29" i="35" a="1"/>
  <c r="Y15" i="3"/>
  <c r="AF75" i="8" a="1"/>
  <c r="I27" i="35"/>
  <c r="N36" i="35"/>
  <c r="BI39" i="35" a="1"/>
  <c r="AF15" i="8" a="1"/>
  <c r="BP52" i="35" a="1"/>
  <c r="AG21" i="8" a="1"/>
  <c r="AC26" i="35" a="1"/>
  <c r="AS54" i="35"/>
  <c r="J41" i="35"/>
  <c r="AF48" i="35" a="1"/>
  <c r="BL33" i="35" a="1"/>
  <c r="AI45" i="35" a="1"/>
  <c r="I26" i="35"/>
  <c r="BS33" i="35" a="1"/>
  <c r="AA206" i="3"/>
  <c r="R47" i="3"/>
  <c r="R81" i="8" a="1"/>
  <c r="AB42" i="35" a="1"/>
  <c r="AB9" i="8" a="1"/>
  <c r="AP37" i="35"/>
  <c r="BD52" i="35" a="1"/>
  <c r="BK36" i="35" a="1"/>
  <c r="S57" i="35" a="1"/>
  <c r="BN28" i="35" a="1"/>
  <c r="BP34" i="35" a="1"/>
  <c r="BK48" i="35" a="1"/>
  <c r="V49" i="35" a="1"/>
  <c r="AC75" i="8" a="1"/>
  <c r="E41" i="35"/>
  <c r="BP55" i="35" a="1"/>
  <c r="BR54" i="35" a="1"/>
  <c r="R25" i="35" a="1"/>
  <c r="Q34" i="35" a="1"/>
  <c r="AA44" i="35" a="1"/>
  <c r="X9" i="26" a="1"/>
  <c r="AD56" i="35" a="1"/>
  <c r="V55" i="35" a="1"/>
  <c r="N49" i="35"/>
  <c r="BB54" i="35" a="1"/>
  <c r="V207" i="3"/>
  <c r="AH44" i="35" a="1"/>
  <c r="AJ39" i="35" a="1"/>
  <c r="BG50" i="35" a="1"/>
  <c r="AU52" i="35" a="1"/>
  <c r="AO39" i="35"/>
  <c r="AW52" i="35" a="1"/>
  <c r="R56" i="35" a="1"/>
  <c r="BC56" i="35" a="1"/>
  <c r="BH57" i="35" a="1"/>
  <c r="U58" i="35" a="1"/>
  <c r="BC58" i="35" a="1"/>
  <c r="AY58" i="35" a="1"/>
  <c r="BR58" i="35" a="1"/>
  <c r="BQ58" i="35" a="1"/>
  <c r="BO58" i="35" a="1"/>
  <c r="AV28" i="35" a="1"/>
  <c r="N159" i="3"/>
  <c r="Y33" i="35" a="1"/>
  <c r="AN58" i="35"/>
  <c r="AR58" i="35"/>
  <c r="J40" i="8" a="1"/>
  <c r="X15" i="3"/>
  <c r="AB207" i="3"/>
  <c r="BF38" i="35" a="1"/>
  <c r="Q47" i="3"/>
  <c r="AY46" i="35" a="1"/>
  <c r="AG51" i="35" a="1"/>
  <c r="L9" i="8" a="1"/>
  <c r="BQ41" i="35" a="1"/>
  <c r="M46" i="35"/>
  <c r="BI29" i="35" a="1"/>
  <c r="BD51" i="35" a="1"/>
  <c r="AK56" i="35" a="1"/>
  <c r="BH32" i="35" a="1"/>
  <c r="AS46" i="35"/>
  <c r="AQ56" i="35"/>
  <c r="AN56" i="35"/>
  <c r="K57" i="35"/>
  <c r="AG56" i="35" a="1"/>
  <c r="BS49" i="35" a="1"/>
  <c r="M59" i="8" a="1"/>
  <c r="BG47" i="35" a="1"/>
  <c r="AS9" i="26" a="1"/>
  <c r="H26" i="35"/>
  <c r="BE45" i="35" a="1"/>
  <c r="BJ41" i="35" a="1"/>
  <c r="AD28" i="35" a="1"/>
  <c r="M191" i="3"/>
  <c r="AH31" i="3"/>
  <c r="AD207" i="3"/>
  <c r="W48" i="35" a="1"/>
  <c r="Q50" i="35" a="1"/>
  <c r="M254" i="3"/>
  <c r="U50" i="35" a="1"/>
  <c r="S42" i="35" a="1"/>
  <c r="H158" i="3"/>
  <c r="H43" i="35"/>
  <c r="BT54" i="35" a="1"/>
  <c r="AY43" i="35" a="1"/>
  <c r="BQ36" i="35" a="1"/>
  <c r="I47" i="3"/>
  <c r="AC46" i="3"/>
  <c r="Z56" i="35" a="1"/>
  <c r="Y58" i="35" a="1"/>
  <c r="BK58" i="35" a="1"/>
  <c r="BD58" i="35" a="1"/>
  <c r="AE58" i="35" a="1"/>
  <c r="AO58" i="35"/>
  <c r="AJ58" i="35" a="1"/>
  <c r="BL58" i="35" a="1"/>
  <c r="AQ53" i="35"/>
  <c r="E35" i="35"/>
  <c r="AP54" i="35"/>
  <c r="K48" i="35"/>
  <c r="U51" i="35" a="1"/>
  <c r="E49" i="35"/>
  <c r="O159" i="3"/>
  <c r="BR53" i="35" a="1"/>
  <c r="G9" i="26" a="1"/>
  <c r="AK47" i="35" a="1"/>
  <c r="AV42" i="35" a="1"/>
  <c r="BT53" i="35" a="1"/>
  <c r="AJ26" i="35" a="1"/>
  <c r="BT52" i="35" a="1"/>
  <c r="I50" i="35"/>
  <c r="T143" i="3"/>
  <c r="S45" i="35" a="1"/>
  <c r="BI58" i="35" a="1"/>
  <c r="Q58" i="35" a="1"/>
  <c r="K58" i="35"/>
  <c r="S58" i="35" a="1"/>
  <c r="C58" i="35" a="1"/>
  <c r="AV58" i="35" a="1"/>
  <c r="N58" i="35"/>
  <c r="Y36" i="35" a="1"/>
  <c r="AG190" i="3"/>
  <c r="W35" i="35" a="1"/>
  <c r="BS55" i="35" a="1"/>
  <c r="AH47" i="35" a="1"/>
  <c r="AA75" i="8" a="1"/>
  <c r="AE43" i="35" a="1"/>
  <c r="Z31" i="3"/>
  <c r="AE29" i="35" a="1"/>
  <c r="T47" i="35" a="1"/>
  <c r="AD31" i="3"/>
  <c r="AZ39" i="35" a="1"/>
  <c r="M41" i="8" a="1"/>
  <c r="N46" i="3"/>
  <c r="L31" i="35"/>
  <c r="Y159" i="3"/>
  <c r="AH56" i="35" a="1"/>
  <c r="Q25" i="35" a="1"/>
  <c r="G45" i="35"/>
  <c r="E27" i="35"/>
  <c r="BP42" i="35" a="1"/>
  <c r="AD99" i="8" a="1"/>
  <c r="AB57" i="35" a="1"/>
  <c r="AG62" i="3"/>
  <c r="BM54" i="35" a="1"/>
  <c r="BI57" i="35" a="1"/>
  <c r="X31" i="35" a="1"/>
  <c r="BN52" i="35" a="1"/>
  <c r="BP50" i="35" a="1"/>
  <c r="I142" i="3"/>
  <c r="K41" i="8" a="1"/>
  <c r="AD34" i="35" a="1"/>
  <c r="M46" i="3"/>
  <c r="BH53" i="35" a="1"/>
  <c r="BG37" i="35" a="1"/>
  <c r="BU28" i="35" a="1"/>
  <c r="T58" i="35" a="1"/>
  <c r="BS58" i="35" a="1"/>
  <c r="AG58" i="35" a="1"/>
  <c r="AK58" i="35" a="1"/>
  <c r="AZ58" i="35" a="1"/>
  <c r="AI206" i="3"/>
  <c r="BE52" i="35" a="1"/>
  <c r="W159" i="3"/>
  <c r="AE143" i="3"/>
  <c r="G63" i="8" a="1"/>
  <c r="AH26" i="35" a="1"/>
  <c r="O21" i="8" a="1"/>
  <c r="AC64" i="8" a="1"/>
  <c r="AK54" i="35" a="1"/>
  <c r="S37" i="35" a="1"/>
  <c r="AO51" i="35"/>
  <c r="D25" i="35"/>
  <c r="Q48" i="35" a="1"/>
  <c r="BN38" i="35" a="1"/>
  <c r="AV36" i="35" a="1"/>
  <c r="AR37" i="35"/>
  <c r="BR48" i="35" a="1"/>
  <c r="J41" i="8" a="1"/>
  <c r="AI33" i="35" a="1"/>
  <c r="S270" i="3"/>
  <c r="AJ57" i="35" a="1"/>
  <c r="BC57" i="35" a="1"/>
  <c r="BN55" i="35" a="1"/>
  <c r="AS57" i="35"/>
  <c r="BD55" i="35" a="1"/>
  <c r="H62" i="3"/>
  <c r="BE29" i="35" a="1"/>
  <c r="AK32" i="35" a="1"/>
  <c r="AW33" i="35" a="1"/>
  <c r="BM56" i="35" a="1"/>
  <c r="E47" i="35"/>
  <c r="AU40" i="35" a="1"/>
  <c r="J100" i="8" a="1"/>
  <c r="D36" i="35"/>
  <c r="BO48" i="35" a="1"/>
  <c r="K33" i="35"/>
  <c r="M126" i="3"/>
  <c r="N50" i="35"/>
  <c r="J36" i="35"/>
  <c r="AV55" i="35" a="1"/>
  <c r="AO44" i="35"/>
  <c r="Z25" i="35" a="1"/>
  <c r="BS31" i="35" a="1"/>
  <c r="P255" i="3"/>
  <c r="AC38" i="35" a="1"/>
  <c r="AA21" i="8" a="1"/>
  <c r="AX55" i="35" a="1"/>
  <c r="F25" i="35"/>
  <c r="BK57" i="35" a="1"/>
  <c r="S31" i="35" a="1"/>
  <c r="T15" i="3"/>
  <c r="U33" i="35" a="1"/>
  <c r="AP50" i="35"/>
  <c r="AO31" i="35"/>
  <c r="Y55" i="35" a="1"/>
  <c r="AB54" i="35" a="1"/>
  <c r="BE31" i="35" a="1"/>
  <c r="AC52" i="35" a="1"/>
  <c r="C48" i="35" a="1"/>
  <c r="AI37" i="35" a="1"/>
  <c r="AI43" i="35" a="1"/>
  <c r="AO33" i="35"/>
  <c r="BA43" i="35" a="1"/>
  <c r="T36" i="35" a="1"/>
  <c r="W37" i="35" a="1"/>
  <c r="D39" i="35"/>
  <c r="Z29" i="35" a="1"/>
  <c r="AD26" i="35" a="1"/>
  <c r="BQ31" i="35" a="1"/>
  <c r="X26" i="35" a="1"/>
  <c r="AQ37" i="35"/>
  <c r="V63" i="3"/>
  <c r="AD175" i="3"/>
  <c r="BH56" i="35" a="1"/>
  <c r="AP39" i="35"/>
  <c r="E58" i="35"/>
  <c r="AI58" i="35" a="1"/>
  <c r="AA58" i="35" a="1"/>
  <c r="AM58" i="35"/>
  <c r="X58" i="35" a="1"/>
  <c r="Z58" i="35" a="1"/>
  <c r="BP58" i="35" a="1"/>
  <c r="W54" i="35" a="1"/>
  <c r="AA29" i="8" a="1"/>
  <c r="AS25" i="35"/>
  <c r="V62" i="3"/>
  <c r="AM50" i="35"/>
  <c r="AD142" i="3"/>
  <c r="F31" i="35"/>
  <c r="BQ55" i="35" a="1"/>
  <c r="BQ48" i="35" a="1"/>
  <c r="P21" i="8" a="1"/>
  <c r="AH51" i="35" a="1"/>
  <c r="BA46" i="35" a="1"/>
  <c r="AU58" i="35" a="1"/>
  <c r="D58" i="35"/>
  <c r="AH58" i="35" a="1"/>
  <c r="AQ58" i="35"/>
  <c r="M58" i="35"/>
  <c r="Q47" i="35" a="1"/>
  <c r="L56" i="35"/>
  <c r="BF29" i="35" a="1"/>
  <c r="I54" i="35"/>
  <c r="BA54" i="35" a="1"/>
  <c r="AU45" i="35" a="1"/>
  <c r="P56" i="35" a="1"/>
  <c r="G53" i="35"/>
  <c r="H58" i="35"/>
  <c r="F58" i="35"/>
  <c r="C52" i="35" a="1"/>
  <c r="I30" i="3"/>
  <c r="V27" i="35" a="1"/>
  <c r="R27" i="35" a="1"/>
  <c r="H47" i="35"/>
  <c r="Z44" i="35" a="1"/>
  <c r="U49" i="35" a="1"/>
  <c r="AF27" i="35" a="1"/>
  <c r="H25" i="35"/>
  <c r="E33" i="8" a="1"/>
  <c r="Z206" i="3"/>
  <c r="BS56" i="35" a="1"/>
  <c r="BQ44" i="35" a="1"/>
  <c r="AY39" i="35" a="1"/>
  <c r="AU48" i="35" a="1"/>
  <c r="AV57" i="35" a="1"/>
  <c r="F54" i="35"/>
  <c r="AA27" i="35" a="1"/>
  <c r="AB45" i="35" a="1"/>
  <c r="AN47" i="35"/>
  <c r="BF51" i="35" a="1"/>
  <c r="BF27" i="35" a="1"/>
  <c r="BN46" i="35" a="1"/>
  <c r="M28" i="35"/>
  <c r="BU47" i="35" a="1"/>
  <c r="AI44" i="35" a="1"/>
  <c r="F28" i="35"/>
  <c r="W15" i="3"/>
  <c r="T191" i="3"/>
  <c r="I59" i="8" a="1"/>
  <c r="AH14" i="3"/>
  <c r="AI52" i="35" a="1"/>
  <c r="Y255" i="3"/>
  <c r="T42" i="35" a="1"/>
  <c r="AQ35" i="35"/>
  <c r="J50" i="35"/>
  <c r="Z51" i="35" a="1"/>
  <c r="S40" i="35" a="1"/>
  <c r="BT55" i="35" a="1"/>
  <c r="Z33" i="35" a="1"/>
  <c r="BH58" i="35" a="1"/>
  <c r="AD58" i="35" a="1"/>
  <c r="BJ58" i="35" a="1"/>
  <c r="BM58" i="35" a="1"/>
  <c r="J58" i="35"/>
  <c r="L58" i="35"/>
  <c r="L52" i="35"/>
  <c r="AD34" i="8" a="1"/>
  <c r="L42" i="35"/>
  <c r="AG9" i="8" a="1"/>
  <c r="BK33" i="35" a="1"/>
  <c r="AS42" i="35"/>
  <c r="AB158" i="3"/>
  <c r="AH79" i="3"/>
  <c r="M56" i="35"/>
  <c r="V31" i="3"/>
  <c r="Y28" i="8" a="1"/>
  <c r="M40" i="8" a="1"/>
  <c r="BT51" i="35" a="1"/>
  <c r="BA33" i="35" a="1"/>
  <c r="AZ40" i="35" a="1"/>
  <c r="AW28" i="35" a="1"/>
  <c r="AC55" i="35" a="1"/>
  <c r="R33" i="35" a="1"/>
  <c r="AF254" i="3"/>
  <c r="BF57" i="35" a="1"/>
  <c r="R206" i="3"/>
  <c r="C56" i="35" a="1"/>
  <c r="Q55" i="35" a="1"/>
  <c r="I27" i="8" a="1"/>
  <c r="F75" i="8" a="1"/>
  <c r="AP56" i="35"/>
  <c r="I58" i="35"/>
  <c r="S56" i="35" a="1"/>
  <c r="BU55" i="35" a="1"/>
  <c r="V34" i="35" a="1"/>
  <c r="AA42" i="35" a="1"/>
  <c r="X41" i="35" a="1"/>
  <c r="AI24" i="35" a="1"/>
  <c r="AC42" i="35" a="1"/>
  <c r="W58" i="35" a="1"/>
  <c r="BN58" i="35" a="1"/>
  <c r="G58" i="35"/>
  <c r="AB58" i="35" a="1"/>
  <c r="AH59" i="35" a="1"/>
  <c r="BC59" i="35" a="1"/>
  <c r="BR59" i="35" a="1"/>
  <c r="Y59" i="35" a="1"/>
  <c r="BK59" i="35" a="1"/>
  <c r="AS59" i="35"/>
  <c r="V59" i="35" a="1"/>
  <c r="AR59" i="35"/>
  <c r="N59" i="35"/>
  <c r="S59" i="35" a="1"/>
  <c r="C59" i="35" a="1"/>
  <c r="AU59" i="35" a="1"/>
  <c r="AD59" i="35" a="1"/>
  <c r="BF59" i="35" a="1"/>
  <c r="I59" i="35"/>
  <c r="AX59" i="35" a="1"/>
  <c r="G59" i="35"/>
  <c r="BT59" i="35" a="1"/>
  <c r="M59" i="35"/>
  <c r="BP59" i="35" a="1"/>
  <c r="BG59" i="35" a="1"/>
  <c r="AK59" i="35" a="1"/>
  <c r="BD59" i="35" a="1"/>
  <c r="AM59" i="35"/>
  <c r="AQ59" i="35"/>
  <c r="BQ59" i="35" a="1"/>
  <c r="L59" i="35"/>
  <c r="AV59" i="35" a="1"/>
  <c r="BI59" i="35" a="1"/>
  <c r="BH59" i="35" a="1"/>
  <c r="J59" i="35"/>
  <c r="AY59" i="35" a="1"/>
  <c r="AC59" i="35" a="1"/>
  <c r="AB59" i="35" a="1"/>
  <c r="AF59" i="35" a="1"/>
  <c r="F59" i="35"/>
  <c r="BL59" i="35" a="1"/>
  <c r="D59" i="35"/>
  <c r="AP59" i="35"/>
  <c r="AJ59" i="35" a="1"/>
  <c r="AE59" i="35" a="1"/>
  <c r="T59" i="35" a="1"/>
  <c r="X59" i="35" a="1"/>
  <c r="K59" i="35"/>
  <c r="BO59" i="35" a="1"/>
  <c r="AN59" i="35"/>
  <c r="W59" i="35" a="1"/>
  <c r="AG59" i="35" a="1"/>
  <c r="BM59" i="35" a="1"/>
  <c r="BU59" i="35" a="1"/>
  <c r="AO59" i="35"/>
  <c r="H59" i="35"/>
  <c r="P59" i="35" a="1"/>
  <c r="Z59" i="35" a="1"/>
  <c r="BS59" i="35" a="1"/>
  <c r="Q59" i="35" a="1"/>
  <c r="R59" i="35" a="1"/>
  <c r="BJ59" i="35" a="1"/>
  <c r="BN59" i="35" a="1"/>
  <c r="U59" i="35" a="1"/>
  <c r="AI59" i="35" a="1"/>
  <c r="BB59" i="35" a="1"/>
  <c r="AW59" i="35" a="1"/>
  <c r="BE59" i="35" a="1"/>
  <c r="E59" i="35"/>
  <c r="BA59" i="35" a="1"/>
  <c r="AZ59" i="35" a="1"/>
  <c r="AA59" i="35" a="1"/>
  <c r="AB58" i="35" l="1"/>
  <c r="BN58" i="35"/>
  <c r="W58" i="35"/>
  <c r="AC42" i="35"/>
  <c r="AI24" i="35"/>
  <c r="X41" i="35"/>
  <c r="AA42" i="35"/>
  <c r="V34" i="35"/>
  <c r="BU55" i="35"/>
  <c r="S56" i="35"/>
  <c r="F75" i="8"/>
  <c r="I27" i="8"/>
  <c r="Q55" i="35"/>
  <c r="C56" i="35"/>
  <c r="BF57" i="35"/>
  <c r="R33" i="35"/>
  <c r="AC55" i="35"/>
  <c r="AW28" i="35"/>
  <c r="AZ40" i="35"/>
  <c r="BA33" i="35"/>
  <c r="BT51" i="35"/>
  <c r="M40" i="8"/>
  <c r="Y28" i="8"/>
  <c r="BK33" i="35"/>
  <c r="AG9" i="8"/>
  <c r="AD34" i="8"/>
  <c r="BM58" i="35"/>
  <c r="BJ58" i="35"/>
  <c r="AD58" i="35"/>
  <c r="BH58" i="35"/>
  <c r="Z33" i="35"/>
  <c r="BT55" i="35"/>
  <c r="S40" i="35"/>
  <c r="Z51" i="35"/>
  <c r="T42" i="35"/>
  <c r="AI52" i="35"/>
  <c r="I59" i="8"/>
  <c r="AI44" i="35"/>
  <c r="BU47" i="35"/>
  <c r="BN46" i="35"/>
  <c r="BF27" i="35"/>
  <c r="BF51" i="35"/>
  <c r="AB45" i="35"/>
  <c r="AA27" i="35"/>
  <c r="AV57" i="35"/>
  <c r="AU48" i="35"/>
  <c r="AY39" i="35"/>
  <c r="BQ44" i="35"/>
  <c r="BS56" i="35"/>
  <c r="E33" i="8"/>
  <c r="AF27" i="35"/>
  <c r="U49" i="35"/>
  <c r="Z44" i="35"/>
  <c r="R27" i="35"/>
  <c r="V27" i="35"/>
  <c r="C52" i="35"/>
  <c r="P56" i="35"/>
  <c r="AU45" i="35"/>
  <c r="BA54" i="35"/>
  <c r="BF29" i="35"/>
  <c r="Q47" i="35"/>
  <c r="AH58" i="35"/>
  <c r="AU58" i="35"/>
  <c r="BA46" i="35"/>
  <c r="AH51" i="35"/>
  <c r="P21" i="8"/>
  <c r="BQ48" i="35"/>
  <c r="BQ55" i="35"/>
  <c r="AA29" i="8"/>
  <c r="W54" i="35"/>
  <c r="BP58" i="35"/>
  <c r="Z58" i="35"/>
  <c r="X58" i="35"/>
  <c r="AA58" i="35"/>
  <c r="AI58" i="35"/>
  <c r="BH56" i="35"/>
  <c r="X26" i="35"/>
  <c r="BQ31" i="35"/>
  <c r="AD26" i="35"/>
  <c r="Z29" i="35"/>
  <c r="W37" i="35"/>
  <c r="T36" i="35"/>
  <c r="BA43" i="35"/>
  <c r="AI43" i="35"/>
  <c r="AI37" i="35"/>
  <c r="C48" i="35"/>
  <c r="AC52" i="35"/>
  <c r="BE31" i="35"/>
  <c r="AB54" i="35"/>
  <c r="Y55" i="35"/>
  <c r="U33" i="35"/>
  <c r="S31" i="35"/>
  <c r="BK57" i="35"/>
  <c r="AX55" i="35"/>
  <c r="AA21" i="8"/>
  <c r="AC38" i="35"/>
  <c r="BS31" i="35"/>
  <c r="Z25" i="35"/>
  <c r="AV55" i="35"/>
  <c r="BO48" i="35"/>
  <c r="J100" i="8"/>
  <c r="AU40" i="35"/>
  <c r="BM56" i="35"/>
  <c r="AW33" i="35"/>
  <c r="AK32" i="35"/>
  <c r="BE29" i="35"/>
  <c r="BD55" i="35"/>
  <c r="BN55" i="35"/>
  <c r="BC57" i="35"/>
  <c r="AJ57" i="35"/>
  <c r="AI33" i="35"/>
  <c r="J41" i="8"/>
  <c r="BR48" i="35"/>
  <c r="AV36" i="35"/>
  <c r="BN38" i="35"/>
  <c r="Q48" i="35"/>
  <c r="S37" i="35"/>
  <c r="AK54" i="35"/>
  <c r="AC64" i="8"/>
  <c r="O21" i="8"/>
  <c r="O23" i="8" s="1" a="1"/>
  <c r="O23" i="8" s="1"/>
  <c r="AH26" i="35"/>
  <c r="G63" i="8"/>
  <c r="BE52" i="35"/>
  <c r="AZ58" i="35"/>
  <c r="AK58" i="35"/>
  <c r="AG58" i="35"/>
  <c r="BS58" i="35"/>
  <c r="T58" i="35"/>
  <c r="BU28" i="35"/>
  <c r="BG37" i="35"/>
  <c r="BH53" i="35"/>
  <c r="AD34" i="35"/>
  <c r="K41" i="8"/>
  <c r="BP50" i="35"/>
  <c r="BN52" i="35"/>
  <c r="X31" i="35"/>
  <c r="BI57" i="35"/>
  <c r="BM54" i="35"/>
  <c r="AB57" i="35"/>
  <c r="AD99" i="8"/>
  <c r="BP42" i="35"/>
  <c r="Q25" i="35"/>
  <c r="AH56" i="35"/>
  <c r="M41" i="8"/>
  <c r="AZ39" i="35"/>
  <c r="T47" i="35"/>
  <c r="AE29" i="35"/>
  <c r="AE43" i="35"/>
  <c r="AA75" i="8"/>
  <c r="AA77" i="8" s="1" a="1"/>
  <c r="AA77" i="8" s="1"/>
  <c r="AH47" i="35"/>
  <c r="BS55" i="35"/>
  <c r="W35" i="35"/>
  <c r="Y36" i="35"/>
  <c r="AV58" i="35"/>
  <c r="C58" i="35"/>
  <c r="S58" i="35"/>
  <c r="Q58" i="35"/>
  <c r="BI58" i="35"/>
  <c r="S45" i="35"/>
  <c r="BT52" i="35"/>
  <c r="AJ26" i="35"/>
  <c r="BT53" i="35"/>
  <c r="AV42" i="35"/>
  <c r="AK47" i="35"/>
  <c r="G9" i="26"/>
  <c r="BR53" i="35"/>
  <c r="U51" i="35"/>
  <c r="BL58" i="35"/>
  <c r="AJ58" i="35"/>
  <c r="AE58" i="35"/>
  <c r="BD58" i="35"/>
  <c r="BK58" i="35"/>
  <c r="Y58" i="35"/>
  <c r="Z56" i="35"/>
  <c r="BQ36" i="35"/>
  <c r="AY43" i="35"/>
  <c r="BT54" i="35"/>
  <c r="S42" i="35"/>
  <c r="U50" i="35"/>
  <c r="Q50" i="35"/>
  <c r="W48" i="35"/>
  <c r="AD28" i="35"/>
  <c r="BJ41" i="35"/>
  <c r="BE45" i="35"/>
  <c r="AS9" i="26"/>
  <c r="BG47" i="35"/>
  <c r="M59" i="8"/>
  <c r="BS49" i="35"/>
  <c r="AG56" i="35"/>
  <c r="BH32" i="35"/>
  <c r="AK56" i="35"/>
  <c r="BD51" i="35"/>
  <c r="BI29" i="35"/>
  <c r="BQ41" i="35"/>
  <c r="L9" i="8"/>
  <c r="AG51" i="35"/>
  <c r="AY46" i="35"/>
  <c r="BF38" i="35"/>
  <c r="J40" i="8"/>
  <c r="Y33" i="35"/>
  <c r="AV28" i="35"/>
  <c r="BO58" i="35"/>
  <c r="BQ58" i="35"/>
  <c r="BR58" i="35"/>
  <c r="AY58" i="35"/>
  <c r="BC58" i="35"/>
  <c r="U58" i="35"/>
  <c r="BH57" i="35"/>
  <c r="BC56" i="35"/>
  <c r="R56" i="35"/>
  <c r="AW52" i="35"/>
  <c r="AU52" i="35"/>
  <c r="BG50" i="35"/>
  <c r="AJ39" i="35"/>
  <c r="AH44" i="35"/>
  <c r="BB54" i="35"/>
  <c r="V55" i="35"/>
  <c r="AD56" i="35"/>
  <c r="X9" i="26"/>
  <c r="AA44" i="35"/>
  <c r="Q34" i="35"/>
  <c r="R25" i="35"/>
  <c r="BR54" i="35"/>
  <c r="BP55" i="35"/>
  <c r="AC75" i="8"/>
  <c r="V49" i="35"/>
  <c r="BK48" i="35"/>
  <c r="BP34" i="35"/>
  <c r="BN28" i="35"/>
  <c r="S57" i="35"/>
  <c r="BK36" i="35"/>
  <c r="BD52" i="35"/>
  <c r="AB9" i="8"/>
  <c r="AB42" i="35"/>
  <c r="R81" i="8"/>
  <c r="BS33" i="35"/>
  <c r="AI45" i="35"/>
  <c r="BL33" i="35"/>
  <c r="AF48" i="35"/>
  <c r="AC26" i="35"/>
  <c r="AG21" i="8"/>
  <c r="BP52" i="35"/>
  <c r="AF15" i="8"/>
  <c r="BI39" i="35"/>
  <c r="AF75" i="8"/>
  <c r="AF77" i="8" s="1" a="1"/>
  <c r="AF77" i="8" s="1"/>
  <c r="BB29" i="35"/>
  <c r="AV39" i="35"/>
  <c r="Q21" i="8"/>
  <c r="Q22" i="8" s="1" a="1"/>
  <c r="Q22" i="8" s="1"/>
  <c r="AF57" i="35"/>
  <c r="AX39" i="35"/>
  <c r="BP30" i="35"/>
  <c r="AH35" i="35"/>
  <c r="T41" i="35"/>
  <c r="BN29" i="35"/>
  <c r="AU32" i="35"/>
  <c r="P54" i="35"/>
  <c r="AG44" i="35"/>
  <c r="P40" i="35"/>
  <c r="BR40" i="35"/>
  <c r="AE46" i="35"/>
  <c r="AH48" i="35"/>
  <c r="BB58" i="35"/>
  <c r="BT58" i="35"/>
  <c r="BG58" i="35"/>
  <c r="BA58" i="35"/>
  <c r="AW58" i="35"/>
  <c r="BE58" i="35"/>
  <c r="AV56" i="35"/>
  <c r="AH55" i="35"/>
  <c r="AK35" i="35"/>
  <c r="U35" i="35"/>
  <c r="AH52" i="35"/>
  <c r="AD52" i="35"/>
  <c r="AG31" i="35"/>
  <c r="AJ36" i="35"/>
  <c r="BG54" i="35"/>
  <c r="AA31" i="35"/>
  <c r="AW43" i="35"/>
  <c r="AC58" i="35"/>
  <c r="AF58" i="35"/>
  <c r="V58" i="35"/>
  <c r="P58" i="35"/>
  <c r="R58" i="35"/>
  <c r="BF58" i="35"/>
  <c r="BU58" i="35"/>
  <c r="AX58" i="35"/>
  <c r="AJ25" i="35"/>
  <c r="AX45" i="35"/>
  <c r="BT44" i="35"/>
  <c r="AD47" i="35"/>
  <c r="BK53" i="35"/>
  <c r="BO34" i="35"/>
  <c r="BQ33" i="35"/>
  <c r="Y29" i="35"/>
  <c r="BJ54" i="35"/>
  <c r="AU47" i="35"/>
  <c r="AA51" i="35"/>
  <c r="BK56" i="35"/>
  <c r="AK28" i="35"/>
  <c r="U9" i="26"/>
  <c r="AG28" i="35"/>
  <c r="BU27" i="35"/>
  <c r="Z53" i="35"/>
  <c r="W36" i="35"/>
  <c r="AX54" i="35"/>
  <c r="Z54" i="35"/>
  <c r="AE32" i="35"/>
  <c r="BH55" i="35"/>
  <c r="BK42" i="35"/>
  <c r="BR34" i="35"/>
  <c r="W56" i="35"/>
  <c r="AA54" i="35"/>
  <c r="BL57" i="35"/>
  <c r="BU48" i="35"/>
  <c r="W34" i="35"/>
  <c r="V83" i="8"/>
  <c r="BC28" i="35"/>
  <c r="AZ53" i="35"/>
  <c r="W43" i="35"/>
  <c r="AG57" i="12"/>
  <c r="AG58" i="12" s="1" a="1"/>
  <c r="AG58" i="12" s="1"/>
  <c r="BQ52" i="35"/>
  <c r="T27" i="8"/>
  <c r="BS47" i="35"/>
  <c r="S41" i="35"/>
  <c r="V54" i="35"/>
  <c r="AX53" i="35"/>
  <c r="BR44" i="35"/>
  <c r="U56" i="35"/>
  <c r="U100" i="8"/>
  <c r="BS40" i="35"/>
  <c r="BQ35" i="35"/>
  <c r="BJ43" i="35"/>
  <c r="BN49" i="35"/>
  <c r="AA32" i="35"/>
  <c r="BM50" i="35"/>
  <c r="R26" i="35"/>
  <c r="C45" i="35"/>
  <c r="BD34" i="35"/>
  <c r="Y31" i="35"/>
  <c r="R99" i="8"/>
  <c r="AF29" i="8"/>
  <c r="AU9" i="26"/>
  <c r="BN30" i="35"/>
  <c r="AV45" i="35"/>
  <c r="P24" i="35"/>
  <c r="AG46" i="35"/>
  <c r="BT40" i="35"/>
  <c r="AB32" i="35"/>
  <c r="AG42" i="35"/>
  <c r="AA45" i="35"/>
  <c r="BF56" i="35"/>
  <c r="AU54" i="35"/>
  <c r="AF56" i="35"/>
  <c r="BP29" i="35"/>
  <c r="S28" i="35"/>
  <c r="AU34" i="35"/>
  <c r="P33" i="35"/>
  <c r="M35" i="8"/>
  <c r="T46" i="35"/>
  <c r="F58" i="8"/>
  <c r="BS39" i="35"/>
  <c r="BA38" i="35"/>
  <c r="P57" i="35"/>
  <c r="X57" i="35"/>
  <c r="R57" i="35"/>
  <c r="BH33" i="35"/>
  <c r="AI50" i="35"/>
  <c r="BM57" i="35"/>
  <c r="N28" i="8"/>
  <c r="BD56" i="35"/>
  <c r="BQ32" i="35"/>
  <c r="AU37" i="35"/>
  <c r="BI53" i="35"/>
  <c r="U27" i="8"/>
  <c r="BA36" i="35"/>
  <c r="BP40" i="35"/>
  <c r="AH40" i="35"/>
  <c r="AA25" i="35"/>
  <c r="U40" i="35"/>
  <c r="AG40" i="35"/>
  <c r="AG24" i="35"/>
  <c r="BE56" i="35"/>
  <c r="W45" i="35"/>
  <c r="Q51" i="35"/>
  <c r="C53" i="35"/>
  <c r="V9" i="26"/>
  <c r="AD23" i="8"/>
  <c r="AH25" i="35"/>
  <c r="W47" i="35"/>
  <c r="BQ50" i="35"/>
  <c r="AZ55" i="35"/>
  <c r="BE32" i="35"/>
  <c r="BO38" i="35"/>
  <c r="AD51" i="35"/>
  <c r="P44" i="35"/>
  <c r="Z40" i="35"/>
  <c r="AX29" i="35"/>
  <c r="Y43" i="35"/>
  <c r="AK37" i="35"/>
  <c r="AJ33" i="35"/>
  <c r="BG46" i="35"/>
  <c r="H27" i="8"/>
  <c r="AH39" i="35"/>
  <c r="U39" i="35"/>
  <c r="BO39" i="35"/>
  <c r="Z9" i="8"/>
  <c r="AE31" i="35"/>
  <c r="BA32" i="35"/>
  <c r="AJ43" i="35"/>
  <c r="AC46" i="35"/>
  <c r="Z49" i="35"/>
  <c r="AI38" i="35"/>
  <c r="AC39" i="35"/>
  <c r="AF49" i="35"/>
  <c r="BG55" i="35"/>
  <c r="BQ38" i="35"/>
  <c r="AH34" i="35"/>
  <c r="BL54" i="35"/>
  <c r="T81" i="8"/>
  <c r="AE38" i="35"/>
  <c r="R21" i="8"/>
  <c r="R22" i="8" s="1" a="1"/>
  <c r="R22" i="8" s="1"/>
  <c r="BU44" i="35"/>
  <c r="O57" i="8"/>
  <c r="P39" i="35"/>
  <c r="E59" i="8"/>
  <c r="X36" i="35"/>
  <c r="AD33" i="35"/>
  <c r="BD40" i="35"/>
  <c r="AE42" i="35"/>
  <c r="K51" i="8"/>
  <c r="AH45" i="35"/>
  <c r="AE49" i="35"/>
  <c r="AY36" i="35"/>
  <c r="BC46" i="35"/>
  <c r="AF28" i="35"/>
  <c r="BM35" i="35"/>
  <c r="P42" i="35"/>
  <c r="BH52" i="35"/>
  <c r="BF52" i="35"/>
  <c r="AY33" i="35"/>
  <c r="AC35" i="35"/>
  <c r="BB35" i="35"/>
  <c r="Q56" i="35"/>
  <c r="BR39" i="35"/>
  <c r="BL53" i="35"/>
  <c r="BJ37" i="35"/>
  <c r="C31" i="35"/>
  <c r="BC30" i="35"/>
  <c r="AF81" i="8"/>
  <c r="AG50" i="35"/>
  <c r="BA47" i="35"/>
  <c r="BN36" i="35"/>
  <c r="Q31" i="35"/>
  <c r="Q9" i="26"/>
  <c r="BM28" i="35"/>
  <c r="BE34" i="35"/>
  <c r="P26" i="35"/>
  <c r="BG56" i="35"/>
  <c r="W33" i="35"/>
  <c r="AA49" i="35"/>
  <c r="AI49" i="35"/>
  <c r="L9" i="26"/>
  <c r="BU54" i="35"/>
  <c r="AE9" i="26"/>
  <c r="BE55" i="35"/>
  <c r="AH36" i="35"/>
  <c r="T28" i="35"/>
  <c r="AA33" i="8"/>
  <c r="BB51" i="35"/>
  <c r="AA57" i="35"/>
  <c r="BO57" i="35"/>
  <c r="AG57" i="35"/>
  <c r="BO56" i="35"/>
  <c r="BU56" i="35"/>
  <c r="AI56" i="35"/>
  <c r="AI47" i="35"/>
  <c r="BQ57" i="35"/>
  <c r="BN56" i="35"/>
  <c r="BR56" i="35"/>
  <c r="BT42" i="35"/>
  <c r="W15" i="8"/>
  <c r="Y47" i="35"/>
  <c r="O75" i="8"/>
  <c r="O76" i="8" s="1" a="1"/>
  <c r="O76" i="8" s="1"/>
  <c r="R45" i="35"/>
  <c r="BK29" i="35"/>
  <c r="S99" i="8"/>
  <c r="AE35" i="8"/>
  <c r="BI27" i="35"/>
  <c r="AX49" i="35"/>
  <c r="BE51" i="35"/>
  <c r="W26" i="35"/>
  <c r="BF36" i="35"/>
  <c r="BG43" i="35"/>
  <c r="BD39" i="35"/>
  <c r="BL52" i="35"/>
  <c r="T56" i="35"/>
  <c r="C54" i="35"/>
  <c r="BF43" i="35"/>
  <c r="BB48" i="35"/>
  <c r="K9" i="8"/>
  <c r="I9" i="8"/>
  <c r="E81" i="8"/>
  <c r="V31" i="35"/>
  <c r="AV38" i="35"/>
  <c r="BS48" i="35"/>
  <c r="T48" i="35"/>
  <c r="AW42" i="35"/>
  <c r="AF41" i="35"/>
  <c r="S63" i="8"/>
  <c r="S64" i="8" s="1" a="1"/>
  <c r="S64" i="8" s="1"/>
  <c r="BU39" i="35"/>
  <c r="X43" i="35"/>
  <c r="AJ42" i="35"/>
  <c r="BC51" i="35"/>
  <c r="AG101" i="8"/>
  <c r="AB47" i="35"/>
  <c r="E63" i="8"/>
  <c r="I75" i="8"/>
  <c r="I77" i="8" s="1" a="1"/>
  <c r="I77" i="8" s="1"/>
  <c r="U44" i="35"/>
  <c r="J28" i="8"/>
  <c r="AH28" i="35"/>
  <c r="R48" i="35"/>
  <c r="L21" i="8"/>
  <c r="L23" i="8" s="1" a="1"/>
  <c r="L23" i="8" s="1"/>
  <c r="X30" i="35"/>
  <c r="O100" i="8"/>
  <c r="Y44" i="35"/>
  <c r="BO30" i="35"/>
  <c r="BL38" i="35"/>
  <c r="U27" i="35"/>
  <c r="X38" i="35"/>
  <c r="AE75" i="8"/>
  <c r="AJ37" i="35"/>
  <c r="Q39" i="35"/>
  <c r="V44" i="35"/>
  <c r="BH35" i="35"/>
  <c r="BK41" i="35"/>
  <c r="AA35" i="35"/>
  <c r="BE35" i="35"/>
  <c r="AB57" i="8"/>
  <c r="BS32" i="35"/>
  <c r="BJ40" i="35"/>
  <c r="U45" i="35"/>
  <c r="BJ53" i="35"/>
  <c r="AD22" i="8"/>
  <c r="X9" i="8"/>
  <c r="AZ51" i="35"/>
  <c r="AV43" i="35"/>
  <c r="BD53" i="35"/>
  <c r="BA50" i="35"/>
  <c r="Y29" i="8"/>
  <c r="AJ38" i="35"/>
  <c r="Y52" i="35"/>
  <c r="BC54" i="35"/>
  <c r="Q30" i="35"/>
  <c r="AK49" i="35"/>
  <c r="AE44" i="35"/>
  <c r="Z39" i="35"/>
  <c r="BU53" i="35"/>
  <c r="AK57" i="35"/>
  <c r="C57" i="35"/>
  <c r="BB44" i="35"/>
  <c r="C49" i="35"/>
  <c r="BD49" i="35"/>
  <c r="AE37" i="35"/>
  <c r="BH49" i="35"/>
  <c r="AY29" i="35"/>
  <c r="V46" i="35"/>
  <c r="AU27" i="35"/>
  <c r="AZ54" i="35"/>
  <c r="BO41" i="35"/>
  <c r="C35" i="35"/>
  <c r="BB41" i="35"/>
  <c r="R41" i="35"/>
  <c r="BL40" i="35"/>
  <c r="BS41" i="35"/>
  <c r="AX56" i="35"/>
  <c r="P29" i="35"/>
  <c r="BP36" i="35"/>
  <c r="BT33" i="35"/>
  <c r="AI30" i="35"/>
  <c r="T35" i="35"/>
  <c r="BK27" i="35"/>
  <c r="AG27" i="35"/>
  <c r="AC99" i="8"/>
  <c r="AU50" i="35"/>
  <c r="Q38" i="35"/>
  <c r="AI51" i="35"/>
  <c r="W46" i="35"/>
  <c r="BL43" i="35"/>
  <c r="V65" i="8"/>
  <c r="AH37" i="35"/>
  <c r="C47" i="35"/>
  <c r="W55" i="35"/>
  <c r="BN37" i="35"/>
  <c r="V33" i="35"/>
  <c r="BJ33" i="35"/>
  <c r="BT29" i="35"/>
  <c r="X24" i="35"/>
  <c r="S43" i="35"/>
  <c r="AI41" i="35"/>
  <c r="T49" i="35"/>
  <c r="BK51" i="35"/>
  <c r="BF46" i="35"/>
  <c r="AY45" i="35"/>
  <c r="BL48" i="35"/>
  <c r="BA37" i="35"/>
  <c r="BA55" i="35"/>
  <c r="AB15" i="8"/>
  <c r="BI33" i="35"/>
  <c r="AB53" i="35"/>
  <c r="J81" i="8"/>
  <c r="Y57" i="35"/>
  <c r="AW57" i="35"/>
  <c r="Q28" i="35"/>
  <c r="BF54" i="35"/>
  <c r="U57" i="35"/>
  <c r="R44" i="35"/>
  <c r="AU56" i="35"/>
  <c r="U38" i="35"/>
  <c r="AU39" i="35"/>
  <c r="R28" i="35"/>
  <c r="AD40" i="35"/>
  <c r="AE51" i="35"/>
  <c r="C26" i="35"/>
  <c r="S35" i="35"/>
  <c r="AY56" i="35"/>
  <c r="BC55" i="35"/>
  <c r="BT49" i="35"/>
  <c r="AV52" i="35"/>
  <c r="BD38" i="35"/>
  <c r="BF47" i="35"/>
  <c r="AX33" i="35"/>
  <c r="T59" i="8"/>
  <c r="K99" i="8"/>
  <c r="AH30" i="35"/>
  <c r="AV9" i="26"/>
  <c r="AW34" i="35"/>
  <c r="V27" i="8"/>
  <c r="BG42" i="35"/>
  <c r="W24" i="35"/>
  <c r="U34" i="35"/>
  <c r="Z46" i="35"/>
  <c r="AD25" i="35"/>
  <c r="AA29" i="35"/>
  <c r="AZ44" i="35"/>
  <c r="AE27" i="8"/>
  <c r="BE47" i="35"/>
  <c r="AJ54" i="35"/>
  <c r="AD9" i="26"/>
  <c r="BA52" i="35"/>
  <c r="AG35" i="35"/>
  <c r="AX52" i="35"/>
  <c r="J51" i="8"/>
  <c r="Y9" i="26"/>
  <c r="T43" i="35"/>
  <c r="N9" i="26"/>
  <c r="AY40" i="35"/>
  <c r="AX50" i="35"/>
  <c r="AY53" i="35"/>
  <c r="X29" i="35"/>
  <c r="BS28" i="35"/>
  <c r="BI44" i="35"/>
  <c r="AF26" i="35"/>
  <c r="BS29" i="35"/>
  <c r="R43" i="35"/>
  <c r="U101" i="8"/>
  <c r="U102" i="8" s="1"/>
  <c r="E40" i="8"/>
  <c r="BT31" i="35"/>
  <c r="BN51" i="35"/>
  <c r="Y40" i="35"/>
  <c r="P81" i="8"/>
  <c r="Y38" i="35"/>
  <c r="K57" i="8"/>
  <c r="AG52" i="35"/>
  <c r="BF53" i="35"/>
  <c r="AB100" i="8"/>
  <c r="X99" i="8"/>
  <c r="BA44" i="35"/>
  <c r="V47" i="35"/>
  <c r="S29" i="8"/>
  <c r="AG48" i="35"/>
  <c r="AC25" i="35"/>
  <c r="Q33" i="35"/>
  <c r="W9" i="8"/>
  <c r="BT47" i="35"/>
  <c r="R35" i="35"/>
  <c r="AW49" i="35"/>
  <c r="BA57" i="35"/>
  <c r="W57" i="35"/>
  <c r="BK30" i="35"/>
  <c r="AA33" i="35"/>
  <c r="BK34" i="35"/>
  <c r="BM47" i="35"/>
  <c r="AW46" i="35"/>
  <c r="AA81" i="8"/>
  <c r="AA52" i="35"/>
  <c r="AW51" i="35"/>
  <c r="X49" i="35"/>
  <c r="Q52" i="35"/>
  <c r="AB56" i="35"/>
  <c r="BB40" i="35"/>
  <c r="AH41" i="35"/>
  <c r="S27" i="35"/>
  <c r="U25" i="35"/>
  <c r="BM44" i="35"/>
  <c r="Z52" i="35"/>
  <c r="AI31" i="35"/>
  <c r="BE40" i="35"/>
  <c r="BG40" i="35"/>
  <c r="AD53" i="35"/>
  <c r="BO42" i="35"/>
  <c r="BR35" i="35"/>
  <c r="U37" i="35"/>
  <c r="AB55" i="35"/>
  <c r="AB35" i="8"/>
  <c r="BC34" i="35"/>
  <c r="BB28" i="35"/>
  <c r="X53" i="35"/>
  <c r="AK27" i="35"/>
  <c r="AQ9" i="26"/>
  <c r="AD49" i="35"/>
  <c r="W38" i="35"/>
  <c r="BM49" i="35"/>
  <c r="BC47" i="35"/>
  <c r="AA55" i="35"/>
  <c r="BJ34" i="35"/>
  <c r="G21" i="8"/>
  <c r="G22" i="8" s="1" a="1"/>
  <c r="G22" i="8" s="1"/>
  <c r="S58" i="8"/>
  <c r="C33" i="35"/>
  <c r="AA37" i="35"/>
  <c r="AG32" i="35"/>
  <c r="BM53" i="35"/>
  <c r="R55" i="35"/>
  <c r="T31" i="35"/>
  <c r="BI54" i="35"/>
  <c r="AH57" i="35"/>
  <c r="AD48" i="35"/>
  <c r="AY57" i="35"/>
  <c r="BE57" i="35"/>
  <c r="BA56" i="35"/>
  <c r="AF64" i="8"/>
  <c r="AZ47" i="35"/>
  <c r="AY54" i="35"/>
  <c r="AX47" i="35"/>
  <c r="AF25" i="35"/>
  <c r="AE52" i="35"/>
  <c r="X34" i="35"/>
  <c r="AJ34" i="35"/>
  <c r="BM55" i="35"/>
  <c r="BD37" i="35"/>
  <c r="AA53" i="35"/>
  <c r="AG53" i="35"/>
  <c r="BA51" i="35"/>
  <c r="AU28" i="35"/>
  <c r="BD29" i="35"/>
  <c r="BE37" i="35"/>
  <c r="BH46" i="35"/>
  <c r="BD46" i="35"/>
  <c r="BI30" i="35"/>
  <c r="AB29" i="8"/>
  <c r="AG47" i="35"/>
  <c r="AE9" i="8"/>
  <c r="Q37" i="35"/>
  <c r="AC48" i="35"/>
  <c r="BE42" i="35"/>
  <c r="Q40" i="35"/>
  <c r="BR36" i="35"/>
  <c r="T53" i="35"/>
  <c r="K21" i="8"/>
  <c r="F40" i="8"/>
  <c r="AL9" i="26"/>
  <c r="BS53" i="35"/>
  <c r="AF37" i="35"/>
  <c r="O9" i="26"/>
  <c r="R53" i="35"/>
  <c r="BR28" i="35"/>
  <c r="Y99" i="8"/>
  <c r="BS37" i="35"/>
  <c r="AB39" i="35"/>
  <c r="BI51" i="35"/>
  <c r="AJ27" i="35"/>
  <c r="W51" i="35"/>
  <c r="BP43" i="35"/>
  <c r="BP39" i="35"/>
  <c r="AW30" i="35"/>
  <c r="Y39" i="35"/>
  <c r="BB36" i="35"/>
  <c r="T39" i="35"/>
  <c r="BR31" i="35"/>
  <c r="AG34" i="35"/>
  <c r="AA41" i="35"/>
  <c r="BQ39" i="35"/>
  <c r="U24" i="35"/>
  <c r="Z9" i="26"/>
  <c r="AX36" i="35"/>
  <c r="W52" i="35"/>
  <c r="Q29" i="35"/>
  <c r="AJ30" i="35"/>
  <c r="U28" i="35"/>
  <c r="AH24" i="35"/>
  <c r="AK52" i="35"/>
  <c r="H33" i="8"/>
  <c r="BU41" i="35"/>
  <c r="C51" i="35"/>
  <c r="Y45" i="35"/>
  <c r="C44" i="35"/>
  <c r="E75" i="8"/>
  <c r="R52" i="35"/>
  <c r="AK26" i="35"/>
  <c r="BC31" i="35"/>
  <c r="Q29" i="8"/>
  <c r="AC57" i="8"/>
  <c r="BP38" i="35"/>
  <c r="BG34" i="35"/>
  <c r="BT50" i="35"/>
  <c r="R46" i="35"/>
  <c r="AA46" i="35"/>
  <c r="X39" i="35"/>
  <c r="X55" i="35"/>
  <c r="BM29" i="35"/>
  <c r="AE30" i="35"/>
  <c r="AB41" i="35"/>
  <c r="AC54" i="35"/>
  <c r="P49" i="35"/>
  <c r="E10" i="8"/>
  <c r="AZ27" i="35"/>
  <c r="BJ56" i="35"/>
  <c r="BH28" i="35"/>
  <c r="W30" i="35"/>
  <c r="P30" i="35"/>
  <c r="P38" i="35"/>
  <c r="Z45" i="35"/>
  <c r="Q35" i="35"/>
  <c r="H101" i="8"/>
  <c r="U63" i="8"/>
  <c r="AF54" i="35"/>
  <c r="AF52" i="35"/>
  <c r="BR47" i="35"/>
  <c r="S81" i="8"/>
  <c r="BO54" i="35"/>
  <c r="X45" i="35"/>
  <c r="AA100" i="8"/>
  <c r="AY27" i="35"/>
  <c r="AE81" i="8"/>
  <c r="BO53" i="35"/>
  <c r="BH36" i="35"/>
  <c r="BE28" i="35"/>
  <c r="BG29" i="35"/>
  <c r="AD57" i="35"/>
  <c r="AZ56" i="35"/>
  <c r="BD57" i="35"/>
  <c r="BN57" i="35"/>
  <c r="AW56" i="35"/>
  <c r="BQ42" i="35"/>
  <c r="Z21" i="8"/>
  <c r="Z23" i="8" s="1" a="1"/>
  <c r="Z23" i="8" s="1"/>
  <c r="AZ57" i="35"/>
  <c r="P46" i="35"/>
  <c r="BL56" i="35"/>
  <c r="AI53" i="35"/>
  <c r="Y49" i="35"/>
  <c r="T24" i="35"/>
  <c r="BB56" i="35"/>
  <c r="AF57" i="8"/>
  <c r="AY31" i="35"/>
  <c r="AU51" i="35"/>
  <c r="AX32" i="35"/>
  <c r="U52" i="35"/>
  <c r="C40" i="35"/>
  <c r="BD54" i="35"/>
  <c r="T63" i="8"/>
  <c r="T64" i="8" s="1" a="1"/>
  <c r="T64" i="8" s="1"/>
  <c r="BJ31" i="35"/>
  <c r="BH48" i="35"/>
  <c r="U43" i="35"/>
  <c r="AB34" i="35"/>
  <c r="BH27" i="35"/>
  <c r="AX44" i="35"/>
  <c r="BH54" i="35"/>
  <c r="BL44" i="35"/>
  <c r="AE27" i="35"/>
  <c r="BK32" i="35"/>
  <c r="BO51" i="35"/>
  <c r="V99" i="8"/>
  <c r="K9" i="26"/>
  <c r="W51" i="8"/>
  <c r="W53" i="8" s="1" a="1"/>
  <c r="W53" i="8" s="1"/>
  <c r="Z24" i="35"/>
  <c r="BS50" i="35"/>
  <c r="BK52" i="35"/>
  <c r="AD37" i="35"/>
  <c r="V40" i="35"/>
  <c r="AB33" i="35"/>
  <c r="AG27" i="12"/>
  <c r="AG29" i="12" s="1" a="1"/>
  <c r="AG29" i="12" s="1"/>
  <c r="AW36" i="35"/>
  <c r="BF37" i="35"/>
  <c r="BO27" i="35"/>
  <c r="T40" i="35"/>
  <c r="P57" i="8"/>
  <c r="P58" i="8" s="1" a="1"/>
  <c r="P58" i="8" s="1"/>
  <c r="Q53" i="35"/>
  <c r="BJ52" i="35"/>
  <c r="BO35" i="35"/>
  <c r="L75" i="8"/>
  <c r="BB52" i="35"/>
  <c r="F59" i="8"/>
  <c r="AF33" i="8"/>
  <c r="BR29" i="35"/>
  <c r="AW35" i="35"/>
  <c r="AC9" i="8"/>
  <c r="BL39" i="35"/>
  <c r="X81" i="8"/>
  <c r="AU30" i="35"/>
  <c r="BL42" i="35"/>
  <c r="AX38" i="35"/>
  <c r="BO44" i="35"/>
  <c r="AC34" i="35"/>
  <c r="BL51" i="35"/>
  <c r="BD48" i="35"/>
  <c r="AA39" i="35"/>
  <c r="BE39" i="35"/>
  <c r="BE30" i="35"/>
  <c r="BL36" i="35"/>
  <c r="AX46" i="35"/>
  <c r="AX42" i="35"/>
  <c r="AG33" i="8"/>
  <c r="AG35" i="8" s="1" a="1"/>
  <c r="AG35" i="8" s="1"/>
  <c r="BF30" i="35"/>
  <c r="X48" i="35"/>
  <c r="F9" i="8"/>
  <c r="AK9" i="26"/>
  <c r="AE56" i="35"/>
  <c r="BI28" i="35"/>
  <c r="BF42" i="35"/>
  <c r="BI32" i="35"/>
  <c r="BC50" i="35"/>
  <c r="AC37" i="35"/>
  <c r="BF48" i="35"/>
  <c r="AD35" i="8"/>
  <c r="AD36" i="8" s="1"/>
  <c r="M29" i="8"/>
  <c r="T38" i="35"/>
  <c r="Y56" i="35"/>
  <c r="BS43" i="35"/>
  <c r="AH50" i="35"/>
  <c r="BG35" i="35"/>
  <c r="P9" i="8"/>
  <c r="O81" i="8"/>
  <c r="Q81" i="8"/>
  <c r="BN33" i="35"/>
  <c r="W25" i="35"/>
  <c r="AB46" i="35"/>
  <c r="P41" i="35"/>
  <c r="BJ57" i="35"/>
  <c r="BP57" i="35"/>
  <c r="AW53" i="35"/>
  <c r="AG26" i="35"/>
  <c r="BD50" i="35"/>
  <c r="AI57" i="35"/>
  <c r="BB57" i="35"/>
  <c r="AK42" i="35"/>
  <c r="G9" i="8"/>
  <c r="G11" i="8" s="1" a="1"/>
  <c r="G11" i="8" s="1"/>
  <c r="Y57" i="8"/>
  <c r="X21" i="8"/>
  <c r="X23" i="8" s="1" a="1"/>
  <c r="X23" i="8" s="1"/>
  <c r="Z48" i="35"/>
  <c r="BP27" i="35"/>
  <c r="S10" i="8"/>
  <c r="W41" i="35"/>
  <c r="BK49" i="35"/>
  <c r="T99" i="8"/>
  <c r="AI34" i="35"/>
  <c r="AI48" i="35"/>
  <c r="BM32" i="35"/>
  <c r="AG37" i="35"/>
  <c r="U54" i="35"/>
  <c r="BJ45" i="35"/>
  <c r="BL47" i="35"/>
  <c r="BK55" i="35"/>
  <c r="BU37" i="35"/>
  <c r="U48" i="35"/>
  <c r="X27" i="35"/>
  <c r="AG45" i="35"/>
  <c r="R28" i="8"/>
  <c r="S24" i="35"/>
  <c r="BG41" i="35"/>
  <c r="BL41" i="35"/>
  <c r="X37" i="35"/>
  <c r="BS51" i="35"/>
  <c r="AK51" i="35"/>
  <c r="Y27" i="35"/>
  <c r="BJ39" i="35"/>
  <c r="W39" i="35"/>
  <c r="BR43" i="35"/>
  <c r="O33" i="8"/>
  <c r="O34" i="8" s="1" a="1"/>
  <c r="O34" i="8" s="1"/>
  <c r="V43" i="35"/>
  <c r="BP46" i="35"/>
  <c r="BD30" i="35"/>
  <c r="AV41" i="35"/>
  <c r="V26" i="35"/>
  <c r="AK48" i="35"/>
  <c r="BT39" i="35"/>
  <c r="S32" i="35"/>
  <c r="R9" i="8"/>
  <c r="AA28" i="35"/>
  <c r="BD45" i="35"/>
  <c r="I21" i="8"/>
  <c r="R36" i="35"/>
  <c r="AG15" i="12"/>
  <c r="AG16" i="12" s="1" a="1"/>
  <c r="AG16" i="12" s="1"/>
  <c r="BL55" i="35"/>
  <c r="S53" i="35"/>
  <c r="AF39" i="35"/>
  <c r="BL35" i="35"/>
  <c r="BR55" i="35"/>
  <c r="BN50" i="35"/>
  <c r="W9" i="26"/>
  <c r="BP32" i="35"/>
  <c r="AG28" i="8"/>
  <c r="AA9" i="8"/>
  <c r="W44" i="35"/>
  <c r="AC36" i="35"/>
  <c r="AG33" i="35"/>
  <c r="BC33" i="35"/>
  <c r="Z32" i="35"/>
  <c r="X52" i="35"/>
  <c r="AA47" i="35"/>
  <c r="E27" i="8"/>
  <c r="BF50" i="35"/>
  <c r="R54" i="35"/>
  <c r="V56" i="35"/>
  <c r="BD33" i="35"/>
  <c r="BO52" i="35"/>
  <c r="BQ34" i="35"/>
  <c r="AI54" i="35"/>
  <c r="AJ41" i="35"/>
  <c r="I40" i="8"/>
  <c r="BE36" i="35"/>
  <c r="AE54" i="35"/>
  <c r="BH30" i="35"/>
  <c r="BU33" i="35"/>
  <c r="P28" i="35"/>
  <c r="BC48" i="35"/>
  <c r="C24" i="35"/>
  <c r="AF53" i="35"/>
  <c r="BL50" i="35"/>
  <c r="AK53" i="35"/>
  <c r="E58" i="8"/>
  <c r="W57" i="8"/>
  <c r="S33" i="35"/>
  <c r="L27" i="8"/>
  <c r="I58" i="8"/>
  <c r="BG57" i="35"/>
  <c r="BR57" i="35"/>
  <c r="AC57" i="35"/>
  <c r="AJ51" i="35"/>
  <c r="Z37" i="35"/>
  <c r="Z55" i="35"/>
  <c r="K27" i="8"/>
  <c r="T57" i="35"/>
  <c r="BU57" i="35"/>
  <c r="BB49" i="35"/>
  <c r="BJ29" i="35"/>
  <c r="BM41" i="35"/>
  <c r="AA56" i="35"/>
  <c r="BH42" i="35"/>
  <c r="AI46" i="35"/>
  <c r="AY51" i="35"/>
  <c r="BM30" i="35"/>
  <c r="BG49" i="35"/>
  <c r="AF46" i="35"/>
  <c r="BQ51" i="35"/>
  <c r="AW37" i="35"/>
  <c r="P27" i="8"/>
  <c r="P29" i="8" s="1" a="1"/>
  <c r="P29" i="8" s="1"/>
  <c r="E9" i="26"/>
  <c r="AD9" i="8"/>
  <c r="BM48" i="35"/>
  <c r="R57" i="8"/>
  <c r="AF38" i="35"/>
  <c r="AU36" i="35"/>
  <c r="BD44" i="35"/>
  <c r="BT28" i="35"/>
  <c r="BQ40" i="35"/>
  <c r="S46" i="35"/>
  <c r="AG55" i="35"/>
  <c r="G75" i="8"/>
  <c r="Q15" i="8"/>
  <c r="Q16" i="8" s="1" a="1"/>
  <c r="Q16" i="8" s="1"/>
  <c r="BI49" i="35"/>
  <c r="AB40" i="35"/>
  <c r="BI36" i="35"/>
  <c r="V24" i="35"/>
  <c r="R24" i="35"/>
  <c r="O15" i="8"/>
  <c r="O16" i="8" s="1" a="1"/>
  <c r="O16" i="8" s="1"/>
  <c r="T75" i="8"/>
  <c r="BB39" i="35"/>
  <c r="BU43" i="35"/>
  <c r="BF44" i="35"/>
  <c r="BR49" i="35"/>
  <c r="Y42" i="35"/>
  <c r="S55" i="35"/>
  <c r="BN45" i="35"/>
  <c r="AU42" i="35"/>
  <c r="BH45" i="35"/>
  <c r="T27" i="35"/>
  <c r="Z75" i="8"/>
  <c r="AG15" i="8"/>
  <c r="AG17" i="8" s="1" a="1"/>
  <c r="AG17" i="8" s="1"/>
  <c r="BC40" i="35"/>
  <c r="BS36" i="35"/>
  <c r="Y30" i="35"/>
  <c r="AY50" i="35"/>
  <c r="C41" i="35"/>
  <c r="BM51" i="35"/>
  <c r="BR30" i="35"/>
  <c r="S39" i="35"/>
  <c r="AU43" i="35"/>
  <c r="BF32" i="35"/>
  <c r="BB43" i="35"/>
  <c r="BT46" i="35"/>
  <c r="BS35" i="35"/>
  <c r="H15" i="8"/>
  <c r="H16" i="8" s="1" a="1"/>
  <c r="H16" i="8" s="1"/>
  <c r="P48" i="35"/>
  <c r="BD32" i="35"/>
  <c r="T25" i="35"/>
  <c r="AV48" i="35"/>
  <c r="I41" i="8"/>
  <c r="I42" i="8" s="1"/>
  <c r="BN32" i="35"/>
  <c r="R51" i="35"/>
  <c r="AV54" i="35"/>
  <c r="BF35" i="35"/>
  <c r="AU55" i="35"/>
  <c r="BT48" i="35"/>
  <c r="E21" i="8"/>
  <c r="BH38" i="35"/>
  <c r="V52" i="35"/>
  <c r="AJ28" i="35"/>
  <c r="BH43" i="35"/>
  <c r="V9" i="8"/>
  <c r="AY28" i="35"/>
  <c r="V25" i="35"/>
  <c r="X56" i="35"/>
  <c r="AC28" i="35"/>
  <c r="Z57" i="35"/>
  <c r="BT57" i="35"/>
  <c r="BK37" i="35"/>
  <c r="N99" i="8"/>
  <c r="BU32" i="35"/>
  <c r="BA29" i="35"/>
  <c r="BS27" i="35"/>
  <c r="AU33" i="35"/>
  <c r="BT56" i="35"/>
  <c r="S47" i="35"/>
  <c r="BS44" i="35"/>
  <c r="N29" i="8"/>
  <c r="BF41" i="35"/>
  <c r="AC51" i="35"/>
  <c r="Z43" i="35"/>
  <c r="BI31" i="35"/>
  <c r="BI52" i="35"/>
  <c r="BG38" i="35"/>
  <c r="AA50" i="35"/>
  <c r="BC45" i="35"/>
  <c r="P51" i="35"/>
  <c r="V35" i="8"/>
  <c r="AD41" i="35"/>
  <c r="BA28" i="35"/>
  <c r="BP37" i="35"/>
  <c r="C46" i="35"/>
  <c r="P47" i="35"/>
  <c r="AK25" i="35"/>
  <c r="AF44" i="35"/>
  <c r="BL29" i="35"/>
  <c r="V48" i="35"/>
  <c r="G15" i="8"/>
  <c r="G17" i="8" s="1" a="1"/>
  <c r="G17" i="8" s="1"/>
  <c r="AH53" i="35"/>
  <c r="BI41" i="35"/>
  <c r="Q9" i="8"/>
  <c r="BP56" i="35"/>
  <c r="BP31" i="35"/>
  <c r="V30" i="35"/>
  <c r="AV46" i="35"/>
  <c r="X50" i="35"/>
  <c r="BR37" i="35"/>
  <c r="BR51" i="35"/>
  <c r="AE24" i="35"/>
  <c r="V51" i="35"/>
  <c r="BC39" i="35"/>
  <c r="W53" i="35"/>
  <c r="BC35" i="35"/>
  <c r="BO50" i="35"/>
  <c r="AF47" i="35"/>
  <c r="BL31" i="35"/>
  <c r="BO28" i="35"/>
  <c r="T26" i="35"/>
  <c r="AJ53" i="35"/>
  <c r="AX57" i="35"/>
  <c r="Q57" i="35"/>
  <c r="AE57" i="35"/>
  <c r="V41" i="35"/>
  <c r="BS57" i="35"/>
  <c r="AH27" i="35"/>
  <c r="P36" i="35"/>
  <c r="BI37" i="35"/>
  <c r="BN53" i="35"/>
  <c r="Z34" i="35"/>
  <c r="BK47" i="35"/>
  <c r="AC56" i="35"/>
  <c r="BT36" i="35"/>
  <c r="AX34" i="35"/>
  <c r="N33" i="8"/>
  <c r="BG32" i="35"/>
  <c r="M9" i="8"/>
  <c r="BI56" i="35"/>
  <c r="Q54" i="35"/>
  <c r="R34" i="35"/>
  <c r="AI9" i="26"/>
  <c r="AC43" i="35"/>
  <c r="AZ46" i="35"/>
  <c r="BN39" i="35"/>
  <c r="AP9" i="26"/>
  <c r="S49" i="35"/>
  <c r="AU44" i="35"/>
  <c r="BE49" i="35"/>
  <c r="AG49" i="35"/>
  <c r="T21" i="8"/>
  <c r="W21" i="8"/>
  <c r="BU34" i="35"/>
  <c r="X28" i="8"/>
  <c r="BK43" i="35"/>
  <c r="P15" i="8"/>
  <c r="P17" i="8" s="1" a="1"/>
  <c r="P17" i="8" s="1"/>
  <c r="AB25" i="35"/>
  <c r="BQ37" i="35"/>
  <c r="U42" i="35"/>
  <c r="BO37" i="35"/>
  <c r="AB28" i="8"/>
  <c r="AK55" i="35"/>
  <c r="AG43" i="35"/>
  <c r="AD38" i="35"/>
  <c r="Y9" i="8"/>
  <c r="AZ50" i="35"/>
  <c r="Y41" i="35"/>
  <c r="AU41" i="35"/>
  <c r="BF28" i="35"/>
  <c r="BJ27" i="35"/>
  <c r="Q32" i="35"/>
  <c r="AK45" i="35"/>
  <c r="BL34" i="35"/>
  <c r="BG28" i="35"/>
  <c r="BS52" i="35"/>
  <c r="Q43" i="35"/>
  <c r="BF34" i="35"/>
  <c r="W63" i="8"/>
  <c r="W65" i="8" s="1" a="1"/>
  <c r="W65" i="8" s="1"/>
  <c r="S54" i="35"/>
  <c r="AZ42" i="35"/>
  <c r="AZ41" i="35"/>
  <c r="AF40" i="35"/>
  <c r="AW40" i="35"/>
  <c r="S30" i="35"/>
  <c r="AZ34" i="35"/>
  <c r="AX31" i="35"/>
  <c r="AB24" i="35"/>
  <c r="AG81" i="12"/>
  <c r="Z42" i="35"/>
  <c r="AI35" i="35"/>
  <c r="BJ51" i="35"/>
  <c r="L63" i="8"/>
  <c r="M9" i="26"/>
  <c r="AX40" i="35"/>
  <c r="BU52" i="35"/>
  <c r="BN42" i="35"/>
  <c r="AJ52" i="35"/>
  <c r="Q46" i="35"/>
  <c r="AA36" i="35"/>
  <c r="J15" i="8"/>
  <c r="BQ43" i="35"/>
  <c r="BM39" i="35"/>
  <c r="R39" i="35"/>
  <c r="BT27" i="35"/>
  <c r="BE38" i="35"/>
  <c r="W50" i="35"/>
  <c r="X33" i="35"/>
  <c r="AY44" i="35"/>
  <c r="BD42" i="35"/>
  <c r="F21" i="8"/>
  <c r="F23" i="8" s="1" a="1"/>
  <c r="F23" i="8" s="1"/>
  <c r="Q42" i="35"/>
  <c r="AW45" i="35"/>
  <c r="Y53" i="35"/>
  <c r="AE34" i="35"/>
  <c r="AI27" i="35"/>
  <c r="S25" i="35"/>
  <c r="C32" i="35"/>
  <c r="U36" i="35"/>
  <c r="BP44" i="35"/>
  <c r="BD35" i="35"/>
  <c r="BM52" i="35"/>
  <c r="N75" i="8"/>
  <c r="AZ37" i="35"/>
  <c r="BB38" i="35"/>
  <c r="V29" i="35"/>
  <c r="M28" i="8"/>
  <c r="C38" i="35"/>
  <c r="Q44" i="35"/>
  <c r="S52" i="35"/>
  <c r="AE34" i="8"/>
  <c r="BH41" i="35"/>
  <c r="BG36" i="35"/>
  <c r="AH43" i="35"/>
  <c r="AG41" i="35"/>
  <c r="BO55" i="35"/>
  <c r="V35" i="35"/>
  <c r="BA34" i="35"/>
  <c r="AH9" i="26"/>
  <c r="AJ55" i="35"/>
  <c r="BR38" i="35"/>
  <c r="AC33" i="8"/>
  <c r="F41" i="8"/>
  <c r="BP33" i="35"/>
  <c r="S33" i="8"/>
  <c r="W27" i="8"/>
  <c r="BK31" i="35"/>
  <c r="AV32" i="35"/>
  <c r="BR50" i="35"/>
  <c r="AV47" i="35"/>
  <c r="AD44" i="35"/>
  <c r="AK38" i="35"/>
  <c r="K15" i="8"/>
  <c r="AV34" i="35"/>
  <c r="BU40" i="35"/>
  <c r="W81" i="8"/>
  <c r="BP54" i="35"/>
  <c r="X42" i="35"/>
  <c r="BI40" i="35"/>
  <c r="AA48" i="35"/>
  <c r="AW50" i="35"/>
  <c r="AU31" i="35"/>
  <c r="I99" i="8"/>
  <c r="BO40" i="35"/>
  <c r="P35" i="35"/>
  <c r="Y25" i="35"/>
  <c r="T52" i="35"/>
  <c r="Y75" i="8"/>
  <c r="Y76" i="8" s="1" a="1"/>
  <c r="Y76" i="8" s="1"/>
  <c r="F81" i="8"/>
  <c r="AC27" i="35"/>
  <c r="L57" i="8"/>
  <c r="R31" i="35"/>
  <c r="V64" i="8"/>
  <c r="AH46" i="35"/>
  <c r="U33" i="8"/>
  <c r="U35" i="8" s="1" a="1"/>
  <c r="U35" i="8" s="1"/>
  <c r="R9" i="26"/>
  <c r="W31" i="35"/>
  <c r="AX35" i="35"/>
  <c r="AB75" i="8"/>
  <c r="AB77" i="8" s="1" a="1"/>
  <c r="AB77" i="8" s="1"/>
  <c r="AE57" i="8"/>
  <c r="AW41" i="35"/>
  <c r="BB45" i="35"/>
  <c r="BI45" i="35"/>
  <c r="BB33" i="35"/>
  <c r="BA30" i="35"/>
  <c r="P63" i="8"/>
  <c r="P64" i="8" s="1" a="1"/>
  <c r="P64" i="8" s="1"/>
  <c r="P75" i="8"/>
  <c r="P77" i="8" s="1" a="1"/>
  <c r="P77" i="8" s="1"/>
  <c r="BS45" i="35"/>
  <c r="BG30" i="35"/>
  <c r="P99" i="8"/>
  <c r="P101" i="8" s="1" a="1"/>
  <c r="P101" i="8" s="1"/>
  <c r="BC37" i="35"/>
  <c r="BI47" i="35"/>
  <c r="AK31" i="35"/>
  <c r="BE27" i="35"/>
  <c r="BS34" i="35"/>
  <c r="AK24" i="35"/>
  <c r="AC40" i="35"/>
  <c r="BK28" i="35"/>
  <c r="BM36" i="35"/>
  <c r="BF39" i="35"/>
  <c r="BM34" i="35"/>
  <c r="F63" i="8"/>
  <c r="F65" i="8" s="1" a="1"/>
  <c r="F65" i="8" s="1"/>
  <c r="S50" i="35"/>
  <c r="BO46" i="35"/>
  <c r="BL46" i="35"/>
  <c r="BS46" i="35"/>
  <c r="Y51" i="35"/>
  <c r="C37" i="35"/>
  <c r="BR27" i="35"/>
  <c r="U57" i="8"/>
  <c r="AC53" i="35"/>
  <c r="AD31" i="35"/>
  <c r="T50" i="35"/>
  <c r="BI35" i="35"/>
  <c r="AZ29" i="35"/>
  <c r="BM42" i="35"/>
  <c r="AY37" i="35"/>
  <c r="S29" i="35"/>
  <c r="C28" i="35"/>
  <c r="BL32" i="35"/>
  <c r="BO29" i="35"/>
  <c r="AA30" i="35"/>
  <c r="AV49" i="35"/>
  <c r="AZ28" i="35"/>
  <c r="BL27" i="35"/>
  <c r="BF49" i="35"/>
  <c r="BR52" i="35"/>
  <c r="H81" i="8"/>
  <c r="BB37" i="35"/>
  <c r="K75" i="8"/>
  <c r="K77" i="8" s="1" a="1"/>
  <c r="K77" i="8" s="1"/>
  <c r="BI43" i="35"/>
  <c r="G41" i="8"/>
  <c r="AF45" i="35"/>
  <c r="T55" i="35"/>
  <c r="BA49" i="35"/>
  <c r="X54" i="35"/>
  <c r="T37" i="35"/>
  <c r="BP47" i="35"/>
  <c r="W29" i="35"/>
  <c r="BQ53" i="35"/>
  <c r="BC52" i="35"/>
  <c r="AB52" i="35"/>
  <c r="AF35" i="35"/>
  <c r="Y50" i="35"/>
  <c r="AJ31" i="35"/>
  <c r="AD39" i="35"/>
  <c r="AB21" i="8"/>
  <c r="AB22" i="8" s="1" a="1"/>
  <c r="AB22" i="8" s="1"/>
  <c r="BG53" i="35"/>
  <c r="Y24" i="35"/>
  <c r="L33" i="8"/>
  <c r="L35" i="8" s="1" a="1"/>
  <c r="L35" i="8" s="1"/>
  <c r="AC29" i="35"/>
  <c r="S51" i="35"/>
  <c r="BU38" i="35"/>
  <c r="BC27" i="35"/>
  <c r="AF28" i="8"/>
  <c r="V34" i="8"/>
  <c r="AD54" i="35"/>
  <c r="AG29" i="8"/>
  <c r="Q41" i="35"/>
  <c r="BJ36" i="35"/>
  <c r="BJ35" i="35"/>
  <c r="Y21" i="8"/>
  <c r="Y22" i="8" s="1" a="1"/>
  <c r="Y22" i="8" s="1"/>
  <c r="Q28" i="8"/>
  <c r="J21" i="8"/>
  <c r="AC81" i="8"/>
  <c r="Q49" i="35"/>
  <c r="AX41" i="35"/>
  <c r="BQ29" i="35"/>
  <c r="S28" i="8"/>
  <c r="AB27" i="35"/>
  <c r="AF9" i="26"/>
  <c r="Z63" i="8"/>
  <c r="BF55" i="35"/>
  <c r="AG100" i="8"/>
  <c r="P25" i="35"/>
  <c r="T44" i="35"/>
  <c r="N9" i="8"/>
  <c r="AA24" i="35"/>
  <c r="G81" i="8"/>
  <c r="G83" i="8" s="1" a="1"/>
  <c r="G83" i="8" s="1"/>
  <c r="BB46" i="35"/>
  <c r="Z41" i="8"/>
  <c r="AG25" i="35"/>
  <c r="Z99" i="8"/>
  <c r="BI42" i="35"/>
  <c r="U53" i="35"/>
  <c r="BT34" i="35"/>
  <c r="AM9" i="26"/>
  <c r="BC29" i="35"/>
  <c r="AZ32" i="35"/>
  <c r="BG39" i="35"/>
  <c r="AK33" i="35"/>
  <c r="AB26" i="35"/>
  <c r="BL30" i="35"/>
  <c r="X44" i="35"/>
  <c r="Z50" i="35"/>
  <c r="BJ28" i="35"/>
  <c r="AZ35" i="35"/>
  <c r="Z47" i="35"/>
  <c r="AW55" i="35"/>
  <c r="R42" i="35"/>
  <c r="P50" i="35"/>
  <c r="V28" i="35"/>
  <c r="AV37" i="35"/>
  <c r="AX48" i="35"/>
  <c r="AG75" i="8"/>
  <c r="AG77" i="8" s="1" a="1"/>
  <c r="AG77" i="8" s="1"/>
  <c r="R29" i="8"/>
  <c r="R49" i="35"/>
  <c r="AF36" i="35"/>
  <c r="AB29" i="35"/>
  <c r="BR46" i="35"/>
  <c r="AB34" i="8"/>
  <c r="AB36" i="8" s="1"/>
  <c r="BO49" i="35"/>
  <c r="AA43" i="35"/>
  <c r="AJ50" i="35"/>
  <c r="T29" i="35"/>
  <c r="H40" i="8"/>
  <c r="BB34" i="35"/>
  <c r="AO9" i="26"/>
  <c r="G40" i="8"/>
  <c r="AD75" i="8"/>
  <c r="AD77" i="8" s="1" a="1"/>
  <c r="AD77" i="8" s="1"/>
  <c r="BF45" i="35"/>
  <c r="T58" i="8"/>
  <c r="BQ49" i="35"/>
  <c r="BH51" i="35"/>
  <c r="AC45" i="35"/>
  <c r="BM27" i="35"/>
  <c r="AD27" i="35"/>
  <c r="AB81" i="8"/>
  <c r="BO45" i="35"/>
  <c r="BF33" i="35"/>
  <c r="M58" i="8"/>
  <c r="T30" i="35"/>
  <c r="AF32" i="35"/>
  <c r="AG30" i="35"/>
  <c r="BA27" i="35"/>
  <c r="AC49" i="35"/>
  <c r="BJ32" i="35"/>
  <c r="Z31" i="35"/>
  <c r="AV29" i="35"/>
  <c r="U41" i="35"/>
  <c r="BH37" i="35"/>
  <c r="BG45" i="35"/>
  <c r="BA35" i="35"/>
  <c r="H57" i="8"/>
  <c r="BM40" i="35"/>
  <c r="AY41" i="35"/>
  <c r="P27" i="35"/>
  <c r="AC32" i="35"/>
  <c r="AJ47" i="35"/>
  <c r="U75" i="8"/>
  <c r="U76" i="8" s="1" a="1"/>
  <c r="U76" i="8" s="1"/>
  <c r="V45" i="35"/>
  <c r="F35" i="8"/>
  <c r="L82" i="8"/>
  <c r="BG44" i="35"/>
  <c r="BE43" i="35"/>
  <c r="BK50" i="35"/>
  <c r="AD82" i="8"/>
  <c r="AG54" i="35"/>
  <c r="BC43" i="35"/>
  <c r="X35" i="35"/>
  <c r="Q75" i="8"/>
  <c r="Q76" i="8" s="1" a="1"/>
  <c r="Q76" i="8" s="1"/>
  <c r="AI39" i="35"/>
  <c r="AZ52" i="35"/>
  <c r="BQ46" i="35"/>
  <c r="BD41" i="35"/>
  <c r="AE21" i="8"/>
  <c r="AB50" i="35"/>
  <c r="P55" i="35"/>
  <c r="BH29" i="35"/>
  <c r="P37" i="35"/>
  <c r="AG57" i="8"/>
  <c r="BI50" i="35"/>
  <c r="BE53" i="35"/>
  <c r="Q26" i="35"/>
  <c r="W42" i="35"/>
  <c r="BB27" i="35"/>
  <c r="T45" i="35"/>
  <c r="AF40" i="8"/>
  <c r="AE50" i="35"/>
  <c r="AV51" i="35"/>
  <c r="BQ45" i="35"/>
  <c r="AK43" i="35"/>
  <c r="BD31" i="35"/>
  <c r="AV44" i="35"/>
  <c r="Z35" i="35"/>
  <c r="AY55" i="35"/>
  <c r="BC32" i="35"/>
  <c r="BF31" i="35"/>
  <c r="BN27" i="35"/>
  <c r="N57" i="8"/>
  <c r="AH32" i="35"/>
  <c r="BJ30" i="35"/>
  <c r="BM33" i="35"/>
  <c r="AA26" i="35"/>
  <c r="BU46" i="35"/>
  <c r="BU50" i="35"/>
  <c r="AC24" i="35"/>
  <c r="AW32" i="35"/>
  <c r="AF31" i="35"/>
  <c r="S34" i="35"/>
  <c r="AZ43" i="35"/>
  <c r="BJ50" i="35"/>
  <c r="H21" i="8"/>
  <c r="H22" i="8" s="1" a="1"/>
  <c r="H22" i="8" s="1"/>
  <c r="O101" i="8"/>
  <c r="AD83" i="8"/>
  <c r="AD84" i="8" s="1"/>
  <c r="AC65" i="8"/>
  <c r="AU46" i="35"/>
  <c r="T33" i="8"/>
  <c r="AI25" i="35"/>
  <c r="S9" i="26"/>
  <c r="S11" i="26" s="1" a="1"/>
  <c r="S11" i="26" s="1"/>
  <c r="AB35" i="35"/>
  <c r="AC31" i="35"/>
  <c r="AH42" i="35"/>
  <c r="AC27" i="8"/>
  <c r="BR33" i="35"/>
  <c r="BU42" i="35"/>
  <c r="AF99" i="8"/>
  <c r="R29" i="35"/>
  <c r="BT37" i="35"/>
  <c r="Z33" i="8"/>
  <c r="F99" i="8"/>
  <c r="C27" i="35"/>
  <c r="H41" i="8"/>
  <c r="AF50" i="35"/>
  <c r="BN48" i="35"/>
  <c r="AK36" i="35"/>
  <c r="BT45" i="35"/>
  <c r="P52" i="35"/>
  <c r="BN43" i="35"/>
  <c r="BK38" i="35"/>
  <c r="W99" i="8"/>
  <c r="AD36" i="35"/>
  <c r="J57" i="8"/>
  <c r="X40" i="35"/>
  <c r="BJ47" i="35"/>
  <c r="Y26" i="35"/>
  <c r="BJ55" i="35"/>
  <c r="AC21" i="8"/>
  <c r="BU35" i="35"/>
  <c r="BE50" i="35"/>
  <c r="S59" i="8"/>
  <c r="AB31" i="35"/>
  <c r="AF42" i="35"/>
  <c r="AW47" i="35"/>
  <c r="AE45" i="35"/>
  <c r="BP49" i="35"/>
  <c r="M21" i="8"/>
  <c r="AD57" i="8"/>
  <c r="AX30" i="35"/>
  <c r="AW38" i="35"/>
  <c r="S36" i="35"/>
  <c r="I63" i="8"/>
  <c r="BO33" i="35"/>
  <c r="M81" i="8"/>
  <c r="AU49" i="35"/>
  <c r="M63" i="8"/>
  <c r="M64" i="8" s="1" a="1"/>
  <c r="M64" i="8" s="1"/>
  <c r="BH40" i="35"/>
  <c r="AD45" i="35"/>
  <c r="AZ49" i="35"/>
  <c r="AF34" i="35"/>
  <c r="BE41" i="35"/>
  <c r="S75" i="8"/>
  <c r="S76" i="8" s="1" a="1"/>
  <c r="S76" i="8" s="1"/>
  <c r="O9" i="8"/>
  <c r="E11" i="8"/>
  <c r="BG31" i="35"/>
  <c r="Q36" i="35"/>
  <c r="AG81" i="8"/>
  <c r="Y54" i="35"/>
  <c r="R40" i="35"/>
  <c r="AF30" i="35"/>
  <c r="M75" i="8"/>
  <c r="M77" i="8" s="1" a="1"/>
  <c r="M77" i="8" s="1"/>
  <c r="BJ49" i="35"/>
  <c r="BI55" i="35"/>
  <c r="AF9" i="8"/>
  <c r="BP53" i="35"/>
  <c r="J75" i="8"/>
  <c r="J77" i="8" s="1" a="1"/>
  <c r="J77" i="8" s="1"/>
  <c r="AF41" i="8"/>
  <c r="J9" i="8"/>
  <c r="C36" i="35"/>
  <c r="V53" i="35"/>
  <c r="BA41" i="35"/>
  <c r="AG38" i="35"/>
  <c r="L99" i="8"/>
  <c r="BG48" i="35"/>
  <c r="Z30" i="35"/>
  <c r="AE33" i="35"/>
  <c r="R32" i="35"/>
  <c r="BG27" i="35"/>
  <c r="AN9" i="26"/>
  <c r="AN11" i="26" s="1" a="1"/>
  <c r="AN11" i="26" s="1"/>
  <c r="AF65" i="8"/>
  <c r="BH44" i="35"/>
  <c r="BK39" i="35"/>
  <c r="AD43" i="35"/>
  <c r="AY48" i="35"/>
  <c r="AD32" i="35"/>
  <c r="BM46" i="35"/>
  <c r="BO32" i="35"/>
  <c r="AE26" i="35"/>
  <c r="AZ30" i="35"/>
  <c r="AC33" i="35"/>
  <c r="AY35" i="35"/>
  <c r="AZ36" i="35"/>
  <c r="AB63" i="8"/>
  <c r="BE44" i="35"/>
  <c r="K40" i="8"/>
  <c r="Y37" i="35"/>
  <c r="C29" i="35"/>
  <c r="BP51" i="35"/>
  <c r="Y28" i="35"/>
  <c r="P33" i="8"/>
  <c r="P35" i="8" s="1" a="1"/>
  <c r="P35" i="8" s="1"/>
  <c r="BS38" i="35"/>
  <c r="N63" i="8"/>
  <c r="N64" i="8" s="1" a="1"/>
  <c r="N64" i="8" s="1"/>
  <c r="V57" i="35"/>
  <c r="AU57" i="35"/>
  <c r="AA40" i="35"/>
  <c r="AJ56" i="35"/>
  <c r="BG51" i="35"/>
  <c r="AZ48" i="35"/>
  <c r="AD50" i="35"/>
  <c r="AV50" i="35"/>
  <c r="AF51" i="35"/>
  <c r="AH29" i="35"/>
  <c r="C55" i="35"/>
  <c r="T32" i="35"/>
  <c r="AX51" i="35"/>
  <c r="AW54" i="35"/>
  <c r="BQ56" i="35"/>
  <c r="AY38" i="35"/>
  <c r="Z28" i="35"/>
  <c r="Y48" i="35"/>
  <c r="AA34" i="35"/>
  <c r="AH33" i="35"/>
  <c r="BM43" i="35"/>
  <c r="AJ44" i="35"/>
  <c r="BT41" i="35"/>
  <c r="U47" i="35"/>
  <c r="Y46" i="35"/>
  <c r="AU35" i="35"/>
  <c r="AX37" i="35"/>
  <c r="AR9" i="26"/>
  <c r="AJ9" i="26"/>
  <c r="C42" i="35"/>
  <c r="AI32" i="35"/>
  <c r="AG36" i="35"/>
  <c r="AJ32" i="35"/>
  <c r="BG33" i="35"/>
  <c r="AJ29" i="35"/>
  <c r="BA48" i="35"/>
  <c r="BS42" i="35"/>
  <c r="C39" i="35"/>
  <c r="AB28" i="35"/>
  <c r="AE47" i="35"/>
  <c r="AY47" i="35"/>
  <c r="R50" i="35"/>
  <c r="Z27" i="8"/>
  <c r="AX28" i="35"/>
  <c r="X25" i="35"/>
  <c r="BM45" i="35"/>
  <c r="BM38" i="35"/>
  <c r="Q27" i="35"/>
  <c r="M99" i="8"/>
  <c r="V36" i="35"/>
  <c r="AV33" i="35"/>
  <c r="AD27" i="8"/>
  <c r="BH50" i="35"/>
  <c r="AD35" i="35"/>
  <c r="AB9" i="26"/>
  <c r="C43" i="35"/>
  <c r="V21" i="8"/>
  <c r="AB36" i="35"/>
  <c r="Q45" i="35"/>
  <c r="S38" i="35"/>
  <c r="BQ47" i="35"/>
  <c r="S26" i="35"/>
  <c r="V38" i="35"/>
  <c r="AB48" i="35"/>
  <c r="R75" i="8"/>
  <c r="R77" i="8" s="1" a="1"/>
  <c r="R77" i="8" s="1"/>
  <c r="AF33" i="35"/>
  <c r="BR41" i="35"/>
  <c r="BE46" i="35"/>
  <c r="BU51" i="35"/>
  <c r="AD24" i="35"/>
  <c r="X28" i="35"/>
  <c r="BN31" i="35"/>
  <c r="BN44" i="35"/>
  <c r="AF24" i="35"/>
  <c r="O27" i="8"/>
  <c r="T15" i="8"/>
  <c r="T16" i="8" s="1" a="1"/>
  <c r="T16" i="8" s="1"/>
  <c r="BK40" i="35"/>
  <c r="V37" i="35"/>
  <c r="BF40" i="35"/>
  <c r="AW31" i="35"/>
  <c r="AH54" i="35"/>
  <c r="C34" i="35"/>
  <c r="U31" i="35"/>
  <c r="P43" i="35"/>
  <c r="I33" i="8"/>
  <c r="AW27" i="35"/>
  <c r="P34" i="35"/>
  <c r="BC42" i="35"/>
  <c r="Y35" i="35"/>
  <c r="Y32" i="35"/>
  <c r="AC47" i="35"/>
  <c r="Z27" i="35"/>
  <c r="AD55" i="35"/>
  <c r="AA57" i="8"/>
  <c r="BN41" i="35"/>
  <c r="Y34" i="35"/>
  <c r="AI55" i="35"/>
  <c r="BI38" i="35"/>
  <c r="BB47" i="35"/>
  <c r="K81" i="8"/>
  <c r="AY52" i="35"/>
  <c r="AY30" i="35"/>
  <c r="BL28" i="35"/>
  <c r="Q99" i="8"/>
  <c r="Q100" i="8" s="1" a="1"/>
  <c r="Q100" i="8" s="1"/>
  <c r="AU38" i="35"/>
  <c r="X32" i="35"/>
  <c r="BU45" i="35"/>
  <c r="AX43" i="35"/>
  <c r="BO31" i="35"/>
  <c r="U46" i="35"/>
  <c r="AI29" i="35"/>
  <c r="BI48" i="35"/>
  <c r="BT38" i="35"/>
  <c r="Z40" i="8"/>
  <c r="H100" i="8"/>
  <c r="BP45" i="35"/>
  <c r="BU49" i="35"/>
  <c r="AD29" i="35"/>
  <c r="V39" i="35"/>
  <c r="AF29" i="35"/>
  <c r="AE48" i="35"/>
  <c r="J33" i="8"/>
  <c r="BJ42" i="35"/>
  <c r="AK50" i="35"/>
  <c r="BH31" i="35"/>
  <c r="AJ46" i="35"/>
  <c r="AA63" i="8"/>
  <c r="S48" i="35"/>
  <c r="BO43" i="35"/>
  <c r="P45" i="35"/>
  <c r="U29" i="35"/>
  <c r="BJ48" i="35"/>
  <c r="BC44" i="35"/>
  <c r="BL49" i="35"/>
  <c r="BM31" i="35"/>
  <c r="BA40" i="35"/>
  <c r="I81" i="8"/>
  <c r="AV31" i="35"/>
  <c r="F34" i="8"/>
  <c r="BP28" i="35"/>
  <c r="AC9" i="26"/>
  <c r="W27" i="35"/>
  <c r="BU36" i="35"/>
  <c r="AT9" i="26"/>
  <c r="BK54" i="35"/>
  <c r="AK34" i="35"/>
  <c r="AE41" i="35"/>
  <c r="U55" i="35"/>
  <c r="G27" i="8"/>
  <c r="AX27" i="35"/>
  <c r="AE40" i="35"/>
  <c r="AD46" i="35"/>
  <c r="AB101" i="8"/>
  <c r="BN40" i="35"/>
  <c r="BN54" i="35"/>
  <c r="AG29" i="35"/>
  <c r="AK40" i="35"/>
  <c r="AE28" i="35"/>
  <c r="BT30" i="35"/>
  <c r="AI40" i="35"/>
  <c r="C25" i="35"/>
  <c r="U21" i="8"/>
  <c r="BS54" i="35"/>
  <c r="P53" i="35"/>
  <c r="AJ48" i="35"/>
  <c r="BB31" i="35"/>
  <c r="H9" i="8"/>
  <c r="BB42" i="35"/>
  <c r="N81" i="8"/>
  <c r="BR45" i="35"/>
  <c r="T54" i="35"/>
  <c r="X29" i="8"/>
  <c r="BD43" i="35"/>
  <c r="BO36" i="35"/>
  <c r="AA38" i="35"/>
  <c r="BH39" i="35"/>
  <c r="R37" i="35"/>
  <c r="M34" i="8"/>
  <c r="AB43" i="35"/>
  <c r="BQ30" i="35"/>
  <c r="P32" i="35"/>
  <c r="H75" i="8"/>
  <c r="H76" i="8" s="1" a="1"/>
  <c r="H76" i="8" s="1"/>
  <c r="AC41" i="35"/>
  <c r="AV53" i="35"/>
  <c r="U30" i="35"/>
  <c r="V57" i="8"/>
  <c r="BN35" i="35"/>
  <c r="BK45" i="35"/>
  <c r="AC50" i="35"/>
  <c r="AI36" i="35"/>
  <c r="AI26" i="35"/>
  <c r="AJ35" i="35"/>
  <c r="BE48" i="35"/>
  <c r="G57" i="8"/>
  <c r="U26" i="35"/>
  <c r="AY34" i="35"/>
  <c r="BN47" i="35"/>
  <c r="BT32" i="35"/>
  <c r="AW48" i="35"/>
  <c r="BR32" i="35"/>
  <c r="BL37" i="35"/>
  <c r="AW39" i="35"/>
  <c r="V32" i="35"/>
  <c r="BB50" i="35"/>
  <c r="AD42" i="35"/>
  <c r="BA53" i="35"/>
  <c r="Z59" i="8"/>
  <c r="AK30" i="35"/>
  <c r="V82" i="8"/>
  <c r="V84" i="8" s="1"/>
  <c r="AZ38" i="35"/>
  <c r="BU31" i="35"/>
  <c r="BI34" i="35"/>
  <c r="U32" i="35"/>
  <c r="BD28" i="35"/>
  <c r="X33" i="8"/>
  <c r="X34" i="8" s="1" a="1"/>
  <c r="X34" i="8" s="1"/>
  <c r="AG9" i="26"/>
  <c r="AA101" i="8"/>
  <c r="AE35" i="35"/>
  <c r="T9" i="26"/>
  <c r="BC49" i="35"/>
  <c r="BP35" i="35"/>
  <c r="BC38" i="35"/>
  <c r="AK29" i="35"/>
  <c r="AV40" i="35"/>
  <c r="AJ45" i="35"/>
  <c r="BK35" i="35"/>
  <c r="BT35" i="35"/>
  <c r="Z26" i="35"/>
  <c r="J29" i="8"/>
  <c r="Z38" i="35"/>
  <c r="BT43" i="35"/>
  <c r="W28" i="35"/>
  <c r="AW29" i="35"/>
  <c r="Q57" i="8"/>
  <c r="BB55" i="35"/>
  <c r="AG39" i="35"/>
  <c r="W40" i="35"/>
  <c r="Z36" i="35"/>
  <c r="AE39" i="35"/>
  <c r="J101" i="8"/>
  <c r="J102" i="8" s="1"/>
  <c r="T9" i="8"/>
  <c r="BA39" i="35"/>
  <c r="AB44" i="35"/>
  <c r="BU29" i="35"/>
  <c r="AV35" i="35"/>
  <c r="R30" i="35"/>
  <c r="W49" i="35"/>
  <c r="X47" i="35"/>
  <c r="AY32" i="35"/>
  <c r="S11" i="8"/>
  <c r="AW44" i="35"/>
  <c r="G99" i="8"/>
  <c r="BD36" i="35"/>
  <c r="BJ46" i="35"/>
  <c r="BK44" i="35"/>
  <c r="AV30" i="35"/>
  <c r="BU30" i="35"/>
  <c r="L83" i="8"/>
  <c r="AJ49" i="35"/>
  <c r="BB32" i="35"/>
  <c r="AU53" i="35"/>
  <c r="Z81" i="8"/>
  <c r="E41" i="8"/>
  <c r="E42" i="8" s="1"/>
  <c r="V42" i="35"/>
  <c r="BM37" i="35"/>
  <c r="X51" i="35"/>
  <c r="C50" i="35"/>
  <c r="AC44" i="35"/>
  <c r="AD63" i="8"/>
  <c r="AF21" i="8"/>
  <c r="AF22" i="8" s="1" a="1"/>
  <c r="AF22" i="8" s="1"/>
  <c r="BA42" i="35"/>
  <c r="AB51" i="35"/>
  <c r="BL45" i="35"/>
  <c r="BG52" i="35"/>
  <c r="BK46" i="35"/>
  <c r="BI46" i="35"/>
  <c r="AE55" i="35"/>
  <c r="AB37" i="35"/>
  <c r="BQ27" i="35"/>
  <c r="S15" i="8"/>
  <c r="S17" i="8" s="1" a="1"/>
  <c r="S17" i="8" s="1"/>
  <c r="AH49" i="35"/>
  <c r="BA31" i="35"/>
  <c r="AJ40" i="35"/>
  <c r="AK44" i="35"/>
  <c r="Q24" i="35"/>
  <c r="P31" i="35"/>
  <c r="U81" i="8"/>
  <c r="AA28" i="8"/>
  <c r="BE33" i="35"/>
  <c r="R38" i="35"/>
  <c r="H63" i="8"/>
  <c r="N21" i="8"/>
  <c r="N23" i="8" s="1" a="1"/>
  <c r="N23" i="8" s="1"/>
  <c r="W32" i="35"/>
  <c r="BN34" i="35"/>
  <c r="T33" i="35"/>
  <c r="AE25" i="35"/>
  <c r="AK41" i="35"/>
  <c r="AH38" i="35"/>
  <c r="AE36" i="35"/>
  <c r="BE54" i="35"/>
  <c r="AE99" i="8"/>
  <c r="BJ38" i="35"/>
  <c r="AZ45" i="35"/>
  <c r="AU29" i="35"/>
  <c r="BH47" i="35"/>
  <c r="Y81" i="8"/>
  <c r="F27" i="8"/>
  <c r="BB30" i="35"/>
  <c r="E99" i="8"/>
  <c r="X15" i="8"/>
  <c r="X16" i="8" s="1" a="1"/>
  <c r="X16" i="8" s="1"/>
  <c r="BJ44" i="35"/>
  <c r="BO47" i="35"/>
  <c r="AK39" i="35"/>
  <c r="BB53" i="35"/>
  <c r="AZ33" i="35"/>
  <c r="BS30" i="35"/>
  <c r="S44" i="35"/>
  <c r="BC41" i="35"/>
  <c r="BC53" i="35"/>
  <c r="T34" i="35"/>
  <c r="AF43" i="35"/>
  <c r="AK46" i="35"/>
  <c r="AG9" i="12"/>
  <c r="AI42" i="35"/>
  <c r="BC36" i="35"/>
  <c r="T51" i="35"/>
  <c r="BQ28" i="35"/>
  <c r="C30" i="35"/>
  <c r="V50" i="35"/>
  <c r="AE53" i="35"/>
  <c r="I9" i="26"/>
  <c r="BQ54" i="35"/>
  <c r="AC30" i="35"/>
  <c r="X46" i="35"/>
  <c r="AI28" i="35"/>
  <c r="BA45" i="35"/>
  <c r="AY42" i="35"/>
  <c r="AF55" i="35"/>
  <c r="AJ24" i="35"/>
  <c r="BP48" i="35"/>
  <c r="AV27" i="35"/>
  <c r="Z41" i="35"/>
  <c r="BH34" i="35"/>
  <c r="AY49" i="35"/>
  <c r="BP41" i="35"/>
  <c r="BD27" i="35"/>
  <c r="R47" i="35"/>
  <c r="BR42" i="35"/>
  <c r="AB38" i="35"/>
  <c r="BD47" i="35"/>
  <c r="Z58" i="8"/>
  <c r="U9" i="8"/>
  <c r="AB49" i="35"/>
  <c r="AH31" i="35"/>
  <c r="AZ31" i="35"/>
  <c r="AB30" i="35"/>
  <c r="AD30" i="35"/>
  <c r="K76" i="8" a="1"/>
  <c r="K76" i="8" s="1"/>
  <c r="AE77" i="8" a="1"/>
  <c r="AE77" i="8" s="1"/>
  <c r="R101" i="8" a="1"/>
  <c r="R101" i="8" s="1"/>
  <c r="AF17" i="8" a="1"/>
  <c r="AF17" i="8" s="1"/>
  <c r="F76" i="8" a="1"/>
  <c r="F76" i="8" s="1"/>
  <c r="N76" i="8" a="1"/>
  <c r="N76" i="8" s="1"/>
  <c r="W16" i="8" a="1"/>
  <c r="W16" i="8" s="1"/>
  <c r="P11" i="8" a="1"/>
  <c r="P11" i="8" s="1"/>
  <c r="AG22" i="8" a="1"/>
  <c r="AG22" i="8" s="1"/>
  <c r="E76" i="8" a="1"/>
  <c r="E76" i="8" s="1"/>
  <c r="Q10" i="26" a="1"/>
  <c r="Q10" i="26" s="1"/>
  <c r="F11" i="8" a="1"/>
  <c r="F11" i="8" s="1"/>
  <c r="F10" i="8" a="1"/>
  <c r="F10" i="8" s="1"/>
  <c r="AA22" i="8" a="1"/>
  <c r="AA22" i="8" s="1"/>
  <c r="AA23" i="8" a="1"/>
  <c r="AA23" i="8" s="1"/>
  <c r="K11" i="8" a="1"/>
  <c r="K11" i="8" s="1"/>
  <c r="P22" i="8" a="1"/>
  <c r="P22" i="8" s="1"/>
  <c r="P23" i="8" a="1"/>
  <c r="P23" i="8" s="1"/>
  <c r="BR59" i="35"/>
  <c r="BH59" i="35"/>
  <c r="BQ59" i="35"/>
  <c r="BK59" i="35"/>
  <c r="AY59" i="35"/>
  <c r="AZ59" i="35"/>
  <c r="BB59" i="35"/>
  <c r="AX59" i="35"/>
  <c r="BU59" i="35"/>
  <c r="AU59" i="35"/>
  <c r="AV59" i="35"/>
  <c r="BF59" i="35"/>
  <c r="BE59" i="35"/>
  <c r="BN59" i="35"/>
  <c r="AW59" i="35"/>
  <c r="BI59" i="35"/>
  <c r="BT59" i="35"/>
  <c r="BC59" i="35"/>
  <c r="BL59" i="35"/>
  <c r="BJ59" i="35"/>
  <c r="BM59" i="35"/>
  <c r="BA59" i="35"/>
  <c r="BP59" i="35"/>
  <c r="BD59" i="35"/>
  <c r="BO59" i="35"/>
  <c r="BS59" i="35"/>
  <c r="BG59" i="35"/>
  <c r="AJ59" i="35"/>
  <c r="Z59" i="35"/>
  <c r="P59" i="35"/>
  <c r="AI59" i="35"/>
  <c r="Y59" i="35"/>
  <c r="X59" i="35"/>
  <c r="AH59" i="35"/>
  <c r="W59" i="35"/>
  <c r="AG59" i="35"/>
  <c r="AF59" i="35"/>
  <c r="V59" i="35"/>
  <c r="AE59" i="35"/>
  <c r="U59" i="35"/>
  <c r="AD59" i="35"/>
  <c r="T59" i="35"/>
  <c r="R59" i="35"/>
  <c r="AC59" i="35"/>
  <c r="S59" i="35"/>
  <c r="AK59" i="35"/>
  <c r="AB59" i="35"/>
  <c r="AA59" i="35"/>
  <c r="Q59" i="35"/>
  <c r="C59" i="35"/>
  <c r="A60" i="35"/>
  <c r="E78" i="3"/>
  <c r="E63" i="3"/>
  <c r="E64" i="3" s="1"/>
  <c r="E65" i="3" s="1"/>
  <c r="E66" i="3" s="1"/>
  <c r="E67" i="3" s="1"/>
  <c r="E68" i="3" s="1"/>
  <c r="E25" i="3"/>
  <c r="E26" i="3"/>
  <c r="E42" i="3" s="1"/>
  <c r="E58" i="3" s="1"/>
  <c r="E74" i="3" s="1"/>
  <c r="E90" i="3" s="1"/>
  <c r="E106" i="3" s="1"/>
  <c r="E122" i="3" s="1"/>
  <c r="E138" i="3" s="1"/>
  <c r="E154" i="3" s="1"/>
  <c r="E170" i="3" s="1"/>
  <c r="E186" i="3" s="1"/>
  <c r="E202" i="3" s="1"/>
  <c r="E218" i="3" s="1"/>
  <c r="E234" i="3" s="1"/>
  <c r="E250" i="3" s="1"/>
  <c r="E266" i="3" s="1"/>
  <c r="E282" i="3" s="1"/>
  <c r="AI16" i="3"/>
  <c r="AE192" i="3"/>
  <c r="AD16" i="3"/>
  <c r="AI48" i="3"/>
  <c r="AH208" i="3"/>
  <c r="Y32" i="3"/>
  <c r="M256" i="3"/>
  <c r="AG16" i="3"/>
  <c r="J80" i="3"/>
  <c r="X256" i="3"/>
  <c r="AE16" i="3"/>
  <c r="AI80" i="3"/>
  <c r="AI23" i="3"/>
  <c r="R64" i="3"/>
  <c r="AI32" i="3"/>
  <c r="AE80" i="3"/>
  <c r="R256" i="3"/>
  <c r="M192" i="3"/>
  <c r="AA48" i="3"/>
  <c r="W192" i="3"/>
  <c r="AG48" i="3"/>
  <c r="P144" i="3"/>
  <c r="AE64" i="3"/>
  <c r="AE48" i="3"/>
  <c r="O208" i="3"/>
  <c r="U192" i="3"/>
  <c r="L16" i="3"/>
  <c r="R80" i="3"/>
  <c r="AC144" i="3"/>
  <c r="J192" i="3"/>
  <c r="AB208" i="3"/>
  <c r="AH48" i="3"/>
  <c r="Z32" i="3"/>
  <c r="J22" i="8" a="1"/>
  <c r="AA35" i="8" a="1"/>
  <c r="S35" i="8" a="1"/>
  <c r="AE10" i="8" a="1"/>
  <c r="AE58" i="8" a="1"/>
  <c r="S101" i="8" a="1"/>
  <c r="Q58" i="8" a="1"/>
  <c r="M11" i="26" a="1"/>
  <c r="AR60" i="35"/>
  <c r="Y11" i="8" a="1"/>
  <c r="J34" i="8" a="1"/>
  <c r="AE11" i="8" a="1"/>
  <c r="N83" i="8" a="1"/>
  <c r="M10" i="8" a="1"/>
  <c r="AA65" i="8" a="1"/>
  <c r="Z10" i="26" a="1"/>
  <c r="R83" i="8" a="1"/>
  <c r="O28" i="8" a="1"/>
  <c r="W10" i="8" a="1"/>
  <c r="AD65" i="8" a="1"/>
  <c r="I101" i="8" a="1"/>
  <c r="Z82" i="8" a="1"/>
  <c r="J82" i="8" a="1"/>
  <c r="E101" i="8" a="1"/>
  <c r="AK10" i="26" a="1"/>
  <c r="BQ60" i="35" a="1"/>
  <c r="BU60" i="35" a="1"/>
  <c r="AZ60" i="35" a="1"/>
  <c r="Z60" i="35" a="1"/>
  <c r="AU10" i="26" a="1"/>
  <c r="H60" i="35"/>
  <c r="M60" i="35"/>
  <c r="W83" i="8" a="1"/>
  <c r="W58" i="8" a="1"/>
  <c r="W29" i="8" a="1"/>
  <c r="G29" i="8" a="1"/>
  <c r="AC29" i="8" a="1"/>
  <c r="AV10" i="26" a="1"/>
  <c r="H58" i="8" a="1"/>
  <c r="P82" i="8" a="1"/>
  <c r="AD101" i="8" a="1"/>
  <c r="G80" i="3"/>
  <c r="R48" i="3"/>
  <c r="I160" i="3"/>
  <c r="V64" i="3"/>
  <c r="J64" i="3"/>
  <c r="N48" i="3"/>
  <c r="AG192" i="3"/>
  <c r="AD144" i="3"/>
  <c r="L208" i="3"/>
  <c r="W160" i="3"/>
  <c r="J9" i="26" a="1"/>
  <c r="AI55" i="3"/>
  <c r="N64" i="3"/>
  <c r="M64" i="3"/>
  <c r="D9" i="26" a="1"/>
  <c r="O16" i="3"/>
  <c r="Y160" i="3"/>
  <c r="H48" i="3"/>
  <c r="W80" i="3"/>
  <c r="AD48" i="3"/>
  <c r="I208" i="3"/>
  <c r="Y256" i="3"/>
  <c r="O48" i="3"/>
  <c r="Q16" i="3"/>
  <c r="O192" i="3"/>
  <c r="AD160" i="3"/>
  <c r="AA9" i="26" a="1"/>
  <c r="AC160" i="3"/>
  <c r="J16" i="3"/>
  <c r="Z80" i="3"/>
  <c r="W208" i="3"/>
  <c r="W82" i="8" a="1"/>
  <c r="W59" i="8" a="1"/>
  <c r="AA58" i="8" a="1"/>
  <c r="L28" i="8" a="1"/>
  <c r="AC10" i="8" a="1"/>
  <c r="K28" i="8" a="1"/>
  <c r="AH11" i="26" a="1"/>
  <c r="Z11" i="26" a="1"/>
  <c r="P60" i="35" a="1"/>
  <c r="AP11" i="26" a="1"/>
  <c r="J10" i="8" a="1"/>
  <c r="AB10" i="8" a="1"/>
  <c r="V23" i="8" a="1"/>
  <c r="Y58" i="8" a="1"/>
  <c r="AH10" i="26" a="1"/>
  <c r="Y10" i="26" a="1"/>
  <c r="V10" i="8" a="1"/>
  <c r="H10" i="8" a="1"/>
  <c r="AB64" i="8" a="1"/>
  <c r="W10" i="26" a="1"/>
  <c r="AC28" i="8" a="1"/>
  <c r="AD29" i="8" a="1"/>
  <c r="O83" i="8" a="1"/>
  <c r="K83" i="8" a="1"/>
  <c r="E28" i="8" a="1"/>
  <c r="S60" i="35" a="1"/>
  <c r="K60" i="35"/>
  <c r="V60" i="35" a="1"/>
  <c r="X60" i="35" a="1"/>
  <c r="R82" i="8" a="1"/>
  <c r="AM60" i="35"/>
  <c r="BI60" i="35" a="1"/>
  <c r="AF11" i="8" a="1"/>
  <c r="T28" i="8" a="1"/>
  <c r="AB83" i="8" a="1"/>
  <c r="I22" i="8" a="1"/>
  <c r="AG82" i="8" a="1"/>
  <c r="R59" i="8" a="1"/>
  <c r="Q59" i="8" a="1"/>
  <c r="Z28" i="8" a="1"/>
  <c r="X11" i="8" a="1"/>
  <c r="AH60" i="35" a="1"/>
  <c r="J53" i="8" a="1"/>
  <c r="H192" i="3"/>
  <c r="N16" i="3"/>
  <c r="T208" i="3"/>
  <c r="AH32" i="3"/>
  <c r="V208" i="3"/>
  <c r="Q192" i="3"/>
  <c r="Y16" i="3"/>
  <c r="AE144" i="3"/>
  <c r="AG208" i="3"/>
  <c r="Y128" i="3"/>
  <c r="N192" i="3"/>
  <c r="Z208" i="3"/>
  <c r="I16" i="3"/>
  <c r="V256" i="3"/>
  <c r="Q80" i="3"/>
  <c r="AC16" i="3"/>
  <c r="G64" i="3"/>
  <c r="AF16" i="3"/>
  <c r="G48" i="3"/>
  <c r="AA192" i="3"/>
  <c r="L48" i="3"/>
  <c r="AB160" i="3"/>
  <c r="AF192" i="3"/>
  <c r="AD208" i="3"/>
  <c r="J144" i="3"/>
  <c r="V80" i="3"/>
  <c r="AF144" i="3"/>
  <c r="O160" i="3"/>
  <c r="P160" i="3"/>
  <c r="S256" i="3"/>
  <c r="U32" i="3"/>
  <c r="W16" i="3"/>
  <c r="AF10" i="8" a="1"/>
  <c r="T29" i="8" a="1"/>
  <c r="K58" i="8" a="1"/>
  <c r="AB11" i="8" a="1"/>
  <c r="R11" i="8" a="1"/>
  <c r="Q82" i="8" a="1"/>
  <c r="O10" i="8" a="1"/>
  <c r="Z29" i="8" a="1"/>
  <c r="J23" i="8" a="1"/>
  <c r="AA34" i="8" a="1"/>
  <c r="S34" i="8" a="1"/>
  <c r="X100" i="8" a="1"/>
  <c r="AD28" i="8" a="1"/>
  <c r="K29" i="8" a="1"/>
  <c r="E100" i="8" a="1"/>
  <c r="O11" i="26" a="1"/>
  <c r="G11" i="26" a="1"/>
  <c r="AD10" i="26" a="1"/>
  <c r="F100" i="8" a="1"/>
  <c r="AB11" i="26" a="1"/>
  <c r="AG83" i="8" a="1"/>
  <c r="G101" i="8" a="1"/>
  <c r="AC58" i="8" a="1"/>
  <c r="N58" i="8" a="1"/>
  <c r="E35" i="8" a="1"/>
  <c r="AA60" i="35" a="1"/>
  <c r="BG60" i="35" a="1"/>
  <c r="BA60" i="35" a="1"/>
  <c r="X10" i="8" a="1"/>
  <c r="AC60" i="35" a="1"/>
  <c r="AE60" i="35" a="1"/>
  <c r="U58" i="8" a="1"/>
  <c r="N100" i="8" a="1"/>
  <c r="AA59" i="8" a="1"/>
  <c r="E65" i="8" a="1"/>
  <c r="AO11" i="26" a="1"/>
  <c r="S100" i="8" a="1"/>
  <c r="AC35" i="8" a="1"/>
  <c r="K64" i="3"/>
  <c r="AF256" i="3"/>
  <c r="T256" i="3"/>
  <c r="AC80" i="3"/>
  <c r="M16" i="3"/>
  <c r="G160" i="3"/>
  <c r="L128" i="3"/>
  <c r="Z256" i="3"/>
  <c r="H16" i="3"/>
  <c r="R16" i="3"/>
  <c r="AA144" i="3"/>
  <c r="T16" i="3"/>
  <c r="Q32" i="3"/>
  <c r="I32" i="3"/>
  <c r="R32" i="3"/>
  <c r="AI199" i="3"/>
  <c r="U80" i="3"/>
  <c r="M32" i="3"/>
  <c r="H208" i="3"/>
  <c r="AE208" i="3"/>
  <c r="AI192" i="3"/>
  <c r="S192" i="3"/>
  <c r="AH256" i="3"/>
  <c r="L144" i="3"/>
  <c r="O256" i="3"/>
  <c r="X48" i="3"/>
  <c r="T192" i="3"/>
  <c r="K208" i="3"/>
  <c r="P208" i="3"/>
  <c r="V16" i="3"/>
  <c r="U82" i="8" a="1"/>
  <c r="N101" i="8" a="1"/>
  <c r="Z64" i="8" a="1"/>
  <c r="X101" i="8" a="1"/>
  <c r="Z11" i="8" a="1"/>
  <c r="S82" i="8" a="1"/>
  <c r="F29" i="8" a="1"/>
  <c r="J52" i="8" a="1"/>
  <c r="W101" i="8" a="1"/>
  <c r="AF82" i="8" a="1"/>
  <c r="K59" i="8" a="1"/>
  <c r="AF101" i="8" a="1"/>
  <c r="R10" i="8" a="1"/>
  <c r="Q83" i="8" a="1"/>
  <c r="F28" i="8" a="1"/>
  <c r="V29" i="8" a="1"/>
  <c r="N60" i="35"/>
  <c r="AP10" i="26" a="1"/>
  <c r="J35" i="8" a="1"/>
  <c r="M100" i="8" a="1"/>
  <c r="AO10" i="26" a="1"/>
  <c r="Y100" i="8" a="1"/>
  <c r="I29" i="8" a="1"/>
  <c r="M23" i="8" a="1"/>
  <c r="AD100" i="8" a="1"/>
  <c r="AI60" i="35" a="1"/>
  <c r="F60" i="35"/>
  <c r="BJ60" i="35" a="1"/>
  <c r="E60" i="35"/>
  <c r="BN60" i="35" a="1"/>
  <c r="O29" i="8" a="1"/>
  <c r="W11" i="8" a="1"/>
  <c r="V58" i="8" a="1"/>
  <c r="K11" i="26" a="1"/>
  <c r="AE59" i="8" a="1"/>
  <c r="J83" i="8" a="1"/>
  <c r="O11" i="8" a="1"/>
  <c r="G60" i="35"/>
  <c r="AC192" i="3"/>
  <c r="F9" i="26" a="1"/>
  <c r="AH192" i="3"/>
  <c r="T48" i="3"/>
  <c r="K16" i="3"/>
  <c r="U160" i="3"/>
  <c r="K192" i="3"/>
  <c r="X64" i="3"/>
  <c r="AG64" i="3"/>
  <c r="V160" i="3"/>
  <c r="Q208" i="3"/>
  <c r="Z48" i="3"/>
  <c r="T144" i="3"/>
  <c r="I192" i="3"/>
  <c r="V192" i="3"/>
  <c r="AA16" i="3"/>
  <c r="Y64" i="3"/>
  <c r="R160" i="3"/>
  <c r="H160" i="3"/>
  <c r="W144" i="3"/>
  <c r="N80" i="3"/>
  <c r="AH16" i="3"/>
  <c r="L80" i="3"/>
  <c r="W48" i="3"/>
  <c r="X144" i="3"/>
  <c r="I144" i="3"/>
  <c r="S144" i="3"/>
  <c r="AA208" i="3"/>
  <c r="Z101" i="8" a="1"/>
  <c r="U10" i="8" a="1"/>
  <c r="H34" i="8" a="1"/>
  <c r="L58" i="8" a="1"/>
  <c r="AE29" i="8" a="1"/>
  <c r="AQ11" i="26" a="1"/>
  <c r="M82" i="8" a="1"/>
  <c r="T100" i="8" a="1"/>
  <c r="I64" i="8" a="1"/>
  <c r="L10" i="8" a="1"/>
  <c r="N10" i="8" a="1"/>
  <c r="T35" i="8" a="1"/>
  <c r="Z10" i="8" a="1"/>
  <c r="S83" i="8" a="1"/>
  <c r="M83" i="8" a="1"/>
  <c r="E10" i="26" a="1"/>
  <c r="BR60" i="35" a="1"/>
  <c r="AE82" i="8" a="1"/>
  <c r="W28" i="8" a="1"/>
  <c r="E64" i="8" a="1"/>
  <c r="AD59" i="8" a="1"/>
  <c r="AV11" i="26" a="1"/>
  <c r="AC82" i="8" a="1"/>
  <c r="P83" i="8" a="1"/>
  <c r="AB60" i="35" a="1"/>
  <c r="BC60" i="35" a="1"/>
  <c r="BL60" i="35" a="1"/>
  <c r="BM60" i="35" a="1"/>
  <c r="BP60" i="35" a="1"/>
  <c r="R60" i="35" a="1"/>
  <c r="BD60" i="35" a="1"/>
  <c r="AA11" i="8" a="1"/>
  <c r="U11" i="8" a="1"/>
  <c r="AM10" i="26" a="1"/>
  <c r="L29" i="8" a="1"/>
  <c r="O58" i="8" a="1"/>
  <c r="O82" i="8" a="1"/>
  <c r="K82" i="8" a="1"/>
  <c r="T101" i="8" a="1"/>
  <c r="AB59" i="8" a="1"/>
  <c r="AQ60" i="35"/>
  <c r="AC100" i="8" a="1"/>
  <c r="W64" i="3"/>
  <c r="AB16" i="3"/>
  <c r="M128" i="3"/>
  <c r="P9" i="26" a="1"/>
  <c r="U256" i="3"/>
  <c r="G208" i="3"/>
  <c r="R208" i="3"/>
  <c r="AC208" i="3"/>
  <c r="I48" i="3"/>
  <c r="G192" i="3"/>
  <c r="U208" i="3"/>
  <c r="AB48" i="3"/>
  <c r="AH144" i="3"/>
  <c r="AH80" i="3"/>
  <c r="S208" i="3"/>
  <c r="S32" i="3"/>
  <c r="P192" i="3"/>
  <c r="K256" i="3"/>
  <c r="N144" i="3"/>
  <c r="AD192" i="3"/>
  <c r="R192" i="3"/>
  <c r="AB256" i="3"/>
  <c r="AI144" i="3"/>
  <c r="J48" i="3"/>
  <c r="AI208" i="3"/>
  <c r="N256" i="3"/>
  <c r="AB64" i="3"/>
  <c r="Q64" i="3"/>
  <c r="J160" i="3"/>
  <c r="H64" i="3"/>
  <c r="AI7" i="3"/>
  <c r="H9" i="26" a="1"/>
  <c r="AA10" i="8" a="1"/>
  <c r="F82" i="8" a="1"/>
  <c r="X83" i="8" a="1"/>
  <c r="AF100" i="8" a="1"/>
  <c r="E82" i="8" a="1"/>
  <c r="AG11" i="8" a="1"/>
  <c r="AE100" i="8" a="1"/>
  <c r="V11" i="8" a="1"/>
  <c r="U83" i="8" a="1"/>
  <c r="AA82" i="8" a="1"/>
  <c r="H35" i="8" a="1"/>
  <c r="H83" i="8" a="1"/>
  <c r="AE28" i="8" a="1"/>
  <c r="AC59" i="8" a="1"/>
  <c r="G59" i="8" a="1"/>
  <c r="U28" i="8" a="1"/>
  <c r="I83" i="8" a="1"/>
  <c r="AF83" i="8" a="1"/>
  <c r="AB82" i="8" a="1"/>
  <c r="H28" i="8" a="1"/>
  <c r="AG58" i="8" a="1"/>
  <c r="R58" i="8" a="1"/>
  <c r="J58" i="8" a="1"/>
  <c r="Y11" i="26" a="1"/>
  <c r="AD60" i="35" a="1"/>
  <c r="AN60" i="35"/>
  <c r="BT60" i="35" a="1"/>
  <c r="BH60" i="35" a="1"/>
  <c r="AF60" i="35" a="1"/>
  <c r="AO60" i="35"/>
  <c r="AJ60" i="35" a="1"/>
  <c r="BE60" i="35" a="1"/>
  <c r="AD11" i="26" a="1"/>
  <c r="F83" i="8" a="1"/>
  <c r="Z65" i="8" a="1"/>
  <c r="AS11" i="26" a="1"/>
  <c r="Z83" i="8" a="1"/>
  <c r="AQ10" i="26" a="1"/>
  <c r="N59" i="8" a="1"/>
  <c r="AK11" i="26" a="1"/>
  <c r="Q60" i="35" a="1"/>
  <c r="BB60" i="35" a="1"/>
  <c r="AU60" i="35" a="1"/>
  <c r="BO60" i="35" a="1"/>
  <c r="W60" i="35" a="1"/>
  <c r="J60" i="35"/>
  <c r="AY60" i="35" a="1"/>
  <c r="V100" i="8" a="1"/>
  <c r="AC48" i="3"/>
  <c r="Q144" i="3"/>
  <c r="AE256" i="3"/>
  <c r="AD32" i="3"/>
  <c r="R144" i="3"/>
  <c r="K48" i="3"/>
  <c r="J32" i="3"/>
  <c r="S16" i="3"/>
  <c r="V48" i="3"/>
  <c r="Y208" i="3"/>
  <c r="AG144" i="3"/>
  <c r="J208" i="3"/>
  <c r="AB80" i="3"/>
  <c r="K160" i="3"/>
  <c r="L192" i="3"/>
  <c r="AF64" i="3"/>
  <c r="V32" i="3"/>
  <c r="M208" i="3"/>
  <c r="I256" i="3"/>
  <c r="P48" i="3"/>
  <c r="K100" i="8" a="1"/>
  <c r="Z34" i="8" a="1"/>
  <c r="G28" i="8" a="1"/>
  <c r="H82" i="8" a="1"/>
  <c r="I11" i="8" a="1"/>
  <c r="AF10" i="26" a="1"/>
  <c r="G58" i="8" a="1"/>
  <c r="AW60" i="35" a="1"/>
  <c r="Z100" i="8" a="1"/>
  <c r="AB65" i="8" a="1"/>
  <c r="X82" i="8" a="1"/>
  <c r="AD58" i="8" a="1"/>
  <c r="E83" i="8" a="1"/>
  <c r="I28" i="8" a="1"/>
  <c r="AE23" i="8" a="1"/>
  <c r="AU11" i="26" a="1"/>
  <c r="W100" i="8" a="1"/>
  <c r="L11" i="8" a="1"/>
  <c r="AM11" i="26" a="1"/>
  <c r="AS10" i="26" a="1"/>
  <c r="N82" i="8" a="1"/>
  <c r="AD11" i="8" a="1"/>
  <c r="AA64" i="8" a="1"/>
  <c r="O10" i="26" a="1"/>
  <c r="Y60" i="35" a="1"/>
  <c r="AG60" i="35" a="1"/>
  <c r="AB58" i="8" a="1"/>
  <c r="AS60" i="35"/>
  <c r="BK60" i="35" a="1"/>
  <c r="AX60" i="35" a="1"/>
  <c r="D60" i="35"/>
  <c r="I60" i="35"/>
  <c r="K101" i="8" a="1"/>
  <c r="Z35" i="8" a="1"/>
  <c r="AD64" i="8" a="1"/>
  <c r="E22" i="8" a="1"/>
  <c r="G100" i="8" a="1"/>
  <c r="AF11" i="26" a="1"/>
  <c r="M22" i="8" a="1"/>
  <c r="E29" i="8" a="1"/>
  <c r="U60" i="35" a="1"/>
  <c r="BF60" i="35" a="1"/>
  <c r="Y101" i="8" a="1"/>
  <c r="I35" i="8" a="1"/>
  <c r="Q48" i="3"/>
  <c r="S48" i="3"/>
  <c r="AI135" i="3"/>
  <c r="Z16" i="3"/>
  <c r="M144" i="3"/>
  <c r="M48" i="3"/>
  <c r="AA256" i="3"/>
  <c r="Y144" i="3"/>
  <c r="AB192" i="3"/>
  <c r="X16" i="3"/>
  <c r="P256" i="3"/>
  <c r="P80" i="3"/>
  <c r="Y48" i="3"/>
  <c r="N160" i="3"/>
  <c r="L32" i="3"/>
  <c r="P16" i="3"/>
  <c r="H256" i="3"/>
  <c r="K80" i="3"/>
  <c r="I64" i="3"/>
  <c r="AF160" i="3"/>
  <c r="AG256" i="3"/>
  <c r="G256" i="3"/>
  <c r="AF58" i="8" a="1"/>
  <c r="J11" i="8" a="1"/>
  <c r="I23" i="8" a="1"/>
  <c r="Y83" i="8" a="1"/>
  <c r="M11" i="8" a="1"/>
  <c r="H59" i="8" a="1"/>
  <c r="I34" i="8" a="1"/>
  <c r="BS60" i="35" a="1"/>
  <c r="H11" i="8" a="1"/>
  <c r="F101" i="8" a="1"/>
  <c r="H29" i="8" a="1"/>
  <c r="AG59" i="8" a="1"/>
  <c r="AD10" i="8" a="1"/>
  <c r="J59" i="8" a="1"/>
  <c r="M10" i="26" a="1"/>
  <c r="K52" i="8" a="1"/>
  <c r="I65" i="8" a="1"/>
  <c r="AA83" i="8" a="1"/>
  <c r="N11" i="8" a="1"/>
  <c r="E23" i="8" a="1"/>
  <c r="O59" i="8" a="1"/>
  <c r="Y59" i="8" a="1"/>
  <c r="AC34" i="8" a="1"/>
  <c r="V28" i="8" a="1"/>
  <c r="AK60" i="35" a="1"/>
  <c r="AV60" i="35" a="1"/>
  <c r="L60" i="35"/>
  <c r="AP60" i="35"/>
  <c r="T60" i="35" a="1"/>
  <c r="C60" i="35" a="1"/>
  <c r="I82" i="8" a="1"/>
  <c r="AF59" i="8" a="1"/>
  <c r="I10" i="26" a="1"/>
  <c r="W11" i="26" a="1"/>
  <c r="I100" i="8" a="1"/>
  <c r="AC83" i="8" a="1"/>
  <c r="E34" i="8" a="1"/>
  <c r="K42" i="8" l="1"/>
  <c r="O102" i="8"/>
  <c r="AF66" i="8"/>
  <c r="J30" i="8"/>
  <c r="AB76" i="8" a="1"/>
  <c r="AB76" i="8" s="1"/>
  <c r="AB78" i="8" s="1"/>
  <c r="AG102" i="8"/>
  <c r="AA102" i="8"/>
  <c r="F42" i="8"/>
  <c r="Y30" i="8"/>
  <c r="AF30" i="8"/>
  <c r="AC66" i="8"/>
  <c r="AN10" i="26" a="1"/>
  <c r="AN10" i="26" s="1"/>
  <c r="AN12" i="26" s="1"/>
  <c r="AG30" i="8"/>
  <c r="N65" i="8" a="1"/>
  <c r="N65" i="8" s="1"/>
  <c r="N66" i="8" s="1"/>
  <c r="F36" i="8"/>
  <c r="M60" i="8"/>
  <c r="K78" i="8"/>
  <c r="AD76" i="8" a="1"/>
  <c r="AD76" i="8" s="1"/>
  <c r="AB102" i="8"/>
  <c r="S10" i="26" a="1"/>
  <c r="S10" i="26" s="1"/>
  <c r="S12" i="26" s="1"/>
  <c r="AF42" i="8"/>
  <c r="N30" i="8"/>
  <c r="M42" i="8"/>
  <c r="X30" i="8"/>
  <c r="AB30" i="8"/>
  <c r="AD78" i="8"/>
  <c r="V36" i="8"/>
  <c r="AE36" i="8"/>
  <c r="L84" i="8"/>
  <c r="F60" i="8"/>
  <c r="H9" i="26"/>
  <c r="P9" i="26"/>
  <c r="F9" i="26"/>
  <c r="AA9" i="26"/>
  <c r="D9" i="26"/>
  <c r="J9" i="26"/>
  <c r="AC10" i="26" a="1"/>
  <c r="AC10" i="26" s="1"/>
  <c r="AC11" i="26" a="1"/>
  <c r="AC11" i="26" s="1"/>
  <c r="AJ11" i="26" a="1"/>
  <c r="AJ11" i="26" s="1"/>
  <c r="AJ10" i="26" a="1"/>
  <c r="AJ10" i="26" s="1"/>
  <c r="J16" i="8" a="1"/>
  <c r="J16" i="8" s="1"/>
  <c r="L65" i="8" a="1"/>
  <c r="L65" i="8" s="1"/>
  <c r="W22" i="8" a="1"/>
  <c r="W22" i="8" s="1"/>
  <c r="N35" i="8" a="1"/>
  <c r="N35" i="8" s="1"/>
  <c r="Z76" i="8" a="1"/>
  <c r="Z76" i="8" s="1"/>
  <c r="K23" i="8" a="1"/>
  <c r="K23" i="8" s="1"/>
  <c r="AE10" i="26" a="1"/>
  <c r="AE10" i="26" s="1"/>
  <c r="AE11" i="26" a="1"/>
  <c r="AE11" i="26" s="1"/>
  <c r="AG59" i="12" a="1"/>
  <c r="AG59" i="12" s="1"/>
  <c r="AG60" i="12" s="1"/>
  <c r="Q23" i="8" a="1"/>
  <c r="Q23" i="8" s="1"/>
  <c r="Q24" i="8" s="1"/>
  <c r="O22" i="8" a="1"/>
  <c r="O22" i="8" s="1"/>
  <c r="O24" i="8" s="1"/>
  <c r="J42" i="8"/>
  <c r="N22" i="8" a="1"/>
  <c r="N22" i="8" s="1"/>
  <c r="N24" i="8" s="1"/>
  <c r="T17" i="8" a="1"/>
  <c r="T17" i="8" s="1"/>
  <c r="T18" i="8" s="1"/>
  <c r="AR11" i="26" a="1"/>
  <c r="AR11" i="26" s="1"/>
  <c r="AR10" i="26" a="1"/>
  <c r="AR10" i="26" s="1"/>
  <c r="T22" i="8" a="1"/>
  <c r="T22" i="8" s="1"/>
  <c r="T23" i="8" a="1"/>
  <c r="T23" i="8" s="1"/>
  <c r="H17" i="8" a="1"/>
  <c r="H17" i="8" s="1"/>
  <c r="H18" i="8" s="1"/>
  <c r="P59" i="8" a="1"/>
  <c r="P59" i="8" s="1"/>
  <c r="P60" i="8" s="1"/>
  <c r="S30" i="8"/>
  <c r="AB17" i="8" a="1"/>
  <c r="AB17" i="8" s="1"/>
  <c r="AB16" i="8" a="1"/>
  <c r="AB16" i="8" s="1"/>
  <c r="J17" i="8" a="1"/>
  <c r="J17" i="8" s="1"/>
  <c r="AG11" i="12" a="1"/>
  <c r="AG11" i="12" s="1"/>
  <c r="H64" i="8" a="1"/>
  <c r="H64" i="8" s="1"/>
  <c r="H65" i="8" a="1"/>
  <c r="H65" i="8" s="1"/>
  <c r="T11" i="26" a="1"/>
  <c r="T11" i="26" s="1"/>
  <c r="T10" i="26" a="1"/>
  <c r="T10" i="26" s="1"/>
  <c r="H23" i="8" a="1"/>
  <c r="H23" i="8" s="1"/>
  <c r="H24" i="8" s="1"/>
  <c r="P76" i="8" a="1"/>
  <c r="P76" i="8" s="1"/>
  <c r="P78" i="8" s="1"/>
  <c r="N77" i="8" a="1"/>
  <c r="N77" i="8" s="1"/>
  <c r="N78" i="8" s="1"/>
  <c r="AI10" i="26" a="1"/>
  <c r="AI10" i="26" s="1"/>
  <c r="AI11" i="26" a="1"/>
  <c r="AI11" i="26" s="1"/>
  <c r="Q17" i="8" a="1"/>
  <c r="Q17" i="8" s="1"/>
  <c r="Q18" i="8" s="1"/>
  <c r="M30" i="8"/>
  <c r="Z22" i="8" a="1"/>
  <c r="Z22" i="8" s="1"/>
  <c r="Z24" i="8" s="1"/>
  <c r="E77" i="8" a="1"/>
  <c r="E77" i="8" s="1"/>
  <c r="E78" i="8" s="1"/>
  <c r="G23" i="8" a="1"/>
  <c r="G23" i="8" s="1"/>
  <c r="G24" i="8" s="1"/>
  <c r="L11" i="26" a="1"/>
  <c r="L11" i="26" s="1"/>
  <c r="L10" i="26" a="1"/>
  <c r="L10" i="26" s="1"/>
  <c r="Q11" i="26" a="1"/>
  <c r="Q11" i="26" s="1"/>
  <c r="Q12" i="26" s="1"/>
  <c r="M36" i="8"/>
  <c r="U23" i="8" a="1"/>
  <c r="U23" i="8" s="1"/>
  <c r="U22" i="8" a="1"/>
  <c r="U22" i="8" s="1"/>
  <c r="T60" i="8"/>
  <c r="R30" i="8"/>
  <c r="L34" i="8" a="1"/>
  <c r="L34" i="8" s="1"/>
  <c r="L36" i="8" s="1"/>
  <c r="F64" i="8" a="1"/>
  <c r="F64" i="8" s="1"/>
  <c r="F66" i="8" s="1"/>
  <c r="P65" i="8" a="1"/>
  <c r="P65" i="8" s="1"/>
  <c r="P66" i="8" s="1"/>
  <c r="T77" i="8" a="1"/>
  <c r="T77" i="8" s="1"/>
  <c r="T76" i="8" a="1"/>
  <c r="T76" i="8" s="1"/>
  <c r="G76" i="8" a="1"/>
  <c r="G76" i="8" s="1"/>
  <c r="G77" i="8" a="1"/>
  <c r="G77" i="8" s="1"/>
  <c r="X22" i="8" a="1"/>
  <c r="X22" i="8" s="1"/>
  <c r="X24" i="8" s="1"/>
  <c r="T65" i="8" a="1"/>
  <c r="T65" i="8" s="1"/>
  <c r="T66" i="8" s="1"/>
  <c r="V66" i="8"/>
  <c r="I76" i="8" a="1"/>
  <c r="I76" i="8" s="1"/>
  <c r="I78" i="8" s="1"/>
  <c r="S65" i="8" a="1"/>
  <c r="S65" i="8" s="1"/>
  <c r="S66" i="8" s="1"/>
  <c r="R23" i="8" a="1"/>
  <c r="R23" i="8" s="1"/>
  <c r="R24" i="8" s="1"/>
  <c r="AF76" i="8" a="1"/>
  <c r="AF76" i="8" s="1"/>
  <c r="AF78" i="8" s="1"/>
  <c r="AA76" i="8" a="1"/>
  <c r="AA76" i="8" s="1"/>
  <c r="AA78" i="8" s="1"/>
  <c r="AA30" i="8"/>
  <c r="I60" i="8"/>
  <c r="K22" i="8" a="1"/>
  <c r="K22" i="8" s="1"/>
  <c r="W23" i="8" a="1"/>
  <c r="W23" i="8" s="1"/>
  <c r="R76" i="8" a="1"/>
  <c r="R76" i="8" s="1"/>
  <c r="R78" i="8" s="1"/>
  <c r="S60" i="8"/>
  <c r="Q77" i="8" a="1"/>
  <c r="Q77" i="8" s="1"/>
  <c r="Q78" i="8" s="1"/>
  <c r="AG76" i="8" a="1"/>
  <c r="AG76" i="8" s="1"/>
  <c r="AG78" i="8" s="1"/>
  <c r="Z42" i="8"/>
  <c r="K16" i="8" a="1"/>
  <c r="K16" i="8" s="1"/>
  <c r="K17" i="8" a="1"/>
  <c r="K17" i="8" s="1"/>
  <c r="AG83" i="12" a="1"/>
  <c r="AG83" i="12" s="1"/>
  <c r="AG82" i="12" a="1"/>
  <c r="AG82" i="12" s="1"/>
  <c r="P16" i="8" a="1"/>
  <c r="P16" i="8" s="1"/>
  <c r="P18" i="8" s="1"/>
  <c r="G16" i="8" a="1"/>
  <c r="G16" i="8" s="1"/>
  <c r="G18" i="8" s="1"/>
  <c r="O17" i="8" a="1"/>
  <c r="O17" i="8" s="1"/>
  <c r="O18" i="8" s="1"/>
  <c r="P10" i="8" a="1"/>
  <c r="P10" i="8" s="1"/>
  <c r="AI9" i="8"/>
  <c r="K10" i="8" a="1"/>
  <c r="K10" i="8" s="1"/>
  <c r="R100" i="8" a="1"/>
  <c r="R100" i="8" s="1"/>
  <c r="R102" i="8" s="1"/>
  <c r="U10" i="26" a="1"/>
  <c r="U10" i="26" s="1"/>
  <c r="U11" i="26" a="1"/>
  <c r="U11" i="26" s="1"/>
  <c r="AA24" i="8"/>
  <c r="N34" i="8" a="1"/>
  <c r="N34" i="8" s="1"/>
  <c r="S16" i="8" a="1"/>
  <c r="S16" i="8" s="1"/>
  <c r="S18" i="8" s="1"/>
  <c r="AG11" i="26" a="1"/>
  <c r="AG11" i="26" s="1"/>
  <c r="AG10" i="26" a="1"/>
  <c r="AG10" i="26" s="1"/>
  <c r="Q101" i="8" a="1"/>
  <c r="Q101" i="8" s="1"/>
  <c r="Q102" i="8" s="1"/>
  <c r="M65" i="8" a="1"/>
  <c r="M65" i="8" s="1"/>
  <c r="M66" i="8" s="1"/>
  <c r="G42" i="8"/>
  <c r="R11" i="26" a="1"/>
  <c r="R11" i="26" s="1"/>
  <c r="R10" i="26" a="1"/>
  <c r="R10" i="26" s="1"/>
  <c r="Y77" i="8" a="1"/>
  <c r="Y77" i="8" s="1"/>
  <c r="Y78" i="8" s="1"/>
  <c r="O35" i="8" a="1"/>
  <c r="O35" i="8" s="1"/>
  <c r="O36" i="8" s="1"/>
  <c r="G10" i="8" a="1"/>
  <c r="G10" i="8" s="1"/>
  <c r="L77" i="8" a="1"/>
  <c r="L77" i="8" s="1"/>
  <c r="L76" i="8" a="1"/>
  <c r="L76" i="8" s="1"/>
  <c r="W52" i="8" a="1"/>
  <c r="W52" i="8" s="1"/>
  <c r="W54" i="8" s="1"/>
  <c r="O77" i="8" a="1"/>
  <c r="O77" i="8" s="1"/>
  <c r="O78" i="8" s="1"/>
  <c r="AD24" i="8"/>
  <c r="AF16" i="8" a="1"/>
  <c r="AF16" i="8" s="1"/>
  <c r="AF18" i="8" s="1"/>
  <c r="F77" i="8" a="1"/>
  <c r="F77" i="8" s="1"/>
  <c r="F78" i="8" s="1"/>
  <c r="AG10" i="12" a="1"/>
  <c r="AG10" i="12" s="1"/>
  <c r="J76" i="8" a="1"/>
  <c r="J76" i="8" s="1"/>
  <c r="J78" i="8" s="1"/>
  <c r="X35" i="8" a="1"/>
  <c r="X35" i="8" s="1"/>
  <c r="X36" i="8" s="1"/>
  <c r="Z60" i="8"/>
  <c r="M76" i="8" a="1"/>
  <c r="M76" i="8" s="1"/>
  <c r="M78" i="8" s="1"/>
  <c r="H42" i="8"/>
  <c r="G82" i="8" a="1"/>
  <c r="G82" i="8" s="1"/>
  <c r="G84" i="8" s="1"/>
  <c r="AB23" i="8" a="1"/>
  <c r="AB23" i="8" s="1"/>
  <c r="AB24" i="8" s="1"/>
  <c r="U34" i="8" a="1"/>
  <c r="U34" i="8" s="1"/>
  <c r="U36" i="8" s="1"/>
  <c r="F22" i="8" a="1"/>
  <c r="F22" i="8" s="1"/>
  <c r="F24" i="8" s="1"/>
  <c r="W64" i="8" a="1"/>
  <c r="W64" i="8" s="1"/>
  <c r="W66" i="8" s="1"/>
  <c r="AG28" i="12" a="1"/>
  <c r="AG28" i="12" s="1"/>
  <c r="AG30" i="12" s="1"/>
  <c r="U65" i="8" a="1"/>
  <c r="U65" i="8" s="1"/>
  <c r="U64" i="8" a="1"/>
  <c r="U64" i="8" s="1"/>
  <c r="Q30" i="8"/>
  <c r="AL11" i="26" a="1"/>
  <c r="AL11" i="26" s="1"/>
  <c r="AL10" i="26" a="1"/>
  <c r="AL10" i="26" s="1"/>
  <c r="AE76" i="8" a="1"/>
  <c r="AE76" i="8" s="1"/>
  <c r="AE78" i="8" s="1"/>
  <c r="L22" i="8" a="1"/>
  <c r="L22" i="8" s="1"/>
  <c r="L24" i="8" s="1"/>
  <c r="G65" i="8" a="1"/>
  <c r="G65" i="8" s="1"/>
  <c r="G64" i="8" a="1"/>
  <c r="G64" i="8" s="1"/>
  <c r="Z77" i="8" a="1"/>
  <c r="Z77" i="8" s="1"/>
  <c r="L64" i="8" a="1"/>
  <c r="L64" i="8" s="1"/>
  <c r="X17" i="8" a="1"/>
  <c r="X17" i="8" s="1"/>
  <c r="X18" i="8" s="1"/>
  <c r="AF23" i="8" a="1"/>
  <c r="AF23" i="8" s="1"/>
  <c r="AF24" i="8" s="1"/>
  <c r="H77" i="8" a="1"/>
  <c r="H77" i="8" s="1"/>
  <c r="H78" i="8" s="1"/>
  <c r="P34" i="8" a="1"/>
  <c r="P34" i="8" s="1"/>
  <c r="P36" i="8" s="1"/>
  <c r="S77" i="8" a="1"/>
  <c r="S77" i="8" s="1"/>
  <c r="S78" i="8" s="1"/>
  <c r="AC23" i="8" a="1"/>
  <c r="AC23" i="8" s="1"/>
  <c r="AC22" i="8" a="1"/>
  <c r="AC22" i="8" s="1"/>
  <c r="U77" i="8" a="1"/>
  <c r="U77" i="8" s="1"/>
  <c r="U78" i="8" s="1"/>
  <c r="Y23" i="8" a="1"/>
  <c r="Y23" i="8" s="1"/>
  <c r="Y24" i="8" s="1"/>
  <c r="P100" i="8" a="1"/>
  <c r="P100" i="8" s="1"/>
  <c r="P102" i="8" s="1"/>
  <c r="AG16" i="8" a="1"/>
  <c r="AG16" i="8" s="1"/>
  <c r="AG18" i="8" s="1"/>
  <c r="P28" i="8" a="1"/>
  <c r="P28" i="8" s="1"/>
  <c r="P30" i="8" s="1"/>
  <c r="AG17" i="12" a="1"/>
  <c r="AG17" i="12" s="1"/>
  <c r="AG18" i="12" s="1"/>
  <c r="AG34" i="8" a="1"/>
  <c r="AG34" i="8" s="1"/>
  <c r="AG36" i="8" s="1"/>
  <c r="H102" i="8"/>
  <c r="W17" i="8" a="1"/>
  <c r="W17" i="8" s="1"/>
  <c r="W18" i="8" s="1"/>
  <c r="E60" i="8"/>
  <c r="AG23" i="8" a="1"/>
  <c r="AG23" i="8" s="1"/>
  <c r="AG24" i="8" s="1"/>
  <c r="AC77" i="8" a="1"/>
  <c r="AC77" i="8" s="1"/>
  <c r="AC76" i="8" a="1"/>
  <c r="AC76" i="8" s="1"/>
  <c r="AB59" i="8"/>
  <c r="AC100" i="8"/>
  <c r="X11" i="8"/>
  <c r="AD101" i="8"/>
  <c r="E34" i="8"/>
  <c r="E29" i="8"/>
  <c r="AK11" i="26"/>
  <c r="T101" i="8"/>
  <c r="V100" i="8"/>
  <c r="J53" i="8"/>
  <c r="Z28" i="8"/>
  <c r="P82" i="8"/>
  <c r="I35" i="8"/>
  <c r="M22" i="8"/>
  <c r="N59" i="8"/>
  <c r="K82" i="8"/>
  <c r="O11" i="8"/>
  <c r="AC35" i="8"/>
  <c r="Q59" i="8"/>
  <c r="H58" i="8"/>
  <c r="AC83" i="8"/>
  <c r="AF11" i="26"/>
  <c r="AQ10" i="26"/>
  <c r="O82" i="8"/>
  <c r="J83" i="8"/>
  <c r="S100" i="8"/>
  <c r="R59" i="8"/>
  <c r="AV10" i="26"/>
  <c r="Y101" i="8"/>
  <c r="G100" i="8"/>
  <c r="Z83" i="8"/>
  <c r="O58" i="8"/>
  <c r="AE59" i="8"/>
  <c r="AO11" i="26"/>
  <c r="AG82" i="8"/>
  <c r="AC29" i="8"/>
  <c r="I100" i="8"/>
  <c r="E22" i="8"/>
  <c r="AS11" i="26"/>
  <c r="L29" i="8"/>
  <c r="K11" i="26"/>
  <c r="E65" i="8"/>
  <c r="I22" i="8"/>
  <c r="G29" i="8"/>
  <c r="W11" i="26"/>
  <c r="AD64" i="8"/>
  <c r="Z65" i="8"/>
  <c r="AM10" i="26"/>
  <c r="V58" i="8"/>
  <c r="AA59" i="8"/>
  <c r="AB83" i="8"/>
  <c r="W29" i="8"/>
  <c r="I10" i="26"/>
  <c r="Z35" i="8"/>
  <c r="F83" i="8"/>
  <c r="U11" i="8"/>
  <c r="W11" i="8"/>
  <c r="N100" i="8"/>
  <c r="T28" i="8"/>
  <c r="W58" i="8"/>
  <c r="AF59" i="8"/>
  <c r="K101" i="8"/>
  <c r="AD11" i="26"/>
  <c r="AA11" i="8"/>
  <c r="O29" i="8"/>
  <c r="U58" i="8"/>
  <c r="AF11" i="8"/>
  <c r="W83" i="8"/>
  <c r="I82" i="8"/>
  <c r="X10" i="8"/>
  <c r="R82" i="8"/>
  <c r="AU10" i="26"/>
  <c r="AB58" i="8"/>
  <c r="AD100" i="8"/>
  <c r="E35" i="8"/>
  <c r="E28" i="8"/>
  <c r="AK10" i="26"/>
  <c r="V28" i="8"/>
  <c r="O10" i="26"/>
  <c r="Y11" i="26"/>
  <c r="P83" i="8"/>
  <c r="M23" i="8"/>
  <c r="N58" i="8"/>
  <c r="K83" i="8"/>
  <c r="E101" i="8"/>
  <c r="AC34" i="8"/>
  <c r="AA64" i="8"/>
  <c r="J58" i="8"/>
  <c r="AC82" i="8"/>
  <c r="I29" i="8"/>
  <c r="AC58" i="8"/>
  <c r="O83" i="8"/>
  <c r="J82" i="8"/>
  <c r="Y59" i="8"/>
  <c r="AD11" i="8"/>
  <c r="R58" i="8"/>
  <c r="AV11" i="26"/>
  <c r="Y100" i="8"/>
  <c r="G101" i="8"/>
  <c r="AD29" i="8"/>
  <c r="Z82" i="8"/>
  <c r="O59" i="8"/>
  <c r="N82" i="8"/>
  <c r="AG58" i="8"/>
  <c r="AD59" i="8"/>
  <c r="AO10" i="26"/>
  <c r="AG83" i="8"/>
  <c r="AG84" i="8" s="1"/>
  <c r="AC28" i="8"/>
  <c r="I101" i="8"/>
  <c r="I102" i="8" s="1"/>
  <c r="E23" i="8"/>
  <c r="E24" i="8" s="1"/>
  <c r="AS10" i="26"/>
  <c r="H28" i="8"/>
  <c r="E64" i="8"/>
  <c r="M100" i="8"/>
  <c r="AB11" i="26"/>
  <c r="W10" i="26"/>
  <c r="AD65" i="8"/>
  <c r="N11" i="8"/>
  <c r="AM11" i="26"/>
  <c r="AB82" i="8"/>
  <c r="W28" i="8"/>
  <c r="J35" i="8"/>
  <c r="F100" i="8"/>
  <c r="AB64" i="8"/>
  <c r="W10" i="8"/>
  <c r="AA83" i="8"/>
  <c r="L11" i="8"/>
  <c r="AF83" i="8"/>
  <c r="AE82" i="8"/>
  <c r="AP10" i="26"/>
  <c r="AD10" i="26"/>
  <c r="H10" i="8"/>
  <c r="O28" i="8"/>
  <c r="I65" i="8"/>
  <c r="W100" i="8"/>
  <c r="I83" i="8"/>
  <c r="G11" i="26"/>
  <c r="V10" i="8"/>
  <c r="R83" i="8"/>
  <c r="K52" i="8"/>
  <c r="AU11" i="26"/>
  <c r="U28" i="8"/>
  <c r="E10" i="26"/>
  <c r="V29" i="8"/>
  <c r="O11" i="26"/>
  <c r="Y10" i="26"/>
  <c r="Z10" i="26"/>
  <c r="M10" i="26"/>
  <c r="AE23" i="8"/>
  <c r="G59" i="8"/>
  <c r="M83" i="8"/>
  <c r="F28" i="8"/>
  <c r="E100" i="8"/>
  <c r="AH10" i="26"/>
  <c r="AA65" i="8"/>
  <c r="J59" i="8"/>
  <c r="I28" i="8"/>
  <c r="AC59" i="8"/>
  <c r="S83" i="8"/>
  <c r="Q83" i="8"/>
  <c r="K29" i="8"/>
  <c r="Y58" i="8"/>
  <c r="M10" i="8"/>
  <c r="AD10" i="8"/>
  <c r="E83" i="8"/>
  <c r="AE28" i="8"/>
  <c r="Z10" i="8"/>
  <c r="R10" i="8"/>
  <c r="AD28" i="8"/>
  <c r="V23" i="8"/>
  <c r="N83" i="8"/>
  <c r="AG59" i="8"/>
  <c r="AD58" i="8"/>
  <c r="H83" i="8"/>
  <c r="T35" i="8"/>
  <c r="AF101" i="8"/>
  <c r="X100" i="8"/>
  <c r="AB10" i="8"/>
  <c r="AE11" i="8"/>
  <c r="H29" i="8"/>
  <c r="X82" i="8"/>
  <c r="H35" i="8"/>
  <c r="N10" i="8"/>
  <c r="K59" i="8"/>
  <c r="S34" i="8"/>
  <c r="J10" i="8"/>
  <c r="J34" i="8"/>
  <c r="F101" i="8"/>
  <c r="AB65" i="8"/>
  <c r="AA82" i="8"/>
  <c r="L10" i="8"/>
  <c r="AF82" i="8"/>
  <c r="AA34" i="8"/>
  <c r="AP11" i="26"/>
  <c r="Y11" i="8"/>
  <c r="H11" i="8"/>
  <c r="Z100" i="8"/>
  <c r="U83" i="8"/>
  <c r="I64" i="8"/>
  <c r="W101" i="8"/>
  <c r="J23" i="8"/>
  <c r="V11" i="8"/>
  <c r="T100" i="8"/>
  <c r="J52" i="8"/>
  <c r="Z29" i="8"/>
  <c r="Z11" i="26"/>
  <c r="M11" i="26"/>
  <c r="I34" i="8"/>
  <c r="G58" i="8"/>
  <c r="AE100" i="8"/>
  <c r="M82" i="8"/>
  <c r="F29" i="8"/>
  <c r="O10" i="8"/>
  <c r="AH11" i="26"/>
  <c r="Q58" i="8"/>
  <c r="H59" i="8"/>
  <c r="AF10" i="26"/>
  <c r="AG11" i="8"/>
  <c r="AQ11" i="26"/>
  <c r="S82" i="8"/>
  <c r="Q82" i="8"/>
  <c r="K28" i="8"/>
  <c r="S101" i="8"/>
  <c r="M11" i="8"/>
  <c r="I11" i="8"/>
  <c r="E82" i="8"/>
  <c r="AE29" i="8"/>
  <c r="Z11" i="8"/>
  <c r="R11" i="8"/>
  <c r="AC10" i="8"/>
  <c r="AE58" i="8"/>
  <c r="Y83" i="8"/>
  <c r="H82" i="8"/>
  <c r="AF100" i="8"/>
  <c r="L58" i="8"/>
  <c r="X101" i="8"/>
  <c r="AB11" i="8"/>
  <c r="L28" i="8"/>
  <c r="AE10" i="8"/>
  <c r="I23" i="8"/>
  <c r="G28" i="8"/>
  <c r="X83" i="8"/>
  <c r="H34" i="8"/>
  <c r="Z64" i="8"/>
  <c r="K58" i="8"/>
  <c r="AA58" i="8"/>
  <c r="S35" i="8"/>
  <c r="J11" i="8"/>
  <c r="Z34" i="8"/>
  <c r="F82" i="8"/>
  <c r="U10" i="8"/>
  <c r="N101" i="8"/>
  <c r="T29" i="8"/>
  <c r="W59" i="8"/>
  <c r="AA35" i="8"/>
  <c r="AF58" i="8"/>
  <c r="K100" i="8"/>
  <c r="AA10" i="8"/>
  <c r="Z101" i="8"/>
  <c r="U82" i="8"/>
  <c r="AF10" i="8"/>
  <c r="W82" i="8"/>
  <c r="J22" i="8"/>
  <c r="P10" i="26" a="1"/>
  <c r="P10" i="26" s="1"/>
  <c r="P11" i="26" a="1"/>
  <c r="P11" i="26" s="1"/>
  <c r="P24" i="8"/>
  <c r="AY60" i="35"/>
  <c r="BP60" i="35"/>
  <c r="AV60" i="35"/>
  <c r="BH60" i="35"/>
  <c r="BQ60" i="35"/>
  <c r="BA60" i="35"/>
  <c r="AU60" i="35"/>
  <c r="BG60" i="35"/>
  <c r="BD60" i="35"/>
  <c r="BF60" i="35"/>
  <c r="BJ60" i="35"/>
  <c r="BE60" i="35"/>
  <c r="AX60" i="35"/>
  <c r="BL60" i="35"/>
  <c r="AZ60" i="35"/>
  <c r="BC60" i="35"/>
  <c r="BI60" i="35"/>
  <c r="BN60" i="35"/>
  <c r="BK60" i="35"/>
  <c r="AW60" i="35"/>
  <c r="BO60" i="35"/>
  <c r="BT60" i="35"/>
  <c r="BU60" i="35"/>
  <c r="BM60" i="35"/>
  <c r="BB60" i="35"/>
  <c r="BR60" i="35"/>
  <c r="BS60" i="35"/>
  <c r="AI60" i="35"/>
  <c r="AH60" i="35"/>
  <c r="X60" i="35"/>
  <c r="AG60" i="35"/>
  <c r="W60" i="35"/>
  <c r="AF60" i="35"/>
  <c r="V60" i="35"/>
  <c r="AE60" i="35"/>
  <c r="U60" i="35"/>
  <c r="T60" i="35"/>
  <c r="AD60" i="35"/>
  <c r="S60" i="35"/>
  <c r="AC60" i="35"/>
  <c r="AK60" i="35"/>
  <c r="AA60" i="35"/>
  <c r="Q60" i="35"/>
  <c r="AB60" i="35"/>
  <c r="R60" i="35"/>
  <c r="P60" i="35"/>
  <c r="AJ60" i="35"/>
  <c r="Z60" i="35"/>
  <c r="Y60" i="35"/>
  <c r="C60" i="35"/>
  <c r="A61" i="35"/>
  <c r="E94" i="3"/>
  <c r="E79" i="3"/>
  <c r="E80" i="3" s="1"/>
  <c r="E81" i="3" s="1"/>
  <c r="E82" i="3" s="1"/>
  <c r="E83" i="3" s="1"/>
  <c r="E84" i="3" s="1"/>
  <c r="E41" i="3"/>
  <c r="E57" i="3" s="1"/>
  <c r="E73" i="3" s="1"/>
  <c r="E89" i="3" s="1"/>
  <c r="E105" i="3" s="1"/>
  <c r="E121" i="3" s="1"/>
  <c r="E137" i="3" s="1"/>
  <c r="E153" i="3" s="1"/>
  <c r="E169" i="3" s="1"/>
  <c r="E185" i="3" s="1"/>
  <c r="E201" i="3" s="1"/>
  <c r="E217" i="3" s="1"/>
  <c r="E233" i="3" s="1"/>
  <c r="E249" i="3" s="1"/>
  <c r="E265" i="3" s="1"/>
  <c r="E281" i="3" s="1"/>
  <c r="I11" i="26" a="1"/>
  <c r="AF35" i="8" a="1"/>
  <c r="K53" i="8" a="1"/>
  <c r="V22" i="8" a="1"/>
  <c r="V11" i="26" a="1"/>
  <c r="F11" i="26" a="1"/>
  <c r="Q61" i="35" a="1"/>
  <c r="AI61" i="35" a="1"/>
  <c r="BR61" i="35" a="1"/>
  <c r="BG61" i="35" a="1"/>
  <c r="AB61" i="35" a="1"/>
  <c r="U61" i="35" a="1"/>
  <c r="BP61" i="35" a="1"/>
  <c r="D10" i="26" a="1"/>
  <c r="T34" i="8" a="1"/>
  <c r="AC11" i="8" a="1"/>
  <c r="AE101" i="8" a="1"/>
  <c r="N10" i="26" a="1"/>
  <c r="AF34" i="8" a="1"/>
  <c r="U29" i="8" a="1"/>
  <c r="M101" i="8" a="1"/>
  <c r="X10" i="26" a="1"/>
  <c r="AE22" i="8" a="1"/>
  <c r="N11" i="26" a="1"/>
  <c r="L59" i="8" a="1"/>
  <c r="U59" i="8" a="1"/>
  <c r="G10" i="26" a="1"/>
  <c r="X11" i="26" a="1"/>
  <c r="V101" i="8" a="1"/>
  <c r="BT61" i="35" a="1"/>
  <c r="AW61" i="35" a="1"/>
  <c r="AZ61" i="35" a="1"/>
  <c r="C61" i="35" a="1"/>
  <c r="BU61" i="35" a="1"/>
  <c r="N61" i="35"/>
  <c r="AS61" i="35"/>
  <c r="D61" i="35"/>
  <c r="BQ61" i="35" a="1"/>
  <c r="AT11" i="26" a="1"/>
  <c r="T83" i="8" a="1"/>
  <c r="F61" i="35"/>
  <c r="BD61" i="35" a="1"/>
  <c r="G61" i="35"/>
  <c r="Y82" i="8" a="1"/>
  <c r="AE83" i="8" a="1"/>
  <c r="J61" i="35"/>
  <c r="S61" i="35" a="1"/>
  <c r="AG61" i="35" a="1"/>
  <c r="BN61" i="35" a="1"/>
  <c r="BH61" i="35" a="1"/>
  <c r="AD61" i="35" a="1"/>
  <c r="BI61" i="35" a="1"/>
  <c r="AE61" i="35" a="1"/>
  <c r="R61" i="35" a="1"/>
  <c r="AB10" i="26" a="1"/>
  <c r="E11" i="26" a="1"/>
  <c r="AC61" i="35" a="1"/>
  <c r="T61" i="35" a="1"/>
  <c r="V61" i="35" a="1"/>
  <c r="L61" i="35"/>
  <c r="Y61" i="35" a="1"/>
  <c r="X61" i="35" a="1"/>
  <c r="BE61" i="35" a="1"/>
  <c r="AQ61" i="35"/>
  <c r="L100" i="8" a="1"/>
  <c r="I61" i="35"/>
  <c r="AV61" i="35" a="1"/>
  <c r="AJ61" i="35" a="1"/>
  <c r="BM61" i="35" a="1"/>
  <c r="AG10" i="8" a="1"/>
  <c r="Q10" i="8" a="1"/>
  <c r="V59" i="8" a="1"/>
  <c r="K61" i="35"/>
  <c r="M61" i="35"/>
  <c r="BB61" i="35" a="1"/>
  <c r="W61" i="35" a="1"/>
  <c r="AY61" i="35" a="1"/>
  <c r="AF61" i="35" a="1"/>
  <c r="AP61" i="35"/>
  <c r="BC61" i="35" a="1"/>
  <c r="BA61" i="35" a="1"/>
  <c r="AT10" i="26" a="1"/>
  <c r="T82" i="8" a="1"/>
  <c r="J11" i="26" a="1"/>
  <c r="BJ61" i="35" a="1"/>
  <c r="Z61" i="35" a="1"/>
  <c r="AM61" i="35"/>
  <c r="K10" i="26" a="1"/>
  <c r="V10" i="26" a="1"/>
  <c r="H10" i="26" a="1"/>
  <c r="AK61" i="35" a="1"/>
  <c r="AA11" i="26" a="1"/>
  <c r="AN61" i="35"/>
  <c r="BK61" i="35" a="1"/>
  <c r="Q11" i="8" a="1"/>
  <c r="AC101" i="8" a="1"/>
  <c r="Y10" i="8" a="1"/>
  <c r="T10" i="8" a="1"/>
  <c r="BL61" i="35" a="1"/>
  <c r="AX61" i="35" a="1"/>
  <c r="AH61" i="35" a="1"/>
  <c r="BF61" i="35" a="1"/>
  <c r="AU61" i="35" a="1"/>
  <c r="I10" i="8" a="1"/>
  <c r="T11" i="8" a="1"/>
  <c r="H61" i="35"/>
  <c r="BS61" i="35" a="1"/>
  <c r="BO61" i="35" a="1"/>
  <c r="AR61" i="35"/>
  <c r="AA61" i="35" a="1"/>
  <c r="P61" i="35" a="1"/>
  <c r="L101" i="8" a="1"/>
  <c r="W24" i="8" l="1"/>
  <c r="Z78" i="8"/>
  <c r="K24" i="8"/>
  <c r="AP12" i="26"/>
  <c r="AL12" i="26"/>
  <c r="N102" i="8"/>
  <c r="K60" i="8"/>
  <c r="Q84" i="8"/>
  <c r="I84" i="8"/>
  <c r="S102" i="8"/>
  <c r="G78" i="8"/>
  <c r="I24" i="8"/>
  <c r="H60" i="8"/>
  <c r="W102" i="8"/>
  <c r="AF102" i="8"/>
  <c r="V30" i="8"/>
  <c r="Y12" i="26"/>
  <c r="Z12" i="26"/>
  <c r="AC60" i="8"/>
  <c r="J18" i="8"/>
  <c r="W60" i="8"/>
  <c r="AH12" i="26"/>
  <c r="Z30" i="8"/>
  <c r="F102" i="8"/>
  <c r="R12" i="26"/>
  <c r="K18" i="8"/>
  <c r="AE12" i="26"/>
  <c r="AJ12" i="26"/>
  <c r="AC24" i="8"/>
  <c r="N36" i="8"/>
  <c r="T12" i="26"/>
  <c r="O12" i="26"/>
  <c r="AC78" i="8"/>
  <c r="AI12" i="26"/>
  <c r="T30" i="8"/>
  <c r="G66" i="8"/>
  <c r="L101" i="8"/>
  <c r="T11" i="8"/>
  <c r="I10" i="8"/>
  <c r="T10" i="8"/>
  <c r="Y10" i="8"/>
  <c r="AC101" i="8"/>
  <c r="AC102" i="8" s="1"/>
  <c r="Q11" i="8"/>
  <c r="V10" i="26"/>
  <c r="K10" i="26"/>
  <c r="K12" i="26" s="1"/>
  <c r="T82" i="8"/>
  <c r="AT10" i="26"/>
  <c r="V59" i="8"/>
  <c r="V60" i="8" s="1"/>
  <c r="Q10" i="8"/>
  <c r="AG10" i="8"/>
  <c r="L100" i="8"/>
  <c r="E11" i="26"/>
  <c r="AB10" i="26"/>
  <c r="AE83" i="8"/>
  <c r="AE84" i="8" s="1"/>
  <c r="Y82" i="8"/>
  <c r="Y84" i="8" s="1"/>
  <c r="T83" i="8"/>
  <c r="AT11" i="26"/>
  <c r="V101" i="8"/>
  <c r="V102" i="8" s="1"/>
  <c r="X11" i="26"/>
  <c r="G10" i="26"/>
  <c r="U59" i="8"/>
  <c r="U60" i="8" s="1"/>
  <c r="L59" i="8"/>
  <c r="L60" i="8" s="1"/>
  <c r="N11" i="26"/>
  <c r="AE22" i="8"/>
  <c r="AE24" i="8" s="1"/>
  <c r="X10" i="26"/>
  <c r="M101" i="8"/>
  <c r="M102" i="8" s="1"/>
  <c r="U29" i="8"/>
  <c r="U30" i="8" s="1"/>
  <c r="AF34" i="8"/>
  <c r="N10" i="26"/>
  <c r="AE101" i="8"/>
  <c r="AE102" i="8" s="1"/>
  <c r="AC11" i="8"/>
  <c r="T34" i="8"/>
  <c r="T36" i="8" s="1"/>
  <c r="V11" i="26"/>
  <c r="V22" i="8"/>
  <c r="V24" i="8" s="1"/>
  <c r="K53" i="8"/>
  <c r="K54" i="8" s="1"/>
  <c r="AF35" i="8"/>
  <c r="AF36" i="8" s="1"/>
  <c r="I11" i="26"/>
  <c r="T78" i="8"/>
  <c r="AD66" i="8"/>
  <c r="O7" i="25"/>
  <c r="V7" i="25"/>
  <c r="M7" i="25"/>
  <c r="N7" i="25"/>
  <c r="AC7" i="25"/>
  <c r="Z7" i="25"/>
  <c r="U7" i="25"/>
  <c r="AD7" i="25"/>
  <c r="T7" i="25"/>
  <c r="E7" i="25"/>
  <c r="Y7" i="25"/>
  <c r="W7" i="25"/>
  <c r="AA7" i="25"/>
  <c r="AB7" i="25"/>
  <c r="Q7" i="25"/>
  <c r="S7" i="25"/>
  <c r="J7" i="25"/>
  <c r="R7" i="25"/>
  <c r="L7" i="25"/>
  <c r="P7" i="25"/>
  <c r="X7" i="25"/>
  <c r="U24" i="8"/>
  <c r="L12" i="26"/>
  <c r="O60" i="8"/>
  <c r="P12" i="26"/>
  <c r="Z102" i="8"/>
  <c r="AE30" i="8"/>
  <c r="AQ12" i="26"/>
  <c r="N84" i="8"/>
  <c r="AA66" i="8"/>
  <c r="R84" i="8"/>
  <c r="G102" i="8"/>
  <c r="E36" i="8"/>
  <c r="X102" i="8"/>
  <c r="F30" i="8"/>
  <c r="H30" i="8"/>
  <c r="AG60" i="8"/>
  <c r="J60" i="8"/>
  <c r="AD30" i="8"/>
  <c r="O84" i="8"/>
  <c r="K84" i="8"/>
  <c r="X84" i="8"/>
  <c r="M24" i="8"/>
  <c r="AG12" i="26"/>
  <c r="H66" i="8"/>
  <c r="AB18" i="8"/>
  <c r="T24" i="8"/>
  <c r="AC12" i="26"/>
  <c r="U12" i="26"/>
  <c r="AG12" i="12"/>
  <c r="AA36" i="8"/>
  <c r="S36" i="8"/>
  <c r="AM12" i="26"/>
  <c r="L66" i="8"/>
  <c r="U66" i="8"/>
  <c r="L78" i="8"/>
  <c r="AG84" i="12"/>
  <c r="AR12" i="26"/>
  <c r="D10" i="26"/>
  <c r="AA11" i="26"/>
  <c r="F11" i="26"/>
  <c r="H10" i="26"/>
  <c r="J11" i="26"/>
  <c r="AF84" i="8"/>
  <c r="W84" i="8"/>
  <c r="W30" i="8"/>
  <c r="G30" i="8"/>
  <c r="L30" i="8"/>
  <c r="AC30" i="8"/>
  <c r="T102" i="8"/>
  <c r="AD102" i="8"/>
  <c r="M12" i="26"/>
  <c r="S84" i="8"/>
  <c r="M84" i="8"/>
  <c r="AD12" i="26"/>
  <c r="F84" i="8"/>
  <c r="AB84" i="8"/>
  <c r="Z66" i="8"/>
  <c r="AS12" i="26"/>
  <c r="Z84" i="8"/>
  <c r="R60" i="8"/>
  <c r="Q60" i="8"/>
  <c r="N60" i="8"/>
  <c r="AK12" i="26"/>
  <c r="U84" i="8"/>
  <c r="H36" i="8"/>
  <c r="H84" i="8"/>
  <c r="G60" i="8"/>
  <c r="I66" i="8"/>
  <c r="AA84" i="8"/>
  <c r="J36" i="8"/>
  <c r="Y60" i="8"/>
  <c r="I30" i="8"/>
  <c r="K102" i="8"/>
  <c r="Z36" i="8"/>
  <c r="AA60" i="8"/>
  <c r="E66" i="8"/>
  <c r="AO12" i="26"/>
  <c r="AF12" i="26"/>
  <c r="AC36" i="8"/>
  <c r="J54" i="8"/>
  <c r="E30" i="8"/>
  <c r="J24" i="8"/>
  <c r="AB66" i="8"/>
  <c r="E84" i="8"/>
  <c r="K30" i="8"/>
  <c r="AU12" i="26"/>
  <c r="AD60" i="8"/>
  <c r="AV12" i="26"/>
  <c r="E102" i="8"/>
  <c r="P84" i="8"/>
  <c r="O30" i="8"/>
  <c r="AF60" i="8"/>
  <c r="W12" i="26"/>
  <c r="AE60" i="8"/>
  <c r="Y102" i="8"/>
  <c r="J84" i="8"/>
  <c r="AC84" i="8"/>
  <c r="I36" i="8"/>
  <c r="AB60" i="8"/>
  <c r="BM61" i="35"/>
  <c r="BK61" i="35"/>
  <c r="BI61" i="35"/>
  <c r="AU61" i="35"/>
  <c r="BJ61" i="35"/>
  <c r="BN61" i="35"/>
  <c r="BD61" i="35"/>
  <c r="BQ61" i="35"/>
  <c r="BC61" i="35"/>
  <c r="BA61" i="35"/>
  <c r="BP61" i="35"/>
  <c r="BF61" i="35"/>
  <c r="BH61" i="35"/>
  <c r="BU61" i="35"/>
  <c r="BG61" i="35"/>
  <c r="BL61" i="35"/>
  <c r="BT61" i="35"/>
  <c r="AX61" i="35"/>
  <c r="AZ61" i="35"/>
  <c r="AV61" i="35"/>
  <c r="BO61" i="35"/>
  <c r="BB61" i="35"/>
  <c r="AW61" i="35"/>
  <c r="BR61" i="35"/>
  <c r="BE61" i="35"/>
  <c r="AY61" i="35"/>
  <c r="BS61" i="35"/>
  <c r="AG61" i="35"/>
  <c r="W61" i="35"/>
  <c r="V61" i="35"/>
  <c r="AF61" i="35"/>
  <c r="U61" i="35"/>
  <c r="AE61" i="35"/>
  <c r="AD61" i="35"/>
  <c r="T61" i="35"/>
  <c r="AC61" i="35"/>
  <c r="S61" i="35"/>
  <c r="AB61" i="35"/>
  <c r="R61" i="35"/>
  <c r="AA61" i="35"/>
  <c r="Q61" i="35"/>
  <c r="AJ61" i="35"/>
  <c r="Z61" i="35"/>
  <c r="AK61" i="35"/>
  <c r="P61" i="35"/>
  <c r="AI61" i="35"/>
  <c r="AH61" i="35"/>
  <c r="Y61" i="35"/>
  <c r="X61" i="35"/>
  <c r="C61" i="35"/>
  <c r="A62" i="35"/>
  <c r="E110" i="3"/>
  <c r="E95" i="3"/>
  <c r="E96" i="3" s="1"/>
  <c r="E97" i="3" s="1"/>
  <c r="E98" i="3" s="1"/>
  <c r="E99" i="3" s="1"/>
  <c r="E100" i="3" s="1"/>
  <c r="E23" i="3"/>
  <c r="E24" i="3"/>
  <c r="J10" i="26" a="1"/>
  <c r="AA10" i="26" a="1"/>
  <c r="H11" i="26" a="1"/>
  <c r="BA62" i="35" a="1"/>
  <c r="BT62" i="35" a="1"/>
  <c r="AU62" i="35" a="1"/>
  <c r="AC62" i="35" a="1"/>
  <c r="G62" i="35"/>
  <c r="AO62" i="35"/>
  <c r="AY62" i="35" a="1"/>
  <c r="AK62" i="35" a="1"/>
  <c r="AW62" i="35" a="1"/>
  <c r="BO62" i="35" a="1"/>
  <c r="H62" i="35"/>
  <c r="AH62" i="35" a="1"/>
  <c r="M62" i="35"/>
  <c r="AF62" i="35" a="1"/>
  <c r="K62" i="35"/>
  <c r="W62" i="35" a="1"/>
  <c r="BB62" i="35" a="1"/>
  <c r="AN62" i="35"/>
  <c r="AZ62" i="35" a="1"/>
  <c r="BS62" i="35" a="1"/>
  <c r="BD62" i="35" a="1"/>
  <c r="Y62" i="35" a="1"/>
  <c r="E62" i="35"/>
  <c r="AX62" i="35" a="1"/>
  <c r="BR62" i="35" a="1"/>
  <c r="BQ62" i="35" a="1"/>
  <c r="AG62" i="35" a="1"/>
  <c r="BG62" i="35" a="1"/>
  <c r="BF62" i="35" a="1"/>
  <c r="AA62" i="35" a="1"/>
  <c r="S62" i="35" a="1"/>
  <c r="BE62" i="35" a="1"/>
  <c r="J62" i="35"/>
  <c r="AI62" i="35" a="1"/>
  <c r="P62" i="35" a="1"/>
  <c r="AE62" i="35" a="1"/>
  <c r="BI62" i="35" a="1"/>
  <c r="AP62" i="35"/>
  <c r="T62" i="35" a="1"/>
  <c r="BC62" i="35" a="1"/>
  <c r="Z62" i="35" a="1"/>
  <c r="AQ62" i="35"/>
  <c r="BJ62" i="35" a="1"/>
  <c r="E61" i="35"/>
  <c r="BP62" i="35" a="1"/>
  <c r="BH62" i="35" a="1"/>
  <c r="AM62" i="35"/>
  <c r="BL62" i="35" a="1"/>
  <c r="BN62" i="35" a="1"/>
  <c r="I62" i="35"/>
  <c r="BU62" i="35" a="1"/>
  <c r="Q62" i="35" a="1"/>
  <c r="D11" i="26" a="1"/>
  <c r="F10" i="26" a="1"/>
  <c r="BK62" i="35" a="1"/>
  <c r="V62" i="35" a="1"/>
  <c r="N62" i="35"/>
  <c r="U62" i="35" a="1"/>
  <c r="L62" i="35"/>
  <c r="F62" i="35"/>
  <c r="C62" i="35" a="1"/>
  <c r="AO61" i="35"/>
  <c r="AS62" i="35"/>
  <c r="AB62" i="35" a="1"/>
  <c r="AR62" i="35"/>
  <c r="AJ62" i="35" a="1"/>
  <c r="BM62" i="35" a="1"/>
  <c r="AD62" i="35" a="1"/>
  <c r="D62" i="35"/>
  <c r="R62" i="35" a="1"/>
  <c r="AV62" i="35" a="1"/>
  <c r="X62" i="35" a="1"/>
  <c r="L102" i="8" l="1"/>
  <c r="V12" i="26"/>
  <c r="T84" i="8"/>
  <c r="N12" i="26"/>
  <c r="F10" i="26"/>
  <c r="F12" i="26" s="1"/>
  <c r="D11" i="26"/>
  <c r="D12" i="26" s="1"/>
  <c r="H11" i="26"/>
  <c r="H12" i="26" s="1"/>
  <c r="AA10" i="26"/>
  <c r="AA12" i="26" s="1"/>
  <c r="J10" i="26"/>
  <c r="J12" i="26" s="1"/>
  <c r="G12" i="26"/>
  <c r="E12" i="26"/>
  <c r="X12" i="26"/>
  <c r="AT12" i="26"/>
  <c r="I12" i="26"/>
  <c r="AB12" i="26"/>
  <c r="BS62" i="35"/>
  <c r="BN62" i="35"/>
  <c r="BR62" i="35"/>
  <c r="BE62" i="35"/>
  <c r="AV62" i="35"/>
  <c r="AY62" i="35"/>
  <c r="AW62" i="35"/>
  <c r="BG62" i="35"/>
  <c r="BQ62" i="35"/>
  <c r="BB62" i="35"/>
  <c r="BL62" i="35"/>
  <c r="BI62" i="35"/>
  <c r="BT62" i="35"/>
  <c r="BO62" i="35"/>
  <c r="BC62" i="35"/>
  <c r="BD62" i="35"/>
  <c r="BH62" i="35"/>
  <c r="BJ62" i="35"/>
  <c r="AZ62" i="35"/>
  <c r="BF62" i="35"/>
  <c r="BK62" i="35"/>
  <c r="BP62" i="35"/>
  <c r="BM62" i="35"/>
  <c r="BA62" i="35"/>
  <c r="AX62" i="35"/>
  <c r="AU62" i="35"/>
  <c r="BU62" i="35"/>
  <c r="AF62" i="35"/>
  <c r="V62" i="35"/>
  <c r="AE62" i="35"/>
  <c r="U62" i="35"/>
  <c r="AD62" i="35"/>
  <c r="T62" i="35"/>
  <c r="AC62" i="35"/>
  <c r="S62" i="35"/>
  <c r="R62" i="35"/>
  <c r="AB62" i="35"/>
  <c r="Q62" i="35"/>
  <c r="AK62" i="35"/>
  <c r="AA62" i="35"/>
  <c r="AJ62" i="35"/>
  <c r="Z62" i="35"/>
  <c r="P62" i="35"/>
  <c r="X62" i="35"/>
  <c r="AI62" i="35"/>
  <c r="Y62" i="35"/>
  <c r="AH62" i="35"/>
  <c r="AG62" i="35"/>
  <c r="W62" i="35"/>
  <c r="C62" i="35"/>
  <c r="A63" i="35"/>
  <c r="E126" i="3"/>
  <c r="E111" i="3"/>
  <c r="E112" i="3" s="1"/>
  <c r="E113" i="3" s="1"/>
  <c r="E114" i="3" s="1"/>
  <c r="E115" i="3" s="1"/>
  <c r="E116" i="3" s="1"/>
  <c r="E39" i="3"/>
  <c r="E55" i="3" s="1"/>
  <c r="E71" i="3" s="1"/>
  <c r="E87" i="3" s="1"/>
  <c r="E103" i="3" s="1"/>
  <c r="E119" i="3" s="1"/>
  <c r="E135" i="3" s="1"/>
  <c r="E151" i="3" s="1"/>
  <c r="E167" i="3" s="1"/>
  <c r="E183" i="3" s="1"/>
  <c r="E199" i="3" s="1"/>
  <c r="E215" i="3" s="1"/>
  <c r="E231" i="3" s="1"/>
  <c r="E247" i="3" s="1"/>
  <c r="E263" i="3" s="1"/>
  <c r="E279" i="3" s="1"/>
  <c r="E40" i="3"/>
  <c r="E56" i="3" s="1"/>
  <c r="E72" i="3" s="1"/>
  <c r="E88" i="3" s="1"/>
  <c r="E104" i="3" s="1"/>
  <c r="E120" i="3" s="1"/>
  <c r="E136" i="3" s="1"/>
  <c r="E152" i="3" s="1"/>
  <c r="E168" i="3" s="1"/>
  <c r="E184" i="3" s="1"/>
  <c r="E200" i="3" s="1"/>
  <c r="E216" i="3" s="1"/>
  <c r="E232" i="3" s="1"/>
  <c r="E248" i="3" s="1"/>
  <c r="E264" i="3" s="1"/>
  <c r="E280" i="3" s="1"/>
  <c r="AX63" i="35" a="1"/>
  <c r="AK63" i="35" a="1"/>
  <c r="AR63" i="35"/>
  <c r="AO63" i="35"/>
  <c r="AA63" i="35" a="1"/>
  <c r="AU63" i="35" a="1"/>
  <c r="AC63" i="35" a="1"/>
  <c r="BL63" i="35" a="1"/>
  <c r="N63" i="35"/>
  <c r="BJ63" i="35" a="1"/>
  <c r="BQ63" i="35" a="1"/>
  <c r="BH63" i="35" a="1"/>
  <c r="AG63" i="35" a="1"/>
  <c r="BI63" i="35" a="1"/>
  <c r="E63" i="35"/>
  <c r="AP63" i="35"/>
  <c r="R63" i="35" a="1"/>
  <c r="BM63" i="35" a="1"/>
  <c r="BO63" i="35" a="1"/>
  <c r="AW63" i="35" a="1"/>
  <c r="BU63" i="35" a="1"/>
  <c r="T63" i="35" a="1"/>
  <c r="BN63" i="35" a="1"/>
  <c r="G63" i="35"/>
  <c r="BK63" i="35" a="1"/>
  <c r="P63" i="35" a="1"/>
  <c r="BF63" i="35" a="1"/>
  <c r="BC63" i="35" a="1"/>
  <c r="J63" i="35"/>
  <c r="AS63" i="35"/>
  <c r="AY63" i="35" a="1"/>
  <c r="BD63" i="35" a="1"/>
  <c r="H63" i="35"/>
  <c r="U63" i="35" a="1"/>
  <c r="AV63" i="35" a="1"/>
  <c r="BT63" i="35" a="1"/>
  <c r="AJ63" i="35" a="1"/>
  <c r="S63" i="35" a="1"/>
  <c r="AM63" i="35"/>
  <c r="Z63" i="35" a="1"/>
  <c r="AF63" i="35" a="1"/>
  <c r="C63" i="35" a="1"/>
  <c r="Y63" i="35" a="1"/>
  <c r="D63" i="35"/>
  <c r="BS63" i="35" a="1"/>
  <c r="AH63" i="35" a="1"/>
  <c r="AN63" i="35"/>
  <c r="BP63" i="35" a="1"/>
  <c r="X63" i="35" a="1"/>
  <c r="I63" i="35"/>
  <c r="AZ63" i="35" a="1"/>
  <c r="L63" i="35"/>
  <c r="BA63" i="35" a="1"/>
  <c r="V63" i="35" a="1"/>
  <c r="Q63" i="35" a="1"/>
  <c r="BR63" i="35" a="1"/>
  <c r="BB63" i="35" a="1"/>
  <c r="F63" i="35"/>
  <c r="AD63" i="35" a="1"/>
  <c r="W63" i="35" a="1"/>
  <c r="AE63" i="35" a="1"/>
  <c r="M63" i="35"/>
  <c r="BE63" i="35" a="1"/>
  <c r="AQ63" i="35"/>
  <c r="BG63" i="35" a="1"/>
  <c r="AB63" i="35" a="1"/>
  <c r="AI63" i="35" a="1"/>
  <c r="BO63" i="35" l="1"/>
  <c r="BM63" i="35"/>
  <c r="BL63" i="35"/>
  <c r="AX63" i="35"/>
  <c r="BS63" i="35"/>
  <c r="BI63" i="35"/>
  <c r="BP63" i="35"/>
  <c r="BB63" i="35"/>
  <c r="BA63" i="35"/>
  <c r="AU63" i="35"/>
  <c r="AV63" i="35"/>
  <c r="BT63" i="35"/>
  <c r="BG63" i="35"/>
  <c r="BF63" i="35"/>
  <c r="AW63" i="35"/>
  <c r="AZ63" i="35"/>
  <c r="BE63" i="35"/>
  <c r="BR63" i="35"/>
  <c r="BK63" i="35"/>
  <c r="BH63" i="35"/>
  <c r="AY63" i="35"/>
  <c r="BU63" i="35"/>
  <c r="BN63" i="35"/>
  <c r="BC63" i="35"/>
  <c r="BD63" i="35"/>
  <c r="BQ63" i="35"/>
  <c r="BJ63" i="35"/>
  <c r="T63" i="35"/>
  <c r="AD63" i="35"/>
  <c r="S63" i="35"/>
  <c r="AC63" i="35"/>
  <c r="AB63" i="35"/>
  <c r="R63" i="35"/>
  <c r="AK63" i="35"/>
  <c r="AA63" i="35"/>
  <c r="Q63" i="35"/>
  <c r="Z63" i="35"/>
  <c r="P63" i="35"/>
  <c r="AJ63" i="35"/>
  <c r="Y63" i="35"/>
  <c r="W63" i="35"/>
  <c r="AI63" i="35"/>
  <c r="AH63" i="35"/>
  <c r="X63" i="35"/>
  <c r="AG63" i="35"/>
  <c r="AF63" i="35"/>
  <c r="AE63" i="35"/>
  <c r="V63" i="35"/>
  <c r="U63" i="35"/>
  <c r="C63" i="35"/>
  <c r="A64" i="35"/>
  <c r="E142" i="3"/>
  <c r="E127" i="3"/>
  <c r="E128" i="3" s="1"/>
  <c r="E129" i="3" s="1"/>
  <c r="E130" i="3" s="1"/>
  <c r="E131" i="3" s="1"/>
  <c r="E132" i="3" s="1"/>
  <c r="Q64" i="35" a="1"/>
  <c r="AF64" i="35" a="1"/>
  <c r="W64" i="35" a="1"/>
  <c r="AG64" i="35" a="1"/>
  <c r="BL64" i="35" a="1"/>
  <c r="AR64" i="35"/>
  <c r="BU64" i="35" a="1"/>
  <c r="AP64" i="35"/>
  <c r="U64" i="35" a="1"/>
  <c r="X64" i="35" a="1"/>
  <c r="M64" i="35"/>
  <c r="Y64" i="35" a="1"/>
  <c r="K64" i="35"/>
  <c r="AW64" i="35" a="1"/>
  <c r="BA64" i="35" a="1"/>
  <c r="AY64" i="35" a="1"/>
  <c r="BN64" i="35" a="1"/>
  <c r="C64" i="35" a="1"/>
  <c r="BJ64" i="35" a="1"/>
  <c r="R64" i="35" a="1"/>
  <c r="AO64" i="35"/>
  <c r="AB64" i="35" a="1"/>
  <c r="H64" i="35"/>
  <c r="AM64" i="35"/>
  <c r="BS64" i="35" a="1"/>
  <c r="AC64" i="35" a="1"/>
  <c r="AX64" i="35" a="1"/>
  <c r="AN64" i="35"/>
  <c r="BE64" i="35" a="1"/>
  <c r="AS64" i="35"/>
  <c r="AV64" i="35" a="1"/>
  <c r="I64" i="35"/>
  <c r="BH64" i="35" a="1"/>
  <c r="BG64" i="35" a="1"/>
  <c r="AA64" i="35" a="1"/>
  <c r="AH64" i="35" a="1"/>
  <c r="AU64" i="35" a="1"/>
  <c r="J64" i="35"/>
  <c r="BF64" i="35" a="1"/>
  <c r="T64" i="35" a="1"/>
  <c r="BD64" i="35" a="1"/>
  <c r="P64" i="35" a="1"/>
  <c r="V64" i="35" a="1"/>
  <c r="BQ64" i="35" a="1"/>
  <c r="AK64" i="35" a="1"/>
  <c r="BK64" i="35" a="1"/>
  <c r="F64" i="35"/>
  <c r="BP64" i="35" a="1"/>
  <c r="BM64" i="35" a="1"/>
  <c r="E64" i="35"/>
  <c r="BB64" i="35" a="1"/>
  <c r="BR64" i="35" a="1"/>
  <c r="AJ64" i="35" a="1"/>
  <c r="G64" i="35"/>
  <c r="Z64" i="35" a="1"/>
  <c r="L64" i="35"/>
  <c r="AI64" i="35" a="1"/>
  <c r="AZ64" i="35" a="1"/>
  <c r="BI64" i="35" a="1"/>
  <c r="BO64" i="35" a="1"/>
  <c r="BT64" i="35" a="1"/>
  <c r="S64" i="35" a="1"/>
  <c r="BC64" i="35" a="1"/>
  <c r="N64" i="35"/>
  <c r="AQ64" i="35"/>
  <c r="AE64" i="35" a="1"/>
  <c r="K63" i="35"/>
  <c r="AD64" i="35" a="1"/>
  <c r="BL64" i="35" l="1"/>
  <c r="BD64" i="35"/>
  <c r="BS64" i="35"/>
  <c r="BT64" i="35"/>
  <c r="BN64" i="35"/>
  <c r="BO64" i="35"/>
  <c r="BB64" i="35"/>
  <c r="BU64" i="35"/>
  <c r="BF64" i="35"/>
  <c r="BA64" i="35"/>
  <c r="BR64" i="35"/>
  <c r="BM64" i="35"/>
  <c r="BH64" i="35"/>
  <c r="BC64" i="35"/>
  <c r="BG64" i="35"/>
  <c r="AX64" i="35"/>
  <c r="AV64" i="35"/>
  <c r="AU64" i="35"/>
  <c r="AW64" i="35"/>
  <c r="AY64" i="35"/>
  <c r="BQ64" i="35"/>
  <c r="AZ64" i="35"/>
  <c r="BI64" i="35"/>
  <c r="BP64" i="35"/>
  <c r="BK64" i="35"/>
  <c r="BE64" i="35"/>
  <c r="BJ64" i="35"/>
  <c r="AC64" i="35"/>
  <c r="S64" i="35"/>
  <c r="AB64" i="35"/>
  <c r="R64" i="35"/>
  <c r="AA64" i="35"/>
  <c r="Q64" i="35"/>
  <c r="U64" i="35"/>
  <c r="AK64" i="35"/>
  <c r="P64" i="35"/>
  <c r="AJ64" i="35"/>
  <c r="Z64" i="35"/>
  <c r="AI64" i="35"/>
  <c r="Y64" i="35"/>
  <c r="AH64" i="35"/>
  <c r="X64" i="35"/>
  <c r="AG64" i="35"/>
  <c r="W64" i="35"/>
  <c r="AF64" i="35"/>
  <c r="V64" i="35"/>
  <c r="AE64" i="35"/>
  <c r="AD64" i="35"/>
  <c r="T64" i="35"/>
  <c r="C64" i="35"/>
  <c r="A65" i="35"/>
  <c r="E158" i="3"/>
  <c r="E143" i="3"/>
  <c r="AR65" i="35"/>
  <c r="AA65" i="35" a="1"/>
  <c r="BF65" i="35" a="1"/>
  <c r="F65" i="35"/>
  <c r="AS65" i="35"/>
  <c r="BJ65" i="35" a="1"/>
  <c r="AJ65" i="35" a="1"/>
  <c r="AU65" i="35" a="1"/>
  <c r="AK65" i="35" a="1"/>
  <c r="L65" i="35"/>
  <c r="AN65" i="35"/>
  <c r="AQ65" i="35"/>
  <c r="BI65" i="35" a="1"/>
  <c r="Z65" i="35" a="1"/>
  <c r="BC65" i="35" a="1"/>
  <c r="AG65" i="35" a="1"/>
  <c r="AO65" i="35"/>
  <c r="BQ65" i="35" a="1"/>
  <c r="BM65" i="35" a="1"/>
  <c r="G65" i="35"/>
  <c r="AV65" i="35" a="1"/>
  <c r="X65" i="35" a="1"/>
  <c r="Q65" i="35" a="1"/>
  <c r="BO65" i="35" a="1"/>
  <c r="BL65" i="35" a="1"/>
  <c r="AC65" i="35" a="1"/>
  <c r="U65" i="35" a="1"/>
  <c r="AB65" i="35" a="1"/>
  <c r="AI65" i="35" a="1"/>
  <c r="AE65" i="35" a="1"/>
  <c r="S65" i="35" a="1"/>
  <c r="BG65" i="35" a="1"/>
  <c r="I65" i="35"/>
  <c r="BR65" i="35" a="1"/>
  <c r="AM65" i="35"/>
  <c r="BB65" i="35" a="1"/>
  <c r="V65" i="35" a="1"/>
  <c r="AW65" i="35" a="1"/>
  <c r="AF65" i="35" a="1"/>
  <c r="M65" i="35"/>
  <c r="C65" i="35" a="1"/>
  <c r="AH65" i="35" a="1"/>
  <c r="BE65" i="35" a="1"/>
  <c r="BH65" i="35" a="1"/>
  <c r="D64" i="35"/>
  <c r="E65" i="35"/>
  <c r="BK65" i="35" a="1"/>
  <c r="Y65" i="35" a="1"/>
  <c r="H65" i="35"/>
  <c r="AY65" i="35" a="1"/>
  <c r="AP65" i="35"/>
  <c r="BS65" i="35" a="1"/>
  <c r="R65" i="35" a="1"/>
  <c r="BP65" i="35" a="1"/>
  <c r="BT65" i="35" a="1"/>
  <c r="BN65" i="35" a="1"/>
  <c r="W65" i="35" a="1"/>
  <c r="D65" i="35"/>
  <c r="BU65" i="35" a="1"/>
  <c r="BD65" i="35" a="1"/>
  <c r="T65" i="35" a="1"/>
  <c r="J65" i="35"/>
  <c r="AX65" i="35" a="1"/>
  <c r="AZ65" i="35" a="1"/>
  <c r="K65" i="35"/>
  <c r="P65" i="35" a="1"/>
  <c r="BA65" i="35" a="1"/>
  <c r="AD65" i="35" a="1"/>
  <c r="BT65" i="35" l="1"/>
  <c r="AZ65" i="35"/>
  <c r="AX65" i="35"/>
  <c r="AV65" i="35"/>
  <c r="BD65" i="35"/>
  <c r="BI65" i="35"/>
  <c r="BR65" i="35"/>
  <c r="BC65" i="35"/>
  <c r="BB65" i="35"/>
  <c r="BP65" i="35"/>
  <c r="BJ65" i="35"/>
  <c r="BN65" i="35"/>
  <c r="BS65" i="35"/>
  <c r="BE65" i="35"/>
  <c r="AY65" i="35"/>
  <c r="AW65" i="35"/>
  <c r="BU65" i="35"/>
  <c r="BK65" i="35"/>
  <c r="BH65" i="35"/>
  <c r="BM65" i="35"/>
  <c r="BG65" i="35"/>
  <c r="BA65" i="35"/>
  <c r="BO65" i="35"/>
  <c r="AU65" i="35"/>
  <c r="BF65" i="35"/>
  <c r="BQ65" i="35"/>
  <c r="BL65" i="35"/>
  <c r="AB65" i="35"/>
  <c r="Q65" i="35"/>
  <c r="AK65" i="35"/>
  <c r="AA65" i="35"/>
  <c r="AD65" i="35"/>
  <c r="AJ65" i="35"/>
  <c r="Z65" i="35"/>
  <c r="P65" i="35"/>
  <c r="AI65" i="35"/>
  <c r="Y65" i="35"/>
  <c r="T65" i="35"/>
  <c r="X65" i="35"/>
  <c r="AH65" i="35"/>
  <c r="W65" i="35"/>
  <c r="AG65" i="35"/>
  <c r="AF65" i="35"/>
  <c r="V65" i="35"/>
  <c r="AE65" i="35"/>
  <c r="U65" i="35"/>
  <c r="AC65" i="35"/>
  <c r="S65" i="35"/>
  <c r="R65" i="35"/>
  <c r="C65" i="35"/>
  <c r="A66" i="35"/>
  <c r="E144" i="3"/>
  <c r="E145" i="3" s="1"/>
  <c r="E146" i="3" s="1"/>
  <c r="E147" i="3" s="1"/>
  <c r="E148" i="3" s="1"/>
  <c r="E174" i="3"/>
  <c r="E159" i="3"/>
  <c r="E160" i="3" s="1"/>
  <c r="E161" i="3" s="1"/>
  <c r="E162" i="3" s="1"/>
  <c r="E163" i="3" s="1"/>
  <c r="E164" i="3" s="1"/>
  <c r="AZ66" i="35" a="1"/>
  <c r="L66" i="35"/>
  <c r="BQ66" i="35" a="1"/>
  <c r="AS66" i="35"/>
  <c r="AE66" i="35" a="1"/>
  <c r="Y66" i="35" a="1"/>
  <c r="U66" i="35" a="1"/>
  <c r="H66" i="35"/>
  <c r="AP66" i="35"/>
  <c r="F66" i="35"/>
  <c r="BI66" i="35" a="1"/>
  <c r="P66" i="35" a="1"/>
  <c r="BN66" i="35" a="1"/>
  <c r="BM66" i="35" a="1"/>
  <c r="BA66" i="35" a="1"/>
  <c r="Z66" i="35" a="1"/>
  <c r="AU66" i="35" a="1"/>
  <c r="AJ66" i="35" a="1"/>
  <c r="BL66" i="35" a="1"/>
  <c r="AV66" i="35" a="1"/>
  <c r="AA66" i="35" a="1"/>
  <c r="AO66" i="35"/>
  <c r="BS66" i="35" a="1"/>
  <c r="BR66" i="35" a="1"/>
  <c r="N65" i="35"/>
  <c r="BD66" i="35" a="1"/>
  <c r="R66" i="35" a="1"/>
  <c r="J66" i="35"/>
  <c r="AG66" i="35" a="1"/>
  <c r="AM66" i="35"/>
  <c r="BU66" i="35" a="1"/>
  <c r="V66" i="35" a="1"/>
  <c r="AX66" i="35" a="1"/>
  <c r="X66" i="35" a="1"/>
  <c r="AW66" i="35" a="1"/>
  <c r="AR66" i="35"/>
  <c r="AF66" i="35" a="1"/>
  <c r="BB66" i="35" a="1"/>
  <c r="AN66" i="35"/>
  <c r="BE66" i="35" a="1"/>
  <c r="BJ66" i="35" a="1"/>
  <c r="BF66" i="35" a="1"/>
  <c r="I66" i="35"/>
  <c r="C66" i="35" a="1"/>
  <c r="AQ66" i="35"/>
  <c r="BO66" i="35" a="1"/>
  <c r="G66" i="35"/>
  <c r="N66" i="35"/>
  <c r="BK66" i="35" a="1"/>
  <c r="AB66" i="35" a="1"/>
  <c r="Q66" i="35" a="1"/>
  <c r="K66" i="35"/>
  <c r="AI66" i="35" a="1"/>
  <c r="BG66" i="35" a="1"/>
  <c r="AY66" i="35" a="1"/>
  <c r="S66" i="35" a="1"/>
  <c r="BT66" i="35" a="1"/>
  <c r="D66" i="35"/>
  <c r="AH66" i="35" a="1"/>
  <c r="BP66" i="35" a="1"/>
  <c r="AK66" i="35" a="1"/>
  <c r="BH66" i="35" a="1"/>
  <c r="BC66" i="35" a="1"/>
  <c r="T66" i="35" a="1"/>
  <c r="W66" i="35" a="1"/>
  <c r="AC66" i="35" a="1"/>
  <c r="M66" i="35"/>
  <c r="AD66" i="35" a="1"/>
  <c r="BP66" i="35" l="1"/>
  <c r="AZ66" i="35"/>
  <c r="BO66" i="35"/>
  <c r="BJ66" i="35"/>
  <c r="BD66" i="35"/>
  <c r="BF66" i="35"/>
  <c r="BK66" i="35"/>
  <c r="BM66" i="35"/>
  <c r="BG66" i="35"/>
  <c r="BE66" i="35"/>
  <c r="BN66" i="35"/>
  <c r="AX66" i="35"/>
  <c r="BL66" i="35"/>
  <c r="BH66" i="35"/>
  <c r="BU66" i="35"/>
  <c r="BI66" i="35"/>
  <c r="BA66" i="35"/>
  <c r="BC66" i="35"/>
  <c r="BR66" i="35"/>
  <c r="BQ66" i="35"/>
  <c r="BT66" i="35"/>
  <c r="BB66" i="35"/>
  <c r="AV66" i="35"/>
  <c r="AY66" i="35"/>
  <c r="BS66" i="35"/>
  <c r="AW66" i="35"/>
  <c r="AU66" i="35"/>
  <c r="Z66" i="35"/>
  <c r="P66" i="35"/>
  <c r="AJ66" i="35"/>
  <c r="Y66" i="35"/>
  <c r="AI66" i="35"/>
  <c r="AH66" i="35"/>
  <c r="X66" i="35"/>
  <c r="AG66" i="35"/>
  <c r="W66" i="35"/>
  <c r="AF66" i="35"/>
  <c r="V66" i="35"/>
  <c r="AC66" i="35"/>
  <c r="AE66" i="35"/>
  <c r="U66" i="35"/>
  <c r="T66" i="35"/>
  <c r="AD66" i="35"/>
  <c r="S66" i="35"/>
  <c r="AK66" i="35"/>
  <c r="AB66" i="35"/>
  <c r="AA66" i="35"/>
  <c r="R66" i="35"/>
  <c r="Q66" i="35"/>
  <c r="C66" i="35"/>
  <c r="A67" i="35"/>
  <c r="E190" i="3"/>
  <c r="E175" i="3"/>
  <c r="E176" i="3" s="1"/>
  <c r="E177" i="3" s="1"/>
  <c r="E178" i="3" s="1"/>
  <c r="E179" i="3" s="1"/>
  <c r="E180" i="3" s="1"/>
  <c r="R67" i="35" a="1"/>
  <c r="BG67" i="35" a="1"/>
  <c r="Q67" i="35" a="1"/>
  <c r="BJ67" i="35" a="1"/>
  <c r="Y67" i="35" a="1"/>
  <c r="I67" i="35"/>
  <c r="BL67" i="35" a="1"/>
  <c r="AE67" i="35" a="1"/>
  <c r="AU67" i="35" a="1"/>
  <c r="BK67" i="35" a="1"/>
  <c r="L67" i="35"/>
  <c r="AX67" i="35" a="1"/>
  <c r="BH67" i="35" a="1"/>
  <c r="C67" i="35" a="1"/>
  <c r="AO67" i="35"/>
  <c r="AP67" i="35"/>
  <c r="AA67" i="35" a="1"/>
  <c r="U67" i="35" a="1"/>
  <c r="G67" i="35"/>
  <c r="AW67" i="35" a="1"/>
  <c r="AQ67" i="35"/>
  <c r="V67" i="35" a="1"/>
  <c r="BN67" i="35" a="1"/>
  <c r="AY67" i="35" a="1"/>
  <c r="E67" i="35"/>
  <c r="W67" i="35" a="1"/>
  <c r="BS67" i="35" a="1"/>
  <c r="AG67" i="35" a="1"/>
  <c r="F67" i="35"/>
  <c r="E66" i="35"/>
  <c r="S67" i="35" a="1"/>
  <c r="AI67" i="35" a="1"/>
  <c r="J67" i="35"/>
  <c r="Z67" i="35" a="1"/>
  <c r="T67" i="35" a="1"/>
  <c r="BU67" i="35" a="1"/>
  <c r="X67" i="35" a="1"/>
  <c r="AD67" i="35" a="1"/>
  <c r="BP67" i="35" a="1"/>
  <c r="BA67" i="35" a="1"/>
  <c r="BF67" i="35" a="1"/>
  <c r="BI67" i="35" a="1"/>
  <c r="N67" i="35"/>
  <c r="BM67" i="35" a="1"/>
  <c r="AN67" i="35"/>
  <c r="H67" i="35"/>
  <c r="AB67" i="35" a="1"/>
  <c r="BD67" i="35" a="1"/>
  <c r="BR67" i="35" a="1"/>
  <c r="BB67" i="35" a="1"/>
  <c r="BQ67" i="35" a="1"/>
  <c r="AH67" i="35" a="1"/>
  <c r="AR67" i="35"/>
  <c r="BO67" i="35" a="1"/>
  <c r="AS67" i="35"/>
  <c r="AK67" i="35" a="1"/>
  <c r="AC67" i="35" a="1"/>
  <c r="AM67" i="35"/>
  <c r="AF67" i="35" a="1"/>
  <c r="AJ67" i="35" a="1"/>
  <c r="BT67" i="35" a="1"/>
  <c r="M67" i="35"/>
  <c r="AZ67" i="35" a="1"/>
  <c r="AV67" i="35" a="1"/>
  <c r="P67" i="35" a="1"/>
  <c r="BC67" i="35" a="1"/>
  <c r="BE67" i="35" a="1"/>
  <c r="D67" i="35"/>
  <c r="K67" i="35"/>
  <c r="AW67" i="35" l="1"/>
  <c r="BB67" i="35"/>
  <c r="BP67" i="35"/>
  <c r="BF67" i="35"/>
  <c r="BL67" i="35"/>
  <c r="BI67" i="35"/>
  <c r="BK67" i="35"/>
  <c r="BR67" i="35"/>
  <c r="BG67" i="35"/>
  <c r="AU67" i="35"/>
  <c r="BJ67" i="35"/>
  <c r="AY67" i="35"/>
  <c r="BE67" i="35"/>
  <c r="BO67" i="35"/>
  <c r="BT67" i="35"/>
  <c r="BS67" i="35"/>
  <c r="BD67" i="35"/>
  <c r="AZ67" i="35"/>
  <c r="BU67" i="35"/>
  <c r="AV67" i="35"/>
  <c r="BH67" i="35"/>
  <c r="BA67" i="35"/>
  <c r="AX67" i="35"/>
  <c r="BN67" i="35"/>
  <c r="BM67" i="35"/>
  <c r="BQ67" i="35"/>
  <c r="BC67" i="35"/>
  <c r="AI67" i="35"/>
  <c r="Y67" i="35"/>
  <c r="AA67" i="35"/>
  <c r="AH67" i="35"/>
  <c r="X67" i="35"/>
  <c r="AG67" i="35"/>
  <c r="W67" i="35"/>
  <c r="V67" i="35"/>
  <c r="AF67" i="35"/>
  <c r="U67" i="35"/>
  <c r="AE67" i="35"/>
  <c r="AD67" i="35"/>
  <c r="T67" i="35"/>
  <c r="AC67" i="35"/>
  <c r="S67" i="35"/>
  <c r="Q67" i="35"/>
  <c r="AB67" i="35"/>
  <c r="R67" i="35"/>
  <c r="AK67" i="35"/>
  <c r="AJ67" i="35"/>
  <c r="Z67" i="35"/>
  <c r="P67" i="35"/>
  <c r="C67" i="35"/>
  <c r="A68" i="35"/>
  <c r="E206" i="3"/>
  <c r="E191" i="3"/>
  <c r="E192" i="3" s="1"/>
  <c r="E193" i="3" s="1"/>
  <c r="E194" i="3" s="1"/>
  <c r="E195" i="3" s="1"/>
  <c r="E196" i="3" s="1"/>
  <c r="I68" i="35"/>
  <c r="AE68" i="35" a="1"/>
  <c r="BF68" i="35" a="1"/>
  <c r="AV68" i="35" a="1"/>
  <c r="W68" i="35" a="1"/>
  <c r="BT68" i="35" a="1"/>
  <c r="BC68" i="35" a="1"/>
  <c r="BM68" i="35" a="1"/>
  <c r="AR68" i="35"/>
  <c r="AS68" i="35"/>
  <c r="AQ68" i="35"/>
  <c r="BJ68" i="35" a="1"/>
  <c r="G68" i="35"/>
  <c r="AC68" i="35" a="1"/>
  <c r="BA68" i="35" a="1"/>
  <c r="AP68" i="35"/>
  <c r="C68" i="35" a="1"/>
  <c r="BH68" i="35" a="1"/>
  <c r="BS68" i="35" a="1"/>
  <c r="BP68" i="35" a="1"/>
  <c r="F68" i="35"/>
  <c r="BU68" i="35" a="1"/>
  <c r="L68" i="35"/>
  <c r="BR68" i="35" a="1"/>
  <c r="X68" i="35" a="1"/>
  <c r="K68" i="35"/>
  <c r="J68" i="35"/>
  <c r="AM68" i="35"/>
  <c r="AZ68" i="35" a="1"/>
  <c r="M68" i="35"/>
  <c r="AF68" i="35" a="1"/>
  <c r="AI68" i="35" a="1"/>
  <c r="BI68" i="35" a="1"/>
  <c r="N68" i="35"/>
  <c r="AG68" i="35" a="1"/>
  <c r="BD68" i="35" a="1"/>
  <c r="BG68" i="35" a="1"/>
  <c r="T68" i="35" a="1"/>
  <c r="AX68" i="35" a="1"/>
  <c r="V68" i="35" a="1"/>
  <c r="BK68" i="35" a="1"/>
  <c r="BE68" i="35" a="1"/>
  <c r="E68" i="35"/>
  <c r="AJ68" i="35" a="1"/>
  <c r="Q68" i="35" a="1"/>
  <c r="AW68" i="35" a="1"/>
  <c r="BL68" i="35" a="1"/>
  <c r="AA68" i="35" a="1"/>
  <c r="AD68" i="35" a="1"/>
  <c r="H68" i="35"/>
  <c r="S68" i="35" a="1"/>
  <c r="AU68" i="35" a="1"/>
  <c r="BO68" i="35" a="1"/>
  <c r="AB68" i="35" a="1"/>
  <c r="P68" i="35" a="1"/>
  <c r="Y68" i="35" a="1"/>
  <c r="AK68" i="35" a="1"/>
  <c r="R68" i="35" a="1"/>
  <c r="U68" i="35" a="1"/>
  <c r="AN68" i="35"/>
  <c r="AH68" i="35" a="1"/>
  <c r="D68" i="35"/>
  <c r="Z68" i="35" a="1"/>
  <c r="BQ68" i="35" a="1"/>
  <c r="BB68" i="35" a="1"/>
  <c r="AY68" i="35" a="1"/>
  <c r="BN68" i="35" a="1"/>
  <c r="BJ68" i="35" l="1"/>
  <c r="BP68" i="35"/>
  <c r="AX68" i="35"/>
  <c r="BU68" i="35"/>
  <c r="AV68" i="35"/>
  <c r="AZ68" i="35"/>
  <c r="BN68" i="35"/>
  <c r="BE68" i="35"/>
  <c r="BI68" i="35"/>
  <c r="BG68" i="35"/>
  <c r="BM68" i="35"/>
  <c r="AU68" i="35"/>
  <c r="BK68" i="35"/>
  <c r="AY68" i="35"/>
  <c r="BF68" i="35"/>
  <c r="BT68" i="35"/>
  <c r="BL68" i="35"/>
  <c r="BA68" i="35"/>
  <c r="AW68" i="35"/>
  <c r="BD68" i="35"/>
  <c r="BQ68" i="35"/>
  <c r="BR68" i="35"/>
  <c r="BH68" i="35"/>
  <c r="BS68" i="35"/>
  <c r="BO68" i="35"/>
  <c r="BC68" i="35"/>
  <c r="BB68" i="35"/>
  <c r="AH68" i="35"/>
  <c r="W68" i="35"/>
  <c r="AG68" i="35"/>
  <c r="AF68" i="35"/>
  <c r="V68" i="35"/>
  <c r="AE68" i="35"/>
  <c r="U68" i="35"/>
  <c r="AD68" i="35"/>
  <c r="T68" i="35"/>
  <c r="AC68" i="35"/>
  <c r="S68" i="35"/>
  <c r="R68" i="35"/>
  <c r="AB68" i="35"/>
  <c r="Q68" i="35"/>
  <c r="AJ68" i="35"/>
  <c r="Z68" i="35"/>
  <c r="P68" i="35"/>
  <c r="AK68" i="35"/>
  <c r="AA68" i="35"/>
  <c r="Y68" i="35"/>
  <c r="X68" i="35"/>
  <c r="AI68" i="35"/>
  <c r="C68" i="35"/>
  <c r="A69" i="35"/>
  <c r="E222" i="3"/>
  <c r="E207" i="3"/>
  <c r="E208" i="3" s="1"/>
  <c r="E209" i="3" s="1"/>
  <c r="E210" i="3" s="1"/>
  <c r="E211" i="3" s="1"/>
  <c r="E212" i="3" s="1"/>
  <c r="AC69" i="35" a="1"/>
  <c r="BK69" i="35" a="1"/>
  <c r="BR69" i="35" a="1"/>
  <c r="H69" i="35"/>
  <c r="AW69" i="35" a="1"/>
  <c r="BG69" i="35" a="1"/>
  <c r="P69" i="35" a="1"/>
  <c r="BE69" i="35" a="1"/>
  <c r="BN69" i="35" a="1"/>
  <c r="AY69" i="35" a="1"/>
  <c r="L69" i="35"/>
  <c r="AD69" i="35" a="1"/>
  <c r="AM69" i="35"/>
  <c r="AG69" i="35" a="1"/>
  <c r="AV69" i="35" a="1"/>
  <c r="I69" i="35"/>
  <c r="BS69" i="35" a="1"/>
  <c r="K69" i="35"/>
  <c r="BF69" i="35" a="1"/>
  <c r="AA69" i="35" a="1"/>
  <c r="BH69" i="35" a="1"/>
  <c r="AB69" i="35" a="1"/>
  <c r="BT69" i="35" a="1"/>
  <c r="T69" i="35" a="1"/>
  <c r="BO69" i="35" a="1"/>
  <c r="AK69" i="35" a="1"/>
  <c r="N69" i="35"/>
  <c r="BB69" i="35" a="1"/>
  <c r="BI69" i="35" a="1"/>
  <c r="BL69" i="35" a="1"/>
  <c r="BA69" i="35" a="1"/>
  <c r="W69" i="35" a="1"/>
  <c r="Q69" i="35" a="1"/>
  <c r="AS69" i="35"/>
  <c r="BP69" i="35" a="1"/>
  <c r="BU69" i="35" a="1"/>
  <c r="AI69" i="35" a="1"/>
  <c r="AN69" i="35"/>
  <c r="Y69" i="35" a="1"/>
  <c r="AZ69" i="35" a="1"/>
  <c r="AU69" i="35" a="1"/>
  <c r="S69" i="35" a="1"/>
  <c r="G69" i="35"/>
  <c r="AF69" i="35" a="1"/>
  <c r="C69" i="35" a="1"/>
  <c r="X69" i="35" a="1"/>
  <c r="BM69" i="35" a="1"/>
  <c r="AE69" i="35" a="1"/>
  <c r="AR69" i="35"/>
  <c r="D69" i="35"/>
  <c r="BQ69" i="35" a="1"/>
  <c r="AH69" i="35" a="1"/>
  <c r="V69" i="35" a="1"/>
  <c r="BJ69" i="35" a="1"/>
  <c r="AO69" i="35"/>
  <c r="J69" i="35"/>
  <c r="U69" i="35" a="1"/>
  <c r="E69" i="35"/>
  <c r="BC69" i="35" a="1"/>
  <c r="F69" i="35"/>
  <c r="AO68" i="35"/>
  <c r="AQ69" i="35"/>
  <c r="AP69" i="35"/>
  <c r="AX69" i="35" a="1"/>
  <c r="AJ69" i="35" a="1"/>
  <c r="M69" i="35"/>
  <c r="BD69" i="35" a="1"/>
  <c r="R69" i="35" a="1"/>
  <c r="Z69" i="35" a="1"/>
  <c r="BC69" i="35" l="1"/>
  <c r="BQ69" i="35"/>
  <c r="BI69" i="35"/>
  <c r="AU69" i="35"/>
  <c r="BL69" i="35"/>
  <c r="BR69" i="35"/>
  <c r="BE69" i="35"/>
  <c r="BB69" i="35"/>
  <c r="BH69" i="35"/>
  <c r="BN69" i="35"/>
  <c r="BM69" i="35"/>
  <c r="AZ69" i="35"/>
  <c r="AV69" i="35"/>
  <c r="BO69" i="35"/>
  <c r="BT69" i="35"/>
  <c r="BP69" i="35"/>
  <c r="AY69" i="35"/>
  <c r="BG69" i="35"/>
  <c r="AW69" i="35"/>
  <c r="BF69" i="35"/>
  <c r="AX69" i="35"/>
  <c r="BK69" i="35"/>
  <c r="BD69" i="35"/>
  <c r="BA69" i="35"/>
  <c r="BU69" i="35"/>
  <c r="BJ69" i="35"/>
  <c r="BS69" i="35"/>
  <c r="AF69" i="35"/>
  <c r="V69" i="35"/>
  <c r="AE69" i="35"/>
  <c r="U69" i="35"/>
  <c r="T69" i="35"/>
  <c r="AD69" i="35"/>
  <c r="S69" i="35"/>
  <c r="AC69" i="35"/>
  <c r="AB69" i="35"/>
  <c r="R69" i="35"/>
  <c r="AK69" i="35"/>
  <c r="AA69" i="35"/>
  <c r="Q69" i="35"/>
  <c r="AI69" i="35"/>
  <c r="Z69" i="35"/>
  <c r="P69" i="35"/>
  <c r="AJ69" i="35"/>
  <c r="Y69" i="35"/>
  <c r="AH69" i="35"/>
  <c r="AG69" i="35"/>
  <c r="X69" i="35"/>
  <c r="W69" i="35"/>
  <c r="C69" i="35"/>
  <c r="A70" i="35"/>
  <c r="E238" i="3"/>
  <c r="E223" i="3"/>
  <c r="E224" i="3" s="1"/>
  <c r="E225" i="3" s="1"/>
  <c r="E226" i="3" s="1"/>
  <c r="E227" i="3" s="1"/>
  <c r="E228" i="3" s="1"/>
  <c r="BC70" i="35" a="1"/>
  <c r="AW70" i="35" a="1"/>
  <c r="T70" i="35" a="1"/>
  <c r="C70" i="35" a="1"/>
  <c r="Q70" i="35" a="1"/>
  <c r="BD70" i="35" a="1"/>
  <c r="BE70" i="35" a="1"/>
  <c r="AD70" i="35" a="1"/>
  <c r="AR70" i="35"/>
  <c r="AK70" i="35" a="1"/>
  <c r="AC70" i="35" a="1"/>
  <c r="BG70" i="35" a="1"/>
  <c r="BP70" i="35" a="1"/>
  <c r="K70" i="35"/>
  <c r="AF70" i="35" a="1"/>
  <c r="BF70" i="35" a="1"/>
  <c r="H70" i="35"/>
  <c r="AZ70" i="35" a="1"/>
  <c r="AB70" i="35" a="1"/>
  <c r="P70" i="35" a="1"/>
  <c r="AJ70" i="35" a="1"/>
  <c r="BR70" i="35" a="1"/>
  <c r="AA70" i="35" a="1"/>
  <c r="E70" i="35"/>
  <c r="J70" i="35"/>
  <c r="AY70" i="35" a="1"/>
  <c r="AS70" i="35"/>
  <c r="BS70" i="35" a="1"/>
  <c r="L70" i="35"/>
  <c r="AN70" i="35"/>
  <c r="BN70" i="35" a="1"/>
  <c r="G70" i="35"/>
  <c r="M70" i="35"/>
  <c r="AV70" i="35" a="1"/>
  <c r="AE70" i="35" a="1"/>
  <c r="BH70" i="35" a="1"/>
  <c r="BB70" i="35" a="1"/>
  <c r="BT70" i="35" a="1"/>
  <c r="AO70" i="35"/>
  <c r="AI70" i="35" a="1"/>
  <c r="F70" i="35"/>
  <c r="U70" i="35" a="1"/>
  <c r="R70" i="35" a="1"/>
  <c r="BO70" i="35" a="1"/>
  <c r="BA70" i="35" a="1"/>
  <c r="S70" i="35" a="1"/>
  <c r="BU70" i="35" a="1"/>
  <c r="BL70" i="35" a="1"/>
  <c r="D70" i="35"/>
  <c r="AG70" i="35" a="1"/>
  <c r="V70" i="35" a="1"/>
  <c r="W70" i="35" a="1"/>
  <c r="AH70" i="35" a="1"/>
  <c r="BK70" i="35" a="1"/>
  <c r="BQ70" i="35" a="1"/>
  <c r="Z70" i="35" a="1"/>
  <c r="AM70" i="35"/>
  <c r="Y70" i="35" a="1"/>
  <c r="X70" i="35" a="1"/>
  <c r="N70" i="35"/>
  <c r="BM70" i="35" a="1"/>
  <c r="AU70" i="35" a="1"/>
  <c r="AX70" i="35" a="1"/>
  <c r="I70" i="35"/>
  <c r="BI70" i="35" a="1"/>
  <c r="BJ70" i="35" a="1"/>
  <c r="BB70" i="35" l="1"/>
  <c r="BQ70" i="35"/>
  <c r="BG70" i="35"/>
  <c r="BT70" i="35"/>
  <c r="BA70" i="35"/>
  <c r="BJ70" i="35"/>
  <c r="BS70" i="35"/>
  <c r="BE70" i="35"/>
  <c r="BR70" i="35"/>
  <c r="BI70" i="35"/>
  <c r="AW70" i="35"/>
  <c r="BP70" i="35"/>
  <c r="BL70" i="35"/>
  <c r="BO70" i="35"/>
  <c r="AU70" i="35"/>
  <c r="AY70" i="35"/>
  <c r="BD70" i="35"/>
  <c r="BU70" i="35"/>
  <c r="AZ70" i="35"/>
  <c r="BC70" i="35"/>
  <c r="BF70" i="35"/>
  <c r="BK70" i="35"/>
  <c r="AV70" i="35"/>
  <c r="BH70" i="35"/>
  <c r="BM70" i="35"/>
  <c r="BN70" i="35"/>
  <c r="AX70" i="35"/>
  <c r="AE70" i="35"/>
  <c r="AD70" i="35"/>
  <c r="T70" i="35"/>
  <c r="AC70" i="35"/>
  <c r="S70" i="35"/>
  <c r="AB70" i="35"/>
  <c r="R70" i="35"/>
  <c r="AA70" i="35"/>
  <c r="Q70" i="35"/>
  <c r="AK70" i="35"/>
  <c r="P70" i="35"/>
  <c r="AJ70" i="35"/>
  <c r="Z70" i="35"/>
  <c r="AI70" i="35"/>
  <c r="Y70" i="35"/>
  <c r="W70" i="35"/>
  <c r="AH70" i="35"/>
  <c r="X70" i="35"/>
  <c r="AG70" i="35"/>
  <c r="AF70" i="35"/>
  <c r="V70" i="35"/>
  <c r="U70" i="35"/>
  <c r="C70" i="35"/>
  <c r="A71" i="35"/>
  <c r="E254" i="3"/>
  <c r="E239" i="3"/>
  <c r="E240" i="3" s="1"/>
  <c r="E241" i="3" s="1"/>
  <c r="E242" i="3" s="1"/>
  <c r="E243" i="3" s="1"/>
  <c r="E244" i="3" s="1"/>
  <c r="N71" i="35"/>
  <c r="D71" i="35"/>
  <c r="AG71" i="35" a="1"/>
  <c r="BB71" i="35" a="1"/>
  <c r="BJ71" i="35" a="1"/>
  <c r="AF71" i="35" a="1"/>
  <c r="T71" i="35" a="1"/>
  <c r="BH71" i="35" a="1"/>
  <c r="X71" i="35" a="1"/>
  <c r="BD71" i="35" a="1"/>
  <c r="G71" i="35"/>
  <c r="AN71" i="35"/>
  <c r="BS71" i="35" a="1"/>
  <c r="BA71" i="35" a="1"/>
  <c r="AJ71" i="35" a="1"/>
  <c r="P71" i="35" a="1"/>
  <c r="Y71" i="35" a="1"/>
  <c r="AW71" i="35" a="1"/>
  <c r="Z71" i="35" a="1"/>
  <c r="BE71" i="35" a="1"/>
  <c r="U71" i="35" a="1"/>
  <c r="BM71" i="35" a="1"/>
  <c r="BI71" i="35" a="1"/>
  <c r="BC71" i="35" a="1"/>
  <c r="S71" i="35" a="1"/>
  <c r="AK71" i="35" a="1"/>
  <c r="H71" i="35"/>
  <c r="V71" i="35" a="1"/>
  <c r="AE71" i="35" a="1"/>
  <c r="BT71" i="35" a="1"/>
  <c r="AQ71" i="35"/>
  <c r="BQ71" i="35" a="1"/>
  <c r="AX71" i="35" a="1"/>
  <c r="AP70" i="35"/>
  <c r="E71" i="35"/>
  <c r="AH71" i="35" a="1"/>
  <c r="BF71" i="35" a="1"/>
  <c r="C71" i="35" a="1"/>
  <c r="AD71" i="35" a="1"/>
  <c r="AZ71" i="35" a="1"/>
  <c r="BN71" i="35" a="1"/>
  <c r="BR71" i="35" a="1"/>
  <c r="BP71" i="35" a="1"/>
  <c r="AS71" i="35"/>
  <c r="L71" i="35"/>
  <c r="BK71" i="35" a="1"/>
  <c r="AY71" i="35" a="1"/>
  <c r="BG71" i="35" a="1"/>
  <c r="M71" i="35"/>
  <c r="BU71" i="35" a="1"/>
  <c r="AM71" i="35"/>
  <c r="AV71" i="35" a="1"/>
  <c r="F71" i="35"/>
  <c r="AI71" i="35" a="1"/>
  <c r="BL71" i="35" a="1"/>
  <c r="AB71" i="35" a="1"/>
  <c r="K71" i="35"/>
  <c r="AR71" i="35"/>
  <c r="AA71" i="35" a="1"/>
  <c r="AU71" i="35" a="1"/>
  <c r="AC71" i="35" a="1"/>
  <c r="W71" i="35" a="1"/>
  <c r="I71" i="35"/>
  <c r="BO71" i="35" a="1"/>
  <c r="AQ70" i="35"/>
  <c r="Q71" i="35" a="1"/>
  <c r="J71" i="35"/>
  <c r="R71" i="35" a="1"/>
  <c r="BN71" i="35" l="1"/>
  <c r="BG71" i="35"/>
  <c r="BH71" i="35"/>
  <c r="BF71" i="35"/>
  <c r="AV71" i="35"/>
  <c r="BB71" i="35"/>
  <c r="AW71" i="35"/>
  <c r="BQ71" i="35"/>
  <c r="BI71" i="35"/>
  <c r="AU71" i="35"/>
  <c r="BR71" i="35"/>
  <c r="BT71" i="35"/>
  <c r="BL71" i="35"/>
  <c r="BA71" i="35"/>
  <c r="BD71" i="35"/>
  <c r="BU71" i="35"/>
  <c r="BC71" i="35"/>
  <c r="BM71" i="35"/>
  <c r="BS71" i="35"/>
  <c r="AX71" i="35"/>
  <c r="BJ71" i="35"/>
  <c r="BP71" i="35"/>
  <c r="BO71" i="35"/>
  <c r="BK71" i="35"/>
  <c r="AZ71" i="35"/>
  <c r="BE71" i="35"/>
  <c r="AY71" i="35"/>
  <c r="AC71" i="35"/>
  <c r="S71" i="35"/>
  <c r="R71" i="35"/>
  <c r="V71" i="35"/>
  <c r="AB71" i="35"/>
  <c r="Q71" i="35"/>
  <c r="AF71" i="35"/>
  <c r="AK71" i="35"/>
  <c r="AA71" i="35"/>
  <c r="AJ71" i="35"/>
  <c r="Z71" i="35"/>
  <c r="P71" i="35"/>
  <c r="AI71" i="35"/>
  <c r="Y71" i="35"/>
  <c r="X71" i="35"/>
  <c r="AH71" i="35"/>
  <c r="W71" i="35"/>
  <c r="AG71" i="35"/>
  <c r="U71" i="35"/>
  <c r="T71" i="35"/>
  <c r="AE71" i="35"/>
  <c r="AD71" i="35"/>
  <c r="C71" i="35"/>
  <c r="A72" i="35"/>
  <c r="E270" i="3"/>
  <c r="E255" i="3"/>
  <c r="E256" i="3" s="1"/>
  <c r="E257" i="3" s="1"/>
  <c r="E258" i="3" s="1"/>
  <c r="E259" i="3" s="1"/>
  <c r="E260" i="3" s="1"/>
  <c r="AO72" i="35"/>
  <c r="AQ72" i="35"/>
  <c r="AK72" i="35" a="1"/>
  <c r="AS72" i="35"/>
  <c r="BJ72" i="35" a="1"/>
  <c r="V72" i="35" a="1"/>
  <c r="Z72" i="35" a="1"/>
  <c r="F72" i="35"/>
  <c r="U72" i="35" a="1"/>
  <c r="AC72" i="35" a="1"/>
  <c r="H72" i="35"/>
  <c r="BB72" i="35" a="1"/>
  <c r="BM72" i="35" a="1"/>
  <c r="AW72" i="35" a="1"/>
  <c r="BF72" i="35" a="1"/>
  <c r="AJ72" i="35" a="1"/>
  <c r="BP72" i="35" a="1"/>
  <c r="AR72" i="35"/>
  <c r="BI72" i="35" a="1"/>
  <c r="AZ72" i="35" a="1"/>
  <c r="BL72" i="35" a="1"/>
  <c r="BH72" i="35" a="1"/>
  <c r="BQ72" i="35" a="1"/>
  <c r="G72" i="35"/>
  <c r="AH72" i="35" a="1"/>
  <c r="AI72" i="35" a="1"/>
  <c r="AE72" i="35" a="1"/>
  <c r="AO71" i="35"/>
  <c r="P72" i="35" a="1"/>
  <c r="AG72" i="35" a="1"/>
  <c r="BS72" i="35" a="1"/>
  <c r="Y72" i="35" a="1"/>
  <c r="BR72" i="35" a="1"/>
  <c r="BT72" i="35" a="1"/>
  <c r="AY72" i="35" a="1"/>
  <c r="S72" i="35" a="1"/>
  <c r="AM72" i="35"/>
  <c r="D72" i="35"/>
  <c r="AF72" i="35" a="1"/>
  <c r="AB72" i="35" a="1"/>
  <c r="W72" i="35" a="1"/>
  <c r="AN72" i="35"/>
  <c r="K72" i="35"/>
  <c r="BN72" i="35" a="1"/>
  <c r="AP72" i="35"/>
  <c r="E72" i="35"/>
  <c r="L72" i="35"/>
  <c r="AU72" i="35" a="1"/>
  <c r="Q72" i="35" a="1"/>
  <c r="BG72" i="35" a="1"/>
  <c r="M72" i="35"/>
  <c r="BO72" i="35" a="1"/>
  <c r="BA72" i="35" a="1"/>
  <c r="BK72" i="35" a="1"/>
  <c r="AV72" i="35" a="1"/>
  <c r="AP71" i="35"/>
  <c r="C72" i="35" a="1"/>
  <c r="X72" i="35" a="1"/>
  <c r="T72" i="35" a="1"/>
  <c r="R72" i="35" a="1"/>
  <c r="BC72" i="35" a="1"/>
  <c r="J72" i="35"/>
  <c r="BE72" i="35" a="1"/>
  <c r="BD72" i="35" a="1"/>
  <c r="N72" i="35"/>
  <c r="AX72" i="35" a="1"/>
  <c r="AA72" i="35" a="1"/>
  <c r="I72" i="35"/>
  <c r="AD72" i="35" a="1"/>
  <c r="BU72" i="35" a="1"/>
  <c r="BS72" i="35" l="1"/>
  <c r="BI72" i="35"/>
  <c r="BL72" i="35"/>
  <c r="BR72" i="35"/>
  <c r="BJ72" i="35"/>
  <c r="AW72" i="35"/>
  <c r="BC72" i="35"/>
  <c r="BK72" i="35"/>
  <c r="BH72" i="35"/>
  <c r="BM72" i="35"/>
  <c r="AY72" i="35"/>
  <c r="BE72" i="35"/>
  <c r="BN72" i="35"/>
  <c r="BG72" i="35"/>
  <c r="BO72" i="35"/>
  <c r="BA72" i="35"/>
  <c r="AX72" i="35"/>
  <c r="BF72" i="35"/>
  <c r="BQ72" i="35"/>
  <c r="AU72" i="35"/>
  <c r="AV72" i="35"/>
  <c r="BD72" i="35"/>
  <c r="BB72" i="35"/>
  <c r="BT72" i="35"/>
  <c r="BP72" i="35"/>
  <c r="AZ72" i="35"/>
  <c r="BU72" i="35"/>
  <c r="AF72" i="35"/>
  <c r="Z72" i="35"/>
  <c r="AC72" i="35"/>
  <c r="R72" i="35"/>
  <c r="AB72" i="35"/>
  <c r="Q72" i="35"/>
  <c r="AA72" i="35"/>
  <c r="P72" i="35"/>
  <c r="AK72" i="35"/>
  <c r="Y72" i="35"/>
  <c r="AE72" i="35"/>
  <c r="AJ72" i="35"/>
  <c r="X72" i="35"/>
  <c r="AI72" i="35"/>
  <c r="W72" i="35"/>
  <c r="AH72" i="35"/>
  <c r="V72" i="35"/>
  <c r="T72" i="35"/>
  <c r="AG72" i="35"/>
  <c r="U72" i="35"/>
  <c r="AD72" i="35"/>
  <c r="S72" i="35"/>
  <c r="C72" i="35"/>
  <c r="A73" i="35"/>
  <c r="E286" i="3"/>
  <c r="E271" i="3"/>
  <c r="E272" i="3" s="1"/>
  <c r="E273" i="3" s="1"/>
  <c r="E274" i="3" s="1"/>
  <c r="E275" i="3" s="1"/>
  <c r="E276" i="3" s="1"/>
  <c r="Z73" i="35" a="1"/>
  <c r="C73" i="35" a="1"/>
  <c r="N73" i="35"/>
  <c r="BT73" i="35" a="1"/>
  <c r="BQ73" i="35" a="1"/>
  <c r="BG73" i="35" a="1"/>
  <c r="H73" i="35"/>
  <c r="AQ73" i="35"/>
  <c r="AO73" i="35"/>
  <c r="BU73" i="35" a="1"/>
  <c r="Y73" i="35" a="1"/>
  <c r="BK73" i="35" a="1"/>
  <c r="AF73" i="35" a="1"/>
  <c r="AY73" i="35" a="1"/>
  <c r="G73" i="35"/>
  <c r="AR73" i="35"/>
  <c r="Q73" i="35" a="1"/>
  <c r="J73" i="35"/>
  <c r="AH73" i="35" a="1"/>
  <c r="AB73" i="35" a="1"/>
  <c r="AI73" i="35" a="1"/>
  <c r="W73" i="35" a="1"/>
  <c r="BS73" i="35" a="1"/>
  <c r="BH73" i="35" a="1"/>
  <c r="AE73" i="35" a="1"/>
  <c r="P73" i="35" a="1"/>
  <c r="S73" i="35" a="1"/>
  <c r="AM73" i="35"/>
  <c r="F73" i="35"/>
  <c r="AV73" i="35" a="1"/>
  <c r="AZ73" i="35" a="1"/>
  <c r="BP73" i="35" a="1"/>
  <c r="BE73" i="35" a="1"/>
  <c r="U73" i="35" a="1"/>
  <c r="K73" i="35"/>
  <c r="X73" i="35" a="1"/>
  <c r="BM73" i="35" a="1"/>
  <c r="AN73" i="35"/>
  <c r="BJ73" i="35" a="1"/>
  <c r="D73" i="35"/>
  <c r="BA73" i="35" a="1"/>
  <c r="AP73" i="35"/>
  <c r="BI73" i="35" a="1"/>
  <c r="BR73" i="35" a="1"/>
  <c r="V73" i="35" a="1"/>
  <c r="AW73" i="35" a="1"/>
  <c r="AJ73" i="35" a="1"/>
  <c r="AA73" i="35" a="1"/>
  <c r="AU73" i="35" a="1"/>
  <c r="BN73" i="35" a="1"/>
  <c r="BC73" i="35" a="1"/>
  <c r="AD73" i="35" a="1"/>
  <c r="AK73" i="35" a="1"/>
  <c r="BD73" i="35" a="1"/>
  <c r="I73" i="35"/>
  <c r="BL73" i="35" a="1"/>
  <c r="E73" i="35"/>
  <c r="L73" i="35"/>
  <c r="AG73" i="35" a="1"/>
  <c r="BB73" i="35" a="1"/>
  <c r="BF73" i="35" a="1"/>
  <c r="T73" i="35" a="1"/>
  <c r="R73" i="35" a="1"/>
  <c r="BO73" i="35" a="1"/>
  <c r="AX73" i="35" a="1"/>
  <c r="AC73" i="35" a="1"/>
  <c r="M73" i="35"/>
  <c r="AS73" i="35"/>
  <c r="BI73" i="35" l="1"/>
  <c r="AW73" i="35"/>
  <c r="BJ73" i="35"/>
  <c r="BD73" i="35"/>
  <c r="BQ73" i="35"/>
  <c r="BO73" i="35"/>
  <c r="BK73" i="35"/>
  <c r="BF73" i="35"/>
  <c r="BM73" i="35"/>
  <c r="BN73" i="35"/>
  <c r="BT73" i="35"/>
  <c r="AU73" i="35"/>
  <c r="BC73" i="35"/>
  <c r="AZ73" i="35"/>
  <c r="AX73" i="35"/>
  <c r="BU73" i="35"/>
  <c r="AV73" i="35"/>
  <c r="BB73" i="35"/>
  <c r="AY73" i="35"/>
  <c r="BE73" i="35"/>
  <c r="BP73" i="35"/>
  <c r="BS73" i="35"/>
  <c r="BH73" i="35"/>
  <c r="BR73" i="35"/>
  <c r="BG73" i="35"/>
  <c r="BL73" i="35"/>
  <c r="BA73" i="35"/>
  <c r="AH73" i="35"/>
  <c r="AB73" i="35"/>
  <c r="V73" i="35"/>
  <c r="P73" i="35"/>
  <c r="AE73" i="35"/>
  <c r="S73" i="35"/>
  <c r="AD73" i="35"/>
  <c r="R73" i="35"/>
  <c r="AC73" i="35"/>
  <c r="Q73" i="35"/>
  <c r="AA73" i="35"/>
  <c r="Z73" i="35"/>
  <c r="U73" i="35"/>
  <c r="AK73" i="35"/>
  <c r="Y73" i="35"/>
  <c r="AG73" i="35"/>
  <c r="AJ73" i="35"/>
  <c r="X73" i="35"/>
  <c r="AI73" i="35"/>
  <c r="W73" i="35"/>
  <c r="AF73" i="35"/>
  <c r="T73" i="35"/>
  <c r="C73" i="35"/>
  <c r="A74" i="35"/>
  <c r="E287" i="3"/>
  <c r="E288" i="3" s="1"/>
  <c r="E289" i="3" s="1"/>
  <c r="E290" i="3" s="1"/>
  <c r="E291" i="3" s="1"/>
  <c r="E292" i="3" s="1"/>
  <c r="P74" i="35" a="1"/>
  <c r="AX74" i="35" a="1"/>
  <c r="AM74" i="35"/>
  <c r="AP74" i="35"/>
  <c r="C74" i="35" a="1"/>
  <c r="W74" i="35" a="1"/>
  <c r="BR74" i="35" a="1"/>
  <c r="AN74" i="35"/>
  <c r="AY74" i="35" a="1"/>
  <c r="AA74" i="35" a="1"/>
  <c r="BA74" i="35" a="1"/>
  <c r="BT74" i="35" a="1"/>
  <c r="R74" i="35" a="1"/>
  <c r="S74" i="35" a="1"/>
  <c r="D74" i="35"/>
  <c r="BC74" i="35" a="1"/>
  <c r="X74" i="35" a="1"/>
  <c r="M74" i="35"/>
  <c r="J74" i="35"/>
  <c r="Q74" i="35" a="1"/>
  <c r="AZ74" i="35" a="1"/>
  <c r="T74" i="35" a="1"/>
  <c r="AW74" i="35" a="1"/>
  <c r="AB74" i="35" a="1"/>
  <c r="AI74" i="35" a="1"/>
  <c r="I74" i="35"/>
  <c r="L74" i="35"/>
  <c r="K74" i="35"/>
  <c r="F74" i="35"/>
  <c r="AD74" i="35" a="1"/>
  <c r="BF74" i="35" a="1"/>
  <c r="BI74" i="35" a="1"/>
  <c r="AG74" i="35" a="1"/>
  <c r="BS74" i="35" a="1"/>
  <c r="AS74" i="35"/>
  <c r="AU74" i="35" a="1"/>
  <c r="BG74" i="35" a="1"/>
  <c r="G74" i="35"/>
  <c r="AC74" i="35" a="1"/>
  <c r="BL74" i="35" a="1"/>
  <c r="BP74" i="35" a="1"/>
  <c r="AV74" i="35" a="1"/>
  <c r="U74" i="35" a="1"/>
  <c r="N74" i="35"/>
  <c r="AR74" i="35"/>
  <c r="BO74" i="35" a="1"/>
  <c r="AF74" i="35" a="1"/>
  <c r="BM74" i="35" a="1"/>
  <c r="BJ74" i="35" a="1"/>
  <c r="E74" i="35"/>
  <c r="BU74" i="35" a="1"/>
  <c r="BQ74" i="35" a="1"/>
  <c r="AQ74" i="35"/>
  <c r="BE74" i="35" a="1"/>
  <c r="Y74" i="35" a="1"/>
  <c r="AH74" i="35" a="1"/>
  <c r="V74" i="35" a="1"/>
  <c r="BK74" i="35" a="1"/>
  <c r="BH74" i="35" a="1"/>
  <c r="BB74" i="35" a="1"/>
  <c r="AO74" i="35"/>
  <c r="BN74" i="35" a="1"/>
  <c r="AE74" i="35" a="1"/>
  <c r="BD74" i="35" a="1"/>
  <c r="Z74" i="35" a="1"/>
  <c r="H74" i="35"/>
  <c r="AK74" i="35" a="1"/>
  <c r="AJ74" i="35" a="1"/>
  <c r="BQ74" i="35" l="1"/>
  <c r="BO74" i="35"/>
  <c r="BP74" i="35"/>
  <c r="AW74" i="35"/>
  <c r="BD74" i="35"/>
  <c r="BH74" i="35"/>
  <c r="BL74" i="35"/>
  <c r="BM74" i="35"/>
  <c r="AV74" i="35"/>
  <c r="BE74" i="35"/>
  <c r="AX74" i="35"/>
  <c r="BR74" i="35"/>
  <c r="BS74" i="35"/>
  <c r="BA74" i="35"/>
  <c r="BU74" i="35"/>
  <c r="BK74" i="35"/>
  <c r="AZ74" i="35"/>
  <c r="AU74" i="35"/>
  <c r="BC74" i="35"/>
  <c r="BB74" i="35"/>
  <c r="BF74" i="35"/>
  <c r="BT74" i="35"/>
  <c r="BN74" i="35"/>
  <c r="BI74" i="35"/>
  <c r="AY74" i="35"/>
  <c r="BJ74" i="35"/>
  <c r="BG74" i="35"/>
  <c r="E10" i="4"/>
  <c r="AJ74" i="35"/>
  <c r="AD74" i="35"/>
  <c r="X74" i="35"/>
  <c r="R74" i="35"/>
  <c r="AG74" i="35"/>
  <c r="U74" i="35"/>
  <c r="W74" i="35"/>
  <c r="AF74" i="35"/>
  <c r="T74" i="35"/>
  <c r="AE74" i="35"/>
  <c r="S74" i="35"/>
  <c r="AC74" i="35"/>
  <c r="Q74" i="35"/>
  <c r="AI74" i="35"/>
  <c r="AB74" i="35"/>
  <c r="P74" i="35"/>
  <c r="AA74" i="35"/>
  <c r="Z74" i="35"/>
  <c r="AK74" i="35"/>
  <c r="Y74" i="35"/>
  <c r="V74" i="35"/>
  <c r="AH74" i="35"/>
  <c r="C74" i="35"/>
  <c r="A75" i="35"/>
  <c r="P12" i="8"/>
  <c r="P5" i="8" s="1" a="1"/>
  <c r="P5" i="8" s="1"/>
  <c r="K12" i="8"/>
  <c r="K5" i="8" s="1" a="1"/>
  <c r="K5" i="8" s="1"/>
  <c r="F12" i="8"/>
  <c r="F5" i="8" s="1" a="1"/>
  <c r="F5" i="8" s="1"/>
  <c r="G12" i="8"/>
  <c r="G5" i="8" s="1" a="1"/>
  <c r="G5" i="8" s="1"/>
  <c r="M75" i="35"/>
  <c r="E75" i="35"/>
  <c r="BH75" i="35" a="1"/>
  <c r="AD75" i="35" a="1"/>
  <c r="AG75" i="35" a="1"/>
  <c r="V75" i="35" a="1"/>
  <c r="AK75" i="35" a="1"/>
  <c r="D75" i="35"/>
  <c r="H75" i="35"/>
  <c r="AX75" i="35" a="1"/>
  <c r="BE75" i="35" a="1"/>
  <c r="Y75" i="35" a="1"/>
  <c r="C75" i="35" a="1"/>
  <c r="AW75" i="35" a="1"/>
  <c r="G75" i="35"/>
  <c r="X75" i="35" a="1"/>
  <c r="AY75" i="35" a="1"/>
  <c r="AO75" i="35"/>
  <c r="BF75" i="35" a="1"/>
  <c r="AA75" i="35" a="1"/>
  <c r="Z75" i="35" a="1"/>
  <c r="J75" i="35"/>
  <c r="Q75" i="35" a="1"/>
  <c r="W75" i="35" a="1"/>
  <c r="AM75" i="35"/>
  <c r="I75" i="35"/>
  <c r="AH75" i="35" a="1"/>
  <c r="BC75" i="35" a="1"/>
  <c r="AC75" i="35" a="1"/>
  <c r="BI75" i="35" a="1"/>
  <c r="S75" i="35" a="1"/>
  <c r="P75" i="35" a="1"/>
  <c r="BO75" i="35" a="1"/>
  <c r="BT75" i="35" a="1"/>
  <c r="AJ75" i="35" a="1"/>
  <c r="BD75" i="35" a="1"/>
  <c r="L75" i="35"/>
  <c r="AF75" i="35" a="1"/>
  <c r="K75" i="35"/>
  <c r="BM75" i="35" a="1"/>
  <c r="AE75" i="35" a="1"/>
  <c r="AV75" i="35" a="1"/>
  <c r="T75" i="35" a="1"/>
  <c r="BS75" i="35" a="1"/>
  <c r="F75" i="35"/>
  <c r="AQ75" i="35"/>
  <c r="BK75" i="35" a="1"/>
  <c r="BQ75" i="35" a="1"/>
  <c r="BR75" i="35" a="1"/>
  <c r="AU75" i="35" a="1"/>
  <c r="BL75" i="35" a="1"/>
  <c r="AP75" i="35"/>
  <c r="AI75" i="35" a="1"/>
  <c r="AS75" i="35"/>
  <c r="R75" i="35" a="1"/>
  <c r="AB75" i="35" a="1"/>
  <c r="BA75" i="35" a="1"/>
  <c r="BB75" i="35" a="1"/>
  <c r="N75" i="35"/>
  <c r="BJ75" i="35" a="1"/>
  <c r="AN75" i="35"/>
  <c r="BN75" i="35" a="1"/>
  <c r="BG75" i="35" a="1"/>
  <c r="U75" i="35" a="1"/>
  <c r="BP75" i="35" a="1"/>
  <c r="BU75" i="35" a="1"/>
  <c r="AZ75" i="35" a="1"/>
  <c r="AR75" i="35"/>
  <c r="AY75" i="35" l="1"/>
  <c r="AV75" i="35"/>
  <c r="BH75" i="35"/>
  <c r="BI75" i="35"/>
  <c r="BP75" i="35"/>
  <c r="BO75" i="35"/>
  <c r="BS75" i="35"/>
  <c r="AU75" i="35"/>
  <c r="BM75" i="35"/>
  <c r="BD75" i="35"/>
  <c r="BJ75" i="35"/>
  <c r="AX75" i="35"/>
  <c r="BC75" i="35"/>
  <c r="BU75" i="35"/>
  <c r="BB75" i="35"/>
  <c r="BF75" i="35"/>
  <c r="BN75" i="35"/>
  <c r="BK75" i="35"/>
  <c r="BR75" i="35"/>
  <c r="BL75" i="35"/>
  <c r="BE75" i="35"/>
  <c r="BT75" i="35"/>
  <c r="BA75" i="35"/>
  <c r="BG75" i="35"/>
  <c r="AZ75" i="35"/>
  <c r="BQ75" i="35"/>
  <c r="AW75" i="35"/>
  <c r="AF75" i="35"/>
  <c r="Z75" i="35"/>
  <c r="T75" i="35"/>
  <c r="AI75" i="35"/>
  <c r="W75" i="35"/>
  <c r="AH75" i="35"/>
  <c r="V75" i="35"/>
  <c r="AG75" i="35"/>
  <c r="U75" i="35"/>
  <c r="AE75" i="35"/>
  <c r="S75" i="35"/>
  <c r="AD75" i="35"/>
  <c r="R75" i="35"/>
  <c r="AC75" i="35"/>
  <c r="Q75" i="35"/>
  <c r="AB75" i="35"/>
  <c r="P75" i="35"/>
  <c r="Y75" i="35"/>
  <c r="AA75" i="35"/>
  <c r="AK75" i="35"/>
  <c r="AJ75" i="35"/>
  <c r="X75" i="35"/>
  <c r="C75" i="35"/>
  <c r="A76" i="35"/>
  <c r="W12" i="8"/>
  <c r="W5" i="8" s="1" a="1"/>
  <c r="W5" i="8" s="1"/>
  <c r="T12" i="8"/>
  <c r="T5" i="8" s="1" a="1"/>
  <c r="T5" i="8" s="1"/>
  <c r="Q12" i="8"/>
  <c r="Q5" i="8" s="1" a="1"/>
  <c r="Q5" i="8" s="1"/>
  <c r="AF12" i="8"/>
  <c r="AF5" i="8" s="1" a="1"/>
  <c r="AF5" i="8" s="1"/>
  <c r="U12" i="8"/>
  <c r="U5" i="8" s="1" a="1"/>
  <c r="U5" i="8" s="1"/>
  <c r="N12" i="8"/>
  <c r="N5" i="8" s="1" a="1"/>
  <c r="N5" i="8" s="1"/>
  <c r="AC12" i="8"/>
  <c r="AC5" i="8" s="1" a="1"/>
  <c r="AC5" i="8" s="1"/>
  <c r="AA12" i="8"/>
  <c r="AA5" i="8" s="1" a="1"/>
  <c r="AA5" i="8" s="1"/>
  <c r="J12" i="8"/>
  <c r="J5" i="8" s="1" a="1"/>
  <c r="J5" i="8" s="1"/>
  <c r="L12" i="8"/>
  <c r="L5" i="8" s="1" a="1"/>
  <c r="L5" i="8" s="1"/>
  <c r="AG12" i="8"/>
  <c r="AG5" i="8" s="1" a="1"/>
  <c r="AG5" i="8" s="1"/>
  <c r="V12" i="8"/>
  <c r="V5" i="8" s="1" a="1"/>
  <c r="V5" i="8" s="1"/>
  <c r="Z12" i="8"/>
  <c r="Z5" i="8" s="1" a="1"/>
  <c r="Z5" i="8" s="1"/>
  <c r="S12" i="8"/>
  <c r="S5" i="8" s="1" a="1"/>
  <c r="S5" i="8" s="1"/>
  <c r="AD12" i="8"/>
  <c r="AD5" i="8" s="1" a="1"/>
  <c r="AD5" i="8" s="1"/>
  <c r="O12" i="8"/>
  <c r="O5" i="8" s="1" a="1"/>
  <c r="O5" i="8" s="1"/>
  <c r="M12" i="8"/>
  <c r="M5" i="8" s="1" a="1"/>
  <c r="M5" i="8" s="1"/>
  <c r="R12" i="8"/>
  <c r="R5" i="8" s="1" a="1"/>
  <c r="R5" i="8" s="1"/>
  <c r="E12" i="8"/>
  <c r="E5" i="8" s="1" a="1"/>
  <c r="E5" i="8" s="1"/>
  <c r="X12" i="8"/>
  <c r="X5" i="8" s="1" a="1"/>
  <c r="X5" i="8" s="1"/>
  <c r="AE12" i="8"/>
  <c r="AE5" i="8" s="1" a="1"/>
  <c r="AE5" i="8" s="1"/>
  <c r="AB12" i="8"/>
  <c r="AB5" i="8" s="1" a="1"/>
  <c r="AB5" i="8" s="1"/>
  <c r="H12" i="8"/>
  <c r="H5" i="8" s="1" a="1"/>
  <c r="H5" i="8" s="1"/>
  <c r="I12" i="8"/>
  <c r="I5" i="8" s="1" a="1"/>
  <c r="I5" i="8" s="1"/>
  <c r="Y12" i="8"/>
  <c r="Y5" i="8" s="1" a="1"/>
  <c r="Y5" i="8" s="1"/>
  <c r="C5" i="24"/>
  <c r="F10" i="4"/>
  <c r="E5" i="24" s="1"/>
  <c r="G10" i="4"/>
  <c r="G5" i="24" s="1"/>
  <c r="H10" i="4"/>
  <c r="I5" i="24" s="1"/>
  <c r="I10" i="4"/>
  <c r="K5" i="24" s="1"/>
  <c r="J10" i="4"/>
  <c r="M5" i="24" s="1"/>
  <c r="K10" i="4"/>
  <c r="O5" i="24" s="1"/>
  <c r="L10" i="4"/>
  <c r="Q5" i="24" s="1"/>
  <c r="M10" i="4"/>
  <c r="S5" i="24" s="1"/>
  <c r="N10" i="4"/>
  <c r="O10" i="4"/>
  <c r="U5" i="24" s="1"/>
  <c r="P10" i="4"/>
  <c r="Q10" i="4"/>
  <c r="W5" i="24" s="1"/>
  <c r="R10" i="4"/>
  <c r="S10" i="4"/>
  <c r="AA5" i="24" s="1"/>
  <c r="T10" i="4"/>
  <c r="AC5" i="24" s="1"/>
  <c r="U10" i="4"/>
  <c r="AE5" i="24" s="1"/>
  <c r="V10" i="4"/>
  <c r="AG5" i="24" s="1"/>
  <c r="W10" i="4"/>
  <c r="AI5" i="24" s="1"/>
  <c r="X10" i="4"/>
  <c r="AK5" i="24" s="1"/>
  <c r="Y10" i="4"/>
  <c r="AM5" i="24" s="1"/>
  <c r="Z10" i="4"/>
  <c r="AO5" i="24" s="1"/>
  <c r="AA10" i="4"/>
  <c r="AQ5" i="24" s="1"/>
  <c r="AB10" i="4"/>
  <c r="AS5" i="24" s="1"/>
  <c r="AC10" i="4"/>
  <c r="AU5" i="24" s="1"/>
  <c r="AD10" i="4"/>
  <c r="AW5" i="24" s="1"/>
  <c r="AE10" i="4"/>
  <c r="AY5" i="24" s="1"/>
  <c r="AF10" i="4"/>
  <c r="BA5" i="24" s="1"/>
  <c r="AG10" i="4"/>
  <c r="Y5" i="24" s="1"/>
  <c r="AQ76" i="35"/>
  <c r="AO76" i="35"/>
  <c r="BH76" i="35" a="1"/>
  <c r="AD76" i="35" a="1"/>
  <c r="AS76" i="35"/>
  <c r="I76" i="35"/>
  <c r="AX76" i="35" a="1"/>
  <c r="V76" i="35" a="1"/>
  <c r="AY76" i="35" a="1"/>
  <c r="AR76" i="35"/>
  <c r="H76" i="35"/>
  <c r="T76" i="35" a="1"/>
  <c r="AU76" i="35" a="1"/>
  <c r="AC76" i="35" a="1"/>
  <c r="BS76" i="35" a="1"/>
  <c r="BI76" i="35" a="1"/>
  <c r="C76" i="35" a="1"/>
  <c r="L76" i="35"/>
  <c r="BC76" i="35" a="1"/>
  <c r="BG76" i="35" a="1"/>
  <c r="BR76" i="35" a="1"/>
  <c r="S76" i="35" a="1"/>
  <c r="K76" i="35"/>
  <c r="J76" i="35"/>
  <c r="G76" i="35"/>
  <c r="BU76" i="35" a="1"/>
  <c r="BA76" i="35" a="1"/>
  <c r="F76" i="35"/>
  <c r="P76" i="35" a="1"/>
  <c r="X76" i="35" a="1"/>
  <c r="BK76" i="35" a="1"/>
  <c r="M76" i="35"/>
  <c r="N76" i="35"/>
  <c r="Y76" i="35" a="1"/>
  <c r="BN76" i="35" a="1"/>
  <c r="AV76" i="35" a="1"/>
  <c r="BT76" i="35" a="1"/>
  <c r="BF76" i="35" a="1"/>
  <c r="AF76" i="35" a="1"/>
  <c r="AP76" i="35"/>
  <c r="AA76" i="35" a="1"/>
  <c r="AW76" i="35" a="1"/>
  <c r="D76" i="35"/>
  <c r="U76" i="35" a="1"/>
  <c r="BP76" i="35" a="1"/>
  <c r="AJ76" i="35" a="1"/>
  <c r="AB76" i="35" a="1"/>
  <c r="BE76" i="35" a="1"/>
  <c r="BO76" i="35" a="1"/>
  <c r="AH76" i="35" a="1"/>
  <c r="BQ76" i="35" a="1"/>
  <c r="AK76" i="35" a="1"/>
  <c r="AZ76" i="35" a="1"/>
  <c r="Z76" i="35" a="1"/>
  <c r="BB76" i="35" a="1"/>
  <c r="AM76" i="35"/>
  <c r="BM76" i="35" a="1"/>
  <c r="BD76" i="35" a="1"/>
  <c r="R76" i="35" a="1"/>
  <c r="BL76" i="35" a="1"/>
  <c r="Q76" i="35" a="1"/>
  <c r="AN76" i="35"/>
  <c r="BJ76" i="35" a="1"/>
  <c r="W76" i="35" a="1"/>
  <c r="AE76" i="35" a="1"/>
  <c r="AG76" i="35" a="1"/>
  <c r="AI76" i="35" a="1"/>
  <c r="E76" i="35"/>
  <c r="BA76" i="35" l="1"/>
  <c r="BB76" i="35"/>
  <c r="BK76" i="35"/>
  <c r="BH76" i="35"/>
  <c r="AU76" i="35"/>
  <c r="BO76" i="35"/>
  <c r="BU76" i="35"/>
  <c r="AZ76" i="35"/>
  <c r="BT76" i="35"/>
  <c r="BE76" i="35"/>
  <c r="BP76" i="35"/>
  <c r="AX76" i="35"/>
  <c r="AW76" i="35"/>
  <c r="BI76" i="35"/>
  <c r="BC76" i="35"/>
  <c r="BS76" i="35"/>
  <c r="BQ76" i="35"/>
  <c r="BD76" i="35"/>
  <c r="AY76" i="35"/>
  <c r="BJ76" i="35"/>
  <c r="BR76" i="35"/>
  <c r="AV76" i="35"/>
  <c r="BG76" i="35"/>
  <c r="BM76" i="35"/>
  <c r="BL76" i="35"/>
  <c r="BN76" i="35"/>
  <c r="BF76" i="35"/>
  <c r="AK76" i="35"/>
  <c r="AE76" i="35"/>
  <c r="Y76" i="35"/>
  <c r="S76" i="35"/>
  <c r="AH76" i="35"/>
  <c r="AB76" i="35"/>
  <c r="V76" i="35"/>
  <c r="P76" i="35"/>
  <c r="Z76" i="35"/>
  <c r="AD76" i="35"/>
  <c r="X76" i="35"/>
  <c r="W76" i="35"/>
  <c r="AJ76" i="35"/>
  <c r="U76" i="35"/>
  <c r="AI76" i="35"/>
  <c r="AG76" i="35"/>
  <c r="T76" i="35"/>
  <c r="R76" i="35"/>
  <c r="AF76" i="35"/>
  <c r="Q76" i="35"/>
  <c r="AC76" i="35"/>
  <c r="AA76" i="35"/>
  <c r="C76" i="35"/>
  <c r="A77" i="35"/>
  <c r="AI45" i="8"/>
  <c r="BC77" i="35" a="1"/>
  <c r="K77" i="35"/>
  <c r="AN77" i="35"/>
  <c r="BR77" i="35" a="1"/>
  <c r="AM77" i="35"/>
  <c r="BM77" i="35" a="1"/>
  <c r="N77" i="35"/>
  <c r="R77" i="35" a="1"/>
  <c r="AX77" i="35" a="1"/>
  <c r="AU77" i="35" a="1"/>
  <c r="S77" i="35" a="1"/>
  <c r="AY77" i="35" a="1"/>
  <c r="BA77" i="35" a="1"/>
  <c r="AB77" i="35" a="1"/>
  <c r="P77" i="35" a="1"/>
  <c r="AF77" i="35" a="1"/>
  <c r="BS77" i="35" a="1"/>
  <c r="BJ77" i="35" a="1"/>
  <c r="AG77" i="35" a="1"/>
  <c r="AC77" i="35" a="1"/>
  <c r="AS77" i="35"/>
  <c r="V77" i="35" a="1"/>
  <c r="BN77" i="35" a="1"/>
  <c r="BL77" i="35" a="1"/>
  <c r="E77" i="35"/>
  <c r="BH77" i="35" a="1"/>
  <c r="AV77" i="35" a="1"/>
  <c r="AZ77" i="35" a="1"/>
  <c r="AI77" i="35" a="1"/>
  <c r="BE77" i="35" a="1"/>
  <c r="BB77" i="35" a="1"/>
  <c r="BU77" i="35" a="1"/>
  <c r="BF77" i="35" a="1"/>
  <c r="BI77" i="35" a="1"/>
  <c r="AA77" i="35" a="1"/>
  <c r="AJ77" i="35" a="1"/>
  <c r="U77" i="35" a="1"/>
  <c r="BO77" i="35" a="1"/>
  <c r="AP77" i="35"/>
  <c r="H77" i="35"/>
  <c r="D77" i="35"/>
  <c r="L77" i="35"/>
  <c r="W77" i="35" a="1"/>
  <c r="BG77" i="35" a="1"/>
  <c r="T77" i="35" a="1"/>
  <c r="BT77" i="35" a="1"/>
  <c r="I77" i="35"/>
  <c r="BK77" i="35" a="1"/>
  <c r="Z77" i="35" a="1"/>
  <c r="AO77" i="35"/>
  <c r="AE77" i="35" a="1"/>
  <c r="AW77" i="35" a="1"/>
  <c r="AD77" i="35" a="1"/>
  <c r="M77" i="35"/>
  <c r="BP77" i="35" a="1"/>
  <c r="Q77" i="35" a="1"/>
  <c r="BD77" i="35" a="1"/>
  <c r="X77" i="35" a="1"/>
  <c r="Y77" i="35" a="1"/>
  <c r="AR77" i="35"/>
  <c r="C77" i="35" a="1"/>
  <c r="AH77" i="35" a="1"/>
  <c r="AK77" i="35" a="1"/>
  <c r="BQ77" i="35" a="1"/>
  <c r="G77" i="35"/>
  <c r="BR77" i="35" l="1"/>
  <c r="BT77" i="35"/>
  <c r="BJ77" i="35"/>
  <c r="BA77" i="35"/>
  <c r="BM77" i="35"/>
  <c r="BF77" i="35"/>
  <c r="BO77" i="35"/>
  <c r="BU77" i="35"/>
  <c r="BG77" i="35"/>
  <c r="BK77" i="35"/>
  <c r="BD77" i="35"/>
  <c r="BS77" i="35"/>
  <c r="AX77" i="35"/>
  <c r="AV77" i="35"/>
  <c r="BP77" i="35"/>
  <c r="AU77" i="35"/>
  <c r="AY77" i="35"/>
  <c r="BI77" i="35"/>
  <c r="BE77" i="35"/>
  <c r="BC77" i="35"/>
  <c r="AW77" i="35"/>
  <c r="BQ77" i="35"/>
  <c r="BB77" i="35"/>
  <c r="AZ77" i="35"/>
  <c r="BL77" i="35"/>
  <c r="BH77" i="35"/>
  <c r="BN77" i="35"/>
  <c r="AG77" i="35"/>
  <c r="AA77" i="35"/>
  <c r="U77" i="35"/>
  <c r="AJ77" i="35"/>
  <c r="AD77" i="35"/>
  <c r="X77" i="35"/>
  <c r="R77" i="35"/>
  <c r="AH77" i="35"/>
  <c r="S77" i="35"/>
  <c r="AF77" i="35"/>
  <c r="Q77" i="35"/>
  <c r="AE77" i="35"/>
  <c r="AC77" i="35"/>
  <c r="P77" i="35"/>
  <c r="AB77" i="35"/>
  <c r="Z77" i="35"/>
  <c r="Y77" i="35"/>
  <c r="AK77" i="35"/>
  <c r="W77" i="35"/>
  <c r="AI77" i="35"/>
  <c r="V77" i="35"/>
  <c r="T77" i="35"/>
  <c r="C77" i="35"/>
  <c r="A78" i="35"/>
  <c r="AB15" i="25"/>
  <c r="J15" i="25"/>
  <c r="S15" i="25"/>
  <c r="AD15" i="25"/>
  <c r="Y15" i="25"/>
  <c r="V15" i="25"/>
  <c r="X15" i="25"/>
  <c r="L15" i="25"/>
  <c r="AC15" i="25"/>
  <c r="T15" i="25"/>
  <c r="I15" i="25"/>
  <c r="E15" i="25"/>
  <c r="E18" i="4"/>
  <c r="C13" i="24" s="1"/>
  <c r="F18" i="4"/>
  <c r="E13" i="24" s="1"/>
  <c r="G18" i="4"/>
  <c r="G13" i="24" s="1"/>
  <c r="H18" i="4"/>
  <c r="I13" i="24" s="1"/>
  <c r="I18" i="4"/>
  <c r="K13" i="24" s="1"/>
  <c r="J18" i="4"/>
  <c r="M13" i="24" s="1"/>
  <c r="K18" i="4"/>
  <c r="O13" i="24" s="1"/>
  <c r="L18" i="4"/>
  <c r="Q13" i="24" s="1"/>
  <c r="M18" i="4"/>
  <c r="S13" i="24" s="1"/>
  <c r="N18" i="4"/>
  <c r="O18" i="4"/>
  <c r="U13" i="24" s="1"/>
  <c r="P18" i="4"/>
  <c r="Q18" i="4"/>
  <c r="W13" i="24" s="1"/>
  <c r="R18" i="4"/>
  <c r="S18" i="4"/>
  <c r="AA13" i="24" s="1"/>
  <c r="T18" i="4"/>
  <c r="AC13" i="24" s="1"/>
  <c r="U18" i="4"/>
  <c r="AE13" i="24" s="1"/>
  <c r="V18" i="4"/>
  <c r="AG13" i="24" s="1"/>
  <c r="W18" i="4"/>
  <c r="AI13" i="24" s="1"/>
  <c r="X18" i="4"/>
  <c r="AK13" i="24" s="1"/>
  <c r="Y18" i="4"/>
  <c r="AM13" i="24" s="1"/>
  <c r="Z18" i="4"/>
  <c r="AO13" i="24" s="1"/>
  <c r="AA18" i="4"/>
  <c r="AQ13" i="24" s="1"/>
  <c r="AB18" i="4"/>
  <c r="AS13" i="24" s="1"/>
  <c r="AC18" i="4"/>
  <c r="AU13" i="24" s="1"/>
  <c r="AD18" i="4"/>
  <c r="AW13" i="24" s="1"/>
  <c r="AE18" i="4"/>
  <c r="AY13" i="24" s="1"/>
  <c r="AF18" i="4"/>
  <c r="BA13" i="24" s="1"/>
  <c r="AG18" i="4"/>
  <c r="Y13" i="24" s="1"/>
  <c r="AM78" i="35"/>
  <c r="BB78" i="35" a="1"/>
  <c r="X78" i="35" a="1"/>
  <c r="AQ78" i="35"/>
  <c r="AG78" i="35" a="1"/>
  <c r="T78" i="35" a="1"/>
  <c r="BM78" i="35" a="1"/>
  <c r="BN78" i="35" a="1"/>
  <c r="J78" i="35"/>
  <c r="BH78" i="35" a="1"/>
  <c r="AO78" i="35"/>
  <c r="BF78" i="35" a="1"/>
  <c r="Z78" i="35" a="1"/>
  <c r="AA78" i="35" a="1"/>
  <c r="AK78" i="35" a="1"/>
  <c r="BE78" i="35" a="1"/>
  <c r="I78" i="35"/>
  <c r="AW78" i="35" a="1"/>
  <c r="BA78" i="35" a="1"/>
  <c r="F77" i="35"/>
  <c r="BO78" i="35" a="1"/>
  <c r="G78" i="35"/>
  <c r="BC78" i="35" a="1"/>
  <c r="BD78" i="35" a="1"/>
  <c r="AC78" i="35" a="1"/>
  <c r="BI78" i="35" a="1"/>
  <c r="Q78" i="35" a="1"/>
  <c r="AY78" i="35" a="1"/>
  <c r="S78" i="35" a="1"/>
  <c r="U78" i="35" a="1"/>
  <c r="Y78" i="35" a="1"/>
  <c r="AQ77" i="35"/>
  <c r="BS78" i="35" a="1"/>
  <c r="M78" i="35"/>
  <c r="E78" i="35"/>
  <c r="AB78" i="35" a="1"/>
  <c r="J77" i="35"/>
  <c r="K78" i="35"/>
  <c r="AN78" i="35"/>
  <c r="F78" i="35"/>
  <c r="BU78" i="35" a="1"/>
  <c r="BR78" i="35" a="1"/>
  <c r="BJ78" i="35" a="1"/>
  <c r="V78" i="35" a="1"/>
  <c r="W78" i="35" a="1"/>
  <c r="AH78" i="35" a="1"/>
  <c r="BQ78" i="35" a="1"/>
  <c r="AS78" i="35"/>
  <c r="BG78" i="35" a="1"/>
  <c r="AP78" i="35"/>
  <c r="BL78" i="35" a="1"/>
  <c r="R78" i="35" a="1"/>
  <c r="AR78" i="35"/>
  <c r="AE78" i="35" a="1"/>
  <c r="AF78" i="35" a="1"/>
  <c r="BP78" i="35" a="1"/>
  <c r="AD78" i="35" a="1"/>
  <c r="AU78" i="35" a="1"/>
  <c r="AI78" i="35" a="1"/>
  <c r="L78" i="35"/>
  <c r="AZ78" i="35" a="1"/>
  <c r="H78" i="35"/>
  <c r="AV78" i="35" a="1"/>
  <c r="AX78" i="35" a="1"/>
  <c r="AJ78" i="35" a="1"/>
  <c r="P78" i="35" a="1"/>
  <c r="D78" i="35"/>
  <c r="N78" i="35"/>
  <c r="BK78" i="35" a="1"/>
  <c r="BT78" i="35" a="1"/>
  <c r="C78" i="35" a="1"/>
  <c r="BR78" i="35" l="1"/>
  <c r="BT78" i="35"/>
  <c r="BS78" i="35"/>
  <c r="BD78" i="35"/>
  <c r="BL78" i="35"/>
  <c r="BM78" i="35"/>
  <c r="AY78" i="35"/>
  <c r="BB78" i="35"/>
  <c r="BN78" i="35"/>
  <c r="BJ78" i="35"/>
  <c r="BK78" i="35"/>
  <c r="BU78" i="35"/>
  <c r="BA78" i="35"/>
  <c r="AZ78" i="35"/>
  <c r="BG78" i="35"/>
  <c r="AU78" i="35"/>
  <c r="BP78" i="35"/>
  <c r="AW78" i="35"/>
  <c r="BQ78" i="35"/>
  <c r="BH78" i="35"/>
  <c r="BE78" i="35"/>
  <c r="BF78" i="35"/>
  <c r="BC78" i="35"/>
  <c r="AX78" i="35"/>
  <c r="BI78" i="35"/>
  <c r="BO78" i="35"/>
  <c r="AV78" i="35"/>
  <c r="AI78" i="35"/>
  <c r="AC78" i="35"/>
  <c r="W78" i="35"/>
  <c r="Q78" i="35"/>
  <c r="AF78" i="35"/>
  <c r="Z78" i="35"/>
  <c r="T78" i="35"/>
  <c r="Y78" i="35"/>
  <c r="AK78" i="35"/>
  <c r="X78" i="35"/>
  <c r="AD78" i="35"/>
  <c r="V78" i="35"/>
  <c r="AJ78" i="35"/>
  <c r="U78" i="35"/>
  <c r="AH78" i="35"/>
  <c r="S78" i="35"/>
  <c r="AG78" i="35"/>
  <c r="AE78" i="35"/>
  <c r="R78" i="35"/>
  <c r="P78" i="35"/>
  <c r="AB78" i="35"/>
  <c r="AA78" i="35"/>
  <c r="C78" i="35"/>
  <c r="A79" i="35"/>
  <c r="E13" i="4"/>
  <c r="AI27" i="8"/>
  <c r="AI15" i="8"/>
  <c r="AI39" i="8"/>
  <c r="AI21" i="8"/>
  <c r="AI33" i="8"/>
  <c r="AI51" i="8"/>
  <c r="BR79" i="35" a="1"/>
  <c r="AJ79" i="35" a="1"/>
  <c r="BG79" i="35" a="1"/>
  <c r="BD79" i="35" a="1"/>
  <c r="E79" i="35"/>
  <c r="N79" i="35"/>
  <c r="AE79" i="35" a="1"/>
  <c r="AZ79" i="35" a="1"/>
  <c r="T79" i="35" a="1"/>
  <c r="R79" i="35" a="1"/>
  <c r="BS79" i="35" a="1"/>
  <c r="BF79" i="35" a="1"/>
  <c r="J79" i="35"/>
  <c r="Y79" i="35" a="1"/>
  <c r="W79" i="35" a="1"/>
  <c r="F79" i="35"/>
  <c r="AX79" i="35" a="1"/>
  <c r="BE79" i="35" a="1"/>
  <c r="BQ79" i="35" a="1"/>
  <c r="AB79" i="35" a="1"/>
  <c r="K79" i="35"/>
  <c r="BI79" i="35" a="1"/>
  <c r="BA79" i="35" a="1"/>
  <c r="BT79" i="35" a="1"/>
  <c r="C79" i="35" a="1"/>
  <c r="BL79" i="35" a="1"/>
  <c r="AY79" i="35" a="1"/>
  <c r="U79" i="35" a="1"/>
  <c r="I79" i="35"/>
  <c r="AW79" i="35" a="1"/>
  <c r="AI79" i="35" a="1"/>
  <c r="BM79" i="35" a="1"/>
  <c r="BN79" i="35" a="1"/>
  <c r="P79" i="35" a="1"/>
  <c r="AV79" i="35" a="1"/>
  <c r="S79" i="35" a="1"/>
  <c r="BK79" i="35" a="1"/>
  <c r="BJ79" i="35" a="1"/>
  <c r="Q79" i="35" a="1"/>
  <c r="AH79" i="35" a="1"/>
  <c r="AA79" i="35" a="1"/>
  <c r="AQ79" i="35"/>
  <c r="AF79" i="35" a="1"/>
  <c r="BU79" i="35" a="1"/>
  <c r="G79" i="35"/>
  <c r="BO79" i="35" a="1"/>
  <c r="AK79" i="35" a="1"/>
  <c r="H79" i="35"/>
  <c r="AM79" i="35"/>
  <c r="D79" i="35"/>
  <c r="M79" i="35"/>
  <c r="BB79" i="35" a="1"/>
  <c r="AN79" i="35"/>
  <c r="BP79" i="35" a="1"/>
  <c r="L79" i="35"/>
  <c r="AG79" i="35" a="1"/>
  <c r="AR79" i="35"/>
  <c r="BH79" i="35" a="1"/>
  <c r="Z79" i="35" a="1"/>
  <c r="AU79" i="35" a="1"/>
  <c r="BC79" i="35" a="1"/>
  <c r="AC79" i="35" a="1"/>
  <c r="AD79" i="35" a="1"/>
  <c r="AO79" i="35"/>
  <c r="X79" i="35" a="1"/>
  <c r="AS79" i="35"/>
  <c r="V79" i="35" a="1"/>
  <c r="BB79" i="35" l="1"/>
  <c r="BH79" i="35"/>
  <c r="AV79" i="35"/>
  <c r="BP79" i="35"/>
  <c r="BT79" i="35"/>
  <c r="BL79" i="35"/>
  <c r="BG79" i="35"/>
  <c r="BS79" i="35"/>
  <c r="BR79" i="35"/>
  <c r="AZ79" i="35"/>
  <c r="BA79" i="35"/>
  <c r="BF79" i="35"/>
  <c r="BO79" i="35"/>
  <c r="BQ79" i="35"/>
  <c r="AY79" i="35"/>
  <c r="AU79" i="35"/>
  <c r="BN79" i="35"/>
  <c r="BU79" i="35"/>
  <c r="BD79" i="35"/>
  <c r="BK79" i="35"/>
  <c r="BE79" i="35"/>
  <c r="BJ79" i="35"/>
  <c r="BI79" i="35"/>
  <c r="BM79" i="35"/>
  <c r="AX79" i="35"/>
  <c r="AW79" i="35"/>
  <c r="BC79" i="35"/>
  <c r="AK79" i="35"/>
  <c r="AE79" i="35"/>
  <c r="Y79" i="35"/>
  <c r="S79" i="35"/>
  <c r="AH79" i="35"/>
  <c r="AB79" i="35"/>
  <c r="V79" i="35"/>
  <c r="P79" i="35"/>
  <c r="R79" i="35"/>
  <c r="AF79" i="35"/>
  <c r="Q79" i="35"/>
  <c r="AD79" i="35"/>
  <c r="AC79" i="35"/>
  <c r="AA79" i="35"/>
  <c r="U79" i="35"/>
  <c r="Z79" i="35"/>
  <c r="X79" i="35"/>
  <c r="W79" i="35"/>
  <c r="AJ79" i="35"/>
  <c r="AI79" i="35"/>
  <c r="AG79" i="35"/>
  <c r="T79" i="35"/>
  <c r="C79" i="35"/>
  <c r="A80" i="35"/>
  <c r="H16" i="25"/>
  <c r="AB16" i="25"/>
  <c r="J16" i="25"/>
  <c r="I16" i="25"/>
  <c r="AD16" i="25"/>
  <c r="AD14" i="25"/>
  <c r="F14" i="25"/>
  <c r="E14" i="25"/>
  <c r="J14" i="25"/>
  <c r="H14" i="25"/>
  <c r="G14" i="25"/>
  <c r="I14" i="25"/>
  <c r="M14" i="25"/>
  <c r="X14" i="25"/>
  <c r="K14" i="25"/>
  <c r="T12" i="25"/>
  <c r="H12" i="25"/>
  <c r="X12" i="25"/>
  <c r="I12" i="25"/>
  <c r="AD12" i="25"/>
  <c r="R12" i="25"/>
  <c r="F12" i="25"/>
  <c r="AC12" i="25"/>
  <c r="Q12" i="25"/>
  <c r="E12" i="25"/>
  <c r="AB12" i="25"/>
  <c r="Z12" i="25"/>
  <c r="AA12" i="25"/>
  <c r="Y12" i="25"/>
  <c r="M12" i="25"/>
  <c r="J12" i="25"/>
  <c r="J10" i="25"/>
  <c r="M10" i="25"/>
  <c r="I10" i="25"/>
  <c r="E10" i="25"/>
  <c r="AB10" i="25"/>
  <c r="M8" i="25"/>
  <c r="E8" i="25"/>
  <c r="X8" i="25"/>
  <c r="L8" i="25"/>
  <c r="T8" i="25"/>
  <c r="W8" i="25"/>
  <c r="K8" i="25"/>
  <c r="H8" i="25"/>
  <c r="F8" i="25"/>
  <c r="P8" i="25"/>
  <c r="V8" i="25"/>
  <c r="J8" i="25"/>
  <c r="I8" i="25"/>
  <c r="O8" i="25"/>
  <c r="S8" i="25"/>
  <c r="V11" i="25"/>
  <c r="J11" i="25"/>
  <c r="M11" i="25"/>
  <c r="L11" i="25"/>
  <c r="U11" i="25"/>
  <c r="I11" i="25"/>
  <c r="T11" i="25"/>
  <c r="H11" i="25"/>
  <c r="Z11" i="25"/>
  <c r="Y11" i="25"/>
  <c r="S11" i="25"/>
  <c r="AB11" i="25"/>
  <c r="AD11" i="25"/>
  <c r="R11" i="25"/>
  <c r="F11" i="25"/>
  <c r="K11" i="25"/>
  <c r="AC11" i="25"/>
  <c r="Q11" i="25"/>
  <c r="E11" i="25"/>
  <c r="P11" i="25"/>
  <c r="N11" i="25"/>
  <c r="X11" i="25"/>
  <c r="AA11" i="25"/>
  <c r="O11" i="25"/>
  <c r="W11" i="25"/>
  <c r="BN80" i="35" a="1"/>
  <c r="T80" i="35" a="1"/>
  <c r="BF80" i="35" a="1"/>
  <c r="AJ80" i="35" a="1"/>
  <c r="AP80" i="35"/>
  <c r="M80" i="35"/>
  <c r="BK80" i="35" a="1"/>
  <c r="N80" i="35"/>
  <c r="BH80" i="35" a="1"/>
  <c r="W80" i="35" a="1"/>
  <c r="BO80" i="35" a="1"/>
  <c r="AV80" i="35" a="1"/>
  <c r="H80" i="35"/>
  <c r="P80" i="35" a="1"/>
  <c r="AH80" i="35" a="1"/>
  <c r="AO80" i="35"/>
  <c r="E80" i="35"/>
  <c r="Y80" i="35" a="1"/>
  <c r="C80" i="35" a="1"/>
  <c r="BA80" i="35" a="1"/>
  <c r="K80" i="35"/>
  <c r="AX80" i="35" a="1"/>
  <c r="BT80" i="35" a="1"/>
  <c r="BU80" i="35" a="1"/>
  <c r="BD80" i="35" a="1"/>
  <c r="BP80" i="35" a="1"/>
  <c r="BR80" i="35" a="1"/>
  <c r="S80" i="35" a="1"/>
  <c r="AS80" i="35"/>
  <c r="AB80" i="35" a="1"/>
  <c r="BB80" i="35" a="1"/>
  <c r="Z80" i="35" a="1"/>
  <c r="AG80" i="35" a="1"/>
  <c r="R80" i="35" a="1"/>
  <c r="AP79" i="35"/>
  <c r="AQ80" i="35"/>
  <c r="BM80" i="35" a="1"/>
  <c r="F80" i="35"/>
  <c r="BC80" i="35" a="1"/>
  <c r="BG80" i="35" a="1"/>
  <c r="Q80" i="35" a="1"/>
  <c r="BS80" i="35" a="1"/>
  <c r="AW80" i="35" a="1"/>
  <c r="AE80" i="35" a="1"/>
  <c r="BJ80" i="35" a="1"/>
  <c r="BQ80" i="35" a="1"/>
  <c r="L80" i="35"/>
  <c r="AI80" i="35" a="1"/>
  <c r="AU80" i="35" a="1"/>
  <c r="AM80" i="35"/>
  <c r="AZ80" i="35" a="1"/>
  <c r="G80" i="35"/>
  <c r="J80" i="35"/>
  <c r="AC80" i="35" a="1"/>
  <c r="AR80" i="35"/>
  <c r="I80" i="35"/>
  <c r="V80" i="35" a="1"/>
  <c r="AN80" i="35"/>
  <c r="AK80" i="35" a="1"/>
  <c r="AD80" i="35" a="1"/>
  <c r="AY80" i="35" a="1"/>
  <c r="X80" i="35" a="1"/>
  <c r="BI80" i="35" a="1"/>
  <c r="U80" i="35" a="1"/>
  <c r="BL80" i="35" a="1"/>
  <c r="AF80" i="35" a="1"/>
  <c r="AA80" i="35" a="1"/>
  <c r="D80" i="35"/>
  <c r="BE80" i="35" a="1"/>
  <c r="AW80" i="35" l="1"/>
  <c r="BS80" i="35"/>
  <c r="BR80" i="35"/>
  <c r="BJ80" i="35"/>
  <c r="BK80" i="35"/>
  <c r="BT80" i="35"/>
  <c r="BE80" i="35"/>
  <c r="BI80" i="35"/>
  <c r="BB80" i="35"/>
  <c r="BU80" i="35"/>
  <c r="AX80" i="35"/>
  <c r="BQ80" i="35"/>
  <c r="BF80" i="35"/>
  <c r="BL80" i="35"/>
  <c r="BC80" i="35"/>
  <c r="BH80" i="35"/>
  <c r="BO80" i="35"/>
  <c r="AZ80" i="35"/>
  <c r="AU80" i="35"/>
  <c r="BG80" i="35"/>
  <c r="BD80" i="35"/>
  <c r="BA80" i="35"/>
  <c r="AY80" i="35"/>
  <c r="BP80" i="35"/>
  <c r="BN80" i="35"/>
  <c r="BM80" i="35"/>
  <c r="AV80" i="35"/>
  <c r="AG80" i="35"/>
  <c r="AA80" i="35"/>
  <c r="U80" i="35"/>
  <c r="AF80" i="35"/>
  <c r="Z80" i="35"/>
  <c r="T80" i="35"/>
  <c r="AK80" i="35"/>
  <c r="AE80" i="35"/>
  <c r="Y80" i="35"/>
  <c r="S80" i="35"/>
  <c r="AJ80" i="35"/>
  <c r="AD80" i="35"/>
  <c r="X80" i="35"/>
  <c r="R80" i="35"/>
  <c r="AC80" i="35"/>
  <c r="AB80" i="35"/>
  <c r="W80" i="35"/>
  <c r="AI80" i="35"/>
  <c r="V80" i="35"/>
  <c r="Q80" i="35"/>
  <c r="P80" i="35"/>
  <c r="AH80" i="35"/>
  <c r="C80" i="35"/>
  <c r="A81" i="35"/>
  <c r="E11" i="4"/>
  <c r="C6" i="24" s="1"/>
  <c r="F11" i="4"/>
  <c r="E6" i="24" s="1"/>
  <c r="G11" i="4"/>
  <c r="G6" i="24" s="1"/>
  <c r="H11" i="4"/>
  <c r="I6" i="24" s="1"/>
  <c r="I11" i="4"/>
  <c r="K6" i="24" s="1"/>
  <c r="J11" i="4"/>
  <c r="M6" i="24" s="1"/>
  <c r="K11" i="4"/>
  <c r="O6" i="24" s="1"/>
  <c r="L11" i="4"/>
  <c r="Q6" i="24" s="1"/>
  <c r="M11" i="4"/>
  <c r="S6" i="24" s="1"/>
  <c r="N11" i="4"/>
  <c r="O11" i="4"/>
  <c r="U6" i="24" s="1"/>
  <c r="P11" i="4"/>
  <c r="Q11" i="4"/>
  <c r="W6" i="24" s="1"/>
  <c r="R11" i="4"/>
  <c r="S11" i="4"/>
  <c r="AA6" i="24" s="1"/>
  <c r="T11" i="4"/>
  <c r="AC6" i="24" s="1"/>
  <c r="U11" i="4"/>
  <c r="AE6" i="24" s="1"/>
  <c r="V11" i="4"/>
  <c r="AG6" i="24" s="1"/>
  <c r="W11" i="4"/>
  <c r="AI6" i="24" s="1"/>
  <c r="X11" i="4"/>
  <c r="AK6" i="24" s="1"/>
  <c r="Y11" i="4"/>
  <c r="AM6" i="24" s="1"/>
  <c r="Z11" i="4"/>
  <c r="AO6" i="24" s="1"/>
  <c r="AA11" i="4"/>
  <c r="AQ6" i="24" s="1"/>
  <c r="AB11" i="4"/>
  <c r="AS6" i="24" s="1"/>
  <c r="AC11" i="4"/>
  <c r="AU6" i="24" s="1"/>
  <c r="AD11" i="4"/>
  <c r="AW6" i="24" s="1"/>
  <c r="AE11" i="4"/>
  <c r="AY6" i="24" s="1"/>
  <c r="AF11" i="4"/>
  <c r="BA6" i="24" s="1"/>
  <c r="AG11" i="4"/>
  <c r="Y6" i="24" s="1"/>
  <c r="C8" i="24"/>
  <c r="F13" i="4"/>
  <c r="E8" i="24" s="1"/>
  <c r="G13" i="4"/>
  <c r="G8" i="24" s="1"/>
  <c r="H13" i="4"/>
  <c r="I8" i="24" s="1"/>
  <c r="I13" i="4"/>
  <c r="K8" i="24" s="1"/>
  <c r="J13" i="4"/>
  <c r="M8" i="24" s="1"/>
  <c r="K13" i="4"/>
  <c r="O8" i="24" s="1"/>
  <c r="L13" i="4"/>
  <c r="Q8" i="24" s="1"/>
  <c r="M13" i="4"/>
  <c r="S8" i="24" s="1"/>
  <c r="N13" i="4"/>
  <c r="O13" i="4"/>
  <c r="U8" i="24" s="1"/>
  <c r="P13" i="4"/>
  <c r="Q13" i="4"/>
  <c r="W8" i="24" s="1"/>
  <c r="R13" i="4"/>
  <c r="S13" i="4"/>
  <c r="AA8" i="24" s="1"/>
  <c r="T13" i="4"/>
  <c r="AC8" i="24" s="1"/>
  <c r="U13" i="4"/>
  <c r="AE8" i="24" s="1"/>
  <c r="V13" i="4"/>
  <c r="AG8" i="24" s="1"/>
  <c r="W13" i="4"/>
  <c r="AI8" i="24" s="1"/>
  <c r="X13" i="4"/>
  <c r="AK8" i="24" s="1"/>
  <c r="Y13" i="4"/>
  <c r="AM8" i="24" s="1"/>
  <c r="Z13" i="4"/>
  <c r="AO8" i="24" s="1"/>
  <c r="AA13" i="4"/>
  <c r="AQ8" i="24" s="1"/>
  <c r="AB13" i="4"/>
  <c r="AS8" i="24" s="1"/>
  <c r="AC13" i="4"/>
  <c r="AU8" i="24" s="1"/>
  <c r="AD13" i="4"/>
  <c r="AW8" i="24" s="1"/>
  <c r="AE13" i="4"/>
  <c r="AY8" i="24" s="1"/>
  <c r="AF13" i="4"/>
  <c r="BA8" i="24" s="1"/>
  <c r="AG13" i="4"/>
  <c r="Y8" i="24" s="1"/>
  <c r="E14" i="4"/>
  <c r="C9" i="24" s="1"/>
  <c r="F14" i="4"/>
  <c r="E9" i="24" s="1"/>
  <c r="G14" i="4"/>
  <c r="G9" i="24" s="1"/>
  <c r="H14" i="4"/>
  <c r="I9" i="24" s="1"/>
  <c r="I14" i="4"/>
  <c r="K9" i="24" s="1"/>
  <c r="J14" i="4"/>
  <c r="M9" i="24" s="1"/>
  <c r="K14" i="4"/>
  <c r="O9" i="24" s="1"/>
  <c r="L14" i="4"/>
  <c r="Q9" i="24" s="1"/>
  <c r="M14" i="4"/>
  <c r="S9" i="24" s="1"/>
  <c r="N14" i="4"/>
  <c r="O14" i="4"/>
  <c r="U9" i="24" s="1"/>
  <c r="P14" i="4"/>
  <c r="Q14" i="4"/>
  <c r="W9" i="24" s="1"/>
  <c r="R14" i="4"/>
  <c r="S14" i="4"/>
  <c r="AA9" i="24" s="1"/>
  <c r="T14" i="4"/>
  <c r="AC9" i="24" s="1"/>
  <c r="U14" i="4"/>
  <c r="AE9" i="24" s="1"/>
  <c r="V14" i="4"/>
  <c r="AG9" i="24" s="1"/>
  <c r="W14" i="4"/>
  <c r="AI9" i="24" s="1"/>
  <c r="X14" i="4"/>
  <c r="AK9" i="24" s="1"/>
  <c r="Y14" i="4"/>
  <c r="AM9" i="24" s="1"/>
  <c r="Z14" i="4"/>
  <c r="AO9" i="24" s="1"/>
  <c r="AA14" i="4"/>
  <c r="AQ9" i="24" s="1"/>
  <c r="AB14" i="4"/>
  <c r="AS9" i="24" s="1"/>
  <c r="AC14" i="4"/>
  <c r="AU9" i="24" s="1"/>
  <c r="AD14" i="4"/>
  <c r="AW9" i="24" s="1"/>
  <c r="AE14" i="4"/>
  <c r="AY9" i="24" s="1"/>
  <c r="AF14" i="4"/>
  <c r="BA9" i="24" s="1"/>
  <c r="AG14" i="4"/>
  <c r="Y9" i="24" s="1"/>
  <c r="E15" i="4"/>
  <c r="C10" i="24" s="1"/>
  <c r="F15" i="4"/>
  <c r="E10" i="24" s="1"/>
  <c r="G15" i="4"/>
  <c r="G10" i="24" s="1"/>
  <c r="H15" i="4"/>
  <c r="I10" i="24" s="1"/>
  <c r="I15" i="4"/>
  <c r="K10" i="24" s="1"/>
  <c r="J15" i="4"/>
  <c r="M10" i="24" s="1"/>
  <c r="K15" i="4"/>
  <c r="O10" i="24" s="1"/>
  <c r="L15" i="4"/>
  <c r="Q10" i="24" s="1"/>
  <c r="M15" i="4"/>
  <c r="S10" i="24" s="1"/>
  <c r="N15" i="4"/>
  <c r="O15" i="4"/>
  <c r="U10" i="24" s="1"/>
  <c r="P15" i="4"/>
  <c r="Q15" i="4"/>
  <c r="W10" i="24" s="1"/>
  <c r="R15" i="4"/>
  <c r="S15" i="4"/>
  <c r="AA10" i="24" s="1"/>
  <c r="T15" i="4"/>
  <c r="AC10" i="24" s="1"/>
  <c r="U15" i="4"/>
  <c r="AE10" i="24" s="1"/>
  <c r="V15" i="4"/>
  <c r="AG10" i="24" s="1"/>
  <c r="W15" i="4"/>
  <c r="AI10" i="24" s="1"/>
  <c r="X15" i="4"/>
  <c r="AK10" i="24" s="1"/>
  <c r="Y15" i="4"/>
  <c r="AM10" i="24" s="1"/>
  <c r="Z15" i="4"/>
  <c r="AO10" i="24" s="1"/>
  <c r="AA15" i="4"/>
  <c r="AQ10" i="24" s="1"/>
  <c r="AB15" i="4"/>
  <c r="AS10" i="24" s="1"/>
  <c r="AC15" i="4"/>
  <c r="AU10" i="24" s="1"/>
  <c r="AD15" i="4"/>
  <c r="AW10" i="24" s="1"/>
  <c r="AE15" i="4"/>
  <c r="AY10" i="24" s="1"/>
  <c r="AF15" i="4"/>
  <c r="BA10" i="24" s="1"/>
  <c r="AG15" i="4"/>
  <c r="Y10" i="24" s="1"/>
  <c r="E17" i="4"/>
  <c r="C12" i="24" s="1"/>
  <c r="F17" i="4"/>
  <c r="E12" i="24" s="1"/>
  <c r="G17" i="4"/>
  <c r="G12" i="24" s="1"/>
  <c r="H17" i="4"/>
  <c r="I12" i="24" s="1"/>
  <c r="I17" i="4"/>
  <c r="K12" i="24" s="1"/>
  <c r="J17" i="4"/>
  <c r="M12" i="24" s="1"/>
  <c r="K17" i="4"/>
  <c r="O12" i="24" s="1"/>
  <c r="L17" i="4"/>
  <c r="Q12" i="24" s="1"/>
  <c r="M17" i="4"/>
  <c r="S12" i="24" s="1"/>
  <c r="N17" i="4"/>
  <c r="O17" i="4"/>
  <c r="U12" i="24" s="1"/>
  <c r="P17" i="4"/>
  <c r="Q17" i="4"/>
  <c r="W12" i="24" s="1"/>
  <c r="R17" i="4"/>
  <c r="S17" i="4"/>
  <c r="AA12" i="24" s="1"/>
  <c r="T17" i="4"/>
  <c r="AC12" i="24" s="1"/>
  <c r="U17" i="4"/>
  <c r="AE12" i="24" s="1"/>
  <c r="V17" i="4"/>
  <c r="AG12" i="24" s="1"/>
  <c r="W17" i="4"/>
  <c r="AI12" i="24" s="1"/>
  <c r="X17" i="4"/>
  <c r="AK12" i="24" s="1"/>
  <c r="Y17" i="4"/>
  <c r="AM12" i="24" s="1"/>
  <c r="Z17" i="4"/>
  <c r="AO12" i="24" s="1"/>
  <c r="AA17" i="4"/>
  <c r="AQ12" i="24" s="1"/>
  <c r="AB17" i="4"/>
  <c r="AS12" i="24" s="1"/>
  <c r="AC17" i="4"/>
  <c r="AU12" i="24" s="1"/>
  <c r="AD17" i="4"/>
  <c r="AW12" i="24" s="1"/>
  <c r="AE17" i="4"/>
  <c r="AY12" i="24" s="1"/>
  <c r="AF17" i="4"/>
  <c r="BA12" i="24" s="1"/>
  <c r="AG17" i="4"/>
  <c r="Y12" i="24" s="1"/>
  <c r="E19" i="4"/>
  <c r="C14" i="24" s="1"/>
  <c r="F19" i="4"/>
  <c r="E14" i="24" s="1"/>
  <c r="G19" i="4"/>
  <c r="G14" i="24" s="1"/>
  <c r="H19" i="4"/>
  <c r="I14" i="24" s="1"/>
  <c r="I19" i="4"/>
  <c r="K14" i="24" s="1"/>
  <c r="J19" i="4"/>
  <c r="M14" i="24" s="1"/>
  <c r="K19" i="4"/>
  <c r="O14" i="24" s="1"/>
  <c r="L19" i="4"/>
  <c r="Q14" i="24" s="1"/>
  <c r="M19" i="4"/>
  <c r="S14" i="24" s="1"/>
  <c r="N19" i="4"/>
  <c r="O19" i="4"/>
  <c r="U14" i="24" s="1"/>
  <c r="P19" i="4"/>
  <c r="Q19" i="4"/>
  <c r="W14" i="24" s="1"/>
  <c r="R19" i="4"/>
  <c r="S19" i="4"/>
  <c r="AA14" i="24" s="1"/>
  <c r="T19" i="4"/>
  <c r="AC14" i="24" s="1"/>
  <c r="U19" i="4"/>
  <c r="AE14" i="24" s="1"/>
  <c r="V19" i="4"/>
  <c r="AG14" i="24" s="1"/>
  <c r="W19" i="4"/>
  <c r="AI14" i="24" s="1"/>
  <c r="X19" i="4"/>
  <c r="AK14" i="24" s="1"/>
  <c r="Y19" i="4"/>
  <c r="AM14" i="24" s="1"/>
  <c r="Z19" i="4"/>
  <c r="AO14" i="24" s="1"/>
  <c r="AA19" i="4"/>
  <c r="AQ14" i="24" s="1"/>
  <c r="AB19" i="4"/>
  <c r="AS14" i="24" s="1"/>
  <c r="AC19" i="4"/>
  <c r="AU14" i="24" s="1"/>
  <c r="AD19" i="4"/>
  <c r="AW14" i="24" s="1"/>
  <c r="AE19" i="4"/>
  <c r="AY14" i="24" s="1"/>
  <c r="AF19" i="4"/>
  <c r="BA14" i="24" s="1"/>
  <c r="AG19" i="4"/>
  <c r="Y14" i="24" s="1"/>
  <c r="AS81" i="35"/>
  <c r="BO81" i="35" a="1"/>
  <c r="BM81" i="35" a="1"/>
  <c r="AA81" i="35" a="1"/>
  <c r="AJ81" i="35" a="1"/>
  <c r="W81" i="35" a="1"/>
  <c r="BE81" i="35" a="1"/>
  <c r="E81" i="35"/>
  <c r="BR81" i="35" a="1"/>
  <c r="V81" i="35" a="1"/>
  <c r="AZ81" i="35" a="1"/>
  <c r="BP81" i="35" a="1"/>
  <c r="F81" i="35"/>
  <c r="BK81" i="35" a="1"/>
  <c r="AQ81" i="35"/>
  <c r="AP81" i="35"/>
  <c r="BU81" i="35" a="1"/>
  <c r="AB81" i="35" a="1"/>
  <c r="BL81" i="35" a="1"/>
  <c r="AH81" i="35" a="1"/>
  <c r="BN81" i="35" a="1"/>
  <c r="C81" i="35" a="1"/>
  <c r="AI81" i="35" a="1"/>
  <c r="AY81" i="35" a="1"/>
  <c r="BD81" i="35" a="1"/>
  <c r="L81" i="35"/>
  <c r="BA81" i="35" a="1"/>
  <c r="AC81" i="35" a="1"/>
  <c r="BG81" i="35" a="1"/>
  <c r="D81" i="35"/>
  <c r="I81" i="35"/>
  <c r="AN81" i="35"/>
  <c r="BT81" i="35" a="1"/>
  <c r="BQ81" i="35" a="1"/>
  <c r="J81" i="35"/>
  <c r="T81" i="35" a="1"/>
  <c r="S81" i="35" a="1"/>
  <c r="AE81" i="35" a="1"/>
  <c r="BF81" i="35" a="1"/>
  <c r="X81" i="35" a="1"/>
  <c r="Y81" i="35" a="1"/>
  <c r="BJ81" i="35" a="1"/>
  <c r="P81" i="35" a="1"/>
  <c r="BC81" i="35" a="1"/>
  <c r="BH81" i="35" a="1"/>
  <c r="AV81" i="35" a="1"/>
  <c r="AK81" i="35" a="1"/>
  <c r="AW81" i="35" a="1"/>
  <c r="AD81" i="35" a="1"/>
  <c r="AX81" i="35" a="1"/>
  <c r="M81" i="35"/>
  <c r="K81" i="35"/>
  <c r="U81" i="35" a="1"/>
  <c r="Z81" i="35" a="1"/>
  <c r="H81" i="35"/>
  <c r="AO81" i="35"/>
  <c r="AU81" i="35" a="1"/>
  <c r="BS81" i="35" a="1"/>
  <c r="AG81" i="35" a="1"/>
  <c r="Q81" i="35" a="1"/>
  <c r="AM81" i="35"/>
  <c r="AF81" i="35" a="1"/>
  <c r="G81" i="35"/>
  <c r="R81" i="35" a="1"/>
  <c r="AR81" i="35"/>
  <c r="N81" i="35"/>
  <c r="BI81" i="35" a="1"/>
  <c r="BB81" i="35" a="1"/>
  <c r="BK81" i="35" l="1"/>
  <c r="AZ81" i="35"/>
  <c r="BA81" i="35"/>
  <c r="BI81" i="35"/>
  <c r="BD81" i="35"/>
  <c r="AY81" i="35"/>
  <c r="BE81" i="35"/>
  <c r="BJ81" i="35"/>
  <c r="BB81" i="35"/>
  <c r="BN81" i="35"/>
  <c r="AV81" i="35"/>
  <c r="AX81" i="35"/>
  <c r="BC81" i="35"/>
  <c r="BM81" i="35"/>
  <c r="BQ81" i="35"/>
  <c r="BS81" i="35"/>
  <c r="BO81" i="35"/>
  <c r="BT81" i="35"/>
  <c r="BP81" i="35"/>
  <c r="BH81" i="35"/>
  <c r="AW81" i="35"/>
  <c r="BG81" i="35"/>
  <c r="AU81" i="35"/>
  <c r="BR81" i="35"/>
  <c r="BL81" i="35"/>
  <c r="BU81" i="35"/>
  <c r="BF81" i="35"/>
  <c r="AI81" i="35"/>
  <c r="AC81" i="35"/>
  <c r="W81" i="35"/>
  <c r="Q81" i="35"/>
  <c r="AH81" i="35"/>
  <c r="AB81" i="35"/>
  <c r="V81" i="35"/>
  <c r="P81" i="35"/>
  <c r="AG81" i="35"/>
  <c r="AA81" i="35"/>
  <c r="U81" i="35"/>
  <c r="AF81" i="35"/>
  <c r="Z81" i="35"/>
  <c r="T81" i="35"/>
  <c r="AE81" i="35"/>
  <c r="AD81" i="35"/>
  <c r="Y81" i="35"/>
  <c r="X81" i="35"/>
  <c r="AK81" i="35"/>
  <c r="S81" i="35"/>
  <c r="R81" i="35"/>
  <c r="AJ81" i="35"/>
  <c r="C81" i="35"/>
  <c r="A82" i="35"/>
  <c r="AI57" i="8"/>
  <c r="K82" i="35"/>
  <c r="D82" i="35"/>
  <c r="BA82" i="35" a="1"/>
  <c r="H82" i="35"/>
  <c r="AK82" i="35" a="1"/>
  <c r="AM82" i="35"/>
  <c r="AU82" i="35" a="1"/>
  <c r="BS82" i="35" a="1"/>
  <c r="F82" i="35"/>
  <c r="AA82" i="35" a="1"/>
  <c r="AR82" i="35"/>
  <c r="BJ82" i="35" a="1"/>
  <c r="AV82" i="35" a="1"/>
  <c r="BU82" i="35" a="1"/>
  <c r="BG82" i="35" a="1"/>
  <c r="BP82" i="35" a="1"/>
  <c r="AQ82" i="35"/>
  <c r="X82" i="35" a="1"/>
  <c r="BE82" i="35" a="1"/>
  <c r="S82" i="35" a="1"/>
  <c r="AS82" i="35"/>
  <c r="V82" i="35" a="1"/>
  <c r="E82" i="35"/>
  <c r="AE82" i="35" a="1"/>
  <c r="L82" i="35"/>
  <c r="Y82" i="35" a="1"/>
  <c r="BD82" i="35" a="1"/>
  <c r="BM82" i="35" a="1"/>
  <c r="AI82" i="35" a="1"/>
  <c r="J82" i="35"/>
  <c r="AZ82" i="35" a="1"/>
  <c r="BN82" i="35" a="1"/>
  <c r="BQ82" i="35" a="1"/>
  <c r="BO82" i="35" a="1"/>
  <c r="Q82" i="35" a="1"/>
  <c r="AG82" i="35" a="1"/>
  <c r="AB82" i="35" a="1"/>
  <c r="M82" i="35"/>
  <c r="T82" i="35" a="1"/>
  <c r="R82" i="35" a="1"/>
  <c r="AP82" i="35"/>
  <c r="P82" i="35" a="1"/>
  <c r="BF82" i="35" a="1"/>
  <c r="Z82" i="35" a="1"/>
  <c r="AY82" i="35" a="1"/>
  <c r="BB82" i="35" a="1"/>
  <c r="AX82" i="35" a="1"/>
  <c r="BI82" i="35" a="1"/>
  <c r="AW82" i="35" a="1"/>
  <c r="AH82" i="35" a="1"/>
  <c r="BK82" i="35" a="1"/>
  <c r="C82" i="35" a="1"/>
  <c r="I82" i="35"/>
  <c r="AF82" i="35" a="1"/>
  <c r="N82" i="35"/>
  <c r="AD82" i="35" a="1"/>
  <c r="AJ82" i="35" a="1"/>
  <c r="AC82" i="35" a="1"/>
  <c r="BR82" i="35" a="1"/>
  <c r="G82" i="35"/>
  <c r="W82" i="35" a="1"/>
  <c r="BC82" i="35" a="1"/>
  <c r="BH82" i="35" a="1"/>
  <c r="U82" i="35" a="1"/>
  <c r="BL82" i="35" a="1"/>
  <c r="BT82" i="35" a="1"/>
  <c r="AO82" i="35"/>
  <c r="AN82" i="35"/>
  <c r="BO82" i="35" l="1"/>
  <c r="BN82" i="35"/>
  <c r="AU82" i="35"/>
  <c r="BD82" i="35"/>
  <c r="BU82" i="35"/>
  <c r="BK82" i="35"/>
  <c r="BL82" i="35"/>
  <c r="AX82" i="35"/>
  <c r="BH82" i="35"/>
  <c r="BC82" i="35"/>
  <c r="BI82" i="35"/>
  <c r="AV82" i="35"/>
  <c r="BF82" i="35"/>
  <c r="BQ82" i="35"/>
  <c r="BE82" i="35"/>
  <c r="BJ82" i="35"/>
  <c r="BA82" i="35"/>
  <c r="AY82" i="35"/>
  <c r="BT82" i="35"/>
  <c r="BG82" i="35"/>
  <c r="BR82" i="35"/>
  <c r="AW82" i="35"/>
  <c r="BP82" i="35"/>
  <c r="AZ82" i="35"/>
  <c r="BB82" i="35"/>
  <c r="BS82" i="35"/>
  <c r="BM82" i="35"/>
  <c r="AK82" i="35"/>
  <c r="AE82" i="35"/>
  <c r="Y82" i="35"/>
  <c r="S82" i="35"/>
  <c r="AJ82" i="35"/>
  <c r="AD82" i="35"/>
  <c r="X82" i="35"/>
  <c r="R82" i="35"/>
  <c r="AI82" i="35"/>
  <c r="AC82" i="35"/>
  <c r="W82" i="35"/>
  <c r="Q82" i="35"/>
  <c r="AH82" i="35"/>
  <c r="AB82" i="35"/>
  <c r="V82" i="35"/>
  <c r="P82" i="35"/>
  <c r="AG82" i="35"/>
  <c r="AF82" i="35"/>
  <c r="AA82" i="35"/>
  <c r="Z82" i="35"/>
  <c r="U82" i="35"/>
  <c r="T82" i="35"/>
  <c r="C82" i="35"/>
  <c r="A83" i="35"/>
  <c r="X17" i="25"/>
  <c r="L17" i="25"/>
  <c r="P17" i="25"/>
  <c r="Z17" i="25"/>
  <c r="W17" i="25"/>
  <c r="K17" i="25"/>
  <c r="F17" i="25"/>
  <c r="O17" i="25"/>
  <c r="J17" i="25"/>
  <c r="AD17" i="25"/>
  <c r="I17" i="25"/>
  <c r="R17" i="25"/>
  <c r="T17" i="25"/>
  <c r="H17" i="25"/>
  <c r="AB17" i="25"/>
  <c r="Y17" i="25"/>
  <c r="S17" i="25"/>
  <c r="AC17" i="25"/>
  <c r="Q17" i="25"/>
  <c r="E17" i="25"/>
  <c r="AA17" i="25"/>
  <c r="N17" i="25"/>
  <c r="M17" i="25"/>
  <c r="BI83" i="35" a="1"/>
  <c r="AF83" i="35" a="1"/>
  <c r="H83" i="35"/>
  <c r="BT83" i="35" a="1"/>
  <c r="AA83" i="35" a="1"/>
  <c r="AY83" i="35" a="1"/>
  <c r="BN83" i="35" a="1"/>
  <c r="BE83" i="35" a="1"/>
  <c r="AN83" i="35"/>
  <c r="AW83" i="35" a="1"/>
  <c r="F83" i="35"/>
  <c r="AJ83" i="35" a="1"/>
  <c r="BK83" i="35" a="1"/>
  <c r="AB83" i="35" a="1"/>
  <c r="BB83" i="35" a="1"/>
  <c r="AD83" i="35" a="1"/>
  <c r="R83" i="35" a="1"/>
  <c r="BM83" i="35" a="1"/>
  <c r="BP83" i="35" a="1"/>
  <c r="Z83" i="35" a="1"/>
  <c r="AH83" i="35" a="1"/>
  <c r="AX83" i="35" a="1"/>
  <c r="V83" i="35" a="1"/>
  <c r="Y83" i="35" a="1"/>
  <c r="N83" i="35"/>
  <c r="BD83" i="35" a="1"/>
  <c r="S83" i="35" a="1"/>
  <c r="BA83" i="35" a="1"/>
  <c r="AC83" i="35" a="1"/>
  <c r="AR83" i="35"/>
  <c r="AE83" i="35" a="1"/>
  <c r="AU83" i="35" a="1"/>
  <c r="C83" i="35" a="1"/>
  <c r="Q83" i="35" a="1"/>
  <c r="BC83" i="35" a="1"/>
  <c r="K83" i="35"/>
  <c r="BL83" i="35" a="1"/>
  <c r="X83" i="35" a="1"/>
  <c r="AI83" i="35" a="1"/>
  <c r="BF83" i="35" a="1"/>
  <c r="AM83" i="35"/>
  <c r="AS83" i="35"/>
  <c r="P83" i="35" a="1"/>
  <c r="AQ83" i="35"/>
  <c r="BQ83" i="35" a="1"/>
  <c r="I83" i="35"/>
  <c r="G83" i="35"/>
  <c r="BU83" i="35" a="1"/>
  <c r="D83" i="35"/>
  <c r="AP83" i="35"/>
  <c r="M83" i="35"/>
  <c r="BG83" i="35" a="1"/>
  <c r="BH83" i="35" a="1"/>
  <c r="AO83" i="35"/>
  <c r="BS83" i="35" a="1"/>
  <c r="W83" i="35" a="1"/>
  <c r="AZ83" i="35" a="1"/>
  <c r="U83" i="35" a="1"/>
  <c r="T83" i="35" a="1"/>
  <c r="BR83" i="35" a="1"/>
  <c r="J83" i="35"/>
  <c r="AG83" i="35" a="1"/>
  <c r="BO83" i="35" a="1"/>
  <c r="AK83" i="35" a="1"/>
  <c r="L83" i="35"/>
  <c r="BJ83" i="35" a="1"/>
  <c r="E83" i="35"/>
  <c r="AV83" i="35" a="1"/>
  <c r="BQ83" i="35" l="1"/>
  <c r="BI83" i="35"/>
  <c r="BC83" i="35"/>
  <c r="BM83" i="35"/>
  <c r="AW83" i="35"/>
  <c r="BE83" i="35"/>
  <c r="BN83" i="35"/>
  <c r="BU83" i="35"/>
  <c r="BT83" i="35"/>
  <c r="BO83" i="35"/>
  <c r="BH83" i="35"/>
  <c r="BP83" i="35"/>
  <c r="AV83" i="35"/>
  <c r="AU83" i="35"/>
  <c r="AZ83" i="35"/>
  <c r="BJ83" i="35"/>
  <c r="BF83" i="35"/>
  <c r="BS83" i="35"/>
  <c r="BG83" i="35"/>
  <c r="BD83" i="35"/>
  <c r="BB83" i="35"/>
  <c r="AX83" i="35"/>
  <c r="BK83" i="35"/>
  <c r="AY83" i="35"/>
  <c r="BR83" i="35"/>
  <c r="BA83" i="35"/>
  <c r="BL83" i="35"/>
  <c r="AG83" i="35"/>
  <c r="AA83" i="35"/>
  <c r="U83" i="35"/>
  <c r="AF83" i="35"/>
  <c r="Z83" i="35"/>
  <c r="T83" i="35"/>
  <c r="AK83" i="35"/>
  <c r="AE83" i="35"/>
  <c r="Y83" i="35"/>
  <c r="S83" i="35"/>
  <c r="AJ83" i="35"/>
  <c r="AD83" i="35"/>
  <c r="X83" i="35"/>
  <c r="R83" i="35"/>
  <c r="AI83" i="35"/>
  <c r="AH83" i="35"/>
  <c r="AC83" i="35"/>
  <c r="AB83" i="35"/>
  <c r="W83" i="35"/>
  <c r="Q83" i="35"/>
  <c r="V83" i="35"/>
  <c r="P83" i="35"/>
  <c r="C83" i="35"/>
  <c r="A84" i="35"/>
  <c r="E20" i="4"/>
  <c r="C15" i="24" s="1"/>
  <c r="F20" i="4"/>
  <c r="E15" i="24" s="1"/>
  <c r="G20" i="4"/>
  <c r="G15" i="24" s="1"/>
  <c r="H20" i="4"/>
  <c r="I15" i="24" s="1"/>
  <c r="I20" i="4"/>
  <c r="K15" i="24" s="1"/>
  <c r="J20" i="4"/>
  <c r="M15" i="24" s="1"/>
  <c r="K20" i="4"/>
  <c r="O15" i="24" s="1"/>
  <c r="L20" i="4"/>
  <c r="Q15" i="24" s="1"/>
  <c r="M20" i="4"/>
  <c r="S15" i="24" s="1"/>
  <c r="N20" i="4"/>
  <c r="O20" i="4"/>
  <c r="U15" i="24" s="1"/>
  <c r="P20" i="4"/>
  <c r="Q20" i="4"/>
  <c r="W15" i="24" s="1"/>
  <c r="R20" i="4"/>
  <c r="S20" i="4"/>
  <c r="AA15" i="24" s="1"/>
  <c r="T20" i="4"/>
  <c r="AC15" i="24" s="1"/>
  <c r="U20" i="4"/>
  <c r="AE15" i="24" s="1"/>
  <c r="V20" i="4"/>
  <c r="AG15" i="24" s="1"/>
  <c r="W20" i="4"/>
  <c r="AI15" i="24" s="1"/>
  <c r="X20" i="4"/>
  <c r="AK15" i="24" s="1"/>
  <c r="Y20" i="4"/>
  <c r="AM15" i="24" s="1"/>
  <c r="Z20" i="4"/>
  <c r="AO15" i="24" s="1"/>
  <c r="AA20" i="4"/>
  <c r="AQ15" i="24" s="1"/>
  <c r="AB20" i="4"/>
  <c r="AS15" i="24" s="1"/>
  <c r="AC20" i="4"/>
  <c r="AU15" i="24" s="1"/>
  <c r="AD20" i="4"/>
  <c r="AW15" i="24" s="1"/>
  <c r="AE20" i="4"/>
  <c r="AY15" i="24" s="1"/>
  <c r="AF20" i="4"/>
  <c r="BA15" i="24" s="1"/>
  <c r="AG20" i="4"/>
  <c r="Y15" i="24" s="1"/>
  <c r="AI84" i="35" a="1"/>
  <c r="BB84" i="35" a="1"/>
  <c r="W84" i="35" a="1"/>
  <c r="BO84" i="35" a="1"/>
  <c r="BR84" i="35" a="1"/>
  <c r="BM84" i="35" a="1"/>
  <c r="AR84" i="35"/>
  <c r="AF84" i="35" a="1"/>
  <c r="C84" i="35" a="1"/>
  <c r="R84" i="35" a="1"/>
  <c r="AE84" i="35" a="1"/>
  <c r="AA84" i="35" a="1"/>
  <c r="BH84" i="35" a="1"/>
  <c r="P84" i="35" a="1"/>
  <c r="T84" i="35" a="1"/>
  <c r="X84" i="35" a="1"/>
  <c r="K84" i="35"/>
  <c r="BJ84" i="35" a="1"/>
  <c r="AJ84" i="35" a="1"/>
  <c r="AZ84" i="35" a="1"/>
  <c r="AV84" i="35" a="1"/>
  <c r="AW84" i="35" a="1"/>
  <c r="AH84" i="35" a="1"/>
  <c r="AS84" i="35"/>
  <c r="AG84" i="35" a="1"/>
  <c r="J84" i="35"/>
  <c r="Q84" i="35" a="1"/>
  <c r="BF84" i="35" a="1"/>
  <c r="BI84" i="35" a="1"/>
  <c r="AX84" i="35" a="1"/>
  <c r="H84" i="35"/>
  <c r="AC84" i="35" a="1"/>
  <c r="BD84" i="35" a="1"/>
  <c r="AY84" i="35" a="1"/>
  <c r="BC84" i="35" a="1"/>
  <c r="BQ84" i="35" a="1"/>
  <c r="AP84" i="35"/>
  <c r="AM84" i="35"/>
  <c r="L84" i="35"/>
  <c r="BK84" i="35" a="1"/>
  <c r="BL84" i="35" a="1"/>
  <c r="AD84" i="35" a="1"/>
  <c r="I84" i="35"/>
  <c r="Z84" i="35" a="1"/>
  <c r="D84" i="35"/>
  <c r="G84" i="35"/>
  <c r="AN84" i="35"/>
  <c r="AK84" i="35" a="1"/>
  <c r="BT84" i="35" a="1"/>
  <c r="AB84" i="35" a="1"/>
  <c r="BP84" i="35" a="1"/>
  <c r="E84" i="35"/>
  <c r="BU84" i="35" a="1"/>
  <c r="BN84" i="35" a="1"/>
  <c r="U84" i="35" a="1"/>
  <c r="N84" i="35"/>
  <c r="V84" i="35" a="1"/>
  <c r="Y84" i="35" a="1"/>
  <c r="AU84" i="35" a="1"/>
  <c r="BA84" i="35" a="1"/>
  <c r="BE84" i="35" a="1"/>
  <c r="F84" i="35"/>
  <c r="S84" i="35" a="1"/>
  <c r="BS84" i="35" a="1"/>
  <c r="AQ84" i="35"/>
  <c r="M84" i="35"/>
  <c r="BG84" i="35" a="1"/>
  <c r="BD84" i="35" l="1"/>
  <c r="BH84" i="35"/>
  <c r="AZ84" i="35"/>
  <c r="BP84" i="35"/>
  <c r="BB84" i="35"/>
  <c r="BI84" i="35"/>
  <c r="AY84" i="35"/>
  <c r="BQ84" i="35"/>
  <c r="BU84" i="35"/>
  <c r="AU84" i="35"/>
  <c r="AV84" i="35"/>
  <c r="BF84" i="35"/>
  <c r="BN84" i="35"/>
  <c r="BA84" i="35"/>
  <c r="BT84" i="35"/>
  <c r="AW84" i="35"/>
  <c r="BR84" i="35"/>
  <c r="BO84" i="35"/>
  <c r="BS84" i="35"/>
  <c r="BC84" i="35"/>
  <c r="BE84" i="35"/>
  <c r="BJ84" i="35"/>
  <c r="AX84" i="35"/>
  <c r="BK84" i="35"/>
  <c r="BG84" i="35"/>
  <c r="BM84" i="35"/>
  <c r="BL84" i="35"/>
  <c r="AI84" i="35"/>
  <c r="AC84" i="35"/>
  <c r="W84" i="35"/>
  <c r="Q84" i="35"/>
  <c r="AH84" i="35"/>
  <c r="AB84" i="35"/>
  <c r="V84" i="35"/>
  <c r="P84" i="35"/>
  <c r="AG84" i="35"/>
  <c r="AA84" i="35"/>
  <c r="U84" i="35"/>
  <c r="AF84" i="35"/>
  <c r="Z84" i="35"/>
  <c r="T84" i="35"/>
  <c r="AK84" i="35"/>
  <c r="AJ84" i="35"/>
  <c r="AE84" i="35"/>
  <c r="AD84" i="35"/>
  <c r="Y84" i="35"/>
  <c r="S84" i="35"/>
  <c r="X84" i="35"/>
  <c r="R84" i="35"/>
  <c r="C84" i="35"/>
  <c r="A85" i="35"/>
  <c r="AI63" i="8"/>
  <c r="H85" i="35"/>
  <c r="BD85" i="35" a="1"/>
  <c r="AK85" i="35" a="1"/>
  <c r="AP85" i="35"/>
  <c r="AI85" i="35" a="1"/>
  <c r="X85" i="35" a="1"/>
  <c r="S85" i="35" a="1"/>
  <c r="BE85" i="35" a="1"/>
  <c r="AO84" i="35"/>
  <c r="T85" i="35" a="1"/>
  <c r="BS85" i="35" a="1"/>
  <c r="AB85" i="35" a="1"/>
  <c r="AA85" i="35" a="1"/>
  <c r="AC85" i="35" a="1"/>
  <c r="Z85" i="35" a="1"/>
  <c r="C85" i="35" a="1"/>
  <c r="AJ85" i="35" a="1"/>
  <c r="AM85" i="35"/>
  <c r="AX85" i="35" a="1"/>
  <c r="K85" i="35"/>
  <c r="L85" i="35"/>
  <c r="W85" i="35" a="1"/>
  <c r="AH85" i="35" a="1"/>
  <c r="Q85" i="35" a="1"/>
  <c r="AO85" i="35"/>
  <c r="BQ85" i="35" a="1"/>
  <c r="M85" i="35"/>
  <c r="BC85" i="35" a="1"/>
  <c r="V85" i="35" a="1"/>
  <c r="G85" i="35"/>
  <c r="AR85" i="35"/>
  <c r="BG85" i="35" a="1"/>
  <c r="I85" i="35"/>
  <c r="BB85" i="35" a="1"/>
  <c r="F85" i="35"/>
  <c r="R85" i="35" a="1"/>
  <c r="AU85" i="35" a="1"/>
  <c r="BM85" i="35" a="1"/>
  <c r="AY85" i="35" a="1"/>
  <c r="BT85" i="35" a="1"/>
  <c r="AV85" i="35" a="1"/>
  <c r="AG85" i="35" a="1"/>
  <c r="BO85" i="35" a="1"/>
  <c r="AD85" i="35" a="1"/>
  <c r="N85" i="35"/>
  <c r="D85" i="35"/>
  <c r="AF85" i="35" a="1"/>
  <c r="AN85" i="35"/>
  <c r="AZ85" i="35" a="1"/>
  <c r="J85" i="35"/>
  <c r="BU85" i="35" a="1"/>
  <c r="AS85" i="35"/>
  <c r="BN85" i="35" a="1"/>
  <c r="BR85" i="35" a="1"/>
  <c r="AW85" i="35" a="1"/>
  <c r="AQ85" i="35"/>
  <c r="BP85" i="35" a="1"/>
  <c r="BL85" i="35" a="1"/>
  <c r="BJ85" i="35" a="1"/>
  <c r="BK85" i="35" a="1"/>
  <c r="BF85" i="35" a="1"/>
  <c r="E85" i="35"/>
  <c r="BI85" i="35" a="1"/>
  <c r="Y85" i="35" a="1"/>
  <c r="BA85" i="35" a="1"/>
  <c r="BH85" i="35" a="1"/>
  <c r="AE85" i="35" a="1"/>
  <c r="U85" i="35" a="1"/>
  <c r="P85" i="35" a="1"/>
  <c r="BG85" i="35" l="1"/>
  <c r="BP85" i="35"/>
  <c r="BL85" i="35"/>
  <c r="BT85" i="35"/>
  <c r="BU85" i="35"/>
  <c r="BH85" i="35"/>
  <c r="AZ85" i="35"/>
  <c r="AW85" i="35"/>
  <c r="BJ85" i="35"/>
  <c r="BA85" i="35"/>
  <c r="BR85" i="35"/>
  <c r="AY85" i="35"/>
  <c r="BN85" i="35"/>
  <c r="BC85" i="35"/>
  <c r="BE85" i="35"/>
  <c r="AX85" i="35"/>
  <c r="BI85" i="35"/>
  <c r="BS85" i="35"/>
  <c r="BF85" i="35"/>
  <c r="BB85" i="35"/>
  <c r="BO85" i="35"/>
  <c r="BM85" i="35"/>
  <c r="AU85" i="35"/>
  <c r="BD85" i="35"/>
  <c r="BQ85" i="35"/>
  <c r="BK85" i="35"/>
  <c r="AV85" i="35"/>
  <c r="AK85" i="35"/>
  <c r="AE85" i="35"/>
  <c r="Y85" i="35"/>
  <c r="S85" i="35"/>
  <c r="AJ85" i="35"/>
  <c r="AD85" i="35"/>
  <c r="X85" i="35"/>
  <c r="R85" i="35"/>
  <c r="AI85" i="35"/>
  <c r="AC85" i="35"/>
  <c r="W85" i="35"/>
  <c r="Q85" i="35"/>
  <c r="AH85" i="35"/>
  <c r="AB85" i="35"/>
  <c r="V85" i="35"/>
  <c r="P85" i="35"/>
  <c r="U85" i="35"/>
  <c r="AG85" i="35"/>
  <c r="AF85" i="35"/>
  <c r="AA85" i="35"/>
  <c r="Z85" i="35"/>
  <c r="T85" i="35"/>
  <c r="C85" i="35"/>
  <c r="A86" i="35"/>
  <c r="AB18" i="25"/>
  <c r="I18" i="25"/>
  <c r="X18" i="25"/>
  <c r="T18" i="25"/>
  <c r="Z18" i="25"/>
  <c r="AD18" i="25"/>
  <c r="E18" i="25"/>
  <c r="Y18" i="25"/>
  <c r="AA18" i="25"/>
  <c r="U86" i="35" a="1"/>
  <c r="I86" i="35"/>
  <c r="AN86" i="35"/>
  <c r="R86" i="35" a="1"/>
  <c r="BC86" i="35" a="1"/>
  <c r="BD86" i="35" a="1"/>
  <c r="AY86" i="35" a="1"/>
  <c r="BU86" i="35" a="1"/>
  <c r="BP86" i="35" a="1"/>
  <c r="AO86" i="35"/>
  <c r="AH86" i="35" a="1"/>
  <c r="AA86" i="35" a="1"/>
  <c r="AV86" i="35" a="1"/>
  <c r="Q86" i="35" a="1"/>
  <c r="AC86" i="35" a="1"/>
  <c r="BH86" i="35" a="1"/>
  <c r="W86" i="35" a="1"/>
  <c r="J86" i="35"/>
  <c r="P86" i="35" a="1"/>
  <c r="S86" i="35" a="1"/>
  <c r="AB86" i="35" a="1"/>
  <c r="Z86" i="35" a="1"/>
  <c r="M86" i="35"/>
  <c r="AS86" i="35"/>
  <c r="AR86" i="35"/>
  <c r="BI86" i="35" a="1"/>
  <c r="BG86" i="35" a="1"/>
  <c r="Y86" i="35" a="1"/>
  <c r="BE86" i="35" a="1"/>
  <c r="AJ86" i="35" a="1"/>
  <c r="AG86" i="35" a="1"/>
  <c r="D86" i="35"/>
  <c r="BF86" i="35" a="1"/>
  <c r="H86" i="35"/>
  <c r="F86" i="35"/>
  <c r="AF86" i="35" a="1"/>
  <c r="AX86" i="35" a="1"/>
  <c r="BA86" i="35" a="1"/>
  <c r="L86" i="35"/>
  <c r="BL86" i="35" a="1"/>
  <c r="BM86" i="35" a="1"/>
  <c r="AE86" i="35" a="1"/>
  <c r="AW86" i="35" a="1"/>
  <c r="BT86" i="35" a="1"/>
  <c r="BS86" i="35" a="1"/>
  <c r="BB86" i="35" a="1"/>
  <c r="BN86" i="35" a="1"/>
  <c r="AM86" i="35"/>
  <c r="AK86" i="35" a="1"/>
  <c r="X86" i="35" a="1"/>
  <c r="C86" i="35" a="1"/>
  <c r="K86" i="35"/>
  <c r="AQ86" i="35"/>
  <c r="AZ86" i="35" a="1"/>
  <c r="AD86" i="35" a="1"/>
  <c r="BR86" i="35" a="1"/>
  <c r="AI86" i="35" a="1"/>
  <c r="BO86" i="35" a="1"/>
  <c r="V86" i="35" a="1"/>
  <c r="AP86" i="35"/>
  <c r="T86" i="35" a="1"/>
  <c r="E86" i="35"/>
  <c r="N86" i="35"/>
  <c r="BK86" i="35" a="1"/>
  <c r="AU86" i="35" a="1"/>
  <c r="G86" i="35"/>
  <c r="BJ86" i="35" a="1"/>
  <c r="BQ86" i="35" a="1"/>
  <c r="BR86" i="35" l="1"/>
  <c r="AY86" i="35"/>
  <c r="BS86" i="35"/>
  <c r="AV86" i="35"/>
  <c r="BQ86" i="35"/>
  <c r="BJ86" i="35"/>
  <c r="AX86" i="35"/>
  <c r="BG86" i="35"/>
  <c r="BN86" i="35"/>
  <c r="BF86" i="35"/>
  <c r="BT86" i="35"/>
  <c r="BL86" i="35"/>
  <c r="BE86" i="35"/>
  <c r="AZ86" i="35"/>
  <c r="BH86" i="35"/>
  <c r="BK86" i="35"/>
  <c r="BC86" i="35"/>
  <c r="BD86" i="35"/>
  <c r="AW86" i="35"/>
  <c r="BM86" i="35"/>
  <c r="BU86" i="35"/>
  <c r="BB86" i="35"/>
  <c r="BO86" i="35"/>
  <c r="BP86" i="35"/>
  <c r="BI86" i="35"/>
  <c r="BA86" i="35"/>
  <c r="AU86" i="35"/>
  <c r="AG86" i="35"/>
  <c r="AA86" i="35"/>
  <c r="U86" i="35"/>
  <c r="AF86" i="35"/>
  <c r="Z86" i="35"/>
  <c r="T86" i="35"/>
  <c r="AK86" i="35"/>
  <c r="AE86" i="35"/>
  <c r="Y86" i="35"/>
  <c r="S86" i="35"/>
  <c r="AJ86" i="35"/>
  <c r="AD86" i="35"/>
  <c r="X86" i="35"/>
  <c r="R86" i="35"/>
  <c r="Q86" i="35"/>
  <c r="W86" i="35"/>
  <c r="P86" i="35"/>
  <c r="AI86" i="35"/>
  <c r="AH86" i="35"/>
  <c r="AC86" i="35"/>
  <c r="AB86" i="35"/>
  <c r="V86" i="35"/>
  <c r="C86" i="35"/>
  <c r="A87" i="35"/>
  <c r="E21" i="4"/>
  <c r="C16" i="24" s="1"/>
  <c r="F21" i="4"/>
  <c r="E16" i="24" s="1"/>
  <c r="G21" i="4"/>
  <c r="G16" i="24" s="1"/>
  <c r="H21" i="4"/>
  <c r="I16" i="24" s="1"/>
  <c r="I21" i="4"/>
  <c r="K16" i="24" s="1"/>
  <c r="J21" i="4"/>
  <c r="M16" i="24" s="1"/>
  <c r="K21" i="4"/>
  <c r="O16" i="24" s="1"/>
  <c r="L21" i="4"/>
  <c r="Q16" i="24" s="1"/>
  <c r="M21" i="4"/>
  <c r="S16" i="24" s="1"/>
  <c r="N21" i="4"/>
  <c r="O21" i="4"/>
  <c r="U16" i="24" s="1"/>
  <c r="P21" i="4"/>
  <c r="Q21" i="4"/>
  <c r="W16" i="24" s="1"/>
  <c r="R21" i="4"/>
  <c r="S21" i="4"/>
  <c r="AA16" i="24" s="1"/>
  <c r="T21" i="4"/>
  <c r="AC16" i="24" s="1"/>
  <c r="U21" i="4"/>
  <c r="AE16" i="24" s="1"/>
  <c r="V21" i="4"/>
  <c r="AG16" i="24" s="1"/>
  <c r="W21" i="4"/>
  <c r="AI16" i="24" s="1"/>
  <c r="X21" i="4"/>
  <c r="AK16" i="24" s="1"/>
  <c r="Y21" i="4"/>
  <c r="AM16" i="24" s="1"/>
  <c r="Z21" i="4"/>
  <c r="AO16" i="24" s="1"/>
  <c r="AA21" i="4"/>
  <c r="AQ16" i="24" s="1"/>
  <c r="AB21" i="4"/>
  <c r="AS16" i="24" s="1"/>
  <c r="AC21" i="4"/>
  <c r="AU16" i="24" s="1"/>
  <c r="AD21" i="4"/>
  <c r="AW16" i="24" s="1"/>
  <c r="AE21" i="4"/>
  <c r="AY16" i="24" s="1"/>
  <c r="AF21" i="4"/>
  <c r="BA16" i="24" s="1"/>
  <c r="AG21" i="4"/>
  <c r="Y16" i="24" s="1"/>
  <c r="BR87" i="35" a="1"/>
  <c r="S87" i="35" a="1"/>
  <c r="BK87" i="35" a="1"/>
  <c r="P87" i="35" a="1"/>
  <c r="N87" i="35"/>
  <c r="U87" i="35" a="1"/>
  <c r="BL87" i="35" a="1"/>
  <c r="BH87" i="35" a="1"/>
  <c r="Q87" i="35" a="1"/>
  <c r="BG87" i="35" a="1"/>
  <c r="AA87" i="35" a="1"/>
  <c r="E87" i="35"/>
  <c r="AG87" i="35" a="1"/>
  <c r="R87" i="35" a="1"/>
  <c r="AX87" i="35" a="1"/>
  <c r="T87" i="35" a="1"/>
  <c r="AK87" i="35" a="1"/>
  <c r="BQ87" i="35" a="1"/>
  <c r="AE87" i="35" a="1"/>
  <c r="BU87" i="35" a="1"/>
  <c r="BJ87" i="35" a="1"/>
  <c r="AZ87" i="35" a="1"/>
  <c r="BN87" i="35" a="1"/>
  <c r="AU87" i="35" a="1"/>
  <c r="Y87" i="35" a="1"/>
  <c r="BF87" i="35" a="1"/>
  <c r="AQ87" i="35"/>
  <c r="V87" i="35" a="1"/>
  <c r="BI87" i="35" a="1"/>
  <c r="AP87" i="35"/>
  <c r="AO87" i="35"/>
  <c r="AB87" i="35" a="1"/>
  <c r="F87" i="35"/>
  <c r="G87" i="35"/>
  <c r="AW87" i="35" a="1"/>
  <c r="BS87" i="35" a="1"/>
  <c r="BA87" i="35" a="1"/>
  <c r="AM87" i="35"/>
  <c r="BM87" i="35" a="1"/>
  <c r="AI87" i="35" a="1"/>
  <c r="H87" i="35"/>
  <c r="AC87" i="35" a="1"/>
  <c r="BD87" i="35" a="1"/>
  <c r="Z87" i="35" a="1"/>
  <c r="J87" i="35"/>
  <c r="AN87" i="35"/>
  <c r="AF87" i="35" a="1"/>
  <c r="D87" i="35"/>
  <c r="AY87" i="35" a="1"/>
  <c r="AJ87" i="35" a="1"/>
  <c r="BO87" i="35" a="1"/>
  <c r="W87" i="35" a="1"/>
  <c r="I87" i="35"/>
  <c r="AS87" i="35"/>
  <c r="BT87" i="35" a="1"/>
  <c r="BE87" i="35" a="1"/>
  <c r="C87" i="35" a="1"/>
  <c r="AD87" i="35" a="1"/>
  <c r="BC87" i="35" a="1"/>
  <c r="AH87" i="35" a="1"/>
  <c r="X87" i="35" a="1"/>
  <c r="AV87" i="35" a="1"/>
  <c r="M87" i="35"/>
  <c r="K87" i="35"/>
  <c r="AR87" i="35"/>
  <c r="BB87" i="35" a="1"/>
  <c r="L87" i="35"/>
  <c r="BP87" i="35" a="1"/>
  <c r="BR87" i="35" l="1"/>
  <c r="BB87" i="35"/>
  <c r="AX87" i="35"/>
  <c r="AU87" i="35"/>
  <c r="BL87" i="35"/>
  <c r="BF87" i="35"/>
  <c r="BN87" i="35"/>
  <c r="BA87" i="35"/>
  <c r="AV87" i="35"/>
  <c r="BM87" i="35"/>
  <c r="BT87" i="35"/>
  <c r="BO87" i="35"/>
  <c r="BK87" i="35"/>
  <c r="AZ87" i="35"/>
  <c r="BQ87" i="35"/>
  <c r="BP87" i="35"/>
  <c r="BG87" i="35"/>
  <c r="BJ87" i="35"/>
  <c r="BD87" i="35"/>
  <c r="BS87" i="35"/>
  <c r="BI87" i="35"/>
  <c r="BU87" i="35"/>
  <c r="BC87" i="35"/>
  <c r="AY87" i="35"/>
  <c r="BE87" i="35"/>
  <c r="AW87" i="35"/>
  <c r="BH87" i="35"/>
  <c r="AI87" i="35"/>
  <c r="AC87" i="35"/>
  <c r="W87" i="35"/>
  <c r="Q87" i="35"/>
  <c r="AH87" i="35"/>
  <c r="AB87" i="35"/>
  <c r="V87" i="35"/>
  <c r="P87" i="35"/>
  <c r="AG87" i="35"/>
  <c r="AA87" i="35"/>
  <c r="U87" i="35"/>
  <c r="AF87" i="35"/>
  <c r="Z87" i="35"/>
  <c r="T87" i="35"/>
  <c r="S87" i="35"/>
  <c r="R87" i="35"/>
  <c r="AK87" i="35"/>
  <c r="AJ87" i="35"/>
  <c r="AE87" i="35"/>
  <c r="AD87" i="35"/>
  <c r="Y87" i="35"/>
  <c r="X87" i="35"/>
  <c r="C87" i="35"/>
  <c r="A88" i="35"/>
  <c r="AI69" i="8"/>
  <c r="BG88" i="35" a="1"/>
  <c r="AV88" i="35" a="1"/>
  <c r="AJ88" i="35" a="1"/>
  <c r="E88" i="35"/>
  <c r="AF88" i="35" a="1"/>
  <c r="N88" i="35"/>
  <c r="BN88" i="35" a="1"/>
  <c r="AK88" i="35" a="1"/>
  <c r="BJ88" i="35" a="1"/>
  <c r="BH88" i="35" a="1"/>
  <c r="K88" i="35"/>
  <c r="AC88" i="35" a="1"/>
  <c r="AW88" i="35" a="1"/>
  <c r="V88" i="35" a="1"/>
  <c r="AM88" i="35"/>
  <c r="BT88" i="35" a="1"/>
  <c r="AB88" i="35" a="1"/>
  <c r="BQ88" i="35" a="1"/>
  <c r="G88" i="35"/>
  <c r="BA88" i="35" a="1"/>
  <c r="AS88" i="35"/>
  <c r="BB88" i="35" a="1"/>
  <c r="D88" i="35"/>
  <c r="I88" i="35"/>
  <c r="AQ88" i="35"/>
  <c r="F88" i="35"/>
  <c r="Y88" i="35" a="1"/>
  <c r="AP88" i="35"/>
  <c r="H88" i="35"/>
  <c r="BD88" i="35" a="1"/>
  <c r="BK88" i="35" a="1"/>
  <c r="BL88" i="35" a="1"/>
  <c r="AX88" i="35" a="1"/>
  <c r="S88" i="35" a="1"/>
  <c r="X88" i="35" a="1"/>
  <c r="R88" i="35" a="1"/>
  <c r="BM88" i="35" a="1"/>
  <c r="AG88" i="35" a="1"/>
  <c r="BP88" i="35" a="1"/>
  <c r="L88" i="35"/>
  <c r="AH88" i="35" a="1"/>
  <c r="AR88" i="35"/>
  <c r="AZ88" i="35" a="1"/>
  <c r="Z88" i="35" a="1"/>
  <c r="BS88" i="35" a="1"/>
  <c r="BU88" i="35" a="1"/>
  <c r="AY88" i="35" a="1"/>
  <c r="T88" i="35" a="1"/>
  <c r="U88" i="35" a="1"/>
  <c r="AA88" i="35" a="1"/>
  <c r="C88" i="35" a="1"/>
  <c r="J88" i="35"/>
  <c r="P88" i="35" a="1"/>
  <c r="AD88" i="35" a="1"/>
  <c r="AO88" i="35"/>
  <c r="BI88" i="35" a="1"/>
  <c r="BE88" i="35" a="1"/>
  <c r="AE88" i="35" a="1"/>
  <c r="BR88" i="35" a="1"/>
  <c r="AN88" i="35"/>
  <c r="AI88" i="35" a="1"/>
  <c r="Q88" i="35" a="1"/>
  <c r="W88" i="35" a="1"/>
  <c r="BC88" i="35" a="1"/>
  <c r="BO88" i="35" a="1"/>
  <c r="AU88" i="35" a="1"/>
  <c r="BF88" i="35" a="1"/>
  <c r="BI88" i="35" l="1"/>
  <c r="BN88" i="35"/>
  <c r="BA88" i="35"/>
  <c r="BO88" i="35"/>
  <c r="AW88" i="35"/>
  <c r="AV88" i="35"/>
  <c r="BQ88" i="35"/>
  <c r="BR88" i="35"/>
  <c r="BD88" i="35"/>
  <c r="BG88" i="35"/>
  <c r="BM88" i="35"/>
  <c r="BL88" i="35"/>
  <c r="BC88" i="35"/>
  <c r="AY88" i="35"/>
  <c r="AZ88" i="35"/>
  <c r="BF88" i="35"/>
  <c r="BK88" i="35"/>
  <c r="BJ88" i="35"/>
  <c r="BU88" i="35"/>
  <c r="AU88" i="35"/>
  <c r="BP88" i="35"/>
  <c r="BS88" i="35"/>
  <c r="BE88" i="35"/>
  <c r="AX88" i="35"/>
  <c r="BT88" i="35"/>
  <c r="BH88" i="35"/>
  <c r="BB88" i="35"/>
  <c r="AK88" i="35"/>
  <c r="AE88" i="35"/>
  <c r="Y88" i="35"/>
  <c r="S88" i="35"/>
  <c r="AJ88" i="35"/>
  <c r="AD88" i="35"/>
  <c r="X88" i="35"/>
  <c r="R88" i="35"/>
  <c r="AI88" i="35"/>
  <c r="AC88" i="35"/>
  <c r="W88" i="35"/>
  <c r="Q88" i="35"/>
  <c r="AH88" i="35"/>
  <c r="AB88" i="35"/>
  <c r="V88" i="35"/>
  <c r="P88" i="35"/>
  <c r="U88" i="35"/>
  <c r="T88" i="35"/>
  <c r="AA88" i="35"/>
  <c r="AG88" i="35"/>
  <c r="AF88" i="35"/>
  <c r="Z88" i="35"/>
  <c r="C88" i="35"/>
  <c r="A89" i="35"/>
  <c r="T19" i="25"/>
  <c r="E19" i="25"/>
  <c r="J19" i="25"/>
  <c r="M19" i="25"/>
  <c r="AA89" i="35" a="1"/>
  <c r="BR89" i="35" a="1"/>
  <c r="BL89" i="35" a="1"/>
  <c r="V89" i="35" a="1"/>
  <c r="BQ89" i="35" a="1"/>
  <c r="BM89" i="35" a="1"/>
  <c r="AS89" i="35"/>
  <c r="BE89" i="35" a="1"/>
  <c r="Z89" i="35" a="1"/>
  <c r="AR89" i="35"/>
  <c r="AP89" i="35"/>
  <c r="E89" i="35"/>
  <c r="BK89" i="35" a="1"/>
  <c r="X89" i="35" a="1"/>
  <c r="BN89" i="35" a="1"/>
  <c r="AC89" i="35" a="1"/>
  <c r="D89" i="35"/>
  <c r="AD89" i="35" a="1"/>
  <c r="BO89" i="35" a="1"/>
  <c r="H89" i="35"/>
  <c r="BS89" i="35" a="1"/>
  <c r="AO89" i="35"/>
  <c r="BC89" i="35" a="1"/>
  <c r="U89" i="35" a="1"/>
  <c r="BF89" i="35" a="1"/>
  <c r="AK89" i="35" a="1"/>
  <c r="C89" i="35" a="1"/>
  <c r="AW89" i="35" a="1"/>
  <c r="AF89" i="35" a="1"/>
  <c r="Y89" i="35" a="1"/>
  <c r="F89" i="35"/>
  <c r="AU89" i="35" a="1"/>
  <c r="M89" i="35"/>
  <c r="AJ89" i="35" a="1"/>
  <c r="K89" i="35"/>
  <c r="BG89" i="35" a="1"/>
  <c r="AQ89" i="35"/>
  <c r="T89" i="35" a="1"/>
  <c r="AY89" i="35" a="1"/>
  <c r="AX89" i="35" a="1"/>
  <c r="AG89" i="35" a="1"/>
  <c r="BB89" i="35" a="1"/>
  <c r="W89" i="35" a="1"/>
  <c r="AE89" i="35" a="1"/>
  <c r="J89" i="35"/>
  <c r="BU89" i="35" a="1"/>
  <c r="I89" i="35"/>
  <c r="BD89" i="35" a="1"/>
  <c r="BI89" i="35" a="1"/>
  <c r="AV89" i="35" a="1"/>
  <c r="G89" i="35"/>
  <c r="AN89" i="35"/>
  <c r="AB89" i="35" a="1"/>
  <c r="AH89" i="35" a="1"/>
  <c r="BT89" i="35" a="1"/>
  <c r="R89" i="35" a="1"/>
  <c r="P89" i="35" a="1"/>
  <c r="BA89" i="35" a="1"/>
  <c r="N89" i="35"/>
  <c r="AM89" i="35"/>
  <c r="AZ89" i="35" a="1"/>
  <c r="AI89" i="35" a="1"/>
  <c r="Q89" i="35" a="1"/>
  <c r="L89" i="35"/>
  <c r="BP89" i="35" a="1"/>
  <c r="S89" i="35" a="1"/>
  <c r="M88" i="35"/>
  <c r="BJ89" i="35" a="1"/>
  <c r="BH89" i="35" a="1"/>
  <c r="BM89" i="35" l="1"/>
  <c r="AU89" i="35"/>
  <c r="AX89" i="35"/>
  <c r="BC89" i="35"/>
  <c r="BJ89" i="35"/>
  <c r="BE89" i="35"/>
  <c r="BN89" i="35"/>
  <c r="BG89" i="35"/>
  <c r="BQ89" i="35"/>
  <c r="BH89" i="35"/>
  <c r="AW89" i="35"/>
  <c r="AY89" i="35"/>
  <c r="BI89" i="35"/>
  <c r="BD89" i="35"/>
  <c r="BP89" i="35"/>
  <c r="BF89" i="35"/>
  <c r="BR89" i="35"/>
  <c r="BL89" i="35"/>
  <c r="BB89" i="35"/>
  <c r="AV89" i="35"/>
  <c r="BS89" i="35"/>
  <c r="AZ89" i="35"/>
  <c r="BU89" i="35"/>
  <c r="BK89" i="35"/>
  <c r="BA89" i="35"/>
  <c r="BO89" i="35"/>
  <c r="BT89" i="35"/>
  <c r="AG89" i="35"/>
  <c r="AA89" i="35"/>
  <c r="U89" i="35"/>
  <c r="AF89" i="35"/>
  <c r="Z89" i="35"/>
  <c r="T89" i="35"/>
  <c r="AK89" i="35"/>
  <c r="AE89" i="35"/>
  <c r="Y89" i="35"/>
  <c r="S89" i="35"/>
  <c r="AJ89" i="35"/>
  <c r="AD89" i="35"/>
  <c r="X89" i="35"/>
  <c r="R89" i="35"/>
  <c r="W89" i="35"/>
  <c r="V89" i="35"/>
  <c r="AC89" i="35"/>
  <c r="Q89" i="35"/>
  <c r="P89" i="35"/>
  <c r="AI89" i="35"/>
  <c r="AH89" i="35"/>
  <c r="AB89" i="35"/>
  <c r="C89" i="35"/>
  <c r="A90" i="35"/>
  <c r="E22" i="4"/>
  <c r="C17" i="24" s="1"/>
  <c r="F22" i="4"/>
  <c r="E17" i="24" s="1"/>
  <c r="G22" i="4"/>
  <c r="G17" i="24" s="1"/>
  <c r="H22" i="4"/>
  <c r="I17" i="24" s="1"/>
  <c r="I22" i="4"/>
  <c r="K17" i="24" s="1"/>
  <c r="J22" i="4"/>
  <c r="M17" i="24" s="1"/>
  <c r="K22" i="4"/>
  <c r="O17" i="24" s="1"/>
  <c r="L22" i="4"/>
  <c r="Q17" i="24" s="1"/>
  <c r="M22" i="4"/>
  <c r="S17" i="24" s="1"/>
  <c r="N22" i="4"/>
  <c r="O22" i="4"/>
  <c r="U17" i="24" s="1"/>
  <c r="P22" i="4"/>
  <c r="Q22" i="4"/>
  <c r="W17" i="24" s="1"/>
  <c r="R22" i="4"/>
  <c r="S22" i="4"/>
  <c r="AA17" i="24" s="1"/>
  <c r="T22" i="4"/>
  <c r="AC17" i="24" s="1"/>
  <c r="U22" i="4"/>
  <c r="AE17" i="24" s="1"/>
  <c r="V22" i="4"/>
  <c r="AG17" i="24" s="1"/>
  <c r="W22" i="4"/>
  <c r="AI17" i="24" s="1"/>
  <c r="X22" i="4"/>
  <c r="AK17" i="24" s="1"/>
  <c r="Y22" i="4"/>
  <c r="AM17" i="24" s="1"/>
  <c r="Z22" i="4"/>
  <c r="AO17" i="24" s="1"/>
  <c r="AA22" i="4"/>
  <c r="AQ17" i="24" s="1"/>
  <c r="AB22" i="4"/>
  <c r="AS17" i="24" s="1"/>
  <c r="AC22" i="4"/>
  <c r="AU17" i="24" s="1"/>
  <c r="AD22" i="4"/>
  <c r="AW17" i="24" s="1"/>
  <c r="AE22" i="4"/>
  <c r="AY17" i="24" s="1"/>
  <c r="AF22" i="4"/>
  <c r="BA17" i="24" s="1"/>
  <c r="AG22" i="4"/>
  <c r="Y17" i="24" s="1"/>
  <c r="AW90" i="35" a="1"/>
  <c r="BC90" i="35" a="1"/>
  <c r="AA90" i="35" a="1"/>
  <c r="AB90" i="35" a="1"/>
  <c r="BK90" i="35" a="1"/>
  <c r="AR90" i="35"/>
  <c r="BQ90" i="35" a="1"/>
  <c r="AM90" i="35"/>
  <c r="E90" i="35"/>
  <c r="AF90" i="35" a="1"/>
  <c r="I90" i="35"/>
  <c r="BF90" i="35" a="1"/>
  <c r="BD90" i="35" a="1"/>
  <c r="L90" i="35"/>
  <c r="S90" i="35" a="1"/>
  <c r="P90" i="35" a="1"/>
  <c r="BM90" i="35" a="1"/>
  <c r="R90" i="35" a="1"/>
  <c r="AG90" i="35" a="1"/>
  <c r="M90" i="35"/>
  <c r="AN90" i="35"/>
  <c r="T90" i="35" a="1"/>
  <c r="BJ90" i="35" a="1"/>
  <c r="BL90" i="35" a="1"/>
  <c r="AH90" i="35" a="1"/>
  <c r="Z90" i="35" a="1"/>
  <c r="X90" i="35" a="1"/>
  <c r="AJ90" i="35" a="1"/>
  <c r="AS90" i="35"/>
  <c r="W90" i="35" a="1"/>
  <c r="BU90" i="35" a="1"/>
  <c r="BI90" i="35" a="1"/>
  <c r="V90" i="35" a="1"/>
  <c r="AE90" i="35" a="1"/>
  <c r="BG90" i="35" a="1"/>
  <c r="AX90" i="35" a="1"/>
  <c r="Q90" i="35" a="1"/>
  <c r="BT90" i="35" a="1"/>
  <c r="N90" i="35"/>
  <c r="AU90" i="35" a="1"/>
  <c r="AZ90" i="35" a="1"/>
  <c r="AV90" i="35" a="1"/>
  <c r="BN90" i="35" a="1"/>
  <c r="AY90" i="35" a="1"/>
  <c r="Y90" i="35" a="1"/>
  <c r="AI90" i="35" a="1"/>
  <c r="U90" i="35" a="1"/>
  <c r="BO90" i="35" a="1"/>
  <c r="C90" i="35" a="1"/>
  <c r="AO90" i="35"/>
  <c r="AK90" i="35" a="1"/>
  <c r="K90" i="35"/>
  <c r="BB90" i="35" a="1"/>
  <c r="AC90" i="35" a="1"/>
  <c r="BP90" i="35" a="1"/>
  <c r="BH90" i="35" a="1"/>
  <c r="BE90" i="35" a="1"/>
  <c r="D90" i="35"/>
  <c r="BS90" i="35" a="1"/>
  <c r="AD90" i="35" a="1"/>
  <c r="AQ90" i="35"/>
  <c r="F90" i="35"/>
  <c r="BA90" i="35" a="1"/>
  <c r="BR90" i="35" a="1"/>
  <c r="J90" i="35"/>
  <c r="BJ90" i="35" l="1"/>
  <c r="AW90" i="35"/>
  <c r="BC90" i="35"/>
  <c r="AU90" i="35"/>
  <c r="BU90" i="35"/>
  <c r="BD90" i="35"/>
  <c r="BI90" i="35"/>
  <c r="BS90" i="35"/>
  <c r="BF90" i="35"/>
  <c r="BN90" i="35"/>
  <c r="BG90" i="35"/>
  <c r="BM90" i="35"/>
  <c r="BH90" i="35"/>
  <c r="BO90" i="35"/>
  <c r="BB90" i="35"/>
  <c r="BQ90" i="35"/>
  <c r="BL90" i="35"/>
  <c r="BK90" i="35"/>
  <c r="BT90" i="35"/>
  <c r="AY90" i="35"/>
  <c r="AZ90" i="35"/>
  <c r="BA90" i="35"/>
  <c r="BR90" i="35"/>
  <c r="AX90" i="35"/>
  <c r="BE90" i="35"/>
  <c r="AV90" i="35"/>
  <c r="BP90" i="35"/>
  <c r="AI90" i="35"/>
  <c r="AC90" i="35"/>
  <c r="W90" i="35"/>
  <c r="Q90" i="35"/>
  <c r="AH90" i="35"/>
  <c r="AB90" i="35"/>
  <c r="V90" i="35"/>
  <c r="P90" i="35"/>
  <c r="AG90" i="35"/>
  <c r="AA90" i="35"/>
  <c r="U90" i="35"/>
  <c r="AF90" i="35"/>
  <c r="Z90" i="35"/>
  <c r="T90" i="35"/>
  <c r="Y90" i="35"/>
  <c r="X90" i="35"/>
  <c r="S90" i="35"/>
  <c r="R90" i="35"/>
  <c r="AK90" i="35"/>
  <c r="AE90" i="35"/>
  <c r="AJ90" i="35"/>
  <c r="AD90" i="35"/>
  <c r="C90" i="35"/>
  <c r="A91" i="35"/>
  <c r="AI75" i="8"/>
  <c r="BS91" i="35" a="1"/>
  <c r="V91" i="35" a="1"/>
  <c r="AX91" i="35" a="1"/>
  <c r="P91" i="35" a="1"/>
  <c r="BI91" i="35" a="1"/>
  <c r="AB91" i="35" a="1"/>
  <c r="BP91" i="35" a="1"/>
  <c r="AI91" i="35" a="1"/>
  <c r="AQ91" i="35"/>
  <c r="AJ91" i="35" a="1"/>
  <c r="R91" i="35" a="1"/>
  <c r="AU91" i="35" a="1"/>
  <c r="AY91" i="35" a="1"/>
  <c r="Q91" i="35" a="1"/>
  <c r="BT91" i="35" a="1"/>
  <c r="BC91" i="35" a="1"/>
  <c r="AO91" i="35"/>
  <c r="AR91" i="35"/>
  <c r="BN91" i="35" a="1"/>
  <c r="AG91" i="35" a="1"/>
  <c r="Y91" i="35" a="1"/>
  <c r="AH91" i="35" a="1"/>
  <c r="AV91" i="35" a="1"/>
  <c r="BJ91" i="35" a="1"/>
  <c r="AP90" i="35"/>
  <c r="AF91" i="35" a="1"/>
  <c r="Z91" i="35" a="1"/>
  <c r="BD91" i="35" a="1"/>
  <c r="W91" i="35" a="1"/>
  <c r="BH91" i="35" a="1"/>
  <c r="J91" i="35"/>
  <c r="AE91" i="35" a="1"/>
  <c r="BG91" i="35" a="1"/>
  <c r="G91" i="35"/>
  <c r="BO91" i="35" a="1"/>
  <c r="AC91" i="35" a="1"/>
  <c r="N91" i="35"/>
  <c r="AZ91" i="35" a="1"/>
  <c r="BU91" i="35" a="1"/>
  <c r="AS91" i="35"/>
  <c r="T91" i="35" a="1"/>
  <c r="D91" i="35"/>
  <c r="X91" i="35" a="1"/>
  <c r="AK91" i="35" a="1"/>
  <c r="U91" i="35" a="1"/>
  <c r="AD91" i="35" a="1"/>
  <c r="H90" i="35"/>
  <c r="BF91" i="35" a="1"/>
  <c r="BM91" i="35" a="1"/>
  <c r="BK91" i="35" a="1"/>
  <c r="BB91" i="35" a="1"/>
  <c r="BL91" i="35" a="1"/>
  <c r="AA91" i="35" a="1"/>
  <c r="M91" i="35"/>
  <c r="L91" i="35"/>
  <c r="S91" i="35" a="1"/>
  <c r="BE91" i="35" a="1"/>
  <c r="H91" i="35"/>
  <c r="BR91" i="35" a="1"/>
  <c r="C91" i="35" a="1"/>
  <c r="I91" i="35"/>
  <c r="K91" i="35"/>
  <c r="BQ91" i="35" a="1"/>
  <c r="BA91" i="35" a="1"/>
  <c r="F91" i="35"/>
  <c r="AW91" i="35" a="1"/>
  <c r="G90" i="35"/>
  <c r="AM91" i="35"/>
  <c r="E91" i="35"/>
  <c r="AN91" i="35"/>
  <c r="BI91" i="35" l="1"/>
  <c r="BP91" i="35"/>
  <c r="AZ91" i="35"/>
  <c r="BU91" i="35"/>
  <c r="BE91" i="35"/>
  <c r="BK91" i="35"/>
  <c r="BG91" i="35"/>
  <c r="BD91" i="35"/>
  <c r="BM91" i="35"/>
  <c r="AV91" i="35"/>
  <c r="AW91" i="35"/>
  <c r="BO91" i="35"/>
  <c r="BC91" i="35"/>
  <c r="BN91" i="35"/>
  <c r="BH91" i="35"/>
  <c r="AU91" i="35"/>
  <c r="BQ91" i="35"/>
  <c r="AY91" i="35"/>
  <c r="BF91" i="35"/>
  <c r="BJ91" i="35"/>
  <c r="BR91" i="35"/>
  <c r="BT91" i="35"/>
  <c r="BL91" i="35"/>
  <c r="BS91" i="35"/>
  <c r="BA91" i="35"/>
  <c r="BB91" i="35"/>
  <c r="AX91" i="35"/>
  <c r="AH91" i="35"/>
  <c r="AF91" i="35"/>
  <c r="Y91" i="35"/>
  <c r="S91" i="35"/>
  <c r="AE91" i="35"/>
  <c r="X91" i="35"/>
  <c r="R91" i="35"/>
  <c r="AD91" i="35"/>
  <c r="AC91" i="35"/>
  <c r="W91" i="35"/>
  <c r="Q91" i="35"/>
  <c r="AK91" i="35"/>
  <c r="AB91" i="35"/>
  <c r="V91" i="35"/>
  <c r="P91" i="35"/>
  <c r="AJ91" i="35"/>
  <c r="AA91" i="35"/>
  <c r="Z91" i="35"/>
  <c r="U91" i="35"/>
  <c r="T91" i="35"/>
  <c r="AI91" i="35"/>
  <c r="AG91" i="35"/>
  <c r="C91" i="35"/>
  <c r="A92" i="35"/>
  <c r="AD20" i="25"/>
  <c r="R20" i="25"/>
  <c r="AC20" i="25"/>
  <c r="Q20" i="25"/>
  <c r="E20" i="25"/>
  <c r="AB20" i="25"/>
  <c r="X20" i="25"/>
  <c r="I20" i="25"/>
  <c r="T20" i="25"/>
  <c r="Z20" i="25"/>
  <c r="L20" i="25"/>
  <c r="Y20" i="25"/>
  <c r="M20" i="25"/>
  <c r="S20" i="25"/>
  <c r="K20" i="25"/>
  <c r="V20" i="25"/>
  <c r="J20" i="25"/>
  <c r="F92" i="35"/>
  <c r="BF92" i="35" a="1"/>
  <c r="D92" i="35"/>
  <c r="AZ92" i="35" a="1"/>
  <c r="BS92" i="35" a="1"/>
  <c r="BC92" i="35" a="1"/>
  <c r="AD92" i="35" a="1"/>
  <c r="S92" i="35" a="1"/>
  <c r="BH92" i="35" a="1"/>
  <c r="Z92" i="35" a="1"/>
  <c r="AA92" i="35" a="1"/>
  <c r="T92" i="35" a="1"/>
  <c r="BP92" i="35" a="1"/>
  <c r="AN92" i="35"/>
  <c r="K92" i="35"/>
  <c r="N92" i="35"/>
  <c r="BE92" i="35" a="1"/>
  <c r="BU92" i="35" a="1"/>
  <c r="H92" i="35"/>
  <c r="AM92" i="35"/>
  <c r="BR92" i="35" a="1"/>
  <c r="AK92" i="35" a="1"/>
  <c r="AB92" i="35" a="1"/>
  <c r="V92" i="35" a="1"/>
  <c r="X92" i="35" a="1"/>
  <c r="AQ92" i="35"/>
  <c r="BN92" i="35" a="1"/>
  <c r="AG92" i="35" a="1"/>
  <c r="BM92" i="35" a="1"/>
  <c r="BI92" i="35" a="1"/>
  <c r="AP91" i="35"/>
  <c r="U92" i="35" a="1"/>
  <c r="R92" i="35" a="1"/>
  <c r="AC92" i="35" a="1"/>
  <c r="BL92" i="35" a="1"/>
  <c r="AV92" i="35" a="1"/>
  <c r="BJ92" i="35" a="1"/>
  <c r="E92" i="35"/>
  <c r="AW92" i="35" a="1"/>
  <c r="AI92" i="35" a="1"/>
  <c r="AF92" i="35" a="1"/>
  <c r="Y92" i="35" a="1"/>
  <c r="AX92" i="35" a="1"/>
  <c r="G92" i="35"/>
  <c r="BQ92" i="35" a="1"/>
  <c r="BK92" i="35" a="1"/>
  <c r="BG92" i="35" a="1"/>
  <c r="AH92" i="35" a="1"/>
  <c r="I92" i="35"/>
  <c r="BB92" i="35" a="1"/>
  <c r="BD92" i="35" a="1"/>
  <c r="AO92" i="35"/>
  <c r="AE92" i="35" a="1"/>
  <c r="C92" i="35" a="1"/>
  <c r="P92" i="35" a="1"/>
  <c r="AP92" i="35"/>
  <c r="BA92" i="35" a="1"/>
  <c r="AY92" i="35" a="1"/>
  <c r="AJ92" i="35" a="1"/>
  <c r="BO92" i="35" a="1"/>
  <c r="AS92" i="35"/>
  <c r="BT92" i="35" a="1"/>
  <c r="AR92" i="35"/>
  <c r="Q92" i="35" a="1"/>
  <c r="L92" i="35"/>
  <c r="W92" i="35" a="1"/>
  <c r="AU92" i="35" a="1"/>
  <c r="AV92" i="35" l="1"/>
  <c r="BH92" i="35"/>
  <c r="BA92" i="35"/>
  <c r="AU92" i="35"/>
  <c r="BU92" i="35"/>
  <c r="BS92" i="35"/>
  <c r="BT92" i="35"/>
  <c r="BR92" i="35"/>
  <c r="BC92" i="35"/>
  <c r="BE92" i="35"/>
  <c r="BL92" i="35"/>
  <c r="BD92" i="35"/>
  <c r="AZ92" i="35"/>
  <c r="BI92" i="35"/>
  <c r="BJ92" i="35"/>
  <c r="BO92" i="35"/>
  <c r="BG92" i="35"/>
  <c r="BK92" i="35"/>
  <c r="AX92" i="35"/>
  <c r="BQ92" i="35"/>
  <c r="AW92" i="35"/>
  <c r="BP92" i="35"/>
  <c r="AY92" i="35"/>
  <c r="BN92" i="35"/>
  <c r="BM92" i="35"/>
  <c r="BF92" i="35"/>
  <c r="BB92" i="35"/>
  <c r="AJ92" i="35"/>
  <c r="AD92" i="35"/>
  <c r="X92" i="35"/>
  <c r="R92" i="35"/>
  <c r="T92" i="35"/>
  <c r="AK92" i="35"/>
  <c r="AB92" i="35"/>
  <c r="S92" i="35"/>
  <c r="AI92" i="35"/>
  <c r="AA92" i="35"/>
  <c r="Q92" i="35"/>
  <c r="Z92" i="35"/>
  <c r="AH92" i="35"/>
  <c r="Y92" i="35"/>
  <c r="P92" i="35"/>
  <c r="AG92" i="35"/>
  <c r="W92" i="35"/>
  <c r="AF92" i="35"/>
  <c r="AE92" i="35"/>
  <c r="AC92" i="35"/>
  <c r="V92" i="35"/>
  <c r="U92" i="35"/>
  <c r="C92" i="35"/>
  <c r="A93" i="35"/>
  <c r="E23" i="4"/>
  <c r="C18" i="24" s="1"/>
  <c r="F23" i="4"/>
  <c r="E18" i="24" s="1"/>
  <c r="G23" i="4"/>
  <c r="G18" i="24" s="1"/>
  <c r="H23" i="4"/>
  <c r="I18" i="24" s="1"/>
  <c r="I23" i="4"/>
  <c r="K18" i="24" s="1"/>
  <c r="J23" i="4"/>
  <c r="M18" i="24" s="1"/>
  <c r="K23" i="4"/>
  <c r="O18" i="24" s="1"/>
  <c r="L23" i="4"/>
  <c r="Q18" i="24" s="1"/>
  <c r="M23" i="4"/>
  <c r="S18" i="24" s="1"/>
  <c r="N23" i="4"/>
  <c r="O23" i="4"/>
  <c r="U18" i="24" s="1"/>
  <c r="P23" i="4"/>
  <c r="Q23" i="4"/>
  <c r="W18" i="24" s="1"/>
  <c r="R23" i="4"/>
  <c r="S23" i="4"/>
  <c r="AA18" i="24" s="1"/>
  <c r="T23" i="4"/>
  <c r="AC18" i="24" s="1"/>
  <c r="U23" i="4"/>
  <c r="AE18" i="24" s="1"/>
  <c r="V23" i="4"/>
  <c r="AG18" i="24" s="1"/>
  <c r="W23" i="4"/>
  <c r="AI18" i="24" s="1"/>
  <c r="X23" i="4"/>
  <c r="AK18" i="24" s="1"/>
  <c r="Y23" i="4"/>
  <c r="AM18" i="24" s="1"/>
  <c r="Z23" i="4"/>
  <c r="AO18" i="24" s="1"/>
  <c r="AA23" i="4"/>
  <c r="AQ18" i="24" s="1"/>
  <c r="AB23" i="4"/>
  <c r="AS18" i="24" s="1"/>
  <c r="AC23" i="4"/>
  <c r="AU18" i="24" s="1"/>
  <c r="AD23" i="4"/>
  <c r="AW18" i="24" s="1"/>
  <c r="AE23" i="4"/>
  <c r="AY18" i="24" s="1"/>
  <c r="AF23" i="4"/>
  <c r="BA18" i="24" s="1"/>
  <c r="AG23" i="4"/>
  <c r="Y18" i="24" s="1"/>
  <c r="BT93" i="35" a="1"/>
  <c r="BR93" i="35" a="1"/>
  <c r="AH93" i="35" a="1"/>
  <c r="BH93" i="35" a="1"/>
  <c r="BO93" i="35" a="1"/>
  <c r="BS93" i="35" a="1"/>
  <c r="AS93" i="35"/>
  <c r="AE93" i="35" a="1"/>
  <c r="X93" i="35" a="1"/>
  <c r="AI93" i="35" a="1"/>
  <c r="R93" i="35" a="1"/>
  <c r="AU93" i="35" a="1"/>
  <c r="AG93" i="35" a="1"/>
  <c r="BN93" i="35" a="1"/>
  <c r="AA93" i="35" a="1"/>
  <c r="BM93" i="35" a="1"/>
  <c r="BL93" i="35" a="1"/>
  <c r="AJ93" i="35" a="1"/>
  <c r="D93" i="35"/>
  <c r="AO93" i="35"/>
  <c r="Q93" i="35" a="1"/>
  <c r="V93" i="35" a="1"/>
  <c r="AZ93" i="35" a="1"/>
  <c r="N93" i="35"/>
  <c r="S93" i="35" a="1"/>
  <c r="M92" i="35"/>
  <c r="K93" i="35"/>
  <c r="AN93" i="35"/>
  <c r="BK93" i="35" a="1"/>
  <c r="E93" i="35"/>
  <c r="AP93" i="35"/>
  <c r="AM93" i="35"/>
  <c r="BA93" i="35" a="1"/>
  <c r="J93" i="35"/>
  <c r="Z93" i="35" a="1"/>
  <c r="BC93" i="35" a="1"/>
  <c r="BP93" i="35" a="1"/>
  <c r="AC93" i="35" a="1"/>
  <c r="C93" i="35" a="1"/>
  <c r="G93" i="35"/>
  <c r="L93" i="35"/>
  <c r="BB93" i="35" a="1"/>
  <c r="BJ93" i="35" a="1"/>
  <c r="T93" i="35" a="1"/>
  <c r="I93" i="35"/>
  <c r="AY93" i="35" a="1"/>
  <c r="BI93" i="35" a="1"/>
  <c r="AW93" i="35" a="1"/>
  <c r="BE93" i="35" a="1"/>
  <c r="J92" i="35"/>
  <c r="Y93" i="35" a="1"/>
  <c r="U93" i="35" a="1"/>
  <c r="AK93" i="35" a="1"/>
  <c r="BF93" i="35" a="1"/>
  <c r="AF93" i="35" a="1"/>
  <c r="H93" i="35"/>
  <c r="W93" i="35" a="1"/>
  <c r="BG93" i="35" a="1"/>
  <c r="BU93" i="35" a="1"/>
  <c r="P93" i="35" a="1"/>
  <c r="AV93" i="35" a="1"/>
  <c r="AD93" i="35" a="1"/>
  <c r="AR93" i="35"/>
  <c r="F93" i="35"/>
  <c r="AX93" i="35" a="1"/>
  <c r="M93" i="35"/>
  <c r="BQ93" i="35" a="1"/>
  <c r="BD93" i="35" a="1"/>
  <c r="AQ93" i="35"/>
  <c r="AB93" i="35" a="1"/>
  <c r="BR93" i="35" l="1"/>
  <c r="BA93" i="35"/>
  <c r="BL93" i="35"/>
  <c r="BN93" i="35"/>
  <c r="AW93" i="35"/>
  <c r="BF93" i="35"/>
  <c r="BJ93" i="35"/>
  <c r="AZ93" i="35"/>
  <c r="BU93" i="35"/>
  <c r="BB93" i="35"/>
  <c r="BH93" i="35"/>
  <c r="BO93" i="35"/>
  <c r="BD93" i="35"/>
  <c r="BK93" i="35"/>
  <c r="BE93" i="35"/>
  <c r="AX93" i="35"/>
  <c r="BM93" i="35"/>
  <c r="AU93" i="35"/>
  <c r="BG93" i="35"/>
  <c r="AY93" i="35"/>
  <c r="BP93" i="35"/>
  <c r="BT93" i="35"/>
  <c r="BS93" i="35"/>
  <c r="AV93" i="35"/>
  <c r="BI93" i="35"/>
  <c r="BC93" i="35"/>
  <c r="BQ93" i="35"/>
  <c r="AF93" i="35"/>
  <c r="Z93" i="35"/>
  <c r="T93" i="35"/>
  <c r="AH93" i="35"/>
  <c r="P93" i="35"/>
  <c r="AG93" i="35"/>
  <c r="X93" i="35"/>
  <c r="AE93" i="35"/>
  <c r="W93" i="35"/>
  <c r="V93" i="35"/>
  <c r="AD93" i="35"/>
  <c r="U93" i="35"/>
  <c r="AK93" i="35"/>
  <c r="AC93" i="35"/>
  <c r="S93" i="35"/>
  <c r="AB93" i="35"/>
  <c r="R93" i="35"/>
  <c r="Q93" i="35"/>
  <c r="AA93" i="35"/>
  <c r="AJ93" i="35"/>
  <c r="AI93" i="35"/>
  <c r="Y93" i="35"/>
  <c r="C93" i="35"/>
  <c r="A94" i="35"/>
  <c r="AI81" i="8"/>
  <c r="AD94" i="35" a="1"/>
  <c r="L94" i="35"/>
  <c r="AJ94" i="35" a="1"/>
  <c r="AP94" i="35"/>
  <c r="W94" i="35" a="1"/>
  <c r="P94" i="35" a="1"/>
  <c r="R94" i="35" a="1"/>
  <c r="BC94" i="35" a="1"/>
  <c r="AZ94" i="35" a="1"/>
  <c r="U94" i="35" a="1"/>
  <c r="BG94" i="35" a="1"/>
  <c r="AM94" i="35"/>
  <c r="AE94" i="35" a="1"/>
  <c r="BQ94" i="35" a="1"/>
  <c r="AV94" i="35" a="1"/>
  <c r="BD94" i="35" a="1"/>
  <c r="BF94" i="35" a="1"/>
  <c r="AX94" i="35" a="1"/>
  <c r="AY94" i="35" a="1"/>
  <c r="AF94" i="35" a="1"/>
  <c r="N94" i="35"/>
  <c r="BH94" i="35" a="1"/>
  <c r="BR94" i="35" a="1"/>
  <c r="BP94" i="35" a="1"/>
  <c r="AB94" i="35" a="1"/>
  <c r="S94" i="35" a="1"/>
  <c r="AW94" i="35" a="1"/>
  <c r="AS94" i="35"/>
  <c r="AI94" i="35" a="1"/>
  <c r="BA94" i="35" a="1"/>
  <c r="BS94" i="35" a="1"/>
  <c r="BL94" i="35" a="1"/>
  <c r="AU94" i="35" a="1"/>
  <c r="I94" i="35"/>
  <c r="Z94" i="35" a="1"/>
  <c r="Q94" i="35" a="1"/>
  <c r="AG94" i="35" a="1"/>
  <c r="BT94" i="35" a="1"/>
  <c r="BB94" i="35" a="1"/>
  <c r="AA94" i="35" a="1"/>
  <c r="E94" i="35"/>
  <c r="BJ94" i="35" a="1"/>
  <c r="V94" i="35" a="1"/>
  <c r="BM94" i="35" a="1"/>
  <c r="BO94" i="35" a="1"/>
  <c r="BI94" i="35" a="1"/>
  <c r="AC94" i="35" a="1"/>
  <c r="AH94" i="35" a="1"/>
  <c r="C94" i="35" a="1"/>
  <c r="F94" i="35"/>
  <c r="J94" i="35"/>
  <c r="BK94" i="35" a="1"/>
  <c r="G94" i="35"/>
  <c r="M94" i="35"/>
  <c r="BU94" i="35" a="1"/>
  <c r="BN94" i="35" a="1"/>
  <c r="T94" i="35" a="1"/>
  <c r="BE94" i="35" a="1"/>
  <c r="H94" i="35"/>
  <c r="K94" i="35"/>
  <c r="D94" i="35"/>
  <c r="X94" i="35" a="1"/>
  <c r="AO94" i="35"/>
  <c r="AR94" i="35"/>
  <c r="Y94" i="35" a="1"/>
  <c r="AK94" i="35" a="1"/>
  <c r="AQ94" i="35"/>
  <c r="BN94" i="35" l="1"/>
  <c r="BR94" i="35"/>
  <c r="BT94" i="35"/>
  <c r="BQ94" i="35"/>
  <c r="BE94" i="35"/>
  <c r="BH94" i="35"/>
  <c r="BG94" i="35"/>
  <c r="BF94" i="35"/>
  <c r="BK94" i="35"/>
  <c r="BB94" i="35"/>
  <c r="BM94" i="35"/>
  <c r="BL94" i="35"/>
  <c r="AV94" i="35"/>
  <c r="AY94" i="35"/>
  <c r="AZ94" i="35"/>
  <c r="AW94" i="35"/>
  <c r="AU94" i="35"/>
  <c r="BU94" i="35"/>
  <c r="BP94" i="35"/>
  <c r="BJ94" i="35"/>
  <c r="BO94" i="35"/>
  <c r="BI94" i="35"/>
  <c r="BA94" i="35"/>
  <c r="BC94" i="35"/>
  <c r="BS94" i="35"/>
  <c r="BD94" i="35"/>
  <c r="AX94" i="35"/>
  <c r="AJ94" i="35"/>
  <c r="AD94" i="35"/>
  <c r="X94" i="35"/>
  <c r="AH94" i="35"/>
  <c r="AB94" i="35"/>
  <c r="V94" i="35"/>
  <c r="P94" i="35"/>
  <c r="AE94" i="35"/>
  <c r="T94" i="35"/>
  <c r="AC94" i="35"/>
  <c r="S94" i="35"/>
  <c r="AA94" i="35"/>
  <c r="R94" i="35"/>
  <c r="Q94" i="35"/>
  <c r="AK94" i="35"/>
  <c r="Z94" i="35"/>
  <c r="AI94" i="35"/>
  <c r="Y94" i="35"/>
  <c r="AG94" i="35"/>
  <c r="AF94" i="35"/>
  <c r="W94" i="35"/>
  <c r="U94" i="35"/>
  <c r="C94" i="35"/>
  <c r="A95" i="35"/>
  <c r="AB22" i="25"/>
  <c r="P22" i="25"/>
  <c r="S22" i="25"/>
  <c r="AA22" i="25"/>
  <c r="O22" i="25"/>
  <c r="J22" i="25"/>
  <c r="R22" i="25"/>
  <c r="AC22" i="25"/>
  <c r="Z22" i="25"/>
  <c r="N22" i="25"/>
  <c r="Q22" i="25"/>
  <c r="Y22" i="25"/>
  <c r="M22" i="25"/>
  <c r="E22" i="25"/>
  <c r="X22" i="25"/>
  <c r="L22" i="25"/>
  <c r="V22" i="25"/>
  <c r="W22" i="25"/>
  <c r="K22" i="25"/>
  <c r="AD22" i="25"/>
  <c r="U22" i="25"/>
  <c r="I22" i="25"/>
  <c r="T22" i="25"/>
  <c r="H22" i="25"/>
  <c r="G95" i="35"/>
  <c r="R95" i="35" a="1"/>
  <c r="AC95" i="35" a="1"/>
  <c r="AS95" i="35"/>
  <c r="BQ95" i="35" a="1"/>
  <c r="BG95" i="35" a="1"/>
  <c r="AP95" i="35"/>
  <c r="Y95" i="35" a="1"/>
  <c r="BN95" i="35" a="1"/>
  <c r="AN95" i="35"/>
  <c r="U95" i="35" a="1"/>
  <c r="AF95" i="35" a="1"/>
  <c r="J95" i="35"/>
  <c r="F95" i="35"/>
  <c r="I95" i="35"/>
  <c r="BL95" i="35" a="1"/>
  <c r="BD95" i="35" a="1"/>
  <c r="AJ95" i="35" a="1"/>
  <c r="Q95" i="35" a="1"/>
  <c r="AM95" i="35"/>
  <c r="BJ95" i="35" a="1"/>
  <c r="AI95" i="35" a="1"/>
  <c r="V95" i="35" a="1"/>
  <c r="AW95" i="35" a="1"/>
  <c r="P95" i="35" a="1"/>
  <c r="AE95" i="35" a="1"/>
  <c r="BA95" i="35" a="1"/>
  <c r="N95" i="35"/>
  <c r="S95" i="35" a="1"/>
  <c r="BE95" i="35" a="1"/>
  <c r="BS95" i="35" a="1"/>
  <c r="BR95" i="35" a="1"/>
  <c r="H95" i="35"/>
  <c r="AX95" i="35" a="1"/>
  <c r="L95" i="35"/>
  <c r="AO95" i="35"/>
  <c r="AU95" i="35" a="1"/>
  <c r="T95" i="35" a="1"/>
  <c r="BI95" i="35" a="1"/>
  <c r="W95" i="35" a="1"/>
  <c r="D95" i="35"/>
  <c r="AA95" i="35" a="1"/>
  <c r="AV95" i="35" a="1"/>
  <c r="M95" i="35"/>
  <c r="BB95" i="35" a="1"/>
  <c r="AQ95" i="35"/>
  <c r="X95" i="35" a="1"/>
  <c r="AK95" i="35" a="1"/>
  <c r="AZ95" i="35" a="1"/>
  <c r="BM95" i="35" a="1"/>
  <c r="BO95" i="35" a="1"/>
  <c r="E95" i="35"/>
  <c r="BF95" i="35" a="1"/>
  <c r="AY95" i="35" a="1"/>
  <c r="AB95" i="35" a="1"/>
  <c r="AH95" i="35" a="1"/>
  <c r="BK95" i="35" a="1"/>
  <c r="BC95" i="35" a="1"/>
  <c r="K95" i="35"/>
  <c r="BH95" i="35" a="1"/>
  <c r="AR95" i="35"/>
  <c r="BU95" i="35" a="1"/>
  <c r="AG95" i="35" a="1"/>
  <c r="C95" i="35" a="1"/>
  <c r="BP95" i="35" a="1"/>
  <c r="AN94" i="35"/>
  <c r="BT95" i="35" a="1"/>
  <c r="Z95" i="35" a="1"/>
  <c r="AD95" i="35" a="1"/>
  <c r="BS95" i="35" l="1"/>
  <c r="BG95" i="35"/>
  <c r="AX95" i="35"/>
  <c r="AW95" i="35"/>
  <c r="AY95" i="35"/>
  <c r="BL95" i="35"/>
  <c r="BO95" i="35"/>
  <c r="BU95" i="35"/>
  <c r="BH95" i="35"/>
  <c r="BI95" i="35"/>
  <c r="BP95" i="35"/>
  <c r="BF95" i="35"/>
  <c r="BM95" i="35"/>
  <c r="BJ95" i="35"/>
  <c r="BR95" i="35"/>
  <c r="BB95" i="35"/>
  <c r="BA95" i="35"/>
  <c r="AV95" i="35"/>
  <c r="BQ95" i="35"/>
  <c r="BE95" i="35"/>
  <c r="AZ95" i="35"/>
  <c r="BK95" i="35"/>
  <c r="BN95" i="35"/>
  <c r="BD95" i="35"/>
  <c r="BT95" i="35"/>
  <c r="AU95" i="35"/>
  <c r="BC95" i="35"/>
  <c r="AF95" i="35"/>
  <c r="Z95" i="35"/>
  <c r="T95" i="35"/>
  <c r="AJ95" i="35"/>
  <c r="AD95" i="35"/>
  <c r="X95" i="35"/>
  <c r="R95" i="35"/>
  <c r="AC95" i="35"/>
  <c r="S95" i="35"/>
  <c r="AB95" i="35"/>
  <c r="Q95" i="35"/>
  <c r="AK95" i="35"/>
  <c r="AA95" i="35"/>
  <c r="P95" i="35"/>
  <c r="AI95" i="35"/>
  <c r="Y95" i="35"/>
  <c r="AH95" i="35"/>
  <c r="W95" i="35"/>
  <c r="V95" i="35"/>
  <c r="AG95" i="35"/>
  <c r="AE95" i="35"/>
  <c r="U95" i="35"/>
  <c r="C95" i="35"/>
  <c r="A96" i="35"/>
  <c r="E25" i="4"/>
  <c r="C20" i="24" s="1"/>
  <c r="F25" i="4"/>
  <c r="E20" i="24" s="1"/>
  <c r="G25" i="4"/>
  <c r="G20" i="24" s="1"/>
  <c r="H25" i="4"/>
  <c r="I20" i="24" s="1"/>
  <c r="I25" i="4"/>
  <c r="K20" i="24" s="1"/>
  <c r="J25" i="4"/>
  <c r="M20" i="24" s="1"/>
  <c r="K25" i="4"/>
  <c r="O20" i="24" s="1"/>
  <c r="L25" i="4"/>
  <c r="Q20" i="24" s="1"/>
  <c r="M25" i="4"/>
  <c r="S20" i="24" s="1"/>
  <c r="N25" i="4"/>
  <c r="O25" i="4"/>
  <c r="U20" i="24" s="1"/>
  <c r="P25" i="4"/>
  <c r="Q25" i="4"/>
  <c r="W20" i="24" s="1"/>
  <c r="R25" i="4"/>
  <c r="S25" i="4"/>
  <c r="AA20" i="24" s="1"/>
  <c r="T25" i="4"/>
  <c r="AC20" i="24" s="1"/>
  <c r="U25" i="4"/>
  <c r="AE20" i="24" s="1"/>
  <c r="V25" i="4"/>
  <c r="AG20" i="24" s="1"/>
  <c r="W25" i="4"/>
  <c r="AI20" i="24" s="1"/>
  <c r="X25" i="4"/>
  <c r="AK20" i="24" s="1"/>
  <c r="Y25" i="4"/>
  <c r="AM20" i="24" s="1"/>
  <c r="Z25" i="4"/>
  <c r="AO20" i="24" s="1"/>
  <c r="AA25" i="4"/>
  <c r="AQ20" i="24" s="1"/>
  <c r="AB25" i="4"/>
  <c r="AS20" i="24" s="1"/>
  <c r="AC25" i="4"/>
  <c r="AU20" i="24" s="1"/>
  <c r="AD25" i="4"/>
  <c r="AW20" i="24" s="1"/>
  <c r="AE25" i="4"/>
  <c r="AY20" i="24" s="1"/>
  <c r="AF25" i="4"/>
  <c r="BA20" i="24" s="1"/>
  <c r="AG25" i="4"/>
  <c r="Y20" i="24" s="1"/>
  <c r="AM96" i="35"/>
  <c r="BO96" i="35" a="1"/>
  <c r="AI96" i="35" a="1"/>
  <c r="BK96" i="35" a="1"/>
  <c r="R96" i="35" a="1"/>
  <c r="BC96" i="35" a="1"/>
  <c r="G96" i="35"/>
  <c r="AZ96" i="35" a="1"/>
  <c r="J96" i="35"/>
  <c r="Q96" i="35" a="1"/>
  <c r="V96" i="35" a="1"/>
  <c r="AA96" i="35" a="1"/>
  <c r="AR96" i="35"/>
  <c r="AE96" i="35" a="1"/>
  <c r="AO96" i="35"/>
  <c r="BB96" i="35" a="1"/>
  <c r="BR96" i="35" a="1"/>
  <c r="I96" i="35"/>
  <c r="Z96" i="35" a="1"/>
  <c r="W96" i="35" a="1"/>
  <c r="BA96" i="35" a="1"/>
  <c r="BN96" i="35" a="1"/>
  <c r="AS96" i="35"/>
  <c r="BH96" i="35" a="1"/>
  <c r="BI96" i="35" a="1"/>
  <c r="AP96" i="35"/>
  <c r="AQ96" i="35"/>
  <c r="BL96" i="35" a="1"/>
  <c r="AV96" i="35" a="1"/>
  <c r="P96" i="35" a="1"/>
  <c r="K96" i="35"/>
  <c r="BF96" i="35" a="1"/>
  <c r="AC96" i="35" a="1"/>
  <c r="BT96" i="35" a="1"/>
  <c r="Y96" i="35" a="1"/>
  <c r="D96" i="35"/>
  <c r="BG96" i="35" a="1"/>
  <c r="AG96" i="35" a="1"/>
  <c r="AB96" i="35" a="1"/>
  <c r="BP96" i="35" a="1"/>
  <c r="AN96" i="35"/>
  <c r="BE96" i="35" a="1"/>
  <c r="E96" i="35"/>
  <c r="AD96" i="35" a="1"/>
  <c r="N96" i="35"/>
  <c r="F96" i="35"/>
  <c r="BD96" i="35" a="1"/>
  <c r="C96" i="35" a="1"/>
  <c r="X96" i="35" a="1"/>
  <c r="AH96" i="35" a="1"/>
  <c r="BQ96" i="35" a="1"/>
  <c r="AF96" i="35" a="1"/>
  <c r="AU96" i="35" a="1"/>
  <c r="AJ96" i="35" a="1"/>
  <c r="M96" i="35"/>
  <c r="L96" i="35"/>
  <c r="AK96" i="35" a="1"/>
  <c r="AY96" i="35" a="1"/>
  <c r="BJ96" i="35" a="1"/>
  <c r="BS96" i="35" a="1"/>
  <c r="T96" i="35" a="1"/>
  <c r="AW96" i="35" a="1"/>
  <c r="AX96" i="35" a="1"/>
  <c r="U96" i="35" a="1"/>
  <c r="BM96" i="35" a="1"/>
  <c r="H96" i="35"/>
  <c r="S96" i="35" a="1"/>
  <c r="BU96" i="35" a="1"/>
  <c r="BU96" i="35" l="1"/>
  <c r="BK96" i="35"/>
  <c r="BM96" i="35"/>
  <c r="BN96" i="35"/>
  <c r="BD96" i="35"/>
  <c r="AV96" i="35"/>
  <c r="BJ96" i="35"/>
  <c r="BR96" i="35"/>
  <c r="BH96" i="35"/>
  <c r="BT96" i="35"/>
  <c r="AZ96" i="35"/>
  <c r="BO96" i="35"/>
  <c r="BF96" i="35"/>
  <c r="BI96" i="35"/>
  <c r="AX96" i="35"/>
  <c r="BG96" i="35"/>
  <c r="AU96" i="35"/>
  <c r="BQ96" i="35"/>
  <c r="AY96" i="35"/>
  <c r="BP96" i="35"/>
  <c r="BB96" i="35"/>
  <c r="AW96" i="35"/>
  <c r="BE96" i="35"/>
  <c r="BL96" i="35"/>
  <c r="BS96" i="35"/>
  <c r="BC96" i="35"/>
  <c r="BA96" i="35"/>
  <c r="AH96" i="35"/>
  <c r="AB96" i="35"/>
  <c r="V96" i="35"/>
  <c r="P96" i="35"/>
  <c r="AF96" i="35"/>
  <c r="Z96" i="35"/>
  <c r="T96" i="35"/>
  <c r="AC96" i="35"/>
  <c r="R96" i="35"/>
  <c r="AK96" i="35"/>
  <c r="AA96" i="35"/>
  <c r="Q96" i="35"/>
  <c r="AJ96" i="35"/>
  <c r="Y96" i="35"/>
  <c r="AI96" i="35"/>
  <c r="X96" i="35"/>
  <c r="AG96" i="35"/>
  <c r="W96" i="35"/>
  <c r="AE96" i="35"/>
  <c r="U96" i="35"/>
  <c r="AD96" i="35"/>
  <c r="S96" i="35"/>
  <c r="C96" i="35"/>
  <c r="A97" i="35"/>
  <c r="AI87" i="8"/>
  <c r="K97" i="35"/>
  <c r="BS97" i="35" a="1"/>
  <c r="AU97" i="35" a="1"/>
  <c r="AD97" i="35" a="1"/>
  <c r="AF97" i="35" a="1"/>
  <c r="N97" i="35"/>
  <c r="L97" i="35"/>
  <c r="AC97" i="35" a="1"/>
  <c r="BU97" i="35" a="1"/>
  <c r="AW97" i="35" a="1"/>
  <c r="J97" i="35"/>
  <c r="BC97" i="35" a="1"/>
  <c r="BG97" i="35" a="1"/>
  <c r="AP97" i="35"/>
  <c r="AE97" i="35" a="1"/>
  <c r="BL97" i="35" a="1"/>
  <c r="BJ97" i="35" a="1"/>
  <c r="BR97" i="35" a="1"/>
  <c r="AN97" i="35"/>
  <c r="M97" i="35"/>
  <c r="BE97" i="35" a="1"/>
  <c r="BO97" i="35" a="1"/>
  <c r="AO97" i="35"/>
  <c r="BD97" i="35" a="1"/>
  <c r="BP97" i="35" a="1"/>
  <c r="Z97" i="35" a="1"/>
  <c r="P97" i="35" a="1"/>
  <c r="V97" i="35" a="1"/>
  <c r="W97" i="35" a="1"/>
  <c r="BF97" i="35" a="1"/>
  <c r="T97" i="35" a="1"/>
  <c r="AZ97" i="35" a="1"/>
  <c r="AB97" i="35" a="1"/>
  <c r="AI97" i="35" a="1"/>
  <c r="BM97" i="35" a="1"/>
  <c r="AG97" i="35" a="1"/>
  <c r="D97" i="35"/>
  <c r="Q97" i="35" a="1"/>
  <c r="BH97" i="35" a="1"/>
  <c r="R97" i="35" a="1"/>
  <c r="U97" i="35" a="1"/>
  <c r="AH97" i="35" a="1"/>
  <c r="AM97" i="35"/>
  <c r="AK97" i="35" a="1"/>
  <c r="AA97" i="35" a="1"/>
  <c r="AQ97" i="35"/>
  <c r="BT97" i="35" a="1"/>
  <c r="X97" i="35" a="1"/>
  <c r="F97" i="35"/>
  <c r="I97" i="35"/>
  <c r="H97" i="35"/>
  <c r="BI97" i="35" a="1"/>
  <c r="AY97" i="35" a="1"/>
  <c r="BQ97" i="35" a="1"/>
  <c r="Y97" i="35" a="1"/>
  <c r="BA97" i="35" a="1"/>
  <c r="BK97" i="35" a="1"/>
  <c r="S97" i="35" a="1"/>
  <c r="C97" i="35" a="1"/>
  <c r="AJ97" i="35" a="1"/>
  <c r="AS97" i="35"/>
  <c r="BB97" i="35" a="1"/>
  <c r="BN97" i="35" a="1"/>
  <c r="AV97" i="35" a="1"/>
  <c r="AR97" i="35"/>
  <c r="AX97" i="35" a="1"/>
  <c r="G97" i="35"/>
  <c r="BD97" i="35" l="1"/>
  <c r="AV97" i="35"/>
  <c r="BN97" i="35"/>
  <c r="BJ97" i="35"/>
  <c r="BI97" i="35"/>
  <c r="BS97" i="35"/>
  <c r="BR97" i="35"/>
  <c r="BK97" i="35"/>
  <c r="BB97" i="35"/>
  <c r="BH97" i="35"/>
  <c r="AX97" i="35"/>
  <c r="AW97" i="35"/>
  <c r="BU97" i="35"/>
  <c r="BE97" i="35"/>
  <c r="BL97" i="35"/>
  <c r="AY97" i="35"/>
  <c r="BT97" i="35"/>
  <c r="BF97" i="35"/>
  <c r="BP97" i="35"/>
  <c r="BO97" i="35"/>
  <c r="BC97" i="35"/>
  <c r="BA97" i="35"/>
  <c r="BG97" i="35"/>
  <c r="BM97" i="35"/>
  <c r="BQ97" i="35"/>
  <c r="AZ97" i="35"/>
  <c r="AU97" i="35"/>
  <c r="AJ97" i="35"/>
  <c r="AD97" i="35"/>
  <c r="X97" i="35"/>
  <c r="R97" i="35"/>
  <c r="AH97" i="35"/>
  <c r="AB97" i="35"/>
  <c r="V97" i="35"/>
  <c r="P97" i="35"/>
  <c r="AK97" i="35"/>
  <c r="Z97" i="35"/>
  <c r="AI97" i="35"/>
  <c r="Y97" i="35"/>
  <c r="AG97" i="35"/>
  <c r="W97" i="35"/>
  <c r="AF97" i="35"/>
  <c r="U97" i="35"/>
  <c r="AE97" i="35"/>
  <c r="T97" i="35"/>
  <c r="AC97" i="35"/>
  <c r="S97" i="35"/>
  <c r="AA97" i="35"/>
  <c r="Q97" i="35"/>
  <c r="C97" i="35"/>
  <c r="A98" i="35"/>
  <c r="Y24" i="25"/>
  <c r="E24" i="25"/>
  <c r="X24" i="25"/>
  <c r="J24" i="25"/>
  <c r="I24" i="25"/>
  <c r="T24" i="25"/>
  <c r="R24" i="25"/>
  <c r="Q24" i="25"/>
  <c r="E27" i="4"/>
  <c r="C22" i="24" s="1"/>
  <c r="F27" i="4"/>
  <c r="E22" i="24" s="1"/>
  <c r="G27" i="4"/>
  <c r="G22" i="24" s="1"/>
  <c r="H27" i="4"/>
  <c r="I22" i="24" s="1"/>
  <c r="I27" i="4"/>
  <c r="K22" i="24" s="1"/>
  <c r="J27" i="4"/>
  <c r="M22" i="24" s="1"/>
  <c r="K27" i="4"/>
  <c r="O22" i="24" s="1"/>
  <c r="L27" i="4"/>
  <c r="Q22" i="24" s="1"/>
  <c r="M27" i="4"/>
  <c r="S22" i="24" s="1"/>
  <c r="N27" i="4"/>
  <c r="O27" i="4"/>
  <c r="U22" i="24" s="1"/>
  <c r="P27" i="4"/>
  <c r="Q27" i="4"/>
  <c r="W22" i="24" s="1"/>
  <c r="R27" i="4"/>
  <c r="S27" i="4"/>
  <c r="AA22" i="24" s="1"/>
  <c r="T27" i="4"/>
  <c r="AC22" i="24" s="1"/>
  <c r="U27" i="4"/>
  <c r="AE22" i="24" s="1"/>
  <c r="V27" i="4"/>
  <c r="AG22" i="24" s="1"/>
  <c r="W27" i="4"/>
  <c r="AI22" i="24" s="1"/>
  <c r="X27" i="4"/>
  <c r="AK22" i="24" s="1"/>
  <c r="Y27" i="4"/>
  <c r="AM22" i="24" s="1"/>
  <c r="Z27" i="4"/>
  <c r="AO22" i="24" s="1"/>
  <c r="AA27" i="4"/>
  <c r="AQ22" i="24" s="1"/>
  <c r="AB27" i="4"/>
  <c r="AS22" i="24" s="1"/>
  <c r="AC27" i="4"/>
  <c r="AU22" i="24" s="1"/>
  <c r="AD27" i="4"/>
  <c r="AW22" i="24" s="1"/>
  <c r="AE27" i="4"/>
  <c r="AY22" i="24" s="1"/>
  <c r="AF27" i="4"/>
  <c r="BA22" i="24" s="1"/>
  <c r="AG27" i="4"/>
  <c r="Y22" i="24" s="1"/>
  <c r="J98" i="35"/>
  <c r="Q98" i="35" a="1"/>
  <c r="S98" i="35" a="1"/>
  <c r="AG98" i="35" a="1"/>
  <c r="BQ98" i="35" a="1"/>
  <c r="BE98" i="35" a="1"/>
  <c r="BP98" i="35" a="1"/>
  <c r="BO98" i="35" a="1"/>
  <c r="I98" i="35"/>
  <c r="D98" i="35"/>
  <c r="W98" i="35" a="1"/>
  <c r="BB98" i="35" a="1"/>
  <c r="P98" i="35" a="1"/>
  <c r="G98" i="35"/>
  <c r="BI98" i="35" a="1"/>
  <c r="AZ98" i="35" a="1"/>
  <c r="AB98" i="35" a="1"/>
  <c r="BT98" i="35" a="1"/>
  <c r="AI98" i="35" a="1"/>
  <c r="AA98" i="35" a="1"/>
  <c r="BD98" i="35" a="1"/>
  <c r="AN98" i="35"/>
  <c r="AC98" i="35" a="1"/>
  <c r="AU98" i="35" a="1"/>
  <c r="AR98" i="35"/>
  <c r="BS98" i="35" a="1"/>
  <c r="H98" i="35"/>
  <c r="K98" i="35"/>
  <c r="AO98" i="35"/>
  <c r="AK98" i="35" a="1"/>
  <c r="BG98" i="35" a="1"/>
  <c r="M98" i="35"/>
  <c r="E97" i="35"/>
  <c r="BH98" i="35" a="1"/>
  <c r="AH98" i="35" a="1"/>
  <c r="V98" i="35" a="1"/>
  <c r="BL98" i="35" a="1"/>
  <c r="X98" i="35" a="1"/>
  <c r="N98" i="35"/>
  <c r="AQ98" i="35"/>
  <c r="BM98" i="35" a="1"/>
  <c r="BA98" i="35" a="1"/>
  <c r="L98" i="35"/>
  <c r="C98" i="35" a="1"/>
  <c r="Z98" i="35" a="1"/>
  <c r="U98" i="35" a="1"/>
  <c r="BJ98" i="35" a="1"/>
  <c r="AF98" i="35" a="1"/>
  <c r="F98" i="35"/>
  <c r="BF98" i="35" a="1"/>
  <c r="AW98" i="35" a="1"/>
  <c r="BN98" i="35" a="1"/>
  <c r="BR98" i="35" a="1"/>
  <c r="AV98" i="35" a="1"/>
  <c r="AP98" i="35"/>
  <c r="E98" i="35"/>
  <c r="AY98" i="35" a="1"/>
  <c r="AD98" i="35" a="1"/>
  <c r="BK98" i="35" a="1"/>
  <c r="AJ98" i="35" a="1"/>
  <c r="BU98" i="35" a="1"/>
  <c r="AE98" i="35" a="1"/>
  <c r="T98" i="35" a="1"/>
  <c r="AX98" i="35" a="1"/>
  <c r="R98" i="35" a="1"/>
  <c r="BC98" i="35" a="1"/>
  <c r="Y98" i="35" a="1"/>
  <c r="BN98" i="35" l="1"/>
  <c r="AW98" i="35"/>
  <c r="BE98" i="35"/>
  <c r="BT98" i="35"/>
  <c r="AZ98" i="35"/>
  <c r="BQ98" i="35"/>
  <c r="BG98" i="35"/>
  <c r="BA98" i="35"/>
  <c r="AU98" i="35"/>
  <c r="BU98" i="35"/>
  <c r="BO98" i="35"/>
  <c r="BC98" i="35"/>
  <c r="BR98" i="35"/>
  <c r="BM98" i="35"/>
  <c r="BH98" i="35"/>
  <c r="AV98" i="35"/>
  <c r="BF98" i="35"/>
  <c r="BL98" i="35"/>
  <c r="BP98" i="35"/>
  <c r="BB98" i="35"/>
  <c r="BJ98" i="35"/>
  <c r="BS98" i="35"/>
  <c r="AX98" i="35"/>
  <c r="BD98" i="35"/>
  <c r="BI98" i="35"/>
  <c r="BK98" i="35"/>
  <c r="AY98" i="35"/>
  <c r="AF98" i="35"/>
  <c r="Z98" i="35"/>
  <c r="T98" i="35"/>
  <c r="AJ98" i="35"/>
  <c r="AD98" i="35"/>
  <c r="X98" i="35"/>
  <c r="R98" i="35"/>
  <c r="AI98" i="35"/>
  <c r="Y98" i="35"/>
  <c r="AH98" i="35"/>
  <c r="W98" i="35"/>
  <c r="AG98" i="35"/>
  <c r="V98" i="35"/>
  <c r="AE98" i="35"/>
  <c r="U98" i="35"/>
  <c r="AC98" i="35"/>
  <c r="S98" i="35"/>
  <c r="AB98" i="35"/>
  <c r="AA98" i="35"/>
  <c r="Q98" i="35"/>
  <c r="P98" i="35"/>
  <c r="AK98" i="35"/>
  <c r="C98" i="35"/>
  <c r="A99" i="35"/>
  <c r="AI93" i="8"/>
  <c r="BF99" i="35" a="1"/>
  <c r="BE99" i="35" a="1"/>
  <c r="BU99" i="35" a="1"/>
  <c r="C99" i="35" a="1"/>
  <c r="AC99" i="35" a="1"/>
  <c r="F99" i="35"/>
  <c r="AZ99" i="35" a="1"/>
  <c r="AI99" i="35" a="1"/>
  <c r="AX99" i="35" a="1"/>
  <c r="BS99" i="35" a="1"/>
  <c r="BJ99" i="35" a="1"/>
  <c r="AB99" i="35" a="1"/>
  <c r="H99" i="35"/>
  <c r="K99" i="35"/>
  <c r="BD99" i="35" a="1"/>
  <c r="BR99" i="35" a="1"/>
  <c r="BP99" i="35" a="1"/>
  <c r="AM99" i="35"/>
  <c r="M99" i="35"/>
  <c r="V99" i="35" a="1"/>
  <c r="AO99" i="35"/>
  <c r="BB99" i="35" a="1"/>
  <c r="J99" i="35"/>
  <c r="I99" i="35"/>
  <c r="AY99" i="35" a="1"/>
  <c r="AS99" i="35"/>
  <c r="AD99" i="35" a="1"/>
  <c r="AV99" i="35" a="1"/>
  <c r="BI99" i="35" a="1"/>
  <c r="AR99" i="35"/>
  <c r="BL99" i="35" a="1"/>
  <c r="AS98" i="35"/>
  <c r="BK99" i="35" a="1"/>
  <c r="AW99" i="35" a="1"/>
  <c r="AG99" i="35" a="1"/>
  <c r="BC99" i="35" a="1"/>
  <c r="AN99" i="35"/>
  <c r="T99" i="35" a="1"/>
  <c r="W99" i="35" a="1"/>
  <c r="R99" i="35" a="1"/>
  <c r="AJ99" i="35" a="1"/>
  <c r="G99" i="35"/>
  <c r="AF99" i="35" a="1"/>
  <c r="BT99" i="35" a="1"/>
  <c r="L99" i="35"/>
  <c r="BO99" i="35" a="1"/>
  <c r="AK99" i="35" a="1"/>
  <c r="BN99" i="35" a="1"/>
  <c r="X99" i="35" a="1"/>
  <c r="BQ99" i="35" a="1"/>
  <c r="AE99" i="35" a="1"/>
  <c r="E99" i="35"/>
  <c r="AU99" i="35" a="1"/>
  <c r="AH99" i="35" a="1"/>
  <c r="BH99" i="35" a="1"/>
  <c r="BG99" i="35" a="1"/>
  <c r="BM99" i="35" a="1"/>
  <c r="P99" i="35" a="1"/>
  <c r="AM98" i="35"/>
  <c r="S99" i="35" a="1"/>
  <c r="AQ99" i="35"/>
  <c r="N99" i="35"/>
  <c r="U99" i="35" a="1"/>
  <c r="BA99" i="35" a="1"/>
  <c r="Z99" i="35" a="1"/>
  <c r="Y99" i="35" a="1"/>
  <c r="Q99" i="35" a="1"/>
  <c r="D99" i="35"/>
  <c r="AA99" i="35" a="1"/>
  <c r="AY99" i="35" l="1"/>
  <c r="BN99" i="35"/>
  <c r="AU99" i="35"/>
  <c r="AX99" i="35"/>
  <c r="BS99" i="35"/>
  <c r="BI99" i="35"/>
  <c r="BT99" i="35"/>
  <c r="BG99" i="35"/>
  <c r="BK99" i="35"/>
  <c r="BD99" i="35"/>
  <c r="BM99" i="35"/>
  <c r="BP99" i="35"/>
  <c r="AZ99" i="35"/>
  <c r="BF99" i="35"/>
  <c r="BE99" i="35"/>
  <c r="BB99" i="35"/>
  <c r="BC99" i="35"/>
  <c r="BR99" i="35"/>
  <c r="AW99" i="35"/>
  <c r="BJ99" i="35"/>
  <c r="BQ99" i="35"/>
  <c r="BO99" i="35"/>
  <c r="BH99" i="35"/>
  <c r="AV99" i="35"/>
  <c r="BL99" i="35"/>
  <c r="BA99" i="35"/>
  <c r="BU99" i="35"/>
  <c r="AH99" i="35"/>
  <c r="AB99" i="35"/>
  <c r="V99" i="35"/>
  <c r="P99" i="35"/>
  <c r="AF99" i="35"/>
  <c r="Z99" i="35"/>
  <c r="T99" i="35"/>
  <c r="AI99" i="35"/>
  <c r="X99" i="35"/>
  <c r="AG99" i="35"/>
  <c r="W99" i="35"/>
  <c r="AE99" i="35"/>
  <c r="U99" i="35"/>
  <c r="AD99" i="35"/>
  <c r="S99" i="35"/>
  <c r="AC99" i="35"/>
  <c r="R99" i="35"/>
  <c r="AK99" i="35"/>
  <c r="AA99" i="35"/>
  <c r="AJ99" i="35"/>
  <c r="Y99" i="35"/>
  <c r="Q99" i="35"/>
  <c r="C99" i="35"/>
  <c r="A100" i="35"/>
  <c r="L25" i="25"/>
  <c r="M25" i="25"/>
  <c r="Y25" i="25"/>
  <c r="J25" i="25"/>
  <c r="H25" i="25"/>
  <c r="Z25" i="25"/>
  <c r="E25" i="25"/>
  <c r="E28" i="4"/>
  <c r="C23" i="24" s="1"/>
  <c r="F28" i="4"/>
  <c r="E23" i="24" s="1"/>
  <c r="G28" i="4"/>
  <c r="G23" i="24" s="1"/>
  <c r="H28" i="4"/>
  <c r="I23" i="24" s="1"/>
  <c r="I28" i="4"/>
  <c r="K23" i="24" s="1"/>
  <c r="J28" i="4"/>
  <c r="M23" i="24" s="1"/>
  <c r="K28" i="4"/>
  <c r="O23" i="24" s="1"/>
  <c r="L28" i="4"/>
  <c r="Q23" i="24" s="1"/>
  <c r="M28" i="4"/>
  <c r="S23" i="24" s="1"/>
  <c r="N28" i="4"/>
  <c r="O28" i="4"/>
  <c r="U23" i="24" s="1"/>
  <c r="P28" i="4"/>
  <c r="Q28" i="4"/>
  <c r="W23" i="24" s="1"/>
  <c r="R28" i="4"/>
  <c r="S28" i="4"/>
  <c r="AA23" i="24" s="1"/>
  <c r="T28" i="4"/>
  <c r="AC23" i="24" s="1"/>
  <c r="U28" i="4"/>
  <c r="AE23" i="24" s="1"/>
  <c r="V28" i="4"/>
  <c r="AG23" i="24" s="1"/>
  <c r="W28" i="4"/>
  <c r="AI23" i="24" s="1"/>
  <c r="X28" i="4"/>
  <c r="AK23" i="24" s="1"/>
  <c r="Y28" i="4"/>
  <c r="AM23" i="24" s="1"/>
  <c r="Z28" i="4"/>
  <c r="AO23" i="24" s="1"/>
  <c r="AA28" i="4"/>
  <c r="AQ23" i="24" s="1"/>
  <c r="AB28" i="4"/>
  <c r="AS23" i="24" s="1"/>
  <c r="AC28" i="4"/>
  <c r="AU23" i="24" s="1"/>
  <c r="AD28" i="4"/>
  <c r="AW23" i="24" s="1"/>
  <c r="AE28" i="4"/>
  <c r="AY23" i="24" s="1"/>
  <c r="AF28" i="4"/>
  <c r="BA23" i="24" s="1"/>
  <c r="AG28" i="4"/>
  <c r="Y23" i="24" s="1"/>
  <c r="H100" i="35"/>
  <c r="AI100" i="35" a="1"/>
  <c r="AG100" i="35" a="1"/>
  <c r="AZ100" i="35" a="1"/>
  <c r="L100" i="35"/>
  <c r="E100" i="35"/>
  <c r="AU100" i="35" a="1"/>
  <c r="BE100" i="35" a="1"/>
  <c r="I100" i="35"/>
  <c r="BS100" i="35" a="1"/>
  <c r="AJ100" i="35" a="1"/>
  <c r="K100" i="35"/>
  <c r="BQ100" i="35" a="1"/>
  <c r="BN100" i="35" a="1"/>
  <c r="AO100" i="35"/>
  <c r="P100" i="35" a="1"/>
  <c r="BK100" i="35" a="1"/>
  <c r="BG100" i="35" a="1"/>
  <c r="BL100" i="35" a="1"/>
  <c r="D100" i="35"/>
  <c r="M100" i="35"/>
  <c r="X100" i="35" a="1"/>
  <c r="F100" i="35"/>
  <c r="N100" i="35"/>
  <c r="AH100" i="35" a="1"/>
  <c r="U100" i="35" a="1"/>
  <c r="AN100" i="35"/>
  <c r="R100" i="35" a="1"/>
  <c r="BA100" i="35" a="1"/>
  <c r="AV100" i="35" a="1"/>
  <c r="BH100" i="35" a="1"/>
  <c r="BF100" i="35" a="1"/>
  <c r="AM100" i="35"/>
  <c r="BJ100" i="35" a="1"/>
  <c r="AK100" i="35" a="1"/>
  <c r="AA100" i="35" a="1"/>
  <c r="AQ100" i="35"/>
  <c r="AW100" i="35" a="1"/>
  <c r="AD100" i="35" a="1"/>
  <c r="Z100" i="35" a="1"/>
  <c r="AF100" i="35" a="1"/>
  <c r="AS100" i="35"/>
  <c r="BU100" i="35" a="1"/>
  <c r="BI100" i="35" a="1"/>
  <c r="T100" i="35" a="1"/>
  <c r="AP100" i="35"/>
  <c r="AB100" i="35" a="1"/>
  <c r="AE100" i="35" a="1"/>
  <c r="S100" i="35" a="1"/>
  <c r="BC100" i="35" a="1"/>
  <c r="BP100" i="35" a="1"/>
  <c r="Y100" i="35" a="1"/>
  <c r="AC100" i="35" a="1"/>
  <c r="BM100" i="35" a="1"/>
  <c r="BB100" i="35" a="1"/>
  <c r="AX100" i="35" a="1"/>
  <c r="C100" i="35" a="1"/>
  <c r="Q100" i="35" a="1"/>
  <c r="V100" i="35" a="1"/>
  <c r="G100" i="35"/>
  <c r="AP99" i="35"/>
  <c r="W100" i="35" a="1"/>
  <c r="BD100" i="35" a="1"/>
  <c r="BT100" i="35" a="1"/>
  <c r="AY100" i="35" a="1"/>
  <c r="J100" i="35"/>
  <c r="BR100" i="35" a="1"/>
  <c r="BO100" i="35" a="1"/>
  <c r="AZ100" i="35" l="1"/>
  <c r="BN100" i="35"/>
  <c r="BJ100" i="35"/>
  <c r="BI100" i="35"/>
  <c r="AX100" i="35"/>
  <c r="BH100" i="35"/>
  <c r="BU100" i="35"/>
  <c r="BB100" i="35"/>
  <c r="BC100" i="35"/>
  <c r="BG100" i="35"/>
  <c r="AW100" i="35"/>
  <c r="BS100" i="35"/>
  <c r="BD100" i="35"/>
  <c r="BF100" i="35"/>
  <c r="BM100" i="35"/>
  <c r="BR100" i="35"/>
  <c r="AY100" i="35"/>
  <c r="BQ100" i="35"/>
  <c r="AV100" i="35"/>
  <c r="BL100" i="35"/>
  <c r="BO100" i="35"/>
  <c r="BA100" i="35"/>
  <c r="BE100" i="35"/>
  <c r="BK100" i="35"/>
  <c r="AU100" i="35"/>
  <c r="BT100" i="35"/>
  <c r="BP100" i="35"/>
  <c r="AK100" i="35"/>
  <c r="AE100" i="35"/>
  <c r="Y100" i="35"/>
  <c r="S100" i="35"/>
  <c r="AJ100" i="35"/>
  <c r="AD100" i="35"/>
  <c r="X100" i="35"/>
  <c r="R100" i="35"/>
  <c r="AH100" i="35"/>
  <c r="AB100" i="35"/>
  <c r="V100" i="35"/>
  <c r="P100" i="35"/>
  <c r="AI100" i="35"/>
  <c r="W100" i="35"/>
  <c r="AG100" i="35"/>
  <c r="U100" i="35"/>
  <c r="AF100" i="35"/>
  <c r="T100" i="35"/>
  <c r="AC100" i="35"/>
  <c r="Q100" i="35"/>
  <c r="AA100" i="35"/>
  <c r="Z100" i="35"/>
  <c r="C100" i="35"/>
  <c r="A101" i="35"/>
  <c r="AI99" i="8"/>
  <c r="AZ101" i="35" a="1"/>
  <c r="AD101" i="35" a="1"/>
  <c r="AX101" i="35" a="1"/>
  <c r="BO101" i="35" a="1"/>
  <c r="BJ101" i="35" a="1"/>
  <c r="D101" i="35"/>
  <c r="X101" i="35" a="1"/>
  <c r="F101" i="35"/>
  <c r="BR101" i="35" a="1"/>
  <c r="Q101" i="35" a="1"/>
  <c r="BN101" i="35" a="1"/>
  <c r="AR100" i="35"/>
  <c r="BA101" i="35" a="1"/>
  <c r="BU101" i="35" a="1"/>
  <c r="BF101" i="35" a="1"/>
  <c r="R101" i="35" a="1"/>
  <c r="AU101" i="35" a="1"/>
  <c r="N101" i="35"/>
  <c r="BM101" i="35" a="1"/>
  <c r="V101" i="35" a="1"/>
  <c r="C101" i="35" a="1"/>
  <c r="H101" i="35"/>
  <c r="W101" i="35" a="1"/>
  <c r="AF101" i="35" a="1"/>
  <c r="E101" i="35"/>
  <c r="BK101" i="35" a="1"/>
  <c r="BH101" i="35" a="1"/>
  <c r="AS101" i="35"/>
  <c r="AI101" i="35" a="1"/>
  <c r="K101" i="35"/>
  <c r="AK101" i="35" a="1"/>
  <c r="AP101" i="35"/>
  <c r="AJ101" i="35" a="1"/>
  <c r="S101" i="35" a="1"/>
  <c r="AH101" i="35" a="1"/>
  <c r="J101" i="35"/>
  <c r="BP101" i="35" a="1"/>
  <c r="AN101" i="35"/>
  <c r="AM101" i="35"/>
  <c r="Z101" i="35" a="1"/>
  <c r="I101" i="35"/>
  <c r="AO101" i="35"/>
  <c r="BB101" i="35" a="1"/>
  <c r="BI101" i="35" a="1"/>
  <c r="AG101" i="35" a="1"/>
  <c r="AR101" i="35"/>
  <c r="BC101" i="35" a="1"/>
  <c r="BE101" i="35" a="1"/>
  <c r="Y101" i="35" a="1"/>
  <c r="G101" i="35"/>
  <c r="AA101" i="35" a="1"/>
  <c r="BT101" i="35" a="1"/>
  <c r="BQ101" i="35" a="1"/>
  <c r="AY101" i="35" a="1"/>
  <c r="U101" i="35" a="1"/>
  <c r="P101" i="35" a="1"/>
  <c r="AQ101" i="35"/>
  <c r="BD101" i="35" a="1"/>
  <c r="T101" i="35" a="1"/>
  <c r="BS101" i="35" a="1"/>
  <c r="BL101" i="35" a="1"/>
  <c r="AV101" i="35" a="1"/>
  <c r="AE101" i="35" a="1"/>
  <c r="L101" i="35"/>
  <c r="AW101" i="35" a="1"/>
  <c r="M101" i="35"/>
  <c r="AC101" i="35" a="1"/>
  <c r="BG101" i="35" a="1"/>
  <c r="AB101" i="35" a="1"/>
  <c r="BS101" i="35" l="1"/>
  <c r="BJ101" i="35"/>
  <c r="AU101" i="35"/>
  <c r="BA101" i="35"/>
  <c r="AZ101" i="35"/>
  <c r="BR101" i="35"/>
  <c r="AX101" i="35"/>
  <c r="BO101" i="35"/>
  <c r="AW101" i="35"/>
  <c r="BK101" i="35"/>
  <c r="BE101" i="35"/>
  <c r="BT101" i="35"/>
  <c r="BL101" i="35"/>
  <c r="BP101" i="35"/>
  <c r="BM101" i="35"/>
  <c r="BD101" i="35"/>
  <c r="BN101" i="35"/>
  <c r="BQ101" i="35"/>
  <c r="BI101" i="35"/>
  <c r="BG101" i="35"/>
  <c r="BF101" i="35"/>
  <c r="BU101" i="35"/>
  <c r="AV101" i="35"/>
  <c r="AY101" i="35"/>
  <c r="BB101" i="35"/>
  <c r="BC101" i="35"/>
  <c r="BH101" i="35"/>
  <c r="AG101" i="35"/>
  <c r="AA101" i="35"/>
  <c r="U101" i="35"/>
  <c r="AF101" i="35"/>
  <c r="Z101" i="35"/>
  <c r="T101" i="35"/>
  <c r="AJ101" i="35"/>
  <c r="AD101" i="35"/>
  <c r="X101" i="35"/>
  <c r="R101" i="35"/>
  <c r="AK101" i="35"/>
  <c r="Y101" i="35"/>
  <c r="AI101" i="35"/>
  <c r="W101" i="35"/>
  <c r="AH101" i="35"/>
  <c r="V101" i="35"/>
  <c r="AE101" i="35"/>
  <c r="S101" i="35"/>
  <c r="AC101" i="35"/>
  <c r="Q101" i="35"/>
  <c r="AB101" i="35"/>
  <c r="P101" i="35"/>
  <c r="C101" i="35"/>
  <c r="A102" i="35"/>
  <c r="V26" i="25"/>
  <c r="J26" i="25"/>
  <c r="L26" i="25"/>
  <c r="W26" i="25"/>
  <c r="U26" i="25"/>
  <c r="I26" i="25"/>
  <c r="AB26" i="25"/>
  <c r="T26" i="25"/>
  <c r="H26" i="25"/>
  <c r="P26" i="25"/>
  <c r="Y26" i="25"/>
  <c r="S26" i="25"/>
  <c r="AD26" i="25"/>
  <c r="R26" i="25"/>
  <c r="F26" i="25"/>
  <c r="X26" i="25"/>
  <c r="K26" i="25"/>
  <c r="AC26" i="25"/>
  <c r="Q26" i="25"/>
  <c r="E26" i="25"/>
  <c r="M26" i="25"/>
  <c r="AA26" i="25"/>
  <c r="Z26" i="25"/>
  <c r="N26" i="25"/>
  <c r="AI102" i="35" a="1"/>
  <c r="BQ102" i="35" a="1"/>
  <c r="BC102" i="35" a="1"/>
  <c r="AD102" i="35" a="1"/>
  <c r="AH102" i="35" a="1"/>
  <c r="BB102" i="35" a="1"/>
  <c r="AA102" i="35" a="1"/>
  <c r="AM102" i="35"/>
  <c r="AG102" i="35" a="1"/>
  <c r="BG102" i="35" a="1"/>
  <c r="Z102" i="35" a="1"/>
  <c r="BI102" i="35" a="1"/>
  <c r="BK102" i="35" a="1"/>
  <c r="S102" i="35" a="1"/>
  <c r="X102" i="35" a="1"/>
  <c r="AK102" i="35" a="1"/>
  <c r="BR102" i="35" a="1"/>
  <c r="H102" i="35"/>
  <c r="AF102" i="35" a="1"/>
  <c r="BN102" i="35" a="1"/>
  <c r="L102" i="35"/>
  <c r="AR102" i="35"/>
  <c r="AB102" i="35" a="1"/>
  <c r="BO102" i="35" a="1"/>
  <c r="P102" i="35" a="1"/>
  <c r="BJ102" i="35" a="1"/>
  <c r="I102" i="35"/>
  <c r="AW102" i="35" a="1"/>
  <c r="C102" i="35" a="1"/>
  <c r="BH102" i="35" a="1"/>
  <c r="AY102" i="35" a="1"/>
  <c r="Q102" i="35" a="1"/>
  <c r="BP102" i="35" a="1"/>
  <c r="AV102" i="35" a="1"/>
  <c r="BE102" i="35" a="1"/>
  <c r="M102" i="35"/>
  <c r="BT102" i="35" a="1"/>
  <c r="AP102" i="35"/>
  <c r="BL102" i="35" a="1"/>
  <c r="AJ102" i="35" a="1"/>
  <c r="AC102" i="35" a="1"/>
  <c r="AZ102" i="35" a="1"/>
  <c r="BU102" i="35" a="1"/>
  <c r="BD102" i="35" a="1"/>
  <c r="AE102" i="35" a="1"/>
  <c r="W102" i="35" a="1"/>
  <c r="J102" i="35"/>
  <c r="V102" i="35" a="1"/>
  <c r="BF102" i="35" a="1"/>
  <c r="R102" i="35" a="1"/>
  <c r="AQ102" i="35"/>
  <c r="N102" i="35"/>
  <c r="G102" i="35"/>
  <c r="AN102" i="35"/>
  <c r="T102" i="35" a="1"/>
  <c r="BM102" i="35" a="1"/>
  <c r="AO102" i="35"/>
  <c r="AX102" i="35" a="1"/>
  <c r="AU102" i="35" a="1"/>
  <c r="F102" i="35"/>
  <c r="U102" i="35" a="1"/>
  <c r="BS102" i="35" a="1"/>
  <c r="AS102" i="35"/>
  <c r="Y102" i="35" a="1"/>
  <c r="BA102" i="35" a="1"/>
  <c r="BN102" i="35" l="1"/>
  <c r="BP102" i="35"/>
  <c r="BU102" i="35"/>
  <c r="BB102" i="35"/>
  <c r="AY102" i="35"/>
  <c r="AV102" i="35"/>
  <c r="AX102" i="35"/>
  <c r="BC102" i="35"/>
  <c r="BJ102" i="35"/>
  <c r="BO102" i="35"/>
  <c r="BD102" i="35"/>
  <c r="BI102" i="35"/>
  <c r="BT102" i="35"/>
  <c r="AW102" i="35"/>
  <c r="BS102" i="35"/>
  <c r="BR102" i="35"/>
  <c r="BL102" i="35"/>
  <c r="BA102" i="35"/>
  <c r="AU102" i="35"/>
  <c r="BG102" i="35"/>
  <c r="BQ102" i="35"/>
  <c r="BM102" i="35"/>
  <c r="BE102" i="35"/>
  <c r="BH102" i="35"/>
  <c r="BF102" i="35"/>
  <c r="AZ102" i="35"/>
  <c r="BK102" i="35"/>
  <c r="AI102" i="35"/>
  <c r="AC102" i="35"/>
  <c r="W102" i="35"/>
  <c r="Q102" i="35"/>
  <c r="AH102" i="35"/>
  <c r="AB102" i="35"/>
  <c r="V102" i="35"/>
  <c r="P102" i="35"/>
  <c r="AF102" i="35"/>
  <c r="Z102" i="35"/>
  <c r="T102" i="35"/>
  <c r="AA102" i="35"/>
  <c r="AK102" i="35"/>
  <c r="Y102" i="35"/>
  <c r="AJ102" i="35"/>
  <c r="X102" i="35"/>
  <c r="AG102" i="35"/>
  <c r="U102" i="35"/>
  <c r="AE102" i="35"/>
  <c r="S102" i="35"/>
  <c r="AD102" i="35"/>
  <c r="R102" i="35"/>
  <c r="C102" i="35"/>
  <c r="A103" i="35"/>
  <c r="E29" i="4"/>
  <c r="C24" i="24" s="1"/>
  <c r="F29" i="4"/>
  <c r="E24" i="24" s="1"/>
  <c r="G29" i="4"/>
  <c r="G24" i="24" s="1"/>
  <c r="H29" i="4"/>
  <c r="I24" i="24" s="1"/>
  <c r="I29" i="4"/>
  <c r="K24" i="24" s="1"/>
  <c r="J29" i="4"/>
  <c r="M24" i="24" s="1"/>
  <c r="K29" i="4"/>
  <c r="O24" i="24" s="1"/>
  <c r="L29" i="4"/>
  <c r="Q24" i="24" s="1"/>
  <c r="M29" i="4"/>
  <c r="S24" i="24" s="1"/>
  <c r="N29" i="4"/>
  <c r="O29" i="4"/>
  <c r="U24" i="24" s="1"/>
  <c r="P29" i="4"/>
  <c r="Q29" i="4"/>
  <c r="W24" i="24" s="1"/>
  <c r="R29" i="4"/>
  <c r="S29" i="4"/>
  <c r="AA24" i="24" s="1"/>
  <c r="T29" i="4"/>
  <c r="AC24" i="24" s="1"/>
  <c r="U29" i="4"/>
  <c r="AE24" i="24" s="1"/>
  <c r="V29" i="4"/>
  <c r="AG24" i="24" s="1"/>
  <c r="W29" i="4"/>
  <c r="AI24" i="24" s="1"/>
  <c r="X29" i="4"/>
  <c r="AK24" i="24" s="1"/>
  <c r="Y29" i="4"/>
  <c r="AM24" i="24" s="1"/>
  <c r="Z29" i="4"/>
  <c r="AO24" i="24" s="1"/>
  <c r="AA29" i="4"/>
  <c r="AQ24" i="24" s="1"/>
  <c r="AB29" i="4"/>
  <c r="AS24" i="24" s="1"/>
  <c r="AC29" i="4"/>
  <c r="AU24" i="24" s="1"/>
  <c r="AD29" i="4"/>
  <c r="AW24" i="24" s="1"/>
  <c r="AE29" i="4"/>
  <c r="AY24" i="24" s="1"/>
  <c r="AF29" i="4"/>
  <c r="BA24" i="24" s="1"/>
  <c r="AG29" i="4"/>
  <c r="Y24" i="24" s="1"/>
  <c r="AJ103" i="35" a="1"/>
  <c r="AW103" i="35" a="1"/>
  <c r="BM103" i="35" a="1"/>
  <c r="BH103" i="35" a="1"/>
  <c r="Q103" i="35" a="1"/>
  <c r="X103" i="35" a="1"/>
  <c r="G103" i="35"/>
  <c r="BR103" i="35" a="1"/>
  <c r="AN103" i="35"/>
  <c r="BQ103" i="35" a="1"/>
  <c r="E102" i="35"/>
  <c r="BJ103" i="35" a="1"/>
  <c r="K103" i="35"/>
  <c r="BC103" i="35" a="1"/>
  <c r="AE103" i="35" a="1"/>
  <c r="AX103" i="35" a="1"/>
  <c r="BB103" i="35" a="1"/>
  <c r="D103" i="35"/>
  <c r="BN103" i="35" a="1"/>
  <c r="AY103" i="35" a="1"/>
  <c r="J103" i="35"/>
  <c r="AH103" i="35" a="1"/>
  <c r="T103" i="35" a="1"/>
  <c r="AI103" i="35" a="1"/>
  <c r="S103" i="35" a="1"/>
  <c r="BU103" i="35" a="1"/>
  <c r="BP103" i="35" a="1"/>
  <c r="BI103" i="35" a="1"/>
  <c r="AD103" i="35" a="1"/>
  <c r="AU103" i="35" a="1"/>
  <c r="AA103" i="35" a="1"/>
  <c r="M103" i="35"/>
  <c r="BK103" i="35" a="1"/>
  <c r="C103" i="35" a="1"/>
  <c r="AP103" i="35"/>
  <c r="AR103" i="35"/>
  <c r="I103" i="35"/>
  <c r="AC103" i="35" a="1"/>
  <c r="F103" i="35"/>
  <c r="K102" i="35"/>
  <c r="Y103" i="35" a="1"/>
  <c r="Z103" i="35" a="1"/>
  <c r="D102" i="35"/>
  <c r="BL103" i="35" a="1"/>
  <c r="L103" i="35"/>
  <c r="H103" i="35"/>
  <c r="E103" i="35"/>
  <c r="AB103" i="35" a="1"/>
  <c r="BG103" i="35" a="1"/>
  <c r="BE103" i="35" a="1"/>
  <c r="BT103" i="35" a="1"/>
  <c r="AQ103" i="35"/>
  <c r="AK103" i="35" a="1"/>
  <c r="BS103" i="35" a="1"/>
  <c r="BA103" i="35" a="1"/>
  <c r="BD103" i="35" a="1"/>
  <c r="AG103" i="35" a="1"/>
  <c r="P103" i="35" a="1"/>
  <c r="AV103" i="35" a="1"/>
  <c r="AO103" i="35"/>
  <c r="AZ103" i="35" a="1"/>
  <c r="BF103" i="35" a="1"/>
  <c r="R103" i="35" a="1"/>
  <c r="U103" i="35" a="1"/>
  <c r="AF103" i="35" a="1"/>
  <c r="N103" i="35"/>
  <c r="AM103" i="35"/>
  <c r="W103" i="35" a="1"/>
  <c r="V103" i="35" a="1"/>
  <c r="BO103" i="35" a="1"/>
  <c r="BA103" i="35" l="1"/>
  <c r="AU103" i="35"/>
  <c r="BK103" i="35"/>
  <c r="BJ103" i="35"/>
  <c r="BP103" i="35"/>
  <c r="BQ103" i="35"/>
  <c r="AY103" i="35"/>
  <c r="BN103" i="35"/>
  <c r="BL103" i="35"/>
  <c r="BS103" i="35"/>
  <c r="BG103" i="35"/>
  <c r="BT103" i="35"/>
  <c r="AV103" i="35"/>
  <c r="AZ103" i="35"/>
  <c r="BO103" i="35"/>
  <c r="BF103" i="35"/>
  <c r="AW103" i="35"/>
  <c r="BE103" i="35"/>
  <c r="BD103" i="35"/>
  <c r="BR103" i="35"/>
  <c r="BM103" i="35"/>
  <c r="BH103" i="35"/>
  <c r="AX103" i="35"/>
  <c r="BU103" i="35"/>
  <c r="BI103" i="35"/>
  <c r="BC103" i="35"/>
  <c r="BB103" i="35"/>
  <c r="AK103" i="35"/>
  <c r="AE103" i="35"/>
  <c r="Y103" i="35"/>
  <c r="S103" i="35"/>
  <c r="AJ103" i="35"/>
  <c r="AD103" i="35"/>
  <c r="X103" i="35"/>
  <c r="R103" i="35"/>
  <c r="AH103" i="35"/>
  <c r="AB103" i="35"/>
  <c r="V103" i="35"/>
  <c r="P103" i="35"/>
  <c r="AG103" i="35"/>
  <c r="AA103" i="35"/>
  <c r="Q103" i="35"/>
  <c r="AC103" i="35"/>
  <c r="Z103" i="35"/>
  <c r="W103" i="35"/>
  <c r="AI103" i="35"/>
  <c r="U103" i="35"/>
  <c r="AF103" i="35"/>
  <c r="T103" i="35"/>
  <c r="C103" i="35"/>
  <c r="A104" i="35"/>
  <c r="AI105" i="8"/>
  <c r="AH104" i="35" a="1"/>
  <c r="Z104" i="35" a="1"/>
  <c r="W104" i="35" a="1"/>
  <c r="BI104" i="35" a="1"/>
  <c r="BF104" i="35" a="1"/>
  <c r="AZ104" i="35" a="1"/>
  <c r="AQ104" i="35"/>
  <c r="N104" i="35"/>
  <c r="BG104" i="35" a="1"/>
  <c r="M104" i="35"/>
  <c r="BK104" i="35" a="1"/>
  <c r="E104" i="35"/>
  <c r="P104" i="35" a="1"/>
  <c r="AA104" i="35" a="1"/>
  <c r="AD104" i="35" a="1"/>
  <c r="C104" i="35" a="1"/>
  <c r="BS104" i="35" a="1"/>
  <c r="R104" i="35" a="1"/>
  <c r="BH104" i="35" a="1"/>
  <c r="AB104" i="35" a="1"/>
  <c r="AM104" i="35"/>
  <c r="K104" i="35"/>
  <c r="H104" i="35"/>
  <c r="Q104" i="35" a="1"/>
  <c r="AI104" i="35" a="1"/>
  <c r="BQ104" i="35" a="1"/>
  <c r="G104" i="35"/>
  <c r="AS104" i="35"/>
  <c r="AC104" i="35" a="1"/>
  <c r="BJ104" i="35" a="1"/>
  <c r="AR104" i="35"/>
  <c r="BL104" i="35" a="1"/>
  <c r="AU104" i="35" a="1"/>
  <c r="BA104" i="35" a="1"/>
  <c r="AX104" i="35" a="1"/>
  <c r="D104" i="35"/>
  <c r="J104" i="35"/>
  <c r="AE104" i="35" a="1"/>
  <c r="BB104" i="35" a="1"/>
  <c r="I104" i="35"/>
  <c r="BT104" i="35" a="1"/>
  <c r="AN104" i="35"/>
  <c r="BO104" i="35" a="1"/>
  <c r="BC104" i="35" a="1"/>
  <c r="BN104" i="35" a="1"/>
  <c r="V104" i="35" a="1"/>
  <c r="AP104" i="35"/>
  <c r="AW104" i="35" a="1"/>
  <c r="L104" i="35"/>
  <c r="Y104" i="35" a="1"/>
  <c r="T104" i="35" a="1"/>
  <c r="AY104" i="35" a="1"/>
  <c r="AK104" i="35" a="1"/>
  <c r="X104" i="35" a="1"/>
  <c r="BR104" i="35" a="1"/>
  <c r="AJ104" i="35" a="1"/>
  <c r="BP104" i="35" a="1"/>
  <c r="BE104" i="35" a="1"/>
  <c r="F104" i="35"/>
  <c r="BM104" i="35" a="1"/>
  <c r="AG104" i="35" a="1"/>
  <c r="AO104" i="35"/>
  <c r="AV104" i="35" a="1"/>
  <c r="BU104" i="35" a="1"/>
  <c r="S104" i="35" a="1"/>
  <c r="BD104" i="35" a="1"/>
  <c r="AF104" i="35" a="1"/>
  <c r="U104" i="35" a="1"/>
  <c r="AS103" i="35"/>
  <c r="BD104" i="35" l="1"/>
  <c r="AY104" i="35"/>
  <c r="BB104" i="35"/>
  <c r="BQ104" i="35"/>
  <c r="BP104" i="35"/>
  <c r="BG104" i="35"/>
  <c r="AW104" i="35"/>
  <c r="BE104" i="35"/>
  <c r="BC104" i="35"/>
  <c r="BU104" i="35"/>
  <c r="BM104" i="35"/>
  <c r="BA104" i="35"/>
  <c r="BN104" i="35"/>
  <c r="BL104" i="35"/>
  <c r="BK104" i="35"/>
  <c r="AV104" i="35"/>
  <c r="AU104" i="35"/>
  <c r="BJ104" i="35"/>
  <c r="BI104" i="35"/>
  <c r="AZ104" i="35"/>
  <c r="BO104" i="35"/>
  <c r="BR104" i="35"/>
  <c r="BH104" i="35"/>
  <c r="BS104" i="35"/>
  <c r="AX104" i="35"/>
  <c r="BT104" i="35"/>
  <c r="BF104" i="35"/>
  <c r="AG104" i="35"/>
  <c r="AA104" i="35"/>
  <c r="U104" i="35"/>
  <c r="AF104" i="35"/>
  <c r="Z104" i="35"/>
  <c r="T104" i="35"/>
  <c r="AJ104" i="35"/>
  <c r="AD104" i="35"/>
  <c r="X104" i="35"/>
  <c r="R104" i="35"/>
  <c r="AI104" i="35"/>
  <c r="AC104" i="35"/>
  <c r="W104" i="35"/>
  <c r="Q104" i="35"/>
  <c r="AK104" i="35"/>
  <c r="V104" i="35"/>
  <c r="AH104" i="35"/>
  <c r="S104" i="35"/>
  <c r="AE104" i="35"/>
  <c r="P104" i="35"/>
  <c r="AB104" i="35"/>
  <c r="Y104" i="35"/>
  <c r="C104" i="35"/>
  <c r="A105" i="35"/>
  <c r="G27" i="25"/>
  <c r="F27" i="25"/>
  <c r="E27" i="25"/>
  <c r="AB27" i="25"/>
  <c r="BQ105" i="35" a="1"/>
  <c r="AF105" i="35" a="1"/>
  <c r="C105" i="35" a="1"/>
  <c r="BO105" i="35" a="1"/>
  <c r="AR105" i="35"/>
  <c r="S105" i="35" a="1"/>
  <c r="G105" i="35"/>
  <c r="H105" i="35"/>
  <c r="AI105" i="35" a="1"/>
  <c r="BH105" i="35" a="1"/>
  <c r="V105" i="35" a="1"/>
  <c r="T105" i="35" a="1"/>
  <c r="AG105" i="35" a="1"/>
  <c r="AD105" i="35" a="1"/>
  <c r="AE105" i="35" a="1"/>
  <c r="BL105" i="35" a="1"/>
  <c r="BU105" i="35" a="1"/>
  <c r="Z105" i="35" a="1"/>
  <c r="N105" i="35"/>
  <c r="AV105" i="35" a="1"/>
  <c r="AO105" i="35"/>
  <c r="AN105" i="35"/>
  <c r="AU105" i="35" a="1"/>
  <c r="BB105" i="35" a="1"/>
  <c r="BE105" i="35" a="1"/>
  <c r="BA105" i="35" a="1"/>
  <c r="J105" i="35"/>
  <c r="BK105" i="35" a="1"/>
  <c r="AX105" i="35" a="1"/>
  <c r="BD105" i="35" a="1"/>
  <c r="BS105" i="35" a="1"/>
  <c r="AY105" i="35" a="1"/>
  <c r="BP105" i="35" a="1"/>
  <c r="AS105" i="35"/>
  <c r="E105" i="35"/>
  <c r="BM105" i="35" a="1"/>
  <c r="BI105" i="35" a="1"/>
  <c r="AZ105" i="35" a="1"/>
  <c r="AW105" i="35" a="1"/>
  <c r="AH105" i="35" a="1"/>
  <c r="I105" i="35"/>
  <c r="D105" i="35"/>
  <c r="AK105" i="35" a="1"/>
  <c r="K105" i="35"/>
  <c r="BC105" i="35" a="1"/>
  <c r="P105" i="35" a="1"/>
  <c r="U105" i="35" a="1"/>
  <c r="F105" i="35"/>
  <c r="AA105" i="35" a="1"/>
  <c r="AM105" i="35"/>
  <c r="Q105" i="35" a="1"/>
  <c r="AJ105" i="35" a="1"/>
  <c r="Y105" i="35" a="1"/>
  <c r="BT105" i="35" a="1"/>
  <c r="M105" i="35"/>
  <c r="AB105" i="35" a="1"/>
  <c r="BN105" i="35" a="1"/>
  <c r="L105" i="35"/>
  <c r="W105" i="35" a="1"/>
  <c r="AP105" i="35"/>
  <c r="BJ105" i="35" a="1"/>
  <c r="X105" i="35" a="1"/>
  <c r="AC105" i="35" a="1"/>
  <c r="BF105" i="35" a="1"/>
  <c r="AQ105" i="35"/>
  <c r="BG105" i="35" a="1"/>
  <c r="BR105" i="35" a="1"/>
  <c r="R105" i="35" a="1"/>
  <c r="BL105" i="35" l="1"/>
  <c r="AZ105" i="35"/>
  <c r="AU105" i="35"/>
  <c r="BE105" i="35"/>
  <c r="BA105" i="35"/>
  <c r="BG105" i="35"/>
  <c r="BS105" i="35"/>
  <c r="BM105" i="35"/>
  <c r="BN105" i="35"/>
  <c r="BH105" i="35"/>
  <c r="BP105" i="35"/>
  <c r="BR105" i="35"/>
  <c r="BO105" i="35"/>
  <c r="BI105" i="35"/>
  <c r="BC105" i="35"/>
  <c r="BJ105" i="35"/>
  <c r="AW105" i="35"/>
  <c r="BK105" i="35"/>
  <c r="AV105" i="35"/>
  <c r="BF105" i="35"/>
  <c r="BU105" i="35"/>
  <c r="BB105" i="35"/>
  <c r="BD105" i="35"/>
  <c r="BQ105" i="35"/>
  <c r="BT105" i="35"/>
  <c r="AY105" i="35"/>
  <c r="AX105" i="35"/>
  <c r="AI105" i="35"/>
  <c r="AC105" i="35"/>
  <c r="W105" i="35"/>
  <c r="Q105" i="35"/>
  <c r="AH105" i="35"/>
  <c r="AB105" i="35"/>
  <c r="V105" i="35"/>
  <c r="P105" i="35"/>
  <c r="AF105" i="35"/>
  <c r="Z105" i="35"/>
  <c r="T105" i="35"/>
  <c r="AK105" i="35"/>
  <c r="AE105" i="35"/>
  <c r="Y105" i="35"/>
  <c r="S105" i="35"/>
  <c r="AD105" i="35"/>
  <c r="AA105" i="35"/>
  <c r="X105" i="35"/>
  <c r="AJ105" i="35"/>
  <c r="U105" i="35"/>
  <c r="R105" i="35"/>
  <c r="AG105" i="35"/>
  <c r="C105" i="35"/>
  <c r="A106" i="35"/>
  <c r="E30" i="4"/>
  <c r="C25" i="24" s="1"/>
  <c r="F30" i="4"/>
  <c r="E25" i="24" s="1"/>
  <c r="G30" i="4"/>
  <c r="G25" i="24" s="1"/>
  <c r="H30" i="4"/>
  <c r="I25" i="24" s="1"/>
  <c r="I30" i="4"/>
  <c r="K25" i="24" s="1"/>
  <c r="J30" i="4"/>
  <c r="M25" i="24" s="1"/>
  <c r="K30" i="4"/>
  <c r="O25" i="24" s="1"/>
  <c r="L30" i="4"/>
  <c r="Q25" i="24" s="1"/>
  <c r="M30" i="4"/>
  <c r="S25" i="24" s="1"/>
  <c r="N30" i="4"/>
  <c r="O30" i="4"/>
  <c r="U25" i="24" s="1"/>
  <c r="P30" i="4"/>
  <c r="Q30" i="4"/>
  <c r="W25" i="24" s="1"/>
  <c r="R30" i="4"/>
  <c r="S30" i="4"/>
  <c r="AA25" i="24" s="1"/>
  <c r="T30" i="4"/>
  <c r="AC25" i="24" s="1"/>
  <c r="U30" i="4"/>
  <c r="AE25" i="24" s="1"/>
  <c r="V30" i="4"/>
  <c r="AG25" i="24" s="1"/>
  <c r="W30" i="4"/>
  <c r="AI25" i="24" s="1"/>
  <c r="X30" i="4"/>
  <c r="AK25" i="24" s="1"/>
  <c r="Y30" i="4"/>
  <c r="AM25" i="24" s="1"/>
  <c r="Z30" i="4"/>
  <c r="AO25" i="24" s="1"/>
  <c r="AA30" i="4"/>
  <c r="AQ25" i="24" s="1"/>
  <c r="AB30" i="4"/>
  <c r="AS25" i="24" s="1"/>
  <c r="AC30" i="4"/>
  <c r="AU25" i="24" s="1"/>
  <c r="AD30" i="4"/>
  <c r="AW25" i="24" s="1"/>
  <c r="AE30" i="4"/>
  <c r="AY25" i="24" s="1"/>
  <c r="AF30" i="4"/>
  <c r="BA25" i="24" s="1"/>
  <c r="AG30" i="4"/>
  <c r="Y25" i="24" s="1"/>
  <c r="S106" i="35" a="1"/>
  <c r="AK106" i="35" a="1"/>
  <c r="BN106" i="35" a="1"/>
  <c r="AP106" i="35"/>
  <c r="BQ106" i="35" a="1"/>
  <c r="F106" i="35"/>
  <c r="V106" i="35" a="1"/>
  <c r="AC106" i="35" a="1"/>
  <c r="BE106" i="35" a="1"/>
  <c r="N106" i="35"/>
  <c r="AA106" i="35" a="1"/>
  <c r="U106" i="35" a="1"/>
  <c r="AB106" i="35" a="1"/>
  <c r="BL106" i="35" a="1"/>
  <c r="AM106" i="35"/>
  <c r="AV106" i="35" a="1"/>
  <c r="BF106" i="35" a="1"/>
  <c r="AO106" i="35"/>
  <c r="AH106" i="35" a="1"/>
  <c r="BR106" i="35" a="1"/>
  <c r="AJ106" i="35" a="1"/>
  <c r="BI106" i="35" a="1"/>
  <c r="AQ106" i="35"/>
  <c r="L106" i="35"/>
  <c r="AN106" i="35"/>
  <c r="BK106" i="35" a="1"/>
  <c r="AI106" i="35" a="1"/>
  <c r="J106" i="35"/>
  <c r="H106" i="35"/>
  <c r="BB106" i="35" a="1"/>
  <c r="K106" i="35"/>
  <c r="P106" i="35" a="1"/>
  <c r="T106" i="35" a="1"/>
  <c r="BT106" i="35" a="1"/>
  <c r="I106" i="35"/>
  <c r="M106" i="35"/>
  <c r="BC106" i="35" a="1"/>
  <c r="BA106" i="35" a="1"/>
  <c r="AD106" i="35" a="1"/>
  <c r="BH106" i="35" a="1"/>
  <c r="BP106" i="35" a="1"/>
  <c r="AR106" i="35"/>
  <c r="AU106" i="35" a="1"/>
  <c r="G106" i="35"/>
  <c r="AF106" i="35" a="1"/>
  <c r="AS106" i="35"/>
  <c r="E106" i="35"/>
  <c r="W106" i="35" a="1"/>
  <c r="AW106" i="35" a="1"/>
  <c r="Q106" i="35" a="1"/>
  <c r="R106" i="35" a="1"/>
  <c r="BO106" i="35" a="1"/>
  <c r="X106" i="35" a="1"/>
  <c r="Y106" i="35" a="1"/>
  <c r="BU106" i="35" a="1"/>
  <c r="BG106" i="35" a="1"/>
  <c r="Z106" i="35" a="1"/>
  <c r="BD106" i="35" a="1"/>
  <c r="BJ106" i="35" a="1"/>
  <c r="BS106" i="35" a="1"/>
  <c r="BM106" i="35" a="1"/>
  <c r="C106" i="35" a="1"/>
  <c r="AE106" i="35" a="1"/>
  <c r="D106" i="35"/>
  <c r="AZ106" i="35" a="1"/>
  <c r="AX106" i="35" a="1"/>
  <c r="AY106" i="35" a="1"/>
  <c r="AG106" i="35" a="1"/>
  <c r="BG106" i="35" l="1"/>
  <c r="BL106" i="35"/>
  <c r="AV106" i="35"/>
  <c r="BB106" i="35"/>
  <c r="BF106" i="35"/>
  <c r="BR106" i="35"/>
  <c r="BT106" i="35"/>
  <c r="BH106" i="35"/>
  <c r="BM106" i="35"/>
  <c r="BK106" i="35"/>
  <c r="BI106" i="35"/>
  <c r="BA106" i="35"/>
  <c r="BP106" i="35"/>
  <c r="AW106" i="35"/>
  <c r="BS106" i="35"/>
  <c r="BO106" i="35"/>
  <c r="BE106" i="35"/>
  <c r="BJ106" i="35"/>
  <c r="AU106" i="35"/>
  <c r="AX106" i="35"/>
  <c r="BQ106" i="35"/>
  <c r="BC106" i="35"/>
  <c r="BU106" i="35"/>
  <c r="BD106" i="35"/>
  <c r="BN106" i="35"/>
  <c r="AY106" i="35"/>
  <c r="AZ106" i="35"/>
  <c r="AK106" i="35"/>
  <c r="AE106" i="35"/>
  <c r="Y106" i="35"/>
  <c r="S106" i="35"/>
  <c r="AJ106" i="35"/>
  <c r="AD106" i="35"/>
  <c r="X106" i="35"/>
  <c r="R106" i="35"/>
  <c r="AH106" i="35"/>
  <c r="AB106" i="35"/>
  <c r="V106" i="35"/>
  <c r="P106" i="35"/>
  <c r="AG106" i="35"/>
  <c r="AA106" i="35"/>
  <c r="U106" i="35"/>
  <c r="AI106" i="35"/>
  <c r="T106" i="35"/>
  <c r="AF106" i="35"/>
  <c r="Q106" i="35"/>
  <c r="AC106" i="35"/>
  <c r="Z106" i="35"/>
  <c r="W106" i="35"/>
  <c r="C106" i="35"/>
  <c r="A107" i="35"/>
  <c r="AI111" i="8"/>
  <c r="BK107" i="35" a="1"/>
  <c r="BJ107" i="35" a="1"/>
  <c r="AN107" i="35"/>
  <c r="AJ107" i="35" a="1"/>
  <c r="AW107" i="35" a="1"/>
  <c r="AX107" i="35" a="1"/>
  <c r="AD107" i="35" a="1"/>
  <c r="BL107" i="35" a="1"/>
  <c r="BE107" i="35" a="1"/>
  <c r="BG107" i="35" a="1"/>
  <c r="T107" i="35" a="1"/>
  <c r="BO107" i="35" a="1"/>
  <c r="BN107" i="35" a="1"/>
  <c r="AR107" i="35"/>
  <c r="G107" i="35"/>
  <c r="BF107" i="35" a="1"/>
  <c r="AP107" i="35"/>
  <c r="AB107" i="35" a="1"/>
  <c r="V107" i="35" a="1"/>
  <c r="I107" i="35"/>
  <c r="Q107" i="35" a="1"/>
  <c r="X107" i="35" a="1"/>
  <c r="W107" i="35" a="1"/>
  <c r="AF107" i="35" a="1"/>
  <c r="BQ107" i="35" a="1"/>
  <c r="AH107" i="35" a="1"/>
  <c r="BB107" i="35" a="1"/>
  <c r="BU107" i="35" a="1"/>
  <c r="AQ107" i="35"/>
  <c r="L107" i="35"/>
  <c r="BD107" i="35" a="1"/>
  <c r="C107" i="35" a="1"/>
  <c r="AK107" i="35" a="1"/>
  <c r="BS107" i="35" a="1"/>
  <c r="Z107" i="35" a="1"/>
  <c r="BA107" i="35" a="1"/>
  <c r="E107" i="35"/>
  <c r="BM107" i="35" a="1"/>
  <c r="BR107" i="35" a="1"/>
  <c r="AS107" i="35"/>
  <c r="H107" i="35"/>
  <c r="BT107" i="35" a="1"/>
  <c r="AY107" i="35" a="1"/>
  <c r="AG107" i="35" a="1"/>
  <c r="N107" i="35"/>
  <c r="AZ107" i="35" a="1"/>
  <c r="M107" i="35"/>
  <c r="AO107" i="35"/>
  <c r="BC107" i="35" a="1"/>
  <c r="AM107" i="35"/>
  <c r="AI107" i="35" a="1"/>
  <c r="S107" i="35" a="1"/>
  <c r="BP107" i="35" a="1"/>
  <c r="AA107" i="35" a="1"/>
  <c r="Y107" i="35" a="1"/>
  <c r="AV107" i="35" a="1"/>
  <c r="AE107" i="35" a="1"/>
  <c r="AU107" i="35" a="1"/>
  <c r="BI107" i="35" a="1"/>
  <c r="AC107" i="35" a="1"/>
  <c r="BH107" i="35" a="1"/>
  <c r="U107" i="35" a="1"/>
  <c r="K107" i="35"/>
  <c r="P107" i="35" a="1"/>
  <c r="D107" i="35"/>
  <c r="F107" i="35"/>
  <c r="R107" i="35" a="1"/>
  <c r="BD107" i="35" l="1"/>
  <c r="BU107" i="35"/>
  <c r="AU107" i="35"/>
  <c r="BM107" i="35"/>
  <c r="BB107" i="35"/>
  <c r="BF107" i="35"/>
  <c r="BK107" i="35"/>
  <c r="BL107" i="35"/>
  <c r="BG107" i="35"/>
  <c r="BS107" i="35"/>
  <c r="BI107" i="35"/>
  <c r="BQ107" i="35"/>
  <c r="AW107" i="35"/>
  <c r="BN107" i="35"/>
  <c r="BA107" i="35"/>
  <c r="BO107" i="35"/>
  <c r="AV107" i="35"/>
  <c r="BJ107" i="35"/>
  <c r="BC107" i="35"/>
  <c r="AY107" i="35"/>
  <c r="AX107" i="35"/>
  <c r="AZ107" i="35"/>
  <c r="BE107" i="35"/>
  <c r="BT107" i="35"/>
  <c r="BR107" i="35"/>
  <c r="BH107" i="35"/>
  <c r="BP107" i="35"/>
  <c r="AG107" i="35"/>
  <c r="AA107" i="35"/>
  <c r="U107" i="35"/>
  <c r="AF107" i="35"/>
  <c r="Z107" i="35"/>
  <c r="T107" i="35"/>
  <c r="AJ107" i="35"/>
  <c r="AD107" i="35"/>
  <c r="X107" i="35"/>
  <c r="R107" i="35"/>
  <c r="AI107" i="35"/>
  <c r="AC107" i="35"/>
  <c r="W107" i="35"/>
  <c r="Q107" i="35"/>
  <c r="AB107" i="35"/>
  <c r="Y107" i="35"/>
  <c r="AK107" i="35"/>
  <c r="V107" i="35"/>
  <c r="AH107" i="35"/>
  <c r="S107" i="35"/>
  <c r="AE107" i="35"/>
  <c r="P107" i="35"/>
  <c r="C107" i="35"/>
  <c r="A108" i="35"/>
  <c r="AD29" i="25"/>
  <c r="R29" i="25"/>
  <c r="F29" i="25"/>
  <c r="AC29" i="25"/>
  <c r="Q29" i="25"/>
  <c r="E29" i="25"/>
  <c r="AB29" i="25"/>
  <c r="P29" i="25"/>
  <c r="H29" i="25"/>
  <c r="S29" i="25"/>
  <c r="AA29" i="25"/>
  <c r="O29" i="25"/>
  <c r="U29" i="25"/>
  <c r="T29" i="25"/>
  <c r="G29" i="25"/>
  <c r="Z29" i="25"/>
  <c r="N29" i="25"/>
  <c r="L29" i="25"/>
  <c r="I29" i="25"/>
  <c r="Y29" i="25"/>
  <c r="M29" i="25"/>
  <c r="X29" i="25"/>
  <c r="W29" i="25"/>
  <c r="K29" i="25"/>
  <c r="V29" i="25"/>
  <c r="J29" i="25"/>
  <c r="E32" i="4"/>
  <c r="C27" i="24" s="1"/>
  <c r="C28" i="24" s="1"/>
  <c r="F32" i="4"/>
  <c r="E27" i="24" s="1"/>
  <c r="E28" i="24" s="1"/>
  <c r="G32" i="4"/>
  <c r="G27" i="24" s="1"/>
  <c r="G28" i="24" s="1"/>
  <c r="H32" i="4"/>
  <c r="I27" i="24" s="1"/>
  <c r="I28" i="24" s="1"/>
  <c r="I32" i="4"/>
  <c r="K27" i="24" s="1"/>
  <c r="K28" i="24" s="1"/>
  <c r="J32" i="4"/>
  <c r="M27" i="24" s="1"/>
  <c r="M28" i="24" s="1"/>
  <c r="K32" i="4"/>
  <c r="O27" i="24" s="1"/>
  <c r="O28" i="24" s="1"/>
  <c r="L32" i="4"/>
  <c r="Q27" i="24" s="1"/>
  <c r="Q28" i="24" s="1"/>
  <c r="M32" i="4"/>
  <c r="S27" i="24" s="1"/>
  <c r="S28" i="24" s="1"/>
  <c r="N32" i="4"/>
  <c r="O32" i="4"/>
  <c r="U27" i="24" s="1"/>
  <c r="U28" i="24" s="1"/>
  <c r="P32" i="4"/>
  <c r="Q32" i="4"/>
  <c r="W27" i="24" s="1"/>
  <c r="W28" i="24" s="1"/>
  <c r="R32" i="4"/>
  <c r="S32" i="4"/>
  <c r="AA27" i="24" s="1"/>
  <c r="AA28" i="24" s="1"/>
  <c r="T32" i="4"/>
  <c r="AC27" i="24" s="1"/>
  <c r="AC28" i="24" s="1"/>
  <c r="U32" i="4"/>
  <c r="AE27" i="24" s="1"/>
  <c r="AE28" i="24" s="1"/>
  <c r="V32" i="4"/>
  <c r="AG27" i="24" s="1"/>
  <c r="AG28" i="24" s="1"/>
  <c r="W32" i="4"/>
  <c r="AI27" i="24" s="1"/>
  <c r="AI28" i="24" s="1"/>
  <c r="X32" i="4"/>
  <c r="AK27" i="24" s="1"/>
  <c r="AK28" i="24" s="1"/>
  <c r="Y32" i="4"/>
  <c r="AM27" i="24" s="1"/>
  <c r="AM28" i="24" s="1"/>
  <c r="Z32" i="4"/>
  <c r="AO27" i="24" s="1"/>
  <c r="AO28" i="24" s="1"/>
  <c r="AA32" i="4"/>
  <c r="AQ27" i="24" s="1"/>
  <c r="AQ28" i="24" s="1"/>
  <c r="AB32" i="4"/>
  <c r="AS27" i="24" s="1"/>
  <c r="AS28" i="24" s="1"/>
  <c r="AC32" i="4"/>
  <c r="AU27" i="24" s="1"/>
  <c r="AU28" i="24" s="1"/>
  <c r="AD32" i="4"/>
  <c r="AW27" i="24" s="1"/>
  <c r="AW28" i="24" s="1"/>
  <c r="AE32" i="4"/>
  <c r="AY27" i="24" s="1"/>
  <c r="AY28" i="24" s="1"/>
  <c r="AF32" i="4"/>
  <c r="BA27" i="24" s="1"/>
  <c r="BA28" i="24" s="1"/>
  <c r="AG32" i="4"/>
  <c r="Y27" i="24" s="1"/>
  <c r="Y28" i="24" s="1"/>
  <c r="W108" i="35" a="1"/>
  <c r="M108" i="35"/>
  <c r="AD108" i="35" a="1"/>
  <c r="L108" i="35"/>
  <c r="AO108" i="35"/>
  <c r="H108" i="35"/>
  <c r="AP108" i="35"/>
  <c r="BO108" i="35" a="1"/>
  <c r="BS108" i="35" a="1"/>
  <c r="K108" i="35"/>
  <c r="AR108" i="35"/>
  <c r="AE108" i="35" a="1"/>
  <c r="P108" i="35" a="1"/>
  <c r="U108" i="35" a="1"/>
  <c r="F108" i="35"/>
  <c r="AC108" i="35" a="1"/>
  <c r="BR108" i="35" a="1"/>
  <c r="AU108" i="35" a="1"/>
  <c r="J107" i="35"/>
  <c r="BU108" i="35" a="1"/>
  <c r="AF108" i="35" a="1"/>
  <c r="AK108" i="35" a="1"/>
  <c r="BG108" i="35" a="1"/>
  <c r="AJ108" i="35" a="1"/>
  <c r="J108" i="35"/>
  <c r="AI108" i="35" a="1"/>
  <c r="BL108" i="35" a="1"/>
  <c r="I108" i="35"/>
  <c r="AZ108" i="35" a="1"/>
  <c r="BF108" i="35" a="1"/>
  <c r="G108" i="35"/>
  <c r="Z108" i="35" a="1"/>
  <c r="BN108" i="35" a="1"/>
  <c r="AX108" i="35" a="1"/>
  <c r="BQ108" i="35" a="1"/>
  <c r="BE108" i="35" a="1"/>
  <c r="AM108" i="35"/>
  <c r="BA108" i="35" a="1"/>
  <c r="BI108" i="35" a="1"/>
  <c r="T108" i="35" a="1"/>
  <c r="S108" i="35" a="1"/>
  <c r="BH108" i="35" a="1"/>
  <c r="V108" i="35" a="1"/>
  <c r="AV108" i="35" a="1"/>
  <c r="AB108" i="35" a="1"/>
  <c r="C108" i="35" a="1"/>
  <c r="Q108" i="35" a="1"/>
  <c r="R108" i="35" a="1"/>
  <c r="AS108" i="35"/>
  <c r="D108" i="35"/>
  <c r="X108" i="35" a="1"/>
  <c r="BJ108" i="35" a="1"/>
  <c r="AH108" i="35" a="1"/>
  <c r="BD108" i="35" a="1"/>
  <c r="BP108" i="35" a="1"/>
  <c r="AN108" i="35"/>
  <c r="BT108" i="35" a="1"/>
  <c r="BM108" i="35" a="1"/>
  <c r="AW108" i="35" a="1"/>
  <c r="BB108" i="35" a="1"/>
  <c r="AG108" i="35" a="1"/>
  <c r="AQ108" i="35"/>
  <c r="AA108" i="35" a="1"/>
  <c r="E108" i="35"/>
  <c r="AY108" i="35" a="1"/>
  <c r="Y108" i="35" a="1"/>
  <c r="BC108" i="35" a="1"/>
  <c r="N108" i="35"/>
  <c r="BK108" i="35" a="1"/>
  <c r="BN108" i="35" l="1"/>
  <c r="AX108" i="35"/>
  <c r="AV108" i="35"/>
  <c r="BB108" i="35"/>
  <c r="BG108" i="35"/>
  <c r="AZ108" i="35"/>
  <c r="BS108" i="35"/>
  <c r="BM108" i="35"/>
  <c r="BU108" i="35"/>
  <c r="BD108" i="35"/>
  <c r="BC108" i="35"/>
  <c r="BH108" i="35"/>
  <c r="BJ108" i="35"/>
  <c r="BT108" i="35"/>
  <c r="BE108" i="35"/>
  <c r="AW108" i="35"/>
  <c r="BO108" i="35"/>
  <c r="BP108" i="35"/>
  <c r="BI108" i="35"/>
  <c r="AY108" i="35"/>
  <c r="BA108" i="35"/>
  <c r="AU108" i="35"/>
  <c r="BQ108" i="35"/>
  <c r="BF108" i="35"/>
  <c r="BK108" i="35"/>
  <c r="BL108" i="35"/>
  <c r="BR108" i="35"/>
  <c r="AI108" i="35"/>
  <c r="AC108" i="35"/>
  <c r="W108" i="35"/>
  <c r="Q108" i="35"/>
  <c r="AH108" i="35"/>
  <c r="AB108" i="35"/>
  <c r="V108" i="35"/>
  <c r="P108" i="35"/>
  <c r="AF108" i="35"/>
  <c r="Z108" i="35"/>
  <c r="T108" i="35"/>
  <c r="AK108" i="35"/>
  <c r="AE108" i="35"/>
  <c r="Y108" i="35"/>
  <c r="S108" i="35"/>
  <c r="AJ108" i="35"/>
  <c r="U108" i="35"/>
  <c r="AG108" i="35"/>
  <c r="R108" i="35"/>
  <c r="AD108" i="35"/>
  <c r="AA108" i="35"/>
  <c r="X108" i="35"/>
  <c r="C108" i="35"/>
  <c r="A109" i="35"/>
  <c r="D29" i="25"/>
  <c r="E109" i="35"/>
  <c r="AO109" i="35"/>
  <c r="BD109" i="35" a="1"/>
  <c r="AY109" i="35" a="1"/>
  <c r="P109" i="35" a="1"/>
  <c r="AD109" i="35" a="1"/>
  <c r="AC109" i="35" a="1"/>
  <c r="AW109" i="35" a="1"/>
  <c r="S109" i="35" a="1"/>
  <c r="BB109" i="35" a="1"/>
  <c r="BL109" i="35" a="1"/>
  <c r="R109" i="35" a="1"/>
  <c r="AR109" i="35"/>
  <c r="BH109" i="35" a="1"/>
  <c r="AB109" i="35" a="1"/>
  <c r="AE109" i="35" a="1"/>
  <c r="BT109" i="35" a="1"/>
  <c r="AU109" i="35" a="1"/>
  <c r="AZ109" i="35" a="1"/>
  <c r="W109" i="35" a="1"/>
  <c r="AS109" i="35"/>
  <c r="BU109" i="35" a="1"/>
  <c r="BN109" i="35" a="1"/>
  <c r="AV109" i="35" a="1"/>
  <c r="AH109" i="35" a="1"/>
  <c r="BQ109" i="35" a="1"/>
  <c r="Y109" i="35" a="1"/>
  <c r="Q109" i="35" a="1"/>
  <c r="Z109" i="35" a="1"/>
  <c r="T109" i="35" a="1"/>
  <c r="F109" i="35"/>
  <c r="AJ109" i="35" a="1"/>
  <c r="G109" i="35"/>
  <c r="H109" i="35"/>
  <c r="C109" i="35" a="1"/>
  <c r="AP109" i="35"/>
  <c r="BI109" i="35" a="1"/>
  <c r="BE109" i="35" a="1"/>
  <c r="U109" i="35" a="1"/>
  <c r="K109" i="35"/>
  <c r="AX109" i="35" a="1"/>
  <c r="BF109" i="35" a="1"/>
  <c r="N109" i="35"/>
  <c r="BS109" i="35" a="1"/>
  <c r="J109" i="35"/>
  <c r="BK109" i="35" a="1"/>
  <c r="D109" i="35"/>
  <c r="BJ109" i="35" a="1"/>
  <c r="BR109" i="35" a="1"/>
  <c r="V109" i="35" a="1"/>
  <c r="L109" i="35"/>
  <c r="AM109" i="35"/>
  <c r="AN109" i="35"/>
  <c r="AA109" i="35" a="1"/>
  <c r="I109" i="35"/>
  <c r="BM109" i="35" a="1"/>
  <c r="BP109" i="35" a="1"/>
  <c r="M109" i="35"/>
  <c r="AF109" i="35" a="1"/>
  <c r="BC109" i="35" a="1"/>
  <c r="AG109" i="35" a="1"/>
  <c r="BO109" i="35" a="1"/>
  <c r="AK109" i="35" a="1"/>
  <c r="BA109" i="35" a="1"/>
  <c r="X109" i="35" a="1"/>
  <c r="AQ109" i="35"/>
  <c r="BG109" i="35" a="1"/>
  <c r="AI109" i="35" a="1"/>
  <c r="BO109" i="35" l="1"/>
  <c r="AW109" i="35"/>
  <c r="BP109" i="35"/>
  <c r="BM109" i="35"/>
  <c r="BK109" i="35"/>
  <c r="BS109" i="35"/>
  <c r="BA109" i="35"/>
  <c r="BG109" i="35"/>
  <c r="AY109" i="35"/>
  <c r="BE109" i="35"/>
  <c r="AX109" i="35"/>
  <c r="BD109" i="35"/>
  <c r="BQ109" i="35"/>
  <c r="AZ109" i="35"/>
  <c r="BF109" i="35"/>
  <c r="BI109" i="35"/>
  <c r="BL109" i="35"/>
  <c r="AV109" i="35"/>
  <c r="BT109" i="35"/>
  <c r="BN109" i="35"/>
  <c r="BJ109" i="35"/>
  <c r="AU109" i="35"/>
  <c r="BR109" i="35"/>
  <c r="BU109" i="35"/>
  <c r="BB109" i="35"/>
  <c r="BH109" i="35"/>
  <c r="BC109" i="35"/>
  <c r="AK109" i="35"/>
  <c r="AE109" i="35"/>
  <c r="Y109" i="35"/>
  <c r="S109" i="35"/>
  <c r="AJ109" i="35"/>
  <c r="AD109" i="35"/>
  <c r="X109" i="35"/>
  <c r="R109" i="35"/>
  <c r="AH109" i="35"/>
  <c r="AB109" i="35"/>
  <c r="V109" i="35"/>
  <c r="P109" i="35"/>
  <c r="AG109" i="35"/>
  <c r="AA109" i="35"/>
  <c r="U109" i="35"/>
  <c r="Z109" i="35"/>
  <c r="W109" i="35"/>
  <c r="AI109" i="35"/>
  <c r="T109" i="35"/>
  <c r="AF109" i="35"/>
  <c r="AC109" i="35"/>
  <c r="Q109" i="35"/>
  <c r="C109" i="35"/>
  <c r="A110" i="35"/>
  <c r="BD110" i="35" a="1"/>
  <c r="BT110" i="35" a="1"/>
  <c r="AY110" i="35" a="1"/>
  <c r="BU110" i="35" a="1"/>
  <c r="J110" i="35"/>
  <c r="AS110" i="35"/>
  <c r="AF110" i="35" a="1"/>
  <c r="AQ110" i="35"/>
  <c r="AB110" i="35" a="1"/>
  <c r="BH110" i="35" a="1"/>
  <c r="BI110" i="35" a="1"/>
  <c r="BS110" i="35" a="1"/>
  <c r="AV110" i="35" a="1"/>
  <c r="BO110" i="35" a="1"/>
  <c r="AM110" i="35"/>
  <c r="D110" i="35"/>
  <c r="W110" i="35" a="1"/>
  <c r="AK110" i="35" a="1"/>
  <c r="AI110" i="35" a="1"/>
  <c r="AU110" i="35" a="1"/>
  <c r="M110" i="35"/>
  <c r="AZ110" i="35" a="1"/>
  <c r="AW110" i="35" a="1"/>
  <c r="AJ110" i="35" a="1"/>
  <c r="L110" i="35"/>
  <c r="C110" i="35" a="1"/>
  <c r="BL110" i="35" a="1"/>
  <c r="N110" i="35"/>
  <c r="AA110" i="35" a="1"/>
  <c r="AP110" i="35"/>
  <c r="AX110" i="35" a="1"/>
  <c r="P110" i="35" a="1"/>
  <c r="T110" i="35" a="1"/>
  <c r="AD110" i="35" a="1"/>
  <c r="BM110" i="35" a="1"/>
  <c r="BE110" i="35" a="1"/>
  <c r="BB110" i="35" a="1"/>
  <c r="BK110" i="35" a="1"/>
  <c r="BF110" i="35" a="1"/>
  <c r="U110" i="35" a="1"/>
  <c r="AN110" i="35"/>
  <c r="AH110" i="35" a="1"/>
  <c r="G110" i="35"/>
  <c r="AO110" i="35"/>
  <c r="Y110" i="35" a="1"/>
  <c r="F110" i="35"/>
  <c r="AC110" i="35" a="1"/>
  <c r="H110" i="35"/>
  <c r="BG110" i="35" a="1"/>
  <c r="R110" i="35" a="1"/>
  <c r="Q110" i="35" a="1"/>
  <c r="V110" i="35" a="1"/>
  <c r="BQ110" i="35" a="1"/>
  <c r="AE110" i="35" a="1"/>
  <c r="AR110" i="35"/>
  <c r="BA110" i="35" a="1"/>
  <c r="AG110" i="35" a="1"/>
  <c r="BJ110" i="35" a="1"/>
  <c r="BC110" i="35" a="1"/>
  <c r="BP110" i="35" a="1"/>
  <c r="BN110" i="35" a="1"/>
  <c r="X110" i="35" a="1"/>
  <c r="Z110" i="35" a="1"/>
  <c r="K110" i="35"/>
  <c r="S110" i="35" a="1"/>
  <c r="E110" i="35"/>
  <c r="I110" i="35"/>
  <c r="BR110" i="35" a="1"/>
  <c r="BP110" i="35" l="1"/>
  <c r="AU110" i="35"/>
  <c r="AV110" i="35"/>
  <c r="BB110" i="35"/>
  <c r="BT110" i="35"/>
  <c r="AX110" i="35"/>
  <c r="BN110" i="35"/>
  <c r="AW110" i="35"/>
  <c r="BU110" i="35"/>
  <c r="BD110" i="35"/>
  <c r="BO110" i="35"/>
  <c r="BF110" i="35"/>
  <c r="BH110" i="35"/>
  <c r="AY110" i="35"/>
  <c r="BC110" i="35"/>
  <c r="BJ110" i="35"/>
  <c r="BG110" i="35"/>
  <c r="BE110" i="35"/>
  <c r="BM110" i="35"/>
  <c r="BR110" i="35"/>
  <c r="BQ110" i="35"/>
  <c r="BS110" i="35"/>
  <c r="BL110" i="35"/>
  <c r="AZ110" i="35"/>
  <c r="BI110" i="35"/>
  <c r="BA110" i="35"/>
  <c r="BK110" i="35"/>
  <c r="W110" i="35"/>
  <c r="AF110" i="35"/>
  <c r="V110" i="35"/>
  <c r="AE110" i="35"/>
  <c r="AD110" i="35"/>
  <c r="U110" i="35"/>
  <c r="AK110" i="35"/>
  <c r="S110" i="35"/>
  <c r="AJ110" i="35"/>
  <c r="AA110" i="35"/>
  <c r="AI110" i="35"/>
  <c r="R110" i="35"/>
  <c r="X110" i="35"/>
  <c r="T110" i="35"/>
  <c r="Q110" i="35"/>
  <c r="P110" i="35"/>
  <c r="AH110" i="35"/>
  <c r="AG110" i="35"/>
  <c r="AC110" i="35"/>
  <c r="AB110" i="35"/>
  <c r="Z110" i="35"/>
  <c r="Y110" i="35"/>
  <c r="C110" i="35"/>
  <c r="A111" i="35"/>
  <c r="BU111" i="35" a="1"/>
  <c r="L111" i="35"/>
  <c r="Z111" i="35" a="1"/>
  <c r="AB111" i="35" a="1"/>
  <c r="R111" i="35" a="1"/>
  <c r="Y111" i="35" a="1"/>
  <c r="AV111" i="35" a="1"/>
  <c r="E111" i="35"/>
  <c r="AM111" i="35"/>
  <c r="S111" i="35" a="1"/>
  <c r="BO111" i="35" a="1"/>
  <c r="BB111" i="35" a="1"/>
  <c r="AX111" i="35" a="1"/>
  <c r="BP111" i="35" a="1"/>
  <c r="AH111" i="35" a="1"/>
  <c r="J111" i="35"/>
  <c r="BS111" i="35" a="1"/>
  <c r="BN111" i="35" a="1"/>
  <c r="BM111" i="35" a="1"/>
  <c r="K111" i="35"/>
  <c r="AF111" i="35" a="1"/>
  <c r="BJ111" i="35" a="1"/>
  <c r="P111" i="35" a="1"/>
  <c r="C111" i="35" a="1"/>
  <c r="BR111" i="35" a="1"/>
  <c r="D111" i="35"/>
  <c r="AD111" i="35" a="1"/>
  <c r="BQ111" i="35" a="1"/>
  <c r="X111" i="35" a="1"/>
  <c r="BF111" i="35" a="1"/>
  <c r="AN111" i="35"/>
  <c r="BC111" i="35" a="1"/>
  <c r="AY111" i="35" a="1"/>
  <c r="T111" i="35" a="1"/>
  <c r="Q111" i="35" a="1"/>
  <c r="AC111" i="35" a="1"/>
  <c r="BK111" i="35" a="1"/>
  <c r="AA111" i="35" a="1"/>
  <c r="BH111" i="35" a="1"/>
  <c r="BA111" i="35" a="1"/>
  <c r="AJ111" i="35" a="1"/>
  <c r="BG111" i="35" a="1"/>
  <c r="I111" i="35"/>
  <c r="AP111" i="35"/>
  <c r="AW111" i="35" a="1"/>
  <c r="W111" i="35" a="1"/>
  <c r="N111" i="35"/>
  <c r="BI111" i="35" a="1"/>
  <c r="AS111" i="35"/>
  <c r="AE111" i="35" a="1"/>
  <c r="AR111" i="35"/>
  <c r="AU111" i="35" a="1"/>
  <c r="F111" i="35"/>
  <c r="AG111" i="35" a="1"/>
  <c r="BD111" i="35" a="1"/>
  <c r="AI111" i="35" a="1"/>
  <c r="V111" i="35" a="1"/>
  <c r="AZ111" i="35" a="1"/>
  <c r="BE111" i="35" a="1"/>
  <c r="AK111" i="35" a="1"/>
  <c r="G111" i="35"/>
  <c r="U111" i="35" a="1"/>
  <c r="H111" i="35"/>
  <c r="M111" i="35"/>
  <c r="AQ111" i="35"/>
  <c r="AO111" i="35"/>
  <c r="BL111" i="35" a="1"/>
  <c r="BT111" i="35" a="1"/>
  <c r="BE111" i="35" l="1"/>
  <c r="AU111" i="35"/>
  <c r="BK111" i="35"/>
  <c r="BQ111" i="35"/>
  <c r="AY111" i="35"/>
  <c r="AZ111" i="35"/>
  <c r="BP111" i="35"/>
  <c r="BT111" i="35"/>
  <c r="AW111" i="35"/>
  <c r="BH111" i="35"/>
  <c r="BS111" i="35"/>
  <c r="AV111" i="35"/>
  <c r="BN111" i="35"/>
  <c r="AX111" i="35"/>
  <c r="BU111" i="35"/>
  <c r="BJ111" i="35"/>
  <c r="BF111" i="35"/>
  <c r="BI111" i="35"/>
  <c r="BM111" i="35"/>
  <c r="BD111" i="35"/>
  <c r="BC111" i="35"/>
  <c r="BL111" i="35"/>
  <c r="BG111" i="35"/>
  <c r="BO111" i="35"/>
  <c r="BA111" i="35"/>
  <c r="BR111" i="35"/>
  <c r="BB111" i="35"/>
  <c r="AK111" i="35"/>
  <c r="S111" i="35"/>
  <c r="AJ111" i="35"/>
  <c r="AB111" i="35"/>
  <c r="R111" i="35"/>
  <c r="AA111" i="35"/>
  <c r="AI111" i="35"/>
  <c r="Z111" i="35"/>
  <c r="Q111" i="35"/>
  <c r="AG111" i="35"/>
  <c r="AF111" i="35"/>
  <c r="W111" i="35"/>
  <c r="AE111" i="35"/>
  <c r="V111" i="35"/>
  <c r="U111" i="35"/>
  <c r="T111" i="35"/>
  <c r="P111" i="35"/>
  <c r="AH111" i="35"/>
  <c r="AD111" i="35"/>
  <c r="AC111" i="35"/>
  <c r="X111" i="35"/>
  <c r="Y111" i="35"/>
  <c r="C111" i="35"/>
  <c r="A112" i="35"/>
  <c r="N112" i="35"/>
  <c r="V112" i="35" a="1"/>
  <c r="BA112" i="35" a="1"/>
  <c r="AD112" i="35" a="1"/>
  <c r="K112" i="35"/>
  <c r="AG112" i="35" a="1"/>
  <c r="BT112" i="35" a="1"/>
  <c r="BB112" i="35" a="1"/>
  <c r="BU112" i="35" a="1"/>
  <c r="W112" i="35" a="1"/>
  <c r="BM112" i="35" a="1"/>
  <c r="BO112" i="35" a="1"/>
  <c r="L112" i="35"/>
  <c r="AS112" i="35"/>
  <c r="U112" i="35" a="1"/>
  <c r="BD112" i="35" a="1"/>
  <c r="M112" i="35"/>
  <c r="AX112" i="35" a="1"/>
  <c r="R112" i="35" a="1"/>
  <c r="D112" i="35"/>
  <c r="AC112" i="35" a="1"/>
  <c r="AQ112" i="35"/>
  <c r="BI112" i="35" a="1"/>
  <c r="AI112" i="35" a="1"/>
  <c r="AB112" i="35" a="1"/>
  <c r="AW112" i="35" a="1"/>
  <c r="AO112" i="35"/>
  <c r="AU112" i="35" a="1"/>
  <c r="BJ112" i="35" a="1"/>
  <c r="AE112" i="35" a="1"/>
  <c r="BK112" i="35" a="1"/>
  <c r="AP112" i="35"/>
  <c r="BG112" i="35" a="1"/>
  <c r="AH112" i="35" a="1"/>
  <c r="Q112" i="35" a="1"/>
  <c r="G112" i="35"/>
  <c r="AN112" i="35"/>
  <c r="BQ112" i="35" a="1"/>
  <c r="AZ112" i="35" a="1"/>
  <c r="BH112" i="35" a="1"/>
  <c r="AA112" i="35" a="1"/>
  <c r="AK112" i="35" a="1"/>
  <c r="BP112" i="35" a="1"/>
  <c r="Z112" i="35" a="1"/>
  <c r="T112" i="35" a="1"/>
  <c r="AY112" i="35" a="1"/>
  <c r="E112" i="35"/>
  <c r="AR112" i="35"/>
  <c r="AJ112" i="35" a="1"/>
  <c r="BC112" i="35" a="1"/>
  <c r="Y112" i="35" a="1"/>
  <c r="C112" i="35" a="1"/>
  <c r="BF112" i="35" a="1"/>
  <c r="S112" i="35" a="1"/>
  <c r="AF112" i="35" a="1"/>
  <c r="P112" i="35" a="1"/>
  <c r="BE112" i="35" a="1"/>
  <c r="BR112" i="35" a="1"/>
  <c r="F112" i="35"/>
  <c r="AM112" i="35"/>
  <c r="AV112" i="35" a="1"/>
  <c r="J112" i="35"/>
  <c r="X112" i="35" a="1"/>
  <c r="BN112" i="35" a="1"/>
  <c r="BS112" i="35" a="1"/>
  <c r="BL112" i="35" a="1"/>
  <c r="I112" i="35"/>
  <c r="H112" i="35"/>
  <c r="BJ112" i="35" l="1"/>
  <c r="BG112" i="35"/>
  <c r="BC112" i="35"/>
  <c r="BO112" i="35"/>
  <c r="AV112" i="35"/>
  <c r="BP112" i="35"/>
  <c r="BA112" i="35"/>
  <c r="AU112" i="35"/>
  <c r="BR112" i="35"/>
  <c r="BF112" i="35"/>
  <c r="AX112" i="35"/>
  <c r="BT112" i="35"/>
  <c r="AW112" i="35"/>
  <c r="BQ112" i="35"/>
  <c r="BU112" i="35"/>
  <c r="BN112" i="35"/>
  <c r="BK112" i="35"/>
  <c r="BS112" i="35"/>
  <c r="BM112" i="35"/>
  <c r="BI112" i="35"/>
  <c r="AZ112" i="35"/>
  <c r="AY112" i="35"/>
  <c r="BL112" i="35"/>
  <c r="BD112" i="35"/>
  <c r="BH112" i="35"/>
  <c r="BE112" i="35"/>
  <c r="BB112" i="35"/>
  <c r="AG112" i="35"/>
  <c r="AF112" i="35"/>
  <c r="X112" i="35"/>
  <c r="W112" i="35"/>
  <c r="AE112" i="35"/>
  <c r="V112" i="35"/>
  <c r="AC112" i="35"/>
  <c r="AK112" i="35"/>
  <c r="AB112" i="35"/>
  <c r="S112" i="35"/>
  <c r="AA112" i="35"/>
  <c r="U112" i="35"/>
  <c r="T112" i="35"/>
  <c r="R112" i="35"/>
  <c r="Q112" i="35"/>
  <c r="AJ112" i="35"/>
  <c r="P112" i="35"/>
  <c r="AI112" i="35"/>
  <c r="AH112" i="35"/>
  <c r="AD112" i="35"/>
  <c r="Z112" i="35"/>
  <c r="Y112" i="35"/>
  <c r="C112" i="35"/>
  <c r="A113" i="35"/>
  <c r="T113" i="35" a="1"/>
  <c r="BH113" i="35" a="1"/>
  <c r="BE113" i="35" a="1"/>
  <c r="BO113" i="35" a="1"/>
  <c r="AH113" i="35" a="1"/>
  <c r="AG113" i="35" a="1"/>
  <c r="BR113" i="35" a="1"/>
  <c r="BU113" i="35" a="1"/>
  <c r="BS113" i="35" a="1"/>
  <c r="AR113" i="35"/>
  <c r="BM113" i="35" a="1"/>
  <c r="N113" i="35"/>
  <c r="AB113" i="35" a="1"/>
  <c r="BF113" i="35" a="1"/>
  <c r="AV113" i="35" a="1"/>
  <c r="Q113" i="35" a="1"/>
  <c r="BG113" i="35" a="1"/>
  <c r="P113" i="35" a="1"/>
  <c r="AC113" i="35" a="1"/>
  <c r="BP113" i="35" a="1"/>
  <c r="AM113" i="35"/>
  <c r="V113" i="35" a="1"/>
  <c r="BI113" i="35" a="1"/>
  <c r="S113" i="35" a="1"/>
  <c r="AO113" i="35"/>
  <c r="AK113" i="35" a="1"/>
  <c r="BK113" i="35" a="1"/>
  <c r="BB113" i="35" a="1"/>
  <c r="H113" i="35"/>
  <c r="AW113" i="35" a="1"/>
  <c r="U113" i="35" a="1"/>
  <c r="R113" i="35" a="1"/>
  <c r="AP113" i="35"/>
  <c r="BT113" i="35" a="1"/>
  <c r="C113" i="35" a="1"/>
  <c r="AJ113" i="35" a="1"/>
  <c r="AD113" i="35" a="1"/>
  <c r="AI113" i="35" a="1"/>
  <c r="AE113" i="35" a="1"/>
  <c r="BL113" i="35" a="1"/>
  <c r="BN113" i="35" a="1"/>
  <c r="F113" i="35"/>
  <c r="E113" i="35"/>
  <c r="AF113" i="35" a="1"/>
  <c r="AA113" i="35" a="1"/>
  <c r="W113" i="35" a="1"/>
  <c r="M113" i="35"/>
  <c r="BJ113" i="35" a="1"/>
  <c r="X113" i="35" a="1"/>
  <c r="BA113" i="35" a="1"/>
  <c r="AY113" i="35" a="1"/>
  <c r="D113" i="35"/>
  <c r="Z113" i="35" a="1"/>
  <c r="AU113" i="35" a="1"/>
  <c r="BD113" i="35" a="1"/>
  <c r="Y113" i="35" a="1"/>
  <c r="BC113" i="35" a="1"/>
  <c r="BQ113" i="35" a="1"/>
  <c r="AX113" i="35" a="1"/>
  <c r="AZ113" i="35" a="1"/>
  <c r="G113" i="35"/>
  <c r="I113" i="35"/>
  <c r="AS113" i="35"/>
  <c r="J113" i="35"/>
  <c r="K113" i="35"/>
  <c r="L113" i="35"/>
  <c r="AN113" i="35"/>
  <c r="AZ113" i="35" l="1"/>
  <c r="BI113" i="35"/>
  <c r="BE113" i="35"/>
  <c r="BF113" i="35"/>
  <c r="BK113" i="35"/>
  <c r="BL113" i="35"/>
  <c r="BS113" i="35"/>
  <c r="AU113" i="35"/>
  <c r="BA113" i="35"/>
  <c r="BG113" i="35"/>
  <c r="BM113" i="35"/>
  <c r="BO113" i="35"/>
  <c r="BR113" i="35"/>
  <c r="BQ113" i="35"/>
  <c r="BH113" i="35"/>
  <c r="AV113" i="35"/>
  <c r="AY113" i="35"/>
  <c r="BN113" i="35"/>
  <c r="BP113" i="35"/>
  <c r="AX113" i="35"/>
  <c r="BT113" i="35"/>
  <c r="AW113" i="35"/>
  <c r="BJ113" i="35"/>
  <c r="BB113" i="35"/>
  <c r="BD113" i="35"/>
  <c r="BC113" i="35"/>
  <c r="BU113" i="35"/>
  <c r="AC113" i="35"/>
  <c r="AB113" i="35"/>
  <c r="T113" i="35"/>
  <c r="AK113" i="35"/>
  <c r="S113" i="35"/>
  <c r="AJ113" i="35"/>
  <c r="AA113" i="35"/>
  <c r="R113" i="35"/>
  <c r="Y113" i="35"/>
  <c r="AG113" i="35"/>
  <c r="X113" i="35"/>
  <c r="W113" i="35"/>
  <c r="AF113" i="35"/>
  <c r="U113" i="35"/>
  <c r="Q113" i="35"/>
  <c r="P113" i="35"/>
  <c r="AI113" i="35"/>
  <c r="AH113" i="35"/>
  <c r="AE113" i="35"/>
  <c r="AD113" i="35"/>
  <c r="Z113" i="35"/>
  <c r="V113" i="35"/>
  <c r="C113" i="35"/>
  <c r="A114" i="35"/>
  <c r="AE114" i="35" a="1"/>
  <c r="W114" i="35" a="1"/>
  <c r="K114" i="35"/>
  <c r="BN114" i="35" a="1"/>
  <c r="AQ113" i="35"/>
  <c r="BL114" i="35" a="1"/>
  <c r="S114" i="35" a="1"/>
  <c r="BQ114" i="35" a="1"/>
  <c r="AW114" i="35" a="1"/>
  <c r="BG114" i="35" a="1"/>
  <c r="AC114" i="35" a="1"/>
  <c r="AS114" i="35"/>
  <c r="BE114" i="35" a="1"/>
  <c r="H114" i="35"/>
  <c r="F114" i="35"/>
  <c r="T114" i="35" a="1"/>
  <c r="BI114" i="35" a="1"/>
  <c r="AX114" i="35" a="1"/>
  <c r="AG114" i="35" a="1"/>
  <c r="Z114" i="35" a="1"/>
  <c r="D114" i="35"/>
  <c r="AM114" i="35"/>
  <c r="AV114" i="35" a="1"/>
  <c r="BU114" i="35" a="1"/>
  <c r="AI114" i="35" a="1"/>
  <c r="C114" i="35" a="1"/>
  <c r="N114" i="35"/>
  <c r="BF114" i="35" a="1"/>
  <c r="AD114" i="35" a="1"/>
  <c r="BJ114" i="35" a="1"/>
  <c r="BB114" i="35" a="1"/>
  <c r="AB114" i="35" a="1"/>
  <c r="BR114" i="35" a="1"/>
  <c r="L114" i="35"/>
  <c r="BT114" i="35" a="1"/>
  <c r="AA114" i="35" a="1"/>
  <c r="BP114" i="35" a="1"/>
  <c r="AO114" i="35"/>
  <c r="BO114" i="35" a="1"/>
  <c r="AP114" i="35"/>
  <c r="BK114" i="35" a="1"/>
  <c r="R114" i="35" a="1"/>
  <c r="G114" i="35"/>
  <c r="AH114" i="35" a="1"/>
  <c r="AK114" i="35" a="1"/>
  <c r="BA114" i="35" a="1"/>
  <c r="Q114" i="35" a="1"/>
  <c r="U114" i="35" a="1"/>
  <c r="E114" i="35"/>
  <c r="BH114" i="35" a="1"/>
  <c r="AF114" i="35" a="1"/>
  <c r="Y114" i="35" a="1"/>
  <c r="I114" i="35"/>
  <c r="BD114" i="35" a="1"/>
  <c r="J114" i="35"/>
  <c r="V114" i="35" a="1"/>
  <c r="X114" i="35" a="1"/>
  <c r="AN114" i="35"/>
  <c r="P114" i="35" a="1"/>
  <c r="AJ114" i="35" a="1"/>
  <c r="AZ114" i="35" a="1"/>
  <c r="BC114" i="35" a="1"/>
  <c r="AU114" i="35" a="1"/>
  <c r="AQ114" i="35"/>
  <c r="AY114" i="35" a="1"/>
  <c r="M114" i="35"/>
  <c r="BM114" i="35" a="1"/>
  <c r="BS114" i="35" a="1"/>
  <c r="BU114" i="35" l="1"/>
  <c r="BT114" i="35"/>
  <c r="AV114" i="35"/>
  <c r="BJ114" i="35"/>
  <c r="BB114" i="35"/>
  <c r="AX114" i="35"/>
  <c r="BL114" i="35"/>
  <c r="BP114" i="35"/>
  <c r="BH114" i="35"/>
  <c r="AZ114" i="35"/>
  <c r="AW114" i="35"/>
  <c r="BM114" i="35"/>
  <c r="BS114" i="35"/>
  <c r="BI114" i="35"/>
  <c r="BD114" i="35"/>
  <c r="BF114" i="35"/>
  <c r="BN114" i="35"/>
  <c r="BO114" i="35"/>
  <c r="BE114" i="35"/>
  <c r="BA114" i="35"/>
  <c r="AY114" i="35"/>
  <c r="AU114" i="35"/>
  <c r="BQ114" i="35"/>
  <c r="BR114" i="35"/>
  <c r="BC114" i="35"/>
  <c r="BK114" i="35"/>
  <c r="BG114" i="35"/>
  <c r="Y114" i="35"/>
  <c r="AH114" i="35"/>
  <c r="X114" i="35"/>
  <c r="P114" i="35"/>
  <c r="AG114" i="35"/>
  <c r="AF114" i="35"/>
  <c r="W114" i="35"/>
  <c r="U114" i="35"/>
  <c r="AC114" i="35"/>
  <c r="T114" i="35"/>
  <c r="AK114" i="35"/>
  <c r="S114" i="35"/>
  <c r="AJ114" i="35"/>
  <c r="AB114" i="35"/>
  <c r="R114" i="35"/>
  <c r="Z114" i="35"/>
  <c r="V114" i="35"/>
  <c r="Q114" i="35"/>
  <c r="AI114" i="35"/>
  <c r="AE114" i="35"/>
  <c r="AD114" i="35"/>
  <c r="AA114" i="35"/>
  <c r="C114" i="35"/>
  <c r="A115" i="35"/>
  <c r="K115" i="35"/>
  <c r="S115" i="35" a="1"/>
  <c r="BD115" i="35" a="1"/>
  <c r="L115" i="35"/>
  <c r="AK115" i="35" a="1"/>
  <c r="T115" i="35" a="1"/>
  <c r="BN115" i="35" a="1"/>
  <c r="F115" i="35"/>
  <c r="BU115" i="35" a="1"/>
  <c r="AR115" i="35"/>
  <c r="AS115" i="35"/>
  <c r="AU115" i="35" a="1"/>
  <c r="BO115" i="35" a="1"/>
  <c r="D115" i="35"/>
  <c r="BT115" i="35" a="1"/>
  <c r="BK115" i="35" a="1"/>
  <c r="AB115" i="35" a="1"/>
  <c r="AV115" i="35" a="1"/>
  <c r="BG115" i="35" a="1"/>
  <c r="AH115" i="35" a="1"/>
  <c r="BS115" i="35" a="1"/>
  <c r="BC115" i="35" a="1"/>
  <c r="H115" i="35"/>
  <c r="Z115" i="35" a="1"/>
  <c r="BP115" i="35" a="1"/>
  <c r="BH115" i="35" a="1"/>
  <c r="N115" i="35"/>
  <c r="BQ115" i="35" a="1"/>
  <c r="E115" i="35"/>
  <c r="AN115" i="35"/>
  <c r="M115" i="35"/>
  <c r="AI115" i="35" a="1"/>
  <c r="C115" i="35" a="1"/>
  <c r="AY115" i="35" a="1"/>
  <c r="AC115" i="35" a="1"/>
  <c r="AG115" i="35" a="1"/>
  <c r="AZ115" i="35" a="1"/>
  <c r="AP115" i="35"/>
  <c r="R115" i="35" a="1"/>
  <c r="BR115" i="35" a="1"/>
  <c r="AD115" i="35" a="1"/>
  <c r="BL115" i="35" a="1"/>
  <c r="U115" i="35" a="1"/>
  <c r="V115" i="35" a="1"/>
  <c r="I115" i="35"/>
  <c r="X115" i="35" a="1"/>
  <c r="AQ115" i="35"/>
  <c r="AO115" i="35"/>
  <c r="G115" i="35"/>
  <c r="AW115" i="35" a="1"/>
  <c r="AF115" i="35" a="1"/>
  <c r="J115" i="35"/>
  <c r="BE115" i="35" a="1"/>
  <c r="P115" i="35" a="1"/>
  <c r="Q115" i="35" a="1"/>
  <c r="BI115" i="35" a="1"/>
  <c r="AE115" i="35" a="1"/>
  <c r="BJ115" i="35" a="1"/>
  <c r="Y115" i="35" a="1"/>
  <c r="BA115" i="35" a="1"/>
  <c r="AM115" i="35"/>
  <c r="AA115" i="35" a="1"/>
  <c r="W115" i="35" a="1"/>
  <c r="AR114" i="35"/>
  <c r="AX115" i="35" a="1"/>
  <c r="BM115" i="35" a="1"/>
  <c r="BB115" i="35" a="1"/>
  <c r="BF115" i="35" a="1"/>
  <c r="AJ115" i="35" a="1"/>
  <c r="AZ115" i="35" l="1"/>
  <c r="AU115" i="35"/>
  <c r="BL115" i="35"/>
  <c r="BR115" i="35"/>
  <c r="BM115" i="35"/>
  <c r="AX115" i="35"/>
  <c r="BC115" i="35"/>
  <c r="BG115" i="35"/>
  <c r="BU115" i="35"/>
  <c r="BF115" i="35"/>
  <c r="BA115" i="35"/>
  <c r="AV115" i="35"/>
  <c r="BT115" i="35"/>
  <c r="BS115" i="35"/>
  <c r="AY115" i="35"/>
  <c r="BD115" i="35"/>
  <c r="BH115" i="35"/>
  <c r="BE115" i="35"/>
  <c r="BB115" i="35"/>
  <c r="BQ115" i="35"/>
  <c r="BK115" i="35"/>
  <c r="AW115" i="35"/>
  <c r="BP115" i="35"/>
  <c r="BN115" i="35"/>
  <c r="BI115" i="35"/>
  <c r="BO115" i="35"/>
  <c r="BJ115" i="35"/>
  <c r="U115" i="35"/>
  <c r="AD115" i="35"/>
  <c r="T115" i="35"/>
  <c r="AC115" i="35"/>
  <c r="AK115" i="35"/>
  <c r="AB115" i="35"/>
  <c r="S115" i="35"/>
  <c r="AI115" i="35"/>
  <c r="Q115" i="35"/>
  <c r="AH115" i="35"/>
  <c r="Y115" i="35"/>
  <c r="P115" i="35"/>
  <c r="AG115" i="35"/>
  <c r="AF115" i="35"/>
  <c r="X115" i="35"/>
  <c r="AE115" i="35"/>
  <c r="AA115" i="35"/>
  <c r="Z115" i="35"/>
  <c r="W115" i="35"/>
  <c r="V115" i="35"/>
  <c r="R115" i="35"/>
  <c r="AJ115" i="35"/>
  <c r="C115" i="35"/>
  <c r="A116" i="35"/>
  <c r="BT116" i="35" a="1"/>
  <c r="K116" i="35"/>
  <c r="AW116" i="35" a="1"/>
  <c r="AD116" i="35" a="1"/>
  <c r="U116" i="35" a="1"/>
  <c r="BI116" i="35" a="1"/>
  <c r="G116" i="35"/>
  <c r="AH116" i="35" a="1"/>
  <c r="BA116" i="35" a="1"/>
  <c r="X116" i="35" a="1"/>
  <c r="AG116" i="35" a="1"/>
  <c r="BL116" i="35" a="1"/>
  <c r="AQ116" i="35"/>
  <c r="L116" i="35"/>
  <c r="AK116" i="35" a="1"/>
  <c r="V116" i="35" a="1"/>
  <c r="AF116" i="35" a="1"/>
  <c r="S116" i="35" a="1"/>
  <c r="BO116" i="35" a="1"/>
  <c r="BK116" i="35" a="1"/>
  <c r="BQ116" i="35" a="1"/>
  <c r="AR116" i="35"/>
  <c r="AC116" i="35" a="1"/>
  <c r="J116" i="35"/>
  <c r="E116" i="35"/>
  <c r="BE116" i="35" a="1"/>
  <c r="AX116" i="35" a="1"/>
  <c r="N116" i="35"/>
  <c r="Z116" i="35" a="1"/>
  <c r="AI116" i="35" a="1"/>
  <c r="BC116" i="35" a="1"/>
  <c r="BR116" i="35" a="1"/>
  <c r="BF116" i="35" a="1"/>
  <c r="W116" i="35" a="1"/>
  <c r="AA116" i="35" a="1"/>
  <c r="BN116" i="35" a="1"/>
  <c r="AZ116" i="35" a="1"/>
  <c r="AB116" i="35" a="1"/>
  <c r="C116" i="35" a="1"/>
  <c r="T116" i="35" a="1"/>
  <c r="Y116" i="35" a="1"/>
  <c r="AM116" i="35"/>
  <c r="BG116" i="35" a="1"/>
  <c r="AE116" i="35" a="1"/>
  <c r="P116" i="35" a="1"/>
  <c r="Q116" i="35" a="1"/>
  <c r="AY116" i="35" a="1"/>
  <c r="M116" i="35"/>
  <c r="BJ116" i="35" a="1"/>
  <c r="AJ116" i="35" a="1"/>
  <c r="BH116" i="35" a="1"/>
  <c r="BP116" i="35" a="1"/>
  <c r="I116" i="35"/>
  <c r="AO116" i="35"/>
  <c r="AV116" i="35" a="1"/>
  <c r="BU116" i="35" a="1"/>
  <c r="H116" i="35"/>
  <c r="AS116" i="35"/>
  <c r="BM116" i="35" a="1"/>
  <c r="BD116" i="35" a="1"/>
  <c r="R116" i="35" a="1"/>
  <c r="BB116" i="35" a="1"/>
  <c r="AU116" i="35" a="1"/>
  <c r="F116" i="35"/>
  <c r="BS116" i="35" a="1"/>
  <c r="D116" i="35"/>
  <c r="BH116" i="35" l="1"/>
  <c r="AW116" i="35"/>
  <c r="BC116" i="35"/>
  <c r="BN116" i="35"/>
  <c r="BQ116" i="35"/>
  <c r="AZ116" i="35"/>
  <c r="BD116" i="35"/>
  <c r="BP116" i="35"/>
  <c r="BI116" i="35"/>
  <c r="BK116" i="35"/>
  <c r="BJ116" i="35"/>
  <c r="AX116" i="35"/>
  <c r="BB116" i="35"/>
  <c r="AY116" i="35"/>
  <c r="BR116" i="35"/>
  <c r="BE116" i="35"/>
  <c r="AU116" i="35"/>
  <c r="BG116" i="35"/>
  <c r="BA116" i="35"/>
  <c r="AV116" i="35"/>
  <c r="BS116" i="35"/>
  <c r="BL116" i="35"/>
  <c r="BO116" i="35"/>
  <c r="BT116" i="35"/>
  <c r="BU116" i="35"/>
  <c r="BM116" i="35"/>
  <c r="BF116" i="35"/>
  <c r="AI116" i="35"/>
  <c r="Q116" i="35"/>
  <c r="AH116" i="35"/>
  <c r="Z116" i="35"/>
  <c r="P116" i="35"/>
  <c r="Y116" i="35"/>
  <c r="AG116" i="35"/>
  <c r="X116" i="35"/>
  <c r="AE116" i="35"/>
  <c r="AD116" i="35"/>
  <c r="U116" i="35"/>
  <c r="AC116" i="35"/>
  <c r="AB116" i="35"/>
  <c r="T116" i="35"/>
  <c r="AJ116" i="35"/>
  <c r="AF116" i="35"/>
  <c r="AA116" i="35"/>
  <c r="W116" i="35"/>
  <c r="V116" i="35"/>
  <c r="S116" i="35"/>
  <c r="R116" i="35"/>
  <c r="AK116" i="35"/>
  <c r="C116" i="35"/>
  <c r="A117" i="35"/>
  <c r="M117" i="35"/>
  <c r="AA117" i="35" a="1"/>
  <c r="BN117" i="35" a="1"/>
  <c r="AY117" i="35" a="1"/>
  <c r="AV117" i="35" a="1"/>
  <c r="L117" i="35"/>
  <c r="AQ117" i="35"/>
  <c r="AN116" i="35"/>
  <c r="AW117" i="35" a="1"/>
  <c r="F117" i="35"/>
  <c r="T117" i="35" a="1"/>
  <c r="BG117" i="35" a="1"/>
  <c r="AK117" i="35" a="1"/>
  <c r="BD117" i="35" a="1"/>
  <c r="BM117" i="35" a="1"/>
  <c r="AI117" i="35" a="1"/>
  <c r="Y117" i="35" a="1"/>
  <c r="AF117" i="35" a="1"/>
  <c r="AE117" i="35" a="1"/>
  <c r="I117" i="35"/>
  <c r="BU117" i="35" a="1"/>
  <c r="V117" i="35" a="1"/>
  <c r="BP117" i="35" a="1"/>
  <c r="X117" i="35" a="1"/>
  <c r="BF117" i="35" a="1"/>
  <c r="BR117" i="35" a="1"/>
  <c r="AP116" i="35"/>
  <c r="AD117" i="35" a="1"/>
  <c r="BL117" i="35" a="1"/>
  <c r="BA117" i="35" a="1"/>
  <c r="AM117" i="35"/>
  <c r="AB117" i="35" a="1"/>
  <c r="BC117" i="35" a="1"/>
  <c r="BT117" i="35" a="1"/>
  <c r="BE117" i="35" a="1"/>
  <c r="C117" i="35" a="1"/>
  <c r="AR117" i="35"/>
  <c r="G117" i="35"/>
  <c r="AS117" i="35"/>
  <c r="BO117" i="35" a="1"/>
  <c r="BH117" i="35" a="1"/>
  <c r="S117" i="35" a="1"/>
  <c r="AC117" i="35" a="1"/>
  <c r="AX117" i="35" a="1"/>
  <c r="J117" i="35"/>
  <c r="AG117" i="35" a="1"/>
  <c r="AH117" i="35" a="1"/>
  <c r="AN117" i="35"/>
  <c r="N117" i="35"/>
  <c r="K117" i="35"/>
  <c r="P117" i="35" a="1"/>
  <c r="AU117" i="35" a="1"/>
  <c r="BK117" i="35" a="1"/>
  <c r="AJ117" i="35" a="1"/>
  <c r="BB117" i="35" a="1"/>
  <c r="BI117" i="35" a="1"/>
  <c r="W117" i="35" a="1"/>
  <c r="AO117" i="35"/>
  <c r="Z117" i="35" a="1"/>
  <c r="D117" i="35"/>
  <c r="BQ117" i="35" a="1"/>
  <c r="AZ117" i="35" a="1"/>
  <c r="BS117" i="35" a="1"/>
  <c r="R117" i="35" a="1"/>
  <c r="U117" i="35" a="1"/>
  <c r="BJ117" i="35" a="1"/>
  <c r="Q117" i="35" a="1"/>
  <c r="H117" i="35"/>
  <c r="BA117" i="35" l="1"/>
  <c r="AY117" i="35"/>
  <c r="BG117" i="35"/>
  <c r="BE117" i="35"/>
  <c r="BU117" i="35"/>
  <c r="BS117" i="35"/>
  <c r="BJ117" i="35"/>
  <c r="BP117" i="35"/>
  <c r="AU117" i="35"/>
  <c r="BC117" i="35"/>
  <c r="BD117" i="35"/>
  <c r="BK117" i="35"/>
  <c r="BR117" i="35"/>
  <c r="BN117" i="35"/>
  <c r="AV117" i="35"/>
  <c r="BT117" i="35"/>
  <c r="BM117" i="35"/>
  <c r="AW117" i="35"/>
  <c r="BB117" i="35"/>
  <c r="BL117" i="35"/>
  <c r="AZ117" i="35"/>
  <c r="BQ117" i="35"/>
  <c r="AX117" i="35"/>
  <c r="BH117" i="35"/>
  <c r="BO117" i="35"/>
  <c r="BI117" i="35"/>
  <c r="BF117" i="35"/>
  <c r="AE117" i="35"/>
  <c r="AD117" i="35"/>
  <c r="V117" i="35"/>
  <c r="U117" i="35"/>
  <c r="AC117" i="35"/>
  <c r="T117" i="35"/>
  <c r="AA117" i="35"/>
  <c r="AI117" i="35"/>
  <c r="Z117" i="35"/>
  <c r="Q117" i="35"/>
  <c r="Y117" i="35"/>
  <c r="AH117" i="35"/>
  <c r="X117" i="35"/>
  <c r="P117" i="35"/>
  <c r="AK117" i="35"/>
  <c r="AJ117" i="35"/>
  <c r="AG117" i="35"/>
  <c r="AF117" i="35"/>
  <c r="AB117" i="35"/>
  <c r="W117" i="35"/>
  <c r="S117" i="35"/>
  <c r="R117" i="35"/>
  <c r="C117" i="35"/>
  <c r="A118" i="35"/>
  <c r="W118" i="35" a="1"/>
  <c r="F118" i="35"/>
  <c r="BO118" i="35" a="1"/>
  <c r="H118" i="35"/>
  <c r="R118" i="35" a="1"/>
  <c r="BM118" i="35" a="1"/>
  <c r="AN118" i="35"/>
  <c r="AM118" i="35"/>
  <c r="AF118" i="35" a="1"/>
  <c r="Z118" i="35" a="1"/>
  <c r="AR118" i="35"/>
  <c r="BU118" i="35" a="1"/>
  <c r="BT118" i="35" a="1"/>
  <c r="BQ118" i="35" a="1"/>
  <c r="AJ118" i="35" a="1"/>
  <c r="G118" i="35"/>
  <c r="BJ118" i="35" a="1"/>
  <c r="BS118" i="35" a="1"/>
  <c r="U118" i="35" a="1"/>
  <c r="M118" i="35"/>
  <c r="AC118" i="35" a="1"/>
  <c r="AI118" i="35" a="1"/>
  <c r="AK118" i="35" a="1"/>
  <c r="AP118" i="35"/>
  <c r="AD118" i="35" a="1"/>
  <c r="J118" i="35"/>
  <c r="AV118" i="35" a="1"/>
  <c r="E117" i="35"/>
  <c r="AH118" i="35" a="1"/>
  <c r="Y118" i="35" a="1"/>
  <c r="AE118" i="35" a="1"/>
  <c r="V118" i="35" a="1"/>
  <c r="C118" i="35" a="1"/>
  <c r="N118" i="35"/>
  <c r="L118" i="35"/>
  <c r="E118" i="35"/>
  <c r="AZ118" i="35" a="1"/>
  <c r="AP117" i="35"/>
  <c r="AO118" i="35"/>
  <c r="BI118" i="35" a="1"/>
  <c r="BN118" i="35" a="1"/>
  <c r="AG118" i="35" a="1"/>
  <c r="BE118" i="35" a="1"/>
  <c r="BK118" i="35" a="1"/>
  <c r="BC118" i="35" a="1"/>
  <c r="AW118" i="35" a="1"/>
  <c r="AQ118" i="35"/>
  <c r="BG118" i="35" a="1"/>
  <c r="K118" i="35"/>
  <c r="AX118" i="35" a="1"/>
  <c r="T118" i="35" a="1"/>
  <c r="P118" i="35" a="1"/>
  <c r="BD118" i="35" a="1"/>
  <c r="AA118" i="35" a="1"/>
  <c r="Q118" i="35" a="1"/>
  <c r="X118" i="35" a="1"/>
  <c r="BB118" i="35" a="1"/>
  <c r="BP118" i="35" a="1"/>
  <c r="I118" i="35"/>
  <c r="AU118" i="35" a="1"/>
  <c r="AY118" i="35" a="1"/>
  <c r="AB118" i="35" a="1"/>
  <c r="BF118" i="35" a="1"/>
  <c r="BR118" i="35" a="1"/>
  <c r="D118" i="35"/>
  <c r="BL118" i="35" a="1"/>
  <c r="BA118" i="35" a="1"/>
  <c r="S118" i="35" a="1"/>
  <c r="BH118" i="35" a="1"/>
  <c r="AS118" i="35"/>
  <c r="BJ118" i="35" l="1"/>
  <c r="BU118" i="35"/>
  <c r="AX118" i="35"/>
  <c r="BN118" i="35"/>
  <c r="BP118" i="35"/>
  <c r="BB118" i="35"/>
  <c r="BL118" i="35"/>
  <c r="AU118" i="35"/>
  <c r="BH118" i="35"/>
  <c r="BC118" i="35"/>
  <c r="AZ118" i="35"/>
  <c r="BM118" i="35"/>
  <c r="AW118" i="35"/>
  <c r="BO118" i="35"/>
  <c r="AV118" i="35"/>
  <c r="AY118" i="35"/>
  <c r="BR118" i="35"/>
  <c r="BK118" i="35"/>
  <c r="BD118" i="35"/>
  <c r="BT118" i="35"/>
  <c r="BS118" i="35"/>
  <c r="BF118" i="35"/>
  <c r="BI118" i="35"/>
  <c r="BE118" i="35"/>
  <c r="BA118" i="35"/>
  <c r="BQ118" i="35"/>
  <c r="BG118" i="35"/>
  <c r="AA118" i="35"/>
  <c r="AJ118" i="35"/>
  <c r="Z118" i="35"/>
  <c r="R118" i="35"/>
  <c r="AI118" i="35"/>
  <c r="Q118" i="35"/>
  <c r="AH118" i="35"/>
  <c r="Y118" i="35"/>
  <c r="P118" i="35"/>
  <c r="W118" i="35"/>
  <c r="AE118" i="35"/>
  <c r="V118" i="35"/>
  <c r="U118" i="35"/>
  <c r="AD118" i="35"/>
  <c r="T118" i="35"/>
  <c r="S118" i="35"/>
  <c r="AK118" i="35"/>
  <c r="AG118" i="35"/>
  <c r="AF118" i="35"/>
  <c r="AC118" i="35"/>
  <c r="AB118" i="35"/>
  <c r="X118" i="35"/>
  <c r="C118" i="35"/>
  <c r="A119" i="35"/>
  <c r="BE119" i="35" a="1"/>
  <c r="Z119" i="35" a="1"/>
  <c r="Y119" i="35" a="1"/>
  <c r="BP119" i="35" a="1"/>
  <c r="AM119" i="35"/>
  <c r="J119" i="35"/>
  <c r="BH119" i="35" a="1"/>
  <c r="AO119" i="35"/>
  <c r="AV119" i="35" a="1"/>
  <c r="AU119" i="35" a="1"/>
  <c r="S119" i="35" a="1"/>
  <c r="AX119" i="35" a="1"/>
  <c r="P119" i="35" a="1"/>
  <c r="T119" i="35" a="1"/>
  <c r="D119" i="35"/>
  <c r="W119" i="35" a="1"/>
  <c r="AG119" i="35" a="1"/>
  <c r="AH119" i="35" a="1"/>
  <c r="AN119" i="35"/>
  <c r="AQ119" i="35"/>
  <c r="C119" i="35" a="1"/>
  <c r="BM119" i="35" a="1"/>
  <c r="BK119" i="35" a="1"/>
  <c r="BN119" i="35" a="1"/>
  <c r="BT119" i="35" a="1"/>
  <c r="X119" i="35" a="1"/>
  <c r="I119" i="35"/>
  <c r="AK119" i="35" a="1"/>
  <c r="BD119" i="35" a="1"/>
  <c r="Q119" i="35" a="1"/>
  <c r="G119" i="35"/>
  <c r="E119" i="35"/>
  <c r="BA119" i="35" a="1"/>
  <c r="V119" i="35" a="1"/>
  <c r="BI119" i="35" a="1"/>
  <c r="N119" i="35"/>
  <c r="BO119" i="35" a="1"/>
  <c r="AB119" i="35" a="1"/>
  <c r="H119" i="35"/>
  <c r="AF119" i="35" a="1"/>
  <c r="BB119" i="35" a="1"/>
  <c r="AP119" i="35"/>
  <c r="M119" i="35"/>
  <c r="AS119" i="35"/>
  <c r="BS119" i="35" a="1"/>
  <c r="BF119" i="35" a="1"/>
  <c r="BQ119" i="35" a="1"/>
  <c r="AE119" i="35" a="1"/>
  <c r="R119" i="35" a="1"/>
  <c r="K119" i="35"/>
  <c r="BR119" i="35" a="1"/>
  <c r="AY119" i="35" a="1"/>
  <c r="BG119" i="35" a="1"/>
  <c r="U119" i="35" a="1"/>
  <c r="BJ119" i="35" a="1"/>
  <c r="BU119" i="35" a="1"/>
  <c r="AJ119" i="35" a="1"/>
  <c r="BL119" i="35" a="1"/>
  <c r="AI119" i="35" a="1"/>
  <c r="AC119" i="35" a="1"/>
  <c r="AW119" i="35" a="1"/>
  <c r="AA119" i="35" a="1"/>
  <c r="AZ119" i="35" a="1"/>
  <c r="BC119" i="35" a="1"/>
  <c r="F119" i="35"/>
  <c r="L119" i="35"/>
  <c r="AR119" i="35"/>
  <c r="AD119" i="35" a="1"/>
  <c r="BE119" i="35" l="1"/>
  <c r="BM119" i="35"/>
  <c r="AU119" i="35"/>
  <c r="BK119" i="35"/>
  <c r="AY119" i="35"/>
  <c r="BQ119" i="35"/>
  <c r="BG119" i="35"/>
  <c r="BH119" i="35"/>
  <c r="BS119" i="35"/>
  <c r="AZ119" i="35"/>
  <c r="BI119" i="35"/>
  <c r="BF119" i="35"/>
  <c r="BL119" i="35"/>
  <c r="AX119" i="35"/>
  <c r="AV119" i="35"/>
  <c r="BR119" i="35"/>
  <c r="BJ119" i="35"/>
  <c r="BA119" i="35"/>
  <c r="BC119" i="35"/>
  <c r="BD119" i="35"/>
  <c r="BT119" i="35"/>
  <c r="BO119" i="35"/>
  <c r="BN119" i="35"/>
  <c r="BU119" i="35"/>
  <c r="BB119" i="35"/>
  <c r="BP119" i="35"/>
  <c r="AW119" i="35"/>
  <c r="AF119" i="35"/>
  <c r="Z119" i="35"/>
  <c r="AK119" i="35"/>
  <c r="AE119" i="35"/>
  <c r="Y119" i="35"/>
  <c r="S119" i="35"/>
  <c r="AJ119" i="35"/>
  <c r="X119" i="35"/>
  <c r="AI119" i="35"/>
  <c r="W119" i="35"/>
  <c r="AH119" i="35"/>
  <c r="V119" i="35"/>
  <c r="AD119" i="35"/>
  <c r="T119" i="35"/>
  <c r="AC119" i="35"/>
  <c r="R119" i="35"/>
  <c r="AB119" i="35"/>
  <c r="Q119" i="35"/>
  <c r="P119" i="35"/>
  <c r="U119" i="35"/>
  <c r="AG119" i="35"/>
  <c r="AA119" i="35"/>
  <c r="C119" i="35"/>
  <c r="A120" i="35"/>
  <c r="AS120" i="35"/>
  <c r="BJ120" i="35" a="1"/>
  <c r="BQ120" i="35" a="1"/>
  <c r="X120" i="35" a="1"/>
  <c r="BF120" i="35" a="1"/>
  <c r="AK120" i="35" a="1"/>
  <c r="S120" i="35" a="1"/>
  <c r="U120" i="35" a="1"/>
  <c r="AO120" i="35"/>
  <c r="BC120" i="35" a="1"/>
  <c r="AU120" i="35" a="1"/>
  <c r="AZ120" i="35" a="1"/>
  <c r="AW120" i="35" a="1"/>
  <c r="AX120" i="35" a="1"/>
  <c r="BP120" i="35" a="1"/>
  <c r="BB120" i="35" a="1"/>
  <c r="C120" i="35" a="1"/>
  <c r="BG120" i="35" a="1"/>
  <c r="J120" i="35"/>
  <c r="AY120" i="35" a="1"/>
  <c r="AM120" i="35"/>
  <c r="P120" i="35" a="1"/>
  <c r="BD120" i="35" a="1"/>
  <c r="T120" i="35" a="1"/>
  <c r="AB120" i="35" a="1"/>
  <c r="BI120" i="35" a="1"/>
  <c r="N120" i="35"/>
  <c r="BK120" i="35" a="1"/>
  <c r="BU120" i="35" a="1"/>
  <c r="AR120" i="35"/>
  <c r="W120" i="35" a="1"/>
  <c r="V120" i="35" a="1"/>
  <c r="AQ120" i="35"/>
  <c r="AG120" i="35" a="1"/>
  <c r="BT120" i="35" a="1"/>
  <c r="BL120" i="35" a="1"/>
  <c r="BS120" i="35" a="1"/>
  <c r="I120" i="35"/>
  <c r="AF120" i="35" a="1"/>
  <c r="AE120" i="35" a="1"/>
  <c r="BN120" i="35" a="1"/>
  <c r="H120" i="35"/>
  <c r="Y120" i="35" a="1"/>
  <c r="AJ120" i="35" a="1"/>
  <c r="BE120" i="35" a="1"/>
  <c r="BM120" i="35" a="1"/>
  <c r="G120" i="35"/>
  <c r="AP120" i="35"/>
  <c r="AD120" i="35" a="1"/>
  <c r="AA120" i="35" a="1"/>
  <c r="BH120" i="35" a="1"/>
  <c r="R120" i="35" a="1"/>
  <c r="AC120" i="35" a="1"/>
  <c r="AI120" i="35" a="1"/>
  <c r="AN120" i="35"/>
  <c r="Q120" i="35" a="1"/>
  <c r="E120" i="35"/>
  <c r="BR120" i="35" a="1"/>
  <c r="AV120" i="35" a="1"/>
  <c r="BO120" i="35" a="1"/>
  <c r="BA120" i="35" a="1"/>
  <c r="Z120" i="35" a="1"/>
  <c r="K120" i="35"/>
  <c r="M120" i="35"/>
  <c r="AH120" i="35" a="1"/>
  <c r="BU120" i="35" l="1"/>
  <c r="BA120" i="35"/>
  <c r="BO120" i="35"/>
  <c r="BD120" i="35"/>
  <c r="BT120" i="35"/>
  <c r="AV120" i="35"/>
  <c r="BC120" i="35"/>
  <c r="AX120" i="35"/>
  <c r="BP120" i="35"/>
  <c r="BB120" i="35"/>
  <c r="BR120" i="35"/>
  <c r="BM120" i="35"/>
  <c r="AY120" i="35"/>
  <c r="BF120" i="35"/>
  <c r="AW120" i="35"/>
  <c r="AZ120" i="35"/>
  <c r="BI120" i="35"/>
  <c r="BG120" i="35"/>
  <c r="BH120" i="35"/>
  <c r="BJ120" i="35"/>
  <c r="BN120" i="35"/>
  <c r="BQ120" i="35"/>
  <c r="BE120" i="35"/>
  <c r="BK120" i="35"/>
  <c r="BL120" i="35"/>
  <c r="AU120" i="35"/>
  <c r="BS120" i="35"/>
  <c r="AH120" i="35"/>
  <c r="AB120" i="35"/>
  <c r="V120" i="35"/>
  <c r="P120" i="35"/>
  <c r="AG120" i="35"/>
  <c r="AA120" i="35"/>
  <c r="U120" i="35"/>
  <c r="AF120" i="35"/>
  <c r="Z120" i="35"/>
  <c r="T120" i="35"/>
  <c r="AC120" i="35"/>
  <c r="Y120" i="35"/>
  <c r="AJ120" i="35"/>
  <c r="W120" i="35"/>
  <c r="AI120" i="35"/>
  <c r="S120" i="35"/>
  <c r="R120" i="35"/>
  <c r="AK120" i="35"/>
  <c r="AE120" i="35"/>
  <c r="AD120" i="35"/>
  <c r="X120" i="35"/>
  <c r="Q120" i="35"/>
  <c r="C120" i="35"/>
  <c r="A121" i="35"/>
  <c r="BP121" i="35" a="1"/>
  <c r="T121" i="35" a="1"/>
  <c r="BF121" i="35" a="1"/>
  <c r="AJ121" i="35" a="1"/>
  <c r="V121" i="35" a="1"/>
  <c r="BK121" i="35" a="1"/>
  <c r="AH121" i="35" a="1"/>
  <c r="AF121" i="35" a="1"/>
  <c r="AO121" i="35"/>
  <c r="BC121" i="35" a="1"/>
  <c r="BD121" i="35" a="1"/>
  <c r="AR121" i="35"/>
  <c r="BE121" i="35" a="1"/>
  <c r="U121" i="35" a="1"/>
  <c r="AN121" i="35"/>
  <c r="Y121" i="35" a="1"/>
  <c r="AV121" i="35" a="1"/>
  <c r="AY121" i="35" a="1"/>
  <c r="H121" i="35"/>
  <c r="BM121" i="35" a="1"/>
  <c r="AZ121" i="35" a="1"/>
  <c r="W121" i="35" a="1"/>
  <c r="L120" i="35"/>
  <c r="AQ121" i="35"/>
  <c r="BS121" i="35" a="1"/>
  <c r="BU121" i="35" a="1"/>
  <c r="AK121" i="35" a="1"/>
  <c r="AP121" i="35"/>
  <c r="E121" i="35"/>
  <c r="BR121" i="35" a="1"/>
  <c r="AC121" i="35" a="1"/>
  <c r="AD121" i="35" a="1"/>
  <c r="BL121" i="35" a="1"/>
  <c r="BT121" i="35" a="1"/>
  <c r="D121" i="35"/>
  <c r="AW121" i="35" a="1"/>
  <c r="M121" i="35"/>
  <c r="BA121" i="35" a="1"/>
  <c r="AE121" i="35" a="1"/>
  <c r="Z121" i="35" a="1"/>
  <c r="AX121" i="35" a="1"/>
  <c r="AI121" i="35" a="1"/>
  <c r="BQ121" i="35" a="1"/>
  <c r="BI121" i="35" a="1"/>
  <c r="BB121" i="35" a="1"/>
  <c r="BO121" i="35" a="1"/>
  <c r="F120" i="35"/>
  <c r="BJ121" i="35" a="1"/>
  <c r="R121" i="35" a="1"/>
  <c r="J121" i="35"/>
  <c r="S121" i="35" a="1"/>
  <c r="X121" i="35" a="1"/>
  <c r="AB121" i="35" a="1"/>
  <c r="C121" i="35" a="1"/>
  <c r="Q121" i="35" a="1"/>
  <c r="BH121" i="35" a="1"/>
  <c r="D120" i="35"/>
  <c r="BG121" i="35" a="1"/>
  <c r="P121" i="35" a="1"/>
  <c r="L121" i="35"/>
  <c r="AA121" i="35" a="1"/>
  <c r="BN121" i="35" a="1"/>
  <c r="N121" i="35"/>
  <c r="K121" i="35"/>
  <c r="AG121" i="35" a="1"/>
  <c r="AS121" i="35"/>
  <c r="AU121" i="35" a="1"/>
  <c r="I121" i="35"/>
  <c r="AM121" i="35"/>
  <c r="AZ121" i="35" l="1"/>
  <c r="AU121" i="35"/>
  <c r="BF121" i="35"/>
  <c r="BS121" i="35"/>
  <c r="BA121" i="35"/>
  <c r="BL121" i="35"/>
  <c r="BE121" i="35"/>
  <c r="BG121" i="35"/>
  <c r="BM121" i="35"/>
  <c r="BK121" i="35"/>
  <c r="BQ121" i="35"/>
  <c r="AV121" i="35"/>
  <c r="BO121" i="35"/>
  <c r="BU121" i="35"/>
  <c r="BN121" i="35"/>
  <c r="BD121" i="35"/>
  <c r="BB121" i="35"/>
  <c r="AY121" i="35"/>
  <c r="AX121" i="35"/>
  <c r="BI121" i="35"/>
  <c r="BT121" i="35"/>
  <c r="BP121" i="35"/>
  <c r="BR121" i="35"/>
  <c r="BC121" i="35"/>
  <c r="BH121" i="35"/>
  <c r="AW121" i="35"/>
  <c r="BJ121" i="35"/>
  <c r="AJ121" i="35"/>
  <c r="AD121" i="35"/>
  <c r="X121" i="35"/>
  <c r="R121" i="35"/>
  <c r="AI121" i="35"/>
  <c r="AC121" i="35"/>
  <c r="W121" i="35"/>
  <c r="Q121" i="35"/>
  <c r="AH121" i="35"/>
  <c r="AB121" i="35"/>
  <c r="V121" i="35"/>
  <c r="P121" i="35"/>
  <c r="AK121" i="35"/>
  <c r="U121" i="35"/>
  <c r="T121" i="35"/>
  <c r="AG121" i="35"/>
  <c r="AF121" i="35"/>
  <c r="S121" i="35"/>
  <c r="AA121" i="35"/>
  <c r="Z121" i="35"/>
  <c r="AE121" i="35"/>
  <c r="Y121" i="35"/>
  <c r="C121" i="35"/>
  <c r="A122" i="35"/>
  <c r="I122" i="35"/>
  <c r="AO122" i="35"/>
  <c r="F122" i="35"/>
  <c r="M122" i="35"/>
  <c r="BA122" i="35" a="1"/>
  <c r="AS122" i="35"/>
  <c r="AV122" i="35" a="1"/>
  <c r="BF122" i="35" a="1"/>
  <c r="AD122" i="35" a="1"/>
  <c r="BS122" i="35" a="1"/>
  <c r="S122" i="35" a="1"/>
  <c r="BT122" i="35" a="1"/>
  <c r="AU122" i="35" a="1"/>
  <c r="AE122" i="35" a="1"/>
  <c r="G121" i="35"/>
  <c r="AM122" i="35"/>
  <c r="BK122" i="35" a="1"/>
  <c r="D122" i="35"/>
  <c r="AW122" i="35" a="1"/>
  <c r="AC122" i="35" a="1"/>
  <c r="AA122" i="35" a="1"/>
  <c r="P122" i="35" a="1"/>
  <c r="U122" i="35" a="1"/>
  <c r="Q122" i="35" a="1"/>
  <c r="G122" i="35"/>
  <c r="BM122" i="35" a="1"/>
  <c r="BN122" i="35" a="1"/>
  <c r="AG122" i="35" a="1"/>
  <c r="BP122" i="35" a="1"/>
  <c r="AB122" i="35" a="1"/>
  <c r="C122" i="35" a="1"/>
  <c r="BJ122" i="35" a="1"/>
  <c r="J122" i="35"/>
  <c r="BR122" i="35" a="1"/>
  <c r="E122" i="35"/>
  <c r="AH122" i="35" a="1"/>
  <c r="AX122" i="35" a="1"/>
  <c r="N122" i="35"/>
  <c r="BI122" i="35" a="1"/>
  <c r="BO122" i="35" a="1"/>
  <c r="K122" i="35"/>
  <c r="BC122" i="35" a="1"/>
  <c r="AI122" i="35" a="1"/>
  <c r="BE122" i="35" a="1"/>
  <c r="V122" i="35" a="1"/>
  <c r="Y122" i="35" a="1"/>
  <c r="T122" i="35" a="1"/>
  <c r="X122" i="35" a="1"/>
  <c r="W122" i="35" a="1"/>
  <c r="AN122" i="35"/>
  <c r="BQ122" i="35" a="1"/>
  <c r="F121" i="35"/>
  <c r="AP122" i="35"/>
  <c r="BL122" i="35" a="1"/>
  <c r="BD122" i="35" a="1"/>
  <c r="BU122" i="35" a="1"/>
  <c r="BG122" i="35" a="1"/>
  <c r="AQ122" i="35"/>
  <c r="AK122" i="35" a="1"/>
  <c r="BB122" i="35" a="1"/>
  <c r="AF122" i="35" a="1"/>
  <c r="AJ122" i="35" a="1"/>
  <c r="AY122" i="35" a="1"/>
  <c r="L122" i="35"/>
  <c r="R122" i="35" a="1"/>
  <c r="AR122" i="35"/>
  <c r="BH122" i="35" a="1"/>
  <c r="AZ122" i="35" a="1"/>
  <c r="Z122" i="35" a="1"/>
  <c r="BJ122" i="35" l="1"/>
  <c r="AV122" i="35"/>
  <c r="BT122" i="35"/>
  <c r="BI122" i="35"/>
  <c r="BB122" i="35"/>
  <c r="BH122" i="35"/>
  <c r="BN122" i="35"/>
  <c r="AX122" i="35"/>
  <c r="BC122" i="35"/>
  <c r="BA122" i="35"/>
  <c r="BG122" i="35"/>
  <c r="BS122" i="35"/>
  <c r="BR122" i="35"/>
  <c r="BD122" i="35"/>
  <c r="BP122" i="35"/>
  <c r="BK122" i="35"/>
  <c r="BQ122" i="35"/>
  <c r="AW122" i="35"/>
  <c r="AY122" i="35"/>
  <c r="AU122" i="35"/>
  <c r="BO122" i="35"/>
  <c r="AZ122" i="35"/>
  <c r="BE122" i="35"/>
  <c r="BF122" i="35"/>
  <c r="BL122" i="35"/>
  <c r="BM122" i="35"/>
  <c r="BU122" i="35"/>
  <c r="AF122" i="35"/>
  <c r="Z122" i="35"/>
  <c r="T122" i="35"/>
  <c r="AK122" i="35"/>
  <c r="AE122" i="35"/>
  <c r="Y122" i="35"/>
  <c r="S122" i="35"/>
  <c r="AJ122" i="35"/>
  <c r="AD122" i="35"/>
  <c r="X122" i="35"/>
  <c r="R122" i="35"/>
  <c r="AB122" i="35"/>
  <c r="AA122" i="35"/>
  <c r="AI122" i="35"/>
  <c r="AH122" i="35"/>
  <c r="U122" i="35"/>
  <c r="AG122" i="35"/>
  <c r="Q122" i="35"/>
  <c r="AC122" i="35"/>
  <c r="W122" i="35"/>
  <c r="V122" i="35"/>
  <c r="P122" i="35"/>
  <c r="C122" i="35"/>
  <c r="A123" i="35"/>
  <c r="T123" i="35" a="1"/>
  <c r="AP123" i="35"/>
  <c r="BQ123" i="35" a="1"/>
  <c r="M123" i="35"/>
  <c r="AH123" i="35" a="1"/>
  <c r="AF123" i="35" a="1"/>
  <c r="BH123" i="35" a="1"/>
  <c r="H122" i="35"/>
  <c r="BF123" i="35" a="1"/>
  <c r="V123" i="35" a="1"/>
  <c r="AD123" i="35" a="1"/>
  <c r="F123" i="35"/>
  <c r="N123" i="35"/>
  <c r="E123" i="35"/>
  <c r="BM123" i="35" a="1"/>
  <c r="P123" i="35" a="1"/>
  <c r="BJ123" i="35" a="1"/>
  <c r="L123" i="35"/>
  <c r="AE123" i="35" a="1"/>
  <c r="AZ123" i="35" a="1"/>
  <c r="Z123" i="35" a="1"/>
  <c r="R123" i="35" a="1"/>
  <c r="G123" i="35"/>
  <c r="BE123" i="35" a="1"/>
  <c r="C123" i="35" a="1"/>
  <c r="AV123" i="35" a="1"/>
  <c r="AY123" i="35" a="1"/>
  <c r="J123" i="35"/>
  <c r="X123" i="35" a="1"/>
  <c r="AG123" i="35" a="1"/>
  <c r="AC123" i="35" a="1"/>
  <c r="BD123" i="35" a="1"/>
  <c r="BA123" i="35" a="1"/>
  <c r="AW123" i="35" a="1"/>
  <c r="AI123" i="35" a="1"/>
  <c r="BB123" i="35" a="1"/>
  <c r="AM123" i="35"/>
  <c r="AB123" i="35" a="1"/>
  <c r="BL123" i="35" a="1"/>
  <c r="H123" i="35"/>
  <c r="AA123" i="35" a="1"/>
  <c r="AU123" i="35" a="1"/>
  <c r="BU123" i="35" a="1"/>
  <c r="AN123" i="35"/>
  <c r="BN123" i="35" a="1"/>
  <c r="BR123" i="35" a="1"/>
  <c r="U123" i="35" a="1"/>
  <c r="I123" i="35"/>
  <c r="Y123" i="35" a="1"/>
  <c r="Q123" i="35" a="1"/>
  <c r="AR123" i="35"/>
  <c r="S123" i="35" a="1"/>
  <c r="BT123" i="35" a="1"/>
  <c r="AQ123" i="35"/>
  <c r="AX123" i="35" a="1"/>
  <c r="K123" i="35"/>
  <c r="AK123" i="35" a="1"/>
  <c r="BP123" i="35" a="1"/>
  <c r="BK123" i="35" a="1"/>
  <c r="BO123" i="35" a="1"/>
  <c r="BG123" i="35" a="1"/>
  <c r="AS123" i="35"/>
  <c r="BI123" i="35" a="1"/>
  <c r="AJ123" i="35" a="1"/>
  <c r="BS123" i="35" a="1"/>
  <c r="W123" i="35" a="1"/>
  <c r="BC123" i="35" a="1"/>
  <c r="AO123" i="35"/>
  <c r="AU123" i="35" l="1"/>
  <c r="BG123" i="35"/>
  <c r="BA123" i="35"/>
  <c r="BI123" i="35"/>
  <c r="BL123" i="35"/>
  <c r="BR123" i="35"/>
  <c r="BM123" i="35"/>
  <c r="BB123" i="35"/>
  <c r="BD123" i="35"/>
  <c r="AZ123" i="35"/>
  <c r="BC123" i="35"/>
  <c r="BF123" i="35"/>
  <c r="AW123" i="35"/>
  <c r="BH123" i="35"/>
  <c r="BT123" i="35"/>
  <c r="BE123" i="35"/>
  <c r="BS123" i="35"/>
  <c r="BO123" i="35"/>
  <c r="AX123" i="35"/>
  <c r="BQ123" i="35"/>
  <c r="BP123" i="35"/>
  <c r="BK123" i="35"/>
  <c r="BN123" i="35"/>
  <c r="BU123" i="35"/>
  <c r="AV123" i="35"/>
  <c r="BJ123" i="35"/>
  <c r="AY123" i="35"/>
  <c r="AH123" i="35"/>
  <c r="AB123" i="35"/>
  <c r="V123" i="35"/>
  <c r="P123" i="35"/>
  <c r="AG123" i="35"/>
  <c r="AA123" i="35"/>
  <c r="U123" i="35"/>
  <c r="AF123" i="35"/>
  <c r="Z123" i="35"/>
  <c r="T123" i="35"/>
  <c r="AI123" i="35"/>
  <c r="S123" i="35"/>
  <c r="R123" i="35"/>
  <c r="AE123" i="35"/>
  <c r="AC123" i="35"/>
  <c r="Y123" i="35"/>
  <c r="X123" i="35"/>
  <c r="W123" i="35"/>
  <c r="Q123" i="35"/>
  <c r="AK123" i="35"/>
  <c r="AJ123" i="35"/>
  <c r="AD123" i="35"/>
  <c r="C123" i="35"/>
  <c r="A124" i="35"/>
  <c r="R124" i="35" a="1"/>
  <c r="AY124" i="35" a="1"/>
  <c r="AD124" i="35" a="1"/>
  <c r="AQ124" i="35"/>
  <c r="T124" i="35" a="1"/>
  <c r="V124" i="35" a="1"/>
  <c r="S124" i="35" a="1"/>
  <c r="BQ124" i="35" a="1"/>
  <c r="C124" i="35" a="1"/>
  <c r="K124" i="35"/>
  <c r="AX124" i="35" a="1"/>
  <c r="W124" i="35" a="1"/>
  <c r="M124" i="35"/>
  <c r="AH124" i="35" a="1"/>
  <c r="AA124" i="35" a="1"/>
  <c r="AG124" i="35" a="1"/>
  <c r="BN124" i="35" a="1"/>
  <c r="AS124" i="35"/>
  <c r="AJ124" i="35" a="1"/>
  <c r="U124" i="35" a="1"/>
  <c r="BI124" i="35" a="1"/>
  <c r="P124" i="35" a="1"/>
  <c r="N124" i="35"/>
  <c r="BE124" i="35" a="1"/>
  <c r="AU124" i="35" a="1"/>
  <c r="H124" i="35"/>
  <c r="AC124" i="35" a="1"/>
  <c r="AF124" i="35" a="1"/>
  <c r="AP124" i="35"/>
  <c r="AV124" i="35" a="1"/>
  <c r="BD124" i="35" a="1"/>
  <c r="AZ124" i="35" a="1"/>
  <c r="AB124" i="35" a="1"/>
  <c r="L124" i="35"/>
  <c r="BR124" i="35" a="1"/>
  <c r="BU124" i="35" a="1"/>
  <c r="E124" i="35"/>
  <c r="AI124" i="35" a="1"/>
  <c r="BO124" i="35" a="1"/>
  <c r="BP124" i="35" a="1"/>
  <c r="BC124" i="35" a="1"/>
  <c r="G124" i="35"/>
  <c r="BB124" i="35" a="1"/>
  <c r="AO124" i="35"/>
  <c r="BT124" i="35" a="1"/>
  <c r="BM124" i="35" a="1"/>
  <c r="AN124" i="35"/>
  <c r="AK124" i="35" a="1"/>
  <c r="BJ124" i="35" a="1"/>
  <c r="BH124" i="35" a="1"/>
  <c r="BL124" i="35" a="1"/>
  <c r="Z124" i="35" a="1"/>
  <c r="X124" i="35" a="1"/>
  <c r="I124" i="35"/>
  <c r="D124" i="35"/>
  <c r="J124" i="35"/>
  <c r="BG124" i="35" a="1"/>
  <c r="F124" i="35"/>
  <c r="AW124" i="35" a="1"/>
  <c r="D123" i="35"/>
  <c r="BF124" i="35" a="1"/>
  <c r="AM124" i="35"/>
  <c r="Q124" i="35" a="1"/>
  <c r="AR124" i="35"/>
  <c r="Y124" i="35" a="1"/>
  <c r="BA124" i="35" a="1"/>
  <c r="BS124" i="35" a="1"/>
  <c r="BK124" i="35" a="1"/>
  <c r="AE124" i="35" a="1"/>
  <c r="AV124" i="35" l="1"/>
  <c r="BH124" i="35"/>
  <c r="BI124" i="35"/>
  <c r="AW124" i="35"/>
  <c r="BC124" i="35"/>
  <c r="BJ124" i="35"/>
  <c r="BE124" i="35"/>
  <c r="BN124" i="35"/>
  <c r="BP124" i="35"/>
  <c r="BD124" i="35"/>
  <c r="AY124" i="35"/>
  <c r="AX124" i="35"/>
  <c r="AZ124" i="35"/>
  <c r="BL124" i="35"/>
  <c r="BB124" i="35"/>
  <c r="BK124" i="35"/>
  <c r="BU124" i="35"/>
  <c r="BG124" i="35"/>
  <c r="BT124" i="35"/>
  <c r="BQ124" i="35"/>
  <c r="AU124" i="35"/>
  <c r="BS124" i="35"/>
  <c r="BM124" i="35"/>
  <c r="BF124" i="35"/>
  <c r="BR124" i="35"/>
  <c r="BO124" i="35"/>
  <c r="BA124" i="35"/>
  <c r="C124" i="35"/>
  <c r="U124" i="35"/>
  <c r="AE124" i="35"/>
  <c r="AK124" i="35"/>
  <c r="S124" i="35"/>
  <c r="AF124" i="35"/>
  <c r="AG124" i="35"/>
  <c r="T124" i="35"/>
  <c r="Y124" i="35"/>
  <c r="Z124" i="35"/>
  <c r="AA124" i="35"/>
  <c r="P124" i="35"/>
  <c r="V124" i="35"/>
  <c r="AB124" i="35"/>
  <c r="AH124" i="35"/>
  <c r="Q124" i="35"/>
  <c r="W124" i="35"/>
  <c r="AC124" i="35"/>
  <c r="AI124" i="35"/>
  <c r="R124" i="35"/>
  <c r="X124" i="35"/>
  <c r="AD124" i="35"/>
  <c r="AJ124" i="35"/>
  <c r="A125" i="35"/>
  <c r="W125" i="35" a="1"/>
  <c r="AP125" i="35"/>
  <c r="BL125" i="35" a="1"/>
  <c r="AH125" i="35" a="1"/>
  <c r="AY125" i="35" a="1"/>
  <c r="BE125" i="35" a="1"/>
  <c r="AD125" i="35" a="1"/>
  <c r="M125" i="35"/>
  <c r="AE125" i="35" a="1"/>
  <c r="BI125" i="35" a="1"/>
  <c r="AB125" i="35" a="1"/>
  <c r="BC125" i="35" a="1"/>
  <c r="I125" i="35"/>
  <c r="BN125" i="35" a="1"/>
  <c r="AA125" i="35" a="1"/>
  <c r="AU125" i="35" a="1"/>
  <c r="AO125" i="35"/>
  <c r="L125" i="35"/>
  <c r="BU125" i="35" a="1"/>
  <c r="BS125" i="35" a="1"/>
  <c r="BG125" i="35" a="1"/>
  <c r="BH125" i="35" a="1"/>
  <c r="BT125" i="35" a="1"/>
  <c r="D125" i="35"/>
  <c r="F125" i="35"/>
  <c r="Q125" i="35" a="1"/>
  <c r="AW125" i="35" a="1"/>
  <c r="AJ125" i="35" a="1"/>
  <c r="AR125" i="35"/>
  <c r="BQ125" i="35" a="1"/>
  <c r="P125" i="35" a="1"/>
  <c r="BJ125" i="35" a="1"/>
  <c r="AF125" i="35" a="1"/>
  <c r="AQ125" i="35"/>
  <c r="BA125" i="35" a="1"/>
  <c r="X125" i="35" a="1"/>
  <c r="S125" i="35" a="1"/>
  <c r="BM125" i="35" a="1"/>
  <c r="AK125" i="35" a="1"/>
  <c r="AN125" i="35"/>
  <c r="AX125" i="35" a="1"/>
  <c r="T125" i="35" a="1"/>
  <c r="N125" i="35"/>
  <c r="BO125" i="35" a="1"/>
  <c r="BP125" i="35" a="1"/>
  <c r="BR125" i="35" a="1"/>
  <c r="G125" i="35"/>
  <c r="R125" i="35" a="1"/>
  <c r="AG125" i="35" a="1"/>
  <c r="V125" i="35" a="1"/>
  <c r="AV125" i="35" a="1"/>
  <c r="BD125" i="35" a="1"/>
  <c r="C125" i="35" a="1"/>
  <c r="AI125" i="35" a="1"/>
  <c r="BK125" i="35" a="1"/>
  <c r="BF125" i="35" a="1"/>
  <c r="J125" i="35"/>
  <c r="E125" i="35"/>
  <c r="BB125" i="35" a="1"/>
  <c r="AC125" i="35" a="1"/>
  <c r="AM125" i="35"/>
  <c r="Z125" i="35" a="1"/>
  <c r="AZ125" i="35" a="1"/>
  <c r="U125" i="35" a="1"/>
  <c r="Y125" i="35" a="1"/>
  <c r="AS125" i="35"/>
  <c r="AY125" i="35" l="1"/>
  <c r="BM125" i="35"/>
  <c r="BE125" i="35"/>
  <c r="AU125" i="35"/>
  <c r="BN125" i="35"/>
  <c r="BS125" i="35"/>
  <c r="BJ125" i="35"/>
  <c r="BA125" i="35"/>
  <c r="AZ125" i="35"/>
  <c r="BO125" i="35"/>
  <c r="AX125" i="35"/>
  <c r="BU125" i="35"/>
  <c r="BR125" i="35"/>
  <c r="BK125" i="35"/>
  <c r="AV125" i="35"/>
  <c r="AW125" i="35"/>
  <c r="BL125" i="35"/>
  <c r="BI125" i="35"/>
  <c r="BC125" i="35"/>
  <c r="BG125" i="35"/>
  <c r="BT125" i="35"/>
  <c r="BH125" i="35"/>
  <c r="BF125" i="35"/>
  <c r="BD125" i="35"/>
  <c r="BP125" i="35"/>
  <c r="BB125" i="35"/>
  <c r="BQ125" i="35"/>
  <c r="C125" i="35"/>
  <c r="V125" i="35"/>
  <c r="AB125" i="35"/>
  <c r="AC125" i="35"/>
  <c r="W125" i="35"/>
  <c r="AA125" i="35"/>
  <c r="P125" i="35"/>
  <c r="Q125" i="35"/>
  <c r="AG125" i="35"/>
  <c r="U125" i="35"/>
  <c r="AH125" i="35"/>
  <c r="AI125" i="35"/>
  <c r="R125" i="35"/>
  <c r="X125" i="35"/>
  <c r="AD125" i="35"/>
  <c r="AJ125" i="35"/>
  <c r="S125" i="35"/>
  <c r="Y125" i="35"/>
  <c r="AE125" i="35"/>
  <c r="AK125" i="35"/>
  <c r="T125" i="35"/>
  <c r="Z125" i="35"/>
  <c r="AF125" i="35"/>
  <c r="A126" i="35"/>
  <c r="BQ126" i="35" a="1"/>
  <c r="AC126" i="35" a="1"/>
  <c r="BE126" i="35" a="1"/>
  <c r="BG126" i="35" a="1"/>
  <c r="BN126" i="35" a="1"/>
  <c r="BK126" i="35" a="1"/>
  <c r="AJ126" i="35" a="1"/>
  <c r="AN126" i="35"/>
  <c r="AE126" i="35" a="1"/>
  <c r="AY126" i="35" a="1"/>
  <c r="W126" i="35" a="1"/>
  <c r="BJ126" i="35" a="1"/>
  <c r="AZ126" i="35" a="1"/>
  <c r="K125" i="35"/>
  <c r="AR126" i="35"/>
  <c r="BR126" i="35" a="1"/>
  <c r="AA126" i="35" a="1"/>
  <c r="I126" i="35"/>
  <c r="AX126" i="35" a="1"/>
  <c r="J126" i="35"/>
  <c r="F126" i="35"/>
  <c r="BL126" i="35" a="1"/>
  <c r="D126" i="35"/>
  <c r="AD126" i="35" a="1"/>
  <c r="BU126" i="35" a="1"/>
  <c r="BF126" i="35" a="1"/>
  <c r="T126" i="35" a="1"/>
  <c r="Y126" i="35" a="1"/>
  <c r="BA126" i="35" a="1"/>
  <c r="K126" i="35"/>
  <c r="AG126" i="35" a="1"/>
  <c r="Q126" i="35" a="1"/>
  <c r="AI126" i="35" a="1"/>
  <c r="L126" i="35"/>
  <c r="AK126" i="35" a="1"/>
  <c r="G126" i="35"/>
  <c r="BH126" i="35" a="1"/>
  <c r="AO126" i="35"/>
  <c r="BD126" i="35" a="1"/>
  <c r="BC126" i="35" a="1"/>
  <c r="BT126" i="35" a="1"/>
  <c r="BI126" i="35" a="1"/>
  <c r="S126" i="35" a="1"/>
  <c r="AS126" i="35"/>
  <c r="BO126" i="35" a="1"/>
  <c r="C126" i="35" a="1"/>
  <c r="AV126" i="35" a="1"/>
  <c r="E126" i="35"/>
  <c r="H126" i="35"/>
  <c r="AB126" i="35" a="1"/>
  <c r="BP126" i="35" a="1"/>
  <c r="AH126" i="35" a="1"/>
  <c r="M126" i="35"/>
  <c r="N126" i="35"/>
  <c r="BB126" i="35" a="1"/>
  <c r="X126" i="35" a="1"/>
  <c r="V126" i="35" a="1"/>
  <c r="H125" i="35"/>
  <c r="AM126" i="35"/>
  <c r="AF126" i="35" a="1"/>
  <c r="Z126" i="35" a="1"/>
  <c r="BS126" i="35" a="1"/>
  <c r="AQ126" i="35"/>
  <c r="U126" i="35" a="1"/>
  <c r="R126" i="35" a="1"/>
  <c r="AP126" i="35"/>
  <c r="AU126" i="35" a="1"/>
  <c r="P126" i="35" a="1"/>
  <c r="AW126" i="35" a="1"/>
  <c r="BM126" i="35" a="1"/>
  <c r="BK126" i="35" l="1"/>
  <c r="BC126" i="35"/>
  <c r="BE126" i="35"/>
  <c r="BT126" i="35"/>
  <c r="BQ126" i="35"/>
  <c r="BO126" i="35"/>
  <c r="AU126" i="35"/>
  <c r="BM126" i="35"/>
  <c r="AW126" i="35"/>
  <c r="BF126" i="35"/>
  <c r="BA126" i="35"/>
  <c r="BG126" i="35"/>
  <c r="AV126" i="35"/>
  <c r="BN126" i="35"/>
  <c r="BI126" i="35"/>
  <c r="BU126" i="35"/>
  <c r="BP126" i="35"/>
  <c r="BD126" i="35"/>
  <c r="AZ126" i="35"/>
  <c r="BL126" i="35"/>
  <c r="AX126" i="35"/>
  <c r="BR126" i="35"/>
  <c r="AY126" i="35"/>
  <c r="BS126" i="35"/>
  <c r="BB126" i="35"/>
  <c r="BJ126" i="35"/>
  <c r="BH126" i="35"/>
  <c r="C126" i="35"/>
  <c r="W126" i="35"/>
  <c r="AJ126" i="35"/>
  <c r="Q126" i="35"/>
  <c r="AD126" i="35"/>
  <c r="AE126" i="35"/>
  <c r="R126" i="35"/>
  <c r="S126" i="35"/>
  <c r="AI126" i="35"/>
  <c r="AK126" i="35"/>
  <c r="X126" i="35"/>
  <c r="Y126" i="35"/>
  <c r="AC126" i="35"/>
  <c r="T126" i="35"/>
  <c r="Z126" i="35"/>
  <c r="AF126" i="35"/>
  <c r="U126" i="35"/>
  <c r="AA126" i="35"/>
  <c r="AG126" i="35"/>
  <c r="P126" i="35"/>
  <c r="V126" i="35"/>
  <c r="AB126" i="35"/>
  <c r="AH126" i="35"/>
  <c r="A127" i="35"/>
  <c r="AW127" i="35" a="1"/>
  <c r="BG127" i="35" a="1"/>
  <c r="BI127" i="35" a="1"/>
  <c r="U127" i="35" a="1"/>
  <c r="Q127" i="35" a="1"/>
  <c r="BA127" i="35" a="1"/>
  <c r="BD127" i="35" a="1"/>
  <c r="AY127" i="35" a="1"/>
  <c r="J127" i="35"/>
  <c r="AQ127" i="35"/>
  <c r="BQ127" i="35" a="1"/>
  <c r="BP127" i="35" a="1"/>
  <c r="W127" i="35" a="1"/>
  <c r="BS127" i="35" a="1"/>
  <c r="AC127" i="35" a="1"/>
  <c r="AR127" i="35"/>
  <c r="C127" i="35" a="1"/>
  <c r="V127" i="35" a="1"/>
  <c r="AX127" i="35" a="1"/>
  <c r="E127" i="35"/>
  <c r="AO127" i="35"/>
  <c r="I127" i="35"/>
  <c r="AK127" i="35" a="1"/>
  <c r="AM127" i="35"/>
  <c r="BU127" i="35" a="1"/>
  <c r="Y127" i="35" a="1"/>
  <c r="R127" i="35" a="1"/>
  <c r="BC127" i="35" a="1"/>
  <c r="AJ127" i="35" a="1"/>
  <c r="Z127" i="35" a="1"/>
  <c r="AV127" i="35" a="1"/>
  <c r="S127" i="35" a="1"/>
  <c r="BJ127" i="35" a="1"/>
  <c r="BR127" i="35" a="1"/>
  <c r="AN127" i="35"/>
  <c r="BL127" i="35" a="1"/>
  <c r="AD127" i="35" a="1"/>
  <c r="AP127" i="35"/>
  <c r="BT127" i="35" a="1"/>
  <c r="BN127" i="35" a="1"/>
  <c r="AF127" i="35" a="1"/>
  <c r="BE127" i="35" a="1"/>
  <c r="BB127" i="35" a="1"/>
  <c r="M127" i="35"/>
  <c r="T127" i="35" a="1"/>
  <c r="BM127" i="35" a="1"/>
  <c r="BF127" i="35" a="1"/>
  <c r="K127" i="35"/>
  <c r="BK127" i="35" a="1"/>
  <c r="F127" i="35"/>
  <c r="AG127" i="35" a="1"/>
  <c r="AS127" i="35"/>
  <c r="AZ127" i="35" a="1"/>
  <c r="H127" i="35"/>
  <c r="AB127" i="35" a="1"/>
  <c r="N127" i="35"/>
  <c r="AU127" i="35" a="1"/>
  <c r="X127" i="35" a="1"/>
  <c r="BO127" i="35" a="1"/>
  <c r="AI127" i="35" a="1"/>
  <c r="AE127" i="35" a="1"/>
  <c r="BH127" i="35" a="1"/>
  <c r="P127" i="35" a="1"/>
  <c r="AH127" i="35" a="1"/>
  <c r="G127" i="35"/>
  <c r="D127" i="35"/>
  <c r="AA127" i="35" a="1"/>
  <c r="L127" i="35"/>
  <c r="BC127" i="35" l="1"/>
  <c r="BO127" i="35"/>
  <c r="BJ127" i="35"/>
  <c r="BI127" i="35"/>
  <c r="BP127" i="35"/>
  <c r="BH127" i="35"/>
  <c r="BF127" i="35"/>
  <c r="BD127" i="35"/>
  <c r="BE127" i="35"/>
  <c r="BG127" i="35"/>
  <c r="AW127" i="35"/>
  <c r="AU127" i="35"/>
  <c r="BB127" i="35"/>
  <c r="BR127" i="35"/>
  <c r="AZ127" i="35"/>
  <c r="AX127" i="35"/>
  <c r="BA127" i="35"/>
  <c r="BU127" i="35"/>
  <c r="BL127" i="35"/>
  <c r="BN127" i="35"/>
  <c r="BT127" i="35"/>
  <c r="BK127" i="35"/>
  <c r="AV127" i="35"/>
  <c r="BM127" i="35"/>
  <c r="BQ127" i="35"/>
  <c r="BS127" i="35"/>
  <c r="AY127" i="35"/>
  <c r="C127" i="35"/>
  <c r="AK127" i="35"/>
  <c r="U127" i="35"/>
  <c r="AA127" i="35"/>
  <c r="Y127" i="35"/>
  <c r="Z127" i="35"/>
  <c r="AE127" i="35"/>
  <c r="S127" i="35"/>
  <c r="AF127" i="35"/>
  <c r="AG127" i="35"/>
  <c r="T127" i="35"/>
  <c r="P127" i="35"/>
  <c r="V127" i="35"/>
  <c r="AB127" i="35"/>
  <c r="AH127" i="35"/>
  <c r="Q127" i="35"/>
  <c r="W127" i="35"/>
  <c r="AC127" i="35"/>
  <c r="AI127" i="35"/>
  <c r="R127" i="35"/>
  <c r="X127" i="35"/>
  <c r="AD127" i="35"/>
  <c r="AJ127" i="35"/>
  <c r="A128" i="35"/>
  <c r="F128" i="35"/>
  <c r="AM128" i="35"/>
  <c r="BN128" i="35" a="1"/>
  <c r="Q128" i="35" a="1"/>
  <c r="H128" i="35"/>
  <c r="T128" i="35" a="1"/>
  <c r="AN128" i="35"/>
  <c r="W128" i="35" a="1"/>
  <c r="AC128" i="35" a="1"/>
  <c r="AF128" i="35" a="1"/>
  <c r="R128" i="35" a="1"/>
  <c r="BF128" i="35" a="1"/>
  <c r="AI128" i="35" a="1"/>
  <c r="AB128" i="35" a="1"/>
  <c r="AS128" i="35"/>
  <c r="BL128" i="35" a="1"/>
  <c r="BE128" i="35" a="1"/>
  <c r="AQ128" i="35"/>
  <c r="AY128" i="35" a="1"/>
  <c r="AE128" i="35" a="1"/>
  <c r="BO128" i="35" a="1"/>
  <c r="AD128" i="35" a="1"/>
  <c r="AV128" i="35" a="1"/>
  <c r="BI128" i="35" a="1"/>
  <c r="BK128" i="35" a="1"/>
  <c r="J128" i="35"/>
  <c r="BM128" i="35" a="1"/>
  <c r="BR128" i="35" a="1"/>
  <c r="I128" i="35"/>
  <c r="S128" i="35" a="1"/>
  <c r="BJ128" i="35" a="1"/>
  <c r="C128" i="35" a="1"/>
  <c r="E128" i="35"/>
  <c r="BS128" i="35" a="1"/>
  <c r="V128" i="35" a="1"/>
  <c r="L128" i="35"/>
  <c r="BG128" i="35" a="1"/>
  <c r="AA128" i="35" a="1"/>
  <c r="AO128" i="35"/>
  <c r="AR128" i="35"/>
  <c r="AK128" i="35" a="1"/>
  <c r="AU128" i="35" a="1"/>
  <c r="AP128" i="35"/>
  <c r="G128" i="35"/>
  <c r="BA128" i="35" a="1"/>
  <c r="Y128" i="35" a="1"/>
  <c r="AX128" i="35" a="1"/>
  <c r="BB128" i="35" a="1"/>
  <c r="BU128" i="35" a="1"/>
  <c r="AZ128" i="35" a="1"/>
  <c r="AJ128" i="35" a="1"/>
  <c r="Z128" i="35" a="1"/>
  <c r="AG128" i="35" a="1"/>
  <c r="AW128" i="35" a="1"/>
  <c r="U128" i="35" a="1"/>
  <c r="X128" i="35" a="1"/>
  <c r="BP128" i="35" a="1"/>
  <c r="BC128" i="35" a="1"/>
  <c r="BH128" i="35" a="1"/>
  <c r="P128" i="35" a="1"/>
  <c r="N128" i="35"/>
  <c r="M128" i="35"/>
  <c r="BQ128" i="35" a="1"/>
  <c r="BT128" i="35" a="1"/>
  <c r="D128" i="35"/>
  <c r="AH128" i="35" a="1"/>
  <c r="BD128" i="35" a="1"/>
  <c r="K128" i="35"/>
  <c r="BI128" i="35" l="1"/>
  <c r="AV128" i="35"/>
  <c r="BJ128" i="35"/>
  <c r="BS128" i="35"/>
  <c r="BU128" i="35"/>
  <c r="AU128" i="35"/>
  <c r="AX128" i="35"/>
  <c r="BG128" i="35"/>
  <c r="BT128" i="35"/>
  <c r="BA128" i="35"/>
  <c r="BE128" i="35"/>
  <c r="BB128" i="35"/>
  <c r="BO128" i="35"/>
  <c r="AZ128" i="35"/>
  <c r="BM128" i="35"/>
  <c r="BL128" i="35"/>
  <c r="AY128" i="35"/>
  <c r="AW128" i="35"/>
  <c r="BR128" i="35"/>
  <c r="BK128" i="35"/>
  <c r="BQ128" i="35"/>
  <c r="BD128" i="35"/>
  <c r="BN128" i="35"/>
  <c r="BF128" i="35"/>
  <c r="BP128" i="35"/>
  <c r="BC128" i="35"/>
  <c r="BH128" i="35"/>
  <c r="C128" i="35"/>
  <c r="U128" i="35"/>
  <c r="AB128" i="35"/>
  <c r="AH128" i="35"/>
  <c r="AI128" i="35"/>
  <c r="AC128" i="35"/>
  <c r="P128" i="35"/>
  <c r="Q128" i="35"/>
  <c r="AG128" i="35"/>
  <c r="V128" i="35"/>
  <c r="W128" i="35"/>
  <c r="AA128" i="35"/>
  <c r="R128" i="35"/>
  <c r="X128" i="35"/>
  <c r="AD128" i="35"/>
  <c r="AJ128" i="35"/>
  <c r="S128" i="35"/>
  <c r="Y128" i="35"/>
  <c r="AE128" i="35"/>
  <c r="AK128" i="35"/>
  <c r="T128" i="35"/>
  <c r="Z128" i="35"/>
  <c r="AF128" i="35"/>
  <c r="A129" i="35"/>
  <c r="V129" i="35" a="1"/>
  <c r="AI129" i="35" a="1"/>
  <c r="BJ129" i="35" a="1"/>
  <c r="T129" i="35" a="1"/>
  <c r="S129" i="35" a="1"/>
  <c r="AC129" i="35" a="1"/>
  <c r="BA129" i="35" a="1"/>
  <c r="K129" i="35"/>
  <c r="I129" i="35"/>
  <c r="AJ129" i="35" a="1"/>
  <c r="BR129" i="35" a="1"/>
  <c r="F129" i="35"/>
  <c r="BN129" i="35" a="1"/>
  <c r="AX129" i="35" a="1"/>
  <c r="L129" i="35"/>
  <c r="AK129" i="35" a="1"/>
  <c r="BE129" i="35" a="1"/>
  <c r="Z129" i="35" a="1"/>
  <c r="BD129" i="35" a="1"/>
  <c r="AA129" i="35" a="1"/>
  <c r="BS129" i="35" a="1"/>
  <c r="BP129" i="35" a="1"/>
  <c r="BG129" i="35" a="1"/>
  <c r="E129" i="35"/>
  <c r="BC129" i="35" a="1"/>
  <c r="U129" i="35" a="1"/>
  <c r="AQ129" i="35"/>
  <c r="AH129" i="35" a="1"/>
  <c r="Q129" i="35" a="1"/>
  <c r="BQ129" i="35" a="1"/>
  <c r="AE129" i="35" a="1"/>
  <c r="BO129" i="35" a="1"/>
  <c r="BH129" i="35" a="1"/>
  <c r="M129" i="35"/>
  <c r="H129" i="35"/>
  <c r="G129" i="35"/>
  <c r="D129" i="35"/>
  <c r="BL129" i="35" a="1"/>
  <c r="X129" i="35" a="1"/>
  <c r="AZ129" i="35" a="1"/>
  <c r="BU129" i="35" a="1"/>
  <c r="R129" i="35" a="1"/>
  <c r="AO129" i="35"/>
  <c r="P129" i="35" a="1"/>
  <c r="BT129" i="35" a="1"/>
  <c r="BM129" i="35" a="1"/>
  <c r="W129" i="35" a="1"/>
  <c r="BB129" i="35" a="1"/>
  <c r="N129" i="35"/>
  <c r="AW129" i="35" a="1"/>
  <c r="AM129" i="35"/>
  <c r="AF129" i="35" a="1"/>
  <c r="AD129" i="35" a="1"/>
  <c r="AU129" i="35" a="1"/>
  <c r="AN129" i="35"/>
  <c r="C129" i="35" a="1"/>
  <c r="AR129" i="35"/>
  <c r="AY129" i="35" a="1"/>
  <c r="AV129" i="35" a="1"/>
  <c r="AB129" i="35" a="1"/>
  <c r="AP129" i="35"/>
  <c r="J129" i="35"/>
  <c r="BF129" i="35" a="1"/>
  <c r="BK129" i="35" a="1"/>
  <c r="AS129" i="35"/>
  <c r="AG129" i="35" a="1"/>
  <c r="BI129" i="35" a="1"/>
  <c r="Y129" i="35" a="1"/>
  <c r="BI129" i="35" l="1"/>
  <c r="BR129" i="35"/>
  <c r="AX129" i="35"/>
  <c r="BO129" i="35"/>
  <c r="BC129" i="35"/>
  <c r="AW129" i="35"/>
  <c r="AV129" i="35"/>
  <c r="BK129" i="35"/>
  <c r="BE129" i="35"/>
  <c r="BG129" i="35"/>
  <c r="BJ129" i="35"/>
  <c r="BT129" i="35"/>
  <c r="BM129" i="35"/>
  <c r="BH129" i="35"/>
  <c r="BB129" i="35"/>
  <c r="BL129" i="35"/>
  <c r="AZ129" i="35"/>
  <c r="AU129" i="35"/>
  <c r="BN129" i="35"/>
  <c r="AY129" i="35"/>
  <c r="BP129" i="35"/>
  <c r="BA129" i="35"/>
  <c r="BU129" i="35"/>
  <c r="BF129" i="35"/>
  <c r="BD129" i="35"/>
  <c r="BS129" i="35"/>
  <c r="BQ129" i="35"/>
  <c r="C129" i="35"/>
  <c r="AC129" i="35"/>
  <c r="W129" i="35"/>
  <c r="AJ129" i="35"/>
  <c r="AK129" i="35"/>
  <c r="X129" i="35"/>
  <c r="Y129" i="35"/>
  <c r="Q129" i="35"/>
  <c r="AD129" i="35"/>
  <c r="AE129" i="35"/>
  <c r="R129" i="35"/>
  <c r="S129" i="35"/>
  <c r="AI129" i="35"/>
  <c r="T129" i="35"/>
  <c r="Z129" i="35"/>
  <c r="AF129" i="35"/>
  <c r="U129" i="35"/>
  <c r="AA129" i="35"/>
  <c r="AG129" i="35"/>
  <c r="P129" i="35"/>
  <c r="V129" i="35"/>
  <c r="AB129" i="35"/>
  <c r="AH129" i="35"/>
  <c r="A130" i="35"/>
  <c r="AI130" i="35" a="1"/>
  <c r="X130" i="35" a="1"/>
  <c r="AK130" i="35" a="1"/>
  <c r="R130" i="35" a="1"/>
  <c r="BC130" i="35" a="1"/>
  <c r="BB130" i="35" a="1"/>
  <c r="T130" i="35" a="1"/>
  <c r="J130" i="35"/>
  <c r="AM130" i="35"/>
  <c r="AD130" i="35" a="1"/>
  <c r="AC130" i="35" a="1"/>
  <c r="BG130" i="35" a="1"/>
  <c r="D130" i="35"/>
  <c r="AJ130" i="35" a="1"/>
  <c r="AS130" i="35"/>
  <c r="L130" i="35"/>
  <c r="AW130" i="35" a="1"/>
  <c r="AZ130" i="35" a="1"/>
  <c r="V130" i="35" a="1"/>
  <c r="BD130" i="35" a="1"/>
  <c r="BM130" i="35" a="1"/>
  <c r="AA130" i="35" a="1"/>
  <c r="U130" i="35" a="1"/>
  <c r="I130" i="35"/>
  <c r="K130" i="35"/>
  <c r="BH130" i="35" a="1"/>
  <c r="AB130" i="35" a="1"/>
  <c r="BA130" i="35" a="1"/>
  <c r="AO130" i="35"/>
  <c r="AR130" i="35"/>
  <c r="F130" i="35"/>
  <c r="AU130" i="35" a="1"/>
  <c r="BO130" i="35" a="1"/>
  <c r="AG130" i="35" a="1"/>
  <c r="BL130" i="35" a="1"/>
  <c r="BP130" i="35" a="1"/>
  <c r="P130" i="35" a="1"/>
  <c r="BN130" i="35" a="1"/>
  <c r="AY130" i="35" a="1"/>
  <c r="Y130" i="35" a="1"/>
  <c r="BU130" i="35" a="1"/>
  <c r="BF130" i="35" a="1"/>
  <c r="AF130" i="35" a="1"/>
  <c r="E130" i="35"/>
  <c r="BI130" i="35" a="1"/>
  <c r="BQ130" i="35" a="1"/>
  <c r="BJ130" i="35" a="1"/>
  <c r="AH130" i="35" a="1"/>
  <c r="S130" i="35" a="1"/>
  <c r="BR130" i="35" a="1"/>
  <c r="BS130" i="35" a="1"/>
  <c r="Q130" i="35" a="1"/>
  <c r="AQ130" i="35"/>
  <c r="BT130" i="35" a="1"/>
  <c r="AV130" i="35" a="1"/>
  <c r="H130" i="35"/>
  <c r="AX130" i="35" a="1"/>
  <c r="C130" i="35" a="1"/>
  <c r="G130" i="35"/>
  <c r="BE130" i="35" a="1"/>
  <c r="AE130" i="35" a="1"/>
  <c r="BK130" i="35" a="1"/>
  <c r="W130" i="35" a="1"/>
  <c r="Z130" i="35" a="1"/>
  <c r="M130" i="35"/>
  <c r="N130" i="35"/>
  <c r="AV130" i="35" l="1"/>
  <c r="BJ130" i="35"/>
  <c r="BM130" i="35"/>
  <c r="AW130" i="35"/>
  <c r="BC130" i="35"/>
  <c r="BL130" i="35"/>
  <c r="BU130" i="35"/>
  <c r="BO130" i="35"/>
  <c r="BH130" i="35"/>
  <c r="BK130" i="35"/>
  <c r="BN130" i="35"/>
  <c r="AZ130" i="35"/>
  <c r="BG130" i="35"/>
  <c r="BB130" i="35"/>
  <c r="BF130" i="35"/>
  <c r="BS130" i="35"/>
  <c r="AY130" i="35"/>
  <c r="BR130" i="35"/>
  <c r="AU130" i="35"/>
  <c r="BD130" i="35"/>
  <c r="BQ130" i="35"/>
  <c r="BI130" i="35"/>
  <c r="BP130" i="35"/>
  <c r="BT130" i="35"/>
  <c r="BE130" i="35"/>
  <c r="AX130" i="35"/>
  <c r="BA130" i="35"/>
  <c r="C130" i="35"/>
  <c r="AA130" i="35"/>
  <c r="AG130" i="35"/>
  <c r="T130" i="35"/>
  <c r="AE130" i="35"/>
  <c r="S130" i="35"/>
  <c r="AF130" i="35"/>
  <c r="U130" i="35"/>
  <c r="AK130" i="35"/>
  <c r="Y130" i="35"/>
  <c r="Z130" i="35"/>
  <c r="P130" i="35"/>
  <c r="V130" i="35"/>
  <c r="AB130" i="35"/>
  <c r="AH130" i="35"/>
  <c r="Q130" i="35"/>
  <c r="W130" i="35"/>
  <c r="AC130" i="35"/>
  <c r="AI130" i="35"/>
  <c r="R130" i="35"/>
  <c r="X130" i="35"/>
  <c r="AD130" i="35"/>
  <c r="AJ130" i="35"/>
  <c r="A131" i="35"/>
  <c r="BB131" i="35" a="1"/>
  <c r="U131" i="35" a="1"/>
  <c r="BD131" i="35" a="1"/>
  <c r="AN130" i="35"/>
  <c r="BJ131" i="35" a="1"/>
  <c r="V131" i="35" a="1"/>
  <c r="Y131" i="35" a="1"/>
  <c r="R131" i="35" a="1"/>
  <c r="X131" i="35" a="1"/>
  <c r="AP130" i="35"/>
  <c r="BA131" i="35" a="1"/>
  <c r="AF131" i="35" a="1"/>
  <c r="BM131" i="35" a="1"/>
  <c r="BN131" i="35" a="1"/>
  <c r="AY131" i="35" a="1"/>
  <c r="AC131" i="35" a="1"/>
  <c r="AH131" i="35" a="1"/>
  <c r="AZ131" i="35" a="1"/>
  <c r="T131" i="35" a="1"/>
  <c r="J131" i="35"/>
  <c r="AA131" i="35" a="1"/>
  <c r="BR131" i="35" a="1"/>
  <c r="AP131" i="35"/>
  <c r="AQ131" i="35"/>
  <c r="D131" i="35"/>
  <c r="BI131" i="35" a="1"/>
  <c r="AO131" i="35"/>
  <c r="S131" i="35" a="1"/>
  <c r="AU131" i="35" a="1"/>
  <c r="AG131" i="35" a="1"/>
  <c r="BO131" i="35" a="1"/>
  <c r="AD131" i="35" a="1"/>
  <c r="BH131" i="35" a="1"/>
  <c r="BS131" i="35" a="1"/>
  <c r="AW131" i="35" a="1"/>
  <c r="BT131" i="35" a="1"/>
  <c r="AB131" i="35" a="1"/>
  <c r="K131" i="35"/>
  <c r="W131" i="35" a="1"/>
  <c r="BK131" i="35" a="1"/>
  <c r="Z131" i="35" a="1"/>
  <c r="BG131" i="35" a="1"/>
  <c r="AS131" i="35"/>
  <c r="AX131" i="35" a="1"/>
  <c r="BP131" i="35" a="1"/>
  <c r="AN131" i="35"/>
  <c r="AJ131" i="35" a="1"/>
  <c r="M131" i="35"/>
  <c r="BC131" i="35" a="1"/>
  <c r="Q131" i="35" a="1"/>
  <c r="G131" i="35"/>
  <c r="AV131" i="35" a="1"/>
  <c r="BU131" i="35" a="1"/>
  <c r="AM131" i="35"/>
  <c r="E131" i="35"/>
  <c r="BQ131" i="35" a="1"/>
  <c r="AK131" i="35" a="1"/>
  <c r="F131" i="35"/>
  <c r="AE131" i="35" a="1"/>
  <c r="BF131" i="35" a="1"/>
  <c r="N131" i="35"/>
  <c r="AI131" i="35" a="1"/>
  <c r="BL131" i="35" a="1"/>
  <c r="AR131" i="35"/>
  <c r="I131" i="35"/>
  <c r="BE131" i="35" a="1"/>
  <c r="C131" i="35" a="1"/>
  <c r="P131" i="35" a="1"/>
  <c r="H131" i="35"/>
  <c r="BA131" i="35" l="1"/>
  <c r="BR131" i="35"/>
  <c r="BD131" i="35"/>
  <c r="BF131" i="35"/>
  <c r="BN131" i="35"/>
  <c r="AW131" i="35"/>
  <c r="BK131" i="35"/>
  <c r="BO131" i="35"/>
  <c r="AX131" i="35"/>
  <c r="BI131" i="35"/>
  <c r="BC131" i="35"/>
  <c r="AU131" i="35"/>
  <c r="BH131" i="35"/>
  <c r="BL131" i="35"/>
  <c r="AV131" i="35"/>
  <c r="BJ131" i="35"/>
  <c r="BP131" i="35"/>
  <c r="BG131" i="35"/>
  <c r="BS131" i="35"/>
  <c r="BM131" i="35"/>
  <c r="BE131" i="35"/>
  <c r="BU131" i="35"/>
  <c r="BQ131" i="35"/>
  <c r="AY131" i="35"/>
  <c r="AZ131" i="35"/>
  <c r="BT131" i="35"/>
  <c r="BB131" i="35"/>
  <c r="C131" i="35"/>
  <c r="U131" i="35"/>
  <c r="AA131" i="35"/>
  <c r="AH131" i="35"/>
  <c r="AI131" i="35"/>
  <c r="V131" i="35"/>
  <c r="W131" i="35"/>
  <c r="AB131" i="35"/>
  <c r="AC131" i="35"/>
  <c r="P131" i="35"/>
  <c r="Q131" i="35"/>
  <c r="AG131" i="35"/>
  <c r="R131" i="35"/>
  <c r="X131" i="35"/>
  <c r="AD131" i="35"/>
  <c r="AJ131" i="35"/>
  <c r="S131" i="35"/>
  <c r="Y131" i="35"/>
  <c r="AE131" i="35"/>
  <c r="AK131" i="35"/>
  <c r="T131" i="35"/>
  <c r="Z131" i="35"/>
  <c r="AF131" i="35"/>
  <c r="A132" i="35"/>
  <c r="H132" i="35"/>
  <c r="AV132" i="35" a="1"/>
  <c r="R132" i="35" a="1"/>
  <c r="AR132" i="35"/>
  <c r="BU132" i="35" a="1"/>
  <c r="I132" i="35"/>
  <c r="AB132" i="35" a="1"/>
  <c r="BK132" i="35" a="1"/>
  <c r="K132" i="35"/>
  <c r="BF132" i="35" a="1"/>
  <c r="AP132" i="35"/>
  <c r="BE132" i="35" a="1"/>
  <c r="P132" i="35" a="1"/>
  <c r="BT132" i="35" a="1"/>
  <c r="Q132" i="35" a="1"/>
  <c r="M132" i="35"/>
  <c r="BI132" i="35" a="1"/>
  <c r="BG132" i="35" a="1"/>
  <c r="BN132" i="35" a="1"/>
  <c r="D132" i="35"/>
  <c r="U132" i="35" a="1"/>
  <c r="S132" i="35" a="1"/>
  <c r="AJ132" i="35" a="1"/>
  <c r="BA132" i="35" a="1"/>
  <c r="Y132" i="35" a="1"/>
  <c r="AH132" i="35" a="1"/>
  <c r="BB132" i="35" a="1"/>
  <c r="AW132" i="35" a="1"/>
  <c r="AS132" i="35"/>
  <c r="W132" i="35" a="1"/>
  <c r="G132" i="35"/>
  <c r="X132" i="35" a="1"/>
  <c r="AA132" i="35" a="1"/>
  <c r="E132" i="35"/>
  <c r="C132" i="35" a="1"/>
  <c r="AZ132" i="35" a="1"/>
  <c r="AE132" i="35" a="1"/>
  <c r="BM132" i="35" a="1"/>
  <c r="BJ132" i="35" a="1"/>
  <c r="Z132" i="35" a="1"/>
  <c r="BP132" i="35" a="1"/>
  <c r="BQ132" i="35" a="1"/>
  <c r="AU132" i="35" a="1"/>
  <c r="AQ132" i="35"/>
  <c r="J132" i="35"/>
  <c r="AD132" i="35" a="1"/>
  <c r="AX132" i="35" a="1"/>
  <c r="BO132" i="35" a="1"/>
  <c r="L131" i="35"/>
  <c r="BC132" i="35" a="1"/>
  <c r="BH132" i="35" a="1"/>
  <c r="AC132" i="35" a="1"/>
  <c r="BR132" i="35" a="1"/>
  <c r="F132" i="35"/>
  <c r="BS132" i="35" a="1"/>
  <c r="V132" i="35" a="1"/>
  <c r="AF132" i="35" a="1"/>
  <c r="BL132" i="35" a="1"/>
  <c r="AN132" i="35"/>
  <c r="T132" i="35" a="1"/>
  <c r="BD132" i="35" a="1"/>
  <c r="AK132" i="35" a="1"/>
  <c r="AI132" i="35" a="1"/>
  <c r="AM132" i="35"/>
  <c r="AY132" i="35" a="1"/>
  <c r="AG132" i="35" a="1"/>
  <c r="N132" i="35"/>
  <c r="BQ132" i="35" l="1"/>
  <c r="BD132" i="35"/>
  <c r="AU132" i="35"/>
  <c r="BA132" i="35"/>
  <c r="BL132" i="35"/>
  <c r="BS132" i="35"/>
  <c r="BF132" i="35"/>
  <c r="BM132" i="35"/>
  <c r="AX132" i="35"/>
  <c r="AZ132" i="35"/>
  <c r="BC132" i="35"/>
  <c r="BK132" i="35"/>
  <c r="BG132" i="35"/>
  <c r="BB132" i="35"/>
  <c r="BU132" i="35"/>
  <c r="BE132" i="35"/>
  <c r="AV132" i="35"/>
  <c r="BT132" i="35"/>
  <c r="BP132" i="35"/>
  <c r="BR132" i="35"/>
  <c r="BI132" i="35"/>
  <c r="BH132" i="35"/>
  <c r="BN132" i="35"/>
  <c r="AY132" i="35"/>
  <c r="AW132" i="35"/>
  <c r="BJ132" i="35"/>
  <c r="BO132" i="35"/>
  <c r="C132" i="35"/>
  <c r="R132" i="35"/>
  <c r="S132" i="35"/>
  <c r="AI132" i="35"/>
  <c r="AC132" i="35"/>
  <c r="Q132" i="35"/>
  <c r="AD132" i="35"/>
  <c r="AE132" i="35"/>
  <c r="W132" i="35"/>
  <c r="AJ132" i="35"/>
  <c r="AK132" i="35"/>
  <c r="X132" i="35"/>
  <c r="Y132" i="35"/>
  <c r="T132" i="35"/>
  <c r="Z132" i="35"/>
  <c r="AF132" i="35"/>
  <c r="U132" i="35"/>
  <c r="AA132" i="35"/>
  <c r="AG132" i="35"/>
  <c r="P132" i="35"/>
  <c r="V132" i="35"/>
  <c r="AB132" i="35"/>
  <c r="AH132" i="35"/>
  <c r="A133" i="35"/>
  <c r="BP133" i="35" a="1"/>
  <c r="AG133" i="35" a="1"/>
  <c r="U133" i="35" a="1"/>
  <c r="Y133" i="35" a="1"/>
  <c r="P133" i="35" a="1"/>
  <c r="AM133" i="35"/>
  <c r="BC133" i="35" a="1"/>
  <c r="BN133" i="35" a="1"/>
  <c r="BG133" i="35" a="1"/>
  <c r="D133" i="35"/>
  <c r="L132" i="35"/>
  <c r="BE133" i="35" a="1"/>
  <c r="BR133" i="35" a="1"/>
  <c r="Q133" i="35" a="1"/>
  <c r="AY133" i="35" a="1"/>
  <c r="G133" i="35"/>
  <c r="BH133" i="35" a="1"/>
  <c r="BK133" i="35" a="1"/>
  <c r="BB133" i="35" a="1"/>
  <c r="T133" i="35" a="1"/>
  <c r="BM133" i="35" a="1"/>
  <c r="AU133" i="35" a="1"/>
  <c r="AQ133" i="35"/>
  <c r="AR133" i="35"/>
  <c r="BD133" i="35" a="1"/>
  <c r="AN133" i="35"/>
  <c r="K133" i="35"/>
  <c r="AF133" i="35" a="1"/>
  <c r="BJ133" i="35" a="1"/>
  <c r="BQ133" i="35" a="1"/>
  <c r="X133" i="35" a="1"/>
  <c r="AD133" i="35" a="1"/>
  <c r="S133" i="35" a="1"/>
  <c r="Z133" i="35" a="1"/>
  <c r="R133" i="35" a="1"/>
  <c r="V133" i="35" a="1"/>
  <c r="E133" i="35"/>
  <c r="C133" i="35" a="1"/>
  <c r="AE133" i="35" a="1"/>
  <c r="N133" i="35"/>
  <c r="AH133" i="35" a="1"/>
  <c r="AP133" i="35"/>
  <c r="BI133" i="35" a="1"/>
  <c r="BA133" i="35" a="1"/>
  <c r="AB133" i="35" a="1"/>
  <c r="AV133" i="35" a="1"/>
  <c r="AA133" i="35" a="1"/>
  <c r="BO133" i="35" a="1"/>
  <c r="AC133" i="35" a="1"/>
  <c r="W133" i="35" a="1"/>
  <c r="F133" i="35"/>
  <c r="AX133" i="35" a="1"/>
  <c r="AZ133" i="35" a="1"/>
  <c r="M133" i="35"/>
  <c r="AJ133" i="35" a="1"/>
  <c r="AS133" i="35"/>
  <c r="AI133" i="35" a="1"/>
  <c r="AK133" i="35" a="1"/>
  <c r="BL133" i="35" a="1"/>
  <c r="BS133" i="35" a="1"/>
  <c r="AO132" i="35"/>
  <c r="J133" i="35"/>
  <c r="BU133" i="35" a="1"/>
  <c r="BF133" i="35" a="1"/>
  <c r="AW133" i="35" a="1"/>
  <c r="I133" i="35"/>
  <c r="BT133" i="35" a="1"/>
  <c r="BN133" i="35" l="1"/>
  <c r="BQ133" i="35"/>
  <c r="BS133" i="35"/>
  <c r="BJ133" i="35"/>
  <c r="BR133" i="35"/>
  <c r="AY133" i="35"/>
  <c r="AW133" i="35"/>
  <c r="BD133" i="35"/>
  <c r="BU133" i="35"/>
  <c r="BC133" i="35"/>
  <c r="BO133" i="35"/>
  <c r="BF133" i="35"/>
  <c r="BB133" i="35"/>
  <c r="BP133" i="35"/>
  <c r="BE133" i="35"/>
  <c r="AX133" i="35"/>
  <c r="AU133" i="35"/>
  <c r="AZ133" i="35"/>
  <c r="BL133" i="35"/>
  <c r="BH133" i="35"/>
  <c r="BI133" i="35"/>
  <c r="BK133" i="35"/>
  <c r="BM133" i="35"/>
  <c r="BA133" i="35"/>
  <c r="AV133" i="35"/>
  <c r="BT133" i="35"/>
  <c r="BG133" i="35"/>
  <c r="C133" i="35"/>
  <c r="Z133" i="35"/>
  <c r="AG133" i="35"/>
  <c r="T133" i="35"/>
  <c r="U133" i="35"/>
  <c r="AK133" i="35"/>
  <c r="Y133" i="35"/>
  <c r="AA133" i="35"/>
  <c r="AE133" i="35"/>
  <c r="S133" i="35"/>
  <c r="AF133" i="35"/>
  <c r="P133" i="35"/>
  <c r="V133" i="35"/>
  <c r="AB133" i="35"/>
  <c r="AH133" i="35"/>
  <c r="Q133" i="35"/>
  <c r="W133" i="35"/>
  <c r="AC133" i="35"/>
  <c r="AI133" i="35"/>
  <c r="R133" i="35"/>
  <c r="X133" i="35"/>
  <c r="AD133" i="35"/>
  <c r="AJ133" i="35"/>
  <c r="A134" i="35"/>
  <c r="AN134" i="35"/>
  <c r="AG134" i="35" a="1"/>
  <c r="L133" i="35"/>
  <c r="AU134" i="35" a="1"/>
  <c r="AA134" i="35" a="1"/>
  <c r="AK134" i="35" a="1"/>
  <c r="AI134" i="35" a="1"/>
  <c r="AB134" i="35" a="1"/>
  <c r="AE134" i="35" a="1"/>
  <c r="BD134" i="35" a="1"/>
  <c r="W134" i="35" a="1"/>
  <c r="BA134" i="35" a="1"/>
  <c r="BQ134" i="35" a="1"/>
  <c r="H134" i="35"/>
  <c r="F134" i="35"/>
  <c r="BO134" i="35" a="1"/>
  <c r="Q134" i="35" a="1"/>
  <c r="BI134" i="35" a="1"/>
  <c r="BE134" i="35" a="1"/>
  <c r="N134" i="35"/>
  <c r="BJ134" i="35" a="1"/>
  <c r="X134" i="35" a="1"/>
  <c r="Z134" i="35" a="1"/>
  <c r="P134" i="35" a="1"/>
  <c r="AV134" i="35" a="1"/>
  <c r="AX134" i="35" a="1"/>
  <c r="BM134" i="35" a="1"/>
  <c r="Y134" i="35" a="1"/>
  <c r="AZ134" i="35" a="1"/>
  <c r="AO133" i="35"/>
  <c r="BG134" i="35" a="1"/>
  <c r="AJ134" i="35" a="1"/>
  <c r="BC134" i="35" a="1"/>
  <c r="BN134" i="35" a="1"/>
  <c r="AQ134" i="35"/>
  <c r="H133" i="35"/>
  <c r="AY134" i="35" a="1"/>
  <c r="AD134" i="35" a="1"/>
  <c r="BF134" i="35" a="1"/>
  <c r="BL134" i="35" a="1"/>
  <c r="BT134" i="35" a="1"/>
  <c r="M134" i="35"/>
  <c r="BH134" i="35" a="1"/>
  <c r="C134" i="35" a="1"/>
  <c r="L134" i="35"/>
  <c r="U134" i="35" a="1"/>
  <c r="J134" i="35"/>
  <c r="AC134" i="35" a="1"/>
  <c r="AH134" i="35" a="1"/>
  <c r="T134" i="35" a="1"/>
  <c r="AF134" i="35" a="1"/>
  <c r="AR134" i="35"/>
  <c r="AW134" i="35" a="1"/>
  <c r="S134" i="35" a="1"/>
  <c r="V134" i="35" a="1"/>
  <c r="BP134" i="35" a="1"/>
  <c r="BR134" i="35" a="1"/>
  <c r="BB134" i="35" a="1"/>
  <c r="K134" i="35"/>
  <c r="I134" i="35"/>
  <c r="BS134" i="35" a="1"/>
  <c r="BU134" i="35" a="1"/>
  <c r="E134" i="35"/>
  <c r="G134" i="35"/>
  <c r="R134" i="35" a="1"/>
  <c r="AS134" i="35"/>
  <c r="D134" i="35"/>
  <c r="BK134" i="35" a="1"/>
  <c r="AO134" i="35"/>
  <c r="BQ134" i="35" l="1"/>
  <c r="BC134" i="35"/>
  <c r="BD134" i="35"/>
  <c r="AZ134" i="35"/>
  <c r="BN134" i="35"/>
  <c r="AU134" i="35"/>
  <c r="BO134" i="35"/>
  <c r="BB134" i="35"/>
  <c r="BK134" i="35"/>
  <c r="BH134" i="35"/>
  <c r="BG134" i="35"/>
  <c r="AW134" i="35"/>
  <c r="BF134" i="35"/>
  <c r="BI134" i="35"/>
  <c r="BR134" i="35"/>
  <c r="BE134" i="35"/>
  <c r="BL134" i="35"/>
  <c r="AX134" i="35"/>
  <c r="BS134" i="35"/>
  <c r="AY134" i="35"/>
  <c r="BA134" i="35"/>
  <c r="BU134" i="35"/>
  <c r="BJ134" i="35"/>
  <c r="BM134" i="35"/>
  <c r="BT134" i="35"/>
  <c r="BP134" i="35"/>
  <c r="AV134" i="35"/>
  <c r="C134" i="35"/>
  <c r="Q134" i="35"/>
  <c r="AA134" i="35"/>
  <c r="AG134" i="35"/>
  <c r="AB134" i="35"/>
  <c r="AC134" i="35"/>
  <c r="P134" i="35"/>
  <c r="U134" i="35"/>
  <c r="AH134" i="35"/>
  <c r="AI134" i="35"/>
  <c r="V134" i="35"/>
  <c r="W134" i="35"/>
  <c r="R134" i="35"/>
  <c r="X134" i="35"/>
  <c r="AD134" i="35"/>
  <c r="AJ134" i="35"/>
  <c r="S134" i="35"/>
  <c r="Y134" i="35"/>
  <c r="AE134" i="35"/>
  <c r="AK134" i="35"/>
  <c r="T134" i="35"/>
  <c r="Z134" i="35"/>
  <c r="AF134" i="35"/>
  <c r="A135" i="35"/>
  <c r="BK135" i="35" a="1"/>
  <c r="Z135" i="35" a="1"/>
  <c r="I135" i="35"/>
  <c r="BL135" i="35" a="1"/>
  <c r="G135" i="35"/>
  <c r="R135" i="35" a="1"/>
  <c r="AN135" i="35"/>
  <c r="BC135" i="35" a="1"/>
  <c r="AA135" i="35" a="1"/>
  <c r="T135" i="35" a="1"/>
  <c r="S135" i="35" a="1"/>
  <c r="AH135" i="35" a="1"/>
  <c r="BF135" i="35" a="1"/>
  <c r="BA135" i="35" a="1"/>
  <c r="BI135" i="35" a="1"/>
  <c r="AJ135" i="35" a="1"/>
  <c r="BS135" i="35" a="1"/>
  <c r="BM135" i="35" a="1"/>
  <c r="BE135" i="35" a="1"/>
  <c r="BD135" i="35" a="1"/>
  <c r="F135" i="35"/>
  <c r="BR135" i="35" a="1"/>
  <c r="AZ135" i="35" a="1"/>
  <c r="X135" i="35" a="1"/>
  <c r="AE135" i="35" a="1"/>
  <c r="V135" i="35" a="1"/>
  <c r="AK135" i="35" a="1"/>
  <c r="C135" i="35" a="1"/>
  <c r="AG135" i="35" a="1"/>
  <c r="AD135" i="35" a="1"/>
  <c r="AY135" i="35" a="1"/>
  <c r="AP135" i="35"/>
  <c r="U135" i="35" a="1"/>
  <c r="Y135" i="35" a="1"/>
  <c r="AQ135" i="35"/>
  <c r="H135" i="35"/>
  <c r="BO135" i="35" a="1"/>
  <c r="AW135" i="35" a="1"/>
  <c r="BU135" i="35" a="1"/>
  <c r="BG135" i="35" a="1"/>
  <c r="J135" i="35"/>
  <c r="AM134" i="35"/>
  <c r="N135" i="35"/>
  <c r="P135" i="35" a="1"/>
  <c r="BJ135" i="35" a="1"/>
  <c r="BQ135" i="35" a="1"/>
  <c r="BN135" i="35" a="1"/>
  <c r="D135" i="35"/>
  <c r="AO135" i="35"/>
  <c r="AC135" i="35" a="1"/>
  <c r="AP134" i="35"/>
  <c r="E135" i="35"/>
  <c r="L135" i="35"/>
  <c r="AB135" i="35" a="1"/>
  <c r="AM135" i="35"/>
  <c r="AX135" i="35" a="1"/>
  <c r="AR135" i="35"/>
  <c r="Q135" i="35" a="1"/>
  <c r="BB135" i="35" a="1"/>
  <c r="AV135" i="35" a="1"/>
  <c r="BP135" i="35" a="1"/>
  <c r="AU135" i="35" a="1"/>
  <c r="AF135" i="35" a="1"/>
  <c r="BH135" i="35" a="1"/>
  <c r="AI135" i="35" a="1"/>
  <c r="BT135" i="35" a="1"/>
  <c r="W135" i="35" a="1"/>
  <c r="AS135" i="35"/>
  <c r="M135" i="35"/>
  <c r="AY135" i="35" l="1"/>
  <c r="BC135" i="35"/>
  <c r="BO135" i="35"/>
  <c r="BJ135" i="35"/>
  <c r="BK135" i="35"/>
  <c r="BB135" i="35"/>
  <c r="BA135" i="35"/>
  <c r="BM135" i="35"/>
  <c r="AU135" i="35"/>
  <c r="BI135" i="35"/>
  <c r="AV135" i="35"/>
  <c r="BS135" i="35"/>
  <c r="AZ135" i="35"/>
  <c r="BF135" i="35"/>
  <c r="BQ135" i="35"/>
  <c r="BU135" i="35"/>
  <c r="BP135" i="35"/>
  <c r="BR135" i="35"/>
  <c r="BH135" i="35"/>
  <c r="BG135" i="35"/>
  <c r="BL135" i="35"/>
  <c r="AW135" i="35"/>
  <c r="BD135" i="35"/>
  <c r="BT135" i="35"/>
  <c r="BE135" i="35"/>
  <c r="BN135" i="35"/>
  <c r="AX135" i="35"/>
  <c r="C135" i="35"/>
  <c r="R135" i="35"/>
  <c r="X135" i="35"/>
  <c r="Y135" i="35"/>
  <c r="S135" i="35"/>
  <c r="AI135" i="35"/>
  <c r="W135" i="35"/>
  <c r="AJ135" i="35"/>
  <c r="AK135" i="35"/>
  <c r="AC135" i="35"/>
  <c r="Q135" i="35"/>
  <c r="AD135" i="35"/>
  <c r="AE135" i="35"/>
  <c r="T135" i="35"/>
  <c r="Z135" i="35"/>
  <c r="AF135" i="35"/>
  <c r="U135" i="35"/>
  <c r="AA135" i="35"/>
  <c r="AG135" i="35"/>
  <c r="P135" i="35"/>
  <c r="V135" i="35"/>
  <c r="AB135" i="35"/>
  <c r="AH135" i="35"/>
  <c r="A136" i="35"/>
  <c r="F136" i="35"/>
  <c r="C136" i="35" a="1"/>
  <c r="BD136" i="35" a="1"/>
  <c r="BQ136" i="35" a="1"/>
  <c r="AX136" i="35" a="1"/>
  <c r="R136" i="35" a="1"/>
  <c r="D136" i="35"/>
  <c r="T136" i="35" a="1"/>
  <c r="BO136" i="35" a="1"/>
  <c r="S136" i="35" a="1"/>
  <c r="BT136" i="35" a="1"/>
  <c r="AB136" i="35" a="1"/>
  <c r="J136" i="35"/>
  <c r="BR136" i="35" a="1"/>
  <c r="Y136" i="35" a="1"/>
  <c r="AA136" i="35" a="1"/>
  <c r="N136" i="35"/>
  <c r="BS136" i="35" a="1"/>
  <c r="AN136" i="35"/>
  <c r="BC136" i="35" a="1"/>
  <c r="AS136" i="35"/>
  <c r="Q136" i="35" a="1"/>
  <c r="BL136" i="35" a="1"/>
  <c r="P136" i="35" a="1"/>
  <c r="AK136" i="35" a="1"/>
  <c r="E136" i="35"/>
  <c r="U136" i="35" a="1"/>
  <c r="BF136" i="35" a="1"/>
  <c r="AW136" i="35" a="1"/>
  <c r="AR136" i="35"/>
  <c r="AP136" i="35"/>
  <c r="I136" i="35"/>
  <c r="AU136" i="35" a="1"/>
  <c r="AY136" i="35" a="1"/>
  <c r="AF136" i="35" a="1"/>
  <c r="G136" i="35"/>
  <c r="AC136" i="35" a="1"/>
  <c r="AH136" i="35" a="1"/>
  <c r="AM136" i="35"/>
  <c r="BI136" i="35" a="1"/>
  <c r="BE136" i="35" a="1"/>
  <c r="AD136" i="35" a="1"/>
  <c r="BU136" i="35" a="1"/>
  <c r="AO136" i="35"/>
  <c r="BG136" i="35" a="1"/>
  <c r="BA136" i="35" a="1"/>
  <c r="BH136" i="35" a="1"/>
  <c r="V136" i="35" a="1"/>
  <c r="AG136" i="35" a="1"/>
  <c r="K136" i="35"/>
  <c r="AV136" i="35" a="1"/>
  <c r="BK136" i="35" a="1"/>
  <c r="AQ136" i="35"/>
  <c r="BM136" i="35" a="1"/>
  <c r="BN136" i="35" a="1"/>
  <c r="BP136" i="35" a="1"/>
  <c r="K135" i="35"/>
  <c r="W136" i="35" a="1"/>
  <c r="L136" i="35"/>
  <c r="AZ136" i="35" a="1"/>
  <c r="M136" i="35"/>
  <c r="AI136" i="35" a="1"/>
  <c r="H136" i="35"/>
  <c r="X136" i="35" a="1"/>
  <c r="AE136" i="35" a="1"/>
  <c r="BB136" i="35" a="1"/>
  <c r="BJ136" i="35" a="1"/>
  <c r="AJ136" i="35" a="1"/>
  <c r="Z136" i="35" a="1"/>
  <c r="AY136" i="35" l="1"/>
  <c r="BP136" i="35"/>
  <c r="BK136" i="35"/>
  <c r="BQ136" i="35"/>
  <c r="BS136" i="35"/>
  <c r="BU136" i="35"/>
  <c r="AU136" i="35"/>
  <c r="BG136" i="35"/>
  <c r="BA136" i="35"/>
  <c r="BM136" i="35"/>
  <c r="BL136" i="35"/>
  <c r="BE136" i="35"/>
  <c r="BF136" i="35"/>
  <c r="BJ136" i="35"/>
  <c r="BH136" i="35"/>
  <c r="AV136" i="35"/>
  <c r="BB136" i="35"/>
  <c r="BR136" i="35"/>
  <c r="AZ136" i="35"/>
  <c r="BC136" i="35"/>
  <c r="BO136" i="35"/>
  <c r="AX136" i="35"/>
  <c r="BI136" i="35"/>
  <c r="BT136" i="35"/>
  <c r="BN136" i="35"/>
  <c r="BD136" i="35"/>
  <c r="AW136" i="35"/>
  <c r="C136" i="35"/>
  <c r="S136" i="35"/>
  <c r="AF136" i="35"/>
  <c r="Z136" i="35"/>
  <c r="AA136" i="35"/>
  <c r="AE136" i="35"/>
  <c r="AG136" i="35"/>
  <c r="T136" i="35"/>
  <c r="U136" i="35"/>
  <c r="AK136" i="35"/>
  <c r="Y136" i="35"/>
  <c r="P136" i="35"/>
  <c r="V136" i="35"/>
  <c r="AB136" i="35"/>
  <c r="AH136" i="35"/>
  <c r="Q136" i="35"/>
  <c r="W136" i="35"/>
  <c r="AC136" i="35"/>
  <c r="AI136" i="35"/>
  <c r="R136" i="35"/>
  <c r="X136" i="35"/>
  <c r="AD136" i="35"/>
  <c r="AJ136" i="35"/>
  <c r="A137" i="35"/>
  <c r="BH137" i="35" a="1"/>
  <c r="AU137" i="35" a="1"/>
  <c r="P137" i="35" a="1"/>
  <c r="BL137" i="35" a="1"/>
  <c r="AQ137" i="35"/>
  <c r="BD137" i="35" a="1"/>
  <c r="AF137" i="35" a="1"/>
  <c r="BU137" i="35" a="1"/>
  <c r="BG137" i="35" a="1"/>
  <c r="BP137" i="35" a="1"/>
  <c r="I137" i="35"/>
  <c r="J137" i="35"/>
  <c r="BJ137" i="35" a="1"/>
  <c r="BN137" i="35" a="1"/>
  <c r="BI137" i="35" a="1"/>
  <c r="AC137" i="35" a="1"/>
  <c r="AX137" i="35" a="1"/>
  <c r="BQ137" i="35" a="1"/>
  <c r="L137" i="35"/>
  <c r="AZ137" i="35" a="1"/>
  <c r="BO137" i="35" a="1"/>
  <c r="AI137" i="35" a="1"/>
  <c r="BC137" i="35" a="1"/>
  <c r="BM137" i="35" a="1"/>
  <c r="AH137" i="35" a="1"/>
  <c r="AW137" i="35" a="1"/>
  <c r="BR137" i="35" a="1"/>
  <c r="AR137" i="35"/>
  <c r="D137" i="35"/>
  <c r="AK137" i="35" a="1"/>
  <c r="BA137" i="35" a="1"/>
  <c r="AN137" i="35"/>
  <c r="Q137" i="35" a="1"/>
  <c r="C137" i="35" a="1"/>
  <c r="K137" i="35"/>
  <c r="BT137" i="35" a="1"/>
  <c r="Z137" i="35" a="1"/>
  <c r="H137" i="35"/>
  <c r="S137" i="35" a="1"/>
  <c r="AM137" i="35"/>
  <c r="Y137" i="35" a="1"/>
  <c r="U137" i="35" a="1"/>
  <c r="AO137" i="35"/>
  <c r="V137" i="35" a="1"/>
  <c r="M137" i="35"/>
  <c r="BF137" i="35" a="1"/>
  <c r="E137" i="35"/>
  <c r="AA137" i="35" a="1"/>
  <c r="X137" i="35" a="1"/>
  <c r="AJ137" i="35" a="1"/>
  <c r="BK137" i="35" a="1"/>
  <c r="W137" i="35" a="1"/>
  <c r="AV137" i="35" a="1"/>
  <c r="BS137" i="35" a="1"/>
  <c r="AE137" i="35" a="1"/>
  <c r="AP137" i="35"/>
  <c r="AY137" i="35" a="1"/>
  <c r="AB137" i="35" a="1"/>
  <c r="AG137" i="35" a="1"/>
  <c r="AS137" i="35"/>
  <c r="N137" i="35"/>
  <c r="T137" i="35" a="1"/>
  <c r="BB137" i="35" a="1"/>
  <c r="AD137" i="35" a="1"/>
  <c r="R137" i="35" a="1"/>
  <c r="BE137" i="35" a="1"/>
  <c r="BI137" i="35" l="1"/>
  <c r="BC137" i="35"/>
  <c r="AU137" i="35"/>
  <c r="AV137" i="35"/>
  <c r="BO137" i="35"/>
  <c r="BS137" i="35"/>
  <c r="BL137" i="35"/>
  <c r="BK137" i="35"/>
  <c r="AW137" i="35"/>
  <c r="BT137" i="35"/>
  <c r="AZ137" i="35"/>
  <c r="BD137" i="35"/>
  <c r="BB137" i="35"/>
  <c r="BQ137" i="35"/>
  <c r="BP137" i="35"/>
  <c r="BR137" i="35"/>
  <c r="AY137" i="35"/>
  <c r="BM137" i="35"/>
  <c r="BF137" i="35"/>
  <c r="BJ137" i="35"/>
  <c r="BU137" i="35"/>
  <c r="BA137" i="35"/>
  <c r="BH137" i="35"/>
  <c r="AX137" i="35"/>
  <c r="BN137" i="35"/>
  <c r="BE137" i="35"/>
  <c r="BG137" i="35"/>
  <c r="C137" i="35"/>
  <c r="Q137" i="35"/>
  <c r="W137" i="35"/>
  <c r="AG137" i="35"/>
  <c r="U137" i="35"/>
  <c r="AH137" i="35"/>
  <c r="AI137" i="35"/>
  <c r="V137" i="35"/>
  <c r="AA137" i="35"/>
  <c r="AB137" i="35"/>
  <c r="AC137" i="35"/>
  <c r="P137" i="35"/>
  <c r="R137" i="35"/>
  <c r="X137" i="35"/>
  <c r="AD137" i="35"/>
  <c r="AJ137" i="35"/>
  <c r="S137" i="35"/>
  <c r="Y137" i="35"/>
  <c r="AE137" i="35"/>
  <c r="AK137" i="35"/>
  <c r="T137" i="35"/>
  <c r="Z137" i="35"/>
  <c r="AF137" i="35"/>
  <c r="A138" i="35"/>
  <c r="BT138" i="35" a="1"/>
  <c r="AV138" i="35" a="1"/>
  <c r="AJ138" i="35" a="1"/>
  <c r="AZ138" i="35" a="1"/>
  <c r="BL138" i="35" a="1"/>
  <c r="BF138" i="35" a="1"/>
  <c r="AE138" i="35" a="1"/>
  <c r="BQ138" i="35" a="1"/>
  <c r="BO138" i="35" a="1"/>
  <c r="G137" i="35"/>
  <c r="L138" i="35"/>
  <c r="BB138" i="35" a="1"/>
  <c r="AH138" i="35" a="1"/>
  <c r="AF138" i="35" a="1"/>
  <c r="BA138" i="35" a="1"/>
  <c r="W138" i="35" a="1"/>
  <c r="AI138" i="35" a="1"/>
  <c r="G138" i="35"/>
  <c r="AR138" i="35"/>
  <c r="Q138" i="35" a="1"/>
  <c r="D138" i="35"/>
  <c r="T138" i="35" a="1"/>
  <c r="BC138" i="35" a="1"/>
  <c r="AA138" i="35" a="1"/>
  <c r="BJ138" i="35" a="1"/>
  <c r="AD138" i="35" a="1"/>
  <c r="F137" i="35"/>
  <c r="Z138" i="35" a="1"/>
  <c r="C138" i="35" a="1"/>
  <c r="AS138" i="35"/>
  <c r="BN138" i="35" a="1"/>
  <c r="X138" i="35" a="1"/>
  <c r="M138" i="35"/>
  <c r="AC138" i="35" a="1"/>
  <c r="P138" i="35" a="1"/>
  <c r="AY138" i="35" a="1"/>
  <c r="AU138" i="35" a="1"/>
  <c r="K138" i="35"/>
  <c r="BP138" i="35" a="1"/>
  <c r="BI138" i="35" a="1"/>
  <c r="AB138" i="35" a="1"/>
  <c r="E138" i="35"/>
  <c r="BM138" i="35" a="1"/>
  <c r="N138" i="35"/>
  <c r="AO138" i="35"/>
  <c r="BK138" i="35" a="1"/>
  <c r="F138" i="35"/>
  <c r="AM138" i="35"/>
  <c r="S138" i="35" a="1"/>
  <c r="R138" i="35" a="1"/>
  <c r="U138" i="35" a="1"/>
  <c r="BU138" i="35" a="1"/>
  <c r="BS138" i="35" a="1"/>
  <c r="J138" i="35"/>
  <c r="AN138" i="35"/>
  <c r="BH138" i="35" a="1"/>
  <c r="BE138" i="35" a="1"/>
  <c r="AG138" i="35" a="1"/>
  <c r="H138" i="35"/>
  <c r="AX138" i="35" a="1"/>
  <c r="AK138" i="35" a="1"/>
  <c r="BG138" i="35" a="1"/>
  <c r="Y138" i="35" a="1"/>
  <c r="I138" i="35"/>
  <c r="V138" i="35" a="1"/>
  <c r="BR138" i="35" a="1"/>
  <c r="AW138" i="35" a="1"/>
  <c r="AQ138" i="35"/>
  <c r="BD138" i="35" a="1"/>
  <c r="BS138" i="35" l="1"/>
  <c r="BM138" i="35"/>
  <c r="AW138" i="35"/>
  <c r="BH138" i="35"/>
  <c r="BC138" i="35"/>
  <c r="BL138" i="35"/>
  <c r="BI138" i="35"/>
  <c r="BR138" i="35"/>
  <c r="AY138" i="35"/>
  <c r="BU138" i="35"/>
  <c r="BE138" i="35"/>
  <c r="BK138" i="35"/>
  <c r="BF138" i="35"/>
  <c r="BQ138" i="35"/>
  <c r="BA138" i="35"/>
  <c r="BO138" i="35"/>
  <c r="AU138" i="35"/>
  <c r="AV138" i="35"/>
  <c r="BD138" i="35"/>
  <c r="BB138" i="35"/>
  <c r="BN138" i="35"/>
  <c r="BP138" i="35"/>
  <c r="BT138" i="35"/>
  <c r="AZ138" i="35"/>
  <c r="AX138" i="35"/>
  <c r="BG138" i="35"/>
  <c r="BJ138" i="35"/>
  <c r="C138" i="35"/>
  <c r="AA138" i="35"/>
  <c r="AJ138" i="35"/>
  <c r="AK138" i="35"/>
  <c r="Q138" i="35"/>
  <c r="AH138" i="35"/>
  <c r="AI138" i="35"/>
  <c r="R138" i="35"/>
  <c r="S138" i="35"/>
  <c r="Y138" i="35"/>
  <c r="Z138" i="35"/>
  <c r="AB138" i="35"/>
  <c r="T138" i="35"/>
  <c r="AC138" i="35"/>
  <c r="U138" i="35"/>
  <c r="AD138" i="35"/>
  <c r="V138" i="35"/>
  <c r="AE138" i="35"/>
  <c r="W138" i="35"/>
  <c r="AF138" i="35"/>
  <c r="P138" i="35"/>
  <c r="X138" i="35"/>
  <c r="AG138" i="35"/>
  <c r="A139" i="35"/>
  <c r="BN139" i="35" a="1"/>
  <c r="Y139" i="35" a="1"/>
  <c r="AG139" i="35" a="1"/>
  <c r="AV139" i="35" a="1"/>
  <c r="X139" i="35" a="1"/>
  <c r="BR139" i="35" a="1"/>
  <c r="AQ139" i="35"/>
  <c r="BT139" i="35" a="1"/>
  <c r="H139" i="35"/>
  <c r="BS139" i="35" a="1"/>
  <c r="Q139" i="35" a="1"/>
  <c r="BL139" i="35" a="1"/>
  <c r="AK139" i="35" a="1"/>
  <c r="K139" i="35"/>
  <c r="J139" i="35"/>
  <c r="AX139" i="35" a="1"/>
  <c r="T139" i="35" a="1"/>
  <c r="AY139" i="35" a="1"/>
  <c r="BG139" i="35" a="1"/>
  <c r="BF139" i="35" a="1"/>
  <c r="U139" i="35" a="1"/>
  <c r="BC139" i="35" a="1"/>
  <c r="BM139" i="35" a="1"/>
  <c r="W139" i="35" a="1"/>
  <c r="G139" i="35"/>
  <c r="BI139" i="35" a="1"/>
  <c r="BB139" i="35" a="1"/>
  <c r="BD139" i="35" a="1"/>
  <c r="AH139" i="35" a="1"/>
  <c r="AS139" i="35"/>
  <c r="BK139" i="35" a="1"/>
  <c r="N139" i="35"/>
  <c r="Z139" i="35" a="1"/>
  <c r="R139" i="35" a="1"/>
  <c r="BP139" i="35" a="1"/>
  <c r="D139" i="35"/>
  <c r="BU139" i="35" a="1"/>
  <c r="V139" i="35" a="1"/>
  <c r="E139" i="35"/>
  <c r="AF139" i="35" a="1"/>
  <c r="AE139" i="35" a="1"/>
  <c r="F139" i="35"/>
  <c r="AI139" i="35" a="1"/>
  <c r="AP138" i="35"/>
  <c r="AJ139" i="35" a="1"/>
  <c r="AM139" i="35"/>
  <c r="AR139" i="35"/>
  <c r="M139" i="35"/>
  <c r="AA139" i="35" a="1"/>
  <c r="AO139" i="35"/>
  <c r="I139" i="35"/>
  <c r="AB139" i="35" a="1"/>
  <c r="AP139" i="35"/>
  <c r="P139" i="35" a="1"/>
  <c r="BQ139" i="35" a="1"/>
  <c r="BA139" i="35" a="1"/>
  <c r="AD139" i="35" a="1"/>
  <c r="AW139" i="35" a="1"/>
  <c r="BO139" i="35" a="1"/>
  <c r="BH139" i="35" a="1"/>
  <c r="L139" i="35"/>
  <c r="BJ139" i="35" a="1"/>
  <c r="S139" i="35" a="1"/>
  <c r="AU139" i="35" a="1"/>
  <c r="AN139" i="35"/>
  <c r="BE139" i="35" a="1"/>
  <c r="AZ139" i="35" a="1"/>
  <c r="C139" i="35" a="1"/>
  <c r="AC139" i="35" a="1"/>
  <c r="BI139" i="35" l="1"/>
  <c r="BK139" i="35"/>
  <c r="AV139" i="35"/>
  <c r="AY139" i="35"/>
  <c r="BR139" i="35"/>
  <c r="BF139" i="35"/>
  <c r="BQ139" i="35"/>
  <c r="AW139" i="35"/>
  <c r="AZ139" i="35"/>
  <c r="BP139" i="35"/>
  <c r="BC139" i="35"/>
  <c r="BO139" i="35"/>
  <c r="BA139" i="35"/>
  <c r="BN139" i="35"/>
  <c r="BB139" i="35"/>
  <c r="BS139" i="35"/>
  <c r="BT139" i="35"/>
  <c r="BU139" i="35"/>
  <c r="BH139" i="35"/>
  <c r="BM139" i="35"/>
  <c r="AX139" i="35"/>
  <c r="BL139" i="35"/>
  <c r="BD139" i="35"/>
  <c r="BE139" i="35"/>
  <c r="BJ139" i="35"/>
  <c r="AU139" i="35"/>
  <c r="BG139" i="35"/>
  <c r="C139" i="35"/>
  <c r="AD139" i="35"/>
  <c r="AE139" i="35"/>
  <c r="AF139" i="35"/>
  <c r="AG139" i="35"/>
  <c r="U139" i="35"/>
  <c r="V139" i="35"/>
  <c r="W139" i="35"/>
  <c r="X139" i="35"/>
  <c r="P139" i="35"/>
  <c r="Y139" i="35"/>
  <c r="AH139" i="35"/>
  <c r="Q139" i="35"/>
  <c r="Z139" i="35"/>
  <c r="AI139" i="35"/>
  <c r="R139" i="35"/>
  <c r="AJ139" i="35"/>
  <c r="AA139" i="35"/>
  <c r="S139" i="35"/>
  <c r="AB139" i="35"/>
  <c r="AK139" i="35"/>
  <c r="T139" i="35"/>
  <c r="AC139" i="35"/>
  <c r="A140" i="35"/>
  <c r="BR140" i="35" a="1"/>
  <c r="E140" i="35"/>
  <c r="I140" i="35"/>
  <c r="AW140" i="35" a="1"/>
  <c r="C140" i="35" a="1"/>
  <c r="AM140" i="35"/>
  <c r="BT140" i="35" a="1"/>
  <c r="AB140" i="35" a="1"/>
  <c r="AO140" i="35"/>
  <c r="Q140" i="35" a="1"/>
  <c r="AQ140" i="35"/>
  <c r="U140" i="35" a="1"/>
  <c r="AU140" i="35" a="1"/>
  <c r="G140" i="35"/>
  <c r="Y140" i="35" a="1"/>
  <c r="AS140" i="35"/>
  <c r="AN140" i="35"/>
  <c r="AJ140" i="35" a="1"/>
  <c r="AE140" i="35" a="1"/>
  <c r="F140" i="35"/>
  <c r="BA140" i="35" a="1"/>
  <c r="W140" i="35" a="1"/>
  <c r="N140" i="35"/>
  <c r="BH140" i="35" a="1"/>
  <c r="AC140" i="35" a="1"/>
  <c r="T140" i="35" a="1"/>
  <c r="BJ140" i="35" a="1"/>
  <c r="Z140" i="35" a="1"/>
  <c r="BG140" i="35" a="1"/>
  <c r="BD140" i="35" a="1"/>
  <c r="R140" i="35" a="1"/>
  <c r="K140" i="35"/>
  <c r="BQ140" i="35" a="1"/>
  <c r="AF140" i="35" a="1"/>
  <c r="BL140" i="35" a="1"/>
  <c r="AX140" i="35" a="1"/>
  <c r="BI140" i="35" a="1"/>
  <c r="AV140" i="35" a="1"/>
  <c r="AI140" i="35" a="1"/>
  <c r="AD140" i="35" a="1"/>
  <c r="M140" i="35"/>
  <c r="X140" i="35" a="1"/>
  <c r="BS140" i="35" a="1"/>
  <c r="BN140" i="35" a="1"/>
  <c r="BF140" i="35" a="1"/>
  <c r="J140" i="35"/>
  <c r="BO140" i="35" a="1"/>
  <c r="BE140" i="35" a="1"/>
  <c r="AZ140" i="35" a="1"/>
  <c r="AP140" i="35"/>
  <c r="BP140" i="35" a="1"/>
  <c r="AY140" i="35" a="1"/>
  <c r="H140" i="35"/>
  <c r="AA140" i="35" a="1"/>
  <c r="D140" i="35"/>
  <c r="V140" i="35" a="1"/>
  <c r="S140" i="35" a="1"/>
  <c r="BK140" i="35" a="1"/>
  <c r="P140" i="35" a="1"/>
  <c r="AK140" i="35" a="1"/>
  <c r="AG140" i="35" a="1"/>
  <c r="BC140" i="35" a="1"/>
  <c r="BM140" i="35" a="1"/>
  <c r="BU140" i="35" a="1"/>
  <c r="BB140" i="35" a="1"/>
  <c r="AH140" i="35" a="1"/>
  <c r="AR140" i="35"/>
  <c r="L140" i="35"/>
  <c r="AU140" i="35" l="1"/>
  <c r="BA140" i="35"/>
  <c r="BB140" i="35"/>
  <c r="BG140" i="35"/>
  <c r="BT140" i="35"/>
  <c r="BM140" i="35"/>
  <c r="BL140" i="35"/>
  <c r="AZ140" i="35"/>
  <c r="BI140" i="35"/>
  <c r="AW140" i="35"/>
  <c r="AY140" i="35"/>
  <c r="BF140" i="35"/>
  <c r="BO140" i="35"/>
  <c r="BC140" i="35"/>
  <c r="BU140" i="35"/>
  <c r="BJ140" i="35"/>
  <c r="BQ140" i="35"/>
  <c r="BE140" i="35"/>
  <c r="BK140" i="35"/>
  <c r="BS140" i="35"/>
  <c r="BD140" i="35"/>
  <c r="BR140" i="35"/>
  <c r="AX140" i="35"/>
  <c r="AV140" i="35"/>
  <c r="BN140" i="35"/>
  <c r="BH140" i="35"/>
  <c r="BP140" i="35"/>
  <c r="C140" i="35"/>
  <c r="Q140" i="35"/>
  <c r="AA140" i="35"/>
  <c r="AJ140" i="35"/>
  <c r="AK140" i="35"/>
  <c r="AB140" i="35"/>
  <c r="AC140" i="35"/>
  <c r="AI140" i="35"/>
  <c r="R140" i="35"/>
  <c r="S140" i="35"/>
  <c r="Z140" i="35"/>
  <c r="T140" i="35"/>
  <c r="U140" i="35"/>
  <c r="AD140" i="35"/>
  <c r="V140" i="35"/>
  <c r="AE140" i="35"/>
  <c r="AF140" i="35"/>
  <c r="W140" i="35"/>
  <c r="X140" i="35"/>
  <c r="AG140" i="35"/>
  <c r="P140" i="35"/>
  <c r="Y140" i="35"/>
  <c r="AH140" i="35"/>
  <c r="A141" i="35"/>
  <c r="AV141" i="35" a="1"/>
  <c r="BI141" i="35" a="1"/>
  <c r="AO141" i="35"/>
  <c r="C141" i="35" a="1"/>
  <c r="AE141" i="35" a="1"/>
  <c r="BO141" i="35" a="1"/>
  <c r="E141" i="35"/>
  <c r="AJ141" i="35" a="1"/>
  <c r="Q141" i="35" a="1"/>
  <c r="Z141" i="35" a="1"/>
  <c r="AF141" i="35" a="1"/>
  <c r="BJ141" i="35" a="1"/>
  <c r="AQ141" i="35"/>
  <c r="AZ141" i="35" a="1"/>
  <c r="BD141" i="35" a="1"/>
  <c r="AM141" i="35"/>
  <c r="BC141" i="35" a="1"/>
  <c r="AX141" i="35" a="1"/>
  <c r="V141" i="35" a="1"/>
  <c r="AB141" i="35" a="1"/>
  <c r="BN141" i="35" a="1"/>
  <c r="AU141" i="35" a="1"/>
  <c r="AK141" i="35" a="1"/>
  <c r="BL141" i="35" a="1"/>
  <c r="AP141" i="35"/>
  <c r="D141" i="35"/>
  <c r="G141" i="35"/>
  <c r="BH141" i="35" a="1"/>
  <c r="BP141" i="35" a="1"/>
  <c r="AS141" i="35"/>
  <c r="BK141" i="35" a="1"/>
  <c r="W141" i="35" a="1"/>
  <c r="BG141" i="35" a="1"/>
  <c r="AN141" i="35"/>
  <c r="AC141" i="35" a="1"/>
  <c r="AW141" i="35" a="1"/>
  <c r="M141" i="35"/>
  <c r="BU141" i="35" a="1"/>
  <c r="AR141" i="35"/>
  <c r="U141" i="35" a="1"/>
  <c r="T141" i="35" a="1"/>
  <c r="Y141" i="35" a="1"/>
  <c r="AY141" i="35" a="1"/>
  <c r="BF141" i="35" a="1"/>
  <c r="BA141" i="35" a="1"/>
  <c r="AH141" i="35" a="1"/>
  <c r="AA141" i="35" a="1"/>
  <c r="BE141" i="35" a="1"/>
  <c r="R141" i="35" a="1"/>
  <c r="BT141" i="35" a="1"/>
  <c r="AD141" i="35" a="1"/>
  <c r="AI141" i="35" a="1"/>
  <c r="BB141" i="35" a="1"/>
  <c r="AG141" i="35" a="1"/>
  <c r="BQ141" i="35" a="1"/>
  <c r="H141" i="35"/>
  <c r="K141" i="35"/>
  <c r="I141" i="35"/>
  <c r="X141" i="35" a="1"/>
  <c r="BM141" i="35" a="1"/>
  <c r="P141" i="35" a="1"/>
  <c r="S141" i="35" a="1"/>
  <c r="BS141" i="35" a="1"/>
  <c r="F141" i="35"/>
  <c r="L141" i="35"/>
  <c r="BR141" i="35" a="1"/>
  <c r="BJ141" i="35" l="1"/>
  <c r="AX141" i="35"/>
  <c r="BF141" i="35"/>
  <c r="BD141" i="35"/>
  <c r="AU141" i="35"/>
  <c r="BS141" i="35"/>
  <c r="BA141" i="35"/>
  <c r="BC141" i="35"/>
  <c r="BM141" i="35"/>
  <c r="BR141" i="35"/>
  <c r="AZ141" i="35"/>
  <c r="BI141" i="35"/>
  <c r="BL141" i="35"/>
  <c r="BQ141" i="35"/>
  <c r="BN141" i="35"/>
  <c r="AW141" i="35"/>
  <c r="AY141" i="35"/>
  <c r="BU141" i="35"/>
  <c r="BH141" i="35"/>
  <c r="BT141" i="35"/>
  <c r="BK141" i="35"/>
  <c r="BO141" i="35"/>
  <c r="BB141" i="35"/>
  <c r="AV141" i="35"/>
  <c r="BE141" i="35"/>
  <c r="BG141" i="35"/>
  <c r="BP141" i="35"/>
  <c r="C141" i="35"/>
  <c r="Y141" i="35"/>
  <c r="AE141" i="35"/>
  <c r="AF141" i="35"/>
  <c r="AG141" i="35"/>
  <c r="V141" i="35"/>
  <c r="W141" i="35"/>
  <c r="X141" i="35"/>
  <c r="P141" i="35"/>
  <c r="AH141" i="35"/>
  <c r="Q141" i="35"/>
  <c r="Z141" i="35"/>
  <c r="AI141" i="35"/>
  <c r="R141" i="35"/>
  <c r="AA141" i="35"/>
  <c r="AJ141" i="35"/>
  <c r="AB141" i="35"/>
  <c r="S141" i="35"/>
  <c r="AK141" i="35"/>
  <c r="T141" i="35"/>
  <c r="AC141" i="35"/>
  <c r="U141" i="35"/>
  <c r="AD141" i="35"/>
  <c r="A142" i="35"/>
  <c r="AE142" i="35" a="1"/>
  <c r="J141" i="35"/>
  <c r="AF142" i="35" a="1"/>
  <c r="L142" i="35"/>
  <c r="AO142" i="35"/>
  <c r="AD142" i="35" a="1"/>
  <c r="U142" i="35" a="1"/>
  <c r="X142" i="35" a="1"/>
  <c r="AS142" i="35"/>
  <c r="AR142" i="35"/>
  <c r="K142" i="35"/>
  <c r="BQ142" i="35" a="1"/>
  <c r="R142" i="35" a="1"/>
  <c r="G142" i="35"/>
  <c r="BM142" i="35" a="1"/>
  <c r="BR142" i="35" a="1"/>
  <c r="BH142" i="35" a="1"/>
  <c r="BJ142" i="35" a="1"/>
  <c r="BF142" i="35" a="1"/>
  <c r="BK142" i="35" a="1"/>
  <c r="W142" i="35" a="1"/>
  <c r="AC142" i="35" a="1"/>
  <c r="AX142" i="35" a="1"/>
  <c r="M142" i="35"/>
  <c r="BC142" i="35" a="1"/>
  <c r="I142" i="35"/>
  <c r="AU142" i="35" a="1"/>
  <c r="AY142" i="35" a="1"/>
  <c r="AZ142" i="35" a="1"/>
  <c r="AG142" i="35" a="1"/>
  <c r="Y142" i="35" a="1"/>
  <c r="BB142" i="35" a="1"/>
  <c r="AK142" i="35" a="1"/>
  <c r="J142" i="35"/>
  <c r="Z142" i="35" a="1"/>
  <c r="BG142" i="35" a="1"/>
  <c r="BO142" i="35" a="1"/>
  <c r="BA142" i="35" a="1"/>
  <c r="BP142" i="35" a="1"/>
  <c r="BL142" i="35" a="1"/>
  <c r="BN142" i="35" a="1"/>
  <c r="BT142" i="35" a="1"/>
  <c r="E142" i="35"/>
  <c r="V142" i="35" a="1"/>
  <c r="AV142" i="35" a="1"/>
  <c r="H142" i="35"/>
  <c r="AN142" i="35"/>
  <c r="BS142" i="35" a="1"/>
  <c r="BU142" i="35" a="1"/>
  <c r="BE142" i="35" a="1"/>
  <c r="F142" i="35"/>
  <c r="C142" i="35" a="1"/>
  <c r="N142" i="35"/>
  <c r="P142" i="35" a="1"/>
  <c r="T142" i="35" a="1"/>
  <c r="Q142" i="35" a="1"/>
  <c r="AB142" i="35" a="1"/>
  <c r="AA142" i="35" a="1"/>
  <c r="BD142" i="35" a="1"/>
  <c r="AH142" i="35" a="1"/>
  <c r="AI142" i="35" a="1"/>
  <c r="D142" i="35"/>
  <c r="AQ142" i="35"/>
  <c r="AP142" i="35"/>
  <c r="AM142" i="35"/>
  <c r="AW142" i="35" a="1"/>
  <c r="N141" i="35"/>
  <c r="S142" i="35" a="1"/>
  <c r="AJ142" i="35" a="1"/>
  <c r="BI142" i="35" a="1"/>
  <c r="AU142" i="35" l="1"/>
  <c r="BC142" i="35"/>
  <c r="BB142" i="35"/>
  <c r="BM142" i="35"/>
  <c r="BA142" i="35"/>
  <c r="BK142" i="35"/>
  <c r="BS142" i="35"/>
  <c r="AZ142" i="35"/>
  <c r="BG142" i="35"/>
  <c r="BD142" i="35"/>
  <c r="AW142" i="35"/>
  <c r="BO142" i="35"/>
  <c r="BL142" i="35"/>
  <c r="BF142" i="35"/>
  <c r="BR142" i="35"/>
  <c r="AY142" i="35"/>
  <c r="BE142" i="35"/>
  <c r="BH142" i="35"/>
  <c r="AX142" i="35"/>
  <c r="BP142" i="35"/>
  <c r="AV142" i="35"/>
  <c r="BU142" i="35"/>
  <c r="BI142" i="35"/>
  <c r="BQ142" i="35"/>
  <c r="BT142" i="35"/>
  <c r="BN142" i="35"/>
  <c r="BJ142" i="35"/>
  <c r="C142" i="35"/>
  <c r="AA142" i="35"/>
  <c r="AK142" i="35"/>
  <c r="R142" i="35"/>
  <c r="AB142" i="35"/>
  <c r="AC142" i="35"/>
  <c r="AJ142" i="35"/>
  <c r="S142" i="35"/>
  <c r="T142" i="35"/>
  <c r="U142" i="35"/>
  <c r="AD142" i="35"/>
  <c r="V142" i="35"/>
  <c r="AE142" i="35"/>
  <c r="W142" i="35"/>
  <c r="AF142" i="35"/>
  <c r="X142" i="35"/>
  <c r="AG142" i="35"/>
  <c r="P142" i="35"/>
  <c r="Y142" i="35"/>
  <c r="AH142" i="35"/>
  <c r="Q142" i="35"/>
  <c r="Z142" i="35"/>
  <c r="AI142" i="35"/>
  <c r="A143" i="35"/>
  <c r="P143" i="35" a="1"/>
  <c r="BL143" i="35" a="1"/>
  <c r="AV143" i="35" a="1"/>
  <c r="S143" i="35" a="1"/>
  <c r="AJ143" i="35" a="1"/>
  <c r="AO143" i="35"/>
  <c r="BC143" i="35" a="1"/>
  <c r="AW143" i="35" a="1"/>
  <c r="V143" i="35" a="1"/>
  <c r="AC143" i="35" a="1"/>
  <c r="AU143" i="35" a="1"/>
  <c r="BB143" i="35" a="1"/>
  <c r="BI143" i="35" a="1"/>
  <c r="AI143" i="35" a="1"/>
  <c r="BK143" i="35" a="1"/>
  <c r="AE143" i="35" a="1"/>
  <c r="K143" i="35"/>
  <c r="BU143" i="35" a="1"/>
  <c r="AG143" i="35" a="1"/>
  <c r="BN143" i="35" a="1"/>
  <c r="BR143" i="35" a="1"/>
  <c r="D143" i="35"/>
  <c r="G143" i="35"/>
  <c r="BE143" i="35" a="1"/>
  <c r="AH143" i="35" a="1"/>
  <c r="AQ143" i="35"/>
  <c r="AZ143" i="35" a="1"/>
  <c r="W143" i="35" a="1"/>
  <c r="BD143" i="35" a="1"/>
  <c r="BF143" i="35" a="1"/>
  <c r="Z143" i="35" a="1"/>
  <c r="F143" i="35"/>
  <c r="M143" i="35"/>
  <c r="AY143" i="35" a="1"/>
  <c r="BA143" i="35" a="1"/>
  <c r="BG143" i="35" a="1"/>
  <c r="BH143" i="35" a="1"/>
  <c r="AA143" i="35" a="1"/>
  <c r="BP143" i="35" a="1"/>
  <c r="N143" i="35"/>
  <c r="Q143" i="35" a="1"/>
  <c r="R143" i="35" a="1"/>
  <c r="BT143" i="35" a="1"/>
  <c r="AF143" i="35" a="1"/>
  <c r="AX143" i="35" a="1"/>
  <c r="U143" i="35" a="1"/>
  <c r="X143" i="35" a="1"/>
  <c r="AN143" i="35"/>
  <c r="BQ143" i="35" a="1"/>
  <c r="L143" i="35"/>
  <c r="T143" i="35" a="1"/>
  <c r="AR143" i="35"/>
  <c r="AS143" i="35"/>
  <c r="J143" i="35"/>
  <c r="BM143" i="35" a="1"/>
  <c r="BO143" i="35" a="1"/>
  <c r="AD143" i="35" a="1"/>
  <c r="AB143" i="35" a="1"/>
  <c r="AK143" i="35" a="1"/>
  <c r="I143" i="35"/>
  <c r="Y143" i="35" a="1"/>
  <c r="BJ143" i="35" a="1"/>
  <c r="C143" i="35" a="1"/>
  <c r="E143" i="35"/>
  <c r="AM143" i="35"/>
  <c r="BS143" i="35" a="1"/>
  <c r="BB143" i="35" l="1"/>
  <c r="BQ143" i="35"/>
  <c r="BG143" i="35"/>
  <c r="BC143" i="35"/>
  <c r="AW143" i="35"/>
  <c r="BJ143" i="35"/>
  <c r="BA143" i="35"/>
  <c r="AZ143" i="35"/>
  <c r="AX143" i="35"/>
  <c r="AY143" i="35"/>
  <c r="BM143" i="35"/>
  <c r="BD143" i="35"/>
  <c r="BP143" i="35"/>
  <c r="BL143" i="35"/>
  <c r="BE143" i="35"/>
  <c r="BF143" i="35"/>
  <c r="BU143" i="35"/>
  <c r="BS143" i="35"/>
  <c r="BT143" i="35"/>
  <c r="AV143" i="35"/>
  <c r="BN143" i="35"/>
  <c r="BI143" i="35"/>
  <c r="AU143" i="35"/>
  <c r="BR143" i="35"/>
  <c r="BH143" i="35"/>
  <c r="BK143" i="35"/>
  <c r="BO143" i="35"/>
  <c r="C143" i="35"/>
  <c r="Y143" i="35"/>
  <c r="AH143" i="35"/>
  <c r="AI143" i="35"/>
  <c r="AF143" i="35"/>
  <c r="AG143" i="35"/>
  <c r="P143" i="35"/>
  <c r="Q143" i="35"/>
  <c r="W143" i="35"/>
  <c r="X143" i="35"/>
  <c r="Z143" i="35"/>
  <c r="R143" i="35"/>
  <c r="AA143" i="35"/>
  <c r="AJ143" i="35"/>
  <c r="S143" i="35"/>
  <c r="AB143" i="35"/>
  <c r="AK143" i="35"/>
  <c r="T143" i="35"/>
  <c r="AC143" i="35"/>
  <c r="U143" i="35"/>
  <c r="AD143" i="35"/>
  <c r="V143" i="35"/>
  <c r="AE143" i="35"/>
  <c r="A144" i="35"/>
  <c r="V144" i="35" a="1"/>
  <c r="BC144" i="35" a="1"/>
  <c r="AW144" i="35" a="1"/>
  <c r="Q144" i="35" a="1"/>
  <c r="U144" i="35" a="1"/>
  <c r="X144" i="35" a="1"/>
  <c r="D144" i="35"/>
  <c r="S144" i="35" a="1"/>
  <c r="BT144" i="35" a="1"/>
  <c r="L144" i="35"/>
  <c r="AI144" i="35" a="1"/>
  <c r="AD144" i="35" a="1"/>
  <c r="T144" i="35" a="1"/>
  <c r="AB144" i="35" a="1"/>
  <c r="BU144" i="35" a="1"/>
  <c r="BK144" i="35" a="1"/>
  <c r="AG144" i="35" a="1"/>
  <c r="AZ144" i="35" a="1"/>
  <c r="BJ144" i="35" a="1"/>
  <c r="J144" i="35"/>
  <c r="BA144" i="35" a="1"/>
  <c r="BQ144" i="35" a="1"/>
  <c r="BH144" i="35" a="1"/>
  <c r="N144" i="35"/>
  <c r="BO144" i="35" a="1"/>
  <c r="BM144" i="35" a="1"/>
  <c r="AQ144" i="35"/>
  <c r="H144" i="35"/>
  <c r="BF144" i="35" a="1"/>
  <c r="AK144" i="35" a="1"/>
  <c r="AX144" i="35" a="1"/>
  <c r="AR144" i="35"/>
  <c r="Y144" i="35" a="1"/>
  <c r="H143" i="35"/>
  <c r="AF144" i="35" a="1"/>
  <c r="AP143" i="35"/>
  <c r="R144" i="35" a="1"/>
  <c r="AN144" i="35"/>
  <c r="AC144" i="35" a="1"/>
  <c r="BP144" i="35" a="1"/>
  <c r="P144" i="35" a="1"/>
  <c r="BS144" i="35" a="1"/>
  <c r="BI144" i="35" a="1"/>
  <c r="BG144" i="35" a="1"/>
  <c r="AJ144" i="35" a="1"/>
  <c r="F144" i="35"/>
  <c r="BN144" i="35" a="1"/>
  <c r="AU144" i="35" a="1"/>
  <c r="M144" i="35"/>
  <c r="BL144" i="35" a="1"/>
  <c r="AO144" i="35"/>
  <c r="AY144" i="35" a="1"/>
  <c r="AP144" i="35"/>
  <c r="W144" i="35" a="1"/>
  <c r="C144" i="35" a="1"/>
  <c r="AM144" i="35"/>
  <c r="BB144" i="35" a="1"/>
  <c r="BE144" i="35" a="1"/>
  <c r="E144" i="35"/>
  <c r="AA144" i="35" a="1"/>
  <c r="AV144" i="35" a="1"/>
  <c r="AH144" i="35" a="1"/>
  <c r="G144" i="35"/>
  <c r="K144" i="35"/>
  <c r="AS144" i="35"/>
  <c r="Z144" i="35" a="1"/>
  <c r="BD144" i="35" a="1"/>
  <c r="I144" i="35"/>
  <c r="BR144" i="35" a="1"/>
  <c r="AE144" i="35" a="1"/>
  <c r="AU144" i="35" l="1"/>
  <c r="BP144" i="35"/>
  <c r="AZ144" i="35"/>
  <c r="BQ144" i="35"/>
  <c r="BL144" i="35"/>
  <c r="BJ144" i="35"/>
  <c r="BN144" i="35"/>
  <c r="BO144" i="35"/>
  <c r="BC144" i="35"/>
  <c r="BG144" i="35"/>
  <c r="BA144" i="35"/>
  <c r="BR144" i="35"/>
  <c r="BK144" i="35"/>
  <c r="BM144" i="35"/>
  <c r="AW144" i="35"/>
  <c r="BS144" i="35"/>
  <c r="AY144" i="35"/>
  <c r="BF144" i="35"/>
  <c r="BT144" i="35"/>
  <c r="BI144" i="35"/>
  <c r="BB144" i="35"/>
  <c r="BH144" i="35"/>
  <c r="AX144" i="35"/>
  <c r="BE144" i="35"/>
  <c r="BU144" i="35"/>
  <c r="BD144" i="35"/>
  <c r="AV144" i="35"/>
  <c r="C144" i="35"/>
  <c r="AB144" i="35"/>
  <c r="AK144" i="35"/>
  <c r="AC144" i="35"/>
  <c r="AD144" i="35"/>
  <c r="AE144" i="35"/>
  <c r="S144" i="35"/>
  <c r="T144" i="35"/>
  <c r="U144" i="35"/>
  <c r="V144" i="35"/>
  <c r="W144" i="35"/>
  <c r="AF144" i="35"/>
  <c r="X144" i="35"/>
  <c r="AG144" i="35"/>
  <c r="P144" i="35"/>
  <c r="AH144" i="35"/>
  <c r="Y144" i="35"/>
  <c r="Q144" i="35"/>
  <c r="Z144" i="35"/>
  <c r="AI144" i="35"/>
  <c r="R144" i="35"/>
  <c r="AA144" i="35"/>
  <c r="AJ144" i="35"/>
  <c r="A145" i="35"/>
  <c r="H145" i="35"/>
  <c r="AR145" i="35"/>
  <c r="R145" i="35" a="1"/>
  <c r="W145" i="35" a="1"/>
  <c r="AB145" i="35" a="1"/>
  <c r="AG145" i="35" a="1"/>
  <c r="G145" i="35"/>
  <c r="BP145" i="35" a="1"/>
  <c r="L145" i="35"/>
  <c r="C145" i="35" a="1"/>
  <c r="J145" i="35"/>
  <c r="E145" i="35"/>
  <c r="S145" i="35" a="1"/>
  <c r="AN145" i="35"/>
  <c r="AC145" i="35" a="1"/>
  <c r="D145" i="35"/>
  <c r="BB145" i="35" a="1"/>
  <c r="AH145" i="35" a="1"/>
  <c r="BS145" i="35" a="1"/>
  <c r="BD145" i="35" a="1"/>
  <c r="X145" i="35" a="1"/>
  <c r="N145" i="35"/>
  <c r="BT145" i="35" a="1"/>
  <c r="Q145" i="35" a="1"/>
  <c r="BE145" i="35" a="1"/>
  <c r="AP145" i="35"/>
  <c r="Y145" i="35" a="1"/>
  <c r="AJ145" i="35" a="1"/>
  <c r="AX145" i="35" a="1"/>
  <c r="AD145" i="35" a="1"/>
  <c r="T145" i="35" a="1"/>
  <c r="BK145" i="35" a="1"/>
  <c r="BL145" i="35" a="1"/>
  <c r="I145" i="35"/>
  <c r="V145" i="35" a="1"/>
  <c r="AU145" i="35" a="1"/>
  <c r="AZ145" i="35" a="1"/>
  <c r="AE145" i="35" a="1"/>
  <c r="AI145" i="35" a="1"/>
  <c r="BJ145" i="35" a="1"/>
  <c r="K145" i="35"/>
  <c r="BG145" i="35" a="1"/>
  <c r="AW145" i="35" a="1"/>
  <c r="F145" i="35"/>
  <c r="AA145" i="35" a="1"/>
  <c r="AK145" i="35" a="1"/>
  <c r="AM145" i="35"/>
  <c r="AQ145" i="35"/>
  <c r="U145" i="35" a="1"/>
  <c r="AY145" i="35" a="1"/>
  <c r="BM145" i="35" a="1"/>
  <c r="BF145" i="35" a="1"/>
  <c r="AV145" i="35" a="1"/>
  <c r="M145" i="35"/>
  <c r="BO145" i="35" a="1"/>
  <c r="AO145" i="35"/>
  <c r="BN145" i="35" a="1"/>
  <c r="AS145" i="35"/>
  <c r="BI145" i="35" a="1"/>
  <c r="P145" i="35" a="1"/>
  <c r="BR145" i="35" a="1"/>
  <c r="BU145" i="35" a="1"/>
  <c r="BC145" i="35" a="1"/>
  <c r="AF145" i="35" a="1"/>
  <c r="Z145" i="35" a="1"/>
  <c r="BA145" i="35" a="1"/>
  <c r="BH145" i="35" a="1"/>
  <c r="BQ145" i="35" a="1"/>
  <c r="BO145" i="35" l="1"/>
  <c r="AY145" i="35"/>
  <c r="BN145" i="35"/>
  <c r="BJ145" i="35"/>
  <c r="BI145" i="35"/>
  <c r="BR145" i="35"/>
  <c r="BC145" i="35"/>
  <c r="AV145" i="35"/>
  <c r="BQ145" i="35"/>
  <c r="BK145" i="35"/>
  <c r="BP145" i="35"/>
  <c r="AX145" i="35"/>
  <c r="BG145" i="35"/>
  <c r="BS145" i="35"/>
  <c r="BU145" i="35"/>
  <c r="BE145" i="35"/>
  <c r="BL145" i="35"/>
  <c r="AU145" i="35"/>
  <c r="BA145" i="35"/>
  <c r="AW145" i="35"/>
  <c r="BB145" i="35"/>
  <c r="BT145" i="35"/>
  <c r="BH145" i="35"/>
  <c r="BD145" i="35"/>
  <c r="BM145" i="35"/>
  <c r="AZ145" i="35"/>
  <c r="BF145" i="35"/>
  <c r="C145" i="35"/>
  <c r="Y145" i="35"/>
  <c r="AH145" i="35"/>
  <c r="AI145" i="35"/>
  <c r="Z145" i="35"/>
  <c r="AA145" i="35"/>
  <c r="AG145" i="35"/>
  <c r="P145" i="35"/>
  <c r="Q145" i="35"/>
  <c r="X145" i="35"/>
  <c r="R145" i="35"/>
  <c r="AJ145" i="35"/>
  <c r="S145" i="35"/>
  <c r="AB145" i="35"/>
  <c r="AK145" i="35"/>
  <c r="T145" i="35"/>
  <c r="AC145" i="35"/>
  <c r="AD145" i="35"/>
  <c r="U145" i="35"/>
  <c r="V145" i="35"/>
  <c r="AE145" i="35"/>
  <c r="W145" i="35"/>
  <c r="AF145" i="35"/>
  <c r="A146" i="35"/>
  <c r="I146" i="35"/>
  <c r="BH146" i="35" a="1"/>
  <c r="BG146" i="35" a="1"/>
  <c r="AY146" i="35" a="1"/>
  <c r="H146" i="35"/>
  <c r="BE146" i="35" a="1"/>
  <c r="BD146" i="35" a="1"/>
  <c r="AN146" i="35"/>
  <c r="R146" i="35" a="1"/>
  <c r="X146" i="35" a="1"/>
  <c r="BB146" i="35" a="1"/>
  <c r="AU146" i="35" a="1"/>
  <c r="M146" i="35"/>
  <c r="BR146" i="35" a="1"/>
  <c r="BI146" i="35" a="1"/>
  <c r="W146" i="35" a="1"/>
  <c r="G146" i="35"/>
  <c r="BU146" i="35" a="1"/>
  <c r="BM146" i="35" a="1"/>
  <c r="N146" i="35"/>
  <c r="AD146" i="35" a="1"/>
  <c r="Q146" i="35" a="1"/>
  <c r="AV146" i="35" a="1"/>
  <c r="BK146" i="35" a="1"/>
  <c r="AA146" i="35" a="1"/>
  <c r="BC146" i="35" a="1"/>
  <c r="AC146" i="35" a="1"/>
  <c r="AR146" i="35"/>
  <c r="P146" i="35" a="1"/>
  <c r="Y146" i="35" a="1"/>
  <c r="AI146" i="35" a="1"/>
  <c r="S146" i="35" a="1"/>
  <c r="U146" i="35" a="1"/>
  <c r="AX146" i="35" a="1"/>
  <c r="AG146" i="35" a="1"/>
  <c r="D146" i="35"/>
  <c r="BQ146" i="35" a="1"/>
  <c r="AM146" i="35"/>
  <c r="BS146" i="35" a="1"/>
  <c r="BJ146" i="35" a="1"/>
  <c r="BN146" i="35" a="1"/>
  <c r="BP146" i="35" a="1"/>
  <c r="K146" i="35"/>
  <c r="Z146" i="35" a="1"/>
  <c r="C146" i="35" a="1"/>
  <c r="BF146" i="35" a="1"/>
  <c r="BT146" i="35" a="1"/>
  <c r="T146" i="35" a="1"/>
  <c r="AH146" i="35" a="1"/>
  <c r="AO146" i="35"/>
  <c r="BO146" i="35" a="1"/>
  <c r="AF146" i="35" a="1"/>
  <c r="BL146" i="35" a="1"/>
  <c r="AZ146" i="35" a="1"/>
  <c r="AB146" i="35" a="1"/>
  <c r="AS146" i="35"/>
  <c r="AJ146" i="35" a="1"/>
  <c r="J146" i="35"/>
  <c r="AW146" i="35" a="1"/>
  <c r="AP146" i="35"/>
  <c r="E146" i="35"/>
  <c r="AK146" i="35" a="1"/>
  <c r="L146" i="35"/>
  <c r="AE146" i="35" a="1"/>
  <c r="AQ146" i="35"/>
  <c r="F146" i="35"/>
  <c r="BA146" i="35" a="1"/>
  <c r="V146" i="35" a="1"/>
  <c r="BO146" i="35" l="1"/>
  <c r="BJ146" i="35"/>
  <c r="BS146" i="35"/>
  <c r="BT146" i="35"/>
  <c r="AX146" i="35"/>
  <c r="BC146" i="35"/>
  <c r="BH146" i="35"/>
  <c r="BI146" i="35"/>
  <c r="BR146" i="35"/>
  <c r="AW146" i="35"/>
  <c r="AV146" i="35"/>
  <c r="BM146" i="35"/>
  <c r="BN146" i="35"/>
  <c r="AU146" i="35"/>
  <c r="AY146" i="35"/>
  <c r="BF146" i="35"/>
  <c r="BL146" i="35"/>
  <c r="AZ146" i="35"/>
  <c r="BG146" i="35"/>
  <c r="BK146" i="35"/>
  <c r="BA146" i="35"/>
  <c r="BD146" i="35"/>
  <c r="BE146" i="35"/>
  <c r="BQ146" i="35"/>
  <c r="BU146" i="35"/>
  <c r="BB146" i="35"/>
  <c r="BP146" i="35"/>
  <c r="C146" i="35"/>
  <c r="X146" i="35"/>
  <c r="AH146" i="35"/>
  <c r="AD146" i="35"/>
  <c r="AE146" i="35"/>
  <c r="AF146" i="35"/>
  <c r="T146" i="35"/>
  <c r="U146" i="35"/>
  <c r="V146" i="35"/>
  <c r="AG146" i="35"/>
  <c r="Y146" i="35"/>
  <c r="P146" i="35"/>
  <c r="Z146" i="35"/>
  <c r="AJ146" i="35"/>
  <c r="AK146" i="35"/>
  <c r="Q146" i="35"/>
  <c r="AA146" i="35"/>
  <c r="R146" i="35"/>
  <c r="AB146" i="35"/>
  <c r="S146" i="35"/>
  <c r="W146" i="35"/>
  <c r="AC146" i="35"/>
  <c r="AI146" i="35"/>
  <c r="A147" i="35"/>
  <c r="G147" i="35"/>
  <c r="AH147" i="35" a="1"/>
  <c r="AD147" i="35" a="1"/>
  <c r="Y147" i="35" a="1"/>
  <c r="BN147" i="35" a="1"/>
  <c r="BH147" i="35" a="1"/>
  <c r="AY147" i="35" a="1"/>
  <c r="AK147" i="35" a="1"/>
  <c r="BL147" i="35" a="1"/>
  <c r="R147" i="35" a="1"/>
  <c r="C147" i="35" a="1"/>
  <c r="W147" i="35" a="1"/>
  <c r="P147" i="35" a="1"/>
  <c r="BM147" i="35" a="1"/>
  <c r="K147" i="35"/>
  <c r="BG147" i="35" a="1"/>
  <c r="AO147" i="35"/>
  <c r="AU147" i="35" a="1"/>
  <c r="X147" i="35" a="1"/>
  <c r="BS147" i="35" a="1"/>
  <c r="BC147" i="35" a="1"/>
  <c r="AZ147" i="35" a="1"/>
  <c r="Z147" i="35" a="1"/>
  <c r="AF147" i="35" a="1"/>
  <c r="BD147" i="35" a="1"/>
  <c r="AW147" i="35" a="1"/>
  <c r="AV147" i="35" a="1"/>
  <c r="U147" i="35" a="1"/>
  <c r="BO147" i="35" a="1"/>
  <c r="BQ147" i="35" a="1"/>
  <c r="D147" i="35"/>
  <c r="BU147" i="35" a="1"/>
  <c r="BB147" i="35" a="1"/>
  <c r="AN147" i="35"/>
  <c r="BK147" i="35" a="1"/>
  <c r="AS147" i="35"/>
  <c r="AI147" i="35" a="1"/>
  <c r="AA147" i="35" a="1"/>
  <c r="BI147" i="35" a="1"/>
  <c r="F147" i="35"/>
  <c r="BR147" i="35" a="1"/>
  <c r="S147" i="35" a="1"/>
  <c r="AX147" i="35" a="1"/>
  <c r="BT147" i="35" a="1"/>
  <c r="AE147" i="35" a="1"/>
  <c r="Q147" i="35" a="1"/>
  <c r="AP147" i="35"/>
  <c r="I147" i="35"/>
  <c r="BA147" i="35" a="1"/>
  <c r="H147" i="35"/>
  <c r="AG147" i="35" a="1"/>
  <c r="AQ147" i="35"/>
  <c r="V147" i="35" a="1"/>
  <c r="BF147" i="35" a="1"/>
  <c r="L147" i="35"/>
  <c r="AB147" i="35" a="1"/>
  <c r="AJ147" i="35" a="1"/>
  <c r="AM147" i="35"/>
  <c r="BE147" i="35" a="1"/>
  <c r="T147" i="35" a="1"/>
  <c r="E147" i="35"/>
  <c r="N147" i="35"/>
  <c r="BJ147" i="35" a="1"/>
  <c r="BP147" i="35" a="1"/>
  <c r="J147" i="35"/>
  <c r="AC147" i="35" a="1"/>
  <c r="AR147" i="35"/>
  <c r="M147" i="35"/>
  <c r="BJ147" i="35" l="1"/>
  <c r="AX147" i="35"/>
  <c r="BC147" i="35"/>
  <c r="BN147" i="35"/>
  <c r="BH147" i="35"/>
  <c r="BM147" i="35"/>
  <c r="BB147" i="35"/>
  <c r="AU147" i="35"/>
  <c r="BA147" i="35"/>
  <c r="BU147" i="35"/>
  <c r="BP147" i="35"/>
  <c r="BG147" i="35"/>
  <c r="AV147" i="35"/>
  <c r="BF147" i="35"/>
  <c r="BE147" i="35"/>
  <c r="BQ147" i="35"/>
  <c r="AY147" i="35"/>
  <c r="AW147" i="35"/>
  <c r="BR147" i="35"/>
  <c r="BD147" i="35"/>
  <c r="BS147" i="35"/>
  <c r="BO147" i="35"/>
  <c r="BT147" i="35"/>
  <c r="BK147" i="35"/>
  <c r="AZ147" i="35"/>
  <c r="BL147" i="35"/>
  <c r="BI147" i="35"/>
  <c r="C147" i="35"/>
  <c r="R147" i="35"/>
  <c r="AC147" i="35"/>
  <c r="AD147" i="35"/>
  <c r="AG147" i="35"/>
  <c r="T147" i="35"/>
  <c r="U147" i="35"/>
  <c r="V147" i="35"/>
  <c r="AF147" i="35"/>
  <c r="W147" i="35"/>
  <c r="AH147" i="35"/>
  <c r="X147" i="35"/>
  <c r="AI147" i="35"/>
  <c r="P147" i="35"/>
  <c r="Z147" i="35"/>
  <c r="AJ147" i="35"/>
  <c r="AA147" i="35"/>
  <c r="Q147" i="35"/>
  <c r="AB147" i="35"/>
  <c r="S147" i="35"/>
  <c r="Y147" i="35"/>
  <c r="AE147" i="35"/>
  <c r="AK147" i="35"/>
  <c r="A148" i="35"/>
  <c r="AR148" i="35"/>
  <c r="AB148" i="35" a="1"/>
  <c r="BN148" i="35" a="1"/>
  <c r="U148" i="35" a="1"/>
  <c r="Z148" i="35" a="1"/>
  <c r="M148" i="35"/>
  <c r="E148" i="35"/>
  <c r="S148" i="35" a="1"/>
  <c r="V148" i="35" a="1"/>
  <c r="BO148" i="35" a="1"/>
  <c r="F148" i="35"/>
  <c r="Y148" i="35" a="1"/>
  <c r="I148" i="35"/>
  <c r="AP148" i="35"/>
  <c r="BB148" i="35" a="1"/>
  <c r="BF148" i="35" a="1"/>
  <c r="AD148" i="35" a="1"/>
  <c r="K148" i="35"/>
  <c r="AS148" i="35"/>
  <c r="BM148" i="35" a="1"/>
  <c r="AF148" i="35" a="1"/>
  <c r="AW148" i="35" a="1"/>
  <c r="AK148" i="35" a="1"/>
  <c r="AZ148" i="35" a="1"/>
  <c r="BD148" i="35" a="1"/>
  <c r="AC148" i="35" a="1"/>
  <c r="BR148" i="35" a="1"/>
  <c r="Q148" i="35" a="1"/>
  <c r="L148" i="35"/>
  <c r="R148" i="35" a="1"/>
  <c r="AN148" i="35"/>
  <c r="BC148" i="35" a="1"/>
  <c r="BA148" i="35" a="1"/>
  <c r="AJ148" i="35" a="1"/>
  <c r="BI148" i="35" a="1"/>
  <c r="AE148" i="35" a="1"/>
  <c r="J148" i="35"/>
  <c r="T148" i="35" a="1"/>
  <c r="BS148" i="35" a="1"/>
  <c r="BU148" i="35" a="1"/>
  <c r="AU148" i="35" a="1"/>
  <c r="AX148" i="35" a="1"/>
  <c r="AA148" i="35" a="1"/>
  <c r="X148" i="35" a="1"/>
  <c r="AV148" i="35" a="1"/>
  <c r="AY148" i="35" a="1"/>
  <c r="BH148" i="35" a="1"/>
  <c r="BL148" i="35" a="1"/>
  <c r="AH148" i="35" a="1"/>
  <c r="P148" i="35" a="1"/>
  <c r="BQ148" i="35" a="1"/>
  <c r="BE148" i="35" a="1"/>
  <c r="AQ148" i="35"/>
  <c r="AM148" i="35"/>
  <c r="W148" i="35" a="1"/>
  <c r="D148" i="35"/>
  <c r="AI148" i="35" a="1"/>
  <c r="BP148" i="35" a="1"/>
  <c r="C148" i="35" a="1"/>
  <c r="G148" i="35"/>
  <c r="BG148" i="35" a="1"/>
  <c r="BJ148" i="35" a="1"/>
  <c r="BK148" i="35" a="1"/>
  <c r="N148" i="35"/>
  <c r="BT148" i="35" a="1"/>
  <c r="H148" i="35"/>
  <c r="AG148" i="35" a="1"/>
  <c r="BC148" i="35" l="1"/>
  <c r="BN148" i="35"/>
  <c r="BR148" i="35"/>
  <c r="BK148" i="35"/>
  <c r="BQ148" i="35"/>
  <c r="BI148" i="35"/>
  <c r="AU148" i="35"/>
  <c r="BL148" i="35"/>
  <c r="BM148" i="35"/>
  <c r="BS148" i="35"/>
  <c r="BF148" i="35"/>
  <c r="AZ148" i="35"/>
  <c r="BJ148" i="35"/>
  <c r="BA148" i="35"/>
  <c r="BB148" i="35"/>
  <c r="BG148" i="35"/>
  <c r="AV148" i="35"/>
  <c r="AX148" i="35"/>
  <c r="BD148" i="35"/>
  <c r="BH148" i="35"/>
  <c r="BT148" i="35"/>
  <c r="AY148" i="35"/>
  <c r="AW148" i="35"/>
  <c r="BO148" i="35"/>
  <c r="BU148" i="35"/>
  <c r="BE148" i="35"/>
  <c r="BP148" i="35"/>
  <c r="C148" i="35"/>
  <c r="R148" i="35"/>
  <c r="AD148" i="35"/>
  <c r="AE148" i="35"/>
  <c r="AK148" i="35"/>
  <c r="Q148" i="35"/>
  <c r="S148" i="35"/>
  <c r="AB148" i="35"/>
  <c r="AC148" i="35"/>
  <c r="T148" i="35"/>
  <c r="V148" i="35"/>
  <c r="AF148" i="35"/>
  <c r="W148" i="35"/>
  <c r="X148" i="35"/>
  <c r="AH148" i="35"/>
  <c r="AI148" i="35"/>
  <c r="Y148" i="35"/>
  <c r="AJ148" i="35"/>
  <c r="P148" i="35"/>
  <c r="Z148" i="35"/>
  <c r="U148" i="35"/>
  <c r="AA148" i="35"/>
  <c r="AG148" i="35"/>
  <c r="A149" i="35"/>
  <c r="BT149" i="35" a="1"/>
  <c r="BD149" i="35" a="1"/>
  <c r="BM149" i="35" a="1"/>
  <c r="M149" i="35"/>
  <c r="BO149" i="35" a="1"/>
  <c r="U149" i="35" a="1"/>
  <c r="AA149" i="35" a="1"/>
  <c r="L149" i="35"/>
  <c r="AS149" i="35"/>
  <c r="AQ149" i="35"/>
  <c r="V149" i="35" a="1"/>
  <c r="BC149" i="35" a="1"/>
  <c r="AV149" i="35" a="1"/>
  <c r="BE149" i="35" a="1"/>
  <c r="AM149" i="35"/>
  <c r="BP149" i="35" a="1"/>
  <c r="AD149" i="35" a="1"/>
  <c r="AB149" i="35" a="1"/>
  <c r="AX149" i="35" a="1"/>
  <c r="Q149" i="35" a="1"/>
  <c r="F149" i="35"/>
  <c r="BR149" i="35" a="1"/>
  <c r="D149" i="35"/>
  <c r="BK149" i="35" a="1"/>
  <c r="AN149" i="35"/>
  <c r="AE149" i="35" a="1"/>
  <c r="S149" i="35" a="1"/>
  <c r="AF149" i="35" a="1"/>
  <c r="AY149" i="35" a="1"/>
  <c r="R149" i="35" a="1"/>
  <c r="AK149" i="35" a="1"/>
  <c r="AH149" i="35" a="1"/>
  <c r="Y149" i="35" a="1"/>
  <c r="X149" i="35" a="1"/>
  <c r="C149" i="35" a="1"/>
  <c r="G149" i="35"/>
  <c r="Z149" i="35" a="1"/>
  <c r="BQ149" i="35" a="1"/>
  <c r="BN149" i="35" a="1"/>
  <c r="AZ149" i="35" a="1"/>
  <c r="K149" i="35"/>
  <c r="BJ149" i="35" a="1"/>
  <c r="AU149" i="35" a="1"/>
  <c r="AJ149" i="35" a="1"/>
  <c r="H149" i="35"/>
  <c r="BG149" i="35" a="1"/>
  <c r="AR149" i="35"/>
  <c r="T149" i="35" a="1"/>
  <c r="AO148" i="35"/>
  <c r="AO149" i="35"/>
  <c r="BU149" i="35" a="1"/>
  <c r="N149" i="35"/>
  <c r="BA149" i="35" a="1"/>
  <c r="W149" i="35" a="1"/>
  <c r="J149" i="35"/>
  <c r="AP149" i="35"/>
  <c r="BF149" i="35" a="1"/>
  <c r="AC149" i="35" a="1"/>
  <c r="P149" i="35" a="1"/>
  <c r="E149" i="35"/>
  <c r="AG149" i="35" a="1"/>
  <c r="BH149" i="35" a="1"/>
  <c r="BL149" i="35" a="1"/>
  <c r="I149" i="35"/>
  <c r="BS149" i="35" a="1"/>
  <c r="AI149" i="35" a="1"/>
  <c r="BI149" i="35" a="1"/>
  <c r="AW149" i="35" a="1"/>
  <c r="BB149" i="35" a="1"/>
  <c r="BT149" i="35" l="1"/>
  <c r="AY149" i="35"/>
  <c r="BQ149" i="35"/>
  <c r="BU149" i="35"/>
  <c r="BM149" i="35"/>
  <c r="BH149" i="35"/>
  <c r="BE149" i="35"/>
  <c r="BS149" i="35"/>
  <c r="BA149" i="35"/>
  <c r="BG149" i="35"/>
  <c r="BK149" i="35"/>
  <c r="AZ149" i="35"/>
  <c r="BJ149" i="35"/>
  <c r="BR149" i="35"/>
  <c r="BI149" i="35"/>
  <c r="AW149" i="35"/>
  <c r="BO149" i="35"/>
  <c r="BN149" i="35"/>
  <c r="BF149" i="35"/>
  <c r="AX149" i="35"/>
  <c r="BC149" i="35"/>
  <c r="BB149" i="35"/>
  <c r="BD149" i="35"/>
  <c r="BP149" i="35"/>
  <c r="AU149" i="35"/>
  <c r="AV149" i="35"/>
  <c r="BL149" i="35"/>
  <c r="C149" i="35"/>
  <c r="R149" i="35"/>
  <c r="T149" i="35"/>
  <c r="AJ149" i="35"/>
  <c r="AK149" i="35"/>
  <c r="P149" i="35"/>
  <c r="Z149" i="35"/>
  <c r="AA149" i="35"/>
  <c r="AB149" i="35"/>
  <c r="AD149" i="35"/>
  <c r="S149" i="35"/>
  <c r="AE149" i="35"/>
  <c r="U149" i="35"/>
  <c r="AF149" i="35"/>
  <c r="V149" i="35"/>
  <c r="AG149" i="35"/>
  <c r="X149" i="35"/>
  <c r="AH149" i="35"/>
  <c r="Y149" i="35"/>
  <c r="Q149" i="35"/>
  <c r="W149" i="35"/>
  <c r="AC149" i="35"/>
  <c r="AI149" i="35"/>
  <c r="A150" i="35"/>
  <c r="R150" i="35" a="1"/>
  <c r="BL150" i="35" a="1"/>
  <c r="AA150" i="35" a="1"/>
  <c r="AZ150" i="35" a="1"/>
  <c r="BS150" i="35" a="1"/>
  <c r="AM150" i="35"/>
  <c r="AH150" i="35" a="1"/>
  <c r="AX150" i="35" a="1"/>
  <c r="AW150" i="35" a="1"/>
  <c r="BB150" i="35" a="1"/>
  <c r="BP150" i="35" a="1"/>
  <c r="BE150" i="35" a="1"/>
  <c r="K150" i="35"/>
  <c r="AI150" i="35" a="1"/>
  <c r="BK150" i="35" a="1"/>
  <c r="BN150" i="35" a="1"/>
  <c r="AY150" i="35" a="1"/>
  <c r="AG150" i="35" a="1"/>
  <c r="I150" i="35"/>
  <c r="E150" i="35"/>
  <c r="BU150" i="35" a="1"/>
  <c r="AJ150" i="35" a="1"/>
  <c r="AQ150" i="35"/>
  <c r="AC150" i="35" a="1"/>
  <c r="S150" i="35" a="1"/>
  <c r="Z150" i="35" a="1"/>
  <c r="P150" i="35" a="1"/>
  <c r="AO150" i="35"/>
  <c r="AR150" i="35"/>
  <c r="Y150" i="35" a="1"/>
  <c r="BF150" i="35" a="1"/>
  <c r="F150" i="35"/>
  <c r="AV150" i="35" a="1"/>
  <c r="BJ150" i="35" a="1"/>
  <c r="X150" i="35" a="1"/>
  <c r="N150" i="35"/>
  <c r="W150" i="35" a="1"/>
  <c r="AU150" i="35" a="1"/>
  <c r="BD150" i="35" a="1"/>
  <c r="AB150" i="35" a="1"/>
  <c r="T150" i="35" a="1"/>
  <c r="AP150" i="35"/>
  <c r="AK150" i="35" a="1"/>
  <c r="Q150" i="35" a="1"/>
  <c r="AD150" i="35" a="1"/>
  <c r="V150" i="35" a="1"/>
  <c r="H150" i="35"/>
  <c r="AF150" i="35" a="1"/>
  <c r="BT150" i="35" a="1"/>
  <c r="BH150" i="35" a="1"/>
  <c r="AE150" i="35" a="1"/>
  <c r="BG150" i="35" a="1"/>
  <c r="J150" i="35"/>
  <c r="BQ150" i="35" a="1"/>
  <c r="M150" i="35"/>
  <c r="U150" i="35" a="1"/>
  <c r="AN150" i="35"/>
  <c r="C150" i="35" a="1"/>
  <c r="BA150" i="35" a="1"/>
  <c r="AS150" i="35"/>
  <c r="L150" i="35"/>
  <c r="BM150" i="35" a="1"/>
  <c r="BR150" i="35" a="1"/>
  <c r="G150" i="35"/>
  <c r="BI150" i="35" a="1"/>
  <c r="BO150" i="35" a="1"/>
  <c r="BC150" i="35" a="1"/>
  <c r="BP150" i="35" l="1"/>
  <c r="BF150" i="35"/>
  <c r="BS150" i="35"/>
  <c r="BC150" i="35"/>
  <c r="BU150" i="35"/>
  <c r="BE150" i="35"/>
  <c r="BR150" i="35"/>
  <c r="BN150" i="35"/>
  <c r="BT150" i="35"/>
  <c r="AZ150" i="35"/>
  <c r="AU150" i="35"/>
  <c r="BK150" i="35"/>
  <c r="AX150" i="35"/>
  <c r="BA150" i="35"/>
  <c r="BH150" i="35"/>
  <c r="BL150" i="35"/>
  <c r="BQ150" i="35"/>
  <c r="BG150" i="35"/>
  <c r="BO150" i="35"/>
  <c r="BM150" i="35"/>
  <c r="AY150" i="35"/>
  <c r="AW150" i="35"/>
  <c r="BJ150" i="35"/>
  <c r="BI150" i="35"/>
  <c r="BD150" i="35"/>
  <c r="AV150" i="35"/>
  <c r="BB150" i="35"/>
  <c r="C150" i="35"/>
  <c r="AJ150" i="35"/>
  <c r="X150" i="35"/>
  <c r="P150" i="35"/>
  <c r="R150" i="35"/>
  <c r="Z150" i="35"/>
  <c r="AA150" i="35"/>
  <c r="AI150" i="35"/>
  <c r="Q150" i="35"/>
  <c r="AB150" i="35"/>
  <c r="AC150" i="35"/>
  <c r="T150" i="35"/>
  <c r="AD150" i="35"/>
  <c r="U150" i="35"/>
  <c r="V150" i="35"/>
  <c r="AF150" i="35"/>
  <c r="AG150" i="35"/>
  <c r="W150" i="35"/>
  <c r="AH150" i="35"/>
  <c r="S150" i="35"/>
  <c r="Y150" i="35"/>
  <c r="AE150" i="35"/>
  <c r="AK150" i="35"/>
  <c r="A151" i="35"/>
  <c r="AO151" i="35"/>
  <c r="BS151" i="35" a="1"/>
  <c r="BE151" i="35" a="1"/>
  <c r="BL151" i="35" a="1"/>
  <c r="AZ151" i="35" a="1"/>
  <c r="D151" i="35"/>
  <c r="AJ151" i="35" a="1"/>
  <c r="BJ151" i="35" a="1"/>
  <c r="AA151" i="35" a="1"/>
  <c r="BI151" i="35" a="1"/>
  <c r="AG151" i="35" a="1"/>
  <c r="BN151" i="35" a="1"/>
  <c r="AH151" i="35" a="1"/>
  <c r="H151" i="35"/>
  <c r="AK151" i="35" a="1"/>
  <c r="AM151" i="35"/>
  <c r="G151" i="35"/>
  <c r="AC151" i="35" a="1"/>
  <c r="Z151" i="35" a="1"/>
  <c r="U151" i="35" a="1"/>
  <c r="BC151" i="35" a="1"/>
  <c r="BM151" i="35" a="1"/>
  <c r="AS151" i="35"/>
  <c r="AI151" i="35" a="1"/>
  <c r="BH151" i="35" a="1"/>
  <c r="R151" i="35" a="1"/>
  <c r="BB151" i="35" a="1"/>
  <c r="W151" i="35" a="1"/>
  <c r="BU151" i="35" a="1"/>
  <c r="I151" i="35"/>
  <c r="BO151" i="35" a="1"/>
  <c r="Q151" i="35" a="1"/>
  <c r="AW151" i="35" a="1"/>
  <c r="BP151" i="35" a="1"/>
  <c r="X151" i="35" a="1"/>
  <c r="D150" i="35"/>
  <c r="N151" i="35"/>
  <c r="BQ151" i="35" a="1"/>
  <c r="AP151" i="35"/>
  <c r="AN151" i="35"/>
  <c r="BF151" i="35" a="1"/>
  <c r="M151" i="35"/>
  <c r="AV151" i="35" a="1"/>
  <c r="L151" i="35"/>
  <c r="AE151" i="35" a="1"/>
  <c r="BG151" i="35" a="1"/>
  <c r="V151" i="35" a="1"/>
  <c r="T151" i="35" a="1"/>
  <c r="BT151" i="35" a="1"/>
  <c r="AY151" i="35" a="1"/>
  <c r="AF151" i="35" a="1"/>
  <c r="BD151" i="35" a="1"/>
  <c r="P151" i="35" a="1"/>
  <c r="S151" i="35" a="1"/>
  <c r="BR151" i="35" a="1"/>
  <c r="AX151" i="35" a="1"/>
  <c r="BK151" i="35" a="1"/>
  <c r="BA151" i="35" a="1"/>
  <c r="C151" i="35" a="1"/>
  <c r="AB151" i="35" a="1"/>
  <c r="AU151" i="35" a="1"/>
  <c r="Y151" i="35" a="1"/>
  <c r="AD151" i="35" a="1"/>
  <c r="F151" i="35"/>
  <c r="BD151" i="35" l="1"/>
  <c r="BC151" i="35"/>
  <c r="BJ151" i="35"/>
  <c r="BP151" i="35"/>
  <c r="BK151" i="35"/>
  <c r="BB151" i="35"/>
  <c r="BF151" i="35"/>
  <c r="BA151" i="35"/>
  <c r="BI151" i="35"/>
  <c r="BH151" i="35"/>
  <c r="BG151" i="35"/>
  <c r="AZ151" i="35"/>
  <c r="AV151" i="35"/>
  <c r="BU151" i="35"/>
  <c r="BQ151" i="35"/>
  <c r="BS151" i="35"/>
  <c r="BO151" i="35"/>
  <c r="AU151" i="35"/>
  <c r="AW151" i="35"/>
  <c r="BR151" i="35"/>
  <c r="BM151" i="35"/>
  <c r="BT151" i="35"/>
  <c r="BN151" i="35"/>
  <c r="BL151" i="35"/>
  <c r="AX151" i="35"/>
  <c r="AY151" i="35"/>
  <c r="BE151" i="35"/>
  <c r="C151" i="35"/>
  <c r="Y151" i="35"/>
  <c r="AK151" i="35"/>
  <c r="Q151" i="35"/>
  <c r="W151" i="35"/>
  <c r="X151" i="35"/>
  <c r="AH151" i="35"/>
  <c r="AI151" i="35"/>
  <c r="AJ151" i="35"/>
  <c r="P151" i="35"/>
  <c r="Z151" i="35"/>
  <c r="R151" i="35"/>
  <c r="AB151" i="35"/>
  <c r="AC151" i="35"/>
  <c r="S151" i="35"/>
  <c r="AD151" i="35"/>
  <c r="T151" i="35"/>
  <c r="AE151" i="35"/>
  <c r="V151" i="35"/>
  <c r="AF151" i="35"/>
  <c r="U151" i="35"/>
  <c r="AA151" i="35"/>
  <c r="AG151" i="35"/>
  <c r="A152" i="35"/>
  <c r="AU152" i="35" a="1"/>
  <c r="BH152" i="35" a="1"/>
  <c r="J152" i="35"/>
  <c r="K151" i="35"/>
  <c r="Z152" i="35" a="1"/>
  <c r="P152" i="35" a="1"/>
  <c r="BT152" i="35" a="1"/>
  <c r="AQ151" i="35"/>
  <c r="AN152" i="35"/>
  <c r="AQ152" i="35"/>
  <c r="C152" i="35" a="1"/>
  <c r="E151" i="35"/>
  <c r="AS152" i="35"/>
  <c r="BB152" i="35" a="1"/>
  <c r="AM152" i="35"/>
  <c r="BR152" i="35" a="1"/>
  <c r="BO152" i="35" a="1"/>
  <c r="AG152" i="35" a="1"/>
  <c r="M152" i="35"/>
  <c r="BQ152" i="35" a="1"/>
  <c r="BE152" i="35" a="1"/>
  <c r="I152" i="35"/>
  <c r="D152" i="35"/>
  <c r="AO152" i="35"/>
  <c r="V152" i="35" a="1"/>
  <c r="AV152" i="35" a="1"/>
  <c r="L152" i="35"/>
  <c r="BK152" i="35" a="1"/>
  <c r="AI152" i="35" a="1"/>
  <c r="AR151" i="35"/>
  <c r="N152" i="35"/>
  <c r="AK152" i="35" a="1"/>
  <c r="AC152" i="35" a="1"/>
  <c r="Y152" i="35" a="1"/>
  <c r="AF152" i="35" a="1"/>
  <c r="AP152" i="35"/>
  <c r="BA152" i="35" a="1"/>
  <c r="BC152" i="35" a="1"/>
  <c r="AD152" i="35" a="1"/>
  <c r="AX152" i="35" a="1"/>
  <c r="S152" i="35" a="1"/>
  <c r="H152" i="35"/>
  <c r="AW152" i="35" a="1"/>
  <c r="AJ152" i="35" a="1"/>
  <c r="BP152" i="35" a="1"/>
  <c r="AB152" i="35" a="1"/>
  <c r="G152" i="35"/>
  <c r="BF152" i="35" a="1"/>
  <c r="BL152" i="35" a="1"/>
  <c r="BM152" i="35" a="1"/>
  <c r="BS152" i="35" a="1"/>
  <c r="AZ152" i="35" a="1"/>
  <c r="T152" i="35" a="1"/>
  <c r="F152" i="35"/>
  <c r="BJ152" i="35" a="1"/>
  <c r="AY152" i="35" a="1"/>
  <c r="BU152" i="35" a="1"/>
  <c r="AA152" i="35" a="1"/>
  <c r="R152" i="35" a="1"/>
  <c r="BG152" i="35" a="1"/>
  <c r="U152" i="35" a="1"/>
  <c r="BN152" i="35" a="1"/>
  <c r="J151" i="35"/>
  <c r="AH152" i="35" a="1"/>
  <c r="K152" i="35"/>
  <c r="AE152" i="35" a="1"/>
  <c r="Q152" i="35" a="1"/>
  <c r="W152" i="35" a="1"/>
  <c r="BI152" i="35" a="1"/>
  <c r="BD152" i="35" a="1"/>
  <c r="E152" i="35"/>
  <c r="X152" i="35" a="1"/>
  <c r="AX152" i="35" l="1"/>
  <c r="BB152" i="35"/>
  <c r="BK152" i="35"/>
  <c r="BH152" i="35"/>
  <c r="BA152" i="35"/>
  <c r="BL152" i="35"/>
  <c r="AU152" i="35"/>
  <c r="BM152" i="35"/>
  <c r="AZ152" i="35"/>
  <c r="BS152" i="35"/>
  <c r="BC152" i="35"/>
  <c r="AV152" i="35"/>
  <c r="AY152" i="35"/>
  <c r="BP152" i="35"/>
  <c r="BO152" i="35"/>
  <c r="BQ152" i="35"/>
  <c r="BD152" i="35"/>
  <c r="BR152" i="35"/>
  <c r="BI152" i="35"/>
  <c r="BF152" i="35"/>
  <c r="BG152" i="35"/>
  <c r="BE152" i="35"/>
  <c r="BT152" i="35"/>
  <c r="BJ152" i="35"/>
  <c r="AW152" i="35"/>
  <c r="BN152" i="35"/>
  <c r="BU152" i="35"/>
  <c r="C152" i="35"/>
  <c r="Z152" i="35"/>
  <c r="AF152" i="35"/>
  <c r="U152" i="35"/>
  <c r="V152" i="35"/>
  <c r="X152" i="35"/>
  <c r="AG152" i="35"/>
  <c r="AH152" i="35"/>
  <c r="AJ152" i="35"/>
  <c r="Y152" i="35"/>
  <c r="P152" i="35"/>
  <c r="AK152" i="35"/>
  <c r="AA152" i="35"/>
  <c r="R152" i="35"/>
  <c r="AB152" i="35"/>
  <c r="S152" i="35"/>
  <c r="T152" i="35"/>
  <c r="AD152" i="35"/>
  <c r="AE152" i="35"/>
  <c r="Q152" i="35"/>
  <c r="W152" i="35"/>
  <c r="AC152" i="35"/>
  <c r="AI152" i="35"/>
  <c r="A153" i="35"/>
  <c r="AP153" i="35"/>
  <c r="BS153" i="35" a="1"/>
  <c r="AA153" i="35" a="1"/>
  <c r="AK153" i="35" a="1"/>
  <c r="G153" i="35"/>
  <c r="AZ153" i="35" a="1"/>
  <c r="AW153" i="35" a="1"/>
  <c r="AH153" i="35" a="1"/>
  <c r="AR153" i="35"/>
  <c r="V153" i="35" a="1"/>
  <c r="E153" i="35"/>
  <c r="BD153" i="35" a="1"/>
  <c r="AX153" i="35" a="1"/>
  <c r="BM153" i="35" a="1"/>
  <c r="BN153" i="35" a="1"/>
  <c r="AY153" i="35" a="1"/>
  <c r="AV153" i="35" a="1"/>
  <c r="W153" i="35" a="1"/>
  <c r="AM153" i="35"/>
  <c r="AC153" i="35" a="1"/>
  <c r="BB153" i="35" a="1"/>
  <c r="Q153" i="35" a="1"/>
  <c r="AJ153" i="35" a="1"/>
  <c r="BI153" i="35" a="1"/>
  <c r="H153" i="35"/>
  <c r="BQ153" i="35" a="1"/>
  <c r="M153" i="35"/>
  <c r="BL153" i="35" a="1"/>
  <c r="BK153" i="35" a="1"/>
  <c r="AF153" i="35" a="1"/>
  <c r="BJ153" i="35" a="1"/>
  <c r="N153" i="35"/>
  <c r="AG153" i="35" a="1"/>
  <c r="Z153" i="35" a="1"/>
  <c r="F153" i="35"/>
  <c r="L153" i="35"/>
  <c r="BF153" i="35" a="1"/>
  <c r="BA153" i="35" a="1"/>
  <c r="T153" i="35" a="1"/>
  <c r="AU153" i="35" a="1"/>
  <c r="AN153" i="35"/>
  <c r="AD153" i="35" a="1"/>
  <c r="AQ153" i="35"/>
  <c r="U153" i="35" a="1"/>
  <c r="BU153" i="35" a="1"/>
  <c r="AR152" i="35"/>
  <c r="I153" i="35"/>
  <c r="Y153" i="35" a="1"/>
  <c r="BC153" i="35" a="1"/>
  <c r="BR153" i="35" a="1"/>
  <c r="AE153" i="35" a="1"/>
  <c r="BE153" i="35" a="1"/>
  <c r="AS153" i="35"/>
  <c r="P153" i="35" a="1"/>
  <c r="BO153" i="35" a="1"/>
  <c r="AB153" i="35" a="1"/>
  <c r="BP153" i="35" a="1"/>
  <c r="J153" i="35"/>
  <c r="S153" i="35" a="1"/>
  <c r="AO153" i="35"/>
  <c r="BG153" i="35" a="1"/>
  <c r="BT153" i="35" a="1"/>
  <c r="X153" i="35" a="1"/>
  <c r="K153" i="35"/>
  <c r="BH153" i="35" a="1"/>
  <c r="AI153" i="35" a="1"/>
  <c r="D153" i="35"/>
  <c r="R153" i="35" a="1"/>
  <c r="C153" i="35" a="1"/>
  <c r="AX153" i="35" l="1"/>
  <c r="BM153" i="35"/>
  <c r="BJ153" i="35"/>
  <c r="BR153" i="35"/>
  <c r="BS153" i="35"/>
  <c r="AW153" i="35"/>
  <c r="BL153" i="35"/>
  <c r="AV153" i="35"/>
  <c r="BG153" i="35"/>
  <c r="BA153" i="35"/>
  <c r="BI153" i="35"/>
  <c r="BN153" i="35"/>
  <c r="AU153" i="35"/>
  <c r="BB153" i="35"/>
  <c r="BE153" i="35"/>
  <c r="BF153" i="35"/>
  <c r="AY153" i="35"/>
  <c r="BP153" i="35"/>
  <c r="BC153" i="35"/>
  <c r="BT153" i="35"/>
  <c r="BU153" i="35"/>
  <c r="BO153" i="35"/>
  <c r="BK153" i="35"/>
  <c r="BH153" i="35"/>
  <c r="BD153" i="35"/>
  <c r="AZ153" i="35"/>
  <c r="BQ153" i="35"/>
  <c r="C153" i="35"/>
  <c r="U153" i="35"/>
  <c r="AF153" i="35"/>
  <c r="V153" i="35"/>
  <c r="X153" i="35"/>
  <c r="AD153" i="35"/>
  <c r="AG153" i="35"/>
  <c r="T153" i="35"/>
  <c r="W153" i="35"/>
  <c r="AH153" i="35"/>
  <c r="AI153" i="35"/>
  <c r="P153" i="35"/>
  <c r="Z153" i="35"/>
  <c r="AJ153" i="35"/>
  <c r="AA153" i="35"/>
  <c r="Q153" i="35"/>
  <c r="AB153" i="35"/>
  <c r="R153" i="35"/>
  <c r="AC153" i="35"/>
  <c r="S153" i="35"/>
  <c r="Y153" i="35"/>
  <c r="AE153" i="35"/>
  <c r="AK153" i="35"/>
  <c r="A154" i="35"/>
  <c r="M154" i="35"/>
  <c r="AJ154" i="35" a="1"/>
  <c r="AS154" i="35"/>
  <c r="W154" i="35" a="1"/>
  <c r="BP154" i="35" a="1"/>
  <c r="BC154" i="35" a="1"/>
  <c r="AF154" i="35" a="1"/>
  <c r="BA154" i="35" a="1"/>
  <c r="E154" i="35"/>
  <c r="AI154" i="35" a="1"/>
  <c r="BS154" i="35" a="1"/>
  <c r="AW154" i="35" a="1"/>
  <c r="AY154" i="35" a="1"/>
  <c r="AQ154" i="35"/>
  <c r="BH154" i="35" a="1"/>
  <c r="BN154" i="35" a="1"/>
  <c r="BJ154" i="35" a="1"/>
  <c r="BL154" i="35" a="1"/>
  <c r="BO154" i="35" a="1"/>
  <c r="AZ154" i="35" a="1"/>
  <c r="BE154" i="35" a="1"/>
  <c r="Y154" i="35" a="1"/>
  <c r="U154" i="35" a="1"/>
  <c r="AB154" i="35" a="1"/>
  <c r="BM154" i="35" a="1"/>
  <c r="BK154" i="35" a="1"/>
  <c r="Z154" i="35" a="1"/>
  <c r="BI154" i="35" a="1"/>
  <c r="P154" i="35" a="1"/>
  <c r="AP154" i="35"/>
  <c r="K154" i="35"/>
  <c r="BU154" i="35" a="1"/>
  <c r="V154" i="35" a="1"/>
  <c r="R154" i="35" a="1"/>
  <c r="AK154" i="35" a="1"/>
  <c r="T154" i="35" a="1"/>
  <c r="AO154" i="35"/>
  <c r="AR154" i="35"/>
  <c r="D154" i="35"/>
  <c r="X154" i="35" a="1"/>
  <c r="BF154" i="35" a="1"/>
  <c r="BR154" i="35" a="1"/>
  <c r="BD154" i="35" a="1"/>
  <c r="G154" i="35"/>
  <c r="J154" i="35"/>
  <c r="AE154" i="35" a="1"/>
  <c r="AN154" i="35"/>
  <c r="AM154" i="35"/>
  <c r="AG154" i="35" a="1"/>
  <c r="AC154" i="35" a="1"/>
  <c r="BB154" i="35" a="1"/>
  <c r="AX154" i="35" a="1"/>
  <c r="AH154" i="35" a="1"/>
  <c r="AU154" i="35" a="1"/>
  <c r="AV154" i="35" a="1"/>
  <c r="AA154" i="35" a="1"/>
  <c r="Q154" i="35" a="1"/>
  <c r="S154" i="35" a="1"/>
  <c r="C154" i="35" a="1"/>
  <c r="L154" i="35"/>
  <c r="N154" i="35"/>
  <c r="BG154" i="35" a="1"/>
  <c r="BT154" i="35" a="1"/>
  <c r="I154" i="35"/>
  <c r="AD154" i="35" a="1"/>
  <c r="BQ154" i="35" a="1"/>
  <c r="H154" i="35"/>
  <c r="F154" i="35"/>
  <c r="AY154" i="35" l="1"/>
  <c r="AW154" i="35"/>
  <c r="BQ154" i="35"/>
  <c r="BM154" i="35"/>
  <c r="AV154" i="35"/>
  <c r="AX154" i="35"/>
  <c r="BF154" i="35"/>
  <c r="BB154" i="35"/>
  <c r="BE154" i="35"/>
  <c r="BI154" i="35"/>
  <c r="BH154" i="35"/>
  <c r="BJ154" i="35"/>
  <c r="BO154" i="35"/>
  <c r="AU154" i="35"/>
  <c r="BT154" i="35"/>
  <c r="BP154" i="35"/>
  <c r="BU154" i="35"/>
  <c r="AZ154" i="35"/>
  <c r="BG154" i="35"/>
  <c r="BA154" i="35"/>
  <c r="BD154" i="35"/>
  <c r="BS154" i="35"/>
  <c r="BR154" i="35"/>
  <c r="BK154" i="35"/>
  <c r="BC154" i="35"/>
  <c r="BL154" i="35"/>
  <c r="BN154" i="35"/>
  <c r="C154" i="35"/>
  <c r="AE154" i="35"/>
  <c r="W154" i="35"/>
  <c r="AC154" i="35"/>
  <c r="AD154" i="35"/>
  <c r="S154" i="35"/>
  <c r="T154" i="35"/>
  <c r="V154" i="35"/>
  <c r="AF154" i="35"/>
  <c r="X154" i="35"/>
  <c r="AH154" i="35"/>
  <c r="AI154" i="35"/>
  <c r="Y154" i="35"/>
  <c r="AJ154" i="35"/>
  <c r="P154" i="35"/>
  <c r="Z154" i="35"/>
  <c r="Q154" i="35"/>
  <c r="AK154" i="35"/>
  <c r="R154" i="35"/>
  <c r="AB154" i="35"/>
  <c r="U154" i="35"/>
  <c r="AA154" i="35"/>
  <c r="AG154" i="35"/>
  <c r="A155" i="35"/>
  <c r="AP155" i="35"/>
  <c r="AU155" i="35" a="1"/>
  <c r="BN155" i="35" a="1"/>
  <c r="BD155" i="35" a="1"/>
  <c r="BO155" i="35" a="1"/>
  <c r="BJ155" i="35" a="1"/>
  <c r="BK155" i="35" a="1"/>
  <c r="AH155" i="35" a="1"/>
  <c r="AS155" i="35"/>
  <c r="AB155" i="35" a="1"/>
  <c r="BC155" i="35" a="1"/>
  <c r="AO155" i="35"/>
  <c r="AF155" i="35" a="1"/>
  <c r="AD155" i="35" a="1"/>
  <c r="G155" i="35"/>
  <c r="AI155" i="35" a="1"/>
  <c r="BQ155" i="35" a="1"/>
  <c r="BH155" i="35" a="1"/>
  <c r="AQ155" i="35"/>
  <c r="AG155" i="35" a="1"/>
  <c r="BM155" i="35" a="1"/>
  <c r="BT155" i="35" a="1"/>
  <c r="P155" i="35" a="1"/>
  <c r="X155" i="35" a="1"/>
  <c r="AX155" i="35" a="1"/>
  <c r="W155" i="35" a="1"/>
  <c r="AK155" i="35" a="1"/>
  <c r="Y155" i="35" a="1"/>
  <c r="I155" i="35"/>
  <c r="Z155" i="35" a="1"/>
  <c r="N155" i="35"/>
  <c r="M155" i="35"/>
  <c r="AM155" i="35"/>
  <c r="BG155" i="35" a="1"/>
  <c r="C155" i="35" a="1"/>
  <c r="R155" i="35" a="1"/>
  <c r="T155" i="35" a="1"/>
  <c r="D155" i="35"/>
  <c r="BE155" i="35" a="1"/>
  <c r="E155" i="35"/>
  <c r="BR155" i="35" a="1"/>
  <c r="H155" i="35"/>
  <c r="F155" i="35"/>
  <c r="AZ155" i="35" a="1"/>
  <c r="BI155" i="35" a="1"/>
  <c r="AW155" i="35" a="1"/>
  <c r="AC155" i="35" a="1"/>
  <c r="U155" i="35" a="1"/>
  <c r="V155" i="35" a="1"/>
  <c r="AR155" i="35"/>
  <c r="BF155" i="35" a="1"/>
  <c r="S155" i="35" a="1"/>
  <c r="AN155" i="35"/>
  <c r="AV155" i="35" a="1"/>
  <c r="AJ155" i="35" a="1"/>
  <c r="BU155" i="35" a="1"/>
  <c r="BB155" i="35" a="1"/>
  <c r="BA155" i="35" a="1"/>
  <c r="Q155" i="35" a="1"/>
  <c r="K155" i="35"/>
  <c r="BP155" i="35" a="1"/>
  <c r="BL155" i="35" a="1"/>
  <c r="AE155" i="35" a="1"/>
  <c r="AA155" i="35" a="1"/>
  <c r="L155" i="35"/>
  <c r="AY155" i="35" a="1"/>
  <c r="J155" i="35"/>
  <c r="BS155" i="35" a="1"/>
  <c r="BF155" i="35" l="1"/>
  <c r="AX155" i="35"/>
  <c r="BU155" i="35"/>
  <c r="BP155" i="35"/>
  <c r="BR155" i="35"/>
  <c r="BG155" i="35"/>
  <c r="BB155" i="35"/>
  <c r="BJ155" i="35"/>
  <c r="AU155" i="35"/>
  <c r="BS155" i="35"/>
  <c r="BH155" i="35"/>
  <c r="BN155" i="35"/>
  <c r="BO155" i="35"/>
  <c r="BA155" i="35"/>
  <c r="AW155" i="35"/>
  <c r="BM155" i="35"/>
  <c r="BQ155" i="35"/>
  <c r="AV155" i="35"/>
  <c r="BL155" i="35"/>
  <c r="AZ155" i="35"/>
  <c r="BT155" i="35"/>
  <c r="AY155" i="35"/>
  <c r="BD155" i="35"/>
  <c r="BC155" i="35"/>
  <c r="BK155" i="35"/>
  <c r="BE155" i="35"/>
  <c r="BI155" i="35"/>
  <c r="C155" i="35"/>
  <c r="AA155" i="35"/>
  <c r="AB155" i="35"/>
  <c r="AD155" i="35"/>
  <c r="AF155" i="35"/>
  <c r="R155" i="35"/>
  <c r="S155" i="35"/>
  <c r="T155" i="35"/>
  <c r="U155" i="35"/>
  <c r="AE155" i="35"/>
  <c r="V155" i="35"/>
  <c r="AG155" i="35"/>
  <c r="X155" i="35"/>
  <c r="AH155" i="35"/>
  <c r="Y155" i="35"/>
  <c r="Z155" i="35"/>
  <c r="AJ155" i="35"/>
  <c r="P155" i="35"/>
  <c r="AK155" i="35"/>
  <c r="Q155" i="35"/>
  <c r="W155" i="35"/>
  <c r="AC155" i="35"/>
  <c r="AI155" i="35"/>
  <c r="A156" i="35"/>
  <c r="AE156" i="35" a="1"/>
  <c r="BK156" i="35" a="1"/>
  <c r="BF156" i="35" a="1"/>
  <c r="BM156" i="35" a="1"/>
  <c r="BD156" i="35" a="1"/>
  <c r="AO156" i="35"/>
  <c r="S156" i="35" a="1"/>
  <c r="N156" i="35"/>
  <c r="BB156" i="35" a="1"/>
  <c r="AM156" i="35"/>
  <c r="AQ156" i="35"/>
  <c r="BA156" i="35" a="1"/>
  <c r="AY156" i="35" a="1"/>
  <c r="BR156" i="35" a="1"/>
  <c r="AP156" i="35"/>
  <c r="BO156" i="35" a="1"/>
  <c r="BL156" i="35" a="1"/>
  <c r="Q156" i="35" a="1"/>
  <c r="AV156" i="35" a="1"/>
  <c r="I156" i="35"/>
  <c r="C156" i="35" a="1"/>
  <c r="AR156" i="35"/>
  <c r="BN156" i="35" a="1"/>
  <c r="AD156" i="35" a="1"/>
  <c r="AK156" i="35" a="1"/>
  <c r="AF156" i="35" a="1"/>
  <c r="P156" i="35" a="1"/>
  <c r="H156" i="35"/>
  <c r="K156" i="35"/>
  <c r="AS156" i="35"/>
  <c r="AI156" i="35" a="1"/>
  <c r="J156" i="35"/>
  <c r="AU156" i="35" a="1"/>
  <c r="AB156" i="35" a="1"/>
  <c r="BT156" i="35" a="1"/>
  <c r="E156" i="35"/>
  <c r="AX156" i="35" a="1"/>
  <c r="R156" i="35" a="1"/>
  <c r="F156" i="35"/>
  <c r="U156" i="35" a="1"/>
  <c r="Y156" i="35" a="1"/>
  <c r="W156" i="35" a="1"/>
  <c r="BH156" i="35" a="1"/>
  <c r="AG156" i="35" a="1"/>
  <c r="BI156" i="35" a="1"/>
  <c r="BP156" i="35" a="1"/>
  <c r="Z156" i="35" a="1"/>
  <c r="AC156" i="35" a="1"/>
  <c r="BE156" i="35" a="1"/>
  <c r="AH156" i="35" a="1"/>
  <c r="AZ156" i="35" a="1"/>
  <c r="BC156" i="35" a="1"/>
  <c r="BJ156" i="35" a="1"/>
  <c r="BS156" i="35" a="1"/>
  <c r="AW156" i="35" a="1"/>
  <c r="T156" i="35" a="1"/>
  <c r="AJ156" i="35" a="1"/>
  <c r="AN156" i="35"/>
  <c r="BQ156" i="35" a="1"/>
  <c r="AA156" i="35" a="1"/>
  <c r="V156" i="35" a="1"/>
  <c r="BG156" i="35" a="1"/>
  <c r="X156" i="35" a="1"/>
  <c r="BU156" i="35" a="1"/>
  <c r="D156" i="35"/>
  <c r="BI156" i="35" l="1"/>
  <c r="AY156" i="35"/>
  <c r="BJ156" i="35"/>
  <c r="BO156" i="35"/>
  <c r="BF156" i="35"/>
  <c r="BA156" i="35"/>
  <c r="BH156" i="35"/>
  <c r="BE156" i="35"/>
  <c r="BU156" i="35"/>
  <c r="BN156" i="35"/>
  <c r="BD156" i="35"/>
  <c r="AV156" i="35"/>
  <c r="BS156" i="35"/>
  <c r="BG156" i="35"/>
  <c r="BC156" i="35"/>
  <c r="AW156" i="35"/>
  <c r="BP156" i="35"/>
  <c r="BL156" i="35"/>
  <c r="BB156" i="35"/>
  <c r="AX156" i="35"/>
  <c r="BR156" i="35"/>
  <c r="AU156" i="35"/>
  <c r="BQ156" i="35"/>
  <c r="AZ156" i="35"/>
  <c r="BM156" i="35"/>
  <c r="BK156" i="35"/>
  <c r="BT156" i="35"/>
  <c r="C156" i="35"/>
  <c r="P156" i="35"/>
  <c r="AB156" i="35"/>
  <c r="AD156" i="35"/>
  <c r="AJ156" i="35"/>
  <c r="Q156" i="35"/>
  <c r="R156" i="35"/>
  <c r="T156" i="35"/>
  <c r="Z156" i="35"/>
  <c r="AA156" i="35"/>
  <c r="AC156" i="35"/>
  <c r="U156" i="35"/>
  <c r="V156" i="35"/>
  <c r="AF156" i="35"/>
  <c r="AG156" i="35"/>
  <c r="W156" i="35"/>
  <c r="AH156" i="35"/>
  <c r="X156" i="35"/>
  <c r="AI156" i="35"/>
  <c r="S156" i="35"/>
  <c r="Y156" i="35"/>
  <c r="AE156" i="35"/>
  <c r="AK156" i="35"/>
  <c r="A157" i="35"/>
  <c r="BG157" i="35" a="1"/>
  <c r="D157" i="35"/>
  <c r="BK157" i="35" a="1"/>
  <c r="Y157" i="35" a="1"/>
  <c r="AJ157" i="35" a="1"/>
  <c r="BD157" i="35" a="1"/>
  <c r="BB157" i="35" a="1"/>
  <c r="AY157" i="35" a="1"/>
  <c r="BA157" i="35" a="1"/>
  <c r="X157" i="35" a="1"/>
  <c r="BP157" i="35" a="1"/>
  <c r="F157" i="35"/>
  <c r="AP157" i="35"/>
  <c r="AA157" i="35" a="1"/>
  <c r="BJ157" i="35" a="1"/>
  <c r="AG157" i="35" a="1"/>
  <c r="G157" i="35"/>
  <c r="S157" i="35" a="1"/>
  <c r="L156" i="35"/>
  <c r="BC157" i="35" a="1"/>
  <c r="C157" i="35" a="1"/>
  <c r="AC157" i="35" a="1"/>
  <c r="BL157" i="35" a="1"/>
  <c r="AB157" i="35" a="1"/>
  <c r="BF157" i="35" a="1"/>
  <c r="AR157" i="35"/>
  <c r="L157" i="35"/>
  <c r="W157" i="35" a="1"/>
  <c r="AH157" i="35" a="1"/>
  <c r="AN157" i="35"/>
  <c r="BE157" i="35" a="1"/>
  <c r="AO157" i="35"/>
  <c r="AM157" i="35"/>
  <c r="AV157" i="35" a="1"/>
  <c r="U157" i="35" a="1"/>
  <c r="AE157" i="35" a="1"/>
  <c r="V157" i="35" a="1"/>
  <c r="G156" i="35"/>
  <c r="AD157" i="35" a="1"/>
  <c r="I157" i="35"/>
  <c r="Z157" i="35" a="1"/>
  <c r="M157" i="35"/>
  <c r="BI157" i="35" a="1"/>
  <c r="BT157" i="35" a="1"/>
  <c r="BQ157" i="35" a="1"/>
  <c r="N157" i="35"/>
  <c r="R157" i="35" a="1"/>
  <c r="BU157" i="35" a="1"/>
  <c r="AK157" i="35" a="1"/>
  <c r="BR157" i="35" a="1"/>
  <c r="AQ157" i="35"/>
  <c r="BH157" i="35" a="1"/>
  <c r="AS157" i="35"/>
  <c r="AX157" i="35" a="1"/>
  <c r="BM157" i="35" a="1"/>
  <c r="H157" i="35"/>
  <c r="M156" i="35"/>
  <c r="AW157" i="35" a="1"/>
  <c r="E157" i="35"/>
  <c r="K157" i="35"/>
  <c r="J157" i="35"/>
  <c r="AZ157" i="35" a="1"/>
  <c r="Q157" i="35" a="1"/>
  <c r="BS157" i="35" a="1"/>
  <c r="P157" i="35" a="1"/>
  <c r="BO157" i="35" a="1"/>
  <c r="AF157" i="35" a="1"/>
  <c r="AU157" i="35" a="1"/>
  <c r="BN157" i="35" a="1"/>
  <c r="T157" i="35" a="1"/>
  <c r="AI157" i="35" a="1"/>
  <c r="AZ157" i="35" l="1"/>
  <c r="BF157" i="35"/>
  <c r="BO157" i="35"/>
  <c r="BG157" i="35"/>
  <c r="BN157" i="35"/>
  <c r="BP157" i="35"/>
  <c r="AX157" i="35"/>
  <c r="BQ157" i="35"/>
  <c r="AU157" i="35"/>
  <c r="BD157" i="35"/>
  <c r="AW157" i="35"/>
  <c r="BK157" i="35"/>
  <c r="BJ157" i="35"/>
  <c r="BE157" i="35"/>
  <c r="BB157" i="35"/>
  <c r="BA157" i="35"/>
  <c r="BL157" i="35"/>
  <c r="BR157" i="35"/>
  <c r="BS157" i="35"/>
  <c r="BH157" i="35"/>
  <c r="BU157" i="35"/>
  <c r="BI157" i="35"/>
  <c r="AV157" i="35"/>
  <c r="BM157" i="35"/>
  <c r="AY157" i="35"/>
  <c r="BC157" i="35"/>
  <c r="BT157" i="35"/>
  <c r="C157" i="35"/>
  <c r="P157" i="35"/>
  <c r="Q157" i="35"/>
  <c r="AC157" i="35"/>
  <c r="AI157" i="35"/>
  <c r="AJ157" i="35"/>
  <c r="AK157" i="35"/>
  <c r="Y157" i="35"/>
  <c r="Z157" i="35"/>
  <c r="R157" i="35"/>
  <c r="AB157" i="35"/>
  <c r="S157" i="35"/>
  <c r="AD157" i="35"/>
  <c r="T157" i="35"/>
  <c r="AE157" i="35"/>
  <c r="V157" i="35"/>
  <c r="AF157" i="35"/>
  <c r="W157" i="35"/>
  <c r="X157" i="35"/>
  <c r="AH157" i="35"/>
  <c r="U157" i="35"/>
  <c r="AA157" i="35"/>
  <c r="AG157" i="35"/>
  <c r="A158" i="35"/>
  <c r="AK158" i="35" a="1"/>
  <c r="AB158" i="35" a="1"/>
  <c r="Z158" i="35" a="1"/>
  <c r="BF158" i="35" a="1"/>
  <c r="AI158" i="35" a="1"/>
  <c r="I158" i="35"/>
  <c r="J158" i="35"/>
  <c r="BP158" i="35" a="1"/>
  <c r="BB158" i="35" a="1"/>
  <c r="AA158" i="35" a="1"/>
  <c r="N158" i="35"/>
  <c r="AG158" i="35" a="1"/>
  <c r="BE158" i="35" a="1"/>
  <c r="BN158" i="35" a="1"/>
  <c r="BT158" i="35" a="1"/>
  <c r="BO158" i="35" a="1"/>
  <c r="AC158" i="35" a="1"/>
  <c r="BM158" i="35" a="1"/>
  <c r="BI158" i="35" a="1"/>
  <c r="BR158" i="35" a="1"/>
  <c r="AU158" i="35" a="1"/>
  <c r="W158" i="35" a="1"/>
  <c r="BG158" i="35" a="1"/>
  <c r="BL158" i="35" a="1"/>
  <c r="BQ158" i="35" a="1"/>
  <c r="BJ158" i="35" a="1"/>
  <c r="AJ158" i="35" a="1"/>
  <c r="AH158" i="35" a="1"/>
  <c r="AM158" i="35"/>
  <c r="AZ158" i="35" a="1"/>
  <c r="BK158" i="35" a="1"/>
  <c r="Q158" i="35" a="1"/>
  <c r="AP158" i="35"/>
  <c r="U158" i="35" a="1"/>
  <c r="BH158" i="35" a="1"/>
  <c r="BD158" i="35" a="1"/>
  <c r="AX158" i="35" a="1"/>
  <c r="V158" i="35" a="1"/>
  <c r="F158" i="35"/>
  <c r="C158" i="35" a="1"/>
  <c r="AY158" i="35" a="1"/>
  <c r="BS158" i="35" a="1"/>
  <c r="AW158" i="35" a="1"/>
  <c r="K158" i="35"/>
  <c r="AS158" i="35"/>
  <c r="AE158" i="35" a="1"/>
  <c r="R158" i="35" a="1"/>
  <c r="BA158" i="35" a="1"/>
  <c r="AD158" i="35" a="1"/>
  <c r="P158" i="35" a="1"/>
  <c r="BC158" i="35" a="1"/>
  <c r="AQ158" i="35"/>
  <c r="D158" i="35"/>
  <c r="L158" i="35"/>
  <c r="M158" i="35"/>
  <c r="BU158" i="35" a="1"/>
  <c r="AO158" i="35"/>
  <c r="Y158" i="35" a="1"/>
  <c r="X158" i="35" a="1"/>
  <c r="AN158" i="35"/>
  <c r="E158" i="35"/>
  <c r="H158" i="35"/>
  <c r="S158" i="35" a="1"/>
  <c r="T158" i="35" a="1"/>
  <c r="AR158" i="35"/>
  <c r="AF158" i="35" a="1"/>
  <c r="G158" i="35"/>
  <c r="AV158" i="35" a="1"/>
  <c r="BG158" i="35" l="1"/>
  <c r="BQ158" i="35"/>
  <c r="AW158" i="35"/>
  <c r="BA158" i="35"/>
  <c r="BL158" i="35"/>
  <c r="BT158" i="35"/>
  <c r="BD158" i="35"/>
  <c r="BI158" i="35"/>
  <c r="BB158" i="35"/>
  <c r="BH158" i="35"/>
  <c r="AU158" i="35"/>
  <c r="AY158" i="35"/>
  <c r="BF158" i="35"/>
  <c r="AX158" i="35"/>
  <c r="AV158" i="35"/>
  <c r="BJ158" i="35"/>
  <c r="BM158" i="35"/>
  <c r="BP158" i="35"/>
  <c r="BK158" i="35"/>
  <c r="BS158" i="35"/>
  <c r="AZ158" i="35"/>
  <c r="BC158" i="35"/>
  <c r="BR158" i="35"/>
  <c r="BN158" i="35"/>
  <c r="BU158" i="35"/>
  <c r="BO158" i="35"/>
  <c r="BE158" i="35"/>
  <c r="C158" i="35"/>
  <c r="AH158" i="35"/>
  <c r="AJ158" i="35"/>
  <c r="X158" i="35"/>
  <c r="Y158" i="35"/>
  <c r="Z158" i="35"/>
  <c r="AA158" i="35"/>
  <c r="AG158" i="35"/>
  <c r="P158" i="35"/>
  <c r="AK158" i="35"/>
  <c r="R158" i="35"/>
  <c r="AB158" i="35"/>
  <c r="S158" i="35"/>
  <c r="T158" i="35"/>
  <c r="AD158" i="35"/>
  <c r="AE158" i="35"/>
  <c r="U158" i="35"/>
  <c r="AF158" i="35"/>
  <c r="V158" i="35"/>
  <c r="Q158" i="35"/>
  <c r="W158" i="35"/>
  <c r="AC158" i="35"/>
  <c r="AI158" i="35"/>
  <c r="A159" i="35"/>
  <c r="Y159" i="35" a="1"/>
  <c r="AA159" i="35" a="1"/>
  <c r="F159" i="35"/>
  <c r="U159" i="35" a="1"/>
  <c r="AK159" i="35" a="1"/>
  <c r="AE159" i="35" a="1"/>
  <c r="BO159" i="35" a="1"/>
  <c r="AF159" i="35" a="1"/>
  <c r="AB159" i="35" a="1"/>
  <c r="S159" i="35" a="1"/>
  <c r="BT159" i="35" a="1"/>
  <c r="H159" i="35"/>
  <c r="BP159" i="35" a="1"/>
  <c r="I159" i="35"/>
  <c r="AN159" i="35"/>
  <c r="K159" i="35"/>
  <c r="N159" i="35"/>
  <c r="AU159" i="35" a="1"/>
  <c r="P159" i="35" a="1"/>
  <c r="BB159" i="35" a="1"/>
  <c r="BU159" i="35" a="1"/>
  <c r="AV159" i="35" a="1"/>
  <c r="BL159" i="35" a="1"/>
  <c r="C159" i="35" a="1"/>
  <c r="AM159" i="35"/>
  <c r="BA159" i="35" a="1"/>
  <c r="BI159" i="35" a="1"/>
  <c r="BD159" i="35" a="1"/>
  <c r="AD159" i="35" a="1"/>
  <c r="D159" i="35"/>
  <c r="G159" i="35"/>
  <c r="R159" i="35" a="1"/>
  <c r="L159" i="35"/>
  <c r="AG159" i="35" a="1"/>
  <c r="AC159" i="35" a="1"/>
  <c r="BF159" i="35" a="1"/>
  <c r="Q159" i="35" a="1"/>
  <c r="BK159" i="35" a="1"/>
  <c r="X159" i="35" a="1"/>
  <c r="BQ159" i="35" a="1"/>
  <c r="T159" i="35" a="1"/>
  <c r="AJ159" i="35" a="1"/>
  <c r="AS159" i="35"/>
  <c r="AO159" i="35"/>
  <c r="M159" i="35"/>
  <c r="W159" i="35" a="1"/>
  <c r="AX159" i="35" a="1"/>
  <c r="BJ159" i="35" a="1"/>
  <c r="E159" i="35"/>
  <c r="Z159" i="35" a="1"/>
  <c r="AZ159" i="35" a="1"/>
  <c r="BS159" i="35" a="1"/>
  <c r="BG159" i="35" a="1"/>
  <c r="AH159" i="35" a="1"/>
  <c r="AY159" i="35" a="1"/>
  <c r="BE159" i="35" a="1"/>
  <c r="BH159" i="35" a="1"/>
  <c r="AR159" i="35"/>
  <c r="AP159" i="35"/>
  <c r="V159" i="35" a="1"/>
  <c r="BR159" i="35" a="1"/>
  <c r="AI159" i="35" a="1"/>
  <c r="BC159" i="35" a="1"/>
  <c r="BN159" i="35" a="1"/>
  <c r="BM159" i="35" a="1"/>
  <c r="J159" i="35"/>
  <c r="AW159" i="35" a="1"/>
  <c r="AW159" i="35" l="1"/>
  <c r="BN159" i="35"/>
  <c r="AX159" i="35"/>
  <c r="BP159" i="35"/>
  <c r="BO159" i="35"/>
  <c r="BQ159" i="35"/>
  <c r="BD159" i="35"/>
  <c r="BE159" i="35"/>
  <c r="BH159" i="35"/>
  <c r="BB159" i="35"/>
  <c r="BU159" i="35"/>
  <c r="BR159" i="35"/>
  <c r="AZ159" i="35"/>
  <c r="BI159" i="35"/>
  <c r="BT159" i="35"/>
  <c r="BA159" i="35"/>
  <c r="BL159" i="35"/>
  <c r="BS159" i="35"/>
  <c r="BJ159" i="35"/>
  <c r="BG159" i="35"/>
  <c r="BM159" i="35"/>
  <c r="BF159" i="35"/>
  <c r="AY159" i="35"/>
  <c r="BK159" i="35"/>
  <c r="AU159" i="35"/>
  <c r="AV159" i="35"/>
  <c r="BC159" i="35"/>
  <c r="C159" i="35"/>
  <c r="W159" i="35"/>
  <c r="X159" i="35"/>
  <c r="P159" i="35"/>
  <c r="AB159" i="35"/>
  <c r="AI159" i="35"/>
  <c r="AJ159" i="35"/>
  <c r="Z159" i="35"/>
  <c r="Q159" i="35"/>
  <c r="AC159" i="35"/>
  <c r="R159" i="35"/>
  <c r="AD159" i="35"/>
  <c r="T159" i="35"/>
  <c r="AF159" i="35"/>
  <c r="V159" i="35"/>
  <c r="AH159" i="35"/>
  <c r="S159" i="35"/>
  <c r="Y159" i="35"/>
  <c r="AE159" i="35"/>
  <c r="AK159" i="35"/>
  <c r="U159" i="35"/>
  <c r="AA159" i="35"/>
  <c r="AG159" i="35"/>
  <c r="A160" i="35"/>
  <c r="U160" i="35" a="1"/>
  <c r="K160" i="35"/>
  <c r="P160" i="35" a="1"/>
  <c r="J160" i="35"/>
  <c r="BQ160" i="35" a="1"/>
  <c r="AJ160" i="35" a="1"/>
  <c r="BA160" i="35" a="1"/>
  <c r="AA160" i="35" a="1"/>
  <c r="AG160" i="35" a="1"/>
  <c r="AZ160" i="35" a="1"/>
  <c r="BU160" i="35" a="1"/>
  <c r="N160" i="35"/>
  <c r="AQ159" i="35"/>
  <c r="S160" i="35" a="1"/>
  <c r="Q160" i="35" a="1"/>
  <c r="BS160" i="35" a="1"/>
  <c r="BN160" i="35" a="1"/>
  <c r="AY160" i="35" a="1"/>
  <c r="Y160" i="35" a="1"/>
  <c r="Z160" i="35" a="1"/>
  <c r="BP160" i="35" a="1"/>
  <c r="AR160" i="35"/>
  <c r="AO160" i="35"/>
  <c r="BL160" i="35" a="1"/>
  <c r="D160" i="35"/>
  <c r="AI160" i="35" a="1"/>
  <c r="C160" i="35" a="1"/>
  <c r="AP160" i="35"/>
  <c r="I160" i="35"/>
  <c r="BO160" i="35" a="1"/>
  <c r="X160" i="35" a="1"/>
  <c r="BR160" i="35" a="1"/>
  <c r="BM160" i="35" a="1"/>
  <c r="W160" i="35" a="1"/>
  <c r="AC160" i="35" a="1"/>
  <c r="AB160" i="35" a="1"/>
  <c r="BK160" i="35" a="1"/>
  <c r="AX160" i="35" a="1"/>
  <c r="BJ160" i="35" a="1"/>
  <c r="BC160" i="35" a="1"/>
  <c r="AF160" i="35" a="1"/>
  <c r="BE160" i="35" a="1"/>
  <c r="V160" i="35" a="1"/>
  <c r="BD160" i="35" a="1"/>
  <c r="AN160" i="35"/>
  <c r="AD160" i="35" a="1"/>
  <c r="AU160" i="35" a="1"/>
  <c r="AQ160" i="35"/>
  <c r="AK160" i="35" a="1"/>
  <c r="AE160" i="35" a="1"/>
  <c r="M160" i="35"/>
  <c r="AH160" i="35" a="1"/>
  <c r="F160" i="35"/>
  <c r="AW160" i="35" a="1"/>
  <c r="BT160" i="35" a="1"/>
  <c r="H160" i="35"/>
  <c r="E160" i="35"/>
  <c r="R160" i="35" a="1"/>
  <c r="BI160" i="35" a="1"/>
  <c r="BF160" i="35" a="1"/>
  <c r="G160" i="35"/>
  <c r="AM160" i="35"/>
  <c r="AV160" i="35" a="1"/>
  <c r="AS160" i="35"/>
  <c r="BB160" i="35" a="1"/>
  <c r="BG160" i="35" a="1"/>
  <c r="T160" i="35" a="1"/>
  <c r="BH160" i="35" a="1"/>
  <c r="BD160" i="35" l="1"/>
  <c r="BU160" i="35"/>
  <c r="BA160" i="35"/>
  <c r="AW160" i="35"/>
  <c r="BJ160" i="35"/>
  <c r="BQ160" i="35"/>
  <c r="BB160" i="35"/>
  <c r="BE160" i="35"/>
  <c r="BR160" i="35"/>
  <c r="BS160" i="35"/>
  <c r="BT160" i="35"/>
  <c r="BH160" i="35"/>
  <c r="BG160" i="35"/>
  <c r="BO160" i="35"/>
  <c r="AY160" i="35"/>
  <c r="BC160" i="35"/>
  <c r="BM160" i="35"/>
  <c r="BP160" i="35"/>
  <c r="BN160" i="35"/>
  <c r="BK160" i="35"/>
  <c r="AV160" i="35"/>
  <c r="AX160" i="35"/>
  <c r="BL160" i="35"/>
  <c r="BF160" i="35"/>
  <c r="AU160" i="35"/>
  <c r="AZ160" i="35"/>
  <c r="BI160" i="35"/>
  <c r="C160" i="35"/>
  <c r="AD160" i="35"/>
  <c r="R160" i="35"/>
  <c r="Y160" i="35"/>
  <c r="Z160" i="35"/>
  <c r="AK160" i="35"/>
  <c r="P160" i="35"/>
  <c r="AB160" i="35"/>
  <c r="S160" i="35"/>
  <c r="AE160" i="35"/>
  <c r="T160" i="35"/>
  <c r="AF160" i="35"/>
  <c r="V160" i="35"/>
  <c r="AH160" i="35"/>
  <c r="X160" i="35"/>
  <c r="AJ160" i="35"/>
  <c r="U160" i="35"/>
  <c r="AA160" i="35"/>
  <c r="AG160" i="35"/>
  <c r="Q160" i="35"/>
  <c r="W160" i="35"/>
  <c r="AC160" i="35"/>
  <c r="AI160" i="35"/>
  <c r="A161" i="35"/>
  <c r="E161" i="35"/>
  <c r="BB161" i="35" a="1"/>
  <c r="BP161" i="35" a="1"/>
  <c r="BK161" i="35" a="1"/>
  <c r="N161" i="35"/>
  <c r="BI161" i="35" a="1"/>
  <c r="AI161" i="35" a="1"/>
  <c r="AO161" i="35"/>
  <c r="Q161" i="35" a="1"/>
  <c r="G161" i="35"/>
  <c r="AC161" i="35" a="1"/>
  <c r="AU161" i="35" a="1"/>
  <c r="AD161" i="35" a="1"/>
  <c r="AJ161" i="35" a="1"/>
  <c r="D161" i="35"/>
  <c r="BL161" i="35" a="1"/>
  <c r="AR161" i="35"/>
  <c r="BS161" i="35" a="1"/>
  <c r="M161" i="35"/>
  <c r="AP161" i="35"/>
  <c r="BC161" i="35" a="1"/>
  <c r="Y161" i="35" a="1"/>
  <c r="AW161" i="35" a="1"/>
  <c r="BJ161" i="35" a="1"/>
  <c r="BE161" i="35" a="1"/>
  <c r="AE161" i="35" a="1"/>
  <c r="AF161" i="35" a="1"/>
  <c r="AN161" i="35"/>
  <c r="I161" i="35"/>
  <c r="H161" i="35"/>
  <c r="AK161" i="35" a="1"/>
  <c r="AX161" i="35" a="1"/>
  <c r="BF161" i="35" a="1"/>
  <c r="BR161" i="35" a="1"/>
  <c r="L160" i="35"/>
  <c r="AQ161" i="35"/>
  <c r="S161" i="35" a="1"/>
  <c r="AG161" i="35" a="1"/>
  <c r="AA161" i="35" a="1"/>
  <c r="U161" i="35" a="1"/>
  <c r="L161" i="35"/>
  <c r="AY161" i="35" a="1"/>
  <c r="V161" i="35" a="1"/>
  <c r="BH161" i="35" a="1"/>
  <c r="AV161" i="35" a="1"/>
  <c r="AH161" i="35" a="1"/>
  <c r="AS161" i="35"/>
  <c r="C161" i="35" a="1"/>
  <c r="J161" i="35"/>
  <c r="T161" i="35" a="1"/>
  <c r="K161" i="35"/>
  <c r="BN161" i="35" a="1"/>
  <c r="BA161" i="35" a="1"/>
  <c r="BO161" i="35" a="1"/>
  <c r="AB161" i="35" a="1"/>
  <c r="BQ161" i="35" a="1"/>
  <c r="BD161" i="35" a="1"/>
  <c r="AZ161" i="35" a="1"/>
  <c r="W161" i="35" a="1"/>
  <c r="BM161" i="35" a="1"/>
  <c r="F161" i="35"/>
  <c r="Z161" i="35" a="1"/>
  <c r="BG161" i="35" a="1"/>
  <c r="P161" i="35" a="1"/>
  <c r="X161" i="35" a="1"/>
  <c r="R161" i="35" a="1"/>
  <c r="BU161" i="35" a="1"/>
  <c r="BT161" i="35" a="1"/>
  <c r="AM161" i="35"/>
  <c r="AZ161" i="35" l="1"/>
  <c r="AU161" i="35"/>
  <c r="AY161" i="35"/>
  <c r="BE161" i="35"/>
  <c r="BF161" i="35"/>
  <c r="BP161" i="35"/>
  <c r="BG161" i="35"/>
  <c r="AV161" i="35"/>
  <c r="BS161" i="35"/>
  <c r="BJ161" i="35"/>
  <c r="BB161" i="35"/>
  <c r="BI161" i="35"/>
  <c r="BN161" i="35"/>
  <c r="BA161" i="35"/>
  <c r="AW161" i="35"/>
  <c r="BH161" i="35"/>
  <c r="BU161" i="35"/>
  <c r="BD161" i="35"/>
  <c r="BC161" i="35"/>
  <c r="BQ161" i="35"/>
  <c r="BR161" i="35"/>
  <c r="BT161" i="35"/>
  <c r="AX161" i="35"/>
  <c r="BK161" i="35"/>
  <c r="BL161" i="35"/>
  <c r="BM161" i="35"/>
  <c r="BO161" i="35"/>
  <c r="C161" i="35"/>
  <c r="AA161" i="35"/>
  <c r="AB161" i="35"/>
  <c r="AF161" i="35"/>
  <c r="P161" i="35"/>
  <c r="T161" i="35"/>
  <c r="R161" i="35"/>
  <c r="AD161" i="35"/>
  <c r="U161" i="35"/>
  <c r="AG161" i="35"/>
  <c r="V161" i="35"/>
  <c r="AJ161" i="35"/>
  <c r="X161" i="35"/>
  <c r="Z161" i="35"/>
  <c r="AH161" i="35"/>
  <c r="Q161" i="35"/>
  <c r="W161" i="35"/>
  <c r="AC161" i="35"/>
  <c r="AI161" i="35"/>
  <c r="S161" i="35"/>
  <c r="Y161" i="35"/>
  <c r="AE161" i="35"/>
  <c r="AK161" i="35"/>
  <c r="A162" i="35"/>
  <c r="M162" i="35"/>
  <c r="BE162" i="35" a="1"/>
  <c r="R162" i="35" a="1"/>
  <c r="BG162" i="35" a="1"/>
  <c r="AB162" i="35" a="1"/>
  <c r="AS162" i="35"/>
  <c r="BU162" i="35" a="1"/>
  <c r="BA162" i="35" a="1"/>
  <c r="F162" i="35"/>
  <c r="AJ162" i="35" a="1"/>
  <c r="BS162" i="35" a="1"/>
  <c r="BL162" i="35" a="1"/>
  <c r="T162" i="35" a="1"/>
  <c r="AY162" i="35" a="1"/>
  <c r="BB162" i="35" a="1"/>
  <c r="W162" i="35" a="1"/>
  <c r="I162" i="35"/>
  <c r="BI162" i="35" a="1"/>
  <c r="AX162" i="35" a="1"/>
  <c r="AR162" i="35"/>
  <c r="X162" i="35" a="1"/>
  <c r="K162" i="35"/>
  <c r="Q162" i="35" a="1"/>
  <c r="S162" i="35" a="1"/>
  <c r="BH162" i="35" a="1"/>
  <c r="AF162" i="35" a="1"/>
  <c r="L162" i="35"/>
  <c r="AU162" i="35" a="1"/>
  <c r="BC162" i="35" a="1"/>
  <c r="BM162" i="35" a="1"/>
  <c r="AN162" i="35"/>
  <c r="BP162" i="35" a="1"/>
  <c r="AQ162" i="35"/>
  <c r="BD162" i="35" a="1"/>
  <c r="BT162" i="35" a="1"/>
  <c r="AA162" i="35" a="1"/>
  <c r="AI162" i="35" a="1"/>
  <c r="AV162" i="35" a="1"/>
  <c r="AO162" i="35"/>
  <c r="H162" i="35"/>
  <c r="AG162" i="35" a="1"/>
  <c r="N162" i="35"/>
  <c r="AW162" i="35" a="1"/>
  <c r="BK162" i="35" a="1"/>
  <c r="BF162" i="35" a="1"/>
  <c r="AZ162" i="35" a="1"/>
  <c r="AP162" i="35"/>
  <c r="AC162" i="35" a="1"/>
  <c r="BO162" i="35" a="1"/>
  <c r="BJ162" i="35" a="1"/>
  <c r="Z162" i="35" a="1"/>
  <c r="E162" i="35"/>
  <c r="J162" i="35"/>
  <c r="BN162" i="35" a="1"/>
  <c r="Y162" i="35" a="1"/>
  <c r="U162" i="35" a="1"/>
  <c r="BR162" i="35" a="1"/>
  <c r="AE162" i="35" a="1"/>
  <c r="P162" i="35" a="1"/>
  <c r="AK162" i="35" a="1"/>
  <c r="AM162" i="35"/>
  <c r="AD162" i="35" a="1"/>
  <c r="AH162" i="35" a="1"/>
  <c r="C162" i="35" a="1"/>
  <c r="V162" i="35" a="1"/>
  <c r="BQ162" i="35" a="1"/>
  <c r="BO162" i="35" l="1"/>
  <c r="BL162" i="35"/>
  <c r="BH162" i="35"/>
  <c r="BE162" i="35"/>
  <c r="BF162" i="35"/>
  <c r="BG162" i="35"/>
  <c r="BS162" i="35"/>
  <c r="AX162" i="35"/>
  <c r="BU162" i="35"/>
  <c r="AZ162" i="35"/>
  <c r="AU162" i="35"/>
  <c r="BT162" i="35"/>
  <c r="AW162" i="35"/>
  <c r="AV162" i="35"/>
  <c r="BM162" i="35"/>
  <c r="BK162" i="35"/>
  <c r="BN162" i="35"/>
  <c r="BP162" i="35"/>
  <c r="BD162" i="35"/>
  <c r="BI162" i="35"/>
  <c r="BC162" i="35"/>
  <c r="BA162" i="35"/>
  <c r="AY162" i="35"/>
  <c r="BB162" i="35"/>
  <c r="BR162" i="35"/>
  <c r="BJ162" i="35"/>
  <c r="BQ162" i="35"/>
  <c r="C162" i="35"/>
  <c r="Q162" i="35"/>
  <c r="AI162" i="35"/>
  <c r="T162" i="35"/>
  <c r="V162" i="35"/>
  <c r="W162" i="35"/>
  <c r="AF162" i="35"/>
  <c r="AH162" i="35"/>
  <c r="Z162" i="35"/>
  <c r="AB162" i="35"/>
  <c r="P162" i="35"/>
  <c r="AC162" i="35"/>
  <c r="R162" i="35"/>
  <c r="X162" i="35"/>
  <c r="AD162" i="35"/>
  <c r="AJ162" i="35"/>
  <c r="S162" i="35"/>
  <c r="Y162" i="35"/>
  <c r="AE162" i="35"/>
  <c r="AK162" i="35"/>
  <c r="U162" i="35"/>
  <c r="AA162" i="35"/>
  <c r="AG162" i="35"/>
  <c r="A163" i="35"/>
  <c r="C163" i="35" a="1"/>
  <c r="AM163" i="35"/>
  <c r="I163" i="35"/>
  <c r="AJ163" i="35" a="1"/>
  <c r="D163" i="35"/>
  <c r="AZ163" i="35" a="1"/>
  <c r="BS163" i="35" a="1"/>
  <c r="V163" i="35" a="1"/>
  <c r="BM163" i="35" a="1"/>
  <c r="BG163" i="35" a="1"/>
  <c r="W163" i="35" a="1"/>
  <c r="AF163" i="35" a="1"/>
  <c r="AG163" i="35" a="1"/>
  <c r="BI163" i="35" a="1"/>
  <c r="BN163" i="35" a="1"/>
  <c r="BJ163" i="35" a="1"/>
  <c r="D162" i="35"/>
  <c r="H163" i="35"/>
  <c r="BB163" i="35" a="1"/>
  <c r="BA163" i="35" a="1"/>
  <c r="G162" i="35"/>
  <c r="G163" i="35"/>
  <c r="BO163" i="35" a="1"/>
  <c r="AO163" i="35"/>
  <c r="AK163" i="35" a="1"/>
  <c r="BH163" i="35" a="1"/>
  <c r="AE163" i="35" a="1"/>
  <c r="AC163" i="35" a="1"/>
  <c r="BT163" i="35" a="1"/>
  <c r="AA163" i="35" a="1"/>
  <c r="U163" i="35" a="1"/>
  <c r="AD163" i="35" a="1"/>
  <c r="S163" i="35" a="1"/>
  <c r="L163" i="35"/>
  <c r="BD163" i="35" a="1"/>
  <c r="AI163" i="35" a="1"/>
  <c r="AP163" i="35"/>
  <c r="AN163" i="35"/>
  <c r="BK163" i="35" a="1"/>
  <c r="BU163" i="35" a="1"/>
  <c r="R163" i="35" a="1"/>
  <c r="AU163" i="35" a="1"/>
  <c r="M163" i="35"/>
  <c r="AV163" i="35" a="1"/>
  <c r="BQ163" i="35" a="1"/>
  <c r="Y163" i="35" a="1"/>
  <c r="BE163" i="35" a="1"/>
  <c r="AY163" i="35" a="1"/>
  <c r="J163" i="35"/>
  <c r="Z163" i="35" a="1"/>
  <c r="BL163" i="35" a="1"/>
  <c r="BC163" i="35" a="1"/>
  <c r="BF163" i="35" a="1"/>
  <c r="K163" i="35"/>
  <c r="AW163" i="35" a="1"/>
  <c r="AR163" i="35"/>
  <c r="AS163" i="35"/>
  <c r="AB163" i="35" a="1"/>
  <c r="T163" i="35" a="1"/>
  <c r="BR163" i="35" a="1"/>
  <c r="BP163" i="35" a="1"/>
  <c r="P163" i="35" a="1"/>
  <c r="Q163" i="35" a="1"/>
  <c r="X163" i="35" a="1"/>
  <c r="AH163" i="35" a="1"/>
  <c r="E163" i="35"/>
  <c r="N163" i="35"/>
  <c r="AX163" i="35" a="1"/>
  <c r="BP163" i="35" l="1"/>
  <c r="BM163" i="35"/>
  <c r="AU163" i="35"/>
  <c r="BK163" i="35"/>
  <c r="BN163" i="35"/>
  <c r="BR163" i="35"/>
  <c r="AX163" i="35"/>
  <c r="AW163" i="35"/>
  <c r="AV163" i="35"/>
  <c r="BB163" i="35"/>
  <c r="BS163" i="35"/>
  <c r="BI163" i="35"/>
  <c r="BH163" i="35"/>
  <c r="BF163" i="35"/>
  <c r="BD163" i="35"/>
  <c r="BT163" i="35"/>
  <c r="AZ163" i="35"/>
  <c r="BJ163" i="35"/>
  <c r="BE163" i="35"/>
  <c r="BU163" i="35"/>
  <c r="BL163" i="35"/>
  <c r="BG163" i="35"/>
  <c r="AY163" i="35"/>
  <c r="BC163" i="35"/>
  <c r="BA163" i="35"/>
  <c r="BQ163" i="35"/>
  <c r="BO163" i="35"/>
  <c r="C163" i="35"/>
  <c r="AB163" i="35"/>
  <c r="P163" i="35"/>
  <c r="Y163" i="35"/>
  <c r="AD163" i="35"/>
  <c r="R163" i="35"/>
  <c r="AE163" i="35"/>
  <c r="S163" i="35"/>
  <c r="AH163" i="35"/>
  <c r="AJ163" i="35"/>
  <c r="V163" i="35"/>
  <c r="X163" i="35"/>
  <c r="AK163" i="35"/>
  <c r="T163" i="35"/>
  <c r="Z163" i="35"/>
  <c r="AF163" i="35"/>
  <c r="U163" i="35"/>
  <c r="AA163" i="35"/>
  <c r="AG163" i="35"/>
  <c r="Q163" i="35"/>
  <c r="W163" i="35"/>
  <c r="AC163" i="35"/>
  <c r="AI163" i="35"/>
  <c r="A164" i="35"/>
  <c r="R164" i="35" a="1"/>
  <c r="AW164" i="35" a="1"/>
  <c r="S164" i="35" a="1"/>
  <c r="BS164" i="35" a="1"/>
  <c r="J164" i="35"/>
  <c r="BC164" i="35" a="1"/>
  <c r="AQ164" i="35"/>
  <c r="BN164" i="35" a="1"/>
  <c r="BE164" i="35" a="1"/>
  <c r="BA164" i="35" a="1"/>
  <c r="F164" i="35"/>
  <c r="AJ164" i="35" a="1"/>
  <c r="AN164" i="35"/>
  <c r="AU164" i="35" a="1"/>
  <c r="BO164" i="35" a="1"/>
  <c r="AY164" i="35" a="1"/>
  <c r="BI164" i="35" a="1"/>
  <c r="BP164" i="35" a="1"/>
  <c r="L164" i="35"/>
  <c r="E164" i="35"/>
  <c r="BQ164" i="35" a="1"/>
  <c r="AH164" i="35" a="1"/>
  <c r="I164" i="35"/>
  <c r="F163" i="35"/>
  <c r="AB164" i="35" a="1"/>
  <c r="BD164" i="35" a="1"/>
  <c r="AV164" i="35" a="1"/>
  <c r="AA164" i="35" a="1"/>
  <c r="AE164" i="35" a="1"/>
  <c r="BL164" i="35" a="1"/>
  <c r="AO164" i="35"/>
  <c r="BU164" i="35" a="1"/>
  <c r="AI164" i="35" a="1"/>
  <c r="G164" i="35"/>
  <c r="BH164" i="35" a="1"/>
  <c r="BT164" i="35" a="1"/>
  <c r="BJ164" i="35" a="1"/>
  <c r="AM164" i="35"/>
  <c r="D164" i="35"/>
  <c r="BM164" i="35" a="1"/>
  <c r="N164" i="35"/>
  <c r="AR164" i="35"/>
  <c r="AF164" i="35" a="1"/>
  <c r="AS164" i="35"/>
  <c r="BG164" i="35" a="1"/>
  <c r="AQ163" i="35"/>
  <c r="BK164" i="35" a="1"/>
  <c r="AP164" i="35"/>
  <c r="AK164" i="35" a="1"/>
  <c r="BB164" i="35" a="1"/>
  <c r="M164" i="35"/>
  <c r="BF164" i="35" a="1"/>
  <c r="BR164" i="35" a="1"/>
  <c r="Y164" i="35" a="1"/>
  <c r="K164" i="35"/>
  <c r="C164" i="35" a="1"/>
  <c r="U164" i="35" a="1"/>
  <c r="AG164" i="35" a="1"/>
  <c r="W164" i="35" a="1"/>
  <c r="AZ164" i="35" a="1"/>
  <c r="AD164" i="35" a="1"/>
  <c r="AX164" i="35" a="1"/>
  <c r="X164" i="35" a="1"/>
  <c r="V164" i="35" a="1"/>
  <c r="P164" i="35" a="1"/>
  <c r="Q164" i="35" a="1"/>
  <c r="H164" i="35"/>
  <c r="Z164" i="35" a="1"/>
  <c r="T164" i="35" a="1"/>
  <c r="AC164" i="35" a="1"/>
  <c r="BC164" i="35" l="1"/>
  <c r="AX164" i="35"/>
  <c r="BH164" i="35"/>
  <c r="BI164" i="35"/>
  <c r="BG164" i="35"/>
  <c r="BL164" i="35"/>
  <c r="BK164" i="35"/>
  <c r="BN164" i="35"/>
  <c r="BR164" i="35"/>
  <c r="AY164" i="35"/>
  <c r="BQ164" i="35"/>
  <c r="AV164" i="35"/>
  <c r="BM164" i="35"/>
  <c r="AZ164" i="35"/>
  <c r="BS164" i="35"/>
  <c r="AU164" i="35"/>
  <c r="BJ164" i="35"/>
  <c r="BU164" i="35"/>
  <c r="BA164" i="35"/>
  <c r="BB164" i="35"/>
  <c r="AW164" i="35"/>
  <c r="BP164" i="35"/>
  <c r="BE164" i="35"/>
  <c r="BF164" i="35"/>
  <c r="BO164" i="35"/>
  <c r="BT164" i="35"/>
  <c r="BD164" i="35"/>
  <c r="C164" i="35"/>
  <c r="AF164" i="35"/>
  <c r="AG164" i="35"/>
  <c r="R164" i="35"/>
  <c r="T164" i="35"/>
  <c r="U164" i="35"/>
  <c r="AJ164" i="35"/>
  <c r="X164" i="35"/>
  <c r="Z164" i="35"/>
  <c r="AA164" i="35"/>
  <c r="AD164" i="35"/>
  <c r="P164" i="35"/>
  <c r="V164" i="35"/>
  <c r="AB164" i="35"/>
  <c r="AH164" i="35"/>
  <c r="Q164" i="35"/>
  <c r="W164" i="35"/>
  <c r="AC164" i="35"/>
  <c r="AI164" i="35"/>
  <c r="S164" i="35"/>
  <c r="Y164" i="35"/>
  <c r="AE164" i="35"/>
  <c r="AK164" i="35"/>
  <c r="A165" i="35"/>
  <c r="D165" i="35"/>
  <c r="BS165" i="35" a="1"/>
  <c r="N165" i="35"/>
  <c r="BJ165" i="35" a="1"/>
  <c r="BM165" i="35" a="1"/>
  <c r="AG165" i="35" a="1"/>
  <c r="Z165" i="35" a="1"/>
  <c r="I165" i="35"/>
  <c r="R165" i="35" a="1"/>
  <c r="C165" i="35" a="1"/>
  <c r="H165" i="35"/>
  <c r="AH165" i="35" a="1"/>
  <c r="F165" i="35"/>
  <c r="AX165" i="35" a="1"/>
  <c r="J165" i="35"/>
  <c r="AD165" i="35" a="1"/>
  <c r="BH165" i="35" a="1"/>
  <c r="BI165" i="35" a="1"/>
  <c r="AZ165" i="35" a="1"/>
  <c r="AI165" i="35" a="1"/>
  <c r="AW165" i="35" a="1"/>
  <c r="BO165" i="35" a="1"/>
  <c r="BD165" i="35" a="1"/>
  <c r="BE165" i="35" a="1"/>
  <c r="BK165" i="35" a="1"/>
  <c r="AU165" i="35" a="1"/>
  <c r="AS165" i="35"/>
  <c r="BC165" i="35" a="1"/>
  <c r="L165" i="35"/>
  <c r="BG165" i="35" a="1"/>
  <c r="BN165" i="35" a="1"/>
  <c r="W165" i="35" a="1"/>
  <c r="BB165" i="35" a="1"/>
  <c r="Q165" i="35" a="1"/>
  <c r="BF165" i="35" a="1"/>
  <c r="AK165" i="35" a="1"/>
  <c r="M165" i="35"/>
  <c r="AJ165" i="35" a="1"/>
  <c r="AQ165" i="35"/>
  <c r="P165" i="35" a="1"/>
  <c r="AF165" i="35" a="1"/>
  <c r="T165" i="35" a="1"/>
  <c r="AR165" i="35"/>
  <c r="AB165" i="35" a="1"/>
  <c r="AN165" i="35"/>
  <c r="BA165" i="35" a="1"/>
  <c r="U165" i="35" a="1"/>
  <c r="BL165" i="35" a="1"/>
  <c r="E165" i="35"/>
  <c r="BR165" i="35" a="1"/>
  <c r="Y165" i="35" a="1"/>
  <c r="AV165" i="35" a="1"/>
  <c r="AO165" i="35"/>
  <c r="BT165" i="35" a="1"/>
  <c r="AY165" i="35" a="1"/>
  <c r="BU165" i="35" a="1"/>
  <c r="AM165" i="35"/>
  <c r="G165" i="35"/>
  <c r="AP165" i="35"/>
  <c r="BP165" i="35" a="1"/>
  <c r="S165" i="35" a="1"/>
  <c r="AA165" i="35" a="1"/>
  <c r="V165" i="35" a="1"/>
  <c r="AC165" i="35" a="1"/>
  <c r="BQ165" i="35" a="1"/>
  <c r="K165" i="35"/>
  <c r="AE165" i="35" a="1"/>
  <c r="X165" i="35" a="1"/>
  <c r="AV165" i="35" l="1"/>
  <c r="AY165" i="35"/>
  <c r="BF165" i="35"/>
  <c r="BE165" i="35"/>
  <c r="BK165" i="35"/>
  <c r="BJ165" i="35"/>
  <c r="BP165" i="35"/>
  <c r="AZ165" i="35"/>
  <c r="BD165" i="35"/>
  <c r="AU165" i="35"/>
  <c r="AX165" i="35"/>
  <c r="BL165" i="35"/>
  <c r="BO165" i="35"/>
  <c r="BC165" i="35"/>
  <c r="BN165" i="35"/>
  <c r="BA165" i="35"/>
  <c r="BT165" i="35"/>
  <c r="BG165" i="35"/>
  <c r="BU165" i="35"/>
  <c r="BM165" i="35"/>
  <c r="BQ165" i="35"/>
  <c r="BR165" i="35"/>
  <c r="BB165" i="35"/>
  <c r="BH165" i="35"/>
  <c r="BI165" i="35"/>
  <c r="BS165" i="35"/>
  <c r="AW165" i="35"/>
  <c r="C165" i="35"/>
  <c r="P165" i="35"/>
  <c r="W165" i="35"/>
  <c r="Z165" i="35"/>
  <c r="AB165" i="35"/>
  <c r="AC165" i="35"/>
  <c r="Q165" i="35"/>
  <c r="AF165" i="35"/>
  <c r="AH165" i="35"/>
  <c r="T165" i="35"/>
  <c r="AI165" i="35"/>
  <c r="V165" i="35"/>
  <c r="AJ165" i="35"/>
  <c r="R165" i="35"/>
  <c r="X165" i="35"/>
  <c r="AD165" i="35"/>
  <c r="AK165" i="35"/>
  <c r="S165" i="35"/>
  <c r="Y165" i="35"/>
  <c r="AE165" i="35"/>
  <c r="U165" i="35"/>
  <c r="AA165" i="35"/>
  <c r="AG165" i="35"/>
  <c r="A166" i="35"/>
  <c r="BF166" i="35" a="1"/>
  <c r="H166" i="35"/>
  <c r="W166" i="35" a="1"/>
  <c r="P166" i="35" a="1"/>
  <c r="AA166" i="35" a="1"/>
  <c r="Z166" i="35" a="1"/>
  <c r="BE166" i="35" a="1"/>
  <c r="BT166" i="35" a="1"/>
  <c r="BH166" i="35" a="1"/>
  <c r="U166" i="35" a="1"/>
  <c r="BN166" i="35" a="1"/>
  <c r="I166" i="35"/>
  <c r="AJ166" i="35" a="1"/>
  <c r="BP166" i="35" a="1"/>
  <c r="J166" i="35"/>
  <c r="BM166" i="35" a="1"/>
  <c r="AF166" i="35" a="1"/>
  <c r="AH166" i="35" a="1"/>
  <c r="Q166" i="35" a="1"/>
  <c r="M166" i="35"/>
  <c r="BU166" i="35" a="1"/>
  <c r="N166" i="35"/>
  <c r="BQ166" i="35" a="1"/>
  <c r="AY166" i="35" a="1"/>
  <c r="D166" i="35"/>
  <c r="AS166" i="35"/>
  <c r="X166" i="35" a="1"/>
  <c r="AD166" i="35" a="1"/>
  <c r="R166" i="35" a="1"/>
  <c r="C166" i="35" a="1"/>
  <c r="BC166" i="35" a="1"/>
  <c r="BI166" i="35" a="1"/>
  <c r="AV166" i="35" a="1"/>
  <c r="AW166" i="35" a="1"/>
  <c r="V166" i="35" a="1"/>
  <c r="L166" i="35"/>
  <c r="Y166" i="35" a="1"/>
  <c r="AE166" i="35" a="1"/>
  <c r="BR166" i="35" a="1"/>
  <c r="BA166" i="35" a="1"/>
  <c r="AB166" i="35" a="1"/>
  <c r="AU166" i="35" a="1"/>
  <c r="BD166" i="35" a="1"/>
  <c r="BB166" i="35" a="1"/>
  <c r="G166" i="35"/>
  <c r="E166" i="35"/>
  <c r="BL166" i="35" a="1"/>
  <c r="AI166" i="35" a="1"/>
  <c r="BS166" i="35" a="1"/>
  <c r="AK166" i="35" a="1"/>
  <c r="K166" i="35"/>
  <c r="S166" i="35" a="1"/>
  <c r="AG166" i="35" a="1"/>
  <c r="AX166" i="35" a="1"/>
  <c r="BK166" i="35" a="1"/>
  <c r="BG166" i="35" a="1"/>
  <c r="AC166" i="35" a="1"/>
  <c r="AO166" i="35"/>
  <c r="BO166" i="35" a="1"/>
  <c r="AQ166" i="35"/>
  <c r="BJ166" i="35" a="1"/>
  <c r="T166" i="35" a="1"/>
  <c r="AZ166" i="35" a="1"/>
  <c r="BT166" i="35" l="1"/>
  <c r="BA166" i="35"/>
  <c r="BM166" i="35"/>
  <c r="BH166" i="35"/>
  <c r="BO166" i="35"/>
  <c r="BB166" i="35"/>
  <c r="AV166" i="35"/>
  <c r="BI166" i="35"/>
  <c r="AW166" i="35"/>
  <c r="BK166" i="35"/>
  <c r="BL166" i="35"/>
  <c r="BG166" i="35"/>
  <c r="BE166" i="35"/>
  <c r="AU166" i="35"/>
  <c r="BD166" i="35"/>
  <c r="BF166" i="35"/>
  <c r="AX166" i="35"/>
  <c r="BJ166" i="35"/>
  <c r="BR166" i="35"/>
  <c r="AY166" i="35"/>
  <c r="BU166" i="35"/>
  <c r="BC166" i="35"/>
  <c r="BN166" i="35"/>
  <c r="BP166" i="35"/>
  <c r="BS166" i="35"/>
  <c r="AZ166" i="35"/>
  <c r="BQ166" i="35"/>
  <c r="C166" i="35"/>
  <c r="U166" i="35"/>
  <c r="V166" i="35"/>
  <c r="AA166" i="35"/>
  <c r="R166" i="35"/>
  <c r="Y166" i="35"/>
  <c r="AD166" i="35"/>
  <c r="AE166" i="35"/>
  <c r="AF166" i="35"/>
  <c r="AJ166" i="35"/>
  <c r="W166" i="35"/>
  <c r="X166" i="35"/>
  <c r="AG166" i="35"/>
  <c r="P166" i="35"/>
  <c r="Z166" i="35"/>
  <c r="AH166" i="35"/>
  <c r="Q166" i="35"/>
  <c r="AI166" i="35"/>
  <c r="S166" i="35"/>
  <c r="AK166" i="35"/>
  <c r="T166" i="35"/>
  <c r="AB166" i="35"/>
  <c r="AC166" i="35"/>
  <c r="A167" i="35"/>
  <c r="AM166" i="35"/>
  <c r="BT167" i="35" a="1"/>
  <c r="BJ167" i="35" a="1"/>
  <c r="BI167" i="35" a="1"/>
  <c r="BC167" i="35" a="1"/>
  <c r="Q167" i="35" a="1"/>
  <c r="U167" i="35" a="1"/>
  <c r="X167" i="35" a="1"/>
  <c r="AW167" i="35" a="1"/>
  <c r="AR166" i="35"/>
  <c r="C167" i="35" a="1"/>
  <c r="D167" i="35"/>
  <c r="AH167" i="35" a="1"/>
  <c r="BG167" i="35" a="1"/>
  <c r="AG167" i="35" a="1"/>
  <c r="AU167" i="35" a="1"/>
  <c r="BL167" i="35" a="1"/>
  <c r="AN166" i="35"/>
  <c r="R167" i="35" a="1"/>
  <c r="AK167" i="35" a="1"/>
  <c r="BQ167" i="35" a="1"/>
  <c r="V167" i="35" a="1"/>
  <c r="L167" i="35"/>
  <c r="T167" i="35" a="1"/>
  <c r="AJ167" i="35" a="1"/>
  <c r="BD167" i="35" a="1"/>
  <c r="H167" i="35"/>
  <c r="AA167" i="35" a="1"/>
  <c r="AC167" i="35" a="1"/>
  <c r="AS167" i="35"/>
  <c r="Y167" i="35" a="1"/>
  <c r="I167" i="35"/>
  <c r="AP166" i="35"/>
  <c r="AY167" i="35" a="1"/>
  <c r="AX167" i="35" a="1"/>
  <c r="BA167" i="35" a="1"/>
  <c r="BE167" i="35" a="1"/>
  <c r="AD167" i="35" a="1"/>
  <c r="AV167" i="35" a="1"/>
  <c r="BP167" i="35" a="1"/>
  <c r="BH167" i="35" a="1"/>
  <c r="BK167" i="35" a="1"/>
  <c r="BO167" i="35" a="1"/>
  <c r="S167" i="35" a="1"/>
  <c r="BN167" i="35" a="1"/>
  <c r="F167" i="35"/>
  <c r="AI167" i="35" a="1"/>
  <c r="BF167" i="35" a="1"/>
  <c r="BS167" i="35" a="1"/>
  <c r="AF167" i="35" a="1"/>
  <c r="M167" i="35"/>
  <c r="AO167" i="35"/>
  <c r="AP167" i="35"/>
  <c r="AB167" i="35" a="1"/>
  <c r="AZ167" i="35" a="1"/>
  <c r="Z167" i="35" a="1"/>
  <c r="K167" i="35"/>
  <c r="W167" i="35" a="1"/>
  <c r="AM167" i="35"/>
  <c r="AR167" i="35"/>
  <c r="P167" i="35" a="1"/>
  <c r="BB167" i="35" a="1"/>
  <c r="BM167" i="35" a="1"/>
  <c r="BU167" i="35" a="1"/>
  <c r="AE167" i="35" a="1"/>
  <c r="F166" i="35"/>
  <c r="N167" i="35"/>
  <c r="BR167" i="35" a="1"/>
  <c r="BD167" i="35" l="1"/>
  <c r="BE167" i="35"/>
  <c r="BQ167" i="35"/>
  <c r="BB167" i="35"/>
  <c r="BG167" i="35"/>
  <c r="BL167" i="35"/>
  <c r="BJ167" i="35"/>
  <c r="BP167" i="35"/>
  <c r="BU167" i="35"/>
  <c r="AZ167" i="35"/>
  <c r="BF167" i="35"/>
  <c r="AU167" i="35"/>
  <c r="BS167" i="35"/>
  <c r="AX167" i="35"/>
  <c r="BR167" i="35"/>
  <c r="BH167" i="35"/>
  <c r="BO167" i="35"/>
  <c r="BK167" i="35"/>
  <c r="BA167" i="35"/>
  <c r="BM167" i="35"/>
  <c r="BT167" i="35"/>
  <c r="AY167" i="35"/>
  <c r="AV167" i="35"/>
  <c r="BC167" i="35"/>
  <c r="BI167" i="35"/>
  <c r="BN167" i="35"/>
  <c r="AW167" i="35"/>
  <c r="C167" i="35"/>
  <c r="R167" i="35"/>
  <c r="U167" i="35"/>
  <c r="W167" i="35"/>
  <c r="AA167" i="35"/>
  <c r="Z167" i="35"/>
  <c r="AB167" i="35"/>
  <c r="AI167" i="35"/>
  <c r="AJ167" i="35"/>
  <c r="Q167" i="35"/>
  <c r="S167" i="35"/>
  <c r="AK167" i="35"/>
  <c r="T167" i="35"/>
  <c r="AC167" i="35"/>
  <c r="V167" i="35"/>
  <c r="AD167" i="35"/>
  <c r="AE167" i="35"/>
  <c r="AF167" i="35"/>
  <c r="AG167" i="35"/>
  <c r="P167" i="35"/>
  <c r="X167" i="35"/>
  <c r="AH167" i="35"/>
  <c r="Y167" i="35"/>
  <c r="A168" i="35"/>
  <c r="AJ168" i="35" a="1"/>
  <c r="W168" i="35" a="1"/>
  <c r="AZ168" i="35" a="1"/>
  <c r="BO168" i="35" a="1"/>
  <c r="AD168" i="35" a="1"/>
  <c r="P168" i="35" a="1"/>
  <c r="AO168" i="35"/>
  <c r="Q168" i="35" a="1"/>
  <c r="BB168" i="35" a="1"/>
  <c r="BM168" i="35" a="1"/>
  <c r="BP168" i="35" a="1"/>
  <c r="N168" i="35"/>
  <c r="BE168" i="35" a="1"/>
  <c r="BG168" i="35" a="1"/>
  <c r="BJ168" i="35" a="1"/>
  <c r="BD168" i="35" a="1"/>
  <c r="S168" i="35" a="1"/>
  <c r="E167" i="35"/>
  <c r="AH168" i="35" a="1"/>
  <c r="BK168" i="35" a="1"/>
  <c r="AK168" i="35" a="1"/>
  <c r="J167" i="35"/>
  <c r="AB168" i="35" a="1"/>
  <c r="BI168" i="35" a="1"/>
  <c r="J168" i="35"/>
  <c r="AR168" i="35"/>
  <c r="L168" i="35"/>
  <c r="BS168" i="35" a="1"/>
  <c r="AA168" i="35" a="1"/>
  <c r="BT168" i="35" a="1"/>
  <c r="Y168" i="35" a="1"/>
  <c r="U168" i="35" a="1"/>
  <c r="M168" i="35"/>
  <c r="X168" i="35" a="1"/>
  <c r="AQ168" i="35"/>
  <c r="AY168" i="35" a="1"/>
  <c r="AX168" i="35" a="1"/>
  <c r="AC168" i="35" a="1"/>
  <c r="AW168" i="35" a="1"/>
  <c r="C168" i="35" a="1"/>
  <c r="AE168" i="35" a="1"/>
  <c r="BC168" i="35" a="1"/>
  <c r="T168" i="35" a="1"/>
  <c r="AM168" i="35"/>
  <c r="BN168" i="35" a="1"/>
  <c r="AQ167" i="35"/>
  <c r="E168" i="35"/>
  <c r="BF168" i="35" a="1"/>
  <c r="G168" i="35"/>
  <c r="Z168" i="35" a="1"/>
  <c r="D168" i="35"/>
  <c r="AI168" i="35" a="1"/>
  <c r="AS168" i="35"/>
  <c r="AN168" i="35"/>
  <c r="K168" i="35"/>
  <c r="I168" i="35"/>
  <c r="BR168" i="35" a="1"/>
  <c r="AG168" i="35" a="1"/>
  <c r="AP168" i="35"/>
  <c r="F168" i="35"/>
  <c r="AU168" i="35" a="1"/>
  <c r="BQ168" i="35" a="1"/>
  <c r="BH168" i="35" a="1"/>
  <c r="V168" i="35" a="1"/>
  <c r="AF168" i="35" a="1"/>
  <c r="G167" i="35"/>
  <c r="AV168" i="35" a="1"/>
  <c r="BU168" i="35" a="1"/>
  <c r="BA168" i="35" a="1"/>
  <c r="AN167" i="35"/>
  <c r="R168" i="35" a="1"/>
  <c r="BL168" i="35" a="1"/>
  <c r="BS168" i="35" l="1"/>
  <c r="BM168" i="35"/>
  <c r="AY168" i="35"/>
  <c r="BN168" i="35"/>
  <c r="BP168" i="35"/>
  <c r="AV168" i="35"/>
  <c r="AZ168" i="35"/>
  <c r="BF168" i="35"/>
  <c r="BE168" i="35"/>
  <c r="BO168" i="35"/>
  <c r="AU168" i="35"/>
  <c r="BB168" i="35"/>
  <c r="BC168" i="35"/>
  <c r="AW168" i="35"/>
  <c r="AX168" i="35"/>
  <c r="BJ168" i="35"/>
  <c r="BQ168" i="35"/>
  <c r="BL168" i="35"/>
  <c r="BD168" i="35"/>
  <c r="BT168" i="35"/>
  <c r="BR168" i="35"/>
  <c r="BG168" i="35"/>
  <c r="BU168" i="35"/>
  <c r="BI168" i="35"/>
  <c r="BK168" i="35"/>
  <c r="BH168" i="35"/>
  <c r="BA168" i="35"/>
  <c r="C168" i="35"/>
  <c r="V168" i="35"/>
  <c r="W168" i="35"/>
  <c r="X168" i="35"/>
  <c r="AE168" i="35"/>
  <c r="AF168" i="35"/>
  <c r="AI168" i="35"/>
  <c r="Q168" i="35"/>
  <c r="AG168" i="35"/>
  <c r="P168" i="35"/>
  <c r="Y168" i="35"/>
  <c r="AH168" i="35"/>
  <c r="R168" i="35"/>
  <c r="Z168" i="35"/>
  <c r="AJ168" i="35"/>
  <c r="AA168" i="35"/>
  <c r="S168" i="35"/>
  <c r="AB168" i="35"/>
  <c r="AK168" i="35"/>
  <c r="AC168" i="35"/>
  <c r="T168" i="35"/>
  <c r="AD168" i="35"/>
  <c r="U168" i="35"/>
  <c r="A169" i="35"/>
  <c r="L169" i="35"/>
  <c r="AS169" i="35"/>
  <c r="AC169" i="35" a="1"/>
  <c r="X169" i="35" a="1"/>
  <c r="BM169" i="35" a="1"/>
  <c r="BH169" i="35" a="1"/>
  <c r="AN169" i="35"/>
  <c r="AK169" i="35" a="1"/>
  <c r="H169" i="35"/>
  <c r="BA169" i="35" a="1"/>
  <c r="AX169" i="35" a="1"/>
  <c r="E169" i="35"/>
  <c r="AU169" i="35" a="1"/>
  <c r="BB169" i="35" a="1"/>
  <c r="T169" i="35" a="1"/>
  <c r="AM169" i="35"/>
  <c r="V169" i="35" a="1"/>
  <c r="AV169" i="35" a="1"/>
  <c r="BJ169" i="35" a="1"/>
  <c r="BE169" i="35" a="1"/>
  <c r="BS169" i="35" a="1"/>
  <c r="AJ169" i="35" a="1"/>
  <c r="BK169" i="35" a="1"/>
  <c r="BN169" i="35" a="1"/>
  <c r="G169" i="35"/>
  <c r="BO169" i="35" a="1"/>
  <c r="K169" i="35"/>
  <c r="M169" i="35"/>
  <c r="U169" i="35" a="1"/>
  <c r="BD169" i="35" a="1"/>
  <c r="W169" i="35" a="1"/>
  <c r="AH169" i="35" a="1"/>
  <c r="BL169" i="35" a="1"/>
  <c r="D169" i="35"/>
  <c r="AR169" i="35"/>
  <c r="BP169" i="35" a="1"/>
  <c r="AD169" i="35" a="1"/>
  <c r="S169" i="35" a="1"/>
  <c r="BI169" i="35" a="1"/>
  <c r="BT169" i="35" a="1"/>
  <c r="AB169" i="35" a="1"/>
  <c r="Z169" i="35" a="1"/>
  <c r="BR169" i="35" a="1"/>
  <c r="BQ169" i="35" a="1"/>
  <c r="AZ169" i="35" a="1"/>
  <c r="AW169" i="35" a="1"/>
  <c r="Q169" i="35" a="1"/>
  <c r="BU169" i="35" a="1"/>
  <c r="AA169" i="35" a="1"/>
  <c r="AY169" i="35" a="1"/>
  <c r="AF169" i="35" a="1"/>
  <c r="H168" i="35"/>
  <c r="I169" i="35"/>
  <c r="J169" i="35"/>
  <c r="AI169" i="35" a="1"/>
  <c r="AG169" i="35" a="1"/>
  <c r="AQ169" i="35"/>
  <c r="R169" i="35" a="1"/>
  <c r="F169" i="35"/>
  <c r="BC169" i="35" a="1"/>
  <c r="Y169" i="35" a="1"/>
  <c r="P169" i="35" a="1"/>
  <c r="BG169" i="35" a="1"/>
  <c r="N169" i="35"/>
  <c r="BF169" i="35" a="1"/>
  <c r="C169" i="35" a="1"/>
  <c r="AE169" i="35" a="1"/>
  <c r="AO169" i="35"/>
  <c r="AX169" i="35" l="1"/>
  <c r="BE169" i="35"/>
  <c r="BL169" i="35"/>
  <c r="AY169" i="35"/>
  <c r="BU169" i="35"/>
  <c r="BQ169" i="35"/>
  <c r="BK169" i="35"/>
  <c r="AV169" i="35"/>
  <c r="BH169" i="35"/>
  <c r="BT169" i="35"/>
  <c r="AZ169" i="35"/>
  <c r="AW169" i="35"/>
  <c r="BF169" i="35"/>
  <c r="BM169" i="35"/>
  <c r="BA169" i="35"/>
  <c r="BG169" i="35"/>
  <c r="BB169" i="35"/>
  <c r="BO169" i="35"/>
  <c r="BR169" i="35"/>
  <c r="BD169" i="35"/>
  <c r="AU169" i="35"/>
  <c r="BP169" i="35"/>
  <c r="BN169" i="35"/>
  <c r="BC169" i="35"/>
  <c r="BS169" i="35"/>
  <c r="BI169" i="35"/>
  <c r="BJ169" i="35"/>
  <c r="C169" i="35"/>
  <c r="AE169" i="35"/>
  <c r="AK169" i="35"/>
  <c r="AA169" i="35"/>
  <c r="AB169" i="35"/>
  <c r="AJ169" i="35"/>
  <c r="R169" i="35"/>
  <c r="S169" i="35"/>
  <c r="T169" i="35"/>
  <c r="AC169" i="35"/>
  <c r="U169" i="35"/>
  <c r="AD169" i="35"/>
  <c r="V169" i="35"/>
  <c r="AF169" i="35"/>
  <c r="W169" i="35"/>
  <c r="X169" i="35"/>
  <c r="AG169" i="35"/>
  <c r="Y169" i="35"/>
  <c r="P169" i="35"/>
  <c r="Z169" i="35"/>
  <c r="AH169" i="35"/>
  <c r="Q169" i="35"/>
  <c r="AI169" i="35"/>
  <c r="A170" i="35"/>
  <c r="AY170" i="35" a="1"/>
  <c r="BF170" i="35" a="1"/>
  <c r="AZ170" i="35" a="1"/>
  <c r="AN170" i="35"/>
  <c r="AC170" i="35" a="1"/>
  <c r="J170" i="35"/>
  <c r="AS170" i="35"/>
  <c r="BJ170" i="35" a="1"/>
  <c r="BI170" i="35" a="1"/>
  <c r="N170" i="35"/>
  <c r="Y170" i="35" a="1"/>
  <c r="W170" i="35" a="1"/>
  <c r="BO170" i="35" a="1"/>
  <c r="D170" i="35"/>
  <c r="AV170" i="35" a="1"/>
  <c r="C170" i="35" a="1"/>
  <c r="AB170" i="35" a="1"/>
  <c r="BS170" i="35" a="1"/>
  <c r="L170" i="35"/>
  <c r="AF170" i="35" a="1"/>
  <c r="BC170" i="35" a="1"/>
  <c r="AW170" i="35" a="1"/>
  <c r="BU170" i="35" a="1"/>
  <c r="BN170" i="35" a="1"/>
  <c r="AX170" i="35" a="1"/>
  <c r="BE170" i="35" a="1"/>
  <c r="Q170" i="35" a="1"/>
  <c r="U170" i="35" a="1"/>
  <c r="Z170" i="35" a="1"/>
  <c r="AD170" i="35" a="1"/>
  <c r="AR170" i="35"/>
  <c r="BD170" i="35" a="1"/>
  <c r="BP170" i="35" a="1"/>
  <c r="M170" i="35"/>
  <c r="AJ170" i="35" a="1"/>
  <c r="AK170" i="35" a="1"/>
  <c r="BB170" i="35" a="1"/>
  <c r="AP170" i="35"/>
  <c r="G170" i="35"/>
  <c r="AQ170" i="35"/>
  <c r="I170" i="35"/>
  <c r="BH170" i="35" a="1"/>
  <c r="AE170" i="35" a="1"/>
  <c r="AP169" i="35"/>
  <c r="AM170" i="35"/>
  <c r="R170" i="35" a="1"/>
  <c r="AI170" i="35" a="1"/>
  <c r="P170" i="35" a="1"/>
  <c r="BT170" i="35" a="1"/>
  <c r="V170" i="35" a="1"/>
  <c r="K170" i="35"/>
  <c r="BL170" i="35" a="1"/>
  <c r="AA170" i="35" a="1"/>
  <c r="BA170" i="35" a="1"/>
  <c r="S170" i="35" a="1"/>
  <c r="F170" i="35"/>
  <c r="BQ170" i="35" a="1"/>
  <c r="BR170" i="35" a="1"/>
  <c r="AU170" i="35" a="1"/>
  <c r="X170" i="35" a="1"/>
  <c r="BG170" i="35" a="1"/>
  <c r="AG170" i="35" a="1"/>
  <c r="BM170" i="35" a="1"/>
  <c r="H170" i="35"/>
  <c r="AO170" i="35"/>
  <c r="T170" i="35" a="1"/>
  <c r="AH170" i="35" a="1"/>
  <c r="BK170" i="35" a="1"/>
  <c r="E170" i="35"/>
  <c r="BM170" i="35" l="1"/>
  <c r="AU170" i="35"/>
  <c r="BK170" i="35"/>
  <c r="BP170" i="35"/>
  <c r="AZ170" i="35"/>
  <c r="BU170" i="35"/>
  <c r="AX170" i="35"/>
  <c r="BJ170" i="35"/>
  <c r="BC170" i="35"/>
  <c r="BF170" i="35"/>
  <c r="BI170" i="35"/>
  <c r="BR170" i="35"/>
  <c r="BO170" i="35"/>
  <c r="BN170" i="35"/>
  <c r="BS170" i="35"/>
  <c r="BQ170" i="35"/>
  <c r="AV170" i="35"/>
  <c r="BL170" i="35"/>
  <c r="BH170" i="35"/>
  <c r="AW170" i="35"/>
  <c r="AY170" i="35"/>
  <c r="BB170" i="35"/>
  <c r="BG170" i="35"/>
  <c r="BT170" i="35"/>
  <c r="BA170" i="35"/>
  <c r="BD170" i="35"/>
  <c r="BE170" i="35"/>
  <c r="C170" i="35"/>
  <c r="AF170" i="35"/>
  <c r="AG170" i="35"/>
  <c r="AH170" i="35"/>
  <c r="P170" i="35"/>
  <c r="W170" i="35"/>
  <c r="X170" i="35"/>
  <c r="AA170" i="35"/>
  <c r="Y170" i="35"/>
  <c r="Q170" i="35"/>
  <c r="Z170" i="35"/>
  <c r="AI170" i="35"/>
  <c r="R170" i="35"/>
  <c r="AB170" i="35"/>
  <c r="AJ170" i="35"/>
  <c r="S170" i="35"/>
  <c r="AK170" i="35"/>
  <c r="T170" i="35"/>
  <c r="AC170" i="35"/>
  <c r="U170" i="35"/>
  <c r="V170" i="35"/>
  <c r="AD170" i="35"/>
  <c r="AE170" i="35"/>
  <c r="A171" i="35"/>
  <c r="D171" i="35"/>
  <c r="AS171" i="35"/>
  <c r="AE171" i="35" a="1"/>
  <c r="BT171" i="35" a="1"/>
  <c r="Q171" i="35" a="1"/>
  <c r="AJ171" i="35" a="1"/>
  <c r="AC171" i="35" a="1"/>
  <c r="AI171" i="35" a="1"/>
  <c r="C171" i="35" a="1"/>
  <c r="P171" i="35" a="1"/>
  <c r="F171" i="35"/>
  <c r="E171" i="35"/>
  <c r="BK171" i="35" a="1"/>
  <c r="AW171" i="35" a="1"/>
  <c r="BQ171" i="35" a="1"/>
  <c r="S171" i="35" a="1"/>
  <c r="AY171" i="35" a="1"/>
  <c r="BC171" i="35" a="1"/>
  <c r="AZ171" i="35" a="1"/>
  <c r="AN171" i="35"/>
  <c r="AQ171" i="35"/>
  <c r="AA171" i="35" a="1"/>
  <c r="AG171" i="35" a="1"/>
  <c r="BE171" i="35" a="1"/>
  <c r="AK171" i="35" a="1"/>
  <c r="T171" i="35" a="1"/>
  <c r="AB171" i="35" a="1"/>
  <c r="M171" i="35"/>
  <c r="BB171" i="35" a="1"/>
  <c r="BJ171" i="35" a="1"/>
  <c r="H171" i="35"/>
  <c r="U171" i="35" a="1"/>
  <c r="K171" i="35"/>
  <c r="BH171" i="35" a="1"/>
  <c r="AX171" i="35" a="1"/>
  <c r="AP171" i="35"/>
  <c r="W171" i="35" a="1"/>
  <c r="BI171" i="35" a="1"/>
  <c r="L171" i="35"/>
  <c r="BR171" i="35" a="1"/>
  <c r="AR171" i="35"/>
  <c r="AH171" i="35" a="1"/>
  <c r="AD171" i="35" a="1"/>
  <c r="X171" i="35" a="1"/>
  <c r="AV171" i="35" a="1"/>
  <c r="R171" i="35" a="1"/>
  <c r="AO171" i="35"/>
  <c r="BU171" i="35" a="1"/>
  <c r="Y171" i="35" a="1"/>
  <c r="BP171" i="35" a="1"/>
  <c r="G171" i="35"/>
  <c r="N171" i="35"/>
  <c r="BD171" i="35" a="1"/>
  <c r="BO171" i="35" a="1"/>
  <c r="J171" i="35"/>
  <c r="I171" i="35"/>
  <c r="BN171" i="35" a="1"/>
  <c r="BM171" i="35" a="1"/>
  <c r="BF171" i="35" a="1"/>
  <c r="V171" i="35" a="1"/>
  <c r="Z171" i="35" a="1"/>
  <c r="BS171" i="35" a="1"/>
  <c r="BG171" i="35" a="1"/>
  <c r="BA171" i="35" a="1"/>
  <c r="AM171" i="35"/>
  <c r="AU171" i="35" a="1"/>
  <c r="BL171" i="35" a="1"/>
  <c r="AF171" i="35" a="1"/>
  <c r="BM171" i="35" l="1"/>
  <c r="AU171" i="35"/>
  <c r="BC171" i="35"/>
  <c r="BF171" i="35"/>
  <c r="AY171" i="35"/>
  <c r="AZ171" i="35"/>
  <c r="BR171" i="35"/>
  <c r="BK171" i="35"/>
  <c r="BN171" i="35"/>
  <c r="BG171" i="35"/>
  <c r="BQ171" i="35"/>
  <c r="BD171" i="35"/>
  <c r="AV171" i="35"/>
  <c r="BT171" i="35"/>
  <c r="BO171" i="35"/>
  <c r="BH171" i="35"/>
  <c r="BI171" i="35"/>
  <c r="BP171" i="35"/>
  <c r="BB171" i="35"/>
  <c r="BA171" i="35"/>
  <c r="BE171" i="35"/>
  <c r="BL171" i="35"/>
  <c r="BU171" i="35"/>
  <c r="BS171" i="35"/>
  <c r="BJ171" i="35"/>
  <c r="AX171" i="35"/>
  <c r="AW171" i="35"/>
  <c r="C171" i="35"/>
  <c r="AK171" i="35"/>
  <c r="S171" i="35"/>
  <c r="T171" i="35"/>
  <c r="W171" i="35"/>
  <c r="AB171" i="35"/>
  <c r="AC171" i="35"/>
  <c r="AD171" i="35"/>
  <c r="U171" i="35"/>
  <c r="V171" i="35"/>
  <c r="AE171" i="35"/>
  <c r="X171" i="35"/>
  <c r="AF171" i="35"/>
  <c r="AG171" i="35"/>
  <c r="P171" i="35"/>
  <c r="Y171" i="35"/>
  <c r="AH171" i="35"/>
  <c r="Q171" i="35"/>
  <c r="AI171" i="35"/>
  <c r="R171" i="35"/>
  <c r="Z171" i="35"/>
  <c r="AJ171" i="35"/>
  <c r="AA171" i="35"/>
  <c r="A172" i="35"/>
  <c r="E172" i="35"/>
  <c r="BU172" i="35" a="1"/>
  <c r="Q172" i="35" a="1"/>
  <c r="BA172" i="35" a="1"/>
  <c r="D172" i="35"/>
  <c r="BO172" i="35" a="1"/>
  <c r="AK172" i="35" a="1"/>
  <c r="N172" i="35"/>
  <c r="AS172" i="35"/>
  <c r="BS172" i="35" a="1"/>
  <c r="P172" i="35" a="1"/>
  <c r="S172" i="35" a="1"/>
  <c r="X172" i="35" a="1"/>
  <c r="W172" i="35" a="1"/>
  <c r="BK172" i="35" a="1"/>
  <c r="AC172" i="35" a="1"/>
  <c r="Z172" i="35" a="1"/>
  <c r="AR172" i="35"/>
  <c r="T172" i="35" a="1"/>
  <c r="BF172" i="35" a="1"/>
  <c r="AI172" i="35" a="1"/>
  <c r="BB172" i="35" a="1"/>
  <c r="R172" i="35" a="1"/>
  <c r="BT172" i="35" a="1"/>
  <c r="BC172" i="35" a="1"/>
  <c r="BR172" i="35" a="1"/>
  <c r="AP172" i="35"/>
  <c r="AA172" i="35" a="1"/>
  <c r="BN172" i="35" a="1"/>
  <c r="BJ172" i="35" a="1"/>
  <c r="BP172" i="35" a="1"/>
  <c r="G172" i="35"/>
  <c r="V172" i="35" a="1"/>
  <c r="BM172" i="35" a="1"/>
  <c r="K172" i="35"/>
  <c r="Y172" i="35" a="1"/>
  <c r="AW172" i="35" a="1"/>
  <c r="J172" i="35"/>
  <c r="AX172" i="35" a="1"/>
  <c r="F172" i="35"/>
  <c r="AN172" i="35"/>
  <c r="AU172" i="35" a="1"/>
  <c r="BI172" i="35" a="1"/>
  <c r="H172" i="35"/>
  <c r="AE172" i="35" a="1"/>
  <c r="BD172" i="35" a="1"/>
  <c r="C172" i="35" a="1"/>
  <c r="BQ172" i="35" a="1"/>
  <c r="AD172" i="35" a="1"/>
  <c r="L172" i="35"/>
  <c r="AO172" i="35"/>
  <c r="AF172" i="35" a="1"/>
  <c r="BG172" i="35" a="1"/>
  <c r="M172" i="35"/>
  <c r="AZ172" i="35" a="1"/>
  <c r="AM172" i="35"/>
  <c r="I172" i="35"/>
  <c r="AH172" i="35" a="1"/>
  <c r="AG172" i="35" a="1"/>
  <c r="BL172" i="35" a="1"/>
  <c r="BH172" i="35" a="1"/>
  <c r="AB172" i="35" a="1"/>
  <c r="BE172" i="35" a="1"/>
  <c r="U172" i="35" a="1"/>
  <c r="AV172" i="35" a="1"/>
  <c r="AY172" i="35" a="1"/>
  <c r="AJ172" i="35" a="1"/>
  <c r="AQ172" i="35"/>
  <c r="AY172" i="35" l="1"/>
  <c r="AW172" i="35"/>
  <c r="BD172" i="35"/>
  <c r="BH172" i="35"/>
  <c r="BO172" i="35"/>
  <c r="BR172" i="35"/>
  <c r="BB172" i="35"/>
  <c r="AU172" i="35"/>
  <c r="BJ172" i="35"/>
  <c r="BL172" i="35"/>
  <c r="BQ172" i="35"/>
  <c r="BU172" i="35"/>
  <c r="BF172" i="35"/>
  <c r="BC172" i="35"/>
  <c r="AV172" i="35"/>
  <c r="BM172" i="35"/>
  <c r="BN172" i="35"/>
  <c r="BT172" i="35"/>
  <c r="BK172" i="35"/>
  <c r="BE172" i="35"/>
  <c r="BS172" i="35"/>
  <c r="AX172" i="35"/>
  <c r="BG172" i="35"/>
  <c r="BP172" i="35"/>
  <c r="BA172" i="35"/>
  <c r="BI172" i="35"/>
  <c r="AZ172" i="35"/>
  <c r="C172" i="35"/>
  <c r="P172" i="35"/>
  <c r="S172" i="35"/>
  <c r="Y172" i="35"/>
  <c r="X172" i="35"/>
  <c r="Z172" i="35"/>
  <c r="AG172" i="35"/>
  <c r="AH172" i="35"/>
  <c r="AK172" i="35"/>
  <c r="Q172" i="35"/>
  <c r="AI172" i="35"/>
  <c r="R172" i="35"/>
  <c r="AA172" i="35"/>
  <c r="AJ172" i="35"/>
  <c r="T172" i="35"/>
  <c r="AB172" i="35"/>
  <c r="AC172" i="35"/>
  <c r="U172" i="35"/>
  <c r="AD172" i="35"/>
  <c r="AE172" i="35"/>
  <c r="V172" i="35"/>
  <c r="AF172" i="35"/>
  <c r="W172" i="35"/>
  <c r="A173" i="35"/>
  <c r="AM173" i="35"/>
  <c r="BP173" i="35" a="1"/>
  <c r="Q173" i="35" a="1"/>
  <c r="AY173" i="35" a="1"/>
  <c r="AD173" i="35" a="1"/>
  <c r="BG173" i="35" a="1"/>
  <c r="M173" i="35"/>
  <c r="AS173" i="35"/>
  <c r="BS173" i="35" a="1"/>
  <c r="W173" i="35" a="1"/>
  <c r="AA173" i="35" a="1"/>
  <c r="BE173" i="35" a="1"/>
  <c r="AC173" i="35" a="1"/>
  <c r="I173" i="35"/>
  <c r="AP173" i="35"/>
  <c r="G173" i="35"/>
  <c r="AG173" i="35" a="1"/>
  <c r="AF173" i="35" a="1"/>
  <c r="AI173" i="35" a="1"/>
  <c r="E173" i="35"/>
  <c r="AO173" i="35"/>
  <c r="F173" i="35"/>
  <c r="AE173" i="35" a="1"/>
  <c r="BR173" i="35" a="1"/>
  <c r="BK173" i="35" a="1"/>
  <c r="BQ173" i="35" a="1"/>
  <c r="BL173" i="35" a="1"/>
  <c r="AN173" i="35"/>
  <c r="AJ173" i="35" a="1"/>
  <c r="BM173" i="35" a="1"/>
  <c r="N173" i="35"/>
  <c r="H173" i="35"/>
  <c r="D173" i="35"/>
  <c r="J173" i="35"/>
  <c r="BC173" i="35" a="1"/>
  <c r="AW173" i="35" a="1"/>
  <c r="R173" i="35" a="1"/>
  <c r="Y173" i="35" a="1"/>
  <c r="BI173" i="35" a="1"/>
  <c r="AU173" i="35" a="1"/>
  <c r="P173" i="35" a="1"/>
  <c r="X173" i="35" a="1"/>
  <c r="AB173" i="35" a="1"/>
  <c r="BD173" i="35" a="1"/>
  <c r="BT173" i="35" a="1"/>
  <c r="AZ173" i="35" a="1"/>
  <c r="AH173" i="35" a="1"/>
  <c r="S173" i="35" a="1"/>
  <c r="BF173" i="35" a="1"/>
  <c r="L173" i="35"/>
  <c r="AV173" i="35" a="1"/>
  <c r="AX173" i="35" a="1"/>
  <c r="C173" i="35" a="1"/>
  <c r="BB173" i="35" a="1"/>
  <c r="V173" i="35" a="1"/>
  <c r="AQ173" i="35"/>
  <c r="BJ173" i="35" a="1"/>
  <c r="T173" i="35" a="1"/>
  <c r="BN173" i="35" a="1"/>
  <c r="BH173" i="35" a="1"/>
  <c r="U173" i="35" a="1"/>
  <c r="AK173" i="35" a="1"/>
  <c r="BU173" i="35" a="1"/>
  <c r="Z173" i="35" a="1"/>
  <c r="AR173" i="35"/>
  <c r="BA173" i="35" a="1"/>
  <c r="BO173" i="35" a="1"/>
  <c r="K173" i="35"/>
  <c r="BJ173" i="35" l="1"/>
  <c r="BG173" i="35"/>
  <c r="AX173" i="35"/>
  <c r="AW173" i="35"/>
  <c r="BN173" i="35"/>
  <c r="BT173" i="35"/>
  <c r="BQ173" i="35"/>
  <c r="BU173" i="35"/>
  <c r="BF173" i="35"/>
  <c r="AY173" i="35"/>
  <c r="BL173" i="35"/>
  <c r="AZ173" i="35"/>
  <c r="BD173" i="35"/>
  <c r="AV173" i="35"/>
  <c r="BE173" i="35"/>
  <c r="BS173" i="35"/>
  <c r="AU173" i="35"/>
  <c r="BI173" i="35"/>
  <c r="BK173" i="35"/>
  <c r="BB173" i="35"/>
  <c r="BH173" i="35"/>
  <c r="BA173" i="35"/>
  <c r="BO173" i="35"/>
  <c r="BP173" i="35"/>
  <c r="BR173" i="35"/>
  <c r="BC173" i="35"/>
  <c r="BM173" i="35"/>
  <c r="C173" i="35"/>
  <c r="T173" i="35"/>
  <c r="U173" i="35"/>
  <c r="V173" i="35"/>
  <c r="AC173" i="35"/>
  <c r="AD173" i="35"/>
  <c r="AG173" i="35"/>
  <c r="AE173" i="35"/>
  <c r="W173" i="35"/>
  <c r="AF173" i="35"/>
  <c r="P173" i="35"/>
  <c r="X173" i="35"/>
  <c r="AH173" i="35"/>
  <c r="Y173" i="35"/>
  <c r="Q173" i="35"/>
  <c r="Z173" i="35"/>
  <c r="AI173" i="35"/>
  <c r="AA173" i="35"/>
  <c r="R173" i="35"/>
  <c r="AB173" i="35"/>
  <c r="AJ173" i="35"/>
  <c r="S173" i="35"/>
  <c r="AK173" i="35"/>
  <c r="A174" i="35"/>
  <c r="BK174" i="35" a="1"/>
  <c r="BH174" i="35" a="1"/>
  <c r="BI174" i="35" a="1"/>
  <c r="V174" i="35" a="1"/>
  <c r="S174" i="35" a="1"/>
  <c r="N174" i="35"/>
  <c r="BU174" i="35" a="1"/>
  <c r="BA174" i="35" a="1"/>
  <c r="AS174" i="35"/>
  <c r="AQ174" i="35"/>
  <c r="I174" i="35"/>
  <c r="E174" i="35"/>
  <c r="W174" i="35" a="1"/>
  <c r="AX174" i="35" a="1"/>
  <c r="BN174" i="35" a="1"/>
  <c r="BQ174" i="35" a="1"/>
  <c r="AA174" i="35" a="1"/>
  <c r="C174" i="35" a="1"/>
  <c r="Y174" i="35" a="1"/>
  <c r="BJ174" i="35" a="1"/>
  <c r="U174" i="35" a="1"/>
  <c r="AN174" i="35"/>
  <c r="AF174" i="35" a="1"/>
  <c r="L174" i="35"/>
  <c r="AJ174" i="35" a="1"/>
  <c r="BF174" i="35" a="1"/>
  <c r="AI174" i="35" a="1"/>
  <c r="BE174" i="35" a="1"/>
  <c r="BR174" i="35" a="1"/>
  <c r="AZ174" i="35" a="1"/>
  <c r="F174" i="35"/>
  <c r="M174" i="35"/>
  <c r="BG174" i="35" a="1"/>
  <c r="AH174" i="35" a="1"/>
  <c r="AE174" i="35" a="1"/>
  <c r="D174" i="35"/>
  <c r="AW174" i="35" a="1"/>
  <c r="P174" i="35" a="1"/>
  <c r="Q174" i="35" a="1"/>
  <c r="AP174" i="35"/>
  <c r="AD174" i="35" a="1"/>
  <c r="AR174" i="35"/>
  <c r="G174" i="35"/>
  <c r="AV174" i="35" a="1"/>
  <c r="R174" i="35" a="1"/>
  <c r="AC174" i="35" a="1"/>
  <c r="T174" i="35" a="1"/>
  <c r="BO174" i="35" a="1"/>
  <c r="BT174" i="35" a="1"/>
  <c r="AM174" i="35"/>
  <c r="AU174" i="35" a="1"/>
  <c r="BL174" i="35" a="1"/>
  <c r="AY174" i="35" a="1"/>
  <c r="BP174" i="35" a="1"/>
  <c r="AG174" i="35" a="1"/>
  <c r="BS174" i="35" a="1"/>
  <c r="BB174" i="35" a="1"/>
  <c r="BC174" i="35" a="1"/>
  <c r="BD174" i="35" a="1"/>
  <c r="AB174" i="35" a="1"/>
  <c r="H174" i="35"/>
  <c r="J174" i="35"/>
  <c r="AK174" i="35" a="1"/>
  <c r="AO174" i="35"/>
  <c r="Z174" i="35" a="1"/>
  <c r="K174" i="35"/>
  <c r="BM174" i="35" a="1"/>
  <c r="X174" i="35" a="1"/>
  <c r="BI174" i="35" l="1"/>
  <c r="AV174" i="35"/>
  <c r="AX174" i="35"/>
  <c r="BK174" i="35"/>
  <c r="BS174" i="35"/>
  <c r="BJ174" i="35"/>
  <c r="BU174" i="35"/>
  <c r="BE174" i="35"/>
  <c r="AU174" i="35"/>
  <c r="BT174" i="35"/>
  <c r="BF174" i="35"/>
  <c r="BR174" i="35"/>
  <c r="BG174" i="35"/>
  <c r="BM174" i="35"/>
  <c r="BA174" i="35"/>
  <c r="AW174" i="35"/>
  <c r="BP174" i="35"/>
  <c r="BC174" i="35"/>
  <c r="BD174" i="35"/>
  <c r="BB174" i="35"/>
  <c r="BL174" i="35"/>
  <c r="BH174" i="35"/>
  <c r="BO174" i="35"/>
  <c r="BN174" i="35"/>
  <c r="AZ174" i="35"/>
  <c r="AY174" i="35"/>
  <c r="BQ174" i="35"/>
  <c r="C174" i="35"/>
  <c r="Z174" i="35"/>
  <c r="AC174" i="35"/>
  <c r="AI174" i="35"/>
  <c r="Y174" i="35"/>
  <c r="AH174" i="35"/>
  <c r="AJ174" i="35"/>
  <c r="P174" i="35"/>
  <c r="Q174" i="35"/>
  <c r="R174" i="35"/>
  <c r="AA174" i="35"/>
  <c r="S174" i="35"/>
  <c r="AB174" i="35"/>
  <c r="AK174" i="35"/>
  <c r="T174" i="35"/>
  <c r="AD174" i="35"/>
  <c r="U174" i="35"/>
  <c r="V174" i="35"/>
  <c r="AE174" i="35"/>
  <c r="W174" i="35"/>
  <c r="X174" i="35"/>
  <c r="AF174" i="35"/>
  <c r="AG174" i="35"/>
  <c r="A175" i="35"/>
  <c r="BN175" i="35" a="1"/>
  <c r="J175" i="35"/>
  <c r="AS175" i="35"/>
  <c r="BR175" i="35" a="1"/>
  <c r="BD175" i="35" a="1"/>
  <c r="AN175" i="35"/>
  <c r="P175" i="35" a="1"/>
  <c r="V175" i="35" a="1"/>
  <c r="C175" i="35" a="1"/>
  <c r="AV175" i="35" a="1"/>
  <c r="Y175" i="35" a="1"/>
  <c r="AU175" i="35" a="1"/>
  <c r="AK175" i="35" a="1"/>
  <c r="AZ175" i="35" a="1"/>
  <c r="N175" i="35"/>
  <c r="BM175" i="35" a="1"/>
  <c r="AO175" i="35"/>
  <c r="H175" i="35"/>
  <c r="BB175" i="35" a="1"/>
  <c r="AD175" i="35" a="1"/>
  <c r="K175" i="35"/>
  <c r="BK175" i="35" a="1"/>
  <c r="BI175" i="35" a="1"/>
  <c r="W175" i="35" a="1"/>
  <c r="AB175" i="35" a="1"/>
  <c r="AH175" i="35" a="1"/>
  <c r="AG175" i="35" a="1"/>
  <c r="I175" i="35"/>
  <c r="G175" i="35"/>
  <c r="AE175" i="35" a="1"/>
  <c r="BS175" i="35" a="1"/>
  <c r="AC175" i="35" a="1"/>
  <c r="Z175" i="35" a="1"/>
  <c r="BH175" i="35" a="1"/>
  <c r="F175" i="35"/>
  <c r="S175" i="35" a="1"/>
  <c r="AX175" i="35" a="1"/>
  <c r="M175" i="35"/>
  <c r="BO175" i="35" a="1"/>
  <c r="BC175" i="35" a="1"/>
  <c r="BE175" i="35" a="1"/>
  <c r="U175" i="35" a="1"/>
  <c r="R175" i="35" a="1"/>
  <c r="AY175" i="35" a="1"/>
  <c r="AP175" i="35"/>
  <c r="AI175" i="35" a="1"/>
  <c r="BP175" i="35" a="1"/>
  <c r="X175" i="35" a="1"/>
  <c r="BU175" i="35" a="1"/>
  <c r="AJ175" i="35" a="1"/>
  <c r="T175" i="35" a="1"/>
  <c r="AM175" i="35"/>
  <c r="BA175" i="35" a="1"/>
  <c r="AR175" i="35"/>
  <c r="AA175" i="35" a="1"/>
  <c r="BJ175" i="35" a="1"/>
  <c r="L175" i="35"/>
  <c r="BQ175" i="35" a="1"/>
  <c r="AQ175" i="35"/>
  <c r="BG175" i="35" a="1"/>
  <c r="E175" i="35"/>
  <c r="BF175" i="35" a="1"/>
  <c r="Q175" i="35" a="1"/>
  <c r="BL175" i="35" a="1"/>
  <c r="AW175" i="35" a="1"/>
  <c r="BT175" i="35" a="1"/>
  <c r="AF175" i="35" a="1"/>
  <c r="BF175" i="35" l="1"/>
  <c r="BS175" i="35"/>
  <c r="BE175" i="35"/>
  <c r="BK175" i="35"/>
  <c r="BO175" i="35"/>
  <c r="AZ175" i="35"/>
  <c r="BP175" i="35"/>
  <c r="BN175" i="35"/>
  <c r="BQ175" i="35"/>
  <c r="BL175" i="35"/>
  <c r="BM175" i="35"/>
  <c r="BD175" i="35"/>
  <c r="BG175" i="35"/>
  <c r="BJ175" i="35"/>
  <c r="BT175" i="35"/>
  <c r="BU175" i="35"/>
  <c r="AW175" i="35"/>
  <c r="BI175" i="35"/>
  <c r="BR175" i="35"/>
  <c r="BC175" i="35"/>
  <c r="BB175" i="35"/>
  <c r="AY175" i="35"/>
  <c r="AV175" i="35"/>
  <c r="AU175" i="35"/>
  <c r="AX175" i="35"/>
  <c r="BH175" i="35"/>
  <c r="BA175" i="35"/>
  <c r="C175" i="35"/>
  <c r="AF175" i="35"/>
  <c r="AD175" i="35"/>
  <c r="AE175" i="35"/>
  <c r="U175" i="35"/>
  <c r="V175" i="35"/>
  <c r="Y175" i="35"/>
  <c r="W175" i="35"/>
  <c r="X175" i="35"/>
  <c r="AG175" i="35"/>
  <c r="P175" i="35"/>
  <c r="Z175" i="35"/>
  <c r="AH175" i="35"/>
  <c r="Q175" i="35"/>
  <c r="AI175" i="35"/>
  <c r="R175" i="35"/>
  <c r="AA175" i="35"/>
  <c r="AJ175" i="35"/>
  <c r="S175" i="35"/>
  <c r="AK175" i="35"/>
  <c r="T175" i="35"/>
  <c r="AB175" i="35"/>
  <c r="AC175" i="35"/>
  <c r="A176" i="35"/>
  <c r="BS176" i="35" a="1"/>
  <c r="J176" i="35"/>
  <c r="AG176" i="35" a="1"/>
  <c r="BH176" i="35" a="1"/>
  <c r="D175" i="35"/>
  <c r="BE176" i="35" a="1"/>
  <c r="Q176" i="35" a="1"/>
  <c r="AP176" i="35"/>
  <c r="BG176" i="35" a="1"/>
  <c r="T176" i="35" a="1"/>
  <c r="AJ176" i="35" a="1"/>
  <c r="P176" i="35" a="1"/>
  <c r="AU176" i="35" a="1"/>
  <c r="C176" i="35" a="1"/>
  <c r="F176" i="35"/>
  <c r="AO176" i="35"/>
  <c r="AX176" i="35" a="1"/>
  <c r="AC176" i="35" a="1"/>
  <c r="BK176" i="35" a="1"/>
  <c r="BO176" i="35" a="1"/>
  <c r="BB176" i="35" a="1"/>
  <c r="BJ176" i="35" a="1"/>
  <c r="Z176" i="35" a="1"/>
  <c r="BD176" i="35" a="1"/>
  <c r="BA176" i="35" a="1"/>
  <c r="BF176" i="35" a="1"/>
  <c r="X176" i="35" a="1"/>
  <c r="AE176" i="35" a="1"/>
  <c r="BC176" i="35" a="1"/>
  <c r="Y176" i="35" a="1"/>
  <c r="AF176" i="35" a="1"/>
  <c r="BI176" i="35" a="1"/>
  <c r="AK176" i="35" a="1"/>
  <c r="AI176" i="35" a="1"/>
  <c r="AV176" i="35" a="1"/>
  <c r="AH176" i="35" a="1"/>
  <c r="AQ176" i="35"/>
  <c r="AA176" i="35" a="1"/>
  <c r="BM176" i="35" a="1"/>
  <c r="AD176" i="35" a="1"/>
  <c r="AM176" i="35"/>
  <c r="K176" i="35"/>
  <c r="AR176" i="35"/>
  <c r="R176" i="35" a="1"/>
  <c r="BU176" i="35" a="1"/>
  <c r="BT176" i="35" a="1"/>
  <c r="AZ176" i="35" a="1"/>
  <c r="S176" i="35" a="1"/>
  <c r="AY176" i="35" a="1"/>
  <c r="AB176" i="35" a="1"/>
  <c r="W176" i="35" a="1"/>
  <c r="BN176" i="35" a="1"/>
  <c r="E176" i="35"/>
  <c r="N176" i="35"/>
  <c r="BR176" i="35" a="1"/>
  <c r="BP176" i="35" a="1"/>
  <c r="V176" i="35" a="1"/>
  <c r="M176" i="35"/>
  <c r="BL176" i="35" a="1"/>
  <c r="I176" i="35"/>
  <c r="D176" i="35"/>
  <c r="U176" i="35" a="1"/>
  <c r="BQ176" i="35" a="1"/>
  <c r="AW176" i="35" a="1"/>
  <c r="L176" i="35"/>
  <c r="BD176" i="35" l="1"/>
  <c r="AV176" i="35"/>
  <c r="BH176" i="35"/>
  <c r="BL176" i="35"/>
  <c r="BM176" i="35"/>
  <c r="AU176" i="35"/>
  <c r="BC176" i="35"/>
  <c r="BJ176" i="35"/>
  <c r="BS176" i="35"/>
  <c r="BR176" i="35"/>
  <c r="BK176" i="35"/>
  <c r="BO176" i="35"/>
  <c r="AY176" i="35"/>
  <c r="BT176" i="35"/>
  <c r="BI176" i="35"/>
  <c r="BG176" i="35"/>
  <c r="AW176" i="35"/>
  <c r="BU176" i="35"/>
  <c r="BQ176" i="35"/>
  <c r="BF176" i="35"/>
  <c r="BA176" i="35"/>
  <c r="BB176" i="35"/>
  <c r="BN176" i="35"/>
  <c r="AZ176" i="35"/>
  <c r="AX176" i="35"/>
  <c r="BP176" i="35"/>
  <c r="BE176" i="35"/>
  <c r="C176" i="35"/>
  <c r="AI176" i="35"/>
  <c r="AJ176" i="35"/>
  <c r="Q176" i="35"/>
  <c r="R176" i="35"/>
  <c r="U176" i="35"/>
  <c r="Z176" i="35"/>
  <c r="AA176" i="35"/>
  <c r="AB176" i="35"/>
  <c r="S176" i="35"/>
  <c r="AK176" i="35"/>
  <c r="T176" i="35"/>
  <c r="AC176" i="35"/>
  <c r="V176" i="35"/>
  <c r="AD176" i="35"/>
  <c r="AE176" i="35"/>
  <c r="W176" i="35"/>
  <c r="AF176" i="35"/>
  <c r="AG176" i="35"/>
  <c r="P176" i="35"/>
  <c r="X176" i="35"/>
  <c r="AH176" i="35"/>
  <c r="Y176" i="35"/>
  <c r="A177" i="35"/>
  <c r="AU177" i="35" a="1"/>
  <c r="AJ177" i="35" a="1"/>
  <c r="AF177" i="35" a="1"/>
  <c r="BR177" i="35" a="1"/>
  <c r="BD177" i="35" a="1"/>
  <c r="BC177" i="35" a="1"/>
  <c r="U177" i="35" a="1"/>
  <c r="BS177" i="35" a="1"/>
  <c r="BN177" i="35" a="1"/>
  <c r="F177" i="35"/>
  <c r="V177" i="35" a="1"/>
  <c r="AM177" i="35"/>
  <c r="AI177" i="35" a="1"/>
  <c r="AA177" i="35" a="1"/>
  <c r="BT177" i="35" a="1"/>
  <c r="E177" i="35"/>
  <c r="BF177" i="35" a="1"/>
  <c r="BK177" i="35" a="1"/>
  <c r="P177" i="35" a="1"/>
  <c r="BP177" i="35" a="1"/>
  <c r="M177" i="35"/>
  <c r="BA177" i="35" a="1"/>
  <c r="Y177" i="35" a="1"/>
  <c r="AO177" i="35"/>
  <c r="BJ177" i="35" a="1"/>
  <c r="L177" i="35"/>
  <c r="BM177" i="35" a="1"/>
  <c r="AW177" i="35" a="1"/>
  <c r="H176" i="35"/>
  <c r="R177" i="35" a="1"/>
  <c r="W177" i="35" a="1"/>
  <c r="AN176" i="35"/>
  <c r="T177" i="35" a="1"/>
  <c r="AZ177" i="35" a="1"/>
  <c r="AR177" i="35"/>
  <c r="BE177" i="35" a="1"/>
  <c r="AE177" i="35" a="1"/>
  <c r="C177" i="35" a="1"/>
  <c r="I177" i="35"/>
  <c r="AY177" i="35" a="1"/>
  <c r="AS176" i="35"/>
  <c r="AS177" i="35"/>
  <c r="G176" i="35"/>
  <c r="BH177" i="35" a="1"/>
  <c r="AD177" i="35" a="1"/>
  <c r="BO177" i="35" a="1"/>
  <c r="AG177" i="35" a="1"/>
  <c r="Q177" i="35" a="1"/>
  <c r="AV177" i="35" a="1"/>
  <c r="N177" i="35"/>
  <c r="BL177" i="35" a="1"/>
  <c r="BI177" i="35" a="1"/>
  <c r="BU177" i="35" a="1"/>
  <c r="K177" i="35"/>
  <c r="X177" i="35" a="1"/>
  <c r="D177" i="35"/>
  <c r="Z177" i="35" a="1"/>
  <c r="BB177" i="35" a="1"/>
  <c r="AN177" i="35"/>
  <c r="AH177" i="35" a="1"/>
  <c r="AC177" i="35" a="1"/>
  <c r="AP177" i="35"/>
  <c r="AB177" i="35" a="1"/>
  <c r="H177" i="35"/>
  <c r="J177" i="35"/>
  <c r="BG177" i="35" a="1"/>
  <c r="S177" i="35" a="1"/>
  <c r="AX177" i="35" a="1"/>
  <c r="BQ177" i="35" a="1"/>
  <c r="AK177" i="35" a="1"/>
  <c r="G177" i="35"/>
  <c r="AQ177" i="35"/>
  <c r="BB177" i="35" l="1"/>
  <c r="AV177" i="35"/>
  <c r="BF177" i="35"/>
  <c r="BC177" i="35"/>
  <c r="BR177" i="35"/>
  <c r="BK177" i="35"/>
  <c r="AX177" i="35"/>
  <c r="BP177" i="35"/>
  <c r="BQ177" i="35"/>
  <c r="BU177" i="35"/>
  <c r="BS177" i="35"/>
  <c r="BT177" i="35"/>
  <c r="AW177" i="35"/>
  <c r="BL177" i="35"/>
  <c r="BH177" i="35"/>
  <c r="BA177" i="35"/>
  <c r="BG177" i="35"/>
  <c r="BE177" i="35"/>
  <c r="BI177" i="35"/>
  <c r="BO177" i="35"/>
  <c r="BJ177" i="35"/>
  <c r="BM177" i="35"/>
  <c r="AY177" i="35"/>
  <c r="BD177" i="35"/>
  <c r="AZ177" i="35"/>
  <c r="AU177" i="35"/>
  <c r="BN177" i="35"/>
  <c r="C177" i="35"/>
  <c r="W177" i="35"/>
  <c r="Q177" i="35"/>
  <c r="V177" i="35"/>
  <c r="X177" i="35"/>
  <c r="AE177" i="35"/>
  <c r="AF177" i="35"/>
  <c r="AI177" i="35"/>
  <c r="AG177" i="35"/>
  <c r="P177" i="35"/>
  <c r="Y177" i="35"/>
  <c r="AH177" i="35"/>
  <c r="R177" i="35"/>
  <c r="Z177" i="35"/>
  <c r="AJ177" i="35"/>
  <c r="AA177" i="35"/>
  <c r="S177" i="35"/>
  <c r="AB177" i="35"/>
  <c r="AK177" i="35"/>
  <c r="AC177" i="35"/>
  <c r="T177" i="35"/>
  <c r="AD177" i="35"/>
  <c r="U177" i="35"/>
  <c r="A178" i="35"/>
  <c r="AE178" i="35" a="1"/>
  <c r="D178" i="35"/>
  <c r="BG178" i="35" a="1"/>
  <c r="BE178" i="35" a="1"/>
  <c r="S178" i="35" a="1"/>
  <c r="AA178" i="35" a="1"/>
  <c r="BC178" i="35" a="1"/>
  <c r="J178" i="35"/>
  <c r="U178" i="35" a="1"/>
  <c r="BU178" i="35" a="1"/>
  <c r="Y178" i="35" a="1"/>
  <c r="Z178" i="35" a="1"/>
  <c r="BB178" i="35" a="1"/>
  <c r="Q178" i="35" a="1"/>
  <c r="BH178" i="35" a="1"/>
  <c r="AB178" i="35" a="1"/>
  <c r="BR178" i="35" a="1"/>
  <c r="C178" i="35" a="1"/>
  <c r="BN178" i="35" a="1"/>
  <c r="P178" i="35" a="1"/>
  <c r="AP178" i="35"/>
  <c r="F178" i="35"/>
  <c r="N178" i="35"/>
  <c r="BF178" i="35" a="1"/>
  <c r="AU178" i="35" a="1"/>
  <c r="BK178" i="35" a="1"/>
  <c r="AO178" i="35"/>
  <c r="AG178" i="35" a="1"/>
  <c r="BT178" i="35" a="1"/>
  <c r="BP178" i="35" a="1"/>
  <c r="W178" i="35" a="1"/>
  <c r="AF178" i="35" a="1"/>
  <c r="X178" i="35" a="1"/>
  <c r="AK178" i="35" a="1"/>
  <c r="G178" i="35"/>
  <c r="BS178" i="35" a="1"/>
  <c r="BI178" i="35" a="1"/>
  <c r="AY178" i="35" a="1"/>
  <c r="AW178" i="35" a="1"/>
  <c r="BL178" i="35" a="1"/>
  <c r="AN178" i="35"/>
  <c r="AI178" i="35" a="1"/>
  <c r="AC178" i="35" a="1"/>
  <c r="H178" i="35"/>
  <c r="BJ178" i="35" a="1"/>
  <c r="K178" i="35"/>
  <c r="BA178" i="35" a="1"/>
  <c r="AS178" i="35"/>
  <c r="AZ178" i="35" a="1"/>
  <c r="AR178" i="35"/>
  <c r="BD178" i="35" a="1"/>
  <c r="V178" i="35" a="1"/>
  <c r="I178" i="35"/>
  <c r="AQ178" i="35"/>
  <c r="R178" i="35" a="1"/>
  <c r="BQ178" i="35" a="1"/>
  <c r="AH178" i="35" a="1"/>
  <c r="BM178" i="35" a="1"/>
  <c r="T178" i="35" a="1"/>
  <c r="AD178" i="35" a="1"/>
  <c r="L178" i="35"/>
  <c r="E178" i="35"/>
  <c r="AV178" i="35" a="1"/>
  <c r="AX178" i="35" a="1"/>
  <c r="M178" i="35"/>
  <c r="BO178" i="35" a="1"/>
  <c r="AJ178" i="35" a="1"/>
  <c r="AM178" i="35"/>
  <c r="AV178" i="35" l="1"/>
  <c r="BG178" i="35"/>
  <c r="AZ178" i="35"/>
  <c r="BK178" i="35"/>
  <c r="AU178" i="35"/>
  <c r="BB178" i="35"/>
  <c r="AW178" i="35"/>
  <c r="BQ178" i="35"/>
  <c r="BS178" i="35"/>
  <c r="BD178" i="35"/>
  <c r="BP178" i="35"/>
  <c r="BI178" i="35"/>
  <c r="BT178" i="35"/>
  <c r="BA178" i="35"/>
  <c r="AY178" i="35"/>
  <c r="BN178" i="35"/>
  <c r="BR178" i="35"/>
  <c r="BJ178" i="35"/>
  <c r="AX178" i="35"/>
  <c r="BH178" i="35"/>
  <c r="BL178" i="35"/>
  <c r="BE178" i="35"/>
  <c r="BM178" i="35"/>
  <c r="BO178" i="35"/>
  <c r="BF178" i="35"/>
  <c r="BC178" i="35"/>
  <c r="BU178" i="35"/>
  <c r="C178" i="35"/>
  <c r="AC178" i="35"/>
  <c r="R178" i="35"/>
  <c r="S178" i="35"/>
  <c r="V178" i="35"/>
  <c r="AB178" i="35"/>
  <c r="AD178" i="35"/>
  <c r="AG178" i="35"/>
  <c r="U178" i="35"/>
  <c r="AE178" i="35"/>
  <c r="W178" i="35"/>
  <c r="X178" i="35"/>
  <c r="AH178" i="35"/>
  <c r="Y178" i="35"/>
  <c r="AI178" i="35"/>
  <c r="AJ178" i="35"/>
  <c r="P178" i="35"/>
  <c r="AA178" i="35"/>
  <c r="AK178" i="35"/>
  <c r="Q178" i="35"/>
  <c r="T178" i="35"/>
  <c r="Z178" i="35"/>
  <c r="AF178" i="35"/>
  <c r="A179" i="35"/>
  <c r="C179" i="35" a="1"/>
  <c r="AW179" i="35" a="1"/>
  <c r="AO179" i="35"/>
  <c r="AR179" i="35"/>
  <c r="P179" i="35" a="1"/>
  <c r="BO179" i="35" a="1"/>
  <c r="BN179" i="35" a="1"/>
  <c r="BH179" i="35" a="1"/>
  <c r="AY179" i="35" a="1"/>
  <c r="BB179" i="35" a="1"/>
  <c r="BF179" i="35" a="1"/>
  <c r="N179" i="35"/>
  <c r="BS179" i="35" a="1"/>
  <c r="BM179" i="35" a="1"/>
  <c r="AU179" i="35" a="1"/>
  <c r="Q179" i="35" a="1"/>
  <c r="BP179" i="35" a="1"/>
  <c r="AN179" i="35"/>
  <c r="AD179" i="35" a="1"/>
  <c r="T179" i="35" a="1"/>
  <c r="BU179" i="35" a="1"/>
  <c r="BJ179" i="35" a="1"/>
  <c r="AI179" i="35" a="1"/>
  <c r="M179" i="35"/>
  <c r="AE179" i="35" a="1"/>
  <c r="AK179" i="35" a="1"/>
  <c r="AX179" i="35" a="1"/>
  <c r="BQ179" i="35" a="1"/>
  <c r="AC179" i="35" a="1"/>
  <c r="AB179" i="35" a="1"/>
  <c r="E179" i="35"/>
  <c r="AM179" i="35"/>
  <c r="BI179" i="35" a="1"/>
  <c r="AQ179" i="35"/>
  <c r="AJ179" i="35" a="1"/>
  <c r="W179" i="35" a="1"/>
  <c r="BG179" i="35" a="1"/>
  <c r="Y179" i="35" a="1"/>
  <c r="BA179" i="35" a="1"/>
  <c r="K179" i="35"/>
  <c r="AG179" i="35" a="1"/>
  <c r="AZ179" i="35" a="1"/>
  <c r="BT179" i="35" a="1"/>
  <c r="BC179" i="35" a="1"/>
  <c r="F179" i="35"/>
  <c r="BK179" i="35" a="1"/>
  <c r="H179" i="35"/>
  <c r="BD179" i="35" a="1"/>
  <c r="R179" i="35" a="1"/>
  <c r="BL179" i="35" a="1"/>
  <c r="AP179" i="35"/>
  <c r="S179" i="35" a="1"/>
  <c r="J179" i="35"/>
  <c r="V179" i="35" a="1"/>
  <c r="BE179" i="35" a="1"/>
  <c r="AA179" i="35" a="1"/>
  <c r="U179" i="35" a="1"/>
  <c r="AV179" i="35" a="1"/>
  <c r="I179" i="35"/>
  <c r="X179" i="35" a="1"/>
  <c r="Z179" i="35" a="1"/>
  <c r="AH179" i="35" a="1"/>
  <c r="D179" i="35"/>
  <c r="BR179" i="35" a="1"/>
  <c r="AF179" i="35" a="1"/>
  <c r="AW179" i="35" l="1"/>
  <c r="BA179" i="35"/>
  <c r="BC179" i="35"/>
  <c r="BE179" i="35"/>
  <c r="BG179" i="35"/>
  <c r="AX179" i="35"/>
  <c r="BQ179" i="35"/>
  <c r="AV179" i="35"/>
  <c r="BL179" i="35"/>
  <c r="BD179" i="35"/>
  <c r="BN179" i="35"/>
  <c r="BJ179" i="35"/>
  <c r="AU179" i="35"/>
  <c r="BM179" i="35"/>
  <c r="BU179" i="35"/>
  <c r="BP179" i="35"/>
  <c r="BR179" i="35"/>
  <c r="AY179" i="35"/>
  <c r="AZ179" i="35"/>
  <c r="BB179" i="35"/>
  <c r="BH179" i="35"/>
  <c r="BK179" i="35"/>
  <c r="BT179" i="35"/>
  <c r="BI179" i="35"/>
  <c r="BS179" i="35"/>
  <c r="BF179" i="35"/>
  <c r="BO179" i="35"/>
  <c r="C179" i="35"/>
  <c r="AA179" i="35"/>
  <c r="AC179" i="35"/>
  <c r="AE179" i="35"/>
  <c r="AK179" i="35"/>
  <c r="Q179" i="35"/>
  <c r="R179" i="35"/>
  <c r="U179" i="35"/>
  <c r="S179" i="35"/>
  <c r="T179" i="35"/>
  <c r="AD179" i="35"/>
  <c r="AF179" i="35"/>
  <c r="W179" i="35"/>
  <c r="AG179" i="35"/>
  <c r="X179" i="35"/>
  <c r="AI179" i="35"/>
  <c r="Y179" i="35"/>
  <c r="Z179" i="35"/>
  <c r="AJ179" i="35"/>
  <c r="P179" i="35"/>
  <c r="V179" i="35"/>
  <c r="AB179" i="35"/>
  <c r="AH179" i="35"/>
  <c r="A180" i="35"/>
  <c r="F180" i="35"/>
  <c r="AB180" i="35" a="1"/>
  <c r="AQ180" i="35"/>
  <c r="AS179" i="35"/>
  <c r="L180" i="35"/>
  <c r="W180" i="35" a="1"/>
  <c r="AD180" i="35" a="1"/>
  <c r="Q180" i="35" a="1"/>
  <c r="AV180" i="35" a="1"/>
  <c r="BE180" i="35" a="1"/>
  <c r="BR180" i="35" a="1"/>
  <c r="D180" i="35"/>
  <c r="AM180" i="35"/>
  <c r="G180" i="35"/>
  <c r="BF180" i="35" a="1"/>
  <c r="AX180" i="35" a="1"/>
  <c r="V180" i="35" a="1"/>
  <c r="S180" i="35" a="1"/>
  <c r="K180" i="35"/>
  <c r="G179" i="35"/>
  <c r="AC180" i="35" a="1"/>
  <c r="AF180" i="35" a="1"/>
  <c r="BO180" i="35" a="1"/>
  <c r="BD180" i="35" a="1"/>
  <c r="AK180" i="35" a="1"/>
  <c r="AH180" i="35" a="1"/>
  <c r="X180" i="35" a="1"/>
  <c r="J180" i="35"/>
  <c r="AG180" i="35" a="1"/>
  <c r="AI180" i="35" a="1"/>
  <c r="T180" i="35" a="1"/>
  <c r="BT180" i="35" a="1"/>
  <c r="BK180" i="35" a="1"/>
  <c r="AY180" i="35" a="1"/>
  <c r="L179" i="35"/>
  <c r="N180" i="35"/>
  <c r="BG180" i="35" a="1"/>
  <c r="BQ180" i="35" a="1"/>
  <c r="BH180" i="35" a="1"/>
  <c r="BJ180" i="35" a="1"/>
  <c r="AJ180" i="35" a="1"/>
  <c r="AA180" i="35" a="1"/>
  <c r="AZ180" i="35" a="1"/>
  <c r="BN180" i="35" a="1"/>
  <c r="AO180" i="35"/>
  <c r="BI180" i="35" a="1"/>
  <c r="AW180" i="35" a="1"/>
  <c r="BA180" i="35" a="1"/>
  <c r="C180" i="35" a="1"/>
  <c r="E180" i="35"/>
  <c r="AP180" i="35"/>
  <c r="Y180" i="35" a="1"/>
  <c r="Z180" i="35" a="1"/>
  <c r="BB180" i="35" a="1"/>
  <c r="BM180" i="35" a="1"/>
  <c r="R180" i="35" a="1"/>
  <c r="M180" i="35"/>
  <c r="P180" i="35" a="1"/>
  <c r="BC180" i="35" a="1"/>
  <c r="BS180" i="35" a="1"/>
  <c r="BU180" i="35" a="1"/>
  <c r="U180" i="35" a="1"/>
  <c r="BL180" i="35" a="1"/>
  <c r="AE180" i="35" a="1"/>
  <c r="BP180" i="35" a="1"/>
  <c r="AU180" i="35" a="1"/>
  <c r="AZ180" i="35" l="1"/>
  <c r="AY180" i="35"/>
  <c r="AU180" i="35"/>
  <c r="AW180" i="35"/>
  <c r="AX180" i="35"/>
  <c r="BP180" i="35"/>
  <c r="BN180" i="35"/>
  <c r="BT180" i="35"/>
  <c r="AV180" i="35"/>
  <c r="BU180" i="35"/>
  <c r="BO180" i="35"/>
  <c r="BL180" i="35"/>
  <c r="BD180" i="35"/>
  <c r="BC180" i="35"/>
  <c r="BE180" i="35"/>
  <c r="BI180" i="35"/>
  <c r="BF180" i="35"/>
  <c r="BS180" i="35"/>
  <c r="BH180" i="35"/>
  <c r="BM180" i="35"/>
  <c r="BJ180" i="35"/>
  <c r="BR180" i="35"/>
  <c r="BG180" i="35"/>
  <c r="BB180" i="35"/>
  <c r="BK180" i="35"/>
  <c r="BA180" i="35"/>
  <c r="BQ180" i="35"/>
  <c r="C180" i="35"/>
  <c r="AK180" i="35"/>
  <c r="P180" i="35"/>
  <c r="Q180" i="35"/>
  <c r="Z180" i="35"/>
  <c r="AA180" i="35"/>
  <c r="AB180" i="35"/>
  <c r="S180" i="35"/>
  <c r="AC180" i="35"/>
  <c r="T180" i="35"/>
  <c r="AE180" i="35"/>
  <c r="U180" i="35"/>
  <c r="V180" i="35"/>
  <c r="AF180" i="35"/>
  <c r="W180" i="35"/>
  <c r="AG180" i="35"/>
  <c r="AH180" i="35"/>
  <c r="Y180" i="35"/>
  <c r="AI180" i="35"/>
  <c r="R180" i="35"/>
  <c r="X180" i="35"/>
  <c r="AD180" i="35"/>
  <c r="AJ180" i="35"/>
  <c r="A181" i="35"/>
  <c r="BA181" i="35" a="1"/>
  <c r="AS181" i="35"/>
  <c r="I181" i="35"/>
  <c r="H181" i="35"/>
  <c r="BB181" i="35" a="1"/>
  <c r="U181" i="35" a="1"/>
  <c r="BL181" i="35" a="1"/>
  <c r="BM181" i="35" a="1"/>
  <c r="AQ181" i="35"/>
  <c r="H180" i="35"/>
  <c r="Z181" i="35" a="1"/>
  <c r="AO181" i="35"/>
  <c r="AZ181" i="35" a="1"/>
  <c r="AK181" i="35" a="1"/>
  <c r="BR181" i="35" a="1"/>
  <c r="BH181" i="35" a="1"/>
  <c r="AP181" i="35"/>
  <c r="M181" i="35"/>
  <c r="BP181" i="35" a="1"/>
  <c r="AS180" i="35"/>
  <c r="I180" i="35"/>
  <c r="BE181" i="35" a="1"/>
  <c r="AC181" i="35" a="1"/>
  <c r="AG181" i="35" a="1"/>
  <c r="BC181" i="35" a="1"/>
  <c r="AH181" i="35" a="1"/>
  <c r="AR181" i="35"/>
  <c r="E181" i="35"/>
  <c r="BK181" i="35" a="1"/>
  <c r="BI181" i="35" a="1"/>
  <c r="G181" i="35"/>
  <c r="D181" i="35"/>
  <c r="AN180" i="35"/>
  <c r="X181" i="35" a="1"/>
  <c r="AU181" i="35" a="1"/>
  <c r="V181" i="35" a="1"/>
  <c r="AM181" i="35"/>
  <c r="BJ181" i="35" a="1"/>
  <c r="S181" i="35" a="1"/>
  <c r="BQ181" i="35" a="1"/>
  <c r="AX181" i="35" a="1"/>
  <c r="J181" i="35"/>
  <c r="BD181" i="35" a="1"/>
  <c r="AW181" i="35" a="1"/>
  <c r="N181" i="35"/>
  <c r="AE181" i="35" a="1"/>
  <c r="AB181" i="35" a="1"/>
  <c r="C181" i="35" a="1"/>
  <c r="BU181" i="35" a="1"/>
  <c r="F181" i="35"/>
  <c r="AJ181" i="35" a="1"/>
  <c r="L181" i="35"/>
  <c r="Y181" i="35" a="1"/>
  <c r="W181" i="35" a="1"/>
  <c r="R181" i="35" a="1"/>
  <c r="AI181" i="35" a="1"/>
  <c r="BO181" i="35" a="1"/>
  <c r="AN181" i="35"/>
  <c r="BG181" i="35" a="1"/>
  <c r="AD181" i="35" a="1"/>
  <c r="BT181" i="35" a="1"/>
  <c r="K181" i="35"/>
  <c r="AY181" i="35" a="1"/>
  <c r="BN181" i="35" a="1"/>
  <c r="P181" i="35" a="1"/>
  <c r="T181" i="35" a="1"/>
  <c r="AR180" i="35"/>
  <c r="BF181" i="35" a="1"/>
  <c r="Q181" i="35" a="1"/>
  <c r="AV181" i="35" a="1"/>
  <c r="BS181" i="35" a="1"/>
  <c r="AA181" i="35" a="1"/>
  <c r="AF181" i="35" a="1"/>
  <c r="BU181" i="35" l="1"/>
  <c r="BE181" i="35"/>
  <c r="BM181" i="35"/>
  <c r="BS181" i="35"/>
  <c r="AX181" i="35"/>
  <c r="BC181" i="35"/>
  <c r="AZ181" i="35"/>
  <c r="BK181" i="35"/>
  <c r="BF181" i="35"/>
  <c r="BG181" i="35"/>
  <c r="BP181" i="35"/>
  <c r="BH181" i="35"/>
  <c r="BO181" i="35"/>
  <c r="BD181" i="35"/>
  <c r="BB181" i="35"/>
  <c r="BI181" i="35"/>
  <c r="BR181" i="35"/>
  <c r="BA181" i="35"/>
  <c r="BN181" i="35"/>
  <c r="BL181" i="35"/>
  <c r="AV181" i="35"/>
  <c r="AW181" i="35"/>
  <c r="BT181" i="35"/>
  <c r="AY181" i="35"/>
  <c r="BJ181" i="35"/>
  <c r="BQ181" i="35"/>
  <c r="AU181" i="35"/>
  <c r="C181" i="35"/>
  <c r="R181" i="35"/>
  <c r="Y181" i="35"/>
  <c r="X181" i="35"/>
  <c r="AB181" i="35"/>
  <c r="AI181" i="35"/>
  <c r="AJ181" i="35"/>
  <c r="P181" i="35"/>
  <c r="AA181" i="35"/>
  <c r="Q181" i="35"/>
  <c r="S181" i="35"/>
  <c r="AC181" i="35"/>
  <c r="AD181" i="35"/>
  <c r="U181" i="35"/>
  <c r="AG181" i="35"/>
  <c r="V181" i="35"/>
  <c r="W181" i="35"/>
  <c r="AH181" i="35"/>
  <c r="AE181" i="35"/>
  <c r="AK181" i="35"/>
  <c r="T181" i="35"/>
  <c r="Z181" i="35"/>
  <c r="AF181" i="35"/>
  <c r="A182" i="35"/>
  <c r="BT182" i="35" a="1"/>
  <c r="BH182" i="35" a="1"/>
  <c r="AA182" i="35" a="1"/>
  <c r="BR182" i="35" a="1"/>
  <c r="AC182" i="35" a="1"/>
  <c r="AU182" i="35" a="1"/>
  <c r="BM182" i="35" a="1"/>
  <c r="AY182" i="35" a="1"/>
  <c r="AJ182" i="35" a="1"/>
  <c r="AP182" i="35"/>
  <c r="AQ182" i="35"/>
  <c r="BG182" i="35" a="1"/>
  <c r="U182" i="35" a="1"/>
  <c r="BP182" i="35" a="1"/>
  <c r="AM182" i="35"/>
  <c r="AF182" i="35" a="1"/>
  <c r="H182" i="35"/>
  <c r="AZ182" i="35" a="1"/>
  <c r="AE182" i="35" a="1"/>
  <c r="L182" i="35"/>
  <c r="BQ182" i="35" a="1"/>
  <c r="AK182" i="35" a="1"/>
  <c r="J182" i="35"/>
  <c r="I182" i="35"/>
  <c r="BN182" i="35" a="1"/>
  <c r="D182" i="35"/>
  <c r="AO182" i="35"/>
  <c r="C182" i="35" a="1"/>
  <c r="BC182" i="35" a="1"/>
  <c r="BI182" i="35" a="1"/>
  <c r="N182" i="35"/>
  <c r="BU182" i="35" a="1"/>
  <c r="AX182" i="35" a="1"/>
  <c r="BE182" i="35" a="1"/>
  <c r="F182" i="35"/>
  <c r="Z182" i="35" a="1"/>
  <c r="V182" i="35" a="1"/>
  <c r="BO182" i="35" a="1"/>
  <c r="P182" i="35" a="1"/>
  <c r="BJ182" i="35" a="1"/>
  <c r="AB182" i="35" a="1"/>
  <c r="AN182" i="35"/>
  <c r="AR182" i="35"/>
  <c r="BK182" i="35" a="1"/>
  <c r="BD182" i="35" a="1"/>
  <c r="AD182" i="35" a="1"/>
  <c r="Y182" i="35" a="1"/>
  <c r="E182" i="35"/>
  <c r="AW182" i="35" a="1"/>
  <c r="AI182" i="35" a="1"/>
  <c r="BS182" i="35" a="1"/>
  <c r="M182" i="35"/>
  <c r="X182" i="35" a="1"/>
  <c r="R182" i="35" a="1"/>
  <c r="T182" i="35" a="1"/>
  <c r="W182" i="35" a="1"/>
  <c r="BA182" i="35" a="1"/>
  <c r="BF182" i="35" a="1"/>
  <c r="BL182" i="35" a="1"/>
  <c r="AV182" i="35" a="1"/>
  <c r="K182" i="35"/>
  <c r="AG182" i="35" a="1"/>
  <c r="G182" i="35"/>
  <c r="AH182" i="35" a="1"/>
  <c r="AS182" i="35"/>
  <c r="Q182" i="35" a="1"/>
  <c r="S182" i="35" a="1"/>
  <c r="BB182" i="35" a="1"/>
  <c r="BC182" i="35" l="1"/>
  <c r="BJ182" i="35"/>
  <c r="BP182" i="35"/>
  <c r="AU182" i="35"/>
  <c r="BQ182" i="35"/>
  <c r="BR182" i="35"/>
  <c r="BH182" i="35"/>
  <c r="AY182" i="35"/>
  <c r="BB182" i="35"/>
  <c r="AW182" i="35"/>
  <c r="BM182" i="35"/>
  <c r="BF182" i="35"/>
  <c r="BO182" i="35"/>
  <c r="AZ182" i="35"/>
  <c r="BG182" i="35"/>
  <c r="BD182" i="35"/>
  <c r="BA182" i="35"/>
  <c r="BT182" i="35"/>
  <c r="BI182" i="35"/>
  <c r="BN182" i="35"/>
  <c r="BU182" i="35"/>
  <c r="AV182" i="35"/>
  <c r="BS182" i="35"/>
  <c r="AX182" i="35"/>
  <c r="BK182" i="35"/>
  <c r="BE182" i="35"/>
  <c r="BL182" i="35"/>
  <c r="C182" i="35"/>
  <c r="AC182" i="35"/>
  <c r="R182" i="35"/>
  <c r="Q182" i="35"/>
  <c r="AD182" i="35"/>
  <c r="AE182" i="35"/>
  <c r="S182" i="35"/>
  <c r="AI182" i="35"/>
  <c r="W182" i="35"/>
  <c r="AJ182" i="35"/>
  <c r="AK182" i="35"/>
  <c r="X182" i="35"/>
  <c r="Y182" i="35"/>
  <c r="T182" i="35"/>
  <c r="Z182" i="35"/>
  <c r="AF182" i="35"/>
  <c r="U182" i="35"/>
  <c r="AA182" i="35"/>
  <c r="AG182" i="35"/>
  <c r="P182" i="35"/>
  <c r="V182" i="35"/>
  <c r="AB182" i="35"/>
  <c r="AH182" i="35"/>
  <c r="A183" i="35"/>
  <c r="AH183" i="35" a="1"/>
  <c r="AF183" i="35" a="1"/>
  <c r="AW183" i="35" a="1"/>
  <c r="AM183" i="35"/>
  <c r="R183" i="35" a="1"/>
  <c r="BH183" i="35" a="1"/>
  <c r="AX183" i="35" a="1"/>
  <c r="AA183" i="35" a="1"/>
  <c r="AQ183" i="35"/>
  <c r="V183" i="35" a="1"/>
  <c r="E183" i="35"/>
  <c r="AV183" i="35" a="1"/>
  <c r="T183" i="35" a="1"/>
  <c r="AZ183" i="35" a="1"/>
  <c r="AS183" i="35"/>
  <c r="I183" i="35"/>
  <c r="AD183" i="35" a="1"/>
  <c r="BU183" i="35" a="1"/>
  <c r="BR183" i="35" a="1"/>
  <c r="BI183" i="35" a="1"/>
  <c r="U183" i="35" a="1"/>
  <c r="F183" i="35"/>
  <c r="AJ183" i="35" a="1"/>
  <c r="Q183" i="35" a="1"/>
  <c r="AI183" i="35" a="1"/>
  <c r="BT183" i="35" a="1"/>
  <c r="BS183" i="35" a="1"/>
  <c r="BN183" i="35" a="1"/>
  <c r="BC183" i="35" a="1"/>
  <c r="BJ183" i="35" a="1"/>
  <c r="G183" i="35"/>
  <c r="AK183" i="35" a="1"/>
  <c r="BL183" i="35" a="1"/>
  <c r="W183" i="35" a="1"/>
  <c r="C183" i="35" a="1"/>
  <c r="J183" i="35"/>
  <c r="M183" i="35"/>
  <c r="BF183" i="35" a="1"/>
  <c r="P183" i="35" a="1"/>
  <c r="BG183" i="35" a="1"/>
  <c r="BE183" i="35" a="1"/>
  <c r="BD183" i="35" a="1"/>
  <c r="AB183" i="35" a="1"/>
  <c r="BQ183" i="35" a="1"/>
  <c r="BB183" i="35" a="1"/>
  <c r="AP183" i="35"/>
  <c r="Y183" i="35" a="1"/>
  <c r="BK183" i="35" a="1"/>
  <c r="AR183" i="35"/>
  <c r="AU183" i="35" a="1"/>
  <c r="AE183" i="35" a="1"/>
  <c r="AO183" i="35"/>
  <c r="BM183" i="35" a="1"/>
  <c r="AC183" i="35" a="1"/>
  <c r="AN183" i="35"/>
  <c r="K183" i="35"/>
  <c r="BA183" i="35" a="1"/>
  <c r="BO183" i="35" a="1"/>
  <c r="X183" i="35" a="1"/>
  <c r="N183" i="35"/>
  <c r="AY183" i="35" a="1"/>
  <c r="S183" i="35" a="1"/>
  <c r="BP183" i="35" a="1"/>
  <c r="Z183" i="35" a="1"/>
  <c r="AG183" i="35" a="1"/>
  <c r="D183" i="35"/>
  <c r="AW183" i="35" l="1"/>
  <c r="BJ183" i="35"/>
  <c r="BT183" i="35"/>
  <c r="BF183" i="35"/>
  <c r="BK183" i="35"/>
  <c r="AU183" i="35"/>
  <c r="BU183" i="35"/>
  <c r="BI183" i="35"/>
  <c r="AY183" i="35"/>
  <c r="BN183" i="35"/>
  <c r="BL183" i="35"/>
  <c r="BP183" i="35"/>
  <c r="BM183" i="35"/>
  <c r="BD183" i="35"/>
  <c r="BS183" i="35"/>
  <c r="BC183" i="35"/>
  <c r="BR183" i="35"/>
  <c r="BG183" i="35"/>
  <c r="BA183" i="35"/>
  <c r="AX183" i="35"/>
  <c r="BQ183" i="35"/>
  <c r="BE183" i="35"/>
  <c r="BO183" i="35"/>
  <c r="AZ183" i="35"/>
  <c r="AV183" i="35"/>
  <c r="BB183" i="35"/>
  <c r="BH183" i="35"/>
  <c r="C183" i="35"/>
  <c r="T183" i="35"/>
  <c r="U183" i="35"/>
  <c r="AG183" i="35"/>
  <c r="AK183" i="35"/>
  <c r="Y183" i="35"/>
  <c r="Z183" i="35"/>
  <c r="AA183" i="35"/>
  <c r="AE183" i="35"/>
  <c r="S183" i="35"/>
  <c r="AF183" i="35"/>
  <c r="P183" i="35"/>
  <c r="V183" i="35"/>
  <c r="AB183" i="35"/>
  <c r="AH183" i="35"/>
  <c r="Q183" i="35"/>
  <c r="W183" i="35"/>
  <c r="AC183" i="35"/>
  <c r="AI183" i="35"/>
  <c r="R183" i="35"/>
  <c r="X183" i="35"/>
  <c r="AD183" i="35"/>
  <c r="AJ183" i="35"/>
  <c r="A184" i="35"/>
  <c r="BQ184" i="35" a="1"/>
  <c r="AX184" i="35" a="1"/>
  <c r="K184" i="35"/>
  <c r="BR184" i="35" a="1"/>
  <c r="H184" i="35"/>
  <c r="BJ184" i="35" a="1"/>
  <c r="X184" i="35" a="1"/>
  <c r="T184" i="35" a="1"/>
  <c r="AZ184" i="35" a="1"/>
  <c r="R184" i="35" a="1"/>
  <c r="AH184" i="35" a="1"/>
  <c r="Y184" i="35" a="1"/>
  <c r="BI184" i="35" a="1"/>
  <c r="AA184" i="35" a="1"/>
  <c r="E184" i="35"/>
  <c r="BT184" i="35" a="1"/>
  <c r="W184" i="35" a="1"/>
  <c r="Z184" i="35" a="1"/>
  <c r="BH184" i="35" a="1"/>
  <c r="AV184" i="35" a="1"/>
  <c r="AI184" i="35" a="1"/>
  <c r="V184" i="35" a="1"/>
  <c r="U184" i="35" a="1"/>
  <c r="AW184" i="35" a="1"/>
  <c r="AM184" i="35"/>
  <c r="AY184" i="35" a="1"/>
  <c r="BA184" i="35" a="1"/>
  <c r="BK184" i="35" a="1"/>
  <c r="F184" i="35"/>
  <c r="P184" i="35" a="1"/>
  <c r="AS184" i="35"/>
  <c r="BG184" i="35" a="1"/>
  <c r="AJ184" i="35" a="1"/>
  <c r="BN184" i="35" a="1"/>
  <c r="AP184" i="35"/>
  <c r="AE184" i="35" a="1"/>
  <c r="BS184" i="35" a="1"/>
  <c r="BF184" i="35" a="1"/>
  <c r="N184" i="35"/>
  <c r="M184" i="35"/>
  <c r="L183" i="35"/>
  <c r="BB184" i="35" a="1"/>
  <c r="BP184" i="35" a="1"/>
  <c r="AG184" i="35" a="1"/>
  <c r="BC184" i="35" a="1"/>
  <c r="BO184" i="35" a="1"/>
  <c r="AR184" i="35"/>
  <c r="AK184" i="35" a="1"/>
  <c r="C184" i="35" a="1"/>
  <c r="BU184" i="35" a="1"/>
  <c r="AN184" i="35"/>
  <c r="AU184" i="35" a="1"/>
  <c r="BE184" i="35" a="1"/>
  <c r="AO184" i="35"/>
  <c r="I184" i="35"/>
  <c r="H183" i="35"/>
  <c r="S184" i="35" a="1"/>
  <c r="AQ184" i="35"/>
  <c r="AD184" i="35" a="1"/>
  <c r="L184" i="35"/>
  <c r="D184" i="35"/>
  <c r="AC184" i="35" a="1"/>
  <c r="BD184" i="35" a="1"/>
  <c r="BL184" i="35" a="1"/>
  <c r="G184" i="35"/>
  <c r="AF184" i="35" a="1"/>
  <c r="Q184" i="35" a="1"/>
  <c r="AB184" i="35" a="1"/>
  <c r="J184" i="35"/>
  <c r="BM184" i="35" a="1"/>
  <c r="BH184" i="35" l="1"/>
  <c r="AV184" i="35"/>
  <c r="BK184" i="35"/>
  <c r="BT184" i="35"/>
  <c r="BB184" i="35"/>
  <c r="BC184" i="35"/>
  <c r="BL184" i="35"/>
  <c r="BS184" i="35"/>
  <c r="BR184" i="35"/>
  <c r="BM184" i="35"/>
  <c r="BE184" i="35"/>
  <c r="AY184" i="35"/>
  <c r="BA184" i="35"/>
  <c r="BD184" i="35"/>
  <c r="AX184" i="35"/>
  <c r="BJ184" i="35"/>
  <c r="AW184" i="35"/>
  <c r="BG184" i="35"/>
  <c r="BF184" i="35"/>
  <c r="BP184" i="35"/>
  <c r="BN184" i="35"/>
  <c r="BU184" i="35"/>
  <c r="BI184" i="35"/>
  <c r="BO184" i="35"/>
  <c r="AU184" i="35"/>
  <c r="BQ184" i="35"/>
  <c r="AZ184" i="35"/>
  <c r="C184" i="35"/>
  <c r="AG184" i="35"/>
  <c r="AA184" i="35"/>
  <c r="AB184" i="35"/>
  <c r="Q184" i="35"/>
  <c r="AC184" i="35"/>
  <c r="P184" i="35"/>
  <c r="U184" i="35"/>
  <c r="AH184" i="35"/>
  <c r="AI184" i="35"/>
  <c r="V184" i="35"/>
  <c r="W184" i="35"/>
  <c r="R184" i="35"/>
  <c r="X184" i="35"/>
  <c r="AD184" i="35"/>
  <c r="AJ184" i="35"/>
  <c r="S184" i="35"/>
  <c r="Y184" i="35"/>
  <c r="AE184" i="35"/>
  <c r="AK184" i="35"/>
  <c r="T184" i="35"/>
  <c r="Z184" i="35"/>
  <c r="AF184" i="35"/>
  <c r="A185" i="35"/>
  <c r="BU185" i="35" a="1"/>
  <c r="I185" i="35"/>
  <c r="AV185" i="35" a="1"/>
  <c r="AR185" i="35"/>
  <c r="BM185" i="35" a="1"/>
  <c r="D185" i="35"/>
  <c r="BT185" i="35" a="1"/>
  <c r="BI185" i="35" a="1"/>
  <c r="F185" i="35"/>
  <c r="AW185" i="35" a="1"/>
  <c r="BN185" i="35" a="1"/>
  <c r="BB185" i="35" a="1"/>
  <c r="Z185" i="35" a="1"/>
  <c r="BP185" i="35" a="1"/>
  <c r="BS185" i="35" a="1"/>
  <c r="AY185" i="35" a="1"/>
  <c r="BR185" i="35" a="1"/>
  <c r="BH185" i="35" a="1"/>
  <c r="AD185" i="35" a="1"/>
  <c r="AK185" i="35" a="1"/>
  <c r="AA185" i="35" a="1"/>
  <c r="BO185" i="35" a="1"/>
  <c r="M185" i="35"/>
  <c r="AS185" i="35"/>
  <c r="AP185" i="35"/>
  <c r="AF185" i="35" a="1"/>
  <c r="AZ185" i="35" a="1"/>
  <c r="AC185" i="35" a="1"/>
  <c r="BA185" i="35" a="1"/>
  <c r="AG185" i="35" a="1"/>
  <c r="AQ185" i="35"/>
  <c r="BL185" i="35" a="1"/>
  <c r="AH185" i="35" a="1"/>
  <c r="AI185" i="35" a="1"/>
  <c r="Q185" i="35" a="1"/>
  <c r="AE185" i="35" a="1"/>
  <c r="J185" i="35"/>
  <c r="W185" i="35" a="1"/>
  <c r="L185" i="35"/>
  <c r="BF185" i="35" a="1"/>
  <c r="H185" i="35"/>
  <c r="BJ185" i="35" a="1"/>
  <c r="AB185" i="35" a="1"/>
  <c r="R185" i="35" a="1"/>
  <c r="AM185" i="35"/>
  <c r="BG185" i="35" a="1"/>
  <c r="P185" i="35" a="1"/>
  <c r="T185" i="35" a="1"/>
  <c r="G185" i="35"/>
  <c r="X185" i="35" a="1"/>
  <c r="BK185" i="35" a="1"/>
  <c r="U185" i="35" a="1"/>
  <c r="C185" i="35" a="1"/>
  <c r="AO185" i="35"/>
  <c r="AU185" i="35" a="1"/>
  <c r="BD185" i="35" a="1"/>
  <c r="E185" i="35"/>
  <c r="AJ185" i="35" a="1"/>
  <c r="AN185" i="35"/>
  <c r="Y185" i="35" a="1"/>
  <c r="S185" i="35" a="1"/>
  <c r="BC185" i="35" a="1"/>
  <c r="V185" i="35" a="1"/>
  <c r="BE185" i="35" a="1"/>
  <c r="AX185" i="35" a="1"/>
  <c r="BQ185" i="35" a="1"/>
  <c r="N185" i="35"/>
  <c r="BF185" i="35" l="1"/>
  <c r="BO185" i="35"/>
  <c r="BA185" i="35"/>
  <c r="AW185" i="35"/>
  <c r="BQ185" i="35"/>
  <c r="AY185" i="35"/>
  <c r="AU185" i="35"/>
  <c r="BJ185" i="35"/>
  <c r="BT185" i="35"/>
  <c r="BD185" i="35"/>
  <c r="BP185" i="35"/>
  <c r="AX185" i="35"/>
  <c r="BS185" i="35"/>
  <c r="BB185" i="35"/>
  <c r="BE185" i="35"/>
  <c r="BG185" i="35"/>
  <c r="BK185" i="35"/>
  <c r="BN185" i="35"/>
  <c r="AZ185" i="35"/>
  <c r="BM185" i="35"/>
  <c r="BH185" i="35"/>
  <c r="BC185" i="35"/>
  <c r="BR185" i="35"/>
  <c r="AV185" i="35"/>
  <c r="BL185" i="35"/>
  <c r="BU185" i="35"/>
  <c r="BI185" i="35"/>
  <c r="C185" i="35"/>
  <c r="S185" i="35"/>
  <c r="R185" i="35"/>
  <c r="X185" i="35"/>
  <c r="AI185" i="35"/>
  <c r="W185" i="35"/>
  <c r="AJ185" i="35"/>
  <c r="AK185" i="35"/>
  <c r="Y185" i="35"/>
  <c r="AC185" i="35"/>
  <c r="Q185" i="35"/>
  <c r="AD185" i="35"/>
  <c r="AE185" i="35"/>
  <c r="T185" i="35"/>
  <c r="Z185" i="35"/>
  <c r="AF185" i="35"/>
  <c r="U185" i="35"/>
  <c r="AA185" i="35"/>
  <c r="AG185" i="35"/>
  <c r="P185" i="35"/>
  <c r="V185" i="35"/>
  <c r="AB185" i="35"/>
  <c r="AH185" i="35"/>
  <c r="A186" i="35"/>
  <c r="AG186" i="35" a="1"/>
  <c r="P186" i="35" a="1"/>
  <c r="Y186" i="35" a="1"/>
  <c r="AC186" i="35" a="1"/>
  <c r="H186" i="35"/>
  <c r="BK186" i="35" a="1"/>
  <c r="C186" i="35" a="1"/>
  <c r="BB186" i="35" a="1"/>
  <c r="AO186" i="35"/>
  <c r="F186" i="35"/>
  <c r="BO186" i="35" a="1"/>
  <c r="BM186" i="35" a="1"/>
  <c r="BE186" i="35" a="1"/>
  <c r="AD186" i="35" a="1"/>
  <c r="Z186" i="35" a="1"/>
  <c r="AJ186" i="35" a="1"/>
  <c r="BS186" i="35" a="1"/>
  <c r="AQ186" i="35"/>
  <c r="BF186" i="35" a="1"/>
  <c r="K186" i="35"/>
  <c r="AV186" i="35" a="1"/>
  <c r="G186" i="35"/>
  <c r="AY186" i="35" a="1"/>
  <c r="J186" i="35"/>
  <c r="AU186" i="35" a="1"/>
  <c r="AW186" i="35" a="1"/>
  <c r="AI186" i="35" a="1"/>
  <c r="V186" i="35" a="1"/>
  <c r="AA186" i="35" a="1"/>
  <c r="BA186" i="35" a="1"/>
  <c r="K185" i="35"/>
  <c r="BL186" i="35" a="1"/>
  <c r="X186" i="35" a="1"/>
  <c r="BD186" i="35" a="1"/>
  <c r="BC186" i="35" a="1"/>
  <c r="AZ186" i="35" a="1"/>
  <c r="BH186" i="35" a="1"/>
  <c r="Q186" i="35" a="1"/>
  <c r="U186" i="35" a="1"/>
  <c r="AK186" i="35" a="1"/>
  <c r="N186" i="35"/>
  <c r="AX186" i="35" a="1"/>
  <c r="AS186" i="35"/>
  <c r="M186" i="35"/>
  <c r="AR186" i="35"/>
  <c r="AN186" i="35"/>
  <c r="T186" i="35" a="1"/>
  <c r="AB186" i="35" a="1"/>
  <c r="BN186" i="35" a="1"/>
  <c r="S186" i="35" a="1"/>
  <c r="BQ186" i="35" a="1"/>
  <c r="E186" i="35"/>
  <c r="BJ186" i="35" a="1"/>
  <c r="W186" i="35" a="1"/>
  <c r="AH186" i="35" a="1"/>
  <c r="BU186" i="35" a="1"/>
  <c r="AF186" i="35" a="1"/>
  <c r="R186" i="35" a="1"/>
  <c r="BI186" i="35" a="1"/>
  <c r="D186" i="35"/>
  <c r="BT186" i="35" a="1"/>
  <c r="AP186" i="35"/>
  <c r="BR186" i="35" a="1"/>
  <c r="I186" i="35"/>
  <c r="BG186" i="35" a="1"/>
  <c r="AM186" i="35"/>
  <c r="AE186" i="35" a="1"/>
  <c r="BP186" i="35" a="1"/>
  <c r="AX186" i="35" l="1"/>
  <c r="BQ186" i="35"/>
  <c r="BS186" i="35"/>
  <c r="BN186" i="35"/>
  <c r="BH186" i="35"/>
  <c r="BI186" i="35"/>
  <c r="BK186" i="35"/>
  <c r="BB186" i="35"/>
  <c r="BM186" i="35"/>
  <c r="BE186" i="35"/>
  <c r="BF186" i="35"/>
  <c r="BT186" i="35"/>
  <c r="AW186" i="35"/>
  <c r="AZ186" i="35"/>
  <c r="BU186" i="35"/>
  <c r="BC186" i="35"/>
  <c r="AY186" i="35"/>
  <c r="BR186" i="35"/>
  <c r="BO186" i="35"/>
  <c r="BP186" i="35"/>
  <c r="BJ186" i="35"/>
  <c r="BL186" i="35"/>
  <c r="BD186" i="35"/>
  <c r="AV186" i="35"/>
  <c r="BA186" i="35"/>
  <c r="AU186" i="35"/>
  <c r="BG186" i="35"/>
  <c r="C186" i="35"/>
  <c r="Z186" i="35"/>
  <c r="AA186" i="35"/>
  <c r="AE186" i="35"/>
  <c r="S186" i="35"/>
  <c r="AF186" i="35"/>
  <c r="AG186" i="35"/>
  <c r="T186" i="35"/>
  <c r="U186" i="35"/>
  <c r="AK186" i="35"/>
  <c r="Y186" i="35"/>
  <c r="P186" i="35"/>
  <c r="V186" i="35"/>
  <c r="AB186" i="35"/>
  <c r="AH186" i="35"/>
  <c r="Q186" i="35"/>
  <c r="W186" i="35"/>
  <c r="AC186" i="35"/>
  <c r="AI186" i="35"/>
  <c r="R186" i="35"/>
  <c r="X186" i="35"/>
  <c r="AD186" i="35"/>
  <c r="AJ186" i="35"/>
  <c r="A187" i="35"/>
  <c r="BE187" i="35" a="1"/>
  <c r="D187" i="35"/>
  <c r="BP187" i="35" a="1"/>
  <c r="Y187" i="35" a="1"/>
  <c r="BT187" i="35" a="1"/>
  <c r="BN187" i="35" a="1"/>
  <c r="AI187" i="35" a="1"/>
  <c r="BG187" i="35" a="1"/>
  <c r="G187" i="35"/>
  <c r="L187" i="35"/>
  <c r="BM187" i="35" a="1"/>
  <c r="L186" i="35"/>
  <c r="AP187" i="35"/>
  <c r="AB187" i="35" a="1"/>
  <c r="AA187" i="35" a="1"/>
  <c r="T187" i="35" a="1"/>
  <c r="BF187" i="35" a="1"/>
  <c r="AO187" i="35"/>
  <c r="AS187" i="35"/>
  <c r="C187" i="35" a="1"/>
  <c r="M187" i="35"/>
  <c r="BK187" i="35" a="1"/>
  <c r="AX187" i="35" a="1"/>
  <c r="AY187" i="35" a="1"/>
  <c r="BH187" i="35" a="1"/>
  <c r="F187" i="35"/>
  <c r="H187" i="35"/>
  <c r="R187" i="35" a="1"/>
  <c r="AU187" i="35" a="1"/>
  <c r="V187" i="35" a="1"/>
  <c r="AE187" i="35" a="1"/>
  <c r="BO187" i="35" a="1"/>
  <c r="AR187" i="35"/>
  <c r="BJ187" i="35" a="1"/>
  <c r="BU187" i="35" a="1"/>
  <c r="AZ187" i="35" a="1"/>
  <c r="AG187" i="35" a="1"/>
  <c r="BD187" i="35" a="1"/>
  <c r="AQ187" i="35"/>
  <c r="BS187" i="35" a="1"/>
  <c r="AD187" i="35" a="1"/>
  <c r="W187" i="35" a="1"/>
  <c r="BL187" i="35" a="1"/>
  <c r="I187" i="35"/>
  <c r="AM187" i="35"/>
  <c r="AW187" i="35" a="1"/>
  <c r="Q187" i="35" a="1"/>
  <c r="U187" i="35" a="1"/>
  <c r="BI187" i="35" a="1"/>
  <c r="Z187" i="35" a="1"/>
  <c r="N187" i="35"/>
  <c r="AJ187" i="35" a="1"/>
  <c r="AH187" i="35" a="1"/>
  <c r="J187" i="35"/>
  <c r="AK187" i="35" a="1"/>
  <c r="P187" i="35" a="1"/>
  <c r="X187" i="35" a="1"/>
  <c r="S187" i="35" a="1"/>
  <c r="BB187" i="35" a="1"/>
  <c r="AV187" i="35" a="1"/>
  <c r="BR187" i="35" a="1"/>
  <c r="AF187" i="35" a="1"/>
  <c r="AC187" i="35" a="1"/>
  <c r="BQ187" i="35" a="1"/>
  <c r="E187" i="35"/>
  <c r="BC187" i="35" a="1"/>
  <c r="K187" i="35"/>
  <c r="AN187" i="35"/>
  <c r="BA187" i="35" a="1"/>
  <c r="AU187" i="35" l="1"/>
  <c r="BM187" i="35"/>
  <c r="BJ187" i="35"/>
  <c r="BD187" i="35"/>
  <c r="BK187" i="35"/>
  <c r="BR187" i="35"/>
  <c r="BN187" i="35"/>
  <c r="BC187" i="35"/>
  <c r="BS187" i="35"/>
  <c r="BG187" i="35"/>
  <c r="AV187" i="35"/>
  <c r="BB187" i="35"/>
  <c r="AZ187" i="35"/>
  <c r="BA187" i="35"/>
  <c r="BQ187" i="35"/>
  <c r="BF187" i="35"/>
  <c r="AX187" i="35"/>
  <c r="BU187" i="35"/>
  <c r="BI187" i="35"/>
  <c r="BT187" i="35"/>
  <c r="BO187" i="35"/>
  <c r="BP187" i="35"/>
  <c r="BL187" i="35"/>
  <c r="BH187" i="35"/>
  <c r="AY187" i="35"/>
  <c r="BE187" i="35"/>
  <c r="AW187" i="35"/>
  <c r="C187" i="35"/>
  <c r="Q187" i="35"/>
  <c r="U187" i="35"/>
  <c r="W187" i="35"/>
  <c r="AG187" i="35"/>
  <c r="AH187" i="35"/>
  <c r="AI187" i="35"/>
  <c r="V187" i="35"/>
  <c r="AA187" i="35"/>
  <c r="AB187" i="35"/>
  <c r="AC187" i="35"/>
  <c r="P187" i="35"/>
  <c r="R187" i="35"/>
  <c r="X187" i="35"/>
  <c r="AD187" i="35"/>
  <c r="AJ187" i="35"/>
  <c r="S187" i="35"/>
  <c r="Y187" i="35"/>
  <c r="AE187" i="35"/>
  <c r="AK187" i="35"/>
  <c r="T187" i="35"/>
  <c r="Z187" i="35"/>
  <c r="AF187" i="35"/>
  <c r="A188" i="35"/>
  <c r="BM188" i="35" a="1"/>
  <c r="L188" i="35"/>
  <c r="BE188" i="35" a="1"/>
  <c r="J188" i="35"/>
  <c r="BL188" i="35" a="1"/>
  <c r="BU188" i="35" a="1"/>
  <c r="BD188" i="35" a="1"/>
  <c r="V188" i="35" a="1"/>
  <c r="Y188" i="35" a="1"/>
  <c r="AV188" i="35" a="1"/>
  <c r="AG188" i="35" a="1"/>
  <c r="AS188" i="35"/>
  <c r="AK188" i="35" a="1"/>
  <c r="AJ188" i="35" a="1"/>
  <c r="AE188" i="35" a="1"/>
  <c r="BJ188" i="35" a="1"/>
  <c r="H188" i="35"/>
  <c r="AM188" i="35"/>
  <c r="AH188" i="35" a="1"/>
  <c r="AW188" i="35" a="1"/>
  <c r="P188" i="35" a="1"/>
  <c r="BF188" i="35" a="1"/>
  <c r="W188" i="35" a="1"/>
  <c r="T188" i="35" a="1"/>
  <c r="K188" i="35"/>
  <c r="AZ188" i="35" a="1"/>
  <c r="BT188" i="35" a="1"/>
  <c r="AY188" i="35" a="1"/>
  <c r="BO188" i="35" a="1"/>
  <c r="BI188" i="35" a="1"/>
  <c r="BQ188" i="35" a="1"/>
  <c r="S188" i="35" a="1"/>
  <c r="AP188" i="35"/>
  <c r="I188" i="35"/>
  <c r="BG188" i="35" a="1"/>
  <c r="Q188" i="35" a="1"/>
  <c r="AU188" i="35" a="1"/>
  <c r="G188" i="35"/>
  <c r="AN188" i="35"/>
  <c r="BR188" i="35" a="1"/>
  <c r="AB188" i="35" a="1"/>
  <c r="BP188" i="35" a="1"/>
  <c r="AD188" i="35" a="1"/>
  <c r="N188" i="35"/>
  <c r="Z188" i="35" a="1"/>
  <c r="BS188" i="35" a="1"/>
  <c r="AF188" i="35" a="1"/>
  <c r="BH188" i="35" a="1"/>
  <c r="AR188" i="35"/>
  <c r="D188" i="35"/>
  <c r="R188" i="35" a="1"/>
  <c r="U188" i="35" a="1"/>
  <c r="BK188" i="35" a="1"/>
  <c r="BB188" i="35" a="1"/>
  <c r="AI188" i="35" a="1"/>
  <c r="BN188" i="35" a="1"/>
  <c r="BA188" i="35" a="1"/>
  <c r="AC188" i="35" a="1"/>
  <c r="X188" i="35" a="1"/>
  <c r="E188" i="35"/>
  <c r="AA188" i="35" a="1"/>
  <c r="M188" i="35"/>
  <c r="F188" i="35"/>
  <c r="BC188" i="35" a="1"/>
  <c r="AQ188" i="35"/>
  <c r="C188" i="35" a="1"/>
  <c r="AO188" i="35"/>
  <c r="AX188" i="35" a="1"/>
  <c r="BT188" i="35" l="1"/>
  <c r="BK188" i="35"/>
  <c r="BE188" i="35"/>
  <c r="AY188" i="35"/>
  <c r="BM188" i="35"/>
  <c r="BI188" i="35"/>
  <c r="AU188" i="35"/>
  <c r="BU188" i="35"/>
  <c r="BB188" i="35"/>
  <c r="BP188" i="35"/>
  <c r="BQ188" i="35"/>
  <c r="BS188" i="35"/>
  <c r="BD188" i="35"/>
  <c r="BA188" i="35"/>
  <c r="AW188" i="35"/>
  <c r="BN188" i="35"/>
  <c r="BO188" i="35"/>
  <c r="BH188" i="35"/>
  <c r="AV188" i="35"/>
  <c r="BL188" i="35"/>
  <c r="BJ188" i="35"/>
  <c r="AX188" i="35"/>
  <c r="BR188" i="35"/>
  <c r="BC188" i="35"/>
  <c r="BF188" i="35"/>
  <c r="BG188" i="35"/>
  <c r="AZ188" i="35"/>
  <c r="C188" i="35"/>
  <c r="X188" i="35"/>
  <c r="Y188" i="35"/>
  <c r="AD188" i="35"/>
  <c r="Q188" i="35"/>
  <c r="AC188" i="35"/>
  <c r="AE188" i="35"/>
  <c r="R188" i="35"/>
  <c r="S188" i="35"/>
  <c r="AI188" i="35"/>
  <c r="W188" i="35"/>
  <c r="AJ188" i="35"/>
  <c r="AK188" i="35"/>
  <c r="T188" i="35"/>
  <c r="Z188" i="35"/>
  <c r="AF188" i="35"/>
  <c r="U188" i="35"/>
  <c r="AA188" i="35"/>
  <c r="AG188" i="35"/>
  <c r="P188" i="35"/>
  <c r="V188" i="35"/>
  <c r="AB188" i="35"/>
  <c r="AH188" i="35"/>
  <c r="A189" i="35"/>
  <c r="BM189" i="35" a="1"/>
  <c r="AA189" i="35" a="1"/>
  <c r="AK189" i="35" a="1"/>
  <c r="AV189" i="35" a="1"/>
  <c r="BU189" i="35" a="1"/>
  <c r="R189" i="35" a="1"/>
  <c r="AE189" i="35" a="1"/>
  <c r="AR189" i="35"/>
  <c r="N189" i="35"/>
  <c r="AB189" i="35" a="1"/>
  <c r="AF189" i="35" a="1"/>
  <c r="AS189" i="35"/>
  <c r="AN189" i="35"/>
  <c r="C189" i="35" a="1"/>
  <c r="BG189" i="35" a="1"/>
  <c r="F189" i="35"/>
  <c r="BK189" i="35" a="1"/>
  <c r="AI189" i="35" a="1"/>
  <c r="AG189" i="35" a="1"/>
  <c r="M189" i="35"/>
  <c r="H189" i="35"/>
  <c r="AC189" i="35" a="1"/>
  <c r="AD189" i="35" a="1"/>
  <c r="AZ189" i="35" a="1"/>
  <c r="BP189" i="35" a="1"/>
  <c r="AO189" i="35"/>
  <c r="BS189" i="35" a="1"/>
  <c r="S189" i="35" a="1"/>
  <c r="BT189" i="35" a="1"/>
  <c r="Q189" i="35" a="1"/>
  <c r="AQ189" i="35"/>
  <c r="BD189" i="35" a="1"/>
  <c r="P189" i="35" a="1"/>
  <c r="D189" i="35"/>
  <c r="Z189" i="35" a="1"/>
  <c r="E189" i="35"/>
  <c r="I189" i="35"/>
  <c r="BF189" i="35" a="1"/>
  <c r="K189" i="35"/>
  <c r="W189" i="35" a="1"/>
  <c r="U189" i="35" a="1"/>
  <c r="T189" i="35" a="1"/>
  <c r="BO189" i="35" a="1"/>
  <c r="L189" i="35"/>
  <c r="BI189" i="35" a="1"/>
  <c r="BR189" i="35" a="1"/>
  <c r="BA189" i="35" a="1"/>
  <c r="BN189" i="35" a="1"/>
  <c r="AU189" i="35" a="1"/>
  <c r="BQ189" i="35" a="1"/>
  <c r="BE189" i="35" a="1"/>
  <c r="BL189" i="35" a="1"/>
  <c r="V189" i="35" a="1"/>
  <c r="G189" i="35"/>
  <c r="J189" i="35"/>
  <c r="AY189" i="35" a="1"/>
  <c r="AW189" i="35" a="1"/>
  <c r="BC189" i="35" a="1"/>
  <c r="AJ189" i="35" a="1"/>
  <c r="X189" i="35" a="1"/>
  <c r="Y189" i="35" a="1"/>
  <c r="AH189" i="35" a="1"/>
  <c r="AP189" i="35"/>
  <c r="AM189" i="35"/>
  <c r="BJ189" i="35" a="1"/>
  <c r="BB189" i="35" a="1"/>
  <c r="BH189" i="35" a="1"/>
  <c r="AX189" i="35" a="1"/>
  <c r="BH189" i="35" l="1"/>
  <c r="BQ189" i="35"/>
  <c r="BI189" i="35"/>
  <c r="AV189" i="35"/>
  <c r="BE189" i="35"/>
  <c r="BA189" i="35"/>
  <c r="BN189" i="35"/>
  <c r="BB189" i="35"/>
  <c r="BF189" i="35"/>
  <c r="BL189" i="35"/>
  <c r="BJ189" i="35"/>
  <c r="AZ189" i="35"/>
  <c r="BK189" i="35"/>
  <c r="AW189" i="35"/>
  <c r="BR189" i="35"/>
  <c r="BD189" i="35"/>
  <c r="BP189" i="35"/>
  <c r="AX189" i="35"/>
  <c r="AU189" i="35"/>
  <c r="BC189" i="35"/>
  <c r="BM189" i="35"/>
  <c r="BO189" i="35"/>
  <c r="AY189" i="35"/>
  <c r="BS189" i="35"/>
  <c r="BT189" i="35"/>
  <c r="BG189" i="35"/>
  <c r="BU189" i="35"/>
  <c r="C189" i="35"/>
  <c r="S189" i="35"/>
  <c r="AF189" i="35"/>
  <c r="AG189" i="35"/>
  <c r="T189" i="35"/>
  <c r="U189" i="35"/>
  <c r="AK189" i="35"/>
  <c r="Y189" i="35"/>
  <c r="Z189" i="35"/>
  <c r="AA189" i="35"/>
  <c r="AE189" i="35"/>
  <c r="P189" i="35"/>
  <c r="V189" i="35"/>
  <c r="AB189" i="35"/>
  <c r="AH189" i="35"/>
  <c r="Q189" i="35"/>
  <c r="W189" i="35"/>
  <c r="AC189" i="35"/>
  <c r="AI189" i="35"/>
  <c r="R189" i="35"/>
  <c r="X189" i="35"/>
  <c r="AD189" i="35"/>
  <c r="AJ189" i="35"/>
  <c r="A190" i="35"/>
  <c r="M190" i="35"/>
  <c r="T190" i="35" a="1"/>
  <c r="AW190" i="35" a="1"/>
  <c r="BM190" i="35" a="1"/>
  <c r="I190" i="35"/>
  <c r="U190" i="35" a="1"/>
  <c r="AP190" i="35"/>
  <c r="AE190" i="35" a="1"/>
  <c r="BN190" i="35" a="1"/>
  <c r="AG190" i="35" a="1"/>
  <c r="BH190" i="35" a="1"/>
  <c r="BR190" i="35" a="1"/>
  <c r="BT190" i="35" a="1"/>
  <c r="AJ190" i="35" a="1"/>
  <c r="BF190" i="35" a="1"/>
  <c r="BK190" i="35" a="1"/>
  <c r="AB190" i="35" a="1"/>
  <c r="AO190" i="35"/>
  <c r="BB190" i="35" a="1"/>
  <c r="N190" i="35"/>
  <c r="AX190" i="35" a="1"/>
  <c r="AK190" i="35" a="1"/>
  <c r="W190" i="35" a="1"/>
  <c r="BP190" i="35" a="1"/>
  <c r="P190" i="35" a="1"/>
  <c r="F190" i="35"/>
  <c r="AM190" i="35"/>
  <c r="AR190" i="35"/>
  <c r="AU190" i="35" a="1"/>
  <c r="AF190" i="35" a="1"/>
  <c r="BS190" i="35" a="1"/>
  <c r="AN190" i="35"/>
  <c r="BJ190" i="35" a="1"/>
  <c r="R190" i="35" a="1"/>
  <c r="L190" i="35"/>
  <c r="AA190" i="35" a="1"/>
  <c r="AC190" i="35" a="1"/>
  <c r="AZ190" i="35" a="1"/>
  <c r="AD190" i="35" a="1"/>
  <c r="AY190" i="35" a="1"/>
  <c r="BU190" i="35" a="1"/>
  <c r="V190" i="35" a="1"/>
  <c r="Q190" i="35" a="1"/>
  <c r="C190" i="35" a="1"/>
  <c r="AV190" i="35" a="1"/>
  <c r="G190" i="35"/>
  <c r="BO190" i="35" a="1"/>
  <c r="BG190" i="35" a="1"/>
  <c r="Y190" i="35" a="1"/>
  <c r="BC190" i="35" a="1"/>
  <c r="H190" i="35"/>
  <c r="Z190" i="35" a="1"/>
  <c r="K190" i="35"/>
  <c r="BQ190" i="35" a="1"/>
  <c r="BI190" i="35" a="1"/>
  <c r="AQ190" i="35"/>
  <c r="AI190" i="35" a="1"/>
  <c r="BD190" i="35" a="1"/>
  <c r="E190" i="35"/>
  <c r="J190" i="35"/>
  <c r="S190" i="35" a="1"/>
  <c r="BE190" i="35" a="1"/>
  <c r="BL190" i="35" a="1"/>
  <c r="X190" i="35" a="1"/>
  <c r="AH190" i="35" a="1"/>
  <c r="D190" i="35"/>
  <c r="AS190" i="35"/>
  <c r="BA190" i="35" a="1"/>
  <c r="AU190" i="35" l="1"/>
  <c r="BN190" i="35"/>
  <c r="BT190" i="35"/>
  <c r="BP190" i="35"/>
  <c r="BU190" i="35"/>
  <c r="BC190" i="35"/>
  <c r="BG190" i="35"/>
  <c r="BL190" i="35"/>
  <c r="BH190" i="35"/>
  <c r="BD190" i="35"/>
  <c r="BI190" i="35"/>
  <c r="BE190" i="35"/>
  <c r="BQ190" i="35"/>
  <c r="AW190" i="35"/>
  <c r="BF190" i="35"/>
  <c r="BA190" i="35"/>
  <c r="BK190" i="35"/>
  <c r="AV190" i="35"/>
  <c r="BR190" i="35"/>
  <c r="BS190" i="35"/>
  <c r="BO190" i="35"/>
  <c r="AZ190" i="35"/>
  <c r="BJ190" i="35"/>
  <c r="BB190" i="35"/>
  <c r="AY190" i="35"/>
  <c r="AX190" i="35"/>
  <c r="BM190" i="35"/>
  <c r="C190" i="35"/>
  <c r="W190" i="35"/>
  <c r="AA190" i="35"/>
  <c r="AC190" i="35"/>
  <c r="AB190" i="35"/>
  <c r="P190" i="35"/>
  <c r="Q190" i="35"/>
  <c r="AG190" i="35"/>
  <c r="U190" i="35"/>
  <c r="AH190" i="35"/>
  <c r="AI190" i="35"/>
  <c r="V190" i="35"/>
  <c r="R190" i="35"/>
  <c r="X190" i="35"/>
  <c r="AD190" i="35"/>
  <c r="AJ190" i="35"/>
  <c r="S190" i="35"/>
  <c r="Y190" i="35"/>
  <c r="AE190" i="35"/>
  <c r="AK190" i="35"/>
  <c r="T190" i="35"/>
  <c r="Z190" i="35"/>
  <c r="AF190" i="35"/>
  <c r="A191" i="35"/>
  <c r="AN191" i="35"/>
  <c r="BL191" i="35" a="1"/>
  <c r="P191" i="35" a="1"/>
  <c r="AM191" i="35"/>
  <c r="BA191" i="35" a="1"/>
  <c r="Q191" i="35" a="1"/>
  <c r="M191" i="35"/>
  <c r="BF191" i="35" a="1"/>
  <c r="BN191" i="35" a="1"/>
  <c r="H191" i="35"/>
  <c r="F191" i="35"/>
  <c r="AG191" i="35" a="1"/>
  <c r="AQ191" i="35"/>
  <c r="AW191" i="35" a="1"/>
  <c r="Z191" i="35" a="1"/>
  <c r="N191" i="35"/>
  <c r="AH191" i="35" a="1"/>
  <c r="BP191" i="35" a="1"/>
  <c r="BI191" i="35" a="1"/>
  <c r="BG191" i="35" a="1"/>
  <c r="BO191" i="35" a="1"/>
  <c r="AC191" i="35" a="1"/>
  <c r="BH191" i="35" a="1"/>
  <c r="BE191" i="35" a="1"/>
  <c r="BR191" i="35" a="1"/>
  <c r="C191" i="35" a="1"/>
  <c r="BT191" i="35" a="1"/>
  <c r="AS191" i="35"/>
  <c r="BK191" i="35" a="1"/>
  <c r="AV191" i="35" a="1"/>
  <c r="L191" i="35"/>
  <c r="Y191" i="35" a="1"/>
  <c r="AK191" i="35" a="1"/>
  <c r="I191" i="35"/>
  <c r="BM191" i="35" a="1"/>
  <c r="R191" i="35" a="1"/>
  <c r="AB191" i="35" a="1"/>
  <c r="W191" i="35" a="1"/>
  <c r="AJ191" i="35" a="1"/>
  <c r="AD191" i="35" a="1"/>
  <c r="V191" i="35" a="1"/>
  <c r="S191" i="35" a="1"/>
  <c r="AF191" i="35" a="1"/>
  <c r="AX191" i="35" a="1"/>
  <c r="BJ191" i="35" a="1"/>
  <c r="AO191" i="35"/>
  <c r="AP191" i="35"/>
  <c r="AU191" i="35" a="1"/>
  <c r="BB191" i="35" a="1"/>
  <c r="AY191" i="35" a="1"/>
  <c r="AA191" i="35" a="1"/>
  <c r="BQ191" i="35" a="1"/>
  <c r="AI191" i="35" a="1"/>
  <c r="BS191" i="35" a="1"/>
  <c r="K191" i="35"/>
  <c r="J191" i="35"/>
  <c r="AZ191" i="35" a="1"/>
  <c r="U191" i="35" a="1"/>
  <c r="AR191" i="35"/>
  <c r="BD191" i="35" a="1"/>
  <c r="G191" i="35"/>
  <c r="BC191" i="35" a="1"/>
  <c r="X191" i="35" a="1"/>
  <c r="BU191" i="35" a="1"/>
  <c r="T191" i="35" a="1"/>
  <c r="E191" i="35"/>
  <c r="AE191" i="35" a="1"/>
  <c r="D191" i="35"/>
  <c r="BL191" i="35" l="1"/>
  <c r="AX191" i="35"/>
  <c r="AV191" i="35"/>
  <c r="BR191" i="35"/>
  <c r="BM191" i="35"/>
  <c r="BD191" i="35"/>
  <c r="AY191" i="35"/>
  <c r="BK191" i="35"/>
  <c r="BC191" i="35"/>
  <c r="BU191" i="35"/>
  <c r="BG191" i="35"/>
  <c r="BO191" i="35"/>
  <c r="BF191" i="35"/>
  <c r="BE191" i="35"/>
  <c r="BS191" i="35"/>
  <c r="BJ191" i="35"/>
  <c r="AU191" i="35"/>
  <c r="BA191" i="35"/>
  <c r="BN191" i="35"/>
  <c r="BT191" i="35"/>
  <c r="BB191" i="35"/>
  <c r="BI191" i="35"/>
  <c r="BQ191" i="35"/>
  <c r="AZ191" i="35"/>
  <c r="BH191" i="35"/>
  <c r="AW191" i="35"/>
  <c r="BP191" i="35"/>
  <c r="C191" i="35"/>
  <c r="Q191" i="35"/>
  <c r="R191" i="35"/>
  <c r="W191" i="35"/>
  <c r="AD191" i="35"/>
  <c r="AE191" i="35"/>
  <c r="AJ191" i="35"/>
  <c r="S191" i="35"/>
  <c r="AI191" i="35"/>
  <c r="AK191" i="35"/>
  <c r="X191" i="35"/>
  <c r="Y191" i="35"/>
  <c r="AC191" i="35"/>
  <c r="T191" i="35"/>
  <c r="Z191" i="35"/>
  <c r="AF191" i="35"/>
  <c r="U191" i="35"/>
  <c r="AA191" i="35"/>
  <c r="AG191" i="35"/>
  <c r="P191" i="35"/>
  <c r="V191" i="35"/>
  <c r="AB191" i="35"/>
  <c r="AH191" i="35"/>
  <c r="A192" i="35"/>
  <c r="AO192" i="35"/>
  <c r="M192" i="35"/>
  <c r="BS192" i="35" a="1"/>
  <c r="BN192" i="35" a="1"/>
  <c r="AF192" i="35" a="1"/>
  <c r="AG192" i="35" a="1"/>
  <c r="S192" i="35" a="1"/>
  <c r="AS192" i="35"/>
  <c r="BM192" i="35" a="1"/>
  <c r="G192" i="35"/>
  <c r="BE192" i="35" a="1"/>
  <c r="I192" i="35"/>
  <c r="BJ192" i="35" a="1"/>
  <c r="BU192" i="35" a="1"/>
  <c r="V192" i="35" a="1"/>
  <c r="BT192" i="35" a="1"/>
  <c r="Z192" i="35" a="1"/>
  <c r="L192" i="35"/>
  <c r="BH192" i="35" a="1"/>
  <c r="BP192" i="35" a="1"/>
  <c r="U192" i="35" a="1"/>
  <c r="AZ192" i="35" a="1"/>
  <c r="AB192" i="35" a="1"/>
  <c r="BG192" i="35" a="1"/>
  <c r="J192" i="35"/>
  <c r="BQ192" i="35" a="1"/>
  <c r="K192" i="35"/>
  <c r="P192" i="35" a="1"/>
  <c r="BA192" i="35" a="1"/>
  <c r="AD192" i="35" a="1"/>
  <c r="T192" i="35" a="1"/>
  <c r="BC192" i="35" a="1"/>
  <c r="BK192" i="35" a="1"/>
  <c r="AQ192" i="35"/>
  <c r="AN192" i="35"/>
  <c r="E192" i="35"/>
  <c r="AK192" i="35" a="1"/>
  <c r="R192" i="35" a="1"/>
  <c r="X192" i="35" a="1"/>
  <c r="W192" i="35" a="1"/>
  <c r="Y192" i="35" a="1"/>
  <c r="H192" i="35"/>
  <c r="AH192" i="35" a="1"/>
  <c r="AW192" i="35" a="1"/>
  <c r="AV192" i="35" a="1"/>
  <c r="BB192" i="35" a="1"/>
  <c r="AX192" i="35" a="1"/>
  <c r="BF192" i="35" a="1"/>
  <c r="BD192" i="35" a="1"/>
  <c r="F192" i="35"/>
  <c r="AE192" i="35" a="1"/>
  <c r="AU192" i="35" a="1"/>
  <c r="AC192" i="35" a="1"/>
  <c r="AA192" i="35" a="1"/>
  <c r="BI192" i="35" a="1"/>
  <c r="D192" i="35"/>
  <c r="BL192" i="35" a="1"/>
  <c r="AM192" i="35"/>
  <c r="AP192" i="35"/>
  <c r="BO192" i="35" a="1"/>
  <c r="AY192" i="35" a="1"/>
  <c r="BR192" i="35" a="1"/>
  <c r="AJ192" i="35" a="1"/>
  <c r="AI192" i="35" a="1"/>
  <c r="C192" i="35" a="1"/>
  <c r="Q192" i="35" a="1"/>
  <c r="AR192" i="35"/>
  <c r="BO192" i="35" l="1"/>
  <c r="AU192" i="35"/>
  <c r="BR192" i="35"/>
  <c r="BP192" i="35"/>
  <c r="BD192" i="35"/>
  <c r="BK192" i="35"/>
  <c r="BJ192" i="35"/>
  <c r="BA192" i="35"/>
  <c r="BG192" i="35"/>
  <c r="BQ192" i="35"/>
  <c r="BM192" i="35"/>
  <c r="BF192" i="35"/>
  <c r="AW192" i="35"/>
  <c r="BH192" i="35"/>
  <c r="BL192" i="35"/>
  <c r="AZ192" i="35"/>
  <c r="AY192" i="35"/>
  <c r="BI192" i="35"/>
  <c r="BC192" i="35"/>
  <c r="BS192" i="35"/>
  <c r="BB192" i="35"/>
  <c r="AV192" i="35"/>
  <c r="BE192" i="35"/>
  <c r="BN192" i="35"/>
  <c r="BU192" i="35"/>
  <c r="BT192" i="35"/>
  <c r="AX192" i="35"/>
  <c r="C192" i="35"/>
  <c r="Y192" i="35"/>
  <c r="Z192" i="35"/>
  <c r="AA192" i="35"/>
  <c r="AE192" i="35"/>
  <c r="S192" i="35"/>
  <c r="AF192" i="35"/>
  <c r="AG192" i="35"/>
  <c r="T192" i="35"/>
  <c r="U192" i="35"/>
  <c r="AK192" i="35"/>
  <c r="P192" i="35"/>
  <c r="V192" i="35"/>
  <c r="AB192" i="35"/>
  <c r="AH192" i="35"/>
  <c r="Q192" i="35"/>
  <c r="W192" i="35"/>
  <c r="AC192" i="35"/>
  <c r="AI192" i="35"/>
  <c r="R192" i="35"/>
  <c r="X192" i="35"/>
  <c r="AD192" i="35"/>
  <c r="AJ192" i="35"/>
  <c r="A193" i="35"/>
  <c r="AV193" i="35" a="1"/>
  <c r="BQ193" i="35" a="1"/>
  <c r="AN193" i="35"/>
  <c r="BS193" i="35" a="1"/>
  <c r="BM193" i="35" a="1"/>
  <c r="V193" i="35" a="1"/>
  <c r="S193" i="35" a="1"/>
  <c r="BU193" i="35" a="1"/>
  <c r="BH193" i="35" a="1"/>
  <c r="N193" i="35"/>
  <c r="BP193" i="35" a="1"/>
  <c r="AQ193" i="35"/>
  <c r="AA193" i="35" a="1"/>
  <c r="AG193" i="35" a="1"/>
  <c r="BD193" i="35" a="1"/>
  <c r="AH193" i="35" a="1"/>
  <c r="Q193" i="35" a="1"/>
  <c r="M193" i="35"/>
  <c r="I193" i="35"/>
  <c r="AE193" i="35" a="1"/>
  <c r="U193" i="35" a="1"/>
  <c r="Z193" i="35" a="1"/>
  <c r="AY193" i="35" a="1"/>
  <c r="AU193" i="35" a="1"/>
  <c r="T193" i="35" a="1"/>
  <c r="BR193" i="35" a="1"/>
  <c r="X193" i="35" a="1"/>
  <c r="AK193" i="35" a="1"/>
  <c r="P193" i="35" a="1"/>
  <c r="AI193" i="35" a="1"/>
  <c r="BK193" i="35" a="1"/>
  <c r="J193" i="35"/>
  <c r="R193" i="35" a="1"/>
  <c r="AD193" i="35" a="1"/>
  <c r="AX193" i="35" a="1"/>
  <c r="L193" i="35"/>
  <c r="AJ193" i="35" a="1"/>
  <c r="N192" i="35"/>
  <c r="AW193" i="35" a="1"/>
  <c r="BL193" i="35" a="1"/>
  <c r="BI193" i="35" a="1"/>
  <c r="BA193" i="35" a="1"/>
  <c r="D193" i="35"/>
  <c r="BB193" i="35" a="1"/>
  <c r="AZ193" i="35" a="1"/>
  <c r="Y193" i="35" a="1"/>
  <c r="W193" i="35" a="1"/>
  <c r="G193" i="35"/>
  <c r="BO193" i="35" a="1"/>
  <c r="K193" i="35"/>
  <c r="E193" i="35"/>
  <c r="BF193" i="35" a="1"/>
  <c r="BN193" i="35" a="1"/>
  <c r="BJ193" i="35" a="1"/>
  <c r="AC193" i="35" a="1"/>
  <c r="F193" i="35"/>
  <c r="AF193" i="35" a="1"/>
  <c r="AP193" i="35"/>
  <c r="AR193" i="35"/>
  <c r="AS193" i="35"/>
  <c r="BG193" i="35" a="1"/>
  <c r="AB193" i="35" a="1"/>
  <c r="C193" i="35" a="1"/>
  <c r="BE193" i="35" a="1"/>
  <c r="H193" i="35"/>
  <c r="AM193" i="35"/>
  <c r="AO193" i="35"/>
  <c r="BT193" i="35" a="1"/>
  <c r="BC193" i="35" a="1"/>
  <c r="BG193" i="35" l="1"/>
  <c r="BF193" i="35"/>
  <c r="BA193" i="35"/>
  <c r="AZ193" i="35"/>
  <c r="AV193" i="35"/>
  <c r="BK193" i="35"/>
  <c r="BU193" i="35"/>
  <c r="BP193" i="35"/>
  <c r="BE193" i="35"/>
  <c r="BM193" i="35"/>
  <c r="AW193" i="35"/>
  <c r="BH193" i="35"/>
  <c r="BI193" i="35"/>
  <c r="BQ193" i="35"/>
  <c r="BR193" i="35"/>
  <c r="AU193" i="35"/>
  <c r="BJ193" i="35"/>
  <c r="BS193" i="35"/>
  <c r="BO193" i="35"/>
  <c r="AX193" i="35"/>
  <c r="BD193" i="35"/>
  <c r="BB193" i="35"/>
  <c r="BL193" i="35"/>
  <c r="AY193" i="35"/>
  <c r="BN193" i="35"/>
  <c r="BT193" i="35"/>
  <c r="BC193" i="35"/>
  <c r="C193" i="35"/>
  <c r="P193" i="35"/>
  <c r="Q193" i="35"/>
  <c r="AC193" i="35"/>
  <c r="AG193" i="35"/>
  <c r="AH193" i="35"/>
  <c r="U193" i="35"/>
  <c r="V193" i="35"/>
  <c r="W193" i="35"/>
  <c r="AA193" i="35"/>
  <c r="AB193" i="35"/>
  <c r="AI193" i="35"/>
  <c r="AJ193" i="35"/>
  <c r="R193" i="35"/>
  <c r="X193" i="35"/>
  <c r="AD193" i="35"/>
  <c r="AK193" i="35"/>
  <c r="S193" i="35"/>
  <c r="Y193" i="35"/>
  <c r="AE193" i="35"/>
  <c r="T193" i="35"/>
  <c r="Z193" i="35"/>
  <c r="AF193" i="35"/>
  <c r="A194" i="35"/>
  <c r="AW194" i="35" a="1"/>
  <c r="T194" i="35" a="1"/>
  <c r="AY194" i="35" a="1"/>
  <c r="BA194" i="35" a="1"/>
  <c r="AR194" i="35"/>
  <c r="AQ194" i="35"/>
  <c r="U194" i="35" a="1"/>
  <c r="AG194" i="35" a="1"/>
  <c r="AF194" i="35" a="1"/>
  <c r="K194" i="35"/>
  <c r="BL194" i="35" a="1"/>
  <c r="AH194" i="35" a="1"/>
  <c r="AC194" i="35" a="1"/>
  <c r="I194" i="35"/>
  <c r="Y194" i="35" a="1"/>
  <c r="BC194" i="35" a="1"/>
  <c r="G194" i="35"/>
  <c r="AA194" i="35" a="1"/>
  <c r="Q194" i="35" a="1"/>
  <c r="BR194" i="35" a="1"/>
  <c r="AV194" i="35" a="1"/>
  <c r="BJ194" i="35" a="1"/>
  <c r="BM194" i="35" a="1"/>
  <c r="BO194" i="35" a="1"/>
  <c r="BI194" i="35" a="1"/>
  <c r="W194" i="35" a="1"/>
  <c r="H194" i="35"/>
  <c r="BH194" i="35" a="1"/>
  <c r="M194" i="35"/>
  <c r="BK194" i="35" a="1"/>
  <c r="C194" i="35" a="1"/>
  <c r="F194" i="35"/>
  <c r="AO194" i="35"/>
  <c r="AB194" i="35" a="1"/>
  <c r="R194" i="35" a="1"/>
  <c r="N194" i="35"/>
  <c r="BG194" i="35" a="1"/>
  <c r="AE194" i="35" a="1"/>
  <c r="AK194" i="35" a="1"/>
  <c r="BB194" i="35" a="1"/>
  <c r="AD194" i="35" a="1"/>
  <c r="BE194" i="35" a="1"/>
  <c r="BT194" i="35" a="1"/>
  <c r="Z194" i="35" a="1"/>
  <c r="BU194" i="35" a="1"/>
  <c r="AM194" i="35"/>
  <c r="D194" i="35"/>
  <c r="AP194" i="35"/>
  <c r="BF194" i="35" a="1"/>
  <c r="V194" i="35" a="1"/>
  <c r="AN194" i="35"/>
  <c r="S194" i="35" a="1"/>
  <c r="E194" i="35"/>
  <c r="AX194" i="35" a="1"/>
  <c r="AS194" i="35"/>
  <c r="BQ194" i="35" a="1"/>
  <c r="BD194" i="35" a="1"/>
  <c r="BP194" i="35" a="1"/>
  <c r="J194" i="35"/>
  <c r="AZ194" i="35" a="1"/>
  <c r="L194" i="35"/>
  <c r="AI194" i="35" a="1"/>
  <c r="AU194" i="35" a="1"/>
  <c r="P194" i="35" a="1"/>
  <c r="BS194" i="35" a="1"/>
  <c r="BN194" i="35" a="1"/>
  <c r="AJ194" i="35" a="1"/>
  <c r="X194" i="35" a="1"/>
  <c r="AV194" i="35" l="1"/>
  <c r="AW194" i="35"/>
  <c r="BU194" i="35"/>
  <c r="BP194" i="35"/>
  <c r="AX194" i="35"/>
  <c r="BL194" i="35"/>
  <c r="BG194" i="35"/>
  <c r="BH194" i="35"/>
  <c r="BE194" i="35"/>
  <c r="BD194" i="35"/>
  <c r="BR194" i="35"/>
  <c r="BB194" i="35"/>
  <c r="BN194" i="35"/>
  <c r="AZ194" i="35"/>
  <c r="AU194" i="35"/>
  <c r="BM194" i="35"/>
  <c r="BI194" i="35"/>
  <c r="BQ194" i="35"/>
  <c r="BJ194" i="35"/>
  <c r="BK194" i="35"/>
  <c r="BC194" i="35"/>
  <c r="BO194" i="35"/>
  <c r="BF194" i="35"/>
  <c r="AY194" i="35"/>
  <c r="BS194" i="35"/>
  <c r="BA194" i="35"/>
  <c r="BT194" i="35"/>
  <c r="C194" i="35"/>
  <c r="AE194" i="35"/>
  <c r="Y194" i="35"/>
  <c r="Q194" i="35"/>
  <c r="R194" i="35"/>
  <c r="AF194" i="35"/>
  <c r="AG194" i="35"/>
  <c r="S194" i="35"/>
  <c r="AK194" i="35"/>
  <c r="T194" i="35"/>
  <c r="X194" i="35"/>
  <c r="Z194" i="35"/>
  <c r="AA194" i="35"/>
  <c r="U194" i="35"/>
  <c r="AH194" i="35"/>
  <c r="AB194" i="35"/>
  <c r="V194" i="35"/>
  <c r="AI194" i="35"/>
  <c r="P194" i="35"/>
  <c r="AC194" i="35"/>
  <c r="AJ194" i="35"/>
  <c r="W194" i="35"/>
  <c r="AD194" i="35"/>
  <c r="A195" i="35"/>
  <c r="AV195" i="35" a="1"/>
  <c r="R195" i="35" a="1"/>
  <c r="AY195" i="35" a="1"/>
  <c r="AP195" i="35"/>
  <c r="AS195" i="35"/>
  <c r="BM195" i="35" a="1"/>
  <c r="BO195" i="35" a="1"/>
  <c r="AZ195" i="35" a="1"/>
  <c r="BG195" i="35" a="1"/>
  <c r="C195" i="35" a="1"/>
  <c r="S195" i="35" a="1"/>
  <c r="Q195" i="35" a="1"/>
  <c r="AC195" i="35" a="1"/>
  <c r="AF195" i="35" a="1"/>
  <c r="G195" i="35"/>
  <c r="BN195" i="35" a="1"/>
  <c r="AK195" i="35" a="1"/>
  <c r="V195" i="35" a="1"/>
  <c r="AD195" i="35" a="1"/>
  <c r="BB195" i="35" a="1"/>
  <c r="N195" i="35"/>
  <c r="BE195" i="35" a="1"/>
  <c r="AN195" i="35"/>
  <c r="AR195" i="35"/>
  <c r="BS195" i="35" a="1"/>
  <c r="BD195" i="35" a="1"/>
  <c r="L195" i="35"/>
  <c r="AO195" i="35"/>
  <c r="U195" i="35" a="1"/>
  <c r="AH195" i="35" a="1"/>
  <c r="F195" i="35"/>
  <c r="BK195" i="35" a="1"/>
  <c r="BJ195" i="35" a="1"/>
  <c r="BA195" i="35" a="1"/>
  <c r="M195" i="35"/>
  <c r="BU195" i="35" a="1"/>
  <c r="BC195" i="35" a="1"/>
  <c r="AI195" i="35" a="1"/>
  <c r="D195" i="35"/>
  <c r="P195" i="35" a="1"/>
  <c r="BF195" i="35" a="1"/>
  <c r="AG195" i="35" a="1"/>
  <c r="H195" i="35"/>
  <c r="BT195" i="35" a="1"/>
  <c r="BR195" i="35" a="1"/>
  <c r="AQ195" i="35"/>
  <c r="Z195" i="35" a="1"/>
  <c r="AM195" i="35"/>
  <c r="I195" i="35"/>
  <c r="BQ195" i="35" a="1"/>
  <c r="BI195" i="35" a="1"/>
  <c r="BH195" i="35" a="1"/>
  <c r="AJ195" i="35" a="1"/>
  <c r="K195" i="35"/>
  <c r="AB195" i="35" a="1"/>
  <c r="AE195" i="35" a="1"/>
  <c r="BL195" i="35" a="1"/>
  <c r="E195" i="35"/>
  <c r="AU195" i="35" a="1"/>
  <c r="AA195" i="35" a="1"/>
  <c r="AW195" i="35" a="1"/>
  <c r="J195" i="35"/>
  <c r="W195" i="35" a="1"/>
  <c r="T195" i="35" a="1"/>
  <c r="AX195" i="35" a="1"/>
  <c r="X195" i="35" a="1"/>
  <c r="BP195" i="35" a="1"/>
  <c r="Y195" i="35" a="1"/>
  <c r="AU195" i="35" l="1"/>
  <c r="BM195" i="35"/>
  <c r="AY195" i="35"/>
  <c r="BI195" i="35"/>
  <c r="BJ195" i="35"/>
  <c r="BL195" i="35"/>
  <c r="BB195" i="35"/>
  <c r="BH195" i="35"/>
  <c r="BQ195" i="35"/>
  <c r="BF195" i="35"/>
  <c r="BO195" i="35"/>
  <c r="BP195" i="35"/>
  <c r="BC195" i="35"/>
  <c r="BK195" i="35"/>
  <c r="AZ195" i="35"/>
  <c r="BU195" i="35"/>
  <c r="BS195" i="35"/>
  <c r="AX195" i="35"/>
  <c r="BN195" i="35"/>
  <c r="BG195" i="35"/>
  <c r="BD195" i="35"/>
  <c r="BE195" i="35"/>
  <c r="BR195" i="35"/>
  <c r="BA195" i="35"/>
  <c r="AW195" i="35"/>
  <c r="BT195" i="35"/>
  <c r="AV195" i="35"/>
  <c r="C195" i="35"/>
  <c r="W195" i="35"/>
  <c r="AK195" i="35"/>
  <c r="V195" i="35"/>
  <c r="X195" i="35"/>
  <c r="AC195" i="35"/>
  <c r="AD195" i="35"/>
  <c r="P195" i="35"/>
  <c r="AF195" i="35"/>
  <c r="Q195" i="35"/>
  <c r="AE195" i="35"/>
  <c r="R195" i="35"/>
  <c r="Y195" i="35"/>
  <c r="AG195" i="35"/>
  <c r="S195" i="35"/>
  <c r="Z195" i="35"/>
  <c r="AH195" i="35"/>
  <c r="T195" i="35"/>
  <c r="AI195" i="35"/>
  <c r="AA195" i="35"/>
  <c r="U195" i="35"/>
  <c r="AB195" i="35"/>
  <c r="AJ195" i="35"/>
  <c r="A196" i="35"/>
  <c r="AK196" i="35" a="1"/>
  <c r="X196" i="35" a="1"/>
  <c r="BR196" i="35" a="1"/>
  <c r="AS196" i="35"/>
  <c r="BK196" i="35" a="1"/>
  <c r="BG196" i="35" a="1"/>
  <c r="BJ196" i="35" a="1"/>
  <c r="BO196" i="35" a="1"/>
  <c r="BT196" i="35" a="1"/>
  <c r="R196" i="35" a="1"/>
  <c r="AA196" i="35" a="1"/>
  <c r="BF196" i="35" a="1"/>
  <c r="G196" i="35"/>
  <c r="E196" i="35"/>
  <c r="BC196" i="35" a="1"/>
  <c r="V196" i="35" a="1"/>
  <c r="AD196" i="35" a="1"/>
  <c r="Z196" i="35" a="1"/>
  <c r="AN196" i="35"/>
  <c r="BD196" i="35" a="1"/>
  <c r="AJ196" i="35" a="1"/>
  <c r="AG196" i="35" a="1"/>
  <c r="F196" i="35"/>
  <c r="AR196" i="35"/>
  <c r="AP196" i="35"/>
  <c r="AZ196" i="35" a="1"/>
  <c r="S196" i="35" a="1"/>
  <c r="BL196" i="35" a="1"/>
  <c r="W196" i="35" a="1"/>
  <c r="AQ196" i="35"/>
  <c r="AV196" i="35" a="1"/>
  <c r="BA196" i="35" a="1"/>
  <c r="N196" i="35"/>
  <c r="BP196" i="35" a="1"/>
  <c r="BE196" i="35" a="1"/>
  <c r="BS196" i="35" a="1"/>
  <c r="BB196" i="35" a="1"/>
  <c r="AI196" i="35" a="1"/>
  <c r="BN196" i="35" a="1"/>
  <c r="T196" i="35" a="1"/>
  <c r="BI196" i="35" a="1"/>
  <c r="AH196" i="35" a="1"/>
  <c r="D196" i="35"/>
  <c r="BU196" i="35" a="1"/>
  <c r="I196" i="35"/>
  <c r="P196" i="35" a="1"/>
  <c r="AF196" i="35" a="1"/>
  <c r="C196" i="35" a="1"/>
  <c r="J196" i="35"/>
  <c r="K196" i="35"/>
  <c r="AX196" i="35" a="1"/>
  <c r="AM196" i="35"/>
  <c r="AB196" i="35" a="1"/>
  <c r="H196" i="35"/>
  <c r="BQ196" i="35" a="1"/>
  <c r="AU196" i="35" a="1"/>
  <c r="Q196" i="35" a="1"/>
  <c r="AC196" i="35" a="1"/>
  <c r="U196" i="35" a="1"/>
  <c r="BM196" i="35" a="1"/>
  <c r="AO196" i="35"/>
  <c r="L196" i="35"/>
  <c r="AE196" i="35" a="1"/>
  <c r="BH196" i="35" a="1"/>
  <c r="M196" i="35"/>
  <c r="AY196" i="35" a="1"/>
  <c r="Y196" i="35" a="1"/>
  <c r="AW196" i="35" a="1"/>
  <c r="AW196" i="35" l="1"/>
  <c r="BC196" i="35"/>
  <c r="BP196" i="35"/>
  <c r="BI196" i="35"/>
  <c r="BG196" i="35"/>
  <c r="BS196" i="35"/>
  <c r="BF196" i="35"/>
  <c r="AY196" i="35"/>
  <c r="BU196" i="35"/>
  <c r="BL196" i="35"/>
  <c r="BD196" i="35"/>
  <c r="BK196" i="35"/>
  <c r="AU196" i="35"/>
  <c r="BE196" i="35"/>
  <c r="BO196" i="35"/>
  <c r="BM196" i="35"/>
  <c r="AV196" i="35"/>
  <c r="AZ196" i="35"/>
  <c r="BB196" i="35"/>
  <c r="AX196" i="35"/>
  <c r="BN196" i="35"/>
  <c r="BR196" i="35"/>
  <c r="BJ196" i="35"/>
  <c r="BH196" i="35"/>
  <c r="BQ196" i="35"/>
  <c r="BA196" i="35"/>
  <c r="BT196" i="35"/>
  <c r="C196" i="35"/>
  <c r="AH196" i="35"/>
  <c r="AF196" i="35"/>
  <c r="P196" i="35"/>
  <c r="R196" i="35"/>
  <c r="W196" i="35"/>
  <c r="X196" i="35"/>
  <c r="Y196" i="35"/>
  <c r="Z196" i="35"/>
  <c r="AE196" i="35"/>
  <c r="Q196" i="35"/>
  <c r="AG196" i="35"/>
  <c r="S196" i="35"/>
  <c r="AA196" i="35"/>
  <c r="AI196" i="35"/>
  <c r="T196" i="35"/>
  <c r="AB196" i="35"/>
  <c r="AJ196" i="35"/>
  <c r="AK196" i="35"/>
  <c r="U196" i="35"/>
  <c r="AC196" i="35"/>
  <c r="V196" i="35"/>
  <c r="AD196" i="35"/>
  <c r="A197" i="35"/>
  <c r="AW197" i="35" a="1"/>
  <c r="BQ197" i="35" a="1"/>
  <c r="BO197" i="35" a="1"/>
  <c r="C197" i="35" a="1"/>
  <c r="AX197" i="35" a="1"/>
  <c r="BE197" i="35" a="1"/>
  <c r="BI197" i="35" a="1"/>
  <c r="AV197" i="35" a="1"/>
  <c r="BB197" i="35" a="1"/>
  <c r="AZ197" i="35" a="1"/>
  <c r="AO197" i="35"/>
  <c r="D197" i="35"/>
  <c r="BC197" i="35" a="1"/>
  <c r="AP197" i="35"/>
  <c r="F197" i="35"/>
  <c r="Z197" i="35" a="1"/>
  <c r="Q197" i="35" a="1"/>
  <c r="AA197" i="35" a="1"/>
  <c r="AM197" i="35"/>
  <c r="BT197" i="35" a="1"/>
  <c r="W197" i="35" a="1"/>
  <c r="AC197" i="35" a="1"/>
  <c r="Y197" i="35" a="1"/>
  <c r="E197" i="35"/>
  <c r="AR197" i="35"/>
  <c r="BH197" i="35" a="1"/>
  <c r="AB197" i="35" a="1"/>
  <c r="BF197" i="35" a="1"/>
  <c r="AI197" i="35" a="1"/>
  <c r="AG197" i="35" a="1"/>
  <c r="AJ197" i="35" a="1"/>
  <c r="G197" i="35"/>
  <c r="BU197" i="35" a="1"/>
  <c r="BD197" i="35" a="1"/>
  <c r="BP197" i="35" a="1"/>
  <c r="AN197" i="35"/>
  <c r="I197" i="35"/>
  <c r="AH197" i="35" a="1"/>
  <c r="AS197" i="35"/>
  <c r="S197" i="35" a="1"/>
  <c r="AE197" i="35" a="1"/>
  <c r="BS197" i="35" a="1"/>
  <c r="T197" i="35" a="1"/>
  <c r="AY197" i="35" a="1"/>
  <c r="L197" i="35"/>
  <c r="BA197" i="35" a="1"/>
  <c r="V197" i="35" a="1"/>
  <c r="BK197" i="35" a="1"/>
  <c r="BL197" i="35" a="1"/>
  <c r="BG197" i="35" a="1"/>
  <c r="BN197" i="35" a="1"/>
  <c r="M197" i="35"/>
  <c r="AD197" i="35" a="1"/>
  <c r="K197" i="35"/>
  <c r="X197" i="35" a="1"/>
  <c r="BM197" i="35" a="1"/>
  <c r="H197" i="35"/>
  <c r="AU197" i="35" a="1"/>
  <c r="R197" i="35" a="1"/>
  <c r="P197" i="35" a="1"/>
  <c r="J197" i="35"/>
  <c r="AK197" i="35" a="1"/>
  <c r="U197" i="35" a="1"/>
  <c r="BR197" i="35" a="1"/>
  <c r="AF197" i="35" a="1"/>
  <c r="N197" i="35"/>
  <c r="AQ197" i="35"/>
  <c r="BJ197" i="35" a="1"/>
  <c r="BA197" i="35" l="1"/>
  <c r="AY197" i="35"/>
  <c r="AU197" i="35"/>
  <c r="BD197" i="35"/>
  <c r="BR197" i="35"/>
  <c r="BN197" i="35"/>
  <c r="BK197" i="35"/>
  <c r="AX197" i="35"/>
  <c r="BQ197" i="35"/>
  <c r="AZ197" i="35"/>
  <c r="BF197" i="35"/>
  <c r="BL197" i="35"/>
  <c r="BH197" i="35"/>
  <c r="BU197" i="35"/>
  <c r="BC197" i="35"/>
  <c r="BG197" i="35"/>
  <c r="BI197" i="35"/>
  <c r="BT197" i="35"/>
  <c r="AV197" i="35"/>
  <c r="BB197" i="35"/>
  <c r="BO197" i="35"/>
  <c r="BE197" i="35"/>
  <c r="BS197" i="35"/>
  <c r="BM197" i="35"/>
  <c r="AW197" i="35"/>
  <c r="BJ197" i="35"/>
  <c r="BP197" i="35"/>
  <c r="C197" i="35"/>
  <c r="R197" i="35"/>
  <c r="AG197" i="35"/>
  <c r="AB197" i="35"/>
  <c r="AJ197" i="35"/>
  <c r="AH197" i="35"/>
  <c r="Q197" i="35"/>
  <c r="T197" i="35"/>
  <c r="Y197" i="35"/>
  <c r="Z197" i="35"/>
  <c r="AA197" i="35"/>
  <c r="S197" i="35"/>
  <c r="AI197" i="35"/>
  <c r="U197" i="35"/>
  <c r="AC197" i="35"/>
  <c r="AK197" i="35"/>
  <c r="V197" i="35"/>
  <c r="AD197" i="35"/>
  <c r="W197" i="35"/>
  <c r="AE197" i="35"/>
  <c r="P197" i="35"/>
  <c r="X197" i="35"/>
  <c r="AF197" i="35"/>
  <c r="A198" i="35"/>
  <c r="AD198" i="35" a="1"/>
  <c r="AM198" i="35"/>
  <c r="AN198" i="35"/>
  <c r="R198" i="35" a="1"/>
  <c r="BC198" i="35" a="1"/>
  <c r="BP198" i="35" a="1"/>
  <c r="BG198" i="35" a="1"/>
  <c r="BB198" i="35" a="1"/>
  <c r="V198" i="35" a="1"/>
  <c r="T198" i="35" a="1"/>
  <c r="AK198" i="35" a="1"/>
  <c r="AP198" i="35"/>
  <c r="BL198" i="35" a="1"/>
  <c r="AQ198" i="35"/>
  <c r="BD198" i="35" a="1"/>
  <c r="H198" i="35"/>
  <c r="AG198" i="35" a="1"/>
  <c r="G198" i="35"/>
  <c r="BJ198" i="35" a="1"/>
  <c r="AV198" i="35" a="1"/>
  <c r="AE198" i="35" a="1"/>
  <c r="Z198" i="35" a="1"/>
  <c r="Y198" i="35" a="1"/>
  <c r="D198" i="35"/>
  <c r="Q198" i="35" a="1"/>
  <c r="BR198" i="35" a="1"/>
  <c r="AY198" i="35" a="1"/>
  <c r="C198" i="35" a="1"/>
  <c r="BS198" i="35" a="1"/>
  <c r="BM198" i="35" a="1"/>
  <c r="U198" i="35" a="1"/>
  <c r="BT198" i="35" a="1"/>
  <c r="BI198" i="35" a="1"/>
  <c r="BE198" i="35" a="1"/>
  <c r="AW198" i="35" a="1"/>
  <c r="E198" i="35"/>
  <c r="AR198" i="35"/>
  <c r="BQ198" i="35" a="1"/>
  <c r="BO198" i="35" a="1"/>
  <c r="BA198" i="35" a="1"/>
  <c r="AU198" i="35" a="1"/>
  <c r="AB198" i="35" a="1"/>
  <c r="AJ198" i="35" a="1"/>
  <c r="F198" i="35"/>
  <c r="W198" i="35" a="1"/>
  <c r="AA198" i="35" a="1"/>
  <c r="AF198" i="35" a="1"/>
  <c r="AO198" i="35"/>
  <c r="S198" i="35" a="1"/>
  <c r="AS198" i="35"/>
  <c r="BU198" i="35" a="1"/>
  <c r="BK198" i="35" a="1"/>
  <c r="L198" i="35"/>
  <c r="AI198" i="35" a="1"/>
  <c r="K198" i="35"/>
  <c r="BH198" i="35" a="1"/>
  <c r="AC198" i="35" a="1"/>
  <c r="I198" i="35"/>
  <c r="N198" i="35"/>
  <c r="AZ198" i="35" a="1"/>
  <c r="BN198" i="35" a="1"/>
  <c r="BF198" i="35" a="1"/>
  <c r="AH198" i="35" a="1"/>
  <c r="P198" i="35" a="1"/>
  <c r="AX198" i="35" a="1"/>
  <c r="X198" i="35" a="1"/>
  <c r="J198" i="35"/>
  <c r="BT198" i="35" l="1"/>
  <c r="AY198" i="35"/>
  <c r="BH198" i="35"/>
  <c r="AZ198" i="35"/>
  <c r="BA198" i="35"/>
  <c r="BB198" i="35"/>
  <c r="BF198" i="35"/>
  <c r="BL198" i="35"/>
  <c r="BM198" i="35"/>
  <c r="BG198" i="35"/>
  <c r="BC198" i="35"/>
  <c r="BJ198" i="35"/>
  <c r="BS198" i="35"/>
  <c r="BK198" i="35"/>
  <c r="AV198" i="35"/>
  <c r="BU198" i="35"/>
  <c r="BO198" i="35"/>
  <c r="BN198" i="35"/>
  <c r="BI198" i="35"/>
  <c r="BD198" i="35"/>
  <c r="AU198" i="35"/>
  <c r="AX198" i="35"/>
  <c r="BE198" i="35"/>
  <c r="BP198" i="35"/>
  <c r="BR198" i="35"/>
  <c r="BQ198" i="35"/>
  <c r="AW198" i="35"/>
  <c r="C198" i="35"/>
  <c r="AA198" i="35"/>
  <c r="AB198" i="35"/>
  <c r="AC198" i="35"/>
  <c r="AD198" i="35"/>
  <c r="AI198" i="35"/>
  <c r="AJ198" i="35"/>
  <c r="S198" i="35"/>
  <c r="T198" i="35"/>
  <c r="V198" i="35"/>
  <c r="U198" i="35"/>
  <c r="AK198" i="35"/>
  <c r="W198" i="35"/>
  <c r="AE198" i="35"/>
  <c r="P198" i="35"/>
  <c r="X198" i="35"/>
  <c r="AF198" i="35"/>
  <c r="Q198" i="35"/>
  <c r="Y198" i="35"/>
  <c r="AG198" i="35"/>
  <c r="R198" i="35"/>
  <c r="Z198" i="35"/>
  <c r="AH198" i="35"/>
  <c r="A199" i="35"/>
  <c r="AG199" i="35" a="1"/>
  <c r="P199" i="35" a="1"/>
  <c r="E199" i="35"/>
  <c r="T199" i="35" a="1"/>
  <c r="BK199" i="35" a="1"/>
  <c r="BH199" i="35" a="1"/>
  <c r="AM199" i="35"/>
  <c r="U199" i="35" a="1"/>
  <c r="BQ199" i="35" a="1"/>
  <c r="AF199" i="35" a="1"/>
  <c r="X199" i="35" a="1"/>
  <c r="BU199" i="35" a="1"/>
  <c r="AI199" i="35" a="1"/>
  <c r="BD199" i="35" a="1"/>
  <c r="Q199" i="35" a="1"/>
  <c r="AO199" i="35"/>
  <c r="AP199" i="35"/>
  <c r="AV199" i="35" a="1"/>
  <c r="AA199" i="35" a="1"/>
  <c r="BC199" i="35" a="1"/>
  <c r="BE199" i="35" a="1"/>
  <c r="BI199" i="35" a="1"/>
  <c r="AH199" i="35" a="1"/>
  <c r="BO199" i="35" a="1"/>
  <c r="M198" i="35"/>
  <c r="AU199" i="35" a="1"/>
  <c r="BS199" i="35" a="1"/>
  <c r="BJ199" i="35" a="1"/>
  <c r="W199" i="35" a="1"/>
  <c r="F199" i="35"/>
  <c r="V199" i="35" a="1"/>
  <c r="AZ199" i="35" a="1"/>
  <c r="AQ199" i="35"/>
  <c r="H199" i="35"/>
  <c r="BR199" i="35" a="1"/>
  <c r="S199" i="35" a="1"/>
  <c r="BG199" i="35" a="1"/>
  <c r="AE199" i="35" a="1"/>
  <c r="BN199" i="35" a="1"/>
  <c r="BT199" i="35" a="1"/>
  <c r="BM199" i="35" a="1"/>
  <c r="D199" i="35"/>
  <c r="BA199" i="35" a="1"/>
  <c r="BB199" i="35" a="1"/>
  <c r="AJ199" i="35" a="1"/>
  <c r="M199" i="35"/>
  <c r="L199" i="35"/>
  <c r="C199" i="35" a="1"/>
  <c r="J199" i="35"/>
  <c r="AC199" i="35" a="1"/>
  <c r="AW199" i="35" a="1"/>
  <c r="AK199" i="35" a="1"/>
  <c r="Y199" i="35" a="1"/>
  <c r="N199" i="35"/>
  <c r="AD199" i="35" a="1"/>
  <c r="G199" i="35"/>
  <c r="AX199" i="35" a="1"/>
  <c r="AR199" i="35"/>
  <c r="AB199" i="35" a="1"/>
  <c r="AS199" i="35"/>
  <c r="I199" i="35"/>
  <c r="AY199" i="35" a="1"/>
  <c r="Z199" i="35" a="1"/>
  <c r="BP199" i="35" a="1"/>
  <c r="BF199" i="35" a="1"/>
  <c r="R199" i="35" a="1"/>
  <c r="K199" i="35"/>
  <c r="BL199" i="35" a="1"/>
  <c r="AN199" i="35"/>
  <c r="BI199" i="35" l="1"/>
  <c r="BA199" i="35"/>
  <c r="BC199" i="35"/>
  <c r="BM199" i="35"/>
  <c r="AV199" i="35"/>
  <c r="BE199" i="35"/>
  <c r="BN199" i="35"/>
  <c r="AU199" i="35"/>
  <c r="BT199" i="35"/>
  <c r="AZ199" i="35"/>
  <c r="BH199" i="35"/>
  <c r="AW199" i="35"/>
  <c r="BU199" i="35"/>
  <c r="BQ199" i="35"/>
  <c r="AX199" i="35"/>
  <c r="BL199" i="35"/>
  <c r="BR199" i="35"/>
  <c r="BF199" i="35"/>
  <c r="BG199" i="35"/>
  <c r="BP199" i="35"/>
  <c r="BO199" i="35"/>
  <c r="BB199" i="35"/>
  <c r="BK199" i="35"/>
  <c r="AY199" i="35"/>
  <c r="BJ199" i="35"/>
  <c r="BS199" i="35"/>
  <c r="BD199" i="35"/>
  <c r="C199" i="35"/>
  <c r="X199" i="35"/>
  <c r="AE199" i="35"/>
  <c r="AC199" i="35"/>
  <c r="AD199" i="35"/>
  <c r="AF199" i="35"/>
  <c r="AK199" i="35"/>
  <c r="P199" i="35"/>
  <c r="U199" i="35"/>
  <c r="V199" i="35"/>
  <c r="W199" i="35"/>
  <c r="Y199" i="35"/>
  <c r="Q199" i="35"/>
  <c r="AG199" i="35"/>
  <c r="R199" i="35"/>
  <c r="Z199" i="35"/>
  <c r="AH199" i="35"/>
  <c r="S199" i="35"/>
  <c r="AA199" i="35"/>
  <c r="AI199" i="35"/>
  <c r="T199" i="35"/>
  <c r="AB199" i="35"/>
  <c r="AJ199" i="35"/>
  <c r="A200" i="35"/>
  <c r="BR200" i="35" a="1"/>
  <c r="AJ200" i="35" a="1"/>
  <c r="P200" i="35" a="1"/>
  <c r="AH200" i="35" a="1"/>
  <c r="BC200" i="35" a="1"/>
  <c r="T200" i="35" a="1"/>
  <c r="BE200" i="35" a="1"/>
  <c r="M200" i="35"/>
  <c r="AA200" i="35" a="1"/>
  <c r="AC200" i="35" a="1"/>
  <c r="BF200" i="35" a="1"/>
  <c r="AG200" i="35" a="1"/>
  <c r="E200" i="35"/>
  <c r="Q200" i="35" a="1"/>
  <c r="AW200" i="35" a="1"/>
  <c r="Z200" i="35" a="1"/>
  <c r="V200" i="35" a="1"/>
  <c r="BB200" i="35" a="1"/>
  <c r="AY200" i="35" a="1"/>
  <c r="BI200" i="35" a="1"/>
  <c r="BT200" i="35" a="1"/>
  <c r="G200" i="35"/>
  <c r="AX200" i="35" a="1"/>
  <c r="AK200" i="35" a="1"/>
  <c r="BH200" i="35" a="1"/>
  <c r="AZ200" i="35" a="1"/>
  <c r="BU200" i="35" a="1"/>
  <c r="R200" i="35" a="1"/>
  <c r="AV200" i="35" a="1"/>
  <c r="AP200" i="35"/>
  <c r="I200" i="35"/>
  <c r="W200" i="35" a="1"/>
  <c r="AM200" i="35"/>
  <c r="N200" i="35"/>
  <c r="BG200" i="35" a="1"/>
  <c r="BO200" i="35" a="1"/>
  <c r="BA200" i="35" a="1"/>
  <c r="AS200" i="35"/>
  <c r="AU200" i="35" a="1"/>
  <c r="AE200" i="35" a="1"/>
  <c r="AB200" i="35" a="1"/>
  <c r="AI200" i="35" a="1"/>
  <c r="AF200" i="35" a="1"/>
  <c r="BJ200" i="35" a="1"/>
  <c r="BN200" i="35" a="1"/>
  <c r="S200" i="35" a="1"/>
  <c r="H200" i="35"/>
  <c r="BD200" i="35" a="1"/>
  <c r="C200" i="35" a="1"/>
  <c r="Y200" i="35" a="1"/>
  <c r="J200" i="35"/>
  <c r="AQ200" i="35"/>
  <c r="AD200" i="35" a="1"/>
  <c r="BL200" i="35" a="1"/>
  <c r="BP200" i="35" a="1"/>
  <c r="F200" i="35"/>
  <c r="AR200" i="35"/>
  <c r="BK200" i="35" a="1"/>
  <c r="BQ200" i="35" a="1"/>
  <c r="K200" i="35"/>
  <c r="L200" i="35"/>
  <c r="BM200" i="35" a="1"/>
  <c r="AO200" i="35"/>
  <c r="BS200" i="35" a="1"/>
  <c r="U200" i="35" a="1"/>
  <c r="X200" i="35" a="1"/>
  <c r="AN200" i="35"/>
  <c r="D200" i="35"/>
  <c r="AU200" i="35" l="1"/>
  <c r="BI200" i="35"/>
  <c r="BM200" i="35"/>
  <c r="BC200" i="35"/>
  <c r="BO200" i="35"/>
  <c r="BD200" i="35"/>
  <c r="BF200" i="35"/>
  <c r="BJ200" i="35"/>
  <c r="BH200" i="35"/>
  <c r="BA200" i="35"/>
  <c r="AV200" i="35"/>
  <c r="BQ200" i="35"/>
  <c r="BS200" i="35"/>
  <c r="BK200" i="35"/>
  <c r="BP200" i="35"/>
  <c r="BB200" i="35"/>
  <c r="BT200" i="35"/>
  <c r="BE200" i="35"/>
  <c r="BR200" i="35"/>
  <c r="AZ200" i="35"/>
  <c r="BN200" i="35"/>
  <c r="BL200" i="35"/>
  <c r="AW200" i="35"/>
  <c r="AX200" i="35"/>
  <c r="AY200" i="35"/>
  <c r="BU200" i="35"/>
  <c r="BG200" i="35"/>
  <c r="C200" i="35"/>
  <c r="W200" i="35"/>
  <c r="X200" i="35"/>
  <c r="Z200" i="35"/>
  <c r="AE200" i="35"/>
  <c r="AF200" i="35"/>
  <c r="AG200" i="35"/>
  <c r="P200" i="35"/>
  <c r="AH200" i="35"/>
  <c r="R200" i="35"/>
  <c r="Q200" i="35"/>
  <c r="Y200" i="35"/>
  <c r="AA200" i="35"/>
  <c r="S200" i="35"/>
  <c r="AI200" i="35"/>
  <c r="T200" i="35"/>
  <c r="AB200" i="35"/>
  <c r="AJ200" i="35"/>
  <c r="U200" i="35"/>
  <c r="AC200" i="35"/>
  <c r="AK200" i="35"/>
  <c r="V200" i="35"/>
  <c r="AD200" i="35"/>
  <c r="A201" i="35"/>
  <c r="BS201" i="35" a="1"/>
  <c r="Y201" i="35" a="1"/>
  <c r="AF201" i="35" a="1"/>
  <c r="BD201" i="35" a="1"/>
  <c r="I201" i="35"/>
  <c r="BE201" i="35" a="1"/>
  <c r="AO201" i="35"/>
  <c r="AH201" i="35" a="1"/>
  <c r="D201" i="35"/>
  <c r="H201" i="35"/>
  <c r="BM201" i="35" a="1"/>
  <c r="R201" i="35" a="1"/>
  <c r="BB201" i="35" a="1"/>
  <c r="V201" i="35" a="1"/>
  <c r="AM201" i="35"/>
  <c r="BH201" i="35" a="1"/>
  <c r="C201" i="35" a="1"/>
  <c r="AQ201" i="35"/>
  <c r="AK201" i="35" a="1"/>
  <c r="AS201" i="35"/>
  <c r="BF201" i="35" a="1"/>
  <c r="U201" i="35" a="1"/>
  <c r="W201" i="35" a="1"/>
  <c r="N201" i="35"/>
  <c r="AW201" i="35" a="1"/>
  <c r="BR201" i="35" a="1"/>
  <c r="E201" i="35"/>
  <c r="BC201" i="35" a="1"/>
  <c r="BI201" i="35" a="1"/>
  <c r="AN201" i="35"/>
  <c r="AJ201" i="35" a="1"/>
  <c r="BU201" i="35" a="1"/>
  <c r="BQ201" i="35" a="1"/>
  <c r="BA201" i="35" a="1"/>
  <c r="AC201" i="35" a="1"/>
  <c r="AU201" i="35" a="1"/>
  <c r="BG201" i="35" a="1"/>
  <c r="Z201" i="35" a="1"/>
  <c r="F201" i="35"/>
  <c r="AB201" i="35" a="1"/>
  <c r="AI201" i="35" a="1"/>
  <c r="AG201" i="35" a="1"/>
  <c r="BJ201" i="35" a="1"/>
  <c r="BO201" i="35" a="1"/>
  <c r="AD201" i="35" a="1"/>
  <c r="BL201" i="35" a="1"/>
  <c r="BP201" i="35" a="1"/>
  <c r="AX201" i="35" a="1"/>
  <c r="AA201" i="35" a="1"/>
  <c r="G201" i="35"/>
  <c r="T201" i="35" a="1"/>
  <c r="P201" i="35" a="1"/>
  <c r="BK201" i="35" a="1"/>
  <c r="AY201" i="35" a="1"/>
  <c r="L201" i="35"/>
  <c r="X201" i="35" a="1"/>
  <c r="Q201" i="35" a="1"/>
  <c r="BT201" i="35" a="1"/>
  <c r="AE201" i="35" a="1"/>
  <c r="J201" i="35"/>
  <c r="BN201" i="35" a="1"/>
  <c r="AR201" i="35"/>
  <c r="S201" i="35" a="1"/>
  <c r="AV201" i="35" a="1"/>
  <c r="M201" i="35"/>
  <c r="K201" i="35"/>
  <c r="AP201" i="35"/>
  <c r="AZ201" i="35" a="1"/>
  <c r="BF201" i="35" l="1"/>
  <c r="BQ201" i="35"/>
  <c r="BP201" i="35"/>
  <c r="BO201" i="35"/>
  <c r="BC201" i="35"/>
  <c r="BH201" i="35"/>
  <c r="BG201" i="35"/>
  <c r="BA201" i="35"/>
  <c r="BM201" i="35"/>
  <c r="BN201" i="35"/>
  <c r="AX201" i="35"/>
  <c r="BL201" i="35"/>
  <c r="BI201" i="35"/>
  <c r="BK201" i="35"/>
  <c r="BR201" i="35"/>
  <c r="BD201" i="35"/>
  <c r="BS201" i="35"/>
  <c r="BU201" i="35"/>
  <c r="BE201" i="35"/>
  <c r="AV201" i="35"/>
  <c r="AU201" i="35"/>
  <c r="AZ201" i="35"/>
  <c r="BJ201" i="35"/>
  <c r="AW201" i="35"/>
  <c r="BT201" i="35"/>
  <c r="AY201" i="35"/>
  <c r="BB201" i="35"/>
  <c r="C201" i="35"/>
  <c r="AJ201" i="35"/>
  <c r="R201" i="35"/>
  <c r="T201" i="35"/>
  <c r="Z201" i="35"/>
  <c r="Y201" i="35"/>
  <c r="AB201" i="35"/>
  <c r="AG201" i="35"/>
  <c r="Q201" i="35"/>
  <c r="AH201" i="35"/>
  <c r="AI201" i="35"/>
  <c r="S201" i="35"/>
  <c r="AA201" i="35"/>
  <c r="AC201" i="35"/>
  <c r="U201" i="35"/>
  <c r="AK201" i="35"/>
  <c r="V201" i="35"/>
  <c r="AD201" i="35"/>
  <c r="W201" i="35"/>
  <c r="AE201" i="35"/>
  <c r="P201" i="35"/>
  <c r="X201" i="35"/>
  <c r="AF201" i="35"/>
  <c r="A202" i="35"/>
  <c r="AW202" i="35" a="1"/>
  <c r="U202" i="35" a="1"/>
  <c r="AC202" i="35" a="1"/>
  <c r="J202" i="35"/>
  <c r="BK202" i="35" a="1"/>
  <c r="R202" i="35" a="1"/>
  <c r="D202" i="35"/>
  <c r="AY202" i="35" a="1"/>
  <c r="AR202" i="35"/>
  <c r="AI202" i="35" a="1"/>
  <c r="M202" i="35"/>
  <c r="AH202" i="35" a="1"/>
  <c r="AO202" i="35"/>
  <c r="BH202" i="35" a="1"/>
  <c r="BJ202" i="35" a="1"/>
  <c r="BU202" i="35" a="1"/>
  <c r="AX202" i="35" a="1"/>
  <c r="Y202" i="35" a="1"/>
  <c r="AQ202" i="35"/>
  <c r="I202" i="35"/>
  <c r="AJ202" i="35" a="1"/>
  <c r="AB202" i="35" a="1"/>
  <c r="X202" i="35" a="1"/>
  <c r="P202" i="35" a="1"/>
  <c r="Q202" i="35" a="1"/>
  <c r="AE202" i="35" a="1"/>
  <c r="AN202" i="35"/>
  <c r="BB202" i="35" a="1"/>
  <c r="BM202" i="35" a="1"/>
  <c r="AP202" i="35"/>
  <c r="E202" i="35"/>
  <c r="AG202" i="35" a="1"/>
  <c r="L202" i="35"/>
  <c r="BD202" i="35" a="1"/>
  <c r="S202" i="35" a="1"/>
  <c r="G202" i="35"/>
  <c r="AV202" i="35" a="1"/>
  <c r="AM202" i="35"/>
  <c r="BC202" i="35" a="1"/>
  <c r="W202" i="35" a="1"/>
  <c r="F202" i="35"/>
  <c r="BA202" i="35" a="1"/>
  <c r="BQ202" i="35" a="1"/>
  <c r="AS202" i="35"/>
  <c r="V202" i="35" a="1"/>
  <c r="BE202" i="35" a="1"/>
  <c r="AZ202" i="35" a="1"/>
  <c r="T202" i="35" a="1"/>
  <c r="BG202" i="35" a="1"/>
  <c r="C202" i="35" a="1"/>
  <c r="BO202" i="35" a="1"/>
  <c r="BT202" i="35" a="1"/>
  <c r="BF202" i="35" a="1"/>
  <c r="Z202" i="35" a="1"/>
  <c r="BN202" i="35" a="1"/>
  <c r="BI202" i="35" a="1"/>
  <c r="BP202" i="35" a="1"/>
  <c r="AU202" i="35" a="1"/>
  <c r="AD202" i="35" a="1"/>
  <c r="BR202" i="35" a="1"/>
  <c r="AA202" i="35" a="1"/>
  <c r="BL202" i="35" a="1"/>
  <c r="AF202" i="35" a="1"/>
  <c r="N202" i="35"/>
  <c r="H202" i="35"/>
  <c r="K202" i="35"/>
  <c r="BS202" i="35" a="1"/>
  <c r="AK202" i="35" a="1"/>
  <c r="AY202" i="35" l="1"/>
  <c r="BP202" i="35"/>
  <c r="AU202" i="35"/>
  <c r="BU202" i="35"/>
  <c r="BK202" i="35"/>
  <c r="BR202" i="35"/>
  <c r="BD202" i="35"/>
  <c r="BG202" i="35"/>
  <c r="BS202" i="35"/>
  <c r="AW202" i="35"/>
  <c r="BN202" i="35"/>
  <c r="BB202" i="35"/>
  <c r="BJ202" i="35"/>
  <c r="AV202" i="35"/>
  <c r="BH202" i="35"/>
  <c r="AZ202" i="35"/>
  <c r="BF202" i="35"/>
  <c r="BQ202" i="35"/>
  <c r="BT202" i="35"/>
  <c r="BC202" i="35"/>
  <c r="BL202" i="35"/>
  <c r="AX202" i="35"/>
  <c r="BA202" i="35"/>
  <c r="BE202" i="35"/>
  <c r="BM202" i="35"/>
  <c r="BI202" i="35"/>
  <c r="BO202" i="35"/>
  <c r="C202" i="35"/>
  <c r="AJ202" i="35"/>
  <c r="S202" i="35"/>
  <c r="V202" i="35"/>
  <c r="AI202" i="35"/>
  <c r="AK202" i="35"/>
  <c r="T202" i="35"/>
  <c r="AA202" i="35"/>
  <c r="AB202" i="35"/>
  <c r="AD202" i="35"/>
  <c r="U202" i="35"/>
  <c r="AC202" i="35"/>
  <c r="AE202" i="35"/>
  <c r="W202" i="35"/>
  <c r="P202" i="35"/>
  <c r="X202" i="35"/>
  <c r="AF202" i="35"/>
  <c r="Y202" i="35"/>
  <c r="Q202" i="35"/>
  <c r="AG202" i="35"/>
  <c r="R202" i="35"/>
  <c r="Z202" i="35"/>
  <c r="AH202" i="35"/>
  <c r="A203" i="35"/>
  <c r="E203" i="35"/>
  <c r="J203" i="35"/>
  <c r="AN203" i="35"/>
  <c r="I203" i="35"/>
  <c r="BE203" i="35" a="1"/>
  <c r="BU203" i="35" a="1"/>
  <c r="BK203" i="35" a="1"/>
  <c r="AH203" i="35" a="1"/>
  <c r="AK203" i="35" a="1"/>
  <c r="BQ203" i="35" a="1"/>
  <c r="AX203" i="35" a="1"/>
  <c r="BO203" i="35" a="1"/>
  <c r="BN203" i="35" a="1"/>
  <c r="BT203" i="35" a="1"/>
  <c r="AO203" i="35"/>
  <c r="AM203" i="35"/>
  <c r="AE203" i="35" a="1"/>
  <c r="AU203" i="35" a="1"/>
  <c r="AW203" i="35" a="1"/>
  <c r="BD203" i="35" a="1"/>
  <c r="BL203" i="35" a="1"/>
  <c r="AR203" i="35"/>
  <c r="AC203" i="35" a="1"/>
  <c r="BG203" i="35" a="1"/>
  <c r="AA203" i="35" a="1"/>
  <c r="AQ203" i="35"/>
  <c r="T203" i="35" a="1"/>
  <c r="BP203" i="35" a="1"/>
  <c r="K203" i="35"/>
  <c r="C203" i="35" a="1"/>
  <c r="AZ203" i="35" a="1"/>
  <c r="AV203" i="35" a="1"/>
  <c r="BH203" i="35" a="1"/>
  <c r="AD203" i="35" a="1"/>
  <c r="AI203" i="35" a="1"/>
  <c r="G203" i="35"/>
  <c r="F203" i="35"/>
  <c r="U203" i="35" a="1"/>
  <c r="X203" i="35" a="1"/>
  <c r="W203" i="35" a="1"/>
  <c r="AG203" i="35" a="1"/>
  <c r="AF203" i="35" a="1"/>
  <c r="R203" i="35" a="1"/>
  <c r="V203" i="35" a="1"/>
  <c r="AS203" i="35"/>
  <c r="Y203" i="35" a="1"/>
  <c r="BJ203" i="35" a="1"/>
  <c r="BC203" i="35" a="1"/>
  <c r="Z203" i="35" a="1"/>
  <c r="AJ203" i="35" a="1"/>
  <c r="N203" i="35"/>
  <c r="P203" i="35" a="1"/>
  <c r="BR203" i="35" a="1"/>
  <c r="BA203" i="35" a="1"/>
  <c r="AB203" i="35" a="1"/>
  <c r="S203" i="35" a="1"/>
  <c r="D203" i="35"/>
  <c r="L203" i="35"/>
  <c r="BF203" i="35" a="1"/>
  <c r="BI203" i="35" a="1"/>
  <c r="AP203" i="35"/>
  <c r="Q203" i="35" a="1"/>
  <c r="H203" i="35"/>
  <c r="BS203" i="35" a="1"/>
  <c r="BB203" i="35" a="1"/>
  <c r="AY203" i="35" a="1"/>
  <c r="BM203" i="35" a="1"/>
  <c r="BP203" i="35" l="1"/>
  <c r="BJ203" i="35"/>
  <c r="BU203" i="35"/>
  <c r="BB203" i="35"/>
  <c r="BI203" i="35"/>
  <c r="BC203" i="35"/>
  <c r="BE203" i="35"/>
  <c r="BQ203" i="35"/>
  <c r="AY203" i="35"/>
  <c r="BK203" i="35"/>
  <c r="AW203" i="35"/>
  <c r="AV203" i="35"/>
  <c r="BT203" i="35"/>
  <c r="BM203" i="35"/>
  <c r="BF203" i="35"/>
  <c r="BN203" i="35"/>
  <c r="BS203" i="35"/>
  <c r="BA203" i="35"/>
  <c r="BO203" i="35"/>
  <c r="BG203" i="35"/>
  <c r="BL203" i="35"/>
  <c r="BH203" i="35"/>
  <c r="BD203" i="35"/>
  <c r="AU203" i="35"/>
  <c r="BR203" i="35"/>
  <c r="AZ203" i="35"/>
  <c r="AX203" i="35"/>
  <c r="C203" i="35"/>
  <c r="AF203" i="35"/>
  <c r="P203" i="35"/>
  <c r="AK203" i="35"/>
  <c r="U203" i="35"/>
  <c r="V203" i="35"/>
  <c r="X203" i="35"/>
  <c r="AC203" i="35"/>
  <c r="AD203" i="35"/>
  <c r="W203" i="35"/>
  <c r="AE203" i="35"/>
  <c r="AG203" i="35"/>
  <c r="Q203" i="35"/>
  <c r="Y203" i="35"/>
  <c r="R203" i="35"/>
  <c r="Z203" i="35"/>
  <c r="AH203" i="35"/>
  <c r="AA203" i="35"/>
  <c r="S203" i="35"/>
  <c r="AI203" i="35"/>
  <c r="T203" i="35"/>
  <c r="AB203" i="35"/>
  <c r="AJ203" i="35"/>
  <c r="A204" i="35"/>
  <c r="AQ204" i="35"/>
  <c r="BS204" i="35" a="1"/>
  <c r="N204" i="35"/>
  <c r="BT204" i="35" a="1"/>
  <c r="AW204" i="35" a="1"/>
  <c r="AM204" i="35"/>
  <c r="AE204" i="35" a="1"/>
  <c r="BR204" i="35" a="1"/>
  <c r="AJ204" i="35" a="1"/>
  <c r="T204" i="35" a="1"/>
  <c r="BF204" i="35" a="1"/>
  <c r="M203" i="35"/>
  <c r="BQ204" i="35" a="1"/>
  <c r="Q204" i="35" a="1"/>
  <c r="L204" i="35"/>
  <c r="AH204" i="35" a="1"/>
  <c r="AB204" i="35" a="1"/>
  <c r="AI204" i="35" a="1"/>
  <c r="AZ204" i="35" a="1"/>
  <c r="S204" i="35" a="1"/>
  <c r="V204" i="35" a="1"/>
  <c r="BK204" i="35" a="1"/>
  <c r="D204" i="35"/>
  <c r="BL204" i="35" a="1"/>
  <c r="BE204" i="35" a="1"/>
  <c r="C204" i="35" a="1"/>
  <c r="BD204" i="35" a="1"/>
  <c r="AR204" i="35"/>
  <c r="BJ204" i="35" a="1"/>
  <c r="G204" i="35"/>
  <c r="BM204" i="35" a="1"/>
  <c r="F204" i="35"/>
  <c r="AF204" i="35" a="1"/>
  <c r="K204" i="35"/>
  <c r="AS204" i="35"/>
  <c r="BH204" i="35" a="1"/>
  <c r="J204" i="35"/>
  <c r="Y204" i="35" a="1"/>
  <c r="BO204" i="35" a="1"/>
  <c r="U204" i="35" a="1"/>
  <c r="P204" i="35" a="1"/>
  <c r="X204" i="35" a="1"/>
  <c r="BN204" i="35" a="1"/>
  <c r="AY204" i="35" a="1"/>
  <c r="M204" i="35"/>
  <c r="W204" i="35" a="1"/>
  <c r="R204" i="35" a="1"/>
  <c r="AP204" i="35"/>
  <c r="AK204" i="35" a="1"/>
  <c r="H204" i="35"/>
  <c r="AA204" i="35" a="1"/>
  <c r="AO204" i="35"/>
  <c r="AD204" i="35" a="1"/>
  <c r="AN204" i="35"/>
  <c r="AX204" i="35" a="1"/>
  <c r="AV204" i="35" a="1"/>
  <c r="AC204" i="35" a="1"/>
  <c r="AU204" i="35" a="1"/>
  <c r="BB204" i="35" a="1"/>
  <c r="BU204" i="35" a="1"/>
  <c r="E204" i="35"/>
  <c r="BA204" i="35" a="1"/>
  <c r="BI204" i="35" a="1"/>
  <c r="BG204" i="35" a="1"/>
  <c r="BP204" i="35" a="1"/>
  <c r="I204" i="35"/>
  <c r="AG204" i="35" a="1"/>
  <c r="Z204" i="35" a="1"/>
  <c r="BC204" i="35" a="1"/>
  <c r="BG204" i="35" l="1"/>
  <c r="BF204" i="35"/>
  <c r="AY204" i="35"/>
  <c r="AV204" i="35"/>
  <c r="BH204" i="35"/>
  <c r="BD204" i="35"/>
  <c r="AW204" i="35"/>
  <c r="AU204" i="35"/>
  <c r="AZ204" i="35"/>
  <c r="BA204" i="35"/>
  <c r="BO204" i="35"/>
  <c r="BJ204" i="35"/>
  <c r="AX204" i="35"/>
  <c r="BT204" i="35"/>
  <c r="BM204" i="35"/>
  <c r="BB204" i="35"/>
  <c r="BP204" i="35"/>
  <c r="BK204" i="35"/>
  <c r="BC204" i="35"/>
  <c r="BE204" i="35"/>
  <c r="BL204" i="35"/>
  <c r="BR204" i="35"/>
  <c r="BU204" i="35"/>
  <c r="BS204" i="35"/>
  <c r="BN204" i="35"/>
  <c r="BI204" i="35"/>
  <c r="BQ204" i="35"/>
  <c r="C204" i="35"/>
  <c r="AE204" i="35"/>
  <c r="AF204" i="35"/>
  <c r="AG204" i="35"/>
  <c r="Q204" i="35"/>
  <c r="AH204" i="35"/>
  <c r="P204" i="35"/>
  <c r="R204" i="35"/>
  <c r="W204" i="35"/>
  <c r="X204" i="35"/>
  <c r="Z204" i="35"/>
  <c r="Y204" i="35"/>
  <c r="AI204" i="35"/>
  <c r="AA204" i="35"/>
  <c r="AJ204" i="35"/>
  <c r="S204" i="35"/>
  <c r="AB204" i="35"/>
  <c r="T204" i="35"/>
  <c r="AC204" i="35"/>
  <c r="AK204" i="35"/>
  <c r="U204" i="35"/>
  <c r="AD204" i="35"/>
  <c r="V204" i="35"/>
  <c r="A205" i="35"/>
  <c r="BF205" i="35" a="1"/>
  <c r="AP205" i="35"/>
  <c r="M205" i="35"/>
  <c r="AY205" i="35" a="1"/>
  <c r="BR205" i="35" a="1"/>
  <c r="AW205" i="35" a="1"/>
  <c r="AQ205" i="35"/>
  <c r="U205" i="35" a="1"/>
  <c r="X205" i="35" a="1"/>
  <c r="AD205" i="35" a="1"/>
  <c r="BU205" i="35" a="1"/>
  <c r="V205" i="35" a="1"/>
  <c r="AF205" i="35" a="1"/>
  <c r="J205" i="35"/>
  <c r="G205" i="35"/>
  <c r="AM205" i="35"/>
  <c r="N205" i="35"/>
  <c r="H205" i="35"/>
  <c r="E205" i="35"/>
  <c r="BT205" i="35" a="1"/>
  <c r="C205" i="35" a="1"/>
  <c r="AH205" i="35" a="1"/>
  <c r="I205" i="35"/>
  <c r="Y205" i="35" a="1"/>
  <c r="D205" i="35"/>
  <c r="L205" i="35"/>
  <c r="R205" i="35" a="1"/>
  <c r="AE205" i="35" a="1"/>
  <c r="AV205" i="35" a="1"/>
  <c r="AU205" i="35" a="1"/>
  <c r="Z205" i="35" a="1"/>
  <c r="BS205" i="35" a="1"/>
  <c r="AJ205" i="35" a="1"/>
  <c r="BI205" i="35" a="1"/>
  <c r="BN205" i="35" a="1"/>
  <c r="BC205" i="35" a="1"/>
  <c r="AX205" i="35" a="1"/>
  <c r="AI205" i="35" a="1"/>
  <c r="BO205" i="35" a="1"/>
  <c r="AG205" i="35" a="1"/>
  <c r="BD205" i="35" a="1"/>
  <c r="F205" i="35"/>
  <c r="AB205" i="35" a="1"/>
  <c r="BB205" i="35" a="1"/>
  <c r="BE205" i="35" a="1"/>
  <c r="BM205" i="35" a="1"/>
  <c r="AN205" i="35"/>
  <c r="BQ205" i="35" a="1"/>
  <c r="AK205" i="35" a="1"/>
  <c r="P205" i="35" a="1"/>
  <c r="BG205" i="35" a="1"/>
  <c r="AZ205" i="35" a="1"/>
  <c r="BP205" i="35" a="1"/>
  <c r="BJ205" i="35" a="1"/>
  <c r="AR205" i="35"/>
  <c r="S205" i="35" a="1"/>
  <c r="AA205" i="35" a="1"/>
  <c r="BK205" i="35" a="1"/>
  <c r="BL205" i="35" a="1"/>
  <c r="BH205" i="35" a="1"/>
  <c r="AO205" i="35"/>
  <c r="Q205" i="35" a="1"/>
  <c r="K205" i="35"/>
  <c r="AS205" i="35"/>
  <c r="W205" i="35" a="1"/>
  <c r="AC205" i="35" a="1"/>
  <c r="BA205" i="35" a="1"/>
  <c r="T205" i="35" a="1"/>
  <c r="BG205" i="35" l="1"/>
  <c r="BK205" i="35"/>
  <c r="BI205" i="35"/>
  <c r="BT205" i="35"/>
  <c r="BD205" i="35"/>
  <c r="BS205" i="35"/>
  <c r="BN205" i="35"/>
  <c r="AY205" i="35"/>
  <c r="BP205" i="35"/>
  <c r="BC205" i="35"/>
  <c r="BH205" i="35"/>
  <c r="AZ205" i="35"/>
  <c r="AW205" i="35"/>
  <c r="BM205" i="35"/>
  <c r="BR205" i="35"/>
  <c r="BU205" i="35"/>
  <c r="BF205" i="35"/>
  <c r="BA205" i="35"/>
  <c r="AX205" i="35"/>
  <c r="AV205" i="35"/>
  <c r="BO205" i="35"/>
  <c r="BQ205" i="35"/>
  <c r="BB205" i="35"/>
  <c r="BL205" i="35"/>
  <c r="BE205" i="35"/>
  <c r="AU205" i="35"/>
  <c r="BJ205" i="35"/>
  <c r="C205" i="35"/>
  <c r="S205" i="35"/>
  <c r="AD205" i="35"/>
  <c r="AC205" i="35"/>
  <c r="AK205" i="35"/>
  <c r="T205" i="35"/>
  <c r="V205" i="35"/>
  <c r="AA205" i="35"/>
  <c r="AB205" i="35"/>
  <c r="U205" i="35"/>
  <c r="AE205" i="35"/>
  <c r="W205" i="35"/>
  <c r="AF205" i="35"/>
  <c r="X205" i="35"/>
  <c r="Y205" i="35"/>
  <c r="AG205" i="35"/>
  <c r="P205" i="35"/>
  <c r="AH205" i="35"/>
  <c r="Q205" i="35"/>
  <c r="Z205" i="35"/>
  <c r="AI205" i="35"/>
  <c r="R205" i="35"/>
  <c r="AJ205" i="35"/>
  <c r="A206" i="35"/>
  <c r="AI206" i="35" a="1"/>
  <c r="Q206" i="35" a="1"/>
  <c r="AH206" i="35" a="1"/>
  <c r="AR206" i="35"/>
  <c r="BQ206" i="35" a="1"/>
  <c r="BR206" i="35" a="1"/>
  <c r="AJ206" i="35" a="1"/>
  <c r="E206" i="35"/>
  <c r="BB206" i="35" a="1"/>
  <c r="AP206" i="35"/>
  <c r="BM206" i="35" a="1"/>
  <c r="BI206" i="35" a="1"/>
  <c r="H206" i="35"/>
  <c r="Z206" i="35" a="1"/>
  <c r="K206" i="35"/>
  <c r="BA206" i="35" a="1"/>
  <c r="C206" i="35" a="1"/>
  <c r="BE206" i="35" a="1"/>
  <c r="U206" i="35" a="1"/>
  <c r="BN206" i="35" a="1"/>
  <c r="BP206" i="35" a="1"/>
  <c r="AZ206" i="35" a="1"/>
  <c r="AB206" i="35" a="1"/>
  <c r="AU206" i="35" a="1"/>
  <c r="BC206" i="35" a="1"/>
  <c r="AD206" i="35" a="1"/>
  <c r="BK206" i="35" a="1"/>
  <c r="M206" i="35"/>
  <c r="R206" i="35" a="1"/>
  <c r="BL206" i="35" a="1"/>
  <c r="AK206" i="35" a="1"/>
  <c r="BD206" i="35" a="1"/>
  <c r="AV206" i="35" a="1"/>
  <c r="I206" i="35"/>
  <c r="D206" i="35"/>
  <c r="AS206" i="35"/>
  <c r="BG206" i="35" a="1"/>
  <c r="AC206" i="35" a="1"/>
  <c r="BJ206" i="35" a="1"/>
  <c r="F206" i="35"/>
  <c r="AM206" i="35"/>
  <c r="V206" i="35" a="1"/>
  <c r="AF206" i="35" a="1"/>
  <c r="BF206" i="35" a="1"/>
  <c r="BS206" i="35" a="1"/>
  <c r="X206" i="35" a="1"/>
  <c r="AO206" i="35"/>
  <c r="P206" i="35" a="1"/>
  <c r="AA206" i="35" a="1"/>
  <c r="L206" i="35"/>
  <c r="BT206" i="35" a="1"/>
  <c r="AW206" i="35" a="1"/>
  <c r="S206" i="35" a="1"/>
  <c r="AY206" i="35" a="1"/>
  <c r="AX206" i="35" a="1"/>
  <c r="G206" i="35"/>
  <c r="AE206" i="35" a="1"/>
  <c r="BU206" i="35" a="1"/>
  <c r="Y206" i="35" a="1"/>
  <c r="W206" i="35" a="1"/>
  <c r="AN206" i="35"/>
  <c r="T206" i="35" a="1"/>
  <c r="J206" i="35"/>
  <c r="BO206" i="35" a="1"/>
  <c r="AQ206" i="35"/>
  <c r="AG206" i="35" a="1"/>
  <c r="BH206" i="35" a="1"/>
  <c r="AY206" i="35" l="1"/>
  <c r="BS206" i="35"/>
  <c r="BN206" i="35"/>
  <c r="AW206" i="35"/>
  <c r="BP206" i="35"/>
  <c r="BR206" i="35"/>
  <c r="BB206" i="35"/>
  <c r="BG206" i="35"/>
  <c r="BD206" i="35"/>
  <c r="AU206" i="35"/>
  <c r="BF206" i="35"/>
  <c r="BT206" i="35"/>
  <c r="BK206" i="35"/>
  <c r="BQ206" i="35"/>
  <c r="BC206" i="35"/>
  <c r="BM206" i="35"/>
  <c r="BJ206" i="35"/>
  <c r="BI206" i="35"/>
  <c r="AV206" i="35"/>
  <c r="BE206" i="35"/>
  <c r="BL206" i="35"/>
  <c r="AX206" i="35"/>
  <c r="BO206" i="35"/>
  <c r="BA206" i="35"/>
  <c r="BU206" i="35"/>
  <c r="AZ206" i="35"/>
  <c r="BH206" i="35"/>
  <c r="C206" i="35"/>
  <c r="P206" i="35"/>
  <c r="AG206" i="35"/>
  <c r="AH206" i="35"/>
  <c r="R206" i="35"/>
  <c r="W206" i="35"/>
  <c r="X206" i="35"/>
  <c r="Y206" i="35"/>
  <c r="Z206" i="35"/>
  <c r="Q206" i="35"/>
  <c r="AA206" i="35"/>
  <c r="AI206" i="35"/>
  <c r="AJ206" i="35"/>
  <c r="S206" i="35"/>
  <c r="AB206" i="35"/>
  <c r="AK206" i="35"/>
  <c r="T206" i="35"/>
  <c r="U206" i="35"/>
  <c r="AC206" i="35"/>
  <c r="AD206" i="35"/>
  <c r="V206" i="35"/>
  <c r="AE206" i="35"/>
  <c r="AF206" i="35"/>
  <c r="A207" i="35"/>
  <c r="AR207" i="35"/>
  <c r="V207" i="35" a="1"/>
  <c r="BA207" i="35" a="1"/>
  <c r="AW207" i="35" a="1"/>
  <c r="Q207" i="35" a="1"/>
  <c r="BB207" i="35" a="1"/>
  <c r="BC207" i="35" a="1"/>
  <c r="BP207" i="35" a="1"/>
  <c r="AV207" i="35" a="1"/>
  <c r="D207" i="35"/>
  <c r="L207" i="35"/>
  <c r="AQ207" i="35"/>
  <c r="N206" i="35"/>
  <c r="AA207" i="35" a="1"/>
  <c r="AS207" i="35"/>
  <c r="AN207" i="35"/>
  <c r="BO207" i="35" a="1"/>
  <c r="BI207" i="35" a="1"/>
  <c r="X207" i="35" a="1"/>
  <c r="Z207" i="35" a="1"/>
  <c r="BL207" i="35" a="1"/>
  <c r="BR207" i="35" a="1"/>
  <c r="E207" i="35"/>
  <c r="BQ207" i="35" a="1"/>
  <c r="BM207" i="35" a="1"/>
  <c r="BF207" i="35" a="1"/>
  <c r="C207" i="35" a="1"/>
  <c r="AI207" i="35" a="1"/>
  <c r="BD207" i="35" a="1"/>
  <c r="BN207" i="35" a="1"/>
  <c r="N207" i="35"/>
  <c r="K207" i="35"/>
  <c r="R207" i="35" a="1"/>
  <c r="S207" i="35" a="1"/>
  <c r="AF207" i="35" a="1"/>
  <c r="U207" i="35" a="1"/>
  <c r="BH207" i="35" a="1"/>
  <c r="AJ207" i="35" a="1"/>
  <c r="M207" i="35"/>
  <c r="AP207" i="35"/>
  <c r="H207" i="35"/>
  <c r="P207" i="35" a="1"/>
  <c r="G207" i="35"/>
  <c r="F207" i="35"/>
  <c r="BK207" i="35" a="1"/>
  <c r="AK207" i="35" a="1"/>
  <c r="AE207" i="35" a="1"/>
  <c r="BT207" i="35" a="1"/>
  <c r="AZ207" i="35" a="1"/>
  <c r="I207" i="35"/>
  <c r="AC207" i="35" a="1"/>
  <c r="BJ207" i="35" a="1"/>
  <c r="BG207" i="35" a="1"/>
  <c r="AM207" i="35"/>
  <c r="W207" i="35" a="1"/>
  <c r="AG207" i="35" a="1"/>
  <c r="AO207" i="35"/>
  <c r="AB207" i="35" a="1"/>
  <c r="AH207" i="35" a="1"/>
  <c r="AD207" i="35" a="1"/>
  <c r="T207" i="35" a="1"/>
  <c r="AY207" i="35" a="1"/>
  <c r="AU207" i="35" a="1"/>
  <c r="BE207" i="35" a="1"/>
  <c r="BU207" i="35" a="1"/>
  <c r="AX207" i="35" a="1"/>
  <c r="BS207" i="35" a="1"/>
  <c r="Y207" i="35" a="1"/>
  <c r="J207" i="35"/>
  <c r="AV207" i="35" l="1"/>
  <c r="AU207" i="35"/>
  <c r="BA207" i="35"/>
  <c r="AZ207" i="35"/>
  <c r="BL207" i="35"/>
  <c r="BI207" i="35"/>
  <c r="BB207" i="35"/>
  <c r="BC207" i="35"/>
  <c r="BU207" i="35"/>
  <c r="BD207" i="35"/>
  <c r="BO207" i="35"/>
  <c r="BK207" i="35"/>
  <c r="BH207" i="35"/>
  <c r="BR207" i="35"/>
  <c r="BN207" i="35"/>
  <c r="AY207" i="35"/>
  <c r="BT207" i="35"/>
  <c r="BQ207" i="35"/>
  <c r="BF207" i="35"/>
  <c r="BG207" i="35"/>
  <c r="BE207" i="35"/>
  <c r="BS207" i="35"/>
  <c r="AW207" i="35"/>
  <c r="BP207" i="35"/>
  <c r="BJ207" i="35"/>
  <c r="AX207" i="35"/>
  <c r="BM207" i="35"/>
  <c r="C207" i="35"/>
  <c r="AK207" i="35"/>
  <c r="T207" i="35"/>
  <c r="S207" i="35"/>
  <c r="U207" i="35"/>
  <c r="V207" i="35"/>
  <c r="AC207" i="35"/>
  <c r="AD207" i="35"/>
  <c r="W207" i="35"/>
  <c r="AE207" i="35"/>
  <c r="AF207" i="35"/>
  <c r="X207" i="35"/>
  <c r="AG207" i="35"/>
  <c r="P207" i="35"/>
  <c r="AH207" i="35"/>
  <c r="Q207" i="35"/>
  <c r="Y207" i="35"/>
  <c r="AI207" i="35"/>
  <c r="Z207" i="35"/>
  <c r="R207" i="35"/>
  <c r="AA207" i="35"/>
  <c r="AJ207" i="35"/>
  <c r="AB207" i="35"/>
  <c r="A208" i="35"/>
  <c r="W208" i="35" a="1"/>
  <c r="BE208" i="35" a="1"/>
  <c r="BD208" i="35" a="1"/>
  <c r="J208" i="35"/>
  <c r="R208" i="35" a="1"/>
  <c r="BU208" i="35" a="1"/>
  <c r="AF208" i="35" a="1"/>
  <c r="BO208" i="35" a="1"/>
  <c r="AV208" i="35" a="1"/>
  <c r="D208" i="35"/>
  <c r="BJ208" i="35" a="1"/>
  <c r="AI208" i="35" a="1"/>
  <c r="AY208" i="35" a="1"/>
  <c r="AA208" i="35" a="1"/>
  <c r="AH208" i="35" a="1"/>
  <c r="AD208" i="35" a="1"/>
  <c r="S208" i="35" a="1"/>
  <c r="C208" i="35" a="1"/>
  <c r="BQ208" i="35" a="1"/>
  <c r="BT208" i="35" a="1"/>
  <c r="E208" i="35"/>
  <c r="AO208" i="35"/>
  <c r="N208" i="35"/>
  <c r="Z208" i="35" a="1"/>
  <c r="AR208" i="35"/>
  <c r="BK208" i="35" a="1"/>
  <c r="BC208" i="35" a="1"/>
  <c r="H208" i="35"/>
  <c r="I208" i="35"/>
  <c r="BM208" i="35" a="1"/>
  <c r="U208" i="35" a="1"/>
  <c r="Y208" i="35" a="1"/>
  <c r="F208" i="35"/>
  <c r="AJ208" i="35" a="1"/>
  <c r="BG208" i="35" a="1"/>
  <c r="T208" i="35" a="1"/>
  <c r="BA208" i="35" a="1"/>
  <c r="BL208" i="35" a="1"/>
  <c r="L208" i="35"/>
  <c r="AN208" i="35"/>
  <c r="AW208" i="35" a="1"/>
  <c r="Q208" i="35" a="1"/>
  <c r="BF208" i="35" a="1"/>
  <c r="AE208" i="35" a="1"/>
  <c r="AG208" i="35" a="1"/>
  <c r="AU208" i="35" a="1"/>
  <c r="K208" i="35"/>
  <c r="BI208" i="35" a="1"/>
  <c r="AB208" i="35" a="1"/>
  <c r="AZ208" i="35" a="1"/>
  <c r="X208" i="35" a="1"/>
  <c r="P208" i="35" a="1"/>
  <c r="AP208" i="35"/>
  <c r="BN208" i="35" a="1"/>
  <c r="BB208" i="35" a="1"/>
  <c r="M208" i="35"/>
  <c r="AC208" i="35" a="1"/>
  <c r="BH208" i="35" a="1"/>
  <c r="AS208" i="35"/>
  <c r="AX208" i="35" a="1"/>
  <c r="BP208" i="35" a="1"/>
  <c r="AK208" i="35" a="1"/>
  <c r="V208" i="35" a="1"/>
  <c r="AM208" i="35"/>
  <c r="BS208" i="35" a="1"/>
  <c r="G208" i="35"/>
  <c r="AQ208" i="35"/>
  <c r="BR208" i="35" a="1"/>
  <c r="BD208" i="35" l="1"/>
  <c r="BH208" i="35"/>
  <c r="BS208" i="35"/>
  <c r="BO208" i="35"/>
  <c r="BB208" i="35"/>
  <c r="AX208" i="35"/>
  <c r="BR208" i="35"/>
  <c r="BG208" i="35"/>
  <c r="BN208" i="35"/>
  <c r="BC208" i="35"/>
  <c r="BU208" i="35"/>
  <c r="BE208" i="35"/>
  <c r="AU208" i="35"/>
  <c r="AZ208" i="35"/>
  <c r="AY208" i="35"/>
  <c r="BF208" i="35"/>
  <c r="BA208" i="35"/>
  <c r="BM208" i="35"/>
  <c r="BP208" i="35"/>
  <c r="BJ208" i="35"/>
  <c r="BQ208" i="35"/>
  <c r="BT208" i="35"/>
  <c r="BL208" i="35"/>
  <c r="BI208" i="35"/>
  <c r="AV208" i="35"/>
  <c r="AW208" i="35"/>
  <c r="BK208" i="35"/>
  <c r="C208" i="35"/>
  <c r="P208" i="35"/>
  <c r="Q208" i="35"/>
  <c r="R208" i="35"/>
  <c r="Y208" i="35"/>
  <c r="Z208" i="35"/>
  <c r="AI208" i="35"/>
  <c r="AJ208" i="35"/>
  <c r="S208" i="35"/>
  <c r="AA208" i="35"/>
  <c r="AB208" i="35"/>
  <c r="T208" i="35"/>
  <c r="AC208" i="35"/>
  <c r="AD208" i="35"/>
  <c r="U208" i="35"/>
  <c r="V208" i="35"/>
  <c r="AF208" i="35"/>
  <c r="W208" i="35"/>
  <c r="X208" i="35"/>
  <c r="AG208" i="35"/>
  <c r="AH208" i="35"/>
  <c r="AE208" i="35"/>
  <c r="AK208" i="35"/>
  <c r="A209" i="35"/>
  <c r="AK209" i="35" a="1"/>
  <c r="AQ209" i="35"/>
  <c r="F209" i="35"/>
  <c r="Q209" i="35" a="1"/>
  <c r="T209" i="35" a="1"/>
  <c r="H209" i="35"/>
  <c r="BJ209" i="35" a="1"/>
  <c r="BF209" i="35" a="1"/>
  <c r="BS209" i="35" a="1"/>
  <c r="AI209" i="35" a="1"/>
  <c r="W209" i="35" a="1"/>
  <c r="AF209" i="35" a="1"/>
  <c r="BR209" i="35" a="1"/>
  <c r="BK209" i="35" a="1"/>
  <c r="I209" i="35"/>
  <c r="AS209" i="35"/>
  <c r="AR209" i="35"/>
  <c r="Z209" i="35" a="1"/>
  <c r="BU209" i="35" a="1"/>
  <c r="AJ209" i="35" a="1"/>
  <c r="BB209" i="35" a="1"/>
  <c r="D209" i="35"/>
  <c r="AA209" i="35" a="1"/>
  <c r="AU209" i="35" a="1"/>
  <c r="M209" i="35"/>
  <c r="AG209" i="35" a="1"/>
  <c r="AP209" i="35"/>
  <c r="AM209" i="35"/>
  <c r="N209" i="35"/>
  <c r="BQ209" i="35" a="1"/>
  <c r="BG209" i="35" a="1"/>
  <c r="BA209" i="35" a="1"/>
  <c r="BM209" i="35" a="1"/>
  <c r="S209" i="35" a="1"/>
  <c r="BN209" i="35" a="1"/>
  <c r="BL209" i="35" a="1"/>
  <c r="BI209" i="35" a="1"/>
  <c r="BH209" i="35" a="1"/>
  <c r="V209" i="35" a="1"/>
  <c r="AE209" i="35" a="1"/>
  <c r="R209" i="35" a="1"/>
  <c r="X209" i="35" a="1"/>
  <c r="BO209" i="35" a="1"/>
  <c r="L209" i="35"/>
  <c r="AY209" i="35" a="1"/>
  <c r="AH209" i="35" a="1"/>
  <c r="AB209" i="35" a="1"/>
  <c r="P209" i="35" a="1"/>
  <c r="BD209" i="35" a="1"/>
  <c r="AC209" i="35" a="1"/>
  <c r="BE209" i="35" a="1"/>
  <c r="AV209" i="35" a="1"/>
  <c r="BT209" i="35" a="1"/>
  <c r="G209" i="35"/>
  <c r="AW209" i="35" a="1"/>
  <c r="AO209" i="35"/>
  <c r="Y209" i="35" a="1"/>
  <c r="K209" i="35"/>
  <c r="AX209" i="35" a="1"/>
  <c r="C209" i="35" a="1"/>
  <c r="U209" i="35" a="1"/>
  <c r="AD209" i="35" a="1"/>
  <c r="E209" i="35"/>
  <c r="BP209" i="35" a="1"/>
  <c r="BC209" i="35" a="1"/>
  <c r="AZ209" i="35" a="1"/>
  <c r="AN209" i="35"/>
  <c r="BN209" i="35" l="1"/>
  <c r="BC209" i="35"/>
  <c r="BM209" i="35"/>
  <c r="BU209" i="35"/>
  <c r="BG209" i="35"/>
  <c r="BE209" i="35"/>
  <c r="AU209" i="35"/>
  <c r="BJ209" i="35"/>
  <c r="BF209" i="35"/>
  <c r="AY209" i="35"/>
  <c r="AV209" i="35"/>
  <c r="AW209" i="35"/>
  <c r="BD209" i="35"/>
  <c r="BT209" i="35"/>
  <c r="BB209" i="35"/>
  <c r="AZ209" i="35"/>
  <c r="BO209" i="35"/>
  <c r="BQ209" i="35"/>
  <c r="BS209" i="35"/>
  <c r="BK209" i="35"/>
  <c r="BP209" i="35"/>
  <c r="BR209" i="35"/>
  <c r="BI209" i="35"/>
  <c r="BA209" i="35"/>
  <c r="BL209" i="35"/>
  <c r="AX209" i="35"/>
  <c r="BH209" i="35"/>
  <c r="C209" i="35"/>
  <c r="Z209" i="35"/>
  <c r="Y209" i="35"/>
  <c r="AB209" i="35"/>
  <c r="AK209" i="35"/>
  <c r="P209" i="35"/>
  <c r="Q209" i="35"/>
  <c r="AC209" i="35"/>
  <c r="S209" i="35"/>
  <c r="AE209" i="35"/>
  <c r="T209" i="35"/>
  <c r="AF209" i="35"/>
  <c r="V209" i="35"/>
  <c r="AH209" i="35"/>
  <c r="W209" i="35"/>
  <c r="AI209" i="35"/>
  <c r="R209" i="35"/>
  <c r="X209" i="35"/>
  <c r="AD209" i="35"/>
  <c r="AJ209" i="35"/>
  <c r="U209" i="35"/>
  <c r="AA209" i="35"/>
  <c r="AG209" i="35"/>
  <c r="A210" i="35"/>
  <c r="BL210" i="35" a="1"/>
  <c r="K210" i="35"/>
  <c r="AF210" i="35" a="1"/>
  <c r="X210" i="35" a="1"/>
  <c r="AW210" i="35" a="1"/>
  <c r="AP210" i="35"/>
  <c r="L210" i="35"/>
  <c r="BG210" i="35" a="1"/>
  <c r="T210" i="35" a="1"/>
  <c r="BF210" i="35" a="1"/>
  <c r="AJ210" i="35" a="1"/>
  <c r="I210" i="35"/>
  <c r="AV210" i="35" a="1"/>
  <c r="BS210" i="35" a="1"/>
  <c r="AR210" i="35"/>
  <c r="AE210" i="35" a="1"/>
  <c r="H210" i="35"/>
  <c r="J210" i="35"/>
  <c r="BK210" i="35" a="1"/>
  <c r="V210" i="35" a="1"/>
  <c r="AA210" i="35" a="1"/>
  <c r="G210" i="35"/>
  <c r="N210" i="35"/>
  <c r="W210" i="35" a="1"/>
  <c r="AZ210" i="35" a="1"/>
  <c r="AY210" i="35" a="1"/>
  <c r="Y210" i="35" a="1"/>
  <c r="P210" i="35" a="1"/>
  <c r="M210" i="35"/>
  <c r="AC210" i="35" a="1"/>
  <c r="BR210" i="35" a="1"/>
  <c r="BD210" i="35" a="1"/>
  <c r="BO210" i="35" a="1"/>
  <c r="BA210" i="35" a="1"/>
  <c r="AB210" i="35" a="1"/>
  <c r="Z210" i="35" a="1"/>
  <c r="BC210" i="35" a="1"/>
  <c r="AD210" i="35" a="1"/>
  <c r="AU210" i="35" a="1"/>
  <c r="F210" i="35"/>
  <c r="C210" i="35" a="1"/>
  <c r="D210" i="35"/>
  <c r="AI210" i="35" a="1"/>
  <c r="BH210" i="35" a="1"/>
  <c r="BN210" i="35" a="1"/>
  <c r="J209" i="35"/>
  <c r="AQ210" i="35"/>
  <c r="AH210" i="35" a="1"/>
  <c r="BT210" i="35" a="1"/>
  <c r="AN210" i="35"/>
  <c r="AG210" i="35" a="1"/>
  <c r="Q210" i="35" a="1"/>
  <c r="BE210" i="35" a="1"/>
  <c r="AX210" i="35" a="1"/>
  <c r="BQ210" i="35" a="1"/>
  <c r="U210" i="35" a="1"/>
  <c r="AM210" i="35"/>
  <c r="S210" i="35" a="1"/>
  <c r="BI210" i="35" a="1"/>
  <c r="BJ210" i="35" a="1"/>
  <c r="AS210" i="35"/>
  <c r="BU210" i="35" a="1"/>
  <c r="BM210" i="35" a="1"/>
  <c r="R210" i="35" a="1"/>
  <c r="BB210" i="35" a="1"/>
  <c r="AO210" i="35"/>
  <c r="AK210" i="35" a="1"/>
  <c r="E210" i="35"/>
  <c r="BP210" i="35" a="1"/>
  <c r="BA210" i="35" l="1"/>
  <c r="BK210" i="35"/>
  <c r="BJ210" i="35"/>
  <c r="AW210" i="35"/>
  <c r="BG210" i="35"/>
  <c r="BP210" i="35"/>
  <c r="BQ210" i="35"/>
  <c r="BB210" i="35"/>
  <c r="BM210" i="35"/>
  <c r="BC210" i="35"/>
  <c r="BD210" i="35"/>
  <c r="AV210" i="35"/>
  <c r="BL210" i="35"/>
  <c r="AY210" i="35"/>
  <c r="BI210" i="35"/>
  <c r="AX210" i="35"/>
  <c r="BT210" i="35"/>
  <c r="AU210" i="35"/>
  <c r="BE210" i="35"/>
  <c r="AZ210" i="35"/>
  <c r="BH210" i="35"/>
  <c r="BO210" i="35"/>
  <c r="BN210" i="35"/>
  <c r="BR210" i="35"/>
  <c r="BS210" i="35"/>
  <c r="BF210" i="35"/>
  <c r="BU210" i="35"/>
  <c r="C210" i="35"/>
  <c r="P210" i="35"/>
  <c r="R210" i="35"/>
  <c r="AA210" i="35"/>
  <c r="AB210" i="35"/>
  <c r="AD210" i="35"/>
  <c r="S210" i="35"/>
  <c r="AE210" i="35"/>
  <c r="U210" i="35"/>
  <c r="AG210" i="35"/>
  <c r="V210" i="35"/>
  <c r="AH210" i="35"/>
  <c r="X210" i="35"/>
  <c r="AJ210" i="35"/>
  <c r="Y210" i="35"/>
  <c r="AK210" i="35"/>
  <c r="T210" i="35"/>
  <c r="Z210" i="35"/>
  <c r="AF210" i="35"/>
  <c r="Q210" i="35"/>
  <c r="W210" i="35"/>
  <c r="AC210" i="35"/>
  <c r="AI210" i="35"/>
  <c r="A211" i="35"/>
  <c r="AI211" i="35" a="1"/>
  <c r="AM211" i="35"/>
  <c r="BG211" i="35" a="1"/>
  <c r="AN211" i="35"/>
  <c r="BT211" i="35" a="1"/>
  <c r="Z211" i="35" a="1"/>
  <c r="R211" i="35" a="1"/>
  <c r="BQ211" i="35" a="1"/>
  <c r="BN211" i="35" a="1"/>
  <c r="H211" i="35"/>
  <c r="Q211" i="35" a="1"/>
  <c r="N211" i="35"/>
  <c r="AP211" i="35"/>
  <c r="K211" i="35"/>
  <c r="P211" i="35" a="1"/>
  <c r="G211" i="35"/>
  <c r="BR211" i="35" a="1"/>
  <c r="AQ211" i="35"/>
  <c r="AD211" i="35" a="1"/>
  <c r="AC211" i="35" a="1"/>
  <c r="AX211" i="35" a="1"/>
  <c r="S211" i="35" a="1"/>
  <c r="BK211" i="35" a="1"/>
  <c r="J211" i="35"/>
  <c r="AZ211" i="35" a="1"/>
  <c r="E211" i="35"/>
  <c r="W211" i="35" a="1"/>
  <c r="BF211" i="35" a="1"/>
  <c r="BO211" i="35" a="1"/>
  <c r="BL211" i="35" a="1"/>
  <c r="T211" i="35" a="1"/>
  <c r="D211" i="35"/>
  <c r="F211" i="35"/>
  <c r="BI211" i="35" a="1"/>
  <c r="BP211" i="35" a="1"/>
  <c r="U211" i="35" a="1"/>
  <c r="BU211" i="35" a="1"/>
  <c r="BD211" i="35" a="1"/>
  <c r="I211" i="35"/>
  <c r="BC211" i="35" a="1"/>
  <c r="AH211" i="35" a="1"/>
  <c r="BS211" i="35" a="1"/>
  <c r="BB211" i="35" a="1"/>
  <c r="AE211" i="35" a="1"/>
  <c r="AS211" i="35"/>
  <c r="AU211" i="35" a="1"/>
  <c r="AW211" i="35" a="1"/>
  <c r="BA211" i="35" a="1"/>
  <c r="Y211" i="35" a="1"/>
  <c r="AV211" i="35" a="1"/>
  <c r="V211" i="35" a="1"/>
  <c r="AF211" i="35" a="1"/>
  <c r="M211" i="35"/>
  <c r="BH211" i="35" a="1"/>
  <c r="AY211" i="35" a="1"/>
  <c r="AG211" i="35" a="1"/>
  <c r="AJ211" i="35" a="1"/>
  <c r="BJ211" i="35" a="1"/>
  <c r="AK211" i="35" a="1"/>
  <c r="X211" i="35" a="1"/>
  <c r="AB211" i="35" a="1"/>
  <c r="BE211" i="35" a="1"/>
  <c r="AO211" i="35"/>
  <c r="AR211" i="35"/>
  <c r="AA211" i="35" a="1"/>
  <c r="C211" i="35" a="1"/>
  <c r="BM211" i="35" a="1"/>
  <c r="BM211" i="35" l="1"/>
  <c r="BT211" i="35"/>
  <c r="BH211" i="35"/>
  <c r="BG211" i="35"/>
  <c r="BU211" i="35"/>
  <c r="AX211" i="35"/>
  <c r="BD211" i="35"/>
  <c r="BN211" i="35"/>
  <c r="AU211" i="35"/>
  <c r="BK211" i="35"/>
  <c r="BE211" i="35"/>
  <c r="AW211" i="35"/>
  <c r="AY211" i="35"/>
  <c r="AZ211" i="35"/>
  <c r="BQ211" i="35"/>
  <c r="BI211" i="35"/>
  <c r="BF211" i="35"/>
  <c r="BO211" i="35"/>
  <c r="BR211" i="35"/>
  <c r="AV211" i="35"/>
  <c r="BB211" i="35"/>
  <c r="BL211" i="35"/>
  <c r="BJ211" i="35"/>
  <c r="BS211" i="35"/>
  <c r="BC211" i="35"/>
  <c r="BA211" i="35"/>
  <c r="BP211" i="35"/>
  <c r="C211" i="35"/>
  <c r="Q211" i="35"/>
  <c r="R211" i="35"/>
  <c r="AD211" i="35"/>
  <c r="T211" i="35"/>
  <c r="AC211" i="35"/>
  <c r="AF211" i="35"/>
  <c r="U211" i="35"/>
  <c r="AG211" i="35"/>
  <c r="W211" i="35"/>
  <c r="AJ211" i="35"/>
  <c r="X211" i="35"/>
  <c r="Z211" i="35"/>
  <c r="AA211" i="35"/>
  <c r="P211" i="35"/>
  <c r="V211" i="35"/>
  <c r="AB211" i="35"/>
  <c r="AH211" i="35"/>
  <c r="AI211" i="35"/>
  <c r="S211" i="35"/>
  <c r="Y211" i="35"/>
  <c r="AE211" i="35"/>
  <c r="AK211" i="35"/>
  <c r="A212" i="35"/>
  <c r="BJ212" i="35" a="1"/>
  <c r="AI212" i="35" a="1"/>
  <c r="AW212" i="35" a="1"/>
  <c r="AY212" i="35" a="1"/>
  <c r="K212" i="35"/>
  <c r="J212" i="35"/>
  <c r="AF212" i="35" a="1"/>
  <c r="AN212" i="35"/>
  <c r="L212" i="35"/>
  <c r="AG212" i="35" a="1"/>
  <c r="AA212" i="35" a="1"/>
  <c r="BG212" i="35" a="1"/>
  <c r="AX212" i="35" a="1"/>
  <c r="Y212" i="35" a="1"/>
  <c r="BH212" i="35" a="1"/>
  <c r="AP212" i="35"/>
  <c r="AV212" i="35" a="1"/>
  <c r="BO212" i="35" a="1"/>
  <c r="BL212" i="35" a="1"/>
  <c r="BM212" i="35" a="1"/>
  <c r="AB212" i="35" a="1"/>
  <c r="AR212" i="35"/>
  <c r="H212" i="35"/>
  <c r="AZ212" i="35" a="1"/>
  <c r="N212" i="35"/>
  <c r="AJ212" i="35" a="1"/>
  <c r="X212" i="35" a="1"/>
  <c r="AH212" i="35" a="1"/>
  <c r="T212" i="35" a="1"/>
  <c r="AD212" i="35" a="1"/>
  <c r="V212" i="35" a="1"/>
  <c r="BT212" i="35" a="1"/>
  <c r="BR212" i="35" a="1"/>
  <c r="BK212" i="35" a="1"/>
  <c r="BA212" i="35" a="1"/>
  <c r="BP212" i="35" a="1"/>
  <c r="BB212" i="35" a="1"/>
  <c r="BD212" i="35" a="1"/>
  <c r="AK212" i="35" a="1"/>
  <c r="U212" i="35" a="1"/>
  <c r="Q212" i="35" a="1"/>
  <c r="AQ212" i="35"/>
  <c r="BF212" i="35" a="1"/>
  <c r="BQ212" i="35" a="1"/>
  <c r="G212" i="35"/>
  <c r="BC212" i="35" a="1"/>
  <c r="AE212" i="35" a="1"/>
  <c r="R212" i="35" a="1"/>
  <c r="W212" i="35" a="1"/>
  <c r="AS212" i="35"/>
  <c r="AO212" i="35"/>
  <c r="S212" i="35" a="1"/>
  <c r="AM212" i="35"/>
  <c r="D212" i="35"/>
  <c r="BI212" i="35" a="1"/>
  <c r="E212" i="35"/>
  <c r="M212" i="35"/>
  <c r="F212" i="35"/>
  <c r="BU212" i="35" a="1"/>
  <c r="L211" i="35"/>
  <c r="BN212" i="35" a="1"/>
  <c r="I212" i="35"/>
  <c r="Z212" i="35" a="1"/>
  <c r="AC212" i="35" a="1"/>
  <c r="P212" i="35" a="1"/>
  <c r="BS212" i="35" a="1"/>
  <c r="BE212" i="35" a="1"/>
  <c r="AU212" i="35" a="1"/>
  <c r="C212" i="35" a="1"/>
  <c r="BC212" i="35" l="1"/>
  <c r="BQ212" i="35"/>
  <c r="BD212" i="35"/>
  <c r="AY212" i="35"/>
  <c r="BM212" i="35"/>
  <c r="BA212" i="35"/>
  <c r="BF212" i="35"/>
  <c r="AX212" i="35"/>
  <c r="BN212" i="35"/>
  <c r="AW212" i="35"/>
  <c r="BR212" i="35"/>
  <c r="AU212" i="35"/>
  <c r="BB212" i="35"/>
  <c r="AZ212" i="35"/>
  <c r="BT212" i="35"/>
  <c r="BE212" i="35"/>
  <c r="BH212" i="35"/>
  <c r="BJ212" i="35"/>
  <c r="BG212" i="35"/>
  <c r="AV212" i="35"/>
  <c r="BO212" i="35"/>
  <c r="BL212" i="35"/>
  <c r="BS212" i="35"/>
  <c r="BI212" i="35"/>
  <c r="BK212" i="35"/>
  <c r="BU212" i="35"/>
  <c r="BP212" i="35"/>
  <c r="C212" i="35"/>
  <c r="AI212" i="35"/>
  <c r="V212" i="35"/>
  <c r="W212" i="35"/>
  <c r="Z212" i="35"/>
  <c r="AB212" i="35"/>
  <c r="P212" i="35"/>
  <c r="AC212" i="35"/>
  <c r="AF212" i="35"/>
  <c r="Q212" i="35"/>
  <c r="T212" i="35"/>
  <c r="AH212" i="35"/>
  <c r="R212" i="35"/>
  <c r="X212" i="35"/>
  <c r="AD212" i="35"/>
  <c r="AJ212" i="35"/>
  <c r="S212" i="35"/>
  <c r="Y212" i="35"/>
  <c r="AE212" i="35"/>
  <c r="AK212" i="35"/>
  <c r="U212" i="35"/>
  <c r="AA212" i="35"/>
  <c r="AG212" i="35"/>
  <c r="A213" i="35"/>
  <c r="AX213" i="35" a="1"/>
  <c r="Y213" i="35" a="1"/>
  <c r="BN213" i="35" a="1"/>
  <c r="AQ213" i="35"/>
  <c r="BQ213" i="35" a="1"/>
  <c r="BB213" i="35" a="1"/>
  <c r="Q213" i="35" a="1"/>
  <c r="BI213" i="35" a="1"/>
  <c r="V213" i="35" a="1"/>
  <c r="H213" i="35"/>
  <c r="N213" i="35"/>
  <c r="R213" i="35" a="1"/>
  <c r="L213" i="35"/>
  <c r="AN213" i="35"/>
  <c r="BP213" i="35" a="1"/>
  <c r="W213" i="35" a="1"/>
  <c r="BE213" i="35" a="1"/>
  <c r="BF213" i="35" a="1"/>
  <c r="AU213" i="35" a="1"/>
  <c r="BA213" i="35" a="1"/>
  <c r="K213" i="35"/>
  <c r="BK213" i="35" a="1"/>
  <c r="BL213" i="35" a="1"/>
  <c r="BJ213" i="35" a="1"/>
  <c r="D213" i="35"/>
  <c r="BC213" i="35" a="1"/>
  <c r="BO213" i="35" a="1"/>
  <c r="AO213" i="35"/>
  <c r="BM213" i="35" a="1"/>
  <c r="T213" i="35" a="1"/>
  <c r="AE213" i="35" a="1"/>
  <c r="G213" i="35"/>
  <c r="AA213" i="35" a="1"/>
  <c r="AC213" i="35" a="1"/>
  <c r="AV213" i="35" a="1"/>
  <c r="AD213" i="35" a="1"/>
  <c r="AW213" i="35" a="1"/>
  <c r="X213" i="35" a="1"/>
  <c r="BT213" i="35" a="1"/>
  <c r="AR213" i="35"/>
  <c r="I213" i="35"/>
  <c r="AK213" i="35" a="1"/>
  <c r="AP213" i="35"/>
  <c r="BH213" i="35" a="1"/>
  <c r="AJ213" i="35" a="1"/>
  <c r="AY213" i="35" a="1"/>
  <c r="Z213" i="35" a="1"/>
  <c r="AG213" i="35" a="1"/>
  <c r="F213" i="35"/>
  <c r="BR213" i="35" a="1"/>
  <c r="BD213" i="35" a="1"/>
  <c r="P213" i="35" a="1"/>
  <c r="AH213" i="35" a="1"/>
  <c r="J213" i="35"/>
  <c r="BU213" i="35" a="1"/>
  <c r="AM213" i="35"/>
  <c r="AB213" i="35" a="1"/>
  <c r="C213" i="35" a="1"/>
  <c r="M213" i="35"/>
  <c r="AZ213" i="35" a="1"/>
  <c r="AF213" i="35" a="1"/>
  <c r="BG213" i="35" a="1"/>
  <c r="AI213" i="35" a="1"/>
  <c r="E213" i="35"/>
  <c r="U213" i="35" a="1"/>
  <c r="S213" i="35" a="1"/>
  <c r="BS213" i="35" a="1"/>
  <c r="AS213" i="35"/>
  <c r="BF213" i="35" l="1"/>
  <c r="AU213" i="35"/>
  <c r="BD213" i="35"/>
  <c r="AZ213" i="35"/>
  <c r="BQ213" i="35"/>
  <c r="BU213" i="35"/>
  <c r="BM213" i="35"/>
  <c r="BO213" i="35"/>
  <c r="AY213" i="35"/>
  <c r="BB213" i="35"/>
  <c r="AV213" i="35"/>
  <c r="BK213" i="35"/>
  <c r="BR213" i="35"/>
  <c r="BJ213" i="35"/>
  <c r="BN213" i="35"/>
  <c r="BE213" i="35"/>
  <c r="BH213" i="35"/>
  <c r="BL213" i="35"/>
  <c r="BT213" i="35"/>
  <c r="BG213" i="35"/>
  <c r="BI213" i="35"/>
  <c r="AX213" i="35"/>
  <c r="BS213" i="35"/>
  <c r="BP213" i="35"/>
  <c r="BA213" i="35"/>
  <c r="BC213" i="35"/>
  <c r="AW213" i="35"/>
  <c r="C213" i="35"/>
  <c r="P213" i="35"/>
  <c r="AB213" i="35"/>
  <c r="AD213" i="35"/>
  <c r="R213" i="35"/>
  <c r="AE213" i="35"/>
  <c r="AH213" i="35"/>
  <c r="S213" i="35"/>
  <c r="V213" i="35"/>
  <c r="AJ213" i="35"/>
  <c r="X213" i="35"/>
  <c r="AK213" i="35"/>
  <c r="Y213" i="35"/>
  <c r="T213" i="35"/>
  <c r="Z213" i="35"/>
  <c r="AF213" i="35"/>
  <c r="U213" i="35"/>
  <c r="AA213" i="35"/>
  <c r="AG213" i="35"/>
  <c r="Q213" i="35"/>
  <c r="W213" i="35"/>
  <c r="AC213" i="35"/>
  <c r="AI213" i="35"/>
  <c r="A214" i="35"/>
  <c r="AH214" i="35" a="1"/>
  <c r="AI214" i="35" a="1"/>
  <c r="BF214" i="35" a="1"/>
  <c r="AC214" i="35" a="1"/>
  <c r="BT214" i="35" a="1"/>
  <c r="AD214" i="35" a="1"/>
  <c r="AK214" i="35" a="1"/>
  <c r="AY214" i="35" a="1"/>
  <c r="Q214" i="35" a="1"/>
  <c r="AX214" i="35" a="1"/>
  <c r="AV214" i="35" a="1"/>
  <c r="X214" i="35" a="1"/>
  <c r="H214" i="35"/>
  <c r="AO214" i="35"/>
  <c r="K214" i="35"/>
  <c r="AN214" i="35"/>
  <c r="E214" i="35"/>
  <c r="W214" i="35" a="1"/>
  <c r="BL214" i="35" a="1"/>
  <c r="BP214" i="35" a="1"/>
  <c r="R214" i="35" a="1"/>
  <c r="U214" i="35" a="1"/>
  <c r="I214" i="35"/>
  <c r="C214" i="35" a="1"/>
  <c r="AZ214" i="35" a="1"/>
  <c r="AM214" i="35"/>
  <c r="BS214" i="35" a="1"/>
  <c r="L214" i="35"/>
  <c r="BI214" i="35" a="1"/>
  <c r="AQ214" i="35"/>
  <c r="AU214" i="35" a="1"/>
  <c r="BM214" i="35" a="1"/>
  <c r="BU214" i="35" a="1"/>
  <c r="F214" i="35"/>
  <c r="BN214" i="35" a="1"/>
  <c r="BD214" i="35" a="1"/>
  <c r="BK214" i="35" a="1"/>
  <c r="AS214" i="35"/>
  <c r="S214" i="35" a="1"/>
  <c r="AP214" i="35"/>
  <c r="G214" i="35"/>
  <c r="BA214" i="35" a="1"/>
  <c r="BR214" i="35" a="1"/>
  <c r="AB214" i="35" a="1"/>
  <c r="BH214" i="35" a="1"/>
  <c r="V214" i="35" a="1"/>
  <c r="AA214" i="35" a="1"/>
  <c r="BQ214" i="35" a="1"/>
  <c r="AF214" i="35" a="1"/>
  <c r="AE214" i="35" a="1"/>
  <c r="P214" i="35" a="1"/>
  <c r="D214" i="35"/>
  <c r="BG214" i="35" a="1"/>
  <c r="AR214" i="35"/>
  <c r="J214" i="35"/>
  <c r="AJ214" i="35" a="1"/>
  <c r="Y214" i="35" a="1"/>
  <c r="AW214" i="35" a="1"/>
  <c r="AG214" i="35" a="1"/>
  <c r="BO214" i="35" a="1"/>
  <c r="N214" i="35"/>
  <c r="Z214" i="35" a="1"/>
  <c r="T214" i="35" a="1"/>
  <c r="BJ214" i="35" a="1"/>
  <c r="BB214" i="35" a="1"/>
  <c r="BE214" i="35" a="1"/>
  <c r="M214" i="35"/>
  <c r="BC214" i="35" a="1"/>
  <c r="BM214" i="35" l="1"/>
  <c r="BR214" i="35"/>
  <c r="BH214" i="35"/>
  <c r="BS214" i="35"/>
  <c r="BO214" i="35"/>
  <c r="BQ214" i="35"/>
  <c r="AV214" i="35"/>
  <c r="BN214" i="35"/>
  <c r="BE214" i="35"/>
  <c r="BG214" i="35"/>
  <c r="BD214" i="35"/>
  <c r="BB214" i="35"/>
  <c r="BK214" i="35"/>
  <c r="BU214" i="35"/>
  <c r="BP214" i="35"/>
  <c r="BJ214" i="35"/>
  <c r="BA214" i="35"/>
  <c r="BF214" i="35"/>
  <c r="BC214" i="35"/>
  <c r="BT214" i="35"/>
  <c r="AZ214" i="35"/>
  <c r="AU214" i="35"/>
  <c r="AX214" i="35"/>
  <c r="BI214" i="35"/>
  <c r="BL214" i="35"/>
  <c r="AW214" i="35"/>
  <c r="AY214" i="35"/>
  <c r="C214" i="35"/>
  <c r="AJ214" i="35"/>
  <c r="AG214" i="35"/>
  <c r="T214" i="35"/>
  <c r="U214" i="35"/>
  <c r="X214" i="35"/>
  <c r="Z214" i="35"/>
  <c r="AA214" i="35"/>
  <c r="AD214" i="35"/>
  <c r="R214" i="35"/>
  <c r="AF214" i="35"/>
  <c r="P214" i="35"/>
  <c r="V214" i="35"/>
  <c r="AB214" i="35"/>
  <c r="AH214" i="35"/>
  <c r="Q214" i="35"/>
  <c r="W214" i="35"/>
  <c r="AC214" i="35"/>
  <c r="AI214" i="35"/>
  <c r="S214" i="35"/>
  <c r="Y214" i="35"/>
  <c r="AE214" i="35"/>
  <c r="AK214" i="35"/>
  <c r="A215" i="35"/>
  <c r="M215" i="35"/>
  <c r="R215" i="35" a="1"/>
  <c r="X215" i="35" a="1"/>
  <c r="J215" i="35"/>
  <c r="BA215" i="35" a="1"/>
  <c r="AQ215" i="35"/>
  <c r="BH215" i="35" a="1"/>
  <c r="AE215" i="35" a="1"/>
  <c r="AD215" i="35" a="1"/>
  <c r="F215" i="35"/>
  <c r="AK215" i="35" a="1"/>
  <c r="BU215" i="35" a="1"/>
  <c r="I215" i="35"/>
  <c r="AX215" i="35" a="1"/>
  <c r="AM215" i="35"/>
  <c r="AB215" i="35" a="1"/>
  <c r="T215" i="35" a="1"/>
  <c r="N215" i="35"/>
  <c r="BS215" i="35" a="1"/>
  <c r="BK215" i="35" a="1"/>
  <c r="AW215" i="35" a="1"/>
  <c r="V215" i="35" a="1"/>
  <c r="Z215" i="35" a="1"/>
  <c r="S215" i="35" a="1"/>
  <c r="K215" i="35"/>
  <c r="BT215" i="35" a="1"/>
  <c r="Y215" i="35" a="1"/>
  <c r="AN215" i="35"/>
  <c r="BM215" i="35" a="1"/>
  <c r="BP215" i="35" a="1"/>
  <c r="BB215" i="35" a="1"/>
  <c r="BF215" i="35" a="1"/>
  <c r="AS215" i="35"/>
  <c r="AO215" i="35"/>
  <c r="BJ215" i="35" a="1"/>
  <c r="Q215" i="35" a="1"/>
  <c r="BI215" i="35" a="1"/>
  <c r="BL215" i="35" a="1"/>
  <c r="BQ215" i="35" a="1"/>
  <c r="AV215" i="35" a="1"/>
  <c r="AF215" i="35" a="1"/>
  <c r="H215" i="35"/>
  <c r="BO215" i="35" a="1"/>
  <c r="L215" i="35"/>
  <c r="P215" i="35" a="1"/>
  <c r="D215" i="35"/>
  <c r="AP215" i="35"/>
  <c r="AG215" i="35" a="1"/>
  <c r="AJ215" i="35" a="1"/>
  <c r="AY215" i="35" a="1"/>
  <c r="E215" i="35"/>
  <c r="AI215" i="35" a="1"/>
  <c r="W215" i="35" a="1"/>
  <c r="AC215" i="35" a="1"/>
  <c r="U215" i="35" a="1"/>
  <c r="AU215" i="35" a="1"/>
  <c r="AR215" i="35"/>
  <c r="BC215" i="35" a="1"/>
  <c r="BG215" i="35" a="1"/>
  <c r="BD215" i="35" a="1"/>
  <c r="AH215" i="35" a="1"/>
  <c r="BN215" i="35" a="1"/>
  <c r="AA215" i="35" a="1"/>
  <c r="G215" i="35"/>
  <c r="C215" i="35" a="1"/>
  <c r="AZ215" i="35" a="1"/>
  <c r="BR215" i="35" a="1"/>
  <c r="BE215" i="35" a="1"/>
  <c r="BP215" i="35" l="1"/>
  <c r="BM215" i="35"/>
  <c r="AY215" i="35"/>
  <c r="BS215" i="35"/>
  <c r="BC215" i="35"/>
  <c r="AZ215" i="35"/>
  <c r="BD215" i="35"/>
  <c r="AU215" i="35"/>
  <c r="AW215" i="35"/>
  <c r="BK215" i="35"/>
  <c r="BA215" i="35"/>
  <c r="BT215" i="35"/>
  <c r="AV215" i="35"/>
  <c r="BE215" i="35"/>
  <c r="BH215" i="35"/>
  <c r="BI215" i="35"/>
  <c r="BR215" i="35"/>
  <c r="BB215" i="35"/>
  <c r="BF215" i="35"/>
  <c r="BG215" i="35"/>
  <c r="BO215" i="35"/>
  <c r="BU215" i="35"/>
  <c r="BJ215" i="35"/>
  <c r="BN215" i="35"/>
  <c r="BL215" i="35"/>
  <c r="BQ215" i="35"/>
  <c r="AX215" i="35"/>
  <c r="A216" i="35"/>
  <c r="C215" i="35"/>
  <c r="AB215" i="35"/>
  <c r="P215" i="35"/>
  <c r="AC215" i="35"/>
  <c r="AF215" i="35"/>
  <c r="Q215" i="35"/>
  <c r="T215" i="35"/>
  <c r="AH215" i="35"/>
  <c r="V215" i="35"/>
  <c r="AI215" i="35"/>
  <c r="W215" i="35"/>
  <c r="Z215" i="35"/>
  <c r="R215" i="35"/>
  <c r="X215" i="35"/>
  <c r="AD215" i="35"/>
  <c r="AJ215" i="35"/>
  <c r="S215" i="35"/>
  <c r="Y215" i="35"/>
  <c r="AE215" i="35"/>
  <c r="AK215" i="35"/>
  <c r="U215" i="35"/>
  <c r="AA215" i="35"/>
  <c r="AG215" i="35"/>
  <c r="A1" i="10"/>
  <c r="D8" i="10" s="1"/>
  <c r="BA216" i="35" a="1"/>
  <c r="AB216" i="35" a="1"/>
  <c r="C216" i="35" a="1"/>
  <c r="AN216" i="35"/>
  <c r="Y216" i="35" a="1"/>
  <c r="G216" i="35"/>
  <c r="AI216" i="35" a="1"/>
  <c r="J216" i="35"/>
  <c r="BS216" i="35" a="1"/>
  <c r="AD216" i="35" a="1"/>
  <c r="AS216" i="35"/>
  <c r="AF216" i="35" a="1"/>
  <c r="AQ216" i="35"/>
  <c r="AA216" i="35" a="1"/>
  <c r="AW216" i="35" a="1"/>
  <c r="Z216" i="35" a="1"/>
  <c r="W216" i="35" a="1"/>
  <c r="L216" i="35"/>
  <c r="AZ216" i="35" a="1"/>
  <c r="BK216" i="35" a="1"/>
  <c r="R216" i="35" a="1"/>
  <c r="AH216" i="35" a="1"/>
  <c r="BG216" i="35" a="1"/>
  <c r="AJ216" i="35" a="1"/>
  <c r="BJ216" i="35" a="1"/>
  <c r="AK216" i="35" a="1"/>
  <c r="N216" i="35"/>
  <c r="BD216" i="35" a="1"/>
  <c r="BN216" i="35" a="1"/>
  <c r="BP216" i="35" a="1"/>
  <c r="BE216" i="35" a="1"/>
  <c r="AG216" i="35" a="1"/>
  <c r="BQ216" i="35" a="1"/>
  <c r="AU216" i="35" a="1"/>
  <c r="AY216" i="35" a="1"/>
  <c r="AV216" i="35" a="1"/>
  <c r="AE216" i="35" a="1"/>
  <c r="F216" i="35"/>
  <c r="BR216" i="35" a="1"/>
  <c r="BT216" i="35" a="1"/>
  <c r="H216" i="35"/>
  <c r="AC216" i="35" a="1"/>
  <c r="T216" i="35" a="1"/>
  <c r="E216" i="35"/>
  <c r="BL216" i="35" a="1"/>
  <c r="U216" i="35" a="1"/>
  <c r="BB216" i="35" a="1"/>
  <c r="V216" i="35" a="1"/>
  <c r="BU216" i="35" a="1"/>
  <c r="AR216" i="35"/>
  <c r="S216" i="35" a="1"/>
  <c r="BO216" i="35" a="1"/>
  <c r="AO216" i="35"/>
  <c r="BI216" i="35" a="1"/>
  <c r="M216" i="35"/>
  <c r="K216" i="35"/>
  <c r="BM216" i="35" a="1"/>
  <c r="AM216" i="35"/>
  <c r="D216" i="35"/>
  <c r="I216" i="35"/>
  <c r="X216" i="35" a="1"/>
  <c r="AX216" i="35" a="1"/>
  <c r="BH216" i="35" a="1"/>
  <c r="BF216" i="35" a="1"/>
  <c r="Q216" i="35" a="1"/>
  <c r="BC216" i="35" a="1"/>
  <c r="AP216" i="35"/>
  <c r="P216" i="35" a="1"/>
  <c r="AG216" i="35" l="1"/>
  <c r="U216" i="35"/>
  <c r="BR216" i="35"/>
  <c r="BH216" i="35"/>
  <c r="AA216" i="35"/>
  <c r="AV216" i="35"/>
  <c r="AE216" i="35"/>
  <c r="BS216" i="35"/>
  <c r="AJ216" i="35"/>
  <c r="BJ216" i="35"/>
  <c r="S216" i="35"/>
  <c r="AD216" i="35"/>
  <c r="BU216" i="35"/>
  <c r="BG216" i="35"/>
  <c r="AC216" i="35"/>
  <c r="BB216" i="35"/>
  <c r="AU216" i="35"/>
  <c r="BF216" i="35"/>
  <c r="AB216" i="35"/>
  <c r="AX216" i="35"/>
  <c r="AK216" i="35"/>
  <c r="BL216" i="35"/>
  <c r="AH216" i="35"/>
  <c r="X216" i="35"/>
  <c r="BT216" i="35"/>
  <c r="Q216" i="35"/>
  <c r="Z216" i="35"/>
  <c r="BD216" i="35"/>
  <c r="BK216" i="35"/>
  <c r="V216" i="35"/>
  <c r="BA216" i="35"/>
  <c r="C216" i="35"/>
  <c r="AW216" i="35"/>
  <c r="AF216" i="35"/>
  <c r="BQ216" i="35"/>
  <c r="BP216" i="35"/>
  <c r="BO216" i="35"/>
  <c r="R216" i="35"/>
  <c r="P216" i="35"/>
  <c r="AZ216" i="35"/>
  <c r="BC216" i="35"/>
  <c r="T216" i="35"/>
  <c r="BE216" i="35"/>
  <c r="W216" i="35"/>
  <c r="BI216" i="35"/>
  <c r="BN216" i="35"/>
  <c r="BM216" i="35"/>
  <c r="AY216" i="35"/>
  <c r="AI216" i="35"/>
  <c r="Y216" i="35"/>
  <c r="A217" i="35"/>
  <c r="D7" i="10"/>
  <c r="D9" i="10"/>
  <c r="D13" i="10"/>
  <c r="C8" i="10"/>
  <c r="S8" i="10" s="1"/>
  <c r="W217" i="35" a="1"/>
  <c r="AH217" i="35" a="1"/>
  <c r="S217" i="35" a="1"/>
  <c r="R217" i="35" a="1"/>
  <c r="AU217" i="35" a="1"/>
  <c r="AQ217" i="35"/>
  <c r="H217" i="35"/>
  <c r="D217" i="35"/>
  <c r="BI217" i="35" a="1"/>
  <c r="X217" i="35" a="1"/>
  <c r="Z217" i="35" a="1"/>
  <c r="BP217" i="35" a="1"/>
  <c r="BH217" i="35" a="1"/>
  <c r="AJ217" i="35" a="1"/>
  <c r="F217" i="35"/>
  <c r="Y217" i="35" a="1"/>
  <c r="BO217" i="35" a="1"/>
  <c r="AI217" i="35" a="1"/>
  <c r="BL217" i="35" a="1"/>
  <c r="BC217" i="35" a="1"/>
  <c r="BF217" i="35" a="1"/>
  <c r="AE217" i="35" a="1"/>
  <c r="AX217" i="35" a="1"/>
  <c r="BR217" i="35" a="1"/>
  <c r="BJ217" i="35" a="1"/>
  <c r="C217" i="35" a="1"/>
  <c r="AF217" i="35" a="1"/>
  <c r="J217" i="35"/>
  <c r="AR217" i="35"/>
  <c r="L217" i="35"/>
  <c r="BS217" i="35" a="1"/>
  <c r="BE217" i="35" a="1"/>
  <c r="BG217" i="35" a="1"/>
  <c r="BB217" i="35" a="1"/>
  <c r="AG217" i="35" a="1"/>
  <c r="AY217" i="35" a="1"/>
  <c r="BU217" i="35" a="1"/>
  <c r="N217" i="35"/>
  <c r="BM217" i="35" a="1"/>
  <c r="AV217" i="35" a="1"/>
  <c r="AZ217" i="35" a="1"/>
  <c r="T217" i="35" a="1"/>
  <c r="AP217" i="35"/>
  <c r="AD217" i="35" a="1"/>
  <c r="BQ217" i="35" a="1"/>
  <c r="BD217" i="35" a="1"/>
  <c r="AB217" i="35" a="1"/>
  <c r="V217" i="35" a="1"/>
  <c r="E217" i="35"/>
  <c r="G217" i="35"/>
  <c r="AK217" i="35" a="1"/>
  <c r="I217" i="35"/>
  <c r="P217" i="35" a="1"/>
  <c r="Q217" i="35" a="1"/>
  <c r="K217" i="35"/>
  <c r="BK217" i="35" a="1"/>
  <c r="BN217" i="35" a="1"/>
  <c r="AS217" i="35"/>
  <c r="AM217" i="35"/>
  <c r="AA217" i="35" a="1"/>
  <c r="AC217" i="35" a="1"/>
  <c r="AN217" i="35"/>
  <c r="AO217" i="35"/>
  <c r="BA217" i="35" a="1"/>
  <c r="U217" i="35" a="1"/>
  <c r="M217" i="35"/>
  <c r="BT217" i="35" a="1"/>
  <c r="AW217" i="35" a="1"/>
  <c r="BK217" i="35" l="1"/>
  <c r="W217" i="35"/>
  <c r="AX217" i="35"/>
  <c r="BB217" i="35"/>
  <c r="AK217" i="35"/>
  <c r="BI217" i="35"/>
  <c r="V217" i="35"/>
  <c r="AD217" i="35"/>
  <c r="Q217" i="35"/>
  <c r="U217" i="35"/>
  <c r="Z217" i="35"/>
  <c r="BR217" i="35"/>
  <c r="AF217" i="35"/>
  <c r="C217" i="35"/>
  <c r="AA217" i="35"/>
  <c r="BP217" i="35"/>
  <c r="AV217" i="35"/>
  <c r="BA217" i="35"/>
  <c r="BM217" i="35"/>
  <c r="BN217" i="35"/>
  <c r="AJ217" i="35"/>
  <c r="AY217" i="35"/>
  <c r="AH217" i="35"/>
  <c r="AE217" i="35"/>
  <c r="AU217" i="35"/>
  <c r="AZ217" i="35"/>
  <c r="X217" i="35"/>
  <c r="BC217" i="35"/>
  <c r="BJ217" i="35"/>
  <c r="BL217" i="35"/>
  <c r="R217" i="35"/>
  <c r="BT217" i="35"/>
  <c r="BO217" i="35"/>
  <c r="BH217" i="35"/>
  <c r="BS217" i="35"/>
  <c r="AC217" i="35"/>
  <c r="BE217" i="35"/>
  <c r="AW217" i="35"/>
  <c r="BF217" i="35"/>
  <c r="BD217" i="35"/>
  <c r="AG217" i="35"/>
  <c r="BG217" i="35"/>
  <c r="AI217" i="35"/>
  <c r="S217" i="35"/>
  <c r="BQ217" i="35"/>
  <c r="P217" i="35"/>
  <c r="T217" i="35"/>
  <c r="Y217" i="35"/>
  <c r="BU217" i="35"/>
  <c r="AB217" i="35"/>
  <c r="A218" i="35"/>
  <c r="AF8" i="10"/>
  <c r="AB8" i="10"/>
  <c r="I8" i="10"/>
  <c r="Z8" i="10"/>
  <c r="AJ8" i="10"/>
  <c r="H8" i="10"/>
  <c r="V8" i="10"/>
  <c r="AH8" i="10"/>
  <c r="AE8" i="10"/>
  <c r="M8" i="10"/>
  <c r="L8" i="10"/>
  <c r="AA8" i="10"/>
  <c r="AI8" i="10"/>
  <c r="J8" i="10"/>
  <c r="W8" i="10"/>
  <c r="K8" i="10"/>
  <c r="AC8" i="10"/>
  <c r="C50" i="4"/>
  <c r="C46" i="4"/>
  <c r="C47" i="4"/>
  <c r="C48" i="4"/>
  <c r="C43" i="4"/>
  <c r="C53" i="4"/>
  <c r="C60" i="4"/>
  <c r="C61" i="4"/>
  <c r="C55" i="4"/>
  <c r="C62" i="4"/>
  <c r="C54" i="4"/>
  <c r="C51" i="4"/>
  <c r="C56" i="4"/>
  <c r="C52" i="4"/>
  <c r="C58" i="4"/>
  <c r="C63" i="4"/>
  <c r="C65" i="4"/>
  <c r="C44" i="4"/>
  <c r="N8" i="10"/>
  <c r="C9" i="10"/>
  <c r="C14" i="10" s="1"/>
  <c r="C19" i="10" s="1"/>
  <c r="C24" i="10" s="1"/>
  <c r="C29" i="10" s="1"/>
  <c r="C34" i="10" s="1"/>
  <c r="C39" i="10" s="1"/>
  <c r="C44" i="10" s="1"/>
  <c r="C49" i="10" s="1"/>
  <c r="C54" i="10" s="1"/>
  <c r="C59" i="10" s="1"/>
  <c r="C64" i="10" s="1"/>
  <c r="C69" i="10" s="1"/>
  <c r="C74" i="10" s="1"/>
  <c r="C79" i="10" s="1"/>
  <c r="C84" i="10" s="1"/>
  <c r="C89" i="10" s="1"/>
  <c r="C94" i="10" s="1"/>
  <c r="H9" i="10"/>
  <c r="D14" i="10"/>
  <c r="X8" i="10"/>
  <c r="AD8" i="10"/>
  <c r="D18" i="10"/>
  <c r="C7" i="10"/>
  <c r="C12" i="10" s="1"/>
  <c r="C17" i="10" s="1"/>
  <c r="C22" i="10" s="1"/>
  <c r="C27" i="10" s="1"/>
  <c r="C32" i="10" s="1"/>
  <c r="C37" i="10" s="1"/>
  <c r="C42" i="10" s="1"/>
  <c r="C47" i="10" s="1"/>
  <c r="C52" i="10" s="1"/>
  <c r="C57" i="10" s="1"/>
  <c r="C62" i="10" s="1"/>
  <c r="C67" i="10" s="1"/>
  <c r="C72" i="10" s="1"/>
  <c r="C77" i="10" s="1"/>
  <c r="C82" i="10" s="1"/>
  <c r="C87" i="10" s="1"/>
  <c r="C92" i="10" s="1"/>
  <c r="E7" i="10"/>
  <c r="D12" i="10"/>
  <c r="C13" i="10"/>
  <c r="C18" i="10" s="1"/>
  <c r="C23" i="10" s="1"/>
  <c r="C28" i="10" s="1"/>
  <c r="C33" i="10" s="1"/>
  <c r="C38" i="10" s="1"/>
  <c r="C43" i="10" s="1"/>
  <c r="C48" i="10" s="1"/>
  <c r="C53" i="10" s="1"/>
  <c r="C58" i="10" s="1"/>
  <c r="C63" i="10" s="1"/>
  <c r="C68" i="10" s="1"/>
  <c r="C73" i="10" s="1"/>
  <c r="C78" i="10" s="1"/>
  <c r="C83" i="10" s="1"/>
  <c r="C88" i="10" s="1"/>
  <c r="C93" i="10" s="1"/>
  <c r="AG8" i="10"/>
  <c r="P8" i="10"/>
  <c r="Q8" i="10"/>
  <c r="R8" i="10"/>
  <c r="T8" i="10"/>
  <c r="U8" i="10"/>
  <c r="Y8" i="10"/>
  <c r="O8" i="10"/>
  <c r="BF218" i="35" a="1"/>
  <c r="BO218" i="35" a="1"/>
  <c r="D218" i="35"/>
  <c r="S218" i="35" a="1"/>
  <c r="AD218" i="35" a="1"/>
  <c r="BA218" i="35" a="1"/>
  <c r="N218" i="35"/>
  <c r="R218" i="35" a="1"/>
  <c r="BP218" i="35" a="1"/>
  <c r="BN218" i="35" a="1"/>
  <c r="BC218" i="35" a="1"/>
  <c r="AN218" i="35"/>
  <c r="I218" i="35"/>
  <c r="AG218" i="35" a="1"/>
  <c r="G218" i="35"/>
  <c r="AM218" i="35"/>
  <c r="AH218" i="35" a="1"/>
  <c r="AB218" i="35" a="1"/>
  <c r="Z218" i="35" a="1"/>
  <c r="AW218" i="35" a="1"/>
  <c r="AP218" i="35"/>
  <c r="BL218" i="35" a="1"/>
  <c r="F218" i="35"/>
  <c r="AR218" i="35"/>
  <c r="BG218" i="35" a="1"/>
  <c r="BE218" i="35" a="1"/>
  <c r="E218" i="35"/>
  <c r="BJ218" i="35" a="1"/>
  <c r="BT218" i="35" a="1"/>
  <c r="W218" i="35" a="1"/>
  <c r="AU218" i="35" a="1"/>
  <c r="AX218" i="35" a="1"/>
  <c r="AC218" i="35" a="1"/>
  <c r="M218" i="35"/>
  <c r="AY218" i="35" a="1"/>
  <c r="C218" i="35" a="1"/>
  <c r="AV218" i="35" a="1"/>
  <c r="BM218" i="35" a="1"/>
  <c r="P218" i="35" a="1"/>
  <c r="BH218" i="35" a="1"/>
  <c r="BQ218" i="35" a="1"/>
  <c r="J218" i="35"/>
  <c r="AE218" i="35" a="1"/>
  <c r="AO218" i="35"/>
  <c r="Y218" i="35" a="1"/>
  <c r="V218" i="35" a="1"/>
  <c r="AZ218" i="35" a="1"/>
  <c r="L218" i="35"/>
  <c r="AK218" i="35" a="1"/>
  <c r="BI218" i="35" a="1"/>
  <c r="BB218" i="35" a="1"/>
  <c r="AS218" i="35"/>
  <c r="Q218" i="35" a="1"/>
  <c r="BD218" i="35" a="1"/>
  <c r="X218" i="35" a="1"/>
  <c r="BK218" i="35" a="1"/>
  <c r="U218" i="35" a="1"/>
  <c r="K218" i="35"/>
  <c r="H218" i="35"/>
  <c r="BU218" i="35" a="1"/>
  <c r="AF218" i="35" a="1"/>
  <c r="AI218" i="35" a="1"/>
  <c r="T218" i="35" a="1"/>
  <c r="BS218" i="35" a="1"/>
  <c r="AJ218" i="35" a="1"/>
  <c r="BR218" i="35" a="1"/>
  <c r="AQ218" i="35"/>
  <c r="AA218" i="35" a="1"/>
  <c r="AE7" i="10" l="1"/>
  <c r="O9" i="10"/>
  <c r="L9" i="10"/>
  <c r="Y218" i="35"/>
  <c r="AB218" i="35"/>
  <c r="BR218" i="35"/>
  <c r="AV218" i="35"/>
  <c r="AE218" i="35"/>
  <c r="BG218" i="35"/>
  <c r="C218" i="35"/>
  <c r="Z218" i="35"/>
  <c r="X218" i="35"/>
  <c r="BQ218" i="35"/>
  <c r="P218" i="35"/>
  <c r="BM218" i="35"/>
  <c r="AK218" i="35"/>
  <c r="AD218" i="35"/>
  <c r="V218" i="35"/>
  <c r="BJ218" i="35"/>
  <c r="AH218" i="35"/>
  <c r="BK218" i="35"/>
  <c r="BT218" i="35"/>
  <c r="R218" i="35"/>
  <c r="BD218" i="35"/>
  <c r="W218" i="35"/>
  <c r="AA218" i="35"/>
  <c r="BP218" i="35"/>
  <c r="BI218" i="35"/>
  <c r="AU218" i="35"/>
  <c r="AW218" i="35"/>
  <c r="BU218" i="35"/>
  <c r="S218" i="35"/>
  <c r="BB218" i="35"/>
  <c r="AC218" i="35"/>
  <c r="BL218" i="35"/>
  <c r="AY218" i="35"/>
  <c r="AX218" i="35"/>
  <c r="Q218" i="35"/>
  <c r="AF218" i="35"/>
  <c r="BS218" i="35"/>
  <c r="BF218" i="35"/>
  <c r="AG218" i="35"/>
  <c r="BA218" i="35"/>
  <c r="BE218" i="35"/>
  <c r="BN218" i="35"/>
  <c r="T218" i="35"/>
  <c r="U218" i="35"/>
  <c r="BC218" i="35"/>
  <c r="BO218" i="35"/>
  <c r="BH218" i="35"/>
  <c r="AZ218" i="35"/>
  <c r="AI218" i="35"/>
  <c r="AJ218" i="35"/>
  <c r="A219" i="35"/>
  <c r="Q13" i="10"/>
  <c r="AB13" i="10"/>
  <c r="P9" i="10"/>
  <c r="O7" i="10"/>
  <c r="L43" i="4" s="1"/>
  <c r="R5" i="24" s="1"/>
  <c r="AF7" i="10"/>
  <c r="AC43" i="4" s="1"/>
  <c r="AV5" i="24" s="1"/>
  <c r="M7" i="10"/>
  <c r="J43" i="4" s="1"/>
  <c r="N5" i="24" s="1"/>
  <c r="H7" i="10"/>
  <c r="E43" i="4" s="1"/>
  <c r="D5" i="24" s="1"/>
  <c r="AG7" i="10"/>
  <c r="AD43" i="4" s="1"/>
  <c r="AX5" i="24" s="1"/>
  <c r="V7" i="10"/>
  <c r="S43" i="4" s="1"/>
  <c r="AB5" i="24" s="1"/>
  <c r="U7" i="10"/>
  <c r="R43" i="4" s="1"/>
  <c r="T7" i="10"/>
  <c r="Q43" i="4" s="1"/>
  <c r="X5" i="24" s="1"/>
  <c r="X7" i="10"/>
  <c r="U43" i="4" s="1"/>
  <c r="AF5" i="24" s="1"/>
  <c r="S7" i="10"/>
  <c r="P43" i="4" s="1"/>
  <c r="I7" i="10"/>
  <c r="F43" i="4" s="1"/>
  <c r="F5" i="24" s="1"/>
  <c r="AF9" i="10"/>
  <c r="AB7" i="10"/>
  <c r="Y43" i="4" s="1"/>
  <c r="AN5" i="24" s="1"/>
  <c r="X9" i="10"/>
  <c r="Y7" i="10"/>
  <c r="V43" i="4" s="1"/>
  <c r="AH5" i="24" s="1"/>
  <c r="J7" i="10"/>
  <c r="G43" i="4" s="1"/>
  <c r="H5" i="24" s="1"/>
  <c r="Q7" i="10"/>
  <c r="N43" i="4" s="1"/>
  <c r="AJ7" i="10"/>
  <c r="AG43" i="4" s="1"/>
  <c r="Z5" i="24" s="1"/>
  <c r="L7" i="10"/>
  <c r="I43" i="4" s="1"/>
  <c r="L5" i="24" s="1"/>
  <c r="I9" i="10"/>
  <c r="P7" i="10"/>
  <c r="M43" i="4" s="1"/>
  <c r="T5" i="24" s="1"/>
  <c r="AI7" i="10"/>
  <c r="AF43" i="4" s="1"/>
  <c r="BB5" i="24" s="1"/>
  <c r="AD7" i="10"/>
  <c r="AA43" i="4" s="1"/>
  <c r="AR5" i="24" s="1"/>
  <c r="R7" i="10"/>
  <c r="O43" i="4" s="1"/>
  <c r="V5" i="24" s="1"/>
  <c r="Z7" i="10"/>
  <c r="W43" i="4" s="1"/>
  <c r="AJ5" i="24" s="1"/>
  <c r="W7" i="10"/>
  <c r="T43" i="4" s="1"/>
  <c r="AD5" i="24" s="1"/>
  <c r="K7" i="10"/>
  <c r="H43" i="4" s="1"/>
  <c r="J5" i="24" s="1"/>
  <c r="H12" i="10"/>
  <c r="E44" i="4" s="1"/>
  <c r="D6" i="24" s="1"/>
  <c r="T12" i="10"/>
  <c r="AF12" i="10"/>
  <c r="AC44" i="4" s="1"/>
  <c r="AV6" i="24" s="1"/>
  <c r="N12" i="10"/>
  <c r="AA12" i="10"/>
  <c r="L12" i="10"/>
  <c r="I44" i="4" s="1"/>
  <c r="L6" i="24" s="1"/>
  <c r="Y12" i="10"/>
  <c r="M12" i="10"/>
  <c r="AC12" i="10"/>
  <c r="I12" i="10"/>
  <c r="F44" i="4" s="1"/>
  <c r="F6" i="24" s="1"/>
  <c r="X12" i="10"/>
  <c r="J12" i="10"/>
  <c r="Z12" i="10"/>
  <c r="W44" i="4" s="1"/>
  <c r="AJ6" i="24" s="1"/>
  <c r="K12" i="10"/>
  <c r="AB12" i="10"/>
  <c r="E12" i="10"/>
  <c r="AH12" i="10"/>
  <c r="O12" i="10"/>
  <c r="L44" i="4" s="1"/>
  <c r="R6" i="24" s="1"/>
  <c r="AI12" i="10"/>
  <c r="P12" i="10"/>
  <c r="AJ12" i="10"/>
  <c r="Q12" i="10"/>
  <c r="S12" i="10"/>
  <c r="AD12" i="10"/>
  <c r="AE12" i="10"/>
  <c r="AG12" i="10"/>
  <c r="D17" i="10"/>
  <c r="W12" i="10"/>
  <c r="T44" i="4" s="1"/>
  <c r="AD6" i="24" s="1"/>
  <c r="R12" i="10"/>
  <c r="O44" i="4" s="1"/>
  <c r="V6" i="24" s="1"/>
  <c r="V12" i="10"/>
  <c r="S44" i="4" s="1"/>
  <c r="AB6" i="24" s="1"/>
  <c r="U12" i="10"/>
  <c r="AA7" i="10"/>
  <c r="X43" i="4" s="1"/>
  <c r="AL5" i="24" s="1"/>
  <c r="U13" i="10"/>
  <c r="Z13" i="10"/>
  <c r="AJ9" i="10"/>
  <c r="J9" i="10"/>
  <c r="N7" i="10"/>
  <c r="K43" i="4" s="1"/>
  <c r="P5" i="24" s="1"/>
  <c r="S13" i="10"/>
  <c r="J13" i="10"/>
  <c r="N9" i="10"/>
  <c r="AC9" i="10"/>
  <c r="AH7" i="10"/>
  <c r="AE43" i="4" s="1"/>
  <c r="AZ5" i="24" s="1"/>
  <c r="AC7" i="10"/>
  <c r="Z43" i="4" s="1"/>
  <c r="AP5" i="24" s="1"/>
  <c r="AJ13" i="10"/>
  <c r="AC13" i="10"/>
  <c r="AI9" i="10"/>
  <c r="AD9" i="10"/>
  <c r="M9" i="10"/>
  <c r="O13" i="10"/>
  <c r="N13" i="10"/>
  <c r="AH9" i="10"/>
  <c r="W9" i="10"/>
  <c r="AE9" i="10"/>
  <c r="AF13" i="10"/>
  <c r="AG13" i="10"/>
  <c r="R14" i="10"/>
  <c r="AD14" i="10"/>
  <c r="Q14" i="10"/>
  <c r="AE14" i="10"/>
  <c r="O14" i="10"/>
  <c r="AB14" i="10"/>
  <c r="M14" i="10"/>
  <c r="AC14" i="10"/>
  <c r="J14" i="10"/>
  <c r="Y14" i="10"/>
  <c r="K14" i="10"/>
  <c r="Z14" i="10"/>
  <c r="L14" i="10"/>
  <c r="AA14" i="10"/>
  <c r="T14" i="10"/>
  <c r="U14" i="10"/>
  <c r="V14" i="10"/>
  <c r="W14" i="10"/>
  <c r="AF14" i="10"/>
  <c r="N14" i="10"/>
  <c r="AJ14" i="10"/>
  <c r="P14" i="10"/>
  <c r="S14" i="10"/>
  <c r="AI14" i="10"/>
  <c r="H14" i="10"/>
  <c r="I14" i="10"/>
  <c r="X14" i="10"/>
  <c r="D19" i="10"/>
  <c r="AG14" i="10"/>
  <c r="AH14" i="10"/>
  <c r="V9" i="10"/>
  <c r="R9" i="10"/>
  <c r="AE13" i="10"/>
  <c r="T13" i="10"/>
  <c r="U9" i="10"/>
  <c r="AG9" i="10"/>
  <c r="AH13" i="10"/>
  <c r="AD13" i="10"/>
  <c r="O18" i="10"/>
  <c r="AA18" i="10"/>
  <c r="T18" i="10"/>
  <c r="AG18" i="10"/>
  <c r="R18" i="10"/>
  <c r="AE18" i="10"/>
  <c r="M18" i="10"/>
  <c r="AC18" i="10"/>
  <c r="J18" i="10"/>
  <c r="Y18" i="10"/>
  <c r="K18" i="10"/>
  <c r="Z18" i="10"/>
  <c r="L18" i="10"/>
  <c r="AB18" i="10"/>
  <c r="X18" i="10"/>
  <c r="AD18" i="10"/>
  <c r="AF18" i="10"/>
  <c r="D23" i="10"/>
  <c r="H18" i="10"/>
  <c r="AH18" i="10"/>
  <c r="N18" i="10"/>
  <c r="AJ18" i="10"/>
  <c r="U18" i="10"/>
  <c r="V18" i="10"/>
  <c r="W18" i="10"/>
  <c r="I18" i="10"/>
  <c r="P18" i="10"/>
  <c r="Q18" i="10"/>
  <c r="S18" i="10"/>
  <c r="AI18" i="10"/>
  <c r="S9" i="10"/>
  <c r="T9" i="10"/>
  <c r="R13" i="10"/>
  <c r="X13" i="10"/>
  <c r="AI13" i="10"/>
  <c r="AA9" i="10"/>
  <c r="AB9" i="10"/>
  <c r="V13" i="10"/>
  <c r="P13" i="10"/>
  <c r="L13" i="10"/>
  <c r="I13" i="10"/>
  <c r="Z9" i="10"/>
  <c r="H13" i="10"/>
  <c r="AA13" i="10"/>
  <c r="Y13" i="10"/>
  <c r="Q9" i="10"/>
  <c r="K9" i="10"/>
  <c r="W13" i="10"/>
  <c r="K13" i="10"/>
  <c r="M13" i="10"/>
  <c r="Y9" i="10"/>
  <c r="AB43" i="4"/>
  <c r="AT5" i="24" s="1"/>
  <c r="AV219" i="35" a="1"/>
  <c r="H219" i="35"/>
  <c r="AX219" i="35" a="1"/>
  <c r="I219" i="35"/>
  <c r="BI219" i="35" a="1"/>
  <c r="AS219" i="35"/>
  <c r="BG219" i="35" a="1"/>
  <c r="BJ219" i="35" a="1"/>
  <c r="BQ219" i="35" a="1"/>
  <c r="AC219" i="35" a="1"/>
  <c r="M219" i="35"/>
  <c r="AP219" i="35"/>
  <c r="L219" i="35"/>
  <c r="AY219" i="35" a="1"/>
  <c r="G219" i="35"/>
  <c r="BA219" i="35" a="1"/>
  <c r="AF219" i="35" a="1"/>
  <c r="E219" i="35"/>
  <c r="BN219" i="35" a="1"/>
  <c r="X219" i="35" a="1"/>
  <c r="AE219" i="35" a="1"/>
  <c r="R219" i="35" a="1"/>
  <c r="U219" i="35" a="1"/>
  <c r="BT219" i="35" a="1"/>
  <c r="W219" i="35" a="1"/>
  <c r="BE219" i="35" a="1"/>
  <c r="AI219" i="35" a="1"/>
  <c r="V219" i="35" a="1"/>
  <c r="AO219" i="35"/>
  <c r="AQ219" i="35"/>
  <c r="BU219" i="35" a="1"/>
  <c r="AW219" i="35" a="1"/>
  <c r="J219" i="35"/>
  <c r="BS219" i="35" a="1"/>
  <c r="AJ219" i="35" a="1"/>
  <c r="AD219" i="35" a="1"/>
  <c r="Z219" i="35" a="1"/>
  <c r="BC219" i="35" a="1"/>
  <c r="BF219" i="35" a="1"/>
  <c r="F219" i="35"/>
  <c r="BO219" i="35" a="1"/>
  <c r="BK219" i="35" a="1"/>
  <c r="AK219" i="35" a="1"/>
  <c r="Y219" i="35" a="1"/>
  <c r="AA219" i="35" a="1"/>
  <c r="BH219" i="35" a="1"/>
  <c r="AN219" i="35"/>
  <c r="BD219" i="35" a="1"/>
  <c r="AG219" i="35" a="1"/>
  <c r="K219" i="35"/>
  <c r="P219" i="35" a="1"/>
  <c r="N219" i="35"/>
  <c r="T219" i="35" a="1"/>
  <c r="BR219" i="35" a="1"/>
  <c r="AR219" i="35"/>
  <c r="D219" i="35"/>
  <c r="BP219" i="35" a="1"/>
  <c r="BL219" i="35" a="1"/>
  <c r="BB219" i="35" a="1"/>
  <c r="AH219" i="35" a="1"/>
  <c r="AU219" i="35" a="1"/>
  <c r="AM219" i="35"/>
  <c r="AZ219" i="35" a="1"/>
  <c r="AB219" i="35" a="1"/>
  <c r="S219" i="35" a="1"/>
  <c r="Q219" i="35" a="1"/>
  <c r="C219" i="35" a="1"/>
  <c r="BM219" i="35" a="1"/>
  <c r="X44" i="4" l="1"/>
  <c r="AL6" i="24" s="1"/>
  <c r="K44" i="4"/>
  <c r="P6" i="24" s="1"/>
  <c r="BO219" i="35"/>
  <c r="BC219" i="35"/>
  <c r="AE219" i="35"/>
  <c r="S219" i="35"/>
  <c r="BT219" i="35"/>
  <c r="BB219" i="35"/>
  <c r="AD219" i="35"/>
  <c r="BA219" i="35"/>
  <c r="P219" i="35"/>
  <c r="W219" i="35"/>
  <c r="AA219" i="35"/>
  <c r="BP219" i="35"/>
  <c r="AI219" i="35"/>
  <c r="BN219" i="35"/>
  <c r="AV219" i="35"/>
  <c r="BK219" i="35"/>
  <c r="U219" i="35"/>
  <c r="BR219" i="35"/>
  <c r="BJ219" i="35"/>
  <c r="AC219" i="35"/>
  <c r="BH219" i="35"/>
  <c r="AZ219" i="35"/>
  <c r="AX219" i="35"/>
  <c r="BF219" i="35"/>
  <c r="BM219" i="35"/>
  <c r="BD219" i="35"/>
  <c r="BE219" i="35"/>
  <c r="AF219" i="35"/>
  <c r="AW219" i="35"/>
  <c r="AH219" i="35"/>
  <c r="AJ219" i="35"/>
  <c r="Q219" i="35"/>
  <c r="X219" i="35"/>
  <c r="BG219" i="35"/>
  <c r="C219" i="35"/>
  <c r="AU219" i="35"/>
  <c r="AK219" i="35"/>
  <c r="AY219" i="35"/>
  <c r="BQ219" i="35"/>
  <c r="BU219" i="35"/>
  <c r="BI219" i="35"/>
  <c r="Y219" i="35"/>
  <c r="AG219" i="35"/>
  <c r="T219" i="35"/>
  <c r="BL219" i="35"/>
  <c r="V219" i="35"/>
  <c r="BS219" i="35"/>
  <c r="R219" i="35"/>
  <c r="AB219" i="35"/>
  <c r="Z219" i="35"/>
  <c r="A220" i="35"/>
  <c r="AE44" i="4"/>
  <c r="AZ6" i="24" s="1"/>
  <c r="Y44" i="4"/>
  <c r="AN6" i="24" s="1"/>
  <c r="AD44" i="4"/>
  <c r="AX6" i="24" s="1"/>
  <c r="H44" i="4"/>
  <c r="J6" i="24" s="1"/>
  <c r="AB44" i="4"/>
  <c r="AT6" i="24" s="1"/>
  <c r="P44" i="4"/>
  <c r="N44" i="4"/>
  <c r="AG44" i="4"/>
  <c r="Z6" i="24" s="1"/>
  <c r="Z44" i="4"/>
  <c r="AP6" i="24" s="1"/>
  <c r="M44" i="4"/>
  <c r="T6" i="24" s="1"/>
  <c r="J44" i="4"/>
  <c r="N6" i="24" s="1"/>
  <c r="R44" i="4"/>
  <c r="AF44" i="4"/>
  <c r="BB6" i="24" s="1"/>
  <c r="V44" i="4"/>
  <c r="AH6" i="24" s="1"/>
  <c r="Q44" i="4"/>
  <c r="X6" i="24" s="1"/>
  <c r="AA44" i="4"/>
  <c r="AR6" i="24" s="1"/>
  <c r="G44" i="4"/>
  <c r="H6" i="24" s="1"/>
  <c r="U44" i="4"/>
  <c r="AF6" i="24" s="1"/>
  <c r="Q23" i="10"/>
  <c r="AC23" i="10"/>
  <c r="D28" i="10"/>
  <c r="R23" i="10"/>
  <c r="AE23" i="10"/>
  <c r="O23" i="10"/>
  <c r="AB23" i="10"/>
  <c r="M23" i="10"/>
  <c r="AD23" i="10"/>
  <c r="J23" i="10"/>
  <c r="Y23" i="10"/>
  <c r="K23" i="10"/>
  <c r="Z23" i="10"/>
  <c r="L23" i="10"/>
  <c r="AA23" i="10"/>
  <c r="X23" i="10"/>
  <c r="AF23" i="10"/>
  <c r="AG23" i="10"/>
  <c r="H23" i="10"/>
  <c r="AH23" i="10"/>
  <c r="N23" i="10"/>
  <c r="AJ23" i="10"/>
  <c r="U23" i="10"/>
  <c r="V23" i="10"/>
  <c r="W23" i="10"/>
  <c r="AI23" i="10"/>
  <c r="T23" i="10"/>
  <c r="I23" i="10"/>
  <c r="P23" i="10"/>
  <c r="S23" i="10"/>
  <c r="H19" i="10"/>
  <c r="T19" i="10"/>
  <c r="AF19" i="10"/>
  <c r="O19" i="10"/>
  <c r="AB19" i="10"/>
  <c r="M19" i="10"/>
  <c r="Z19" i="10"/>
  <c r="N19" i="10"/>
  <c r="AD19" i="10"/>
  <c r="J19" i="10"/>
  <c r="Y19" i="10"/>
  <c r="K19" i="10"/>
  <c r="AA19" i="10"/>
  <c r="L19" i="10"/>
  <c r="AC19" i="10"/>
  <c r="S19" i="10"/>
  <c r="U19" i="10"/>
  <c r="V19" i="10"/>
  <c r="W19" i="10"/>
  <c r="AE19" i="10"/>
  <c r="P19" i="10"/>
  <c r="AJ19" i="10"/>
  <c r="Q19" i="10"/>
  <c r="R19" i="10"/>
  <c r="X19" i="10"/>
  <c r="I19" i="10"/>
  <c r="AG19" i="10"/>
  <c r="AH19" i="10"/>
  <c r="D24" i="10"/>
  <c r="AI19" i="10"/>
  <c r="J17" i="10"/>
  <c r="V17" i="10"/>
  <c r="AH17" i="10"/>
  <c r="L17" i="10"/>
  <c r="Y17" i="10"/>
  <c r="I17" i="10"/>
  <c r="W17" i="10"/>
  <c r="AJ17" i="10"/>
  <c r="N17" i="10"/>
  <c r="AC17" i="10"/>
  <c r="H17" i="10"/>
  <c r="Z17" i="10"/>
  <c r="K17" i="10"/>
  <c r="AA17" i="10"/>
  <c r="M17" i="10"/>
  <c r="AB17" i="10"/>
  <c r="E17" i="10"/>
  <c r="AG17" i="10"/>
  <c r="O17" i="10"/>
  <c r="AI17" i="10"/>
  <c r="P17" i="10"/>
  <c r="Q17" i="10"/>
  <c r="S17" i="10"/>
  <c r="AD17" i="10"/>
  <c r="AE17" i="10"/>
  <c r="AF17" i="10"/>
  <c r="D22" i="10"/>
  <c r="R17" i="10"/>
  <c r="T17" i="10"/>
  <c r="U17" i="10"/>
  <c r="X17" i="10"/>
  <c r="G220" i="35"/>
  <c r="Q220" i="35" a="1"/>
  <c r="AJ220" i="35" a="1"/>
  <c r="BG220" i="35" a="1"/>
  <c r="J220" i="35"/>
  <c r="AN220" i="35"/>
  <c r="AG220" i="35" a="1"/>
  <c r="R220" i="35" a="1"/>
  <c r="BU220" i="35" a="1"/>
  <c r="V220" i="35" a="1"/>
  <c r="BL220" i="35" a="1"/>
  <c r="N220" i="35"/>
  <c r="AU220" i="35" a="1"/>
  <c r="BE220" i="35" a="1"/>
  <c r="AC220" i="35" a="1"/>
  <c r="I220" i="35"/>
  <c r="AR220" i="35"/>
  <c r="AF220" i="35" a="1"/>
  <c r="AO220" i="35"/>
  <c r="BM220" i="35" a="1"/>
  <c r="W220" i="35" a="1"/>
  <c r="BF220" i="35" a="1"/>
  <c r="AI220" i="35" a="1"/>
  <c r="BT220" i="35" a="1"/>
  <c r="AB220" i="35" a="1"/>
  <c r="H220" i="35"/>
  <c r="M220" i="35"/>
  <c r="BD220" i="35" a="1"/>
  <c r="L220" i="35"/>
  <c r="Y220" i="35" a="1"/>
  <c r="U220" i="35" a="1"/>
  <c r="AA220" i="35" a="1"/>
  <c r="X220" i="35" a="1"/>
  <c r="T220" i="35" a="1"/>
  <c r="D220" i="35"/>
  <c r="BN220" i="35" a="1"/>
  <c r="AX220" i="35" a="1"/>
  <c r="BR220" i="35" a="1"/>
  <c r="E220" i="35"/>
  <c r="BC220" i="35" a="1"/>
  <c r="AS220" i="35"/>
  <c r="AE220" i="35" a="1"/>
  <c r="BJ220" i="35" a="1"/>
  <c r="C220" i="35" a="1"/>
  <c r="K220" i="35"/>
  <c r="AW220" i="35" a="1"/>
  <c r="AZ220" i="35" a="1"/>
  <c r="BO220" i="35" a="1"/>
  <c r="BK220" i="35" a="1"/>
  <c r="F220" i="35"/>
  <c r="BA220" i="35" a="1"/>
  <c r="AY220" i="35" a="1"/>
  <c r="BQ220" i="35" a="1"/>
  <c r="AP220" i="35"/>
  <c r="Z220" i="35" a="1"/>
  <c r="S220" i="35" a="1"/>
  <c r="AV220" i="35" a="1"/>
  <c r="AH220" i="35" a="1"/>
  <c r="BS220" i="35" a="1"/>
  <c r="AD220" i="35" a="1"/>
  <c r="BH220" i="35" a="1"/>
  <c r="AM220" i="35"/>
  <c r="BP220" i="35" a="1"/>
  <c r="BI220" i="35" a="1"/>
  <c r="AQ220" i="35"/>
  <c r="BB220" i="35" a="1"/>
  <c r="AK220" i="35" a="1"/>
  <c r="P220" i="35" a="1"/>
  <c r="BH220" i="35" l="1"/>
  <c r="AH220" i="35"/>
  <c r="BO220" i="35"/>
  <c r="U220" i="35"/>
  <c r="BN220" i="35"/>
  <c r="AX220" i="35"/>
  <c r="Y220" i="35"/>
  <c r="AB220" i="35"/>
  <c r="BE220" i="35"/>
  <c r="AA220" i="35"/>
  <c r="AZ220" i="35"/>
  <c r="V220" i="35"/>
  <c r="Z220" i="35"/>
  <c r="AY220" i="35"/>
  <c r="AC220" i="35"/>
  <c r="BD220" i="35"/>
  <c r="AW220" i="35"/>
  <c r="T220" i="35"/>
  <c r="BL220" i="35"/>
  <c r="BI220" i="35"/>
  <c r="AJ220" i="35"/>
  <c r="P220" i="35"/>
  <c r="AD220" i="35"/>
  <c r="BC220" i="35"/>
  <c r="AE220" i="35"/>
  <c r="C220" i="35"/>
  <c r="BJ220" i="35"/>
  <c r="BQ220" i="35"/>
  <c r="BU220" i="35"/>
  <c r="BB220" i="35"/>
  <c r="BP220" i="35"/>
  <c r="BF220" i="35"/>
  <c r="AV220" i="35"/>
  <c r="X220" i="35"/>
  <c r="BA220" i="35"/>
  <c r="BS220" i="35"/>
  <c r="BT220" i="35"/>
  <c r="W220" i="35"/>
  <c r="BK220" i="35"/>
  <c r="BG220" i="35"/>
  <c r="AF220" i="35"/>
  <c r="R220" i="35"/>
  <c r="BM220" i="35"/>
  <c r="AK220" i="35"/>
  <c r="S220" i="35"/>
  <c r="AU220" i="35"/>
  <c r="AG220" i="35"/>
  <c r="BR220" i="35"/>
  <c r="Q220" i="35"/>
  <c r="AI220" i="35"/>
  <c r="A221" i="35"/>
  <c r="J24" i="10"/>
  <c r="V24" i="10"/>
  <c r="AH24" i="10"/>
  <c r="M24" i="10"/>
  <c r="Z24" i="10"/>
  <c r="K24" i="10"/>
  <c r="X24" i="10"/>
  <c r="O24" i="10"/>
  <c r="AD24" i="10"/>
  <c r="I24" i="10"/>
  <c r="AA24" i="10"/>
  <c r="L24" i="10"/>
  <c r="AB24" i="10"/>
  <c r="N24" i="10"/>
  <c r="AC24" i="10"/>
  <c r="S24" i="10"/>
  <c r="T24" i="10"/>
  <c r="U24" i="10"/>
  <c r="W24" i="10"/>
  <c r="AE24" i="10"/>
  <c r="P24" i="10"/>
  <c r="AJ24" i="10"/>
  <c r="Q24" i="10"/>
  <c r="R24" i="10"/>
  <c r="H24" i="10"/>
  <c r="Y24" i="10"/>
  <c r="AF24" i="10"/>
  <c r="AG24" i="10"/>
  <c r="D29" i="10"/>
  <c r="AI24" i="10"/>
  <c r="G46" i="4"/>
  <c r="H8" i="24" s="1"/>
  <c r="X46" i="4"/>
  <c r="AL8" i="24" s="1"/>
  <c r="N46" i="4"/>
  <c r="U46" i="4"/>
  <c r="AF8" i="24" s="1"/>
  <c r="Y46" i="4"/>
  <c r="AN8" i="24" s="1"/>
  <c r="Z46" i="4"/>
  <c r="AP8" i="24" s="1"/>
  <c r="K46" i="4"/>
  <c r="P8" i="24" s="1"/>
  <c r="AF46" i="4"/>
  <c r="BB8" i="24" s="1"/>
  <c r="F46" i="4"/>
  <c r="F8" i="24" s="1"/>
  <c r="AE46" i="4"/>
  <c r="AZ8" i="24" s="1"/>
  <c r="L46" i="4"/>
  <c r="R8" i="24" s="1"/>
  <c r="R46" i="4"/>
  <c r="AA46" i="4"/>
  <c r="AR8" i="24" s="1"/>
  <c r="M46" i="4"/>
  <c r="T8" i="24" s="1"/>
  <c r="AD46" i="4"/>
  <c r="AX8" i="24" s="1"/>
  <c r="I46" i="4"/>
  <c r="L8" i="24" s="1"/>
  <c r="O46" i="4"/>
  <c r="V8" i="24" s="1"/>
  <c r="H46" i="4"/>
  <c r="J8" i="24" s="1"/>
  <c r="AB46" i="4"/>
  <c r="AT8" i="24" s="1"/>
  <c r="V46" i="4"/>
  <c r="AH8" i="24" s="1"/>
  <c r="J46" i="4"/>
  <c r="N8" i="24" s="1"/>
  <c r="S46" i="4"/>
  <c r="AB8" i="24" s="1"/>
  <c r="AC46" i="4"/>
  <c r="AV8" i="24" s="1"/>
  <c r="AG46" i="4"/>
  <c r="Z8" i="24" s="1"/>
  <c r="P46" i="4"/>
  <c r="E46" i="4"/>
  <c r="D8" i="24" s="1"/>
  <c r="Q46" i="4"/>
  <c r="X8" i="24" s="1"/>
  <c r="T46" i="4"/>
  <c r="AD8" i="24" s="1"/>
  <c r="W46" i="4"/>
  <c r="AJ8" i="24" s="1"/>
  <c r="L22" i="10"/>
  <c r="I47" i="4" s="1"/>
  <c r="L9" i="24" s="1"/>
  <c r="X22" i="10"/>
  <c r="AJ22" i="10"/>
  <c r="I22" i="10"/>
  <c r="V22" i="10"/>
  <c r="S47" i="4" s="1"/>
  <c r="AB9" i="24" s="1"/>
  <c r="AI22" i="10"/>
  <c r="E22" i="10"/>
  <c r="T22" i="10"/>
  <c r="AG22" i="10"/>
  <c r="AD47" i="4" s="1"/>
  <c r="AX9" i="24" s="1"/>
  <c r="N22" i="10"/>
  <c r="AC22" i="10"/>
  <c r="J22" i="10"/>
  <c r="Z22" i="10"/>
  <c r="K22" i="10"/>
  <c r="H47" i="4" s="1"/>
  <c r="J9" i="24" s="1"/>
  <c r="AA22" i="10"/>
  <c r="M22" i="10"/>
  <c r="AB22" i="10"/>
  <c r="H22" i="10"/>
  <c r="E47" i="4" s="1"/>
  <c r="D9" i="24" s="1"/>
  <c r="AH22" i="10"/>
  <c r="O22" i="10"/>
  <c r="L47" i="4" s="1"/>
  <c r="R9" i="24" s="1"/>
  <c r="P22" i="10"/>
  <c r="Q22" i="10"/>
  <c r="S22" i="10"/>
  <c r="P47" i="4" s="1"/>
  <c r="AD22" i="10"/>
  <c r="AE22" i="10"/>
  <c r="D27" i="10"/>
  <c r="AF22" i="10"/>
  <c r="R22" i="10"/>
  <c r="U22" i="10"/>
  <c r="W22" i="10"/>
  <c r="Y22" i="10"/>
  <c r="V47" i="4" s="1"/>
  <c r="AH9" i="24" s="1"/>
  <c r="S28" i="10"/>
  <c r="AE28" i="10"/>
  <c r="O28" i="10"/>
  <c r="AB28" i="10"/>
  <c r="M28" i="10"/>
  <c r="Z28" i="10"/>
  <c r="N28" i="10"/>
  <c r="AD28" i="10"/>
  <c r="D33" i="10"/>
  <c r="J28" i="10"/>
  <c r="Y28" i="10"/>
  <c r="K28" i="10"/>
  <c r="AA28" i="10"/>
  <c r="L28" i="10"/>
  <c r="AC28" i="10"/>
  <c r="X28" i="10"/>
  <c r="AF28" i="10"/>
  <c r="AG28" i="10"/>
  <c r="H28" i="10"/>
  <c r="AH28" i="10"/>
  <c r="P28" i="10"/>
  <c r="AJ28" i="10"/>
  <c r="U28" i="10"/>
  <c r="V28" i="10"/>
  <c r="W28" i="10"/>
  <c r="I28" i="10"/>
  <c r="Q28" i="10"/>
  <c r="R28" i="10"/>
  <c r="T28" i="10"/>
  <c r="AI28" i="10"/>
  <c r="N221" i="35"/>
  <c r="BL221" i="35" a="1"/>
  <c r="AW221" i="35" a="1"/>
  <c r="BN221" i="35" a="1"/>
  <c r="BI221" i="35" a="1"/>
  <c r="AK221" i="35" a="1"/>
  <c r="AV221" i="35" a="1"/>
  <c r="AB221" i="35" a="1"/>
  <c r="BT221" i="35" a="1"/>
  <c r="Q221" i="35" a="1"/>
  <c r="F221" i="35"/>
  <c r="K221" i="35"/>
  <c r="E221" i="35"/>
  <c r="AS221" i="35"/>
  <c r="X221" i="35" a="1"/>
  <c r="BD221" i="35" a="1"/>
  <c r="AC221" i="35" a="1"/>
  <c r="BG221" i="35" a="1"/>
  <c r="J221" i="35"/>
  <c r="C221" i="35" a="1"/>
  <c r="I221" i="35"/>
  <c r="AO221" i="35"/>
  <c r="BO221" i="35" a="1"/>
  <c r="R221" i="35" a="1"/>
  <c r="AM221" i="35"/>
  <c r="Z221" i="35" a="1"/>
  <c r="BK221" i="35" a="1"/>
  <c r="AJ221" i="35" a="1"/>
  <c r="L221" i="35"/>
  <c r="AQ221" i="35"/>
  <c r="AF221" i="35" a="1"/>
  <c r="BF221" i="35" a="1"/>
  <c r="AN221" i="35"/>
  <c r="AE221" i="35" a="1"/>
  <c r="T221" i="35" a="1"/>
  <c r="BQ221" i="35" a="1"/>
  <c r="BS221" i="35" a="1"/>
  <c r="U221" i="35" a="1"/>
  <c r="AA221" i="35" a="1"/>
  <c r="AG221" i="35" a="1"/>
  <c r="G221" i="35"/>
  <c r="V221" i="35" a="1"/>
  <c r="BA221" i="35" a="1"/>
  <c r="AU221" i="35" a="1"/>
  <c r="AX221" i="35" a="1"/>
  <c r="AY221" i="35" a="1"/>
  <c r="AZ221" i="35" a="1"/>
  <c r="BU221" i="35" a="1"/>
  <c r="Y221" i="35" a="1"/>
  <c r="BJ221" i="35" a="1"/>
  <c r="AH221" i="35" a="1"/>
  <c r="S221" i="35" a="1"/>
  <c r="BE221" i="35" a="1"/>
  <c r="BR221" i="35" a="1"/>
  <c r="BC221" i="35" a="1"/>
  <c r="BM221" i="35" a="1"/>
  <c r="AR221" i="35"/>
  <c r="BH221" i="35" a="1"/>
  <c r="M221" i="35"/>
  <c r="BB221" i="35" a="1"/>
  <c r="AP221" i="35"/>
  <c r="H221" i="35"/>
  <c r="W221" i="35" a="1"/>
  <c r="BP221" i="35" a="1"/>
  <c r="P221" i="35" a="1"/>
  <c r="AI221" i="35" a="1"/>
  <c r="AD221" i="35" a="1"/>
  <c r="D221" i="35"/>
  <c r="BR221" i="35" l="1"/>
  <c r="AZ221" i="35"/>
  <c r="AB221" i="35"/>
  <c r="BP221" i="35"/>
  <c r="AW221" i="35"/>
  <c r="BE221" i="35"/>
  <c r="BI221" i="35"/>
  <c r="AI221" i="35"/>
  <c r="BT221" i="35"/>
  <c r="BH221" i="35"/>
  <c r="AJ221" i="35"/>
  <c r="AU221" i="35"/>
  <c r="P221" i="35"/>
  <c r="AH221" i="35"/>
  <c r="BK221" i="35"/>
  <c r="Y221" i="35"/>
  <c r="BQ221" i="35"/>
  <c r="AF221" i="35"/>
  <c r="AK221" i="35"/>
  <c r="Q221" i="35"/>
  <c r="V221" i="35"/>
  <c r="AE221" i="35"/>
  <c r="BL221" i="35"/>
  <c r="BJ221" i="35"/>
  <c r="AD221" i="35"/>
  <c r="R221" i="35"/>
  <c r="U221" i="35"/>
  <c r="AC221" i="35"/>
  <c r="BA221" i="35"/>
  <c r="BN221" i="35"/>
  <c r="BF221" i="35"/>
  <c r="T221" i="35"/>
  <c r="BO221" i="35"/>
  <c r="X221" i="35"/>
  <c r="W221" i="35"/>
  <c r="BC221" i="35"/>
  <c r="BS221" i="35"/>
  <c r="BM221" i="35"/>
  <c r="AY221" i="35"/>
  <c r="BU221" i="35"/>
  <c r="AG221" i="35"/>
  <c r="C221" i="35"/>
  <c r="BG221" i="35"/>
  <c r="BB221" i="35"/>
  <c r="BD221" i="35"/>
  <c r="AA221" i="35"/>
  <c r="AX221" i="35"/>
  <c r="S221" i="35"/>
  <c r="Z221" i="35"/>
  <c r="AV221" i="35"/>
  <c r="A222" i="35"/>
  <c r="G47" i="4"/>
  <c r="H9" i="24" s="1"/>
  <c r="K47" i="4"/>
  <c r="P9" i="24" s="1"/>
  <c r="AB47" i="4"/>
  <c r="AT9" i="24" s="1"/>
  <c r="J47" i="4"/>
  <c r="N9" i="24" s="1"/>
  <c r="AE47" i="4"/>
  <c r="AZ9" i="24" s="1"/>
  <c r="M47" i="4"/>
  <c r="T9" i="24" s="1"/>
  <c r="Y47" i="4"/>
  <c r="AN9" i="24" s="1"/>
  <c r="AC47" i="4"/>
  <c r="AV9" i="24" s="1"/>
  <c r="T47" i="4"/>
  <c r="AD9" i="24" s="1"/>
  <c r="R47" i="4"/>
  <c r="AA47" i="4"/>
  <c r="AR9" i="24" s="1"/>
  <c r="Z47" i="4"/>
  <c r="AP9" i="24" s="1"/>
  <c r="Q47" i="4"/>
  <c r="X9" i="24" s="1"/>
  <c r="U47" i="4"/>
  <c r="AF9" i="24" s="1"/>
  <c r="AG47" i="4"/>
  <c r="Z9" i="24" s="1"/>
  <c r="L29" i="10"/>
  <c r="X29" i="10"/>
  <c r="AJ29" i="10"/>
  <c r="J29" i="10"/>
  <c r="W29" i="10"/>
  <c r="H29" i="10"/>
  <c r="U29" i="10"/>
  <c r="AH29" i="10"/>
  <c r="O29" i="10"/>
  <c r="AD29" i="10"/>
  <c r="K29" i="10"/>
  <c r="AA29" i="10"/>
  <c r="M29" i="10"/>
  <c r="AB29" i="10"/>
  <c r="N29" i="10"/>
  <c r="AC29" i="10"/>
  <c r="S29" i="10"/>
  <c r="D34" i="10"/>
  <c r="T29" i="10"/>
  <c r="V29" i="10"/>
  <c r="Y29" i="10"/>
  <c r="AE29" i="10"/>
  <c r="P29" i="10"/>
  <c r="Q29" i="10"/>
  <c r="R29" i="10"/>
  <c r="AI29" i="10"/>
  <c r="I29" i="10"/>
  <c r="Z29" i="10"/>
  <c r="AG29" i="10"/>
  <c r="AF29" i="10"/>
  <c r="N27" i="10"/>
  <c r="Z27" i="10"/>
  <c r="E27" i="10"/>
  <c r="T27" i="10"/>
  <c r="AG27" i="10"/>
  <c r="R27" i="10"/>
  <c r="AE27" i="10"/>
  <c r="M27" i="10"/>
  <c r="AC27" i="10"/>
  <c r="J27" i="10"/>
  <c r="Y27" i="10"/>
  <c r="K27" i="10"/>
  <c r="AA27" i="10"/>
  <c r="L27" i="10"/>
  <c r="AB27" i="10"/>
  <c r="I27" i="10"/>
  <c r="AI27" i="10"/>
  <c r="O27" i="10"/>
  <c r="AJ27" i="10"/>
  <c r="P27" i="10"/>
  <c r="Q27" i="10"/>
  <c r="U27" i="10"/>
  <c r="AD27" i="10"/>
  <c r="AF27" i="10"/>
  <c r="D32" i="10"/>
  <c r="H27" i="10"/>
  <c r="AH27" i="10"/>
  <c r="X27" i="10"/>
  <c r="S27" i="10"/>
  <c r="W27" i="10"/>
  <c r="V27" i="10"/>
  <c r="N47" i="4"/>
  <c r="W47" i="4"/>
  <c r="AJ9" i="24" s="1"/>
  <c r="I33" i="10"/>
  <c r="U33" i="10"/>
  <c r="AG33" i="10"/>
  <c r="T33" i="10"/>
  <c r="AH33" i="10"/>
  <c r="Q33" i="10"/>
  <c r="AD33" i="10"/>
  <c r="R33" i="10"/>
  <c r="AE33" i="10"/>
  <c r="S33" i="10"/>
  <c r="AF33" i="10"/>
  <c r="P33" i="10"/>
  <c r="V33" i="10"/>
  <c r="W33" i="10"/>
  <c r="D38" i="10"/>
  <c r="X33" i="10"/>
  <c r="H33" i="10"/>
  <c r="Z33" i="10"/>
  <c r="M33" i="10"/>
  <c r="AI33" i="10"/>
  <c r="N33" i="10"/>
  <c r="AJ33" i="10"/>
  <c r="O33" i="10"/>
  <c r="AC33" i="10"/>
  <c r="J33" i="10"/>
  <c r="K33" i="10"/>
  <c r="L33" i="10"/>
  <c r="Y33" i="10"/>
  <c r="AA33" i="10"/>
  <c r="AB33" i="10"/>
  <c r="O47" i="4"/>
  <c r="V9" i="24" s="1"/>
  <c r="X47" i="4"/>
  <c r="AL9" i="24" s="1"/>
  <c r="AF47" i="4"/>
  <c r="BB9" i="24" s="1"/>
  <c r="F47" i="4"/>
  <c r="F9" i="24" s="1"/>
  <c r="M222" i="35"/>
  <c r="Q222" i="35" a="1"/>
  <c r="AJ222" i="35" a="1"/>
  <c r="BJ222" i="35" a="1"/>
  <c r="G222" i="35"/>
  <c r="AX222" i="35" a="1"/>
  <c r="BG222" i="35" a="1"/>
  <c r="AC222" i="35" a="1"/>
  <c r="AO222" i="35"/>
  <c r="BM222" i="35" a="1"/>
  <c r="W222" i="35" a="1"/>
  <c r="AA222" i="35" a="1"/>
  <c r="BQ222" i="35" a="1"/>
  <c r="BL222" i="35" a="1"/>
  <c r="BP222" i="35" a="1"/>
  <c r="AI222" i="35" a="1"/>
  <c r="AU222" i="35" a="1"/>
  <c r="BH222" i="35" a="1"/>
  <c r="BI222" i="35" a="1"/>
  <c r="AF222" i="35" a="1"/>
  <c r="V222" i="35" a="1"/>
  <c r="AZ222" i="35" a="1"/>
  <c r="AG222" i="35" a="1"/>
  <c r="T222" i="35" a="1"/>
  <c r="X222" i="35" a="1"/>
  <c r="F222" i="35"/>
  <c r="BU222" i="35" a="1"/>
  <c r="E222" i="35"/>
  <c r="H222" i="35"/>
  <c r="BD222" i="35" a="1"/>
  <c r="U222" i="35" a="1"/>
  <c r="N222" i="35"/>
  <c r="J222" i="35"/>
  <c r="AE222" i="35" a="1"/>
  <c r="Z222" i="35" a="1"/>
  <c r="BE222" i="35" a="1"/>
  <c r="BB222" i="35" a="1"/>
  <c r="S222" i="35" a="1"/>
  <c r="BO222" i="35" a="1"/>
  <c r="AM222" i="35"/>
  <c r="AS222" i="35"/>
  <c r="AV222" i="35" a="1"/>
  <c r="AP222" i="35"/>
  <c r="BA222" i="35" a="1"/>
  <c r="P222" i="35" a="1"/>
  <c r="AK222" i="35" a="1"/>
  <c r="BF222" i="35" a="1"/>
  <c r="BS222" i="35" a="1"/>
  <c r="AB222" i="35" a="1"/>
  <c r="K222" i="35"/>
  <c r="BC222" i="35" a="1"/>
  <c r="BN222" i="35" a="1"/>
  <c r="BK222" i="35" a="1"/>
  <c r="R222" i="35" a="1"/>
  <c r="AQ222" i="35"/>
  <c r="AH222" i="35" a="1"/>
  <c r="I222" i="35"/>
  <c r="L222" i="35"/>
  <c r="AW222" i="35" a="1"/>
  <c r="Y222" i="35" a="1"/>
  <c r="BT222" i="35" a="1"/>
  <c r="C222" i="35" a="1"/>
  <c r="D222" i="35"/>
  <c r="AN222" i="35"/>
  <c r="AY222" i="35" a="1"/>
  <c r="AD222" i="35" a="1"/>
  <c r="BR222" i="35" a="1"/>
  <c r="AR222" i="35"/>
  <c r="BR222" i="35" l="1"/>
  <c r="X222" i="35"/>
  <c r="R222" i="35"/>
  <c r="BK222" i="35"/>
  <c r="AI222" i="35"/>
  <c r="BH222" i="35"/>
  <c r="BF222" i="35"/>
  <c r="AB222" i="35"/>
  <c r="BE222" i="35"/>
  <c r="AV222" i="35"/>
  <c r="AX222" i="35"/>
  <c r="AC222" i="35"/>
  <c r="BQ222" i="35"/>
  <c r="BJ222" i="35"/>
  <c r="AE222" i="35"/>
  <c r="BB222" i="35"/>
  <c r="P222" i="35"/>
  <c r="BU222" i="35"/>
  <c r="BC222" i="35"/>
  <c r="BI222" i="35"/>
  <c r="AK222" i="35"/>
  <c r="AG222" i="35"/>
  <c r="BN222" i="35"/>
  <c r="BO222" i="35"/>
  <c r="W222" i="35"/>
  <c r="BP222" i="35"/>
  <c r="Z222" i="35"/>
  <c r="BA222" i="35"/>
  <c r="S222" i="35"/>
  <c r="AF222" i="35"/>
  <c r="BM222" i="35"/>
  <c r="AZ222" i="35"/>
  <c r="Y222" i="35"/>
  <c r="V222" i="35"/>
  <c r="AD222" i="35"/>
  <c r="AJ222" i="35"/>
  <c r="AA222" i="35"/>
  <c r="AY222" i="35"/>
  <c r="U222" i="35"/>
  <c r="BL222" i="35"/>
  <c r="T222" i="35"/>
  <c r="BD222" i="35"/>
  <c r="BT222" i="35"/>
  <c r="BG222" i="35"/>
  <c r="AH222" i="35"/>
  <c r="AU222" i="35"/>
  <c r="BS222" i="35"/>
  <c r="C222" i="35"/>
  <c r="Q222" i="35"/>
  <c r="AW222" i="35"/>
  <c r="A223" i="35"/>
  <c r="Q48" i="4"/>
  <c r="X10" i="24" s="1"/>
  <c r="AA48" i="4"/>
  <c r="AR10" i="24" s="1"/>
  <c r="N48" i="4"/>
  <c r="I48" i="4"/>
  <c r="L10" i="24" s="1"/>
  <c r="H48" i="4"/>
  <c r="J10" i="24" s="1"/>
  <c r="S48" i="4"/>
  <c r="AB10" i="24" s="1"/>
  <c r="AB48" i="4"/>
  <c r="AT10" i="24" s="1"/>
  <c r="AF48" i="4"/>
  <c r="BB10" i="24" s="1"/>
  <c r="P48" i="4"/>
  <c r="X48" i="4"/>
  <c r="AL10" i="24" s="1"/>
  <c r="AG48" i="4"/>
  <c r="Z10" i="24" s="1"/>
  <c r="AD48" i="4"/>
  <c r="AX10" i="24" s="1"/>
  <c r="T48" i="4"/>
  <c r="AD10" i="24" s="1"/>
  <c r="K48" i="4"/>
  <c r="P10" i="24" s="1"/>
  <c r="W48" i="4"/>
  <c r="AJ10" i="24" s="1"/>
  <c r="V48" i="4"/>
  <c r="AH10" i="24" s="1"/>
  <c r="AE48" i="4"/>
  <c r="AZ10" i="24" s="1"/>
  <c r="Z48" i="4"/>
  <c r="AP10" i="24" s="1"/>
  <c r="M48" i="4"/>
  <c r="T10" i="24" s="1"/>
  <c r="Y48" i="4"/>
  <c r="AN10" i="24" s="1"/>
  <c r="P32" i="10"/>
  <c r="AB32" i="10"/>
  <c r="D37" i="10"/>
  <c r="L32" i="10"/>
  <c r="Y32" i="10"/>
  <c r="I32" i="10"/>
  <c r="V32" i="10"/>
  <c r="AI32" i="10"/>
  <c r="J32" i="10"/>
  <c r="W32" i="10"/>
  <c r="AJ32" i="10"/>
  <c r="K32" i="10"/>
  <c r="X32" i="10"/>
  <c r="H32" i="10"/>
  <c r="AD32" i="10"/>
  <c r="M32" i="10"/>
  <c r="AE32" i="10"/>
  <c r="N32" i="10"/>
  <c r="AF32" i="10"/>
  <c r="O32" i="10"/>
  <c r="AG32" i="10"/>
  <c r="R32" i="10"/>
  <c r="Z32" i="10"/>
  <c r="AA32" i="10"/>
  <c r="E32" i="10"/>
  <c r="AC32" i="10"/>
  <c r="Q32" i="10"/>
  <c r="S32" i="10"/>
  <c r="T32" i="10"/>
  <c r="U32" i="10"/>
  <c r="AH32" i="10"/>
  <c r="E48" i="4"/>
  <c r="D10" i="24" s="1"/>
  <c r="L48" i="4"/>
  <c r="R10" i="24" s="1"/>
  <c r="K38" i="10"/>
  <c r="W38" i="10"/>
  <c r="AI38" i="10"/>
  <c r="R38" i="10"/>
  <c r="AE38" i="10"/>
  <c r="O38" i="10"/>
  <c r="AB38" i="10"/>
  <c r="P38" i="10"/>
  <c r="AC38" i="10"/>
  <c r="Q38" i="10"/>
  <c r="AD38" i="10"/>
  <c r="V38" i="10"/>
  <c r="D43" i="10"/>
  <c r="X38" i="10"/>
  <c r="Y38" i="10"/>
  <c r="H38" i="10"/>
  <c r="Z38" i="10"/>
  <c r="J38" i="10"/>
  <c r="AF38" i="10"/>
  <c r="S38" i="10"/>
  <c r="T38" i="10"/>
  <c r="U38" i="10"/>
  <c r="I38" i="10"/>
  <c r="L38" i="10"/>
  <c r="M38" i="10"/>
  <c r="N38" i="10"/>
  <c r="AA38" i="10"/>
  <c r="AG38" i="10"/>
  <c r="AH38" i="10"/>
  <c r="AJ38" i="10"/>
  <c r="N34" i="10"/>
  <c r="Z34" i="10"/>
  <c r="P34" i="10"/>
  <c r="AC34" i="10"/>
  <c r="L34" i="10"/>
  <c r="Y34" i="10"/>
  <c r="M34" i="10"/>
  <c r="AA34" i="10"/>
  <c r="O34" i="10"/>
  <c r="AB34" i="10"/>
  <c r="X34" i="10"/>
  <c r="H34" i="10"/>
  <c r="AD34" i="10"/>
  <c r="I34" i="10"/>
  <c r="AE34" i="10"/>
  <c r="J34" i="10"/>
  <c r="AF34" i="10"/>
  <c r="Q34" i="10"/>
  <c r="AH34" i="10"/>
  <c r="U34" i="10"/>
  <c r="V34" i="10"/>
  <c r="D39" i="10"/>
  <c r="W34" i="10"/>
  <c r="K34" i="10"/>
  <c r="R34" i="10"/>
  <c r="S34" i="10"/>
  <c r="T34" i="10"/>
  <c r="AG34" i="10"/>
  <c r="AI34" i="10"/>
  <c r="AJ34" i="10"/>
  <c r="O48" i="4"/>
  <c r="V10" i="24" s="1"/>
  <c r="J48" i="4"/>
  <c r="N10" i="24" s="1"/>
  <c r="F48" i="4"/>
  <c r="F10" i="24" s="1"/>
  <c r="AC48" i="4"/>
  <c r="AV10" i="24" s="1"/>
  <c r="U48" i="4"/>
  <c r="AF10" i="24" s="1"/>
  <c r="R48" i="4"/>
  <c r="G48" i="4"/>
  <c r="H10" i="24" s="1"/>
  <c r="G223" i="35"/>
  <c r="AC223" i="35" a="1"/>
  <c r="K223" i="35"/>
  <c r="BU223" i="35" a="1"/>
  <c r="BQ223" i="35" a="1"/>
  <c r="BL223" i="35" a="1"/>
  <c r="BM223" i="35" a="1"/>
  <c r="W223" i="35" a="1"/>
  <c r="BR223" i="35" a="1"/>
  <c r="AQ223" i="35"/>
  <c r="AN223" i="35"/>
  <c r="Z223" i="35" a="1"/>
  <c r="AJ223" i="35" a="1"/>
  <c r="BO223" i="35" a="1"/>
  <c r="U223" i="35" a="1"/>
  <c r="X223" i="35" a="1"/>
  <c r="J223" i="35"/>
  <c r="N223" i="35"/>
  <c r="BE223" i="35" a="1"/>
  <c r="Y223" i="35" a="1"/>
  <c r="BB223" i="35" a="1"/>
  <c r="T223" i="35" a="1"/>
  <c r="AI223" i="35" a="1"/>
  <c r="P223" i="35" a="1"/>
  <c r="BT223" i="35" a="1"/>
  <c r="Q223" i="35" a="1"/>
  <c r="AK223" i="35" a="1"/>
  <c r="AH223" i="35" a="1"/>
  <c r="R223" i="35" a="1"/>
  <c r="AA223" i="35" a="1"/>
  <c r="BI223" i="35" a="1"/>
  <c r="AP223" i="35"/>
  <c r="AB223" i="35" a="1"/>
  <c r="AM223" i="35"/>
  <c r="AX223" i="35" a="1"/>
  <c r="BA223" i="35" a="1"/>
  <c r="L223" i="35"/>
  <c r="AV223" i="35" a="1"/>
  <c r="E223" i="35"/>
  <c r="S223" i="35" a="1"/>
  <c r="BD223" i="35" a="1"/>
  <c r="V223" i="35" a="1"/>
  <c r="BC223" i="35" a="1"/>
  <c r="AO223" i="35"/>
  <c r="C223" i="35" a="1"/>
  <c r="AD223" i="35" a="1"/>
  <c r="BN223" i="35" a="1"/>
  <c r="M223" i="35"/>
  <c r="H223" i="35"/>
  <c r="AG223" i="35" a="1"/>
  <c r="AS223" i="35"/>
  <c r="AR223" i="35"/>
  <c r="D223" i="35"/>
  <c r="BS223" i="35" a="1"/>
  <c r="BG223" i="35" a="1"/>
  <c r="AY223" i="35" a="1"/>
  <c r="AW223" i="35" a="1"/>
  <c r="AF223" i="35" a="1"/>
  <c r="BP223" i="35" a="1"/>
  <c r="BK223" i="35" a="1"/>
  <c r="AU223" i="35" a="1"/>
  <c r="AE223" i="35" a="1"/>
  <c r="BF223" i="35" a="1"/>
  <c r="AZ223" i="35" a="1"/>
  <c r="F223" i="35"/>
  <c r="BJ223" i="35" a="1"/>
  <c r="BH223" i="35" a="1"/>
  <c r="I223" i="35"/>
  <c r="X50" i="4" l="1"/>
  <c r="AL12" i="24" s="1"/>
  <c r="W50" i="4"/>
  <c r="AJ12" i="24" s="1"/>
  <c r="O50" i="4"/>
  <c r="V12" i="24" s="1"/>
  <c r="L50" i="4"/>
  <c r="R12" i="24" s="1"/>
  <c r="AE50" i="4"/>
  <c r="AZ12" i="24" s="1"/>
  <c r="F50" i="4"/>
  <c r="F12" i="24" s="1"/>
  <c r="AH223" i="35"/>
  <c r="T223" i="35"/>
  <c r="BS223" i="35"/>
  <c r="AG223" i="35"/>
  <c r="X223" i="35"/>
  <c r="BG223" i="35"/>
  <c r="AJ223" i="35"/>
  <c r="Z223" i="35"/>
  <c r="BH223" i="35"/>
  <c r="BT223" i="35"/>
  <c r="BP223" i="35"/>
  <c r="BJ223" i="35"/>
  <c r="BB223" i="35"/>
  <c r="AV223" i="35"/>
  <c r="AB223" i="35"/>
  <c r="V223" i="35"/>
  <c r="BF223" i="35"/>
  <c r="BA223" i="35"/>
  <c r="W223" i="35"/>
  <c r="AA223" i="35"/>
  <c r="U223" i="35"/>
  <c r="BR223" i="35"/>
  <c r="R223" i="35"/>
  <c r="BO223" i="35"/>
  <c r="S223" i="35"/>
  <c r="Y223" i="35"/>
  <c r="AK223" i="35"/>
  <c r="AD223" i="35"/>
  <c r="AI223" i="35"/>
  <c r="BD223" i="35"/>
  <c r="AX223" i="35"/>
  <c r="BK223" i="35"/>
  <c r="BQ223" i="35"/>
  <c r="AC223" i="35"/>
  <c r="Q223" i="35"/>
  <c r="BL223" i="35"/>
  <c r="AZ223" i="35"/>
  <c r="C223" i="35"/>
  <c r="BN223" i="35"/>
  <c r="BI223" i="35"/>
  <c r="P223" i="35"/>
  <c r="BU223" i="35"/>
  <c r="AW223" i="35"/>
  <c r="AU223" i="35"/>
  <c r="BM223" i="35"/>
  <c r="AF223" i="35"/>
  <c r="BC223" i="35"/>
  <c r="AE223" i="35"/>
  <c r="AY223" i="35"/>
  <c r="BE223" i="35"/>
  <c r="A224" i="35"/>
  <c r="AG50" i="4"/>
  <c r="Z12" i="24" s="1"/>
  <c r="J50" i="4"/>
  <c r="N12" i="24" s="1"/>
  <c r="I50" i="4"/>
  <c r="L12" i="24" s="1"/>
  <c r="S50" i="4"/>
  <c r="AB12" i="24" s="1"/>
  <c r="AB50" i="4"/>
  <c r="AT12" i="24" s="1"/>
  <c r="P50" i="4"/>
  <c r="M50" i="4"/>
  <c r="T12" i="24" s="1"/>
  <c r="G50" i="4"/>
  <c r="H12" i="24" s="1"/>
  <c r="AA50" i="4"/>
  <c r="AR12" i="24" s="1"/>
  <c r="P39" i="10"/>
  <c r="AB39" i="10"/>
  <c r="M39" i="10"/>
  <c r="Z39" i="10"/>
  <c r="J39" i="10"/>
  <c r="W39" i="10"/>
  <c r="AJ39" i="10"/>
  <c r="K39" i="10"/>
  <c r="X39" i="10"/>
  <c r="L39" i="10"/>
  <c r="Y39" i="10"/>
  <c r="I39" i="10"/>
  <c r="AE39" i="10"/>
  <c r="N39" i="10"/>
  <c r="AF39" i="10"/>
  <c r="O39" i="10"/>
  <c r="AG39" i="10"/>
  <c r="Q39" i="10"/>
  <c r="AH39" i="10"/>
  <c r="S39" i="10"/>
  <c r="AA39" i="10"/>
  <c r="AC39" i="10"/>
  <c r="H39" i="10"/>
  <c r="AD39" i="10"/>
  <c r="AI39" i="10"/>
  <c r="V39" i="10"/>
  <c r="D44" i="10"/>
  <c r="R39" i="10"/>
  <c r="T39" i="10"/>
  <c r="U39" i="10"/>
  <c r="R50" i="4"/>
  <c r="Y50" i="4"/>
  <c r="AN12" i="24" s="1"/>
  <c r="M43" i="10"/>
  <c r="Y43" i="10"/>
  <c r="P43" i="10"/>
  <c r="AC43" i="10"/>
  <c r="L43" i="10"/>
  <c r="Z43" i="10"/>
  <c r="N43" i="10"/>
  <c r="AA43" i="10"/>
  <c r="O43" i="10"/>
  <c r="AB43" i="10"/>
  <c r="D48" i="10"/>
  <c r="X43" i="10"/>
  <c r="H43" i="10"/>
  <c r="AD43" i="10"/>
  <c r="I43" i="10"/>
  <c r="AE43" i="10"/>
  <c r="J43" i="10"/>
  <c r="AF43" i="10"/>
  <c r="Q43" i="10"/>
  <c r="AH43" i="10"/>
  <c r="U43" i="10"/>
  <c r="V43" i="10"/>
  <c r="W43" i="10"/>
  <c r="AG43" i="10"/>
  <c r="T43" i="10"/>
  <c r="AI43" i="10"/>
  <c r="AJ43" i="10"/>
  <c r="K43" i="10"/>
  <c r="S43" i="10"/>
  <c r="R43" i="10"/>
  <c r="R37" i="10"/>
  <c r="AD37" i="10"/>
  <c r="J37" i="10"/>
  <c r="G51" i="4" s="1"/>
  <c r="H13" i="24" s="1"/>
  <c r="W37" i="10"/>
  <c r="AJ37" i="10"/>
  <c r="E37" i="10"/>
  <c r="T37" i="10"/>
  <c r="AG37" i="10"/>
  <c r="H37" i="10"/>
  <c r="U37" i="10"/>
  <c r="R51" i="4" s="1"/>
  <c r="AH37" i="10"/>
  <c r="I37" i="10"/>
  <c r="V37" i="10"/>
  <c r="AI37" i="10"/>
  <c r="AF51" i="4" s="1"/>
  <c r="BB13" i="24" s="1"/>
  <c r="D42" i="10"/>
  <c r="N37" i="10"/>
  <c r="K51" i="4" s="1"/>
  <c r="P13" i="24" s="1"/>
  <c r="AF37" i="10"/>
  <c r="O37" i="10"/>
  <c r="P37" i="10"/>
  <c r="Q37" i="10"/>
  <c r="N51" i="4" s="1"/>
  <c r="X37" i="10"/>
  <c r="K37" i="10"/>
  <c r="AB37" i="10"/>
  <c r="Y51" i="4" s="1"/>
  <c r="AN13" i="24" s="1"/>
  <c r="L37" i="10"/>
  <c r="AC37" i="10"/>
  <c r="M37" i="10"/>
  <c r="AE37" i="10"/>
  <c r="AA37" i="10"/>
  <c r="S37" i="10"/>
  <c r="P51" i="4" s="1"/>
  <c r="Z37" i="10"/>
  <c r="Y37" i="10"/>
  <c r="N50" i="4"/>
  <c r="K50" i="4"/>
  <c r="P12" i="24" s="1"/>
  <c r="Q50" i="4"/>
  <c r="X12" i="24" s="1"/>
  <c r="AF50" i="4"/>
  <c r="BB12" i="24" s="1"/>
  <c r="AD50" i="4"/>
  <c r="AX12" i="24" s="1"/>
  <c r="AC50" i="4"/>
  <c r="AV12" i="24" s="1"/>
  <c r="T50" i="4"/>
  <c r="AD12" i="24" s="1"/>
  <c r="V50" i="4"/>
  <c r="AH12" i="24" s="1"/>
  <c r="E50" i="4"/>
  <c r="D12" i="24" s="1"/>
  <c r="Z50" i="4"/>
  <c r="AP12" i="24" s="1"/>
  <c r="U50" i="4"/>
  <c r="AF12" i="24" s="1"/>
  <c r="H50" i="4"/>
  <c r="J12" i="24" s="1"/>
  <c r="W224" i="35" a="1"/>
  <c r="U224" i="35" a="1"/>
  <c r="BN224" i="35" a="1"/>
  <c r="X224" i="35" a="1"/>
  <c r="BO224" i="35" a="1"/>
  <c r="BL224" i="35" a="1"/>
  <c r="AD224" i="35" a="1"/>
  <c r="BD224" i="35" a="1"/>
  <c r="F224" i="35"/>
  <c r="AA224" i="35" a="1"/>
  <c r="BQ224" i="35" a="1"/>
  <c r="S224" i="35" a="1"/>
  <c r="AU224" i="35" a="1"/>
  <c r="M224" i="35"/>
  <c r="P224" i="35" a="1"/>
  <c r="AO224" i="35"/>
  <c r="R224" i="35" a="1"/>
  <c r="BJ224" i="35" a="1"/>
  <c r="L224" i="35"/>
  <c r="AW224" i="35" a="1"/>
  <c r="AZ224" i="35" a="1"/>
  <c r="BS224" i="35" a="1"/>
  <c r="BI224" i="35" a="1"/>
  <c r="V224" i="35" a="1"/>
  <c r="AH224" i="35" a="1"/>
  <c r="I224" i="35"/>
  <c r="T224" i="35" a="1"/>
  <c r="AE224" i="35" a="1"/>
  <c r="BC224" i="35" a="1"/>
  <c r="BP224" i="35" a="1"/>
  <c r="AV224" i="35" a="1"/>
  <c r="AX224" i="35" a="1"/>
  <c r="AY224" i="35" a="1"/>
  <c r="AR224" i="35"/>
  <c r="E224" i="35"/>
  <c r="AP224" i="35"/>
  <c r="BE224" i="35" a="1"/>
  <c r="BU224" i="35" a="1"/>
  <c r="AF224" i="35" a="1"/>
  <c r="AM224" i="35"/>
  <c r="BG224" i="35" a="1"/>
  <c r="D224" i="35"/>
  <c r="C224" i="35" a="1"/>
  <c r="BB224" i="35" a="1"/>
  <c r="BR224" i="35" a="1"/>
  <c r="BA224" i="35" a="1"/>
  <c r="N224" i="35"/>
  <c r="BK224" i="35" a="1"/>
  <c r="AQ224" i="35"/>
  <c r="AC224" i="35" a="1"/>
  <c r="AI224" i="35" a="1"/>
  <c r="Y224" i="35" a="1"/>
  <c r="H224" i="35"/>
  <c r="BT224" i="35" a="1"/>
  <c r="AJ224" i="35" a="1"/>
  <c r="BF224" i="35" a="1"/>
  <c r="AK224" i="35" a="1"/>
  <c r="Z224" i="35" a="1"/>
  <c r="AB224" i="35" a="1"/>
  <c r="AG224" i="35" a="1"/>
  <c r="K224" i="35"/>
  <c r="AS224" i="35"/>
  <c r="Q224" i="35" a="1"/>
  <c r="BH224" i="35" a="1"/>
  <c r="G224" i="35"/>
  <c r="J224" i="35"/>
  <c r="BM224" i="35" a="1"/>
  <c r="AN224" i="35"/>
  <c r="BB224" i="35" l="1"/>
  <c r="BP224" i="35"/>
  <c r="BN224" i="35"/>
  <c r="AV224" i="35"/>
  <c r="AU224" i="35"/>
  <c r="AC224" i="35"/>
  <c r="BD224" i="35"/>
  <c r="AK224" i="35"/>
  <c r="AF224" i="35"/>
  <c r="R224" i="35"/>
  <c r="BR224" i="35"/>
  <c r="BF224" i="35"/>
  <c r="Y224" i="35"/>
  <c r="AD224" i="35"/>
  <c r="P224" i="35"/>
  <c r="BK224" i="35"/>
  <c r="AY224" i="35"/>
  <c r="Z224" i="35"/>
  <c r="AB224" i="35"/>
  <c r="AE224" i="35"/>
  <c r="BU224" i="35"/>
  <c r="BI224" i="35"/>
  <c r="BJ224" i="35"/>
  <c r="BS224" i="35"/>
  <c r="BO224" i="35"/>
  <c r="AI224" i="35"/>
  <c r="BM224" i="35"/>
  <c r="AG224" i="35"/>
  <c r="X224" i="35"/>
  <c r="BL224" i="35"/>
  <c r="AH224" i="35"/>
  <c r="W224" i="35"/>
  <c r="U224" i="35"/>
  <c r="AZ224" i="35"/>
  <c r="BC224" i="35"/>
  <c r="BA224" i="35"/>
  <c r="T224" i="35"/>
  <c r="S224" i="35"/>
  <c r="Q224" i="35"/>
  <c r="AA224" i="35"/>
  <c r="AJ224" i="35"/>
  <c r="V224" i="35"/>
  <c r="BQ224" i="35"/>
  <c r="BE224" i="35"/>
  <c r="C224" i="35"/>
  <c r="AX224" i="35"/>
  <c r="AW224" i="35"/>
  <c r="BT224" i="35"/>
  <c r="BH224" i="35"/>
  <c r="BG224" i="35"/>
  <c r="A225" i="35"/>
  <c r="AG51" i="4"/>
  <c r="Z13" i="24" s="1"/>
  <c r="Z51" i="4"/>
  <c r="AP13" i="24" s="1"/>
  <c r="AA51" i="4"/>
  <c r="AR13" i="24" s="1"/>
  <c r="Q51" i="4"/>
  <c r="X13" i="24" s="1"/>
  <c r="H48" i="10"/>
  <c r="T48" i="10"/>
  <c r="AF48" i="10"/>
  <c r="R48" i="10"/>
  <c r="AD48" i="10"/>
  <c r="S48" i="10"/>
  <c r="AE48" i="10"/>
  <c r="U48" i="10"/>
  <c r="AJ48" i="10"/>
  <c r="V48" i="10"/>
  <c r="W48" i="10"/>
  <c r="D53" i="10"/>
  <c r="I48" i="10"/>
  <c r="X48" i="10"/>
  <c r="K48" i="10"/>
  <c r="Z48" i="10"/>
  <c r="O48" i="10"/>
  <c r="AG48" i="10"/>
  <c r="P48" i="10"/>
  <c r="AH48" i="10"/>
  <c r="Q48" i="10"/>
  <c r="AI48" i="10"/>
  <c r="AC48" i="10"/>
  <c r="J48" i="10"/>
  <c r="L48" i="10"/>
  <c r="M48" i="10"/>
  <c r="N48" i="10"/>
  <c r="Y48" i="10"/>
  <c r="AB48" i="10"/>
  <c r="AA48" i="10"/>
  <c r="W51" i="4"/>
  <c r="AJ13" i="24" s="1"/>
  <c r="H42" i="10"/>
  <c r="T42" i="10"/>
  <c r="AF42" i="10"/>
  <c r="E42" i="10"/>
  <c r="U42" i="10"/>
  <c r="AH42" i="10"/>
  <c r="Q42" i="10"/>
  <c r="AD42" i="10"/>
  <c r="AA52" i="4" s="1"/>
  <c r="AR14" i="24" s="1"/>
  <c r="R42" i="10"/>
  <c r="AE42" i="10"/>
  <c r="S42" i="10"/>
  <c r="AG42" i="10"/>
  <c r="P42" i="10"/>
  <c r="M52" i="4" s="1"/>
  <c r="T14" i="24" s="1"/>
  <c r="V42" i="10"/>
  <c r="W42" i="10"/>
  <c r="X42" i="10"/>
  <c r="U52" i="4" s="1"/>
  <c r="AF14" i="24" s="1"/>
  <c r="D47" i="10"/>
  <c r="I42" i="10"/>
  <c r="F52" i="4" s="1"/>
  <c r="F14" i="24" s="1"/>
  <c r="Z42" i="10"/>
  <c r="M42" i="10"/>
  <c r="AI42" i="10"/>
  <c r="AF52" i="4" s="1"/>
  <c r="BB14" i="24" s="1"/>
  <c r="N42" i="10"/>
  <c r="K52" i="4" s="1"/>
  <c r="P14" i="24" s="1"/>
  <c r="AJ42" i="10"/>
  <c r="AG52" i="4" s="1"/>
  <c r="Z14" i="24" s="1"/>
  <c r="O42" i="10"/>
  <c r="L52" i="4" s="1"/>
  <c r="R14" i="24" s="1"/>
  <c r="J42" i="10"/>
  <c r="K42" i="10"/>
  <c r="L42" i="10"/>
  <c r="I52" i="4" s="1"/>
  <c r="L14" i="24" s="1"/>
  <c r="Y42" i="10"/>
  <c r="V52" i="4" s="1"/>
  <c r="AH14" i="24" s="1"/>
  <c r="AA42" i="10"/>
  <c r="AB42" i="10"/>
  <c r="Y52" i="4" s="1"/>
  <c r="AN14" i="24" s="1"/>
  <c r="AC42" i="10"/>
  <c r="K44" i="10"/>
  <c r="W44" i="10"/>
  <c r="AI44" i="10"/>
  <c r="H44" i="10"/>
  <c r="T44" i="10"/>
  <c r="AF44" i="10"/>
  <c r="I44" i="10"/>
  <c r="U44" i="10"/>
  <c r="AG44" i="10"/>
  <c r="J44" i="10"/>
  <c r="V44" i="10"/>
  <c r="AH44" i="10"/>
  <c r="O44" i="10"/>
  <c r="AE44" i="10"/>
  <c r="P44" i="10"/>
  <c r="AJ44" i="10"/>
  <c r="Q44" i="10"/>
  <c r="D49" i="10"/>
  <c r="R44" i="10"/>
  <c r="X44" i="10"/>
  <c r="L44" i="10"/>
  <c r="AB44" i="10"/>
  <c r="M44" i="10"/>
  <c r="AC44" i="10"/>
  <c r="N44" i="10"/>
  <c r="AD44" i="10"/>
  <c r="S44" i="10"/>
  <c r="Y44" i="10"/>
  <c r="Z44" i="10"/>
  <c r="AA44" i="10"/>
  <c r="AD51" i="4"/>
  <c r="AX13" i="24" s="1"/>
  <c r="S51" i="4"/>
  <c r="AB13" i="24" s="1"/>
  <c r="H51" i="4"/>
  <c r="J13" i="24" s="1"/>
  <c r="L51" i="4"/>
  <c r="R13" i="24" s="1"/>
  <c r="X51" i="4"/>
  <c r="AL13" i="24" s="1"/>
  <c r="M51" i="4"/>
  <c r="T13" i="24" s="1"/>
  <c r="I51" i="4"/>
  <c r="L13" i="24" s="1"/>
  <c r="AB51" i="4"/>
  <c r="AT13" i="24" s="1"/>
  <c r="AC51" i="4"/>
  <c r="AV13" i="24" s="1"/>
  <c r="F51" i="4"/>
  <c r="F13" i="24" s="1"/>
  <c r="T51" i="4"/>
  <c r="AD13" i="24" s="1"/>
  <c r="AE51" i="4"/>
  <c r="AZ13" i="24" s="1"/>
  <c r="J51" i="4"/>
  <c r="N13" i="24" s="1"/>
  <c r="U51" i="4"/>
  <c r="AF13" i="24" s="1"/>
  <c r="BB225" i="35" a="1"/>
  <c r="AF225" i="35" a="1"/>
  <c r="G225" i="35"/>
  <c r="AU225" i="35" a="1"/>
  <c r="Q225" i="35" a="1"/>
  <c r="S225" i="35" a="1"/>
  <c r="BJ225" i="35" a="1"/>
  <c r="H225" i="35"/>
  <c r="I225" i="35"/>
  <c r="AM225" i="35"/>
  <c r="BN225" i="35" a="1"/>
  <c r="AW225" i="35" a="1"/>
  <c r="AI225" i="35" a="1"/>
  <c r="R225" i="35" a="1"/>
  <c r="AO225" i="35"/>
  <c r="J225" i="35"/>
  <c r="W225" i="35" a="1"/>
  <c r="AP225" i="35"/>
  <c r="T225" i="35" a="1"/>
  <c r="AB225" i="35" a="1"/>
  <c r="D225" i="35"/>
  <c r="BO225" i="35" a="1"/>
  <c r="AY225" i="35" a="1"/>
  <c r="BU225" i="35" a="1"/>
  <c r="BH225" i="35" a="1"/>
  <c r="BF225" i="35" a="1"/>
  <c r="AE225" i="35" a="1"/>
  <c r="BI225" i="35" a="1"/>
  <c r="M225" i="35"/>
  <c r="BL225" i="35" a="1"/>
  <c r="BT225" i="35" a="1"/>
  <c r="F225" i="35"/>
  <c r="AX225" i="35" a="1"/>
  <c r="K225" i="35"/>
  <c r="BQ225" i="35" a="1"/>
  <c r="AG225" i="35" a="1"/>
  <c r="Y225" i="35" a="1"/>
  <c r="AA225" i="35" a="1"/>
  <c r="BC225" i="35" a="1"/>
  <c r="V225" i="35" a="1"/>
  <c r="E225" i="35"/>
  <c r="AJ225" i="35" a="1"/>
  <c r="AH225" i="35" a="1"/>
  <c r="Z225" i="35" a="1"/>
  <c r="BR225" i="35" a="1"/>
  <c r="C225" i="35" a="1"/>
  <c r="P225" i="35" a="1"/>
  <c r="AZ225" i="35" a="1"/>
  <c r="AQ225" i="35"/>
  <c r="AV225" i="35" a="1"/>
  <c r="AS225" i="35"/>
  <c r="BA225" i="35" a="1"/>
  <c r="AC225" i="35" a="1"/>
  <c r="X225" i="35" a="1"/>
  <c r="BS225" i="35" a="1"/>
  <c r="BM225" i="35" a="1"/>
  <c r="AK225" i="35" a="1"/>
  <c r="BD225" i="35" a="1"/>
  <c r="BG225" i="35" a="1"/>
  <c r="AR225" i="35"/>
  <c r="AN225" i="35"/>
  <c r="BP225" i="35" a="1"/>
  <c r="BE225" i="35" a="1"/>
  <c r="L225" i="35"/>
  <c r="AD225" i="35" a="1"/>
  <c r="U225" i="35" a="1"/>
  <c r="BK225" i="35" a="1"/>
  <c r="N225" i="35"/>
  <c r="Z52" i="4" l="1"/>
  <c r="AP14" i="24" s="1"/>
  <c r="W52" i="4"/>
  <c r="AJ14" i="24" s="1"/>
  <c r="BO225" i="35"/>
  <c r="AA225" i="35"/>
  <c r="BD225" i="35"/>
  <c r="BN225" i="35"/>
  <c r="AZ225" i="35"/>
  <c r="AX225" i="35"/>
  <c r="BE225" i="35"/>
  <c r="AI225" i="35"/>
  <c r="Q225" i="35"/>
  <c r="BK225" i="35"/>
  <c r="U225" i="35"/>
  <c r="AE225" i="35"/>
  <c r="AK225" i="35"/>
  <c r="T225" i="35"/>
  <c r="BB225" i="35"/>
  <c r="Z225" i="35"/>
  <c r="AH225" i="35"/>
  <c r="BJ225" i="35"/>
  <c r="AJ225" i="35"/>
  <c r="P225" i="35"/>
  <c r="BF225" i="35"/>
  <c r="AU225" i="35"/>
  <c r="BT225" i="35"/>
  <c r="AY225" i="35"/>
  <c r="Y225" i="35"/>
  <c r="AF225" i="35"/>
  <c r="S225" i="35"/>
  <c r="BM225" i="35"/>
  <c r="AD225" i="35"/>
  <c r="BL225" i="35"/>
  <c r="AV225" i="35"/>
  <c r="BQ225" i="35"/>
  <c r="X225" i="35"/>
  <c r="AG225" i="35"/>
  <c r="BA225" i="35"/>
  <c r="BC225" i="35"/>
  <c r="C225" i="35"/>
  <c r="BU225" i="35"/>
  <c r="AC225" i="35"/>
  <c r="BG225" i="35"/>
  <c r="BI225" i="35"/>
  <c r="AW225" i="35"/>
  <c r="BH225" i="35"/>
  <c r="V225" i="35"/>
  <c r="BS225" i="35"/>
  <c r="AB225" i="35"/>
  <c r="W225" i="35"/>
  <c r="BR225" i="35"/>
  <c r="BP225" i="35"/>
  <c r="R225" i="35"/>
  <c r="A226" i="35"/>
  <c r="AD52" i="4"/>
  <c r="AX14" i="24" s="1"/>
  <c r="Q52" i="4"/>
  <c r="X14" i="24" s="1"/>
  <c r="R52" i="4"/>
  <c r="P52" i="4"/>
  <c r="J53" i="10"/>
  <c r="V53" i="10"/>
  <c r="AH53" i="10"/>
  <c r="H53" i="10"/>
  <c r="T53" i="10"/>
  <c r="AF53" i="10"/>
  <c r="I53" i="10"/>
  <c r="U53" i="10"/>
  <c r="AG53" i="10"/>
  <c r="W53" i="10"/>
  <c r="D58" i="10"/>
  <c r="X53" i="10"/>
  <c r="Y53" i="10"/>
  <c r="K53" i="10"/>
  <c r="Z53" i="10"/>
  <c r="M53" i="10"/>
  <c r="AB53" i="10"/>
  <c r="Q53" i="10"/>
  <c r="AI53" i="10"/>
  <c r="R53" i="10"/>
  <c r="AJ53" i="10"/>
  <c r="S53" i="10"/>
  <c r="AE53" i="10"/>
  <c r="L53" i="10"/>
  <c r="N53" i="10"/>
  <c r="O53" i="10"/>
  <c r="P53" i="10"/>
  <c r="AA53" i="10"/>
  <c r="AD53" i="10"/>
  <c r="AC53" i="10"/>
  <c r="M49" i="10"/>
  <c r="Y49" i="10"/>
  <c r="K49" i="10"/>
  <c r="W49" i="10"/>
  <c r="AI49" i="10"/>
  <c r="L49" i="10"/>
  <c r="X49" i="10"/>
  <c r="AJ49" i="10"/>
  <c r="T49" i="10"/>
  <c r="D54" i="10"/>
  <c r="U49" i="10"/>
  <c r="V49" i="10"/>
  <c r="H49" i="10"/>
  <c r="Z49" i="10"/>
  <c r="J49" i="10"/>
  <c r="AB49" i="10"/>
  <c r="Q49" i="10"/>
  <c r="AF49" i="10"/>
  <c r="R49" i="10"/>
  <c r="AG49" i="10"/>
  <c r="S49" i="10"/>
  <c r="AH49" i="10"/>
  <c r="I49" i="10"/>
  <c r="N49" i="10"/>
  <c r="O49" i="10"/>
  <c r="P49" i="10"/>
  <c r="AA49" i="10"/>
  <c r="AC49" i="10"/>
  <c r="AD49" i="10"/>
  <c r="AE49" i="10"/>
  <c r="O47" i="10"/>
  <c r="AA47" i="10"/>
  <c r="L47" i="10"/>
  <c r="M47" i="10"/>
  <c r="Y47" i="10"/>
  <c r="N47" i="10"/>
  <c r="Z47" i="10"/>
  <c r="S47" i="10"/>
  <c r="AH47" i="10"/>
  <c r="D52" i="10"/>
  <c r="T47" i="10"/>
  <c r="AI47" i="10"/>
  <c r="U47" i="10"/>
  <c r="AJ47" i="10"/>
  <c r="V47" i="10"/>
  <c r="H47" i="10"/>
  <c r="X47" i="10"/>
  <c r="P47" i="10"/>
  <c r="AE47" i="10"/>
  <c r="Q47" i="10"/>
  <c r="AF47" i="10"/>
  <c r="R47" i="10"/>
  <c r="AG47" i="10"/>
  <c r="W47" i="10"/>
  <c r="K47" i="10"/>
  <c r="AB47" i="10"/>
  <c r="AC47" i="10"/>
  <c r="AD47" i="10"/>
  <c r="E47" i="10"/>
  <c r="I47" i="10"/>
  <c r="J47" i="10"/>
  <c r="AE52" i="4"/>
  <c r="AZ14" i="24" s="1"/>
  <c r="AC52" i="4"/>
  <c r="AV14" i="24" s="1"/>
  <c r="O52" i="4"/>
  <c r="V14" i="24" s="1"/>
  <c r="AM226" i="35"/>
  <c r="M226" i="35"/>
  <c r="AS226" i="35"/>
  <c r="BN226" i="35" a="1"/>
  <c r="K226" i="35"/>
  <c r="AI226" i="35" a="1"/>
  <c r="BG226" i="35" a="1"/>
  <c r="D226" i="35"/>
  <c r="N226" i="35"/>
  <c r="X226" i="35" a="1"/>
  <c r="R226" i="35" a="1"/>
  <c r="P226" i="35" a="1"/>
  <c r="BC226" i="35" a="1"/>
  <c r="BH226" i="35" a="1"/>
  <c r="BE226" i="35" a="1"/>
  <c r="W226" i="35" a="1"/>
  <c r="AK226" i="35" a="1"/>
  <c r="H226" i="35"/>
  <c r="AP226" i="35"/>
  <c r="AG226" i="35" a="1"/>
  <c r="AR226" i="35"/>
  <c r="BT226" i="35" a="1"/>
  <c r="AF226" i="35" a="1"/>
  <c r="BK226" i="35" a="1"/>
  <c r="S226" i="35" a="1"/>
  <c r="Y226" i="35" a="1"/>
  <c r="BI226" i="35" a="1"/>
  <c r="AH226" i="35" a="1"/>
  <c r="BM226" i="35" a="1"/>
  <c r="BS226" i="35" a="1"/>
  <c r="BA226" i="35" a="1"/>
  <c r="U226" i="35" a="1"/>
  <c r="BQ226" i="35" a="1"/>
  <c r="BB226" i="35" a="1"/>
  <c r="C226" i="35" a="1"/>
  <c r="T226" i="35" a="1"/>
  <c r="V226" i="35" a="1"/>
  <c r="AC226" i="35" a="1"/>
  <c r="BJ226" i="35" a="1"/>
  <c r="Z226" i="35" a="1"/>
  <c r="BR226" i="35" a="1"/>
  <c r="BF226" i="35" a="1"/>
  <c r="BP226" i="35" a="1"/>
  <c r="BD226" i="35" a="1"/>
  <c r="I226" i="35"/>
  <c r="BU226" i="35" a="1"/>
  <c r="AN226" i="35"/>
  <c r="BL226" i="35" a="1"/>
  <c r="AO226" i="35"/>
  <c r="F226" i="35"/>
  <c r="AD226" i="35" a="1"/>
  <c r="AW226" i="35" a="1"/>
  <c r="AE226" i="35" a="1"/>
  <c r="AY226" i="35" a="1"/>
  <c r="AA226" i="35" a="1"/>
  <c r="J226" i="35"/>
  <c r="E226" i="35"/>
  <c r="L226" i="35"/>
  <c r="AJ226" i="35" a="1"/>
  <c r="AQ226" i="35"/>
  <c r="AU226" i="35" a="1"/>
  <c r="Q226" i="35" a="1"/>
  <c r="AV226" i="35" a="1"/>
  <c r="AZ226" i="35" a="1"/>
  <c r="BO226" i="35" a="1"/>
  <c r="G226" i="35"/>
  <c r="AX226" i="35" a="1"/>
  <c r="AB226" i="35" a="1"/>
  <c r="BR226" i="35" l="1"/>
  <c r="BP226" i="35"/>
  <c r="AE226" i="35"/>
  <c r="BA226" i="35"/>
  <c r="BU226" i="35"/>
  <c r="BT226" i="35"/>
  <c r="AX226" i="35"/>
  <c r="BH226" i="35"/>
  <c r="BB226" i="35"/>
  <c r="W226" i="35"/>
  <c r="BN226" i="35"/>
  <c r="AH226" i="35"/>
  <c r="AY226" i="35"/>
  <c r="BC226" i="35"/>
  <c r="X226" i="35"/>
  <c r="AZ226" i="35"/>
  <c r="Q226" i="35"/>
  <c r="AK226" i="35"/>
  <c r="AU226" i="35"/>
  <c r="BO226" i="35"/>
  <c r="BE226" i="35"/>
  <c r="Z226" i="35"/>
  <c r="AC226" i="35"/>
  <c r="AB226" i="35"/>
  <c r="BF226" i="35"/>
  <c r="V226" i="35"/>
  <c r="BD226" i="35"/>
  <c r="BM226" i="35"/>
  <c r="AG226" i="35"/>
  <c r="BK226" i="35"/>
  <c r="AJ226" i="35"/>
  <c r="Y226" i="35"/>
  <c r="BS226" i="35"/>
  <c r="U226" i="35"/>
  <c r="AV226" i="35"/>
  <c r="BJ226" i="35"/>
  <c r="S226" i="35"/>
  <c r="AW226" i="35"/>
  <c r="AA226" i="35"/>
  <c r="AI226" i="35"/>
  <c r="BQ226" i="35"/>
  <c r="R226" i="35"/>
  <c r="AF226" i="35"/>
  <c r="BG226" i="35"/>
  <c r="AD226" i="35"/>
  <c r="P226" i="35"/>
  <c r="C226" i="35"/>
  <c r="T226" i="35"/>
  <c r="BL226" i="35"/>
  <c r="BI226" i="35"/>
  <c r="A227" i="35"/>
  <c r="G53" i="4"/>
  <c r="H15" i="24" s="1"/>
  <c r="L58" i="10"/>
  <c r="X58" i="10"/>
  <c r="AJ58" i="10"/>
  <c r="J58" i="10"/>
  <c r="V58" i="10"/>
  <c r="AH58" i="10"/>
  <c r="K58" i="10"/>
  <c r="W58" i="10"/>
  <c r="AI58" i="10"/>
  <c r="Y58" i="10"/>
  <c r="H58" i="10"/>
  <c r="Z58" i="10"/>
  <c r="I58" i="10"/>
  <c r="AA58" i="10"/>
  <c r="M58" i="10"/>
  <c r="AB58" i="10"/>
  <c r="O58" i="10"/>
  <c r="AD58" i="10"/>
  <c r="S58" i="10"/>
  <c r="T58" i="10"/>
  <c r="D63" i="10"/>
  <c r="U58" i="10"/>
  <c r="AG58" i="10"/>
  <c r="N58" i="10"/>
  <c r="P58" i="10"/>
  <c r="Q58" i="10"/>
  <c r="R58" i="10"/>
  <c r="AC58" i="10"/>
  <c r="AF58" i="10"/>
  <c r="AE58" i="10"/>
  <c r="Q52" i="10"/>
  <c r="AC52" i="10"/>
  <c r="O52" i="10"/>
  <c r="AA52" i="10"/>
  <c r="P52" i="10"/>
  <c r="AB52" i="10"/>
  <c r="D57" i="10"/>
  <c r="U52" i="10"/>
  <c r="AJ52" i="10"/>
  <c r="E52" i="10"/>
  <c r="V52" i="10"/>
  <c r="H52" i="10"/>
  <c r="W52" i="10"/>
  <c r="I52" i="10"/>
  <c r="X52" i="10"/>
  <c r="K52" i="10"/>
  <c r="Z52" i="10"/>
  <c r="R52" i="10"/>
  <c r="AG52" i="10"/>
  <c r="S52" i="10"/>
  <c r="AH52" i="10"/>
  <c r="T52" i="10"/>
  <c r="AI52" i="10"/>
  <c r="Y52" i="10"/>
  <c r="N52" i="10"/>
  <c r="AD52" i="10"/>
  <c r="AE52" i="10"/>
  <c r="AF52" i="10"/>
  <c r="J52" i="10"/>
  <c r="L52" i="10"/>
  <c r="M52" i="10"/>
  <c r="O54" i="10"/>
  <c r="AA54" i="10"/>
  <c r="M54" i="10"/>
  <c r="Y54" i="10"/>
  <c r="N54" i="10"/>
  <c r="Z54" i="10"/>
  <c r="V54" i="10"/>
  <c r="H54" i="10"/>
  <c r="W54" i="10"/>
  <c r="I54" i="10"/>
  <c r="X54" i="10"/>
  <c r="J54" i="10"/>
  <c r="AB54" i="10"/>
  <c r="L54" i="10"/>
  <c r="AD54" i="10"/>
  <c r="S54" i="10"/>
  <c r="AH54" i="10"/>
  <c r="T54" i="10"/>
  <c r="AI54" i="10"/>
  <c r="D59" i="10"/>
  <c r="U54" i="10"/>
  <c r="AJ54" i="10"/>
  <c r="K54" i="10"/>
  <c r="P54" i="10"/>
  <c r="Q54" i="10"/>
  <c r="R54" i="10"/>
  <c r="AC54" i="10"/>
  <c r="AE54" i="10"/>
  <c r="AF54" i="10"/>
  <c r="AG54" i="10"/>
  <c r="F227" i="35"/>
  <c r="AM227" i="35"/>
  <c r="AE227" i="35" a="1"/>
  <c r="BJ227" i="35" a="1"/>
  <c r="D227" i="35"/>
  <c r="X227" i="35" a="1"/>
  <c r="L227" i="35"/>
  <c r="AA227" i="35" a="1"/>
  <c r="AU227" i="35" a="1"/>
  <c r="AB227" i="35" a="1"/>
  <c r="I227" i="35"/>
  <c r="AR227" i="35"/>
  <c r="Q227" i="35" a="1"/>
  <c r="P227" i="35" a="1"/>
  <c r="BG227" i="35" a="1"/>
  <c r="BT227" i="35" a="1"/>
  <c r="AH227" i="35" a="1"/>
  <c r="AJ227" i="35" a="1"/>
  <c r="BU227" i="35" a="1"/>
  <c r="AN227" i="35"/>
  <c r="AS227" i="35"/>
  <c r="AK227" i="35" a="1"/>
  <c r="AW227" i="35" a="1"/>
  <c r="BP227" i="35" a="1"/>
  <c r="G227" i="35"/>
  <c r="BF227" i="35" a="1"/>
  <c r="BR227" i="35" a="1"/>
  <c r="AC227" i="35" a="1"/>
  <c r="E227" i="35"/>
  <c r="N227" i="35"/>
  <c r="AZ227" i="35" a="1"/>
  <c r="BQ227" i="35" a="1"/>
  <c r="BN227" i="35" a="1"/>
  <c r="AO227" i="35"/>
  <c r="Y227" i="35" a="1"/>
  <c r="AP227" i="35"/>
  <c r="U227" i="35" a="1"/>
  <c r="AG227" i="35" a="1"/>
  <c r="BH227" i="35" a="1"/>
  <c r="BB227" i="35" a="1"/>
  <c r="AV227" i="35" a="1"/>
  <c r="BS227" i="35" a="1"/>
  <c r="T227" i="35" a="1"/>
  <c r="W227" i="35" a="1"/>
  <c r="BO227" i="35" a="1"/>
  <c r="AX227" i="35" a="1"/>
  <c r="Z227" i="35" a="1"/>
  <c r="AD227" i="35" a="1"/>
  <c r="AF227" i="35" a="1"/>
  <c r="BC227" i="35" a="1"/>
  <c r="J227" i="35"/>
  <c r="K227" i="35"/>
  <c r="BD227" i="35" a="1"/>
  <c r="V227" i="35" a="1"/>
  <c r="BA227" i="35" a="1"/>
  <c r="BK227" i="35" a="1"/>
  <c r="BM227" i="35" a="1"/>
  <c r="BI227" i="35" a="1"/>
  <c r="AQ227" i="35"/>
  <c r="H227" i="35"/>
  <c r="R227" i="35" a="1"/>
  <c r="C227" i="35" a="1"/>
  <c r="AI227" i="35" a="1"/>
  <c r="AY227" i="35" a="1"/>
  <c r="BL227" i="35" a="1"/>
  <c r="BE227" i="35" a="1"/>
  <c r="S227" i="35" a="1"/>
  <c r="M227" i="35"/>
  <c r="AZ227" i="35" l="1"/>
  <c r="BB227" i="35"/>
  <c r="AG227" i="35"/>
  <c r="W227" i="35"/>
  <c r="BC227" i="35"/>
  <c r="BE227" i="35"/>
  <c r="AI227" i="35"/>
  <c r="AU227" i="35"/>
  <c r="AV227" i="35"/>
  <c r="BP227" i="35"/>
  <c r="AJ227" i="35"/>
  <c r="AD227" i="35"/>
  <c r="C227" i="35"/>
  <c r="BK227" i="35"/>
  <c r="AK227" i="35"/>
  <c r="BO227" i="35"/>
  <c r="AF227" i="35"/>
  <c r="BD227" i="35"/>
  <c r="BG227" i="35"/>
  <c r="BF227" i="35"/>
  <c r="BH227" i="35"/>
  <c r="BQ227" i="35"/>
  <c r="AC227" i="35"/>
  <c r="AH227" i="35"/>
  <c r="X227" i="35"/>
  <c r="U227" i="35"/>
  <c r="R227" i="35"/>
  <c r="Z227" i="35"/>
  <c r="BR227" i="35"/>
  <c r="AX227" i="35"/>
  <c r="BN227" i="35"/>
  <c r="P227" i="35"/>
  <c r="Q227" i="35"/>
  <c r="BT227" i="35"/>
  <c r="BS227" i="35"/>
  <c r="AY227" i="35"/>
  <c r="S227" i="35"/>
  <c r="V227" i="35"/>
  <c r="T227" i="35"/>
  <c r="BU227" i="35"/>
  <c r="AE227" i="35"/>
  <c r="AA227" i="35"/>
  <c r="BI227" i="35"/>
  <c r="AB227" i="35"/>
  <c r="BJ227" i="35"/>
  <c r="AW227" i="35"/>
  <c r="BA227" i="35"/>
  <c r="BM227" i="35"/>
  <c r="Y227" i="35"/>
  <c r="BL227" i="35"/>
  <c r="A228" i="35"/>
  <c r="N63" i="10"/>
  <c r="Z63" i="10"/>
  <c r="L63" i="10"/>
  <c r="X63" i="10"/>
  <c r="AJ63" i="10"/>
  <c r="M63" i="10"/>
  <c r="Y63" i="10"/>
  <c r="I63" i="10"/>
  <c r="AA63" i="10"/>
  <c r="J63" i="10"/>
  <c r="AB63" i="10"/>
  <c r="K63" i="10"/>
  <c r="AC63" i="10"/>
  <c r="O63" i="10"/>
  <c r="AD63" i="10"/>
  <c r="Q63" i="10"/>
  <c r="AF63" i="10"/>
  <c r="U63" i="10"/>
  <c r="V63" i="10"/>
  <c r="H63" i="10"/>
  <c r="W63" i="10"/>
  <c r="AI63" i="10"/>
  <c r="D68" i="10"/>
  <c r="P63" i="10"/>
  <c r="R63" i="10"/>
  <c r="S63" i="10"/>
  <c r="T63" i="10"/>
  <c r="AE63" i="10"/>
  <c r="AH63" i="10"/>
  <c r="AG63" i="10"/>
  <c r="Q59" i="10"/>
  <c r="AC59" i="10"/>
  <c r="D64" i="10"/>
  <c r="O59" i="10"/>
  <c r="AA59" i="10"/>
  <c r="P59" i="10"/>
  <c r="AB59" i="10"/>
  <c r="I59" i="10"/>
  <c r="X59" i="10"/>
  <c r="J59" i="10"/>
  <c r="Y59" i="10"/>
  <c r="K59" i="10"/>
  <c r="Z59" i="10"/>
  <c r="L59" i="10"/>
  <c r="AD59" i="10"/>
  <c r="N59" i="10"/>
  <c r="AF59" i="10"/>
  <c r="U59" i="10"/>
  <c r="AJ59" i="10"/>
  <c r="V59" i="10"/>
  <c r="H59" i="10"/>
  <c r="W59" i="10"/>
  <c r="M59" i="10"/>
  <c r="R59" i="10"/>
  <c r="S59" i="10"/>
  <c r="T59" i="10"/>
  <c r="AE59" i="10"/>
  <c r="AG59" i="10"/>
  <c r="AH59" i="10"/>
  <c r="AI59" i="10"/>
  <c r="E57" i="10"/>
  <c r="S57" i="10"/>
  <c r="AE57" i="10"/>
  <c r="Q57" i="10"/>
  <c r="AC57" i="10"/>
  <c r="R57" i="10"/>
  <c r="AD57" i="10"/>
  <c r="H57" i="10"/>
  <c r="W57" i="10"/>
  <c r="I57" i="10"/>
  <c r="X57" i="10"/>
  <c r="J57" i="10"/>
  <c r="Y57" i="10"/>
  <c r="K57" i="10"/>
  <c r="Z57" i="10"/>
  <c r="M57" i="10"/>
  <c r="AB57" i="10"/>
  <c r="T57" i="10"/>
  <c r="AI57" i="10"/>
  <c r="U57" i="10"/>
  <c r="AJ57" i="10"/>
  <c r="V57" i="10"/>
  <c r="D62" i="10"/>
  <c r="AA57" i="10"/>
  <c r="P57" i="10"/>
  <c r="AF57" i="10"/>
  <c r="AG57" i="10"/>
  <c r="AH57" i="10"/>
  <c r="L57" i="10"/>
  <c r="N57" i="10"/>
  <c r="O57" i="10"/>
  <c r="AD228" i="35" a="1"/>
  <c r="AS228" i="35"/>
  <c r="BF228" i="35" a="1"/>
  <c r="AO228" i="35"/>
  <c r="BT228" i="35" a="1"/>
  <c r="E228" i="35"/>
  <c r="AX228" i="35" a="1"/>
  <c r="P228" i="35" a="1"/>
  <c r="BU228" i="35" a="1"/>
  <c r="V228" i="35" a="1"/>
  <c r="AR228" i="35"/>
  <c r="R228" i="35" a="1"/>
  <c r="BP228" i="35" a="1"/>
  <c r="K228" i="35"/>
  <c r="N228" i="35"/>
  <c r="BM228" i="35" a="1"/>
  <c r="AH228" i="35" a="1"/>
  <c r="BI228" i="35" a="1"/>
  <c r="Y228" i="35" a="1"/>
  <c r="L228" i="35"/>
  <c r="BN228" i="35" a="1"/>
  <c r="Q228" i="35" a="1"/>
  <c r="D228" i="35"/>
  <c r="BD228" i="35" a="1"/>
  <c r="AG228" i="35" a="1"/>
  <c r="Z228" i="35" a="1"/>
  <c r="AQ228" i="35"/>
  <c r="M228" i="35"/>
  <c r="AU228" i="35" a="1"/>
  <c r="BO228" i="35" a="1"/>
  <c r="J228" i="35"/>
  <c r="I228" i="35"/>
  <c r="BJ228" i="35" a="1"/>
  <c r="AJ228" i="35" a="1"/>
  <c r="AN228" i="35"/>
  <c r="BE228" i="35" a="1"/>
  <c r="BK228" i="35" a="1"/>
  <c r="AB228" i="35" a="1"/>
  <c r="X228" i="35" a="1"/>
  <c r="AI228" i="35" a="1"/>
  <c r="F228" i="35"/>
  <c r="BB228" i="35" a="1"/>
  <c r="U228" i="35" a="1"/>
  <c r="C228" i="35" a="1"/>
  <c r="G228" i="35"/>
  <c r="AM228" i="35"/>
  <c r="AY228" i="35" a="1"/>
  <c r="AV228" i="35" a="1"/>
  <c r="BC228" i="35" a="1"/>
  <c r="H228" i="35"/>
  <c r="AW228" i="35" a="1"/>
  <c r="S228" i="35" a="1"/>
  <c r="BS228" i="35" a="1"/>
  <c r="BA228" i="35" a="1"/>
  <c r="BR228" i="35" a="1"/>
  <c r="T228" i="35" a="1"/>
  <c r="BQ228" i="35" a="1"/>
  <c r="AK228" i="35" a="1"/>
  <c r="BL228" i="35" a="1"/>
  <c r="BG228" i="35" a="1"/>
  <c r="AP228" i="35"/>
  <c r="AF228" i="35" a="1"/>
  <c r="AE228" i="35" a="1"/>
  <c r="BH228" i="35" a="1"/>
  <c r="W228" i="35" a="1"/>
  <c r="AC228" i="35" a="1"/>
  <c r="AZ228" i="35" a="1"/>
  <c r="AA228" i="35" a="1"/>
  <c r="AF228" i="35" l="1"/>
  <c r="AG228" i="35"/>
  <c r="BI228" i="35"/>
  <c r="AV228" i="35"/>
  <c r="BB228" i="35"/>
  <c r="X228" i="35"/>
  <c r="BL228" i="35"/>
  <c r="U228" i="35"/>
  <c r="S228" i="35"/>
  <c r="W228" i="35"/>
  <c r="AH228" i="35"/>
  <c r="BU228" i="35"/>
  <c r="BF228" i="35"/>
  <c r="AA228" i="35"/>
  <c r="V228" i="35"/>
  <c r="AB228" i="35"/>
  <c r="BS228" i="35"/>
  <c r="AJ228" i="35"/>
  <c r="BC228" i="35"/>
  <c r="BD228" i="35"/>
  <c r="AX228" i="35"/>
  <c r="BP228" i="35"/>
  <c r="BJ228" i="35"/>
  <c r="Z228" i="35"/>
  <c r="BM228" i="35"/>
  <c r="BQ228" i="35"/>
  <c r="AI228" i="35"/>
  <c r="Q228" i="35"/>
  <c r="P228" i="35"/>
  <c r="AW228" i="35"/>
  <c r="AC228" i="35"/>
  <c r="BE228" i="35"/>
  <c r="BO228" i="35"/>
  <c r="C228" i="35"/>
  <c r="R228" i="35"/>
  <c r="AD228" i="35"/>
  <c r="BR228" i="35"/>
  <c r="AZ228" i="35"/>
  <c r="AU228" i="35"/>
  <c r="BG228" i="35"/>
  <c r="Y228" i="35"/>
  <c r="AY228" i="35"/>
  <c r="AE228" i="35"/>
  <c r="BA228" i="35"/>
  <c r="BH228" i="35"/>
  <c r="BT228" i="35"/>
  <c r="T228" i="35"/>
  <c r="AK228" i="35"/>
  <c r="BN228" i="35"/>
  <c r="BK228" i="35"/>
  <c r="A229" i="35"/>
  <c r="I62" i="10"/>
  <c r="U62" i="10"/>
  <c r="AG62" i="10"/>
  <c r="E62" i="10"/>
  <c r="S62" i="10"/>
  <c r="AE62" i="10"/>
  <c r="H62" i="10"/>
  <c r="T62" i="10"/>
  <c r="AF62" i="10"/>
  <c r="J62" i="10"/>
  <c r="Y62" i="10"/>
  <c r="K62" i="10"/>
  <c r="Z62" i="10"/>
  <c r="L62" i="10"/>
  <c r="AA62" i="10"/>
  <c r="M62" i="10"/>
  <c r="AB62" i="10"/>
  <c r="O62" i="10"/>
  <c r="AD62" i="10"/>
  <c r="V62" i="10"/>
  <c r="D67" i="10"/>
  <c r="W62" i="10"/>
  <c r="X62" i="10"/>
  <c r="AC62" i="10"/>
  <c r="R62" i="10"/>
  <c r="AH62" i="10"/>
  <c r="AI62" i="10"/>
  <c r="AJ62" i="10"/>
  <c r="N62" i="10"/>
  <c r="P62" i="10"/>
  <c r="Q62" i="10"/>
  <c r="P68" i="10"/>
  <c r="AB68" i="10"/>
  <c r="N68" i="10"/>
  <c r="Z68" i="10"/>
  <c r="O68" i="10"/>
  <c r="AA68" i="10"/>
  <c r="K68" i="10"/>
  <c r="AC68" i="10"/>
  <c r="L68" i="10"/>
  <c r="AD68" i="10"/>
  <c r="M68" i="10"/>
  <c r="AE68" i="10"/>
  <c r="Q68" i="10"/>
  <c r="AF68" i="10"/>
  <c r="S68" i="10"/>
  <c r="AH68" i="10"/>
  <c r="H68" i="10"/>
  <c r="W68" i="10"/>
  <c r="I68" i="10"/>
  <c r="X68" i="10"/>
  <c r="J68" i="10"/>
  <c r="Y68" i="10"/>
  <c r="R68" i="10"/>
  <c r="T68" i="10"/>
  <c r="U68" i="10"/>
  <c r="V68" i="10"/>
  <c r="D73" i="10"/>
  <c r="AG68" i="10"/>
  <c r="AJ68" i="10"/>
  <c r="AI68" i="10"/>
  <c r="S64" i="10"/>
  <c r="AE64" i="10"/>
  <c r="Q64" i="10"/>
  <c r="AC64" i="10"/>
  <c r="D69" i="10"/>
  <c r="R64" i="10"/>
  <c r="AD64" i="10"/>
  <c r="K64" i="10"/>
  <c r="Z64" i="10"/>
  <c r="L64" i="10"/>
  <c r="AA64" i="10"/>
  <c r="M64" i="10"/>
  <c r="AB64" i="10"/>
  <c r="N64" i="10"/>
  <c r="AF64" i="10"/>
  <c r="P64" i="10"/>
  <c r="AH64" i="10"/>
  <c r="H64" i="10"/>
  <c r="W64" i="10"/>
  <c r="I64" i="10"/>
  <c r="X64" i="10"/>
  <c r="J64" i="10"/>
  <c r="Y64" i="10"/>
  <c r="O64" i="10"/>
  <c r="T64" i="10"/>
  <c r="U64" i="10"/>
  <c r="V64" i="10"/>
  <c r="AG64" i="10"/>
  <c r="AI64" i="10"/>
  <c r="AJ64" i="10"/>
  <c r="AE229" i="35" a="1"/>
  <c r="AH229" i="35" a="1"/>
  <c r="Y229" i="35" a="1"/>
  <c r="BS229" i="35" a="1"/>
  <c r="BK229" i="35" a="1"/>
  <c r="BI229" i="35" a="1"/>
  <c r="P229" i="35" a="1"/>
  <c r="AW229" i="35" a="1"/>
  <c r="BT229" i="35" a="1"/>
  <c r="H229" i="35"/>
  <c r="E229" i="35"/>
  <c r="V229" i="35" a="1"/>
  <c r="AM229" i="35"/>
  <c r="AF229" i="35" a="1"/>
  <c r="Z229" i="35" a="1"/>
  <c r="AX229" i="35" a="1"/>
  <c r="W229" i="35" a="1"/>
  <c r="T229" i="35" a="1"/>
  <c r="N229" i="35"/>
  <c r="AY229" i="35" a="1"/>
  <c r="BF229" i="35" a="1"/>
  <c r="AQ229" i="35"/>
  <c r="AN229" i="35"/>
  <c r="J229" i="35"/>
  <c r="BD229" i="35" a="1"/>
  <c r="AV229" i="35" a="1"/>
  <c r="L229" i="35"/>
  <c r="U229" i="35" a="1"/>
  <c r="BQ229" i="35" a="1"/>
  <c r="BC229" i="35" a="1"/>
  <c r="BE229" i="35" a="1"/>
  <c r="BM229" i="35" a="1"/>
  <c r="BJ229" i="35" a="1"/>
  <c r="G229" i="35"/>
  <c r="I229" i="35"/>
  <c r="D229" i="35"/>
  <c r="BA229" i="35" a="1"/>
  <c r="AS229" i="35"/>
  <c r="AU229" i="35" a="1"/>
  <c r="BP229" i="35" a="1"/>
  <c r="K229" i="35"/>
  <c r="BB229" i="35" a="1"/>
  <c r="Q229" i="35" a="1"/>
  <c r="AB229" i="35" a="1"/>
  <c r="R229" i="35" a="1"/>
  <c r="AO229" i="35"/>
  <c r="AK229" i="35" a="1"/>
  <c r="C229" i="35" a="1"/>
  <c r="AR229" i="35"/>
  <c r="BN229" i="35" a="1"/>
  <c r="AD229" i="35" a="1"/>
  <c r="BU229" i="35" a="1"/>
  <c r="AA229" i="35" a="1"/>
  <c r="AC229" i="35" a="1"/>
  <c r="X229" i="35" a="1"/>
  <c r="BL229" i="35" a="1"/>
  <c r="AJ229" i="35" a="1"/>
  <c r="AZ229" i="35" a="1"/>
  <c r="F229" i="35"/>
  <c r="BR229" i="35" a="1"/>
  <c r="BH229" i="35" a="1"/>
  <c r="AP229" i="35"/>
  <c r="S229" i="35" a="1"/>
  <c r="M229" i="35"/>
  <c r="BG229" i="35" a="1"/>
  <c r="AG229" i="35" a="1"/>
  <c r="AI229" i="35" a="1"/>
  <c r="BO229" i="35" a="1"/>
  <c r="BM229" i="35" l="1"/>
  <c r="C229" i="35"/>
  <c r="BT229" i="35"/>
  <c r="W229" i="35"/>
  <c r="AU229" i="35"/>
  <c r="AB229" i="35"/>
  <c r="AV229" i="35"/>
  <c r="AF229" i="35"/>
  <c r="BE229" i="35"/>
  <c r="BD229" i="35"/>
  <c r="AK229" i="35"/>
  <c r="BQ229" i="35"/>
  <c r="BJ229" i="35"/>
  <c r="X229" i="35"/>
  <c r="BS229" i="35"/>
  <c r="BO229" i="35"/>
  <c r="BC229" i="35"/>
  <c r="AI229" i="35"/>
  <c r="BN229" i="35"/>
  <c r="AC229" i="35"/>
  <c r="Z229" i="35"/>
  <c r="BP229" i="35"/>
  <c r="U229" i="35"/>
  <c r="BI229" i="35"/>
  <c r="BG229" i="35"/>
  <c r="BR229" i="35"/>
  <c r="BL229" i="35"/>
  <c r="BF229" i="35"/>
  <c r="AJ229" i="35"/>
  <c r="AH229" i="35"/>
  <c r="V229" i="35"/>
  <c r="P229" i="35"/>
  <c r="BH229" i="35"/>
  <c r="AX229" i="35"/>
  <c r="AW229" i="35"/>
  <c r="AE229" i="35"/>
  <c r="Y229" i="35"/>
  <c r="S229" i="35"/>
  <c r="BA229" i="35"/>
  <c r="R229" i="35"/>
  <c r="Q229" i="35"/>
  <c r="BK229" i="35"/>
  <c r="AZ229" i="35"/>
  <c r="AD229" i="35"/>
  <c r="T229" i="35"/>
  <c r="AY229" i="35"/>
  <c r="AG229" i="35"/>
  <c r="BB229" i="35"/>
  <c r="BU229" i="35"/>
  <c r="AA229" i="35"/>
  <c r="A230" i="35"/>
  <c r="R73" i="10"/>
  <c r="AD73" i="10"/>
  <c r="P73" i="10"/>
  <c r="AB73" i="10"/>
  <c r="M73" i="10"/>
  <c r="AA73" i="10"/>
  <c r="J73" i="10"/>
  <c r="X73" i="10"/>
  <c r="K73" i="10"/>
  <c r="Y73" i="10"/>
  <c r="L73" i="10"/>
  <c r="Z73" i="10"/>
  <c r="Q73" i="10"/>
  <c r="AJ73" i="10"/>
  <c r="O73" i="10"/>
  <c r="AI73" i="10"/>
  <c r="D78" i="10"/>
  <c r="S73" i="10"/>
  <c r="T73" i="10"/>
  <c r="U73" i="10"/>
  <c r="V73" i="10"/>
  <c r="W73" i="10"/>
  <c r="AC73" i="10"/>
  <c r="AE73" i="10"/>
  <c r="H73" i="10"/>
  <c r="AF73" i="10"/>
  <c r="N73" i="10"/>
  <c r="I73" i="10"/>
  <c r="AG73" i="10"/>
  <c r="AH73" i="10"/>
  <c r="K67" i="10"/>
  <c r="W67" i="10"/>
  <c r="AI67" i="10"/>
  <c r="I67" i="10"/>
  <c r="U67" i="10"/>
  <c r="AG67" i="10"/>
  <c r="J67" i="10"/>
  <c r="V67" i="10"/>
  <c r="AH67" i="10"/>
  <c r="L67" i="10"/>
  <c r="AA67" i="10"/>
  <c r="M67" i="10"/>
  <c r="AB67" i="10"/>
  <c r="N67" i="10"/>
  <c r="AC67" i="10"/>
  <c r="O67" i="10"/>
  <c r="AD67" i="10"/>
  <c r="Q67" i="10"/>
  <c r="AF67" i="10"/>
  <c r="X67" i="10"/>
  <c r="E67" i="10"/>
  <c r="Y67" i="10"/>
  <c r="H67" i="10"/>
  <c r="Z67" i="10"/>
  <c r="AE67" i="10"/>
  <c r="T67" i="10"/>
  <c r="AJ67" i="10"/>
  <c r="D72" i="10"/>
  <c r="P67" i="10"/>
  <c r="R67" i="10"/>
  <c r="S67" i="10"/>
  <c r="I69" i="10"/>
  <c r="U69" i="10"/>
  <c r="AG69" i="10"/>
  <c r="S69" i="10"/>
  <c r="AE69" i="10"/>
  <c r="H69" i="10"/>
  <c r="T69" i="10"/>
  <c r="AF69" i="10"/>
  <c r="M69" i="10"/>
  <c r="AB69" i="10"/>
  <c r="N69" i="10"/>
  <c r="AC69" i="10"/>
  <c r="O69" i="10"/>
  <c r="AD69" i="10"/>
  <c r="P69" i="10"/>
  <c r="AH69" i="10"/>
  <c r="R69" i="10"/>
  <c r="AJ69" i="10"/>
  <c r="J69" i="10"/>
  <c r="Y69" i="10"/>
  <c r="D74" i="10"/>
  <c r="K69" i="10"/>
  <c r="Z69" i="10"/>
  <c r="L69" i="10"/>
  <c r="AA69" i="10"/>
  <c r="Q69" i="10"/>
  <c r="V69" i="10"/>
  <c r="W69" i="10"/>
  <c r="X69" i="10"/>
  <c r="AI69" i="10"/>
  <c r="AE230" i="35" a="1"/>
  <c r="I230" i="35"/>
  <c r="BS230" i="35" a="1"/>
  <c r="C230" i="35" a="1"/>
  <c r="BL230" i="35" a="1"/>
  <c r="AJ230" i="35" a="1"/>
  <c r="AC230" i="35" a="1"/>
  <c r="BK230" i="35" a="1"/>
  <c r="AA230" i="35" a="1"/>
  <c r="D230" i="35"/>
  <c r="E230" i="35"/>
  <c r="BR230" i="35" a="1"/>
  <c r="L230" i="35"/>
  <c r="R230" i="35" a="1"/>
  <c r="AD230" i="35" a="1"/>
  <c r="P230" i="35" a="1"/>
  <c r="AB230" i="35" a="1"/>
  <c r="BQ230" i="35" a="1"/>
  <c r="BI230" i="35" a="1"/>
  <c r="U230" i="35" a="1"/>
  <c r="H230" i="35"/>
  <c r="BF230" i="35" a="1"/>
  <c r="AY230" i="35" a="1"/>
  <c r="AQ230" i="35"/>
  <c r="AV230" i="35" a="1"/>
  <c r="AP230" i="35"/>
  <c r="W230" i="35" a="1"/>
  <c r="AG230" i="35" a="1"/>
  <c r="BP230" i="35" a="1"/>
  <c r="BJ230" i="35" a="1"/>
  <c r="AH230" i="35" a="1"/>
  <c r="J230" i="35"/>
  <c r="BT230" i="35" a="1"/>
  <c r="BM230" i="35" a="1"/>
  <c r="T230" i="35" a="1"/>
  <c r="Z230" i="35" a="1"/>
  <c r="BG230" i="35" a="1"/>
  <c r="BB230" i="35" a="1"/>
  <c r="AU230" i="35" a="1"/>
  <c r="AW230" i="35" a="1"/>
  <c r="AS230" i="35"/>
  <c r="F230" i="35"/>
  <c r="AZ230" i="35" a="1"/>
  <c r="M230" i="35"/>
  <c r="Q230" i="35" a="1"/>
  <c r="AO230" i="35"/>
  <c r="N230" i="35"/>
  <c r="BC230" i="35" a="1"/>
  <c r="AX230" i="35" a="1"/>
  <c r="BU230" i="35" a="1"/>
  <c r="BN230" i="35" a="1"/>
  <c r="AN230" i="35"/>
  <c r="AR230" i="35"/>
  <c r="BE230" i="35" a="1"/>
  <c r="V230" i="35" a="1"/>
  <c r="AM230" i="35"/>
  <c r="G230" i="35"/>
  <c r="S230" i="35" a="1"/>
  <c r="BH230" i="35" a="1"/>
  <c r="AK230" i="35" a="1"/>
  <c r="Y230" i="35" a="1"/>
  <c r="AF230" i="35" a="1"/>
  <c r="K230" i="35"/>
  <c r="AI230" i="35" a="1"/>
  <c r="BD230" i="35" a="1"/>
  <c r="BO230" i="35" a="1"/>
  <c r="BA230" i="35" a="1"/>
  <c r="X230" i="35" a="1"/>
  <c r="AD230" i="35" l="1"/>
  <c r="R230" i="35"/>
  <c r="BS230" i="35"/>
  <c r="BG230" i="35"/>
  <c r="AU230" i="35"/>
  <c r="AC230" i="35"/>
  <c r="Q230" i="35"/>
  <c r="BR230" i="35"/>
  <c r="BF230" i="35"/>
  <c r="T230" i="35"/>
  <c r="AJ230" i="35"/>
  <c r="BA230" i="35"/>
  <c r="AA230" i="35"/>
  <c r="BH230" i="35"/>
  <c r="AG230" i="35"/>
  <c r="AF230" i="35"/>
  <c r="BU230" i="35"/>
  <c r="BI230" i="35"/>
  <c r="BB230" i="35"/>
  <c r="BQ230" i="35"/>
  <c r="AX230" i="35"/>
  <c r="AE230" i="35"/>
  <c r="BK230" i="35"/>
  <c r="BJ230" i="35"/>
  <c r="BD230" i="35"/>
  <c r="AY230" i="35"/>
  <c r="AW230" i="35"/>
  <c r="X230" i="35"/>
  <c r="BM230" i="35"/>
  <c r="BN230" i="35"/>
  <c r="AI230" i="35"/>
  <c r="W230" i="35"/>
  <c r="BL230" i="35"/>
  <c r="AZ230" i="35"/>
  <c r="S230" i="35"/>
  <c r="AB230" i="35"/>
  <c r="Y230" i="35"/>
  <c r="V230" i="35"/>
  <c r="BO230" i="35"/>
  <c r="BC230" i="35"/>
  <c r="AK230" i="35"/>
  <c r="P230" i="35"/>
  <c r="AH230" i="35"/>
  <c r="BT230" i="35"/>
  <c r="AV230" i="35"/>
  <c r="BP230" i="35"/>
  <c r="U230" i="35"/>
  <c r="BE230" i="35"/>
  <c r="C230" i="35"/>
  <c r="Z230" i="35"/>
  <c r="A231" i="35"/>
  <c r="K74" i="10"/>
  <c r="W74" i="10"/>
  <c r="AI74" i="10"/>
  <c r="I74" i="10"/>
  <c r="U74" i="10"/>
  <c r="AG74" i="10"/>
  <c r="L74" i="10"/>
  <c r="Z74" i="10"/>
  <c r="V74" i="10"/>
  <c r="H74" i="10"/>
  <c r="X74" i="10"/>
  <c r="J74" i="10"/>
  <c r="Y74" i="10"/>
  <c r="AC74" i="10"/>
  <c r="AB74" i="10"/>
  <c r="AD74" i="10"/>
  <c r="M74" i="10"/>
  <c r="AE74" i="10"/>
  <c r="N74" i="10"/>
  <c r="AF74" i="10"/>
  <c r="O74" i="10"/>
  <c r="AH74" i="10"/>
  <c r="P74" i="10"/>
  <c r="AJ74" i="10"/>
  <c r="Q74" i="10"/>
  <c r="D79" i="10"/>
  <c r="R74" i="10"/>
  <c r="S74" i="10"/>
  <c r="T74" i="10"/>
  <c r="AA74" i="10"/>
  <c r="M72" i="10"/>
  <c r="Y72" i="10"/>
  <c r="K72" i="10"/>
  <c r="W72" i="10"/>
  <c r="AI72" i="10"/>
  <c r="L72" i="10"/>
  <c r="X72" i="10"/>
  <c r="AJ72" i="10"/>
  <c r="N72" i="10"/>
  <c r="AC72" i="10"/>
  <c r="O72" i="10"/>
  <c r="P72" i="10"/>
  <c r="H72" i="10"/>
  <c r="Z72" i="10"/>
  <c r="I72" i="10"/>
  <c r="AA72" i="10"/>
  <c r="D77" i="10"/>
  <c r="J72" i="10"/>
  <c r="AB72" i="10"/>
  <c r="U72" i="10"/>
  <c r="T72" i="10"/>
  <c r="V72" i="10"/>
  <c r="AD72" i="10"/>
  <c r="AE72" i="10"/>
  <c r="AF72" i="10"/>
  <c r="AG72" i="10"/>
  <c r="AH72" i="10"/>
  <c r="E72" i="10"/>
  <c r="Q72" i="10"/>
  <c r="R72" i="10"/>
  <c r="S72" i="10"/>
  <c r="H78" i="10"/>
  <c r="T78" i="10"/>
  <c r="AF78" i="10"/>
  <c r="R78" i="10"/>
  <c r="AE78" i="10"/>
  <c r="O78" i="10"/>
  <c r="AB78" i="10"/>
  <c r="P78" i="10"/>
  <c r="AC78" i="10"/>
  <c r="Q78" i="10"/>
  <c r="AD78" i="10"/>
  <c r="I78" i="10"/>
  <c r="Z78" i="10"/>
  <c r="Y78" i="10"/>
  <c r="J78" i="10"/>
  <c r="AA78" i="10"/>
  <c r="K78" i="10"/>
  <c r="AG78" i="10"/>
  <c r="L78" i="10"/>
  <c r="AH78" i="10"/>
  <c r="M78" i="10"/>
  <c r="AI78" i="10"/>
  <c r="N78" i="10"/>
  <c r="AJ78" i="10"/>
  <c r="S78" i="10"/>
  <c r="U78" i="10"/>
  <c r="V78" i="10"/>
  <c r="W78" i="10"/>
  <c r="D83" i="10"/>
  <c r="X78" i="10"/>
  <c r="AK231" i="35" a="1"/>
  <c r="M231" i="35"/>
  <c r="BT231" i="35" a="1"/>
  <c r="AZ231" i="35" a="1"/>
  <c r="BP231" i="35" a="1"/>
  <c r="AE231" i="35" a="1"/>
  <c r="BA231" i="35" a="1"/>
  <c r="Z231" i="35" a="1"/>
  <c r="BM231" i="35" a="1"/>
  <c r="L231" i="35"/>
  <c r="AV231" i="35" a="1"/>
  <c r="U231" i="35" a="1"/>
  <c r="K231" i="35"/>
  <c r="AX231" i="35" a="1"/>
  <c r="AD231" i="35" a="1"/>
  <c r="BH231" i="35" a="1"/>
  <c r="G231" i="35"/>
  <c r="BE231" i="35" a="1"/>
  <c r="T231" i="35" a="1"/>
  <c r="AS231" i="35"/>
  <c r="BI231" i="35" a="1"/>
  <c r="BQ231" i="35" a="1"/>
  <c r="AO231" i="35"/>
  <c r="Y231" i="35" a="1"/>
  <c r="AC231" i="35" a="1"/>
  <c r="BN231" i="35" a="1"/>
  <c r="X231" i="35" a="1"/>
  <c r="BO231" i="35" a="1"/>
  <c r="BJ231" i="35" a="1"/>
  <c r="C231" i="35" a="1"/>
  <c r="AU231" i="35" a="1"/>
  <c r="R231" i="35" a="1"/>
  <c r="AG231" i="35" a="1"/>
  <c r="F231" i="35"/>
  <c r="AH231" i="35" a="1"/>
  <c r="BD231" i="35" a="1"/>
  <c r="AA231" i="35" a="1"/>
  <c r="Q231" i="35" a="1"/>
  <c r="S231" i="35" a="1"/>
  <c r="V231" i="35" a="1"/>
  <c r="E231" i="35"/>
  <c r="AF231" i="35" a="1"/>
  <c r="P231" i="35" a="1"/>
  <c r="AR231" i="35"/>
  <c r="AI231" i="35" a="1"/>
  <c r="J231" i="35"/>
  <c r="BU231" i="35" a="1"/>
  <c r="AY231" i="35" a="1"/>
  <c r="AB231" i="35" a="1"/>
  <c r="AW231" i="35" a="1"/>
  <c r="AQ231" i="35"/>
  <c r="H231" i="35"/>
  <c r="BK231" i="35" a="1"/>
  <c r="BC231" i="35" a="1"/>
  <c r="AN231" i="35"/>
  <c r="BS231" i="35" a="1"/>
  <c r="BB231" i="35" a="1"/>
  <c r="BG231" i="35" a="1"/>
  <c r="BR231" i="35" a="1"/>
  <c r="BF231" i="35" a="1"/>
  <c r="I231" i="35"/>
  <c r="AP231" i="35"/>
  <c r="N231" i="35"/>
  <c r="AM231" i="35"/>
  <c r="AJ231" i="35" a="1"/>
  <c r="D231" i="35"/>
  <c r="W231" i="35" a="1"/>
  <c r="BL231" i="35" a="1"/>
  <c r="BC231" i="35" l="1"/>
  <c r="BN231" i="35"/>
  <c r="BJ231" i="35"/>
  <c r="BG231" i="35"/>
  <c r="S231" i="35"/>
  <c r="AW231" i="35"/>
  <c r="AK231" i="35"/>
  <c r="BH231" i="35"/>
  <c r="AJ231" i="35"/>
  <c r="BI231" i="35"/>
  <c r="V231" i="35"/>
  <c r="AG231" i="35"/>
  <c r="Z231" i="35"/>
  <c r="BQ231" i="35"/>
  <c r="BR231" i="35"/>
  <c r="T231" i="35"/>
  <c r="BL231" i="35"/>
  <c r="AZ231" i="35"/>
  <c r="AA231" i="35"/>
  <c r="U231" i="35"/>
  <c r="AX231" i="35"/>
  <c r="AB231" i="35"/>
  <c r="BF231" i="35"/>
  <c r="AV231" i="35"/>
  <c r="R231" i="35"/>
  <c r="AC231" i="35"/>
  <c r="BK231" i="35"/>
  <c r="BT231" i="35"/>
  <c r="C231" i="35"/>
  <c r="BS231" i="35"/>
  <c r="BD231" i="35"/>
  <c r="BU231" i="35"/>
  <c r="AF231" i="35"/>
  <c r="Q231" i="35"/>
  <c r="BO231" i="35"/>
  <c r="BB231" i="35"/>
  <c r="AD231" i="35"/>
  <c r="X231" i="35"/>
  <c r="AY231" i="35"/>
  <c r="AE231" i="35"/>
  <c r="AU231" i="35"/>
  <c r="Y231" i="35"/>
  <c r="AI231" i="35"/>
  <c r="BE231" i="35"/>
  <c r="BP231" i="35"/>
  <c r="P231" i="35"/>
  <c r="W231" i="35"/>
  <c r="BA231" i="35"/>
  <c r="AH231" i="35"/>
  <c r="BM231" i="35"/>
  <c r="A232" i="35"/>
  <c r="O77" i="10"/>
  <c r="AA77" i="10"/>
  <c r="M77" i="10"/>
  <c r="Y77" i="10"/>
  <c r="H77" i="10"/>
  <c r="V77" i="10"/>
  <c r="AJ77" i="10"/>
  <c r="S77" i="10"/>
  <c r="AG77" i="10"/>
  <c r="T77" i="10"/>
  <c r="AH77" i="10"/>
  <c r="D82" i="10"/>
  <c r="E77" i="10"/>
  <c r="U77" i="10"/>
  <c r="AI77" i="10"/>
  <c r="Q77" i="10"/>
  <c r="P77" i="10"/>
  <c r="R77" i="10"/>
  <c r="W77" i="10"/>
  <c r="X77" i="10"/>
  <c r="Z77" i="10"/>
  <c r="AB77" i="10"/>
  <c r="I77" i="10"/>
  <c r="AC77" i="10"/>
  <c r="AD77" i="10"/>
  <c r="J77" i="10"/>
  <c r="K77" i="10"/>
  <c r="AE77" i="10"/>
  <c r="N77" i="10"/>
  <c r="L77" i="10"/>
  <c r="AF77" i="10"/>
  <c r="J83" i="10"/>
  <c r="V83" i="10"/>
  <c r="AH83" i="10"/>
  <c r="P83" i="10"/>
  <c r="AC83" i="10"/>
  <c r="M83" i="10"/>
  <c r="Z83" i="10"/>
  <c r="N83" i="10"/>
  <c r="AA83" i="10"/>
  <c r="O83" i="10"/>
  <c r="AB83" i="10"/>
  <c r="K83" i="10"/>
  <c r="AF83" i="10"/>
  <c r="I83" i="10"/>
  <c r="AE83" i="10"/>
  <c r="L83" i="10"/>
  <c r="AG83" i="10"/>
  <c r="Q83" i="10"/>
  <c r="AI83" i="10"/>
  <c r="R83" i="10"/>
  <c r="AJ83" i="10"/>
  <c r="S83" i="10"/>
  <c r="T83" i="10"/>
  <c r="U83" i="10"/>
  <c r="W83" i="10"/>
  <c r="D88" i="10"/>
  <c r="X83" i="10"/>
  <c r="AD83" i="10"/>
  <c r="Y83" i="10"/>
  <c r="H83" i="10"/>
  <c r="M79" i="10"/>
  <c r="Y79" i="10"/>
  <c r="N79" i="10"/>
  <c r="AA79" i="10"/>
  <c r="J79" i="10"/>
  <c r="W79" i="10"/>
  <c r="AJ79" i="10"/>
  <c r="K79" i="10"/>
  <c r="X79" i="10"/>
  <c r="L79" i="10"/>
  <c r="Z79" i="10"/>
  <c r="Q79" i="10"/>
  <c r="P79" i="10"/>
  <c r="AG79" i="10"/>
  <c r="AH79" i="10"/>
  <c r="R79" i="10"/>
  <c r="AI79" i="10"/>
  <c r="S79" i="10"/>
  <c r="T79" i="10"/>
  <c r="U79" i="10"/>
  <c r="V79" i="10"/>
  <c r="D84" i="10"/>
  <c r="AB79" i="10"/>
  <c r="AC79" i="10"/>
  <c r="H79" i="10"/>
  <c r="AD79" i="10"/>
  <c r="O79" i="10"/>
  <c r="I79" i="10"/>
  <c r="AE79" i="10"/>
  <c r="AF79" i="10"/>
  <c r="AR232" i="35"/>
  <c r="Y232" i="35" a="1"/>
  <c r="AO232" i="35"/>
  <c r="AZ232" i="35" a="1"/>
  <c r="BO232" i="35" a="1"/>
  <c r="AE232" i="35" a="1"/>
  <c r="L232" i="35"/>
  <c r="BG232" i="35" a="1"/>
  <c r="BI232" i="35" a="1"/>
  <c r="BN232" i="35" a="1"/>
  <c r="K232" i="35"/>
  <c r="AI232" i="35" a="1"/>
  <c r="BD232" i="35" a="1"/>
  <c r="BU232" i="35" a="1"/>
  <c r="AX232" i="35" a="1"/>
  <c r="Z232" i="35" a="1"/>
  <c r="S232" i="35" a="1"/>
  <c r="BB232" i="35" a="1"/>
  <c r="J232" i="35"/>
  <c r="AN232" i="35"/>
  <c r="AM232" i="35"/>
  <c r="G232" i="35"/>
  <c r="W232" i="35" a="1"/>
  <c r="AP232" i="35"/>
  <c r="I232" i="35"/>
  <c r="AH232" i="35" a="1"/>
  <c r="BQ232" i="35" a="1"/>
  <c r="BJ232" i="35" a="1"/>
  <c r="N232" i="35"/>
  <c r="AB232" i="35" a="1"/>
  <c r="BA232" i="35" a="1"/>
  <c r="R232" i="35" a="1"/>
  <c r="H232" i="35"/>
  <c r="BT232" i="35" a="1"/>
  <c r="BS232" i="35" a="1"/>
  <c r="BE232" i="35" a="1"/>
  <c r="F232" i="35"/>
  <c r="BR232" i="35" a="1"/>
  <c r="BF232" i="35" a="1"/>
  <c r="AW232" i="35" a="1"/>
  <c r="BC232" i="35" a="1"/>
  <c r="V232" i="35" a="1"/>
  <c r="AJ232" i="35" a="1"/>
  <c r="E232" i="35"/>
  <c r="AF232" i="35" a="1"/>
  <c r="BP232" i="35" a="1"/>
  <c r="AU232" i="35" a="1"/>
  <c r="AG232" i="35" a="1"/>
  <c r="X232" i="35" a="1"/>
  <c r="Q232" i="35" a="1"/>
  <c r="AD232" i="35" a="1"/>
  <c r="P232" i="35" a="1"/>
  <c r="C232" i="35" a="1"/>
  <c r="AQ232" i="35"/>
  <c r="U232" i="35" a="1"/>
  <c r="BH232" i="35" a="1"/>
  <c r="T232" i="35" a="1"/>
  <c r="AY232" i="35" a="1"/>
  <c r="BM232" i="35" a="1"/>
  <c r="AS232" i="35"/>
  <c r="AA232" i="35" a="1"/>
  <c r="BL232" i="35" a="1"/>
  <c r="D232" i="35"/>
  <c r="AK232" i="35" a="1"/>
  <c r="M232" i="35"/>
  <c r="AC232" i="35" a="1"/>
  <c r="BK232" i="35" a="1"/>
  <c r="AV232" i="35" a="1"/>
  <c r="BE232" i="35" l="1"/>
  <c r="AE232" i="35"/>
  <c r="AF232" i="35"/>
  <c r="BN232" i="35"/>
  <c r="BJ232" i="35"/>
  <c r="R232" i="35"/>
  <c r="BH232" i="35"/>
  <c r="BG232" i="35"/>
  <c r="AA232" i="35"/>
  <c r="BK232" i="35"/>
  <c r="BA232" i="35"/>
  <c r="AJ232" i="35"/>
  <c r="AH232" i="35"/>
  <c r="Q232" i="35"/>
  <c r="C232" i="35"/>
  <c r="AK232" i="35"/>
  <c r="X232" i="35"/>
  <c r="AU232" i="35"/>
  <c r="BS232" i="35"/>
  <c r="AG232" i="35"/>
  <c r="BU232" i="35"/>
  <c r="AY232" i="35"/>
  <c r="W232" i="35"/>
  <c r="BR232" i="35"/>
  <c r="AV232" i="35"/>
  <c r="AI232" i="35"/>
  <c r="AC232" i="35"/>
  <c r="BD232" i="35"/>
  <c r="BF232" i="35"/>
  <c r="Y232" i="35"/>
  <c r="Z232" i="35"/>
  <c r="P232" i="35"/>
  <c r="BC232" i="35"/>
  <c r="AX232" i="35"/>
  <c r="U232" i="35"/>
  <c r="BQ232" i="35"/>
  <c r="AZ232" i="35"/>
  <c r="T232" i="35"/>
  <c r="AD232" i="35"/>
  <c r="S232" i="35"/>
  <c r="AB232" i="35"/>
  <c r="BT232" i="35"/>
  <c r="BI232" i="35"/>
  <c r="V232" i="35"/>
  <c r="BL232" i="35"/>
  <c r="BB232" i="35"/>
  <c r="BM232" i="35"/>
  <c r="BO232" i="35"/>
  <c r="AW232" i="35"/>
  <c r="BP232" i="35"/>
  <c r="A233" i="35"/>
  <c r="Q82" i="10"/>
  <c r="AC82" i="10"/>
  <c r="H82" i="10"/>
  <c r="U82" i="10"/>
  <c r="AH82" i="10"/>
  <c r="R82" i="10"/>
  <c r="AE82" i="10"/>
  <c r="S82" i="10"/>
  <c r="AF82" i="10"/>
  <c r="E82" i="10"/>
  <c r="T82" i="10"/>
  <c r="AG82" i="10"/>
  <c r="X82" i="10"/>
  <c r="W82" i="10"/>
  <c r="Y82" i="10"/>
  <c r="I82" i="10"/>
  <c r="Z82" i="10"/>
  <c r="J82" i="10"/>
  <c r="AA82" i="10"/>
  <c r="K82" i="10"/>
  <c r="AB82" i="10"/>
  <c r="L82" i="10"/>
  <c r="AD82" i="10"/>
  <c r="M82" i="10"/>
  <c r="AI82" i="10"/>
  <c r="N82" i="10"/>
  <c r="AJ82" i="10"/>
  <c r="O82" i="10"/>
  <c r="V82" i="10"/>
  <c r="D87" i="10"/>
  <c r="P82" i="10"/>
  <c r="O84" i="10"/>
  <c r="AA84" i="10"/>
  <c r="K84" i="10"/>
  <c r="X84" i="10"/>
  <c r="D89" i="10"/>
  <c r="H84" i="10"/>
  <c r="U84" i="10"/>
  <c r="AH84" i="10"/>
  <c r="AI84" i="10"/>
  <c r="I84" i="10"/>
  <c r="V84" i="10"/>
  <c r="J84" i="10"/>
  <c r="W84" i="10"/>
  <c r="AJ84" i="10"/>
  <c r="S84" i="10"/>
  <c r="R84" i="10"/>
  <c r="T84" i="10"/>
  <c r="Y84" i="10"/>
  <c r="Z84" i="10"/>
  <c r="AB84" i="10"/>
  <c r="AC84" i="10"/>
  <c r="L84" i="10"/>
  <c r="AD84" i="10"/>
  <c r="M84" i="10"/>
  <c r="AE84" i="10"/>
  <c r="N84" i="10"/>
  <c r="AF84" i="10"/>
  <c r="P84" i="10"/>
  <c r="AG84" i="10"/>
  <c r="Q84" i="10"/>
  <c r="L88" i="10"/>
  <c r="N88" i="10"/>
  <c r="Z88" i="10"/>
  <c r="J88" i="10"/>
  <c r="W88" i="10"/>
  <c r="AI88" i="10"/>
  <c r="K88" i="10"/>
  <c r="AJ88" i="10"/>
  <c r="X88" i="10"/>
  <c r="M88" i="10"/>
  <c r="Y88" i="10"/>
  <c r="Q88" i="10"/>
  <c r="P88" i="10"/>
  <c r="AF88" i="10"/>
  <c r="R88" i="10"/>
  <c r="AH88" i="10"/>
  <c r="S88" i="10"/>
  <c r="T88" i="10"/>
  <c r="U88" i="10"/>
  <c r="V88" i="10"/>
  <c r="AA88" i="10"/>
  <c r="AB88" i="10"/>
  <c r="H88" i="10"/>
  <c r="AC88" i="10"/>
  <c r="D93" i="10"/>
  <c r="O88" i="10"/>
  <c r="AG88" i="10"/>
  <c r="I88" i="10"/>
  <c r="AD88" i="10"/>
  <c r="AE88" i="10"/>
  <c r="L233" i="35"/>
  <c r="BL233" i="35" a="1"/>
  <c r="BH233" i="35" a="1"/>
  <c r="AU233" i="35" a="1"/>
  <c r="BS233" i="35" a="1"/>
  <c r="R233" i="35" a="1"/>
  <c r="H233" i="35"/>
  <c r="V233" i="35" a="1"/>
  <c r="BO233" i="35" a="1"/>
  <c r="C233" i="35" a="1"/>
  <c r="AB233" i="35" a="1"/>
  <c r="K233" i="35"/>
  <c r="BN233" i="35" a="1"/>
  <c r="X233" i="35" a="1"/>
  <c r="BA233" i="35" a="1"/>
  <c r="I233" i="35"/>
  <c r="BR233" i="35" a="1"/>
  <c r="AD233" i="35" a="1"/>
  <c r="N233" i="35"/>
  <c r="AH233" i="35" a="1"/>
  <c r="AK233" i="35" a="1"/>
  <c r="BI233" i="35" a="1"/>
  <c r="AV233" i="35" a="1"/>
  <c r="AG233" i="35" a="1"/>
  <c r="P233" i="35" a="1"/>
  <c r="BT233" i="35" a="1"/>
  <c r="AM233" i="35"/>
  <c r="AX233" i="35" a="1"/>
  <c r="AY233" i="35" a="1"/>
  <c r="AN233" i="35"/>
  <c r="Q233" i="35" a="1"/>
  <c r="D233" i="35"/>
  <c r="F233" i="35"/>
  <c r="AS233" i="35"/>
  <c r="S233" i="35" a="1"/>
  <c r="E233" i="35"/>
  <c r="BJ233" i="35" a="1"/>
  <c r="BU233" i="35" a="1"/>
  <c r="AE233" i="35" a="1"/>
  <c r="AW233" i="35" a="1"/>
  <c r="AR233" i="35"/>
  <c r="U233" i="35" a="1"/>
  <c r="W233" i="35" a="1"/>
  <c r="Y233" i="35" a="1"/>
  <c r="BP233" i="35" a="1"/>
  <c r="AF233" i="35" a="1"/>
  <c r="M233" i="35"/>
  <c r="AZ233" i="35" a="1"/>
  <c r="AA233" i="35" a="1"/>
  <c r="BM233" i="35" a="1"/>
  <c r="BG233" i="35" a="1"/>
  <c r="AO233" i="35"/>
  <c r="BQ233" i="35" a="1"/>
  <c r="G233" i="35"/>
  <c r="BB233" i="35" a="1"/>
  <c r="AJ233" i="35" a="1"/>
  <c r="T233" i="35" a="1"/>
  <c r="Z233" i="35" a="1"/>
  <c r="BK233" i="35" a="1"/>
  <c r="J233" i="35"/>
  <c r="BF233" i="35" a="1"/>
  <c r="BE233" i="35" a="1"/>
  <c r="AQ233" i="35"/>
  <c r="AI233" i="35" a="1"/>
  <c r="AP233" i="35"/>
  <c r="AC233" i="35" a="1"/>
  <c r="BD233" i="35" a="1"/>
  <c r="BC233" i="35" a="1"/>
  <c r="AU233" i="35" l="1"/>
  <c r="Y233" i="35"/>
  <c r="U233" i="35"/>
  <c r="BD233" i="35"/>
  <c r="AK233" i="35"/>
  <c r="BL233" i="35"/>
  <c r="BB233" i="35"/>
  <c r="X233" i="35"/>
  <c r="AI233" i="35"/>
  <c r="AJ233" i="35"/>
  <c r="AW233" i="35"/>
  <c r="C233" i="35"/>
  <c r="BT233" i="35"/>
  <c r="BF233" i="35"/>
  <c r="AY233" i="35"/>
  <c r="BK233" i="35"/>
  <c r="Z233" i="35"/>
  <c r="BI233" i="35"/>
  <c r="BO233" i="35"/>
  <c r="AG233" i="35"/>
  <c r="BQ233" i="35"/>
  <c r="BH233" i="35"/>
  <c r="BU233" i="35"/>
  <c r="P233" i="35"/>
  <c r="AH233" i="35"/>
  <c r="BP233" i="35"/>
  <c r="AD233" i="35"/>
  <c r="W233" i="35"/>
  <c r="T233" i="35"/>
  <c r="BJ233" i="35"/>
  <c r="R233" i="35"/>
  <c r="AA233" i="35"/>
  <c r="AB233" i="35"/>
  <c r="AX233" i="35"/>
  <c r="Q233" i="35"/>
  <c r="BR233" i="35"/>
  <c r="BM233" i="35"/>
  <c r="BC233" i="35"/>
  <c r="BA233" i="35"/>
  <c r="V233" i="35"/>
  <c r="BG233" i="35"/>
  <c r="AZ233" i="35"/>
  <c r="AV233" i="35"/>
  <c r="AE233" i="35"/>
  <c r="BN233" i="35"/>
  <c r="AC233" i="35"/>
  <c r="S233" i="35"/>
  <c r="BS233" i="35"/>
  <c r="BE233" i="35"/>
  <c r="AF233" i="35"/>
  <c r="A234" i="35"/>
  <c r="P93" i="10"/>
  <c r="AB93" i="10"/>
  <c r="M93" i="10"/>
  <c r="Y93" i="10"/>
  <c r="N93" i="10"/>
  <c r="Z93" i="10"/>
  <c r="O93" i="10"/>
  <c r="AA93" i="10"/>
  <c r="K93" i="10"/>
  <c r="J93" i="10"/>
  <c r="AD93" i="10"/>
  <c r="L93" i="10"/>
  <c r="AF93" i="10"/>
  <c r="Q93" i="10"/>
  <c r="AG93" i="10"/>
  <c r="R93" i="10"/>
  <c r="AH93" i="10"/>
  <c r="S93" i="10"/>
  <c r="AI93" i="10"/>
  <c r="T93" i="10"/>
  <c r="AJ93" i="10"/>
  <c r="U93" i="10"/>
  <c r="V93" i="10"/>
  <c r="W93" i="10"/>
  <c r="AC93" i="10"/>
  <c r="AE93" i="10"/>
  <c r="H93" i="10"/>
  <c r="X93" i="10"/>
  <c r="I93" i="10"/>
  <c r="S89" i="10"/>
  <c r="AE89" i="10"/>
  <c r="P89" i="10"/>
  <c r="AB89" i="10"/>
  <c r="AC89" i="10"/>
  <c r="D94" i="10"/>
  <c r="Q89" i="10"/>
  <c r="R89" i="10"/>
  <c r="AD89" i="10"/>
  <c r="V89" i="10"/>
  <c r="U89" i="10"/>
  <c r="W89" i="10"/>
  <c r="H89" i="10"/>
  <c r="X89" i="10"/>
  <c r="I89" i="10"/>
  <c r="Y89" i="10"/>
  <c r="J89" i="10"/>
  <c r="Z89" i="10"/>
  <c r="K89" i="10"/>
  <c r="AA89" i="10"/>
  <c r="L89" i="10"/>
  <c r="AF89" i="10"/>
  <c r="AG89" i="10"/>
  <c r="M89" i="10"/>
  <c r="N89" i="10"/>
  <c r="AH89" i="10"/>
  <c r="T89" i="10"/>
  <c r="O89" i="10"/>
  <c r="AI89" i="10"/>
  <c r="AJ89" i="10"/>
  <c r="E87" i="10"/>
  <c r="S87" i="10"/>
  <c r="AE87" i="10"/>
  <c r="R87" i="10"/>
  <c r="AF87" i="10"/>
  <c r="O87" i="10"/>
  <c r="AB87" i="10"/>
  <c r="P87" i="10"/>
  <c r="AC87" i="10"/>
  <c r="Q87" i="10"/>
  <c r="AD87" i="10"/>
  <c r="I87" i="10"/>
  <c r="Z87" i="10"/>
  <c r="D92" i="10"/>
  <c r="H87" i="10"/>
  <c r="Y87" i="10"/>
  <c r="J87" i="10"/>
  <c r="AA87" i="10"/>
  <c r="K87" i="10"/>
  <c r="AG87" i="10"/>
  <c r="L87" i="10"/>
  <c r="AH87" i="10"/>
  <c r="M87" i="10"/>
  <c r="AI87" i="10"/>
  <c r="N87" i="10"/>
  <c r="AJ87" i="10"/>
  <c r="T87" i="10"/>
  <c r="U87" i="10"/>
  <c r="V87" i="10"/>
  <c r="W87" i="10"/>
  <c r="X87" i="10"/>
  <c r="BS234" i="35" a="1"/>
  <c r="AJ234" i="35" a="1"/>
  <c r="AS234" i="35"/>
  <c r="AB234" i="35" a="1"/>
  <c r="AD234" i="35" a="1"/>
  <c r="V234" i="35" a="1"/>
  <c r="BQ234" i="35" a="1"/>
  <c r="G234" i="35"/>
  <c r="AR234" i="35"/>
  <c r="BJ234" i="35" a="1"/>
  <c r="L234" i="35"/>
  <c r="AU234" i="35" a="1"/>
  <c r="BE234" i="35" a="1"/>
  <c r="AX234" i="35" a="1"/>
  <c r="D234" i="35"/>
  <c r="BG234" i="35" a="1"/>
  <c r="F234" i="35"/>
  <c r="AO234" i="35"/>
  <c r="BC234" i="35" a="1"/>
  <c r="AC234" i="35" a="1"/>
  <c r="H234" i="35"/>
  <c r="AV234" i="35" a="1"/>
  <c r="I234" i="35"/>
  <c r="AA234" i="35" a="1"/>
  <c r="R234" i="35" a="1"/>
  <c r="AG234" i="35" a="1"/>
  <c r="BK234" i="35" a="1"/>
  <c r="AZ234" i="35" a="1"/>
  <c r="X234" i="35" a="1"/>
  <c r="AM234" i="35"/>
  <c r="AI234" i="35" a="1"/>
  <c r="J234" i="35"/>
  <c r="Z234" i="35" a="1"/>
  <c r="AQ234" i="35"/>
  <c r="AF234" i="35" a="1"/>
  <c r="BH234" i="35" a="1"/>
  <c r="Q234" i="35" a="1"/>
  <c r="BM234" i="35" a="1"/>
  <c r="BR234" i="35" a="1"/>
  <c r="BP234" i="35" a="1"/>
  <c r="AN234" i="35"/>
  <c r="BD234" i="35" a="1"/>
  <c r="S234" i="35" a="1"/>
  <c r="BU234" i="35" a="1"/>
  <c r="BN234" i="35" a="1"/>
  <c r="BI234" i="35" a="1"/>
  <c r="N234" i="35"/>
  <c r="K234" i="35"/>
  <c r="BO234" i="35" a="1"/>
  <c r="E234" i="35"/>
  <c r="AY234" i="35" a="1"/>
  <c r="AP234" i="35"/>
  <c r="T234" i="35" a="1"/>
  <c r="BB234" i="35" a="1"/>
  <c r="AE234" i="35" a="1"/>
  <c r="W234" i="35" a="1"/>
  <c r="AW234" i="35" a="1"/>
  <c r="BT234" i="35" a="1"/>
  <c r="Y234" i="35" a="1"/>
  <c r="BL234" i="35" a="1"/>
  <c r="M234" i="35"/>
  <c r="P234" i="35" a="1"/>
  <c r="U234" i="35" a="1"/>
  <c r="BA234" i="35" a="1"/>
  <c r="AK234" i="35" a="1"/>
  <c r="AH234" i="35" a="1"/>
  <c r="C234" i="35" a="1"/>
  <c r="BF234" i="35" a="1"/>
  <c r="BG234" i="35" l="1"/>
  <c r="BA234" i="35"/>
  <c r="BC234" i="35"/>
  <c r="AC234" i="35"/>
  <c r="BS234" i="35"/>
  <c r="Q234" i="35"/>
  <c r="BK234" i="35"/>
  <c r="AI234" i="35"/>
  <c r="AB234" i="35"/>
  <c r="C234" i="35"/>
  <c r="AK234" i="35"/>
  <c r="BQ234" i="35"/>
  <c r="AD234" i="35"/>
  <c r="U234" i="35"/>
  <c r="S234" i="35"/>
  <c r="AX234" i="35"/>
  <c r="AY234" i="35"/>
  <c r="BD234" i="35"/>
  <c r="AF234" i="35"/>
  <c r="BL234" i="35"/>
  <c r="R234" i="35"/>
  <c r="AJ234" i="35"/>
  <c r="Y234" i="35"/>
  <c r="BJ234" i="35"/>
  <c r="AU234" i="35"/>
  <c r="X234" i="35"/>
  <c r="Z234" i="35"/>
  <c r="BH234" i="35"/>
  <c r="BR234" i="35"/>
  <c r="P234" i="35"/>
  <c r="BT234" i="35"/>
  <c r="V234" i="35"/>
  <c r="AH234" i="35"/>
  <c r="BN234" i="35"/>
  <c r="BO234" i="35"/>
  <c r="AZ234" i="35"/>
  <c r="BU234" i="35"/>
  <c r="BM234" i="35"/>
  <c r="BI234" i="35"/>
  <c r="W234" i="35"/>
  <c r="AW234" i="35"/>
  <c r="AV234" i="35"/>
  <c r="BP234" i="35"/>
  <c r="AE234" i="35"/>
  <c r="BB234" i="35"/>
  <c r="T234" i="35"/>
  <c r="BE234" i="35"/>
  <c r="AG234" i="35"/>
  <c r="AA234" i="35"/>
  <c r="BF234" i="35"/>
  <c r="A235" i="35"/>
  <c r="I94" i="10"/>
  <c r="U94" i="10"/>
  <c r="AG94" i="10"/>
  <c r="R94" i="10"/>
  <c r="AD94" i="10"/>
  <c r="S94" i="10"/>
  <c r="AE94" i="10"/>
  <c r="H94" i="10"/>
  <c r="T94" i="10"/>
  <c r="AF94" i="10"/>
  <c r="AJ94" i="10"/>
  <c r="O94" i="10"/>
  <c r="AI94" i="10"/>
  <c r="Q94" i="10"/>
  <c r="V94" i="10"/>
  <c r="W94" i="10"/>
  <c r="X94" i="10"/>
  <c r="Y94" i="10"/>
  <c r="J94" i="10"/>
  <c r="Z94" i="10"/>
  <c r="K94" i="10"/>
  <c r="AA94" i="10"/>
  <c r="L94" i="10"/>
  <c r="AB94" i="10"/>
  <c r="M94" i="10"/>
  <c r="AC94" i="10"/>
  <c r="N94" i="10"/>
  <c r="AH94" i="10"/>
  <c r="P94" i="10"/>
  <c r="K92" i="10"/>
  <c r="W92" i="10"/>
  <c r="AI92" i="10"/>
  <c r="H92" i="10"/>
  <c r="T92" i="10"/>
  <c r="AF92" i="10"/>
  <c r="U92" i="10"/>
  <c r="I92" i="10"/>
  <c r="AG92" i="10"/>
  <c r="J92" i="10"/>
  <c r="V92" i="10"/>
  <c r="AH92" i="10"/>
  <c r="Y92" i="10"/>
  <c r="E92" i="10"/>
  <c r="AA92" i="10"/>
  <c r="L92" i="10"/>
  <c r="AB92" i="10"/>
  <c r="M92" i="10"/>
  <c r="AC92" i="10"/>
  <c r="N92" i="10"/>
  <c r="AD92" i="10"/>
  <c r="O92" i="10"/>
  <c r="AE92" i="10"/>
  <c r="P92" i="10"/>
  <c r="AJ92" i="10"/>
  <c r="Q92" i="10"/>
  <c r="R92" i="10"/>
  <c r="X92" i="10"/>
  <c r="Z92" i="10"/>
  <c r="S92" i="10"/>
  <c r="X235" i="35" a="1"/>
  <c r="J235" i="35"/>
  <c r="AG235" i="35" a="1"/>
  <c r="BC235" i="35" a="1"/>
  <c r="BP235" i="35" a="1"/>
  <c r="BB235" i="35" a="1"/>
  <c r="S235" i="35" a="1"/>
  <c r="AE235" i="35" a="1"/>
  <c r="AS235" i="35"/>
  <c r="W235" i="35" a="1"/>
  <c r="AN235" i="35"/>
  <c r="U235" i="35" a="1"/>
  <c r="AQ235" i="35"/>
  <c r="AB235" i="35" a="1"/>
  <c r="BN235" i="35" a="1"/>
  <c r="AV235" i="35" a="1"/>
  <c r="I235" i="35"/>
  <c r="BE235" i="35" a="1"/>
  <c r="BL235" i="35" a="1"/>
  <c r="BO235" i="35" a="1"/>
  <c r="AZ235" i="35" a="1"/>
  <c r="AA235" i="35" a="1"/>
  <c r="F235" i="35"/>
  <c r="BF235" i="35" a="1"/>
  <c r="V235" i="35" a="1"/>
  <c r="Y235" i="35" a="1"/>
  <c r="AH235" i="35" a="1"/>
  <c r="BU235" i="35" a="1"/>
  <c r="L235" i="35"/>
  <c r="AD235" i="35" a="1"/>
  <c r="BH235" i="35" a="1"/>
  <c r="AO235" i="35"/>
  <c r="AM235" i="35"/>
  <c r="AR235" i="35"/>
  <c r="AY235" i="35" a="1"/>
  <c r="P235" i="35" a="1"/>
  <c r="N235" i="35"/>
  <c r="AW235" i="35" a="1"/>
  <c r="H235" i="35"/>
  <c r="AK235" i="35" a="1"/>
  <c r="BR235" i="35" a="1"/>
  <c r="BJ235" i="35" a="1"/>
  <c r="BD235" i="35" a="1"/>
  <c r="AC235" i="35" a="1"/>
  <c r="BT235" i="35" a="1"/>
  <c r="G235" i="35"/>
  <c r="M235" i="35"/>
  <c r="K235" i="35"/>
  <c r="BK235" i="35" a="1"/>
  <c r="BQ235" i="35" a="1"/>
  <c r="Q235" i="35" a="1"/>
  <c r="D235" i="35"/>
  <c r="E235" i="35"/>
  <c r="AI235" i="35" a="1"/>
  <c r="AU235" i="35" a="1"/>
  <c r="R235" i="35" a="1"/>
  <c r="C235" i="35" a="1"/>
  <c r="AP235" i="35"/>
  <c r="Z235" i="35" a="1"/>
  <c r="T235" i="35" a="1"/>
  <c r="AF235" i="35" a="1"/>
  <c r="BS235" i="35" a="1"/>
  <c r="BM235" i="35" a="1"/>
  <c r="BG235" i="35" a="1"/>
  <c r="AX235" i="35" a="1"/>
  <c r="BI235" i="35" a="1"/>
  <c r="AJ235" i="35" a="1"/>
  <c r="BA235" i="35" a="1"/>
  <c r="BJ235" i="35" l="1"/>
  <c r="BA235" i="35"/>
  <c r="AB235" i="35"/>
  <c r="AH235" i="35"/>
  <c r="X235" i="35"/>
  <c r="U235" i="35"/>
  <c r="AJ235" i="35"/>
  <c r="Y235" i="35"/>
  <c r="BI235" i="35"/>
  <c r="AK235" i="35"/>
  <c r="BD235" i="35"/>
  <c r="Q235" i="35"/>
  <c r="BP235" i="35"/>
  <c r="T235" i="35"/>
  <c r="AI235" i="35"/>
  <c r="BF235" i="35"/>
  <c r="BE235" i="35"/>
  <c r="S235" i="35"/>
  <c r="BL235" i="35"/>
  <c r="AU235" i="35"/>
  <c r="BK235" i="35"/>
  <c r="AG235" i="35"/>
  <c r="AY235" i="35"/>
  <c r="W235" i="35"/>
  <c r="BS235" i="35"/>
  <c r="AV235" i="35"/>
  <c r="BQ235" i="35"/>
  <c r="BN235" i="35"/>
  <c r="AE235" i="35"/>
  <c r="BC235" i="35"/>
  <c r="R235" i="35"/>
  <c r="BM235" i="35"/>
  <c r="BH235" i="35"/>
  <c r="AC235" i="35"/>
  <c r="BO235" i="35"/>
  <c r="AW235" i="35"/>
  <c r="BR235" i="35"/>
  <c r="BU235" i="35"/>
  <c r="V235" i="35"/>
  <c r="Z235" i="35"/>
  <c r="AA235" i="35"/>
  <c r="BB235" i="35"/>
  <c r="AD235" i="35"/>
  <c r="BG235" i="35"/>
  <c r="AZ235" i="35"/>
  <c r="AX235" i="35"/>
  <c r="P235" i="35"/>
  <c r="C235" i="35"/>
  <c r="AF235" i="35"/>
  <c r="BT235" i="35"/>
  <c r="A236" i="35"/>
  <c r="S52" i="4"/>
  <c r="AB14" i="24" s="1"/>
  <c r="AC58" i="4"/>
  <c r="AV20" i="24" s="1"/>
  <c r="Y56" i="4"/>
  <c r="AN18" i="24" s="1"/>
  <c r="F54" i="4"/>
  <c r="F16" i="24" s="1"/>
  <c r="N52" i="4"/>
  <c r="AB52" i="4"/>
  <c r="AT14" i="24" s="1"/>
  <c r="V61" i="4"/>
  <c r="AH23" i="24" s="1"/>
  <c r="AA60" i="4"/>
  <c r="AR22" i="24" s="1"/>
  <c r="T56" i="4"/>
  <c r="AD18" i="24" s="1"/>
  <c r="AE54" i="4"/>
  <c r="AZ16" i="24" s="1"/>
  <c r="G58" i="4"/>
  <c r="H20" i="24" s="1"/>
  <c r="P55" i="4"/>
  <c r="S56" i="4"/>
  <c r="AB18" i="24" s="1"/>
  <c r="E52" i="4"/>
  <c r="D14" i="24" s="1"/>
  <c r="E51" i="4"/>
  <c r="D13" i="24" s="1"/>
  <c r="N63" i="4"/>
  <c r="T52" i="4"/>
  <c r="AD14" i="24" s="1"/>
  <c r="I58" i="4"/>
  <c r="L20" i="24" s="1"/>
  <c r="P58" i="4"/>
  <c r="P65" i="4"/>
  <c r="L53" i="4"/>
  <c r="R15" i="24" s="1"/>
  <c r="P60" i="4"/>
  <c r="I63" i="4"/>
  <c r="L25" i="24" s="1"/>
  <c r="J56" i="4"/>
  <c r="N18" i="24" s="1"/>
  <c r="G60" i="4"/>
  <c r="H22" i="24" s="1"/>
  <c r="T54" i="4"/>
  <c r="AD16" i="24" s="1"/>
  <c r="G54" i="4"/>
  <c r="H16" i="24" s="1"/>
  <c r="N54" i="4"/>
  <c r="Q62" i="4"/>
  <c r="X24" i="24" s="1"/>
  <c r="G55" i="4"/>
  <c r="H17" i="24" s="1"/>
  <c r="I56" i="4"/>
  <c r="L18" i="24" s="1"/>
  <c r="O51" i="4"/>
  <c r="V13" i="24" s="1"/>
  <c r="AB63" i="4"/>
  <c r="AT25" i="24" s="1"/>
  <c r="R56" i="4"/>
  <c r="X58" i="4"/>
  <c r="AL20" i="24" s="1"/>
  <c r="AE55" i="4"/>
  <c r="AZ17" i="24" s="1"/>
  <c r="G65" i="4"/>
  <c r="H27" i="24" s="1"/>
  <c r="R63" i="4"/>
  <c r="F65" i="4"/>
  <c r="F27" i="24" s="1"/>
  <c r="H55" i="4"/>
  <c r="J17" i="24" s="1"/>
  <c r="L58" i="4"/>
  <c r="R20" i="24" s="1"/>
  <c r="W63" i="4"/>
  <c r="AJ25" i="24" s="1"/>
  <c r="Y65" i="4"/>
  <c r="AN27" i="24" s="1"/>
  <c r="Y54" i="4"/>
  <c r="AN16" i="24" s="1"/>
  <c r="O65" i="4"/>
  <c r="V27" i="24" s="1"/>
  <c r="V53" i="4"/>
  <c r="AH15" i="24" s="1"/>
  <c r="Z53" i="4"/>
  <c r="AP15" i="24" s="1"/>
  <c r="I65" i="4"/>
  <c r="L27" i="24" s="1"/>
  <c r="H54" i="4"/>
  <c r="J16" i="24" s="1"/>
  <c r="AG65" i="4"/>
  <c r="Z27" i="24" s="1"/>
  <c r="X52" i="4"/>
  <c r="AL14" i="24" s="1"/>
  <c r="L63" i="4"/>
  <c r="R25" i="24" s="1"/>
  <c r="W65" i="4"/>
  <c r="AJ27" i="24" s="1"/>
  <c r="M58" i="4"/>
  <c r="T20" i="24" s="1"/>
  <c r="I55" i="4"/>
  <c r="L17" i="24" s="1"/>
  <c r="AC63" i="4"/>
  <c r="AV25" i="24" s="1"/>
  <c r="Z58" i="4"/>
  <c r="AP20" i="24" s="1"/>
  <c r="G61" i="4"/>
  <c r="H23" i="24" s="1"/>
  <c r="Z55" i="4"/>
  <c r="AP17" i="24" s="1"/>
  <c r="M65" i="4"/>
  <c r="T27" i="24" s="1"/>
  <c r="AD53" i="4"/>
  <c r="AX15" i="24" s="1"/>
  <c r="AE63" i="4"/>
  <c r="AZ25" i="24" s="1"/>
  <c r="L65" i="4"/>
  <c r="R27" i="24" s="1"/>
  <c r="J52" i="4"/>
  <c r="N14" i="24" s="1"/>
  <c r="K53" i="4"/>
  <c r="P15" i="24" s="1"/>
  <c r="I54" i="4"/>
  <c r="L16" i="24" s="1"/>
  <c r="Q54" i="4"/>
  <c r="X16" i="24" s="1"/>
  <c r="O53" i="4"/>
  <c r="V15" i="24" s="1"/>
  <c r="F60" i="4"/>
  <c r="F22" i="24" s="1"/>
  <c r="O62" i="4"/>
  <c r="V24" i="24" s="1"/>
  <c r="G52" i="4"/>
  <c r="H14" i="24" s="1"/>
  <c r="V51" i="4"/>
  <c r="AH13" i="24" s="1"/>
  <c r="U63" i="4"/>
  <c r="AF25" i="24" s="1"/>
  <c r="E63" i="4"/>
  <c r="D25" i="24" s="1"/>
  <c r="M60" i="4"/>
  <c r="T22" i="24" s="1"/>
  <c r="I62" i="4"/>
  <c r="L24" i="24" s="1"/>
  <c r="AE60" i="4"/>
  <c r="AZ22" i="24" s="1"/>
  <c r="AC54" i="4"/>
  <c r="AV16" i="24" s="1"/>
  <c r="O63" i="4"/>
  <c r="V25" i="24" s="1"/>
  <c r="AB61" i="4"/>
  <c r="AT23" i="24" s="1"/>
  <c r="F62" i="4"/>
  <c r="F24" i="24" s="1"/>
  <c r="J62" i="4"/>
  <c r="N24" i="24" s="1"/>
  <c r="AB56" i="4"/>
  <c r="AT18" i="24" s="1"/>
  <c r="P54" i="4"/>
  <c r="L62" i="4"/>
  <c r="R24" i="24" s="1"/>
  <c r="R61" i="4"/>
  <c r="P61" i="4"/>
  <c r="Q58" i="4"/>
  <c r="X20" i="24" s="1"/>
  <c r="S58" i="4"/>
  <c r="AB20" i="24" s="1"/>
  <c r="S61" i="4"/>
  <c r="AB23" i="24" s="1"/>
  <c r="AD60" i="4"/>
  <c r="AX22" i="24" s="1"/>
  <c r="T61" i="4"/>
  <c r="AD23" i="24" s="1"/>
  <c r="Y62" i="4"/>
  <c r="AN24" i="24" s="1"/>
  <c r="H52" i="4"/>
  <c r="J14" i="24" s="1"/>
  <c r="S54" i="4"/>
  <c r="AB16" i="24" s="1"/>
  <c r="Q63" i="4"/>
  <c r="X25" i="24" s="1"/>
  <c r="P53" i="4"/>
  <c r="I61" i="4"/>
  <c r="L23" i="24" s="1"/>
  <c r="R55" i="4"/>
  <c r="AG54" i="4"/>
  <c r="Z16" i="24" s="1"/>
  <c r="H60" i="4"/>
  <c r="J22" i="24" s="1"/>
  <c r="Z63" i="4"/>
  <c r="AP25" i="24" s="1"/>
  <c r="I60" i="4"/>
  <c r="L22" i="24" s="1"/>
  <c r="G63" i="4"/>
  <c r="H25" i="24" s="1"/>
  <c r="AF56" i="4"/>
  <c r="BB18" i="24" s="1"/>
  <c r="V54" i="4"/>
  <c r="AH16" i="24" s="1"/>
  <c r="Y63" i="4"/>
  <c r="AN25" i="24" s="1"/>
  <c r="E55" i="4"/>
  <c r="D17" i="24" s="1"/>
  <c r="J53" i="4"/>
  <c r="N15" i="24" s="1"/>
  <c r="T53" i="4"/>
  <c r="AD15" i="24" s="1"/>
  <c r="AD61" i="4"/>
  <c r="AX23" i="24" s="1"/>
  <c r="U54" i="4"/>
  <c r="AF16" i="24" s="1"/>
  <c r="Z56" i="4"/>
  <c r="AP18" i="24" s="1"/>
  <c r="AC60" i="4"/>
  <c r="AV22" i="24" s="1"/>
  <c r="W56" i="4"/>
  <c r="AJ18" i="24" s="1"/>
  <c r="G56" i="4"/>
  <c r="H18" i="24" s="1"/>
  <c r="Q65" i="4"/>
  <c r="X27" i="24" s="1"/>
  <c r="K62" i="4"/>
  <c r="P24" i="24" s="1"/>
  <c r="J54" i="4"/>
  <c r="N16" i="24" s="1"/>
  <c r="AB55" i="4"/>
  <c r="AT17" i="24" s="1"/>
  <c r="H63" i="4"/>
  <c r="J25" i="24" s="1"/>
  <c r="E54" i="4"/>
  <c r="D16" i="24" s="1"/>
  <c r="G62" i="4"/>
  <c r="H24" i="24" s="1"/>
  <c r="AF61" i="4"/>
  <c r="BB23" i="24" s="1"/>
  <c r="Q61" i="4"/>
  <c r="X23" i="24" s="1"/>
  <c r="AF54" i="4"/>
  <c r="BB16" i="24" s="1"/>
  <c r="W58" i="4"/>
  <c r="AJ20" i="24" s="1"/>
  <c r="E62" i="4"/>
  <c r="D24" i="24" s="1"/>
  <c r="R54" i="4"/>
  <c r="W61" i="4"/>
  <c r="AJ23" i="24" s="1"/>
  <c r="AG55" i="4"/>
  <c r="Z17" i="24" s="1"/>
  <c r="AG58" i="4"/>
  <c r="Z20" i="24" s="1"/>
  <c r="AF62" i="4"/>
  <c r="BB24" i="24" s="1"/>
  <c r="K58" i="4"/>
  <c r="P20" i="24" s="1"/>
  <c r="T55" i="4"/>
  <c r="AD17" i="24" s="1"/>
  <c r="T63" i="4"/>
  <c r="AD25" i="24" s="1"/>
  <c r="O61" i="4"/>
  <c r="V23" i="24" s="1"/>
  <c r="Y53" i="4"/>
  <c r="AN15" i="24" s="1"/>
  <c r="P56" i="4"/>
  <c r="U65" i="4"/>
  <c r="AF27" i="24" s="1"/>
  <c r="AD65" i="4"/>
  <c r="AX27" i="24" s="1"/>
  <c r="E56" i="4"/>
  <c r="D18" i="24" s="1"/>
  <c r="T65" i="4"/>
  <c r="AD27" i="24" s="1"/>
  <c r="R60" i="4"/>
  <c r="V65" i="4"/>
  <c r="AH27" i="24" s="1"/>
  <c r="U62" i="4"/>
  <c r="AF24" i="24" s="1"/>
  <c r="K65" i="4"/>
  <c r="P27" i="24" s="1"/>
  <c r="U55" i="4"/>
  <c r="AF17" i="24" s="1"/>
  <c r="F53" i="4"/>
  <c r="F15" i="24" s="1"/>
  <c r="Z54" i="4"/>
  <c r="AP16" i="24" s="1"/>
  <c r="AA61" i="4"/>
  <c r="AR23" i="24" s="1"/>
  <c r="M63" i="4"/>
  <c r="T25" i="24" s="1"/>
  <c r="AG62" i="4"/>
  <c r="Z24" i="24" s="1"/>
  <c r="L54" i="4"/>
  <c r="R16" i="24" s="1"/>
  <c r="AE61" i="4"/>
  <c r="AZ23" i="24" s="1"/>
  <c r="AB53" i="4"/>
  <c r="AT15" i="24" s="1"/>
  <c r="M62" i="4"/>
  <c r="T24" i="24" s="1"/>
  <c r="AC65" i="4"/>
  <c r="AV27" i="24" s="1"/>
  <c r="W53" i="4"/>
  <c r="AJ15" i="24" s="1"/>
  <c r="F55" i="4"/>
  <c r="F17" i="24" s="1"/>
  <c r="AG56" i="4"/>
  <c r="Z18" i="24" s="1"/>
  <c r="X60" i="4"/>
  <c r="AL22" i="24" s="1"/>
  <c r="J65" i="4"/>
  <c r="N27" i="24" s="1"/>
  <c r="R62" i="4"/>
  <c r="E53" i="4"/>
  <c r="D15" i="24" s="1"/>
  <c r="F61" i="4"/>
  <c r="F23" i="24" s="1"/>
  <c r="AA55" i="4"/>
  <c r="AR17" i="24" s="1"/>
  <c r="J60" i="4"/>
  <c r="N22" i="24" s="1"/>
  <c r="AE53" i="4"/>
  <c r="AZ15" i="24" s="1"/>
  <c r="E58" i="4"/>
  <c r="D20" i="24" s="1"/>
  <c r="O54" i="4"/>
  <c r="V16" i="24" s="1"/>
  <c r="L60" i="4"/>
  <c r="R22" i="24" s="1"/>
  <c r="S53" i="4"/>
  <c r="AB15" i="24" s="1"/>
  <c r="R58" i="4"/>
  <c r="J58" i="4"/>
  <c r="N20" i="24" s="1"/>
  <c r="AD54" i="4"/>
  <c r="AX16" i="24" s="1"/>
  <c r="V62" i="4"/>
  <c r="AH24" i="24" s="1"/>
  <c r="M54" i="4"/>
  <c r="T16" i="24" s="1"/>
  <c r="M53" i="4"/>
  <c r="T15" i="24" s="1"/>
  <c r="S60" i="4"/>
  <c r="AB22" i="24" s="1"/>
  <c r="I53" i="4"/>
  <c r="L15" i="24" s="1"/>
  <c r="H58" i="4"/>
  <c r="J20" i="24" s="1"/>
  <c r="R53" i="4"/>
  <c r="Z62" i="4"/>
  <c r="AP24" i="24" s="1"/>
  <c r="AB54" i="4"/>
  <c r="AT16" i="24" s="1"/>
  <c r="X53" i="4"/>
  <c r="AL15" i="24" s="1"/>
  <c r="AC61" i="4"/>
  <c r="AV23" i="24" s="1"/>
  <c r="N55" i="4"/>
  <c r="W62" i="4"/>
  <c r="AJ24" i="24" s="1"/>
  <c r="AG60" i="4"/>
  <c r="Z22" i="24" s="1"/>
  <c r="V63" i="4"/>
  <c r="AH25" i="24" s="1"/>
  <c r="Q60" i="4"/>
  <c r="X22" i="24" s="1"/>
  <c r="AF58" i="4"/>
  <c r="BB20" i="24" s="1"/>
  <c r="U60" i="4"/>
  <c r="AF22" i="24" s="1"/>
  <c r="K63" i="4"/>
  <c r="P25" i="24" s="1"/>
  <c r="S65" i="4"/>
  <c r="AB27" i="24" s="1"/>
  <c r="X65" i="4"/>
  <c r="AL27" i="24" s="1"/>
  <c r="Z65" i="4"/>
  <c r="AP27" i="24" s="1"/>
  <c r="N53" i="4"/>
  <c r="AF53" i="4"/>
  <c r="BB15" i="24" s="1"/>
  <c r="E60" i="4"/>
  <c r="D22" i="24" s="1"/>
  <c r="AB58" i="4"/>
  <c r="AT20" i="24" s="1"/>
  <c r="AB65" i="4"/>
  <c r="AT27" i="24" s="1"/>
  <c r="F63" i="4"/>
  <c r="F25" i="24" s="1"/>
  <c r="T60" i="4"/>
  <c r="AD22" i="24" s="1"/>
  <c r="W60" i="4"/>
  <c r="AJ22" i="24" s="1"/>
  <c r="Q56" i="4"/>
  <c r="X18" i="24" s="1"/>
  <c r="AC53" i="4"/>
  <c r="AV15" i="24" s="1"/>
  <c r="AB60" i="4"/>
  <c r="AT22" i="24" s="1"/>
  <c r="N56" i="4"/>
  <c r="K60" i="4"/>
  <c r="P22" i="24" s="1"/>
  <c r="AA58" i="4"/>
  <c r="AR20" i="24" s="1"/>
  <c r="H62" i="4"/>
  <c r="J24" i="24" s="1"/>
  <c r="AA53" i="4"/>
  <c r="AR15" i="24" s="1"/>
  <c r="AE65" i="4"/>
  <c r="AZ27" i="24" s="1"/>
  <c r="AD58" i="4"/>
  <c r="AX20" i="24" s="1"/>
  <c r="X62" i="4"/>
  <c r="AL24" i="24" s="1"/>
  <c r="AD63" i="4"/>
  <c r="AX25" i="24" s="1"/>
  <c r="X55" i="4"/>
  <c r="AL17" i="24" s="1"/>
  <c r="T62" i="4"/>
  <c r="AD24" i="24" s="1"/>
  <c r="S62" i="4"/>
  <c r="AB24" i="24" s="1"/>
  <c r="K54" i="4"/>
  <c r="P16" i="24" s="1"/>
  <c r="E65" i="4"/>
  <c r="D27" i="24" s="1"/>
  <c r="AG53" i="4"/>
  <c r="Z15" i="24" s="1"/>
  <c r="X61" i="4"/>
  <c r="AL23" i="24" s="1"/>
  <c r="L55" i="4"/>
  <c r="R17" i="24" s="1"/>
  <c r="U61" i="4"/>
  <c r="AF23" i="24" s="1"/>
  <c r="AA56" i="4"/>
  <c r="AR18" i="24" s="1"/>
  <c r="F56" i="4"/>
  <c r="F18" i="24" s="1"/>
  <c r="Z61" i="4"/>
  <c r="AP23" i="24" s="1"/>
  <c r="W54" i="4"/>
  <c r="AJ16" i="24" s="1"/>
  <c r="N62" i="4"/>
  <c r="N65" i="4"/>
  <c r="H56" i="4"/>
  <c r="J18" i="24" s="1"/>
  <c r="U53" i="4"/>
  <c r="AF15" i="24" s="1"/>
  <c r="J55" i="4"/>
  <c r="N17" i="24" s="1"/>
  <c r="V58" i="4"/>
  <c r="AH20" i="24" s="1"/>
  <c r="O58" i="4"/>
  <c r="V20" i="24" s="1"/>
  <c r="M56" i="4"/>
  <c r="T18" i="24" s="1"/>
  <c r="X63" i="4"/>
  <c r="AL25" i="24" s="1"/>
  <c r="Y58" i="4"/>
  <c r="AN20" i="24" s="1"/>
  <c r="N61" i="4"/>
  <c r="L56" i="4"/>
  <c r="R18" i="24" s="1"/>
  <c r="V56" i="4"/>
  <c r="AH18" i="24" s="1"/>
  <c r="H53" i="4"/>
  <c r="J15" i="24" s="1"/>
  <c r="Y55" i="4"/>
  <c r="AN17" i="24" s="1"/>
  <c r="O55" i="4"/>
  <c r="V17" i="24" s="1"/>
  <c r="K55" i="4"/>
  <c r="P17" i="24" s="1"/>
  <c r="O60" i="4"/>
  <c r="V22" i="24" s="1"/>
  <c r="M61" i="4"/>
  <c r="T23" i="24" s="1"/>
  <c r="P62" i="4"/>
  <c r="N60" i="4"/>
  <c r="U56" i="4"/>
  <c r="AF18" i="24" s="1"/>
  <c r="AC55" i="4"/>
  <c r="AV17" i="24" s="1"/>
  <c r="N58" i="4"/>
  <c r="X56" i="4"/>
  <c r="AL18" i="24" s="1"/>
  <c r="AD62" i="4"/>
  <c r="AX24" i="24" s="1"/>
  <c r="AG63" i="4"/>
  <c r="Z25" i="24" s="1"/>
  <c r="H61" i="4"/>
  <c r="J23" i="24" s="1"/>
  <c r="P63" i="4"/>
  <c r="W55" i="4"/>
  <c r="AJ17" i="24" s="1"/>
  <c r="J61" i="4"/>
  <c r="N23" i="24" s="1"/>
  <c r="O56" i="4"/>
  <c r="V18" i="24" s="1"/>
  <c r="AE62" i="4"/>
  <c r="AZ24" i="24" s="1"/>
  <c r="AA54" i="4"/>
  <c r="AR16" i="24" s="1"/>
  <c r="AA65" i="4"/>
  <c r="AR27" i="24" s="1"/>
  <c r="Y60" i="4"/>
  <c r="AN22" i="24" s="1"/>
  <c r="H65" i="4"/>
  <c r="J27" i="24" s="1"/>
  <c r="AF60" i="4"/>
  <c r="BB22" i="24" s="1"/>
  <c r="E61" i="4"/>
  <c r="D23" i="24" s="1"/>
  <c r="S63" i="4"/>
  <c r="AB25" i="24" s="1"/>
  <c r="M55" i="4"/>
  <c r="T17" i="24" s="1"/>
  <c r="Z60" i="4"/>
  <c r="AP22" i="24" s="1"/>
  <c r="AE56" i="4"/>
  <c r="AZ18" i="24" s="1"/>
  <c r="K61" i="4"/>
  <c r="P23" i="24" s="1"/>
  <c r="Q53" i="4"/>
  <c r="X15" i="24" s="1"/>
  <c r="U58" i="4"/>
  <c r="AF20" i="24" s="1"/>
  <c r="AF63" i="4"/>
  <c r="BB25" i="24" s="1"/>
  <c r="AD55" i="4"/>
  <c r="AX17" i="24" s="1"/>
  <c r="T58" i="4"/>
  <c r="AD20" i="24" s="1"/>
  <c r="S55" i="4"/>
  <c r="AB17" i="24" s="1"/>
  <c r="Q55" i="4"/>
  <c r="X17" i="24" s="1"/>
  <c r="F58" i="4"/>
  <c r="F20" i="24" s="1"/>
  <c r="AA62" i="4"/>
  <c r="AR24" i="24" s="1"/>
  <c r="AE58" i="4"/>
  <c r="AZ20" i="24" s="1"/>
  <c r="V55" i="4"/>
  <c r="AH17" i="24" s="1"/>
  <c r="AA63" i="4"/>
  <c r="AR25" i="24" s="1"/>
  <c r="AC56" i="4"/>
  <c r="AV18" i="24" s="1"/>
  <c r="Y61" i="4"/>
  <c r="AN23" i="24" s="1"/>
  <c r="K56" i="4"/>
  <c r="P18" i="24" s="1"/>
  <c r="AG61" i="4"/>
  <c r="Z23" i="24" s="1"/>
  <c r="L61" i="4"/>
  <c r="R23" i="24" s="1"/>
  <c r="V60" i="4"/>
  <c r="AH22" i="24" s="1"/>
  <c r="AF55" i="4"/>
  <c r="BB17" i="24" s="1"/>
  <c r="X54" i="4"/>
  <c r="AL16" i="24" s="1"/>
  <c r="R65" i="4"/>
  <c r="AC62" i="4"/>
  <c r="AV24" i="24" s="1"/>
  <c r="AB62" i="4"/>
  <c r="AT24" i="24" s="1"/>
  <c r="AD56" i="4"/>
  <c r="AX18" i="24" s="1"/>
  <c r="AF65" i="4"/>
  <c r="BB27" i="24" s="1"/>
  <c r="J63" i="4"/>
  <c r="N25" i="24" s="1"/>
  <c r="G8" i="25"/>
  <c r="N8" i="25"/>
  <c r="Q8" i="25"/>
  <c r="Y8" i="25"/>
  <c r="Z8" i="25"/>
  <c r="AB8" i="25"/>
  <c r="AC8" i="25"/>
  <c r="AD8" i="25"/>
  <c r="AC10" i="25"/>
  <c r="G11" i="25"/>
  <c r="D11" i="25" s="1"/>
  <c r="G17" i="25"/>
  <c r="U17" i="25"/>
  <c r="V17" i="25"/>
  <c r="H19" i="25"/>
  <c r="I19" i="25"/>
  <c r="L19" i="25"/>
  <c r="X19" i="25"/>
  <c r="Y19" i="25"/>
  <c r="Z19" i="25"/>
  <c r="AB19" i="25"/>
  <c r="AC19" i="25"/>
  <c r="F22" i="25"/>
  <c r="AS236" i="35"/>
  <c r="G236" i="35"/>
  <c r="BO236" i="35" a="1"/>
  <c r="AE236" i="35" a="1"/>
  <c r="AY236" i="35" a="1"/>
  <c r="T236" i="35" a="1"/>
  <c r="M236" i="35"/>
  <c r="AA236" i="35" a="1"/>
  <c r="BK236" i="35" a="1"/>
  <c r="AN236" i="35"/>
  <c r="H236" i="35"/>
  <c r="AG236" i="35" a="1"/>
  <c r="K236" i="35"/>
  <c r="BN236" i="35" a="1"/>
  <c r="AO236" i="35"/>
  <c r="BU236" i="35" a="1"/>
  <c r="AP236" i="35"/>
  <c r="AF236" i="35" a="1"/>
  <c r="AM236" i="35"/>
  <c r="Y236" i="35" a="1"/>
  <c r="S236" i="35" a="1"/>
  <c r="N236" i="35"/>
  <c r="AV236" i="35" a="1"/>
  <c r="J236" i="35"/>
  <c r="C236" i="35" a="1"/>
  <c r="BF236" i="35" a="1"/>
  <c r="BT236" i="35" a="1"/>
  <c r="X236" i="35" a="1"/>
  <c r="BR236" i="35" a="1"/>
  <c r="E236" i="35"/>
  <c r="AC236" i="35" a="1"/>
  <c r="AZ236" i="35" a="1"/>
  <c r="AI236" i="35" a="1"/>
  <c r="I236" i="35"/>
  <c r="BM236" i="35" a="1"/>
  <c r="BH236" i="35" a="1"/>
  <c r="BB236" i="35" a="1"/>
  <c r="BD236" i="35" a="1"/>
  <c r="AK236" i="35" a="1"/>
  <c r="BQ236" i="35" a="1"/>
  <c r="P236" i="35" a="1"/>
  <c r="BL236" i="35" a="1"/>
  <c r="BC236" i="35" a="1"/>
  <c r="AW236" i="35" a="1"/>
  <c r="W236" i="35" a="1"/>
  <c r="AR236" i="35"/>
  <c r="AB236" i="35" a="1"/>
  <c r="BE236" i="35" a="1"/>
  <c r="BI236" i="35" a="1"/>
  <c r="R236" i="35" a="1"/>
  <c r="BS236" i="35" a="1"/>
  <c r="L236" i="35"/>
  <c r="U236" i="35" a="1"/>
  <c r="AJ236" i="35" a="1"/>
  <c r="AU236" i="35" a="1"/>
  <c r="BG236" i="35" a="1"/>
  <c r="BP236" i="35" a="1"/>
  <c r="F236" i="35"/>
  <c r="AQ236" i="35"/>
  <c r="Q236" i="35" a="1"/>
  <c r="BA236" i="35" a="1"/>
  <c r="V236" i="35" a="1"/>
  <c r="D236" i="35"/>
  <c r="AX236" i="35" a="1"/>
  <c r="BJ236" i="35" a="1"/>
  <c r="AH236" i="35" a="1"/>
  <c r="Z236" i="35" a="1"/>
  <c r="AD236" i="35" a="1"/>
  <c r="BU236" i="35" l="1"/>
  <c r="AV236" i="35"/>
  <c r="AJ236" i="35"/>
  <c r="AI236" i="35"/>
  <c r="AG236" i="35"/>
  <c r="BR236" i="35"/>
  <c r="BE236" i="35"/>
  <c r="AW236" i="35"/>
  <c r="BO236" i="35"/>
  <c r="BT236" i="35"/>
  <c r="AC236" i="35"/>
  <c r="AB236" i="35"/>
  <c r="AD236" i="35"/>
  <c r="Q236" i="35"/>
  <c r="BD236" i="35"/>
  <c r="AH236" i="35"/>
  <c r="BQ236" i="35"/>
  <c r="Z236" i="35"/>
  <c r="BM236" i="35"/>
  <c r="AA236" i="35"/>
  <c r="S236" i="35"/>
  <c r="BF236" i="35"/>
  <c r="BK236" i="35"/>
  <c r="BJ236" i="35"/>
  <c r="AF236" i="35"/>
  <c r="Y236" i="35"/>
  <c r="R236" i="35"/>
  <c r="T236" i="35"/>
  <c r="W236" i="35"/>
  <c r="AU236" i="35"/>
  <c r="P236" i="35"/>
  <c r="C236" i="35"/>
  <c r="AZ236" i="35"/>
  <c r="AK236" i="35"/>
  <c r="BA236" i="35"/>
  <c r="BH236" i="35"/>
  <c r="U236" i="35"/>
  <c r="BB236" i="35"/>
  <c r="BS236" i="35"/>
  <c r="AX236" i="35"/>
  <c r="BL236" i="35"/>
  <c r="BN236" i="35"/>
  <c r="BG236" i="35"/>
  <c r="BI236" i="35"/>
  <c r="X236" i="35"/>
  <c r="AY236" i="35"/>
  <c r="V236" i="35"/>
  <c r="BC236" i="35"/>
  <c r="BP236" i="35"/>
  <c r="AE236" i="35"/>
  <c r="A237" i="35"/>
  <c r="D17" i="25"/>
  <c r="Q237" i="35" a="1"/>
  <c r="J237" i="35"/>
  <c r="AW237" i="35" a="1"/>
  <c r="AC237" i="35" a="1"/>
  <c r="Y237" i="35" a="1"/>
  <c r="BL237" i="35" a="1"/>
  <c r="P237" i="35" a="1"/>
  <c r="D237" i="35"/>
  <c r="AQ237" i="35"/>
  <c r="E237" i="35"/>
  <c r="AG237" i="35" a="1"/>
  <c r="BG237" i="35" a="1"/>
  <c r="N237" i="35"/>
  <c r="BK237" i="35" a="1"/>
  <c r="BS237" i="35" a="1"/>
  <c r="BF237" i="35" a="1"/>
  <c r="AB237" i="35" a="1"/>
  <c r="AH237" i="35" a="1"/>
  <c r="AN237" i="35"/>
  <c r="BQ237" i="35" a="1"/>
  <c r="R237" i="35" a="1"/>
  <c r="AO237" i="35"/>
  <c r="BB237" i="35" a="1"/>
  <c r="BO237" i="35" a="1"/>
  <c r="AV237" i="35" a="1"/>
  <c r="F237" i="35"/>
  <c r="BH237" i="35" a="1"/>
  <c r="BI237" i="35" a="1"/>
  <c r="M237" i="35"/>
  <c r="AP237" i="35"/>
  <c r="AM237" i="35"/>
  <c r="BJ237" i="35" a="1"/>
  <c r="C237" i="35" a="1"/>
  <c r="BT237" i="35" a="1"/>
  <c r="BR237" i="35" a="1"/>
  <c r="AU237" i="35" a="1"/>
  <c r="BU237" i="35" a="1"/>
  <c r="AX237" i="35" a="1"/>
  <c r="AA237" i="35" a="1"/>
  <c r="Z237" i="35" a="1"/>
  <c r="AR237" i="35"/>
  <c r="BM237" i="35" a="1"/>
  <c r="G237" i="35"/>
  <c r="AZ237" i="35" a="1"/>
  <c r="U237" i="35" a="1"/>
  <c r="K237" i="35"/>
  <c r="T237" i="35" a="1"/>
  <c r="AI237" i="35" a="1"/>
  <c r="AK237" i="35" a="1"/>
  <c r="AS237" i="35"/>
  <c r="V237" i="35" a="1"/>
  <c r="W237" i="35" a="1"/>
  <c r="BN237" i="35" a="1"/>
  <c r="I237" i="35"/>
  <c r="BP237" i="35" a="1"/>
  <c r="AF237" i="35" a="1"/>
  <c r="BA237" i="35" a="1"/>
  <c r="H237" i="35"/>
  <c r="S237" i="35" a="1"/>
  <c r="AY237" i="35" a="1"/>
  <c r="BE237" i="35" a="1"/>
  <c r="AD237" i="35" a="1"/>
  <c r="AE237" i="35" a="1"/>
  <c r="X237" i="35" a="1"/>
  <c r="BD237" i="35" a="1"/>
  <c r="L237" i="35"/>
  <c r="BC237" i="35" a="1"/>
  <c r="AJ237" i="35" a="1"/>
  <c r="X237" i="35" l="1"/>
  <c r="BB237" i="35"/>
  <c r="V237" i="35"/>
  <c r="BJ237" i="35"/>
  <c r="AH237" i="35"/>
  <c r="BC237" i="35"/>
  <c r="C237" i="35"/>
  <c r="AK237" i="35"/>
  <c r="BR237" i="35"/>
  <c r="AA237" i="35"/>
  <c r="Y237" i="35"/>
  <c r="BU237" i="35"/>
  <c r="BQ237" i="35"/>
  <c r="R237" i="35"/>
  <c r="Z237" i="35"/>
  <c r="BA237" i="35"/>
  <c r="P237" i="35"/>
  <c r="AD237" i="35"/>
  <c r="AC237" i="35"/>
  <c r="AY237" i="35"/>
  <c r="AE237" i="35"/>
  <c r="AI237" i="35"/>
  <c r="BF237" i="35"/>
  <c r="AV237" i="35"/>
  <c r="BS237" i="35"/>
  <c r="BE237" i="35"/>
  <c r="W237" i="35"/>
  <c r="BK237" i="35"/>
  <c r="AG237" i="35"/>
  <c r="AZ237" i="35"/>
  <c r="AU237" i="35"/>
  <c r="BI237" i="35"/>
  <c r="AB237" i="35"/>
  <c r="BG237" i="35"/>
  <c r="AF237" i="35"/>
  <c r="BL237" i="35"/>
  <c r="AJ237" i="35"/>
  <c r="BM237" i="35"/>
  <c r="BT237" i="35"/>
  <c r="BD237" i="35"/>
  <c r="BO237" i="35"/>
  <c r="AW237" i="35"/>
  <c r="T237" i="35"/>
  <c r="BN237" i="35"/>
  <c r="U237" i="35"/>
  <c r="BP237" i="35"/>
  <c r="AX237" i="35"/>
  <c r="S237" i="35"/>
  <c r="Q237" i="35"/>
  <c r="BH237" i="35"/>
  <c r="A238" i="35"/>
  <c r="BK238" i="35" a="1"/>
  <c r="BM238" i="35" a="1"/>
  <c r="AW238" i="35" a="1"/>
  <c r="AQ238" i="35"/>
  <c r="AG238" i="35" a="1"/>
  <c r="AI238" i="35" a="1"/>
  <c r="BA238" i="35" a="1"/>
  <c r="AC238" i="35" a="1"/>
  <c r="Z238" i="35" a="1"/>
  <c r="M238" i="35"/>
  <c r="AE238" i="35" a="1"/>
  <c r="D238" i="35"/>
  <c r="AA238" i="35" a="1"/>
  <c r="V238" i="35" a="1"/>
  <c r="BJ238" i="35" a="1"/>
  <c r="AF238" i="35" a="1"/>
  <c r="U238" i="35" a="1"/>
  <c r="BO238" i="35" a="1"/>
  <c r="P238" i="35" a="1"/>
  <c r="AS238" i="35"/>
  <c r="K238" i="35"/>
  <c r="BL238" i="35" a="1"/>
  <c r="AD238" i="35" a="1"/>
  <c r="Y238" i="35" a="1"/>
  <c r="AY238" i="35" a="1"/>
  <c r="AO238" i="35"/>
  <c r="BH238" i="35" a="1"/>
  <c r="AB238" i="35" a="1"/>
  <c r="I238" i="35"/>
  <c r="AZ238" i="35" a="1"/>
  <c r="X238" i="35" a="1"/>
  <c r="BC238" i="35" a="1"/>
  <c r="BP238" i="35" a="1"/>
  <c r="E238" i="35"/>
  <c r="F238" i="35"/>
  <c r="J238" i="35"/>
  <c r="BG238" i="35" a="1"/>
  <c r="AR238" i="35"/>
  <c r="BR238" i="35" a="1"/>
  <c r="W238" i="35" a="1"/>
  <c r="BB238" i="35" a="1"/>
  <c r="BT238" i="35" a="1"/>
  <c r="AX238" i="35" a="1"/>
  <c r="BU238" i="35" a="1"/>
  <c r="AP238" i="35"/>
  <c r="AK238" i="35" a="1"/>
  <c r="BQ238" i="35" a="1"/>
  <c r="BS238" i="35" a="1"/>
  <c r="C238" i="35" a="1"/>
  <c r="AN238" i="35"/>
  <c r="G238" i="35"/>
  <c r="L238" i="35"/>
  <c r="Q238" i="35" a="1"/>
  <c r="BD238" i="35" a="1"/>
  <c r="BN238" i="35" a="1"/>
  <c r="BI238" i="35" a="1"/>
  <c r="AJ238" i="35" a="1"/>
  <c r="H238" i="35"/>
  <c r="T238" i="35" a="1"/>
  <c r="R238" i="35" a="1"/>
  <c r="BF238" i="35" a="1"/>
  <c r="AM238" i="35"/>
  <c r="AH238" i="35" a="1"/>
  <c r="BE238" i="35" a="1"/>
  <c r="AV238" i="35" a="1"/>
  <c r="S238" i="35" a="1"/>
  <c r="N238" i="35"/>
  <c r="AU238" i="35" a="1"/>
  <c r="BN238" i="35" l="1"/>
  <c r="Y238" i="35"/>
  <c r="P238" i="35"/>
  <c r="BH238" i="35"/>
  <c r="BF238" i="35"/>
  <c r="R238" i="35"/>
  <c r="BC238" i="35"/>
  <c r="U238" i="35"/>
  <c r="BU238" i="35"/>
  <c r="AZ238" i="35"/>
  <c r="BL238" i="35"/>
  <c r="X238" i="35"/>
  <c r="AE238" i="35"/>
  <c r="BO238" i="35"/>
  <c r="BT238" i="35"/>
  <c r="AX238" i="35"/>
  <c r="AK238" i="35"/>
  <c r="AU238" i="35"/>
  <c r="BJ238" i="35"/>
  <c r="W238" i="35"/>
  <c r="BR238" i="35"/>
  <c r="S238" i="35"/>
  <c r="BM238" i="35"/>
  <c r="BP238" i="35"/>
  <c r="BQ238" i="35"/>
  <c r="AD238" i="35"/>
  <c r="AI238" i="35"/>
  <c r="AB238" i="35"/>
  <c r="C238" i="35"/>
  <c r="BI238" i="35"/>
  <c r="AV238" i="35"/>
  <c r="Q238" i="35"/>
  <c r="BK238" i="35"/>
  <c r="AC238" i="35"/>
  <c r="AJ238" i="35"/>
  <c r="Z238" i="35"/>
  <c r="BB238" i="35"/>
  <c r="T238" i="35"/>
  <c r="BS238" i="35"/>
  <c r="AG238" i="35"/>
  <c r="AW238" i="35"/>
  <c r="V238" i="35"/>
  <c r="BA238" i="35"/>
  <c r="BE238" i="35"/>
  <c r="AA238" i="35"/>
  <c r="BD238" i="35"/>
  <c r="BG238" i="35"/>
  <c r="AF238" i="35"/>
  <c r="AY238" i="35"/>
  <c r="AH238" i="35"/>
  <c r="A239" i="35"/>
  <c r="P239" i="35" a="1"/>
  <c r="AN239" i="35"/>
  <c r="H239" i="35"/>
  <c r="AO239" i="35"/>
  <c r="BF239" i="35" a="1"/>
  <c r="V239" i="35" a="1"/>
  <c r="BH239" i="35" a="1"/>
  <c r="BU239" i="35" a="1"/>
  <c r="BP239" i="35" a="1"/>
  <c r="S239" i="35" a="1"/>
  <c r="BK239" i="35" a="1"/>
  <c r="BN239" i="35" a="1"/>
  <c r="BA239" i="35" a="1"/>
  <c r="AU239" i="35" a="1"/>
  <c r="BT239" i="35" a="1"/>
  <c r="C239" i="35" a="1"/>
  <c r="AW239" i="35" a="1"/>
  <c r="BR239" i="35" a="1"/>
  <c r="R239" i="35" a="1"/>
  <c r="L239" i="35"/>
  <c r="AR239" i="35"/>
  <c r="AE239" i="35" a="1"/>
  <c r="AA239" i="35" a="1"/>
  <c r="E239" i="35"/>
  <c r="AZ239" i="35" a="1"/>
  <c r="M239" i="35"/>
  <c r="I239" i="35"/>
  <c r="BM239" i="35" a="1"/>
  <c r="AY239" i="35" a="1"/>
  <c r="G239" i="35"/>
  <c r="BS239" i="35" a="1"/>
  <c r="BL239" i="35" a="1"/>
  <c r="BD239" i="35" a="1"/>
  <c r="AJ239" i="35" a="1"/>
  <c r="AD239" i="35" a="1"/>
  <c r="F239" i="35"/>
  <c r="N239" i="35"/>
  <c r="K239" i="35"/>
  <c r="U239" i="35" a="1"/>
  <c r="AB239" i="35" a="1"/>
  <c r="BC239" i="35" a="1"/>
  <c r="BE239" i="35" a="1"/>
  <c r="J239" i="35"/>
  <c r="BG239" i="35" a="1"/>
  <c r="W239" i="35" a="1"/>
  <c r="BB239" i="35" a="1"/>
  <c r="T239" i="35" a="1"/>
  <c r="AV239" i="35" a="1"/>
  <c r="D239" i="35"/>
  <c r="AM239" i="35"/>
  <c r="BI239" i="35" a="1"/>
  <c r="AS239" i="35"/>
  <c r="X239" i="35" a="1"/>
  <c r="Y239" i="35" a="1"/>
  <c r="Q239" i="35" a="1"/>
  <c r="Z239" i="35" a="1"/>
  <c r="AI239" i="35" a="1"/>
  <c r="BJ239" i="35" a="1"/>
  <c r="AQ239" i="35"/>
  <c r="BQ239" i="35" a="1"/>
  <c r="AP239" i="35"/>
  <c r="BO239" i="35" a="1"/>
  <c r="AG239" i="35" a="1"/>
  <c r="AF239" i="35" a="1"/>
  <c r="AC239" i="35" a="1"/>
  <c r="AK239" i="35" a="1"/>
  <c r="AX239" i="35" a="1"/>
  <c r="AH239" i="35" a="1"/>
  <c r="AJ239" i="35" l="1"/>
  <c r="BQ239" i="35"/>
  <c r="AA239" i="35"/>
  <c r="V239" i="35"/>
  <c r="BU239" i="35"/>
  <c r="BL239" i="35"/>
  <c r="C239" i="35"/>
  <c r="BJ239" i="35"/>
  <c r="AF239" i="35"/>
  <c r="AI239" i="35"/>
  <c r="BO239" i="35"/>
  <c r="AH239" i="35"/>
  <c r="BA239" i="35"/>
  <c r="BB239" i="35"/>
  <c r="AZ239" i="35"/>
  <c r="BR239" i="35"/>
  <c r="AW239" i="35"/>
  <c r="AY239" i="35"/>
  <c r="AX239" i="35"/>
  <c r="AE239" i="35"/>
  <c r="BC239" i="35"/>
  <c r="BH239" i="35"/>
  <c r="AB239" i="35"/>
  <c r="BE239" i="35"/>
  <c r="AC239" i="35"/>
  <c r="BF239" i="35"/>
  <c r="BP239" i="35"/>
  <c r="W239" i="35"/>
  <c r="AU239" i="35"/>
  <c r="X239" i="35"/>
  <c r="BI239" i="35"/>
  <c r="Y239" i="35"/>
  <c r="U239" i="35"/>
  <c r="AD239" i="35"/>
  <c r="Z239" i="35"/>
  <c r="S239" i="35"/>
  <c r="AK239" i="35"/>
  <c r="AV239" i="35"/>
  <c r="P239" i="35"/>
  <c r="BS239" i="35"/>
  <c r="BK239" i="35"/>
  <c r="BG239" i="35"/>
  <c r="BM239" i="35"/>
  <c r="Q239" i="35"/>
  <c r="AG239" i="35"/>
  <c r="T239" i="35"/>
  <c r="BD239" i="35"/>
  <c r="BT239" i="35"/>
  <c r="BN239" i="35"/>
  <c r="R239" i="35"/>
  <c r="A240" i="35"/>
  <c r="BC240" i="35" a="1"/>
  <c r="M240" i="35"/>
  <c r="AA240" i="35" a="1"/>
  <c r="AD240" i="35" a="1"/>
  <c r="AN240" i="35"/>
  <c r="BM240" i="35" a="1"/>
  <c r="BJ240" i="35" a="1"/>
  <c r="BG240" i="35" a="1"/>
  <c r="AX240" i="35" a="1"/>
  <c r="AK240" i="35" a="1"/>
  <c r="S240" i="35" a="1"/>
  <c r="H240" i="35"/>
  <c r="AR240" i="35"/>
  <c r="AG240" i="35" a="1"/>
  <c r="AB240" i="35" a="1"/>
  <c r="AH240" i="35" a="1"/>
  <c r="BA240" i="35" a="1"/>
  <c r="BB240" i="35" a="1"/>
  <c r="L240" i="35"/>
  <c r="I240" i="35"/>
  <c r="AU240" i="35" a="1"/>
  <c r="U240" i="35" a="1"/>
  <c r="BP240" i="35" a="1"/>
  <c r="AM240" i="35"/>
  <c r="AV240" i="35" a="1"/>
  <c r="AJ240" i="35" a="1"/>
  <c r="AF240" i="35" a="1"/>
  <c r="X240" i="35" a="1"/>
  <c r="D240" i="35"/>
  <c r="G240" i="35"/>
  <c r="BE240" i="35" a="1"/>
  <c r="BQ240" i="35" a="1"/>
  <c r="AE240" i="35" a="1"/>
  <c r="Y240" i="35" a="1"/>
  <c r="R240" i="35" a="1"/>
  <c r="BN240" i="35" a="1"/>
  <c r="BH240" i="35" a="1"/>
  <c r="T240" i="35" a="1"/>
  <c r="AY240" i="35" a="1"/>
  <c r="AQ240" i="35"/>
  <c r="BS240" i="35" a="1"/>
  <c r="BF240" i="35" a="1"/>
  <c r="BT240" i="35" a="1"/>
  <c r="F240" i="35"/>
  <c r="BL240" i="35" a="1"/>
  <c r="AO240" i="35"/>
  <c r="BD240" i="35" a="1"/>
  <c r="Q240" i="35" a="1"/>
  <c r="Z240" i="35" a="1"/>
  <c r="AZ240" i="35" a="1"/>
  <c r="W240" i="35" a="1"/>
  <c r="AW240" i="35" a="1"/>
  <c r="J240" i="35"/>
  <c r="AC240" i="35" a="1"/>
  <c r="P240" i="35" a="1"/>
  <c r="K240" i="35"/>
  <c r="BI240" i="35" a="1"/>
  <c r="V240" i="35" a="1"/>
  <c r="N240" i="35"/>
  <c r="AP240" i="35"/>
  <c r="BU240" i="35" a="1"/>
  <c r="BO240" i="35" a="1"/>
  <c r="C240" i="35" a="1"/>
  <c r="E240" i="35"/>
  <c r="AS240" i="35"/>
  <c r="BK240" i="35" a="1"/>
  <c r="AI240" i="35" a="1"/>
  <c r="BR240" i="35" a="1"/>
  <c r="AW240" i="35" l="1"/>
  <c r="AE240" i="35"/>
  <c r="AA240" i="35"/>
  <c r="BJ240" i="35"/>
  <c r="AF240" i="35"/>
  <c r="BC240" i="35"/>
  <c r="AD240" i="35"/>
  <c r="BP240" i="35"/>
  <c r="AI240" i="35"/>
  <c r="Q240" i="35"/>
  <c r="BK240" i="35"/>
  <c r="BL240" i="35"/>
  <c r="AV240" i="35"/>
  <c r="BN240" i="35"/>
  <c r="BT240" i="35"/>
  <c r="S240" i="35"/>
  <c r="X240" i="35"/>
  <c r="AX240" i="35"/>
  <c r="BB240" i="35"/>
  <c r="BF240" i="35"/>
  <c r="AJ240" i="35"/>
  <c r="AY240" i="35"/>
  <c r="P240" i="35"/>
  <c r="V240" i="35"/>
  <c r="BR240" i="35"/>
  <c r="BO240" i="35"/>
  <c r="BM240" i="35"/>
  <c r="Y240" i="35"/>
  <c r="BQ240" i="35"/>
  <c r="BA240" i="35"/>
  <c r="C240" i="35"/>
  <c r="BH240" i="35"/>
  <c r="AB240" i="35"/>
  <c r="AZ240" i="35"/>
  <c r="AH240" i="35"/>
  <c r="BI240" i="35"/>
  <c r="AC240" i="35"/>
  <c r="AU240" i="35"/>
  <c r="W240" i="35"/>
  <c r="T240" i="35"/>
  <c r="BS240" i="35"/>
  <c r="Z240" i="35"/>
  <c r="R240" i="35"/>
  <c r="AG240" i="35"/>
  <c r="BD240" i="35"/>
  <c r="U240" i="35"/>
  <c r="BU240" i="35"/>
  <c r="BE240" i="35"/>
  <c r="BG240" i="35"/>
  <c r="AK240" i="35"/>
  <c r="A241" i="35"/>
  <c r="W241" i="35" a="1"/>
  <c r="BL241" i="35" a="1"/>
  <c r="BO241" i="35" a="1"/>
  <c r="AV241" i="35" a="1"/>
  <c r="Z241" i="35" a="1"/>
  <c r="BM241" i="35" a="1"/>
  <c r="U241" i="35" a="1"/>
  <c r="BJ241" i="35" a="1"/>
  <c r="AZ241" i="35" a="1"/>
  <c r="AU241" i="35" a="1"/>
  <c r="AM241" i="35"/>
  <c r="AG241" i="35" a="1"/>
  <c r="X241" i="35" a="1"/>
  <c r="K241" i="35"/>
  <c r="C241" i="35" a="1"/>
  <c r="AF241" i="35" a="1"/>
  <c r="AW241" i="35" a="1"/>
  <c r="N241" i="35"/>
  <c r="BP241" i="35" a="1"/>
  <c r="BC241" i="35" a="1"/>
  <c r="AQ241" i="35"/>
  <c r="BG241" i="35" a="1"/>
  <c r="AY241" i="35" a="1"/>
  <c r="AE241" i="35" a="1"/>
  <c r="AX241" i="35" a="1"/>
  <c r="I241" i="35"/>
  <c r="BR241" i="35" a="1"/>
  <c r="BF241" i="35" a="1"/>
  <c r="BB241" i="35" a="1"/>
  <c r="BS241" i="35" a="1"/>
  <c r="AC241" i="35" a="1"/>
  <c r="L241" i="35"/>
  <c r="S241" i="35" a="1"/>
  <c r="BD241" i="35" a="1"/>
  <c r="AO241" i="35"/>
  <c r="BI241" i="35" a="1"/>
  <c r="H241" i="35"/>
  <c r="F241" i="35"/>
  <c r="AN241" i="35"/>
  <c r="AA241" i="35" a="1"/>
  <c r="AP241" i="35"/>
  <c r="Y241" i="35" a="1"/>
  <c r="M241" i="35"/>
  <c r="BN241" i="35" a="1"/>
  <c r="AR241" i="35"/>
  <c r="G241" i="35"/>
  <c r="AK241" i="35" a="1"/>
  <c r="D241" i="35"/>
  <c r="AI241" i="35" a="1"/>
  <c r="Q241" i="35" a="1"/>
  <c r="T241" i="35" a="1"/>
  <c r="BH241" i="35" a="1"/>
  <c r="BA241" i="35" a="1"/>
  <c r="BU241" i="35" a="1"/>
  <c r="AD241" i="35" a="1"/>
  <c r="BK241" i="35" a="1"/>
  <c r="V241" i="35" a="1"/>
  <c r="E241" i="35"/>
  <c r="BE241" i="35" a="1"/>
  <c r="AH241" i="35" a="1"/>
  <c r="AB241" i="35" a="1"/>
  <c r="R241" i="35" a="1"/>
  <c r="AJ241" i="35" a="1"/>
  <c r="J241" i="35"/>
  <c r="BQ241" i="35" a="1"/>
  <c r="P241" i="35" a="1"/>
  <c r="AS241" i="35"/>
  <c r="BT241" i="35" a="1"/>
  <c r="AB241" i="35" l="1"/>
  <c r="BL241" i="35"/>
  <c r="V241" i="35"/>
  <c r="BB241" i="35"/>
  <c r="BP241" i="35"/>
  <c r="AI241" i="35"/>
  <c r="BS241" i="35"/>
  <c r="BU241" i="35"/>
  <c r="AX241" i="35"/>
  <c r="AJ241" i="35"/>
  <c r="BR241" i="35"/>
  <c r="AV241" i="35"/>
  <c r="Z241" i="35"/>
  <c r="Y241" i="35"/>
  <c r="BI241" i="35"/>
  <c r="BM241" i="35"/>
  <c r="Q241" i="35"/>
  <c r="AF241" i="35"/>
  <c r="AH241" i="35"/>
  <c r="AK241" i="35"/>
  <c r="S241" i="35"/>
  <c r="W241" i="35"/>
  <c r="AY241" i="35"/>
  <c r="AG241" i="35"/>
  <c r="BO241" i="35"/>
  <c r="P241" i="35"/>
  <c r="BG241" i="35"/>
  <c r="BD241" i="35"/>
  <c r="T241" i="35"/>
  <c r="BJ241" i="35"/>
  <c r="BA241" i="35"/>
  <c r="AD241" i="35"/>
  <c r="U241" i="35"/>
  <c r="AW241" i="35"/>
  <c r="BC241" i="35"/>
  <c r="X241" i="35"/>
  <c r="C241" i="35"/>
  <c r="AU241" i="35"/>
  <c r="BH241" i="35"/>
  <c r="BK241" i="35"/>
  <c r="BF241" i="35"/>
  <c r="BT241" i="35"/>
  <c r="BQ241" i="35"/>
  <c r="AZ241" i="35"/>
  <c r="BE241" i="35"/>
  <c r="AA241" i="35"/>
  <c r="AC241" i="35"/>
  <c r="R241" i="35"/>
  <c r="BN241" i="35"/>
  <c r="AE241" i="35"/>
  <c r="A242" i="35"/>
  <c r="BP242" i="35" a="1"/>
  <c r="I242" i="35"/>
  <c r="AI242" i="35" a="1"/>
  <c r="BO242" i="35" a="1"/>
  <c r="S242" i="35" a="1"/>
  <c r="X242" i="35" a="1"/>
  <c r="Q242" i="35" a="1"/>
  <c r="BU242" i="35" a="1"/>
  <c r="AM242" i="35"/>
  <c r="AW242" i="35" a="1"/>
  <c r="AC242" i="35" a="1"/>
  <c r="F242" i="35"/>
  <c r="BL242" i="35" a="1"/>
  <c r="BK242" i="35" a="1"/>
  <c r="BE242" i="35" a="1"/>
  <c r="BF242" i="35" a="1"/>
  <c r="R242" i="35" a="1"/>
  <c r="W242" i="35" a="1"/>
  <c r="AY242" i="35" a="1"/>
  <c r="AB242" i="35" a="1"/>
  <c r="AG242" i="35" a="1"/>
  <c r="BA242" i="35" a="1"/>
  <c r="AR242" i="35"/>
  <c r="BR242" i="35" a="1"/>
  <c r="BD242" i="35" a="1"/>
  <c r="L242" i="35"/>
  <c r="AF242" i="35" a="1"/>
  <c r="AA242" i="35" a="1"/>
  <c r="M242" i="35"/>
  <c r="AP242" i="35"/>
  <c r="AK242" i="35" a="1"/>
  <c r="BM242" i="35" a="1"/>
  <c r="AZ242" i="35" a="1"/>
  <c r="V242" i="35" a="1"/>
  <c r="Z242" i="35" a="1"/>
  <c r="K242" i="35"/>
  <c r="P242" i="35" a="1"/>
  <c r="BJ242" i="35" a="1"/>
  <c r="AN242" i="35"/>
  <c r="BC242" i="35" a="1"/>
  <c r="BS242" i="35" a="1"/>
  <c r="AJ242" i="35" a="1"/>
  <c r="BT242" i="35" a="1"/>
  <c r="H242" i="35"/>
  <c r="AS242" i="35"/>
  <c r="U242" i="35" a="1"/>
  <c r="BG242" i="35" a="1"/>
  <c r="AO242" i="35"/>
  <c r="J242" i="35"/>
  <c r="AD242" i="35" a="1"/>
  <c r="AU242" i="35" a="1"/>
  <c r="AH242" i="35" a="1"/>
  <c r="N242" i="35"/>
  <c r="AE242" i="35" a="1"/>
  <c r="AQ242" i="35"/>
  <c r="AX242" i="35" a="1"/>
  <c r="BH242" i="35" a="1"/>
  <c r="G242" i="35"/>
  <c r="AV242" i="35" a="1"/>
  <c r="BN242" i="35" a="1"/>
  <c r="BB242" i="35" a="1"/>
  <c r="BI242" i="35" a="1"/>
  <c r="Y242" i="35" a="1"/>
  <c r="D242" i="35"/>
  <c r="T242" i="35" a="1"/>
  <c r="BQ242" i="35" a="1"/>
  <c r="C242" i="35" a="1"/>
  <c r="E242" i="35"/>
  <c r="Z242" i="35" l="1"/>
  <c r="P242" i="35"/>
  <c r="BF242" i="35"/>
  <c r="BI242" i="35"/>
  <c r="BR242" i="35"/>
  <c r="C242" i="35"/>
  <c r="BL242" i="35"/>
  <c r="W242" i="35"/>
  <c r="AJ242" i="35"/>
  <c r="BG242" i="35"/>
  <c r="Q242" i="35"/>
  <c r="AB242" i="35"/>
  <c r="BA242" i="35"/>
  <c r="X242" i="35"/>
  <c r="AC242" i="35"/>
  <c r="Y242" i="35"/>
  <c r="BE242" i="35"/>
  <c r="BH242" i="35"/>
  <c r="BP242" i="35"/>
  <c r="AY242" i="35"/>
  <c r="BB242" i="35"/>
  <c r="BT242" i="35"/>
  <c r="AA242" i="35"/>
  <c r="AX242" i="35"/>
  <c r="AH242" i="35"/>
  <c r="S242" i="35"/>
  <c r="AE242" i="35"/>
  <c r="AG242" i="35"/>
  <c r="BK242" i="35"/>
  <c r="BD242" i="35"/>
  <c r="BC242" i="35"/>
  <c r="AW242" i="35"/>
  <c r="AI242" i="35"/>
  <c r="BN242" i="35"/>
  <c r="T242" i="35"/>
  <c r="AU242" i="35"/>
  <c r="AK242" i="35"/>
  <c r="AV242" i="35"/>
  <c r="BM242" i="35"/>
  <c r="AZ242" i="35"/>
  <c r="BO242" i="35"/>
  <c r="R242" i="35"/>
  <c r="BJ242" i="35"/>
  <c r="AD242" i="35"/>
  <c r="BS242" i="35"/>
  <c r="V242" i="35"/>
  <c r="BQ242" i="35"/>
  <c r="BU242" i="35"/>
  <c r="U242" i="35"/>
  <c r="AF242" i="35"/>
  <c r="A243" i="35"/>
  <c r="AS243" i="35"/>
  <c r="BO243" i="35" a="1"/>
  <c r="BG243" i="35" a="1"/>
  <c r="AP243" i="35"/>
  <c r="AN243" i="35"/>
  <c r="BF243" i="35" a="1"/>
  <c r="BP243" i="35" a="1"/>
  <c r="AE243" i="35" a="1"/>
  <c r="AA243" i="35" a="1"/>
  <c r="AO243" i="35"/>
  <c r="BS243" i="35" a="1"/>
  <c r="E243" i="35"/>
  <c r="AG243" i="35" a="1"/>
  <c r="BQ243" i="35" a="1"/>
  <c r="C243" i="35" a="1"/>
  <c r="S243" i="35" a="1"/>
  <c r="BR243" i="35" a="1"/>
  <c r="J243" i="35"/>
  <c r="AI243" i="35" a="1"/>
  <c r="L243" i="35"/>
  <c r="W243" i="35" a="1"/>
  <c r="BK243" i="35" a="1"/>
  <c r="Z243" i="35" a="1"/>
  <c r="V243" i="35" a="1"/>
  <c r="BC243" i="35" a="1"/>
  <c r="M243" i="35"/>
  <c r="AB243" i="35" a="1"/>
  <c r="BA243" i="35" a="1"/>
  <c r="T243" i="35" a="1"/>
  <c r="AH243" i="35" a="1"/>
  <c r="I243" i="35"/>
  <c r="BL243" i="35" a="1"/>
  <c r="AD243" i="35" a="1"/>
  <c r="D243" i="35"/>
  <c r="BH243" i="35" a="1"/>
  <c r="R243" i="35" a="1"/>
  <c r="H243" i="35"/>
  <c r="AM243" i="35"/>
  <c r="AJ243" i="35" a="1"/>
  <c r="G243" i="35"/>
  <c r="AC243" i="35" a="1"/>
  <c r="Y243" i="35" a="1"/>
  <c r="AZ243" i="35" a="1"/>
  <c r="AY243" i="35" a="1"/>
  <c r="N243" i="35"/>
  <c r="BU243" i="35" a="1"/>
  <c r="BD243" i="35" a="1"/>
  <c r="AU243" i="35" a="1"/>
  <c r="P243" i="35" a="1"/>
  <c r="BE243" i="35" a="1"/>
  <c r="AX243" i="35" a="1"/>
  <c r="BI243" i="35" a="1"/>
  <c r="AR243" i="35"/>
  <c r="BM243" i="35" a="1"/>
  <c r="BT243" i="35" a="1"/>
  <c r="U243" i="35" a="1"/>
  <c r="Q243" i="35" a="1"/>
  <c r="BN243" i="35" a="1"/>
  <c r="AK243" i="35" a="1"/>
  <c r="K243" i="35"/>
  <c r="BB243" i="35" a="1"/>
  <c r="AQ243" i="35"/>
  <c r="AF243" i="35" a="1"/>
  <c r="F243" i="35"/>
  <c r="BJ243" i="35" a="1"/>
  <c r="AV243" i="35" a="1"/>
  <c r="AW243" i="35" a="1"/>
  <c r="X243" i="35" a="1"/>
  <c r="AK243" i="35" l="1"/>
  <c r="BK243" i="35"/>
  <c r="T243" i="35"/>
  <c r="AB243" i="35"/>
  <c r="BG243" i="35"/>
  <c r="BN243" i="35"/>
  <c r="BT243" i="35"/>
  <c r="BM243" i="35"/>
  <c r="BE243" i="35"/>
  <c r="AI243" i="35"/>
  <c r="AJ243" i="35"/>
  <c r="AZ243" i="35"/>
  <c r="AE243" i="35"/>
  <c r="BS243" i="35"/>
  <c r="S243" i="35"/>
  <c r="V243" i="35"/>
  <c r="BL243" i="35"/>
  <c r="AD243" i="35"/>
  <c r="BP243" i="35"/>
  <c r="BR243" i="35"/>
  <c r="BF243" i="35"/>
  <c r="BQ243" i="35"/>
  <c r="AV243" i="35"/>
  <c r="BO243" i="35"/>
  <c r="AU243" i="35"/>
  <c r="Z243" i="35"/>
  <c r="Q243" i="35"/>
  <c r="AW243" i="35"/>
  <c r="AG243" i="35"/>
  <c r="C243" i="35"/>
  <c r="AF243" i="35"/>
  <c r="AX243" i="35"/>
  <c r="BH243" i="35"/>
  <c r="AY243" i="35"/>
  <c r="W243" i="35"/>
  <c r="U243" i="35"/>
  <c r="AH243" i="35"/>
  <c r="BB243" i="35"/>
  <c r="BU243" i="35"/>
  <c r="BI243" i="35"/>
  <c r="Y243" i="35"/>
  <c r="BC243" i="35"/>
  <c r="AA243" i="35"/>
  <c r="BJ243" i="35"/>
  <c r="BD243" i="35"/>
  <c r="AC243" i="35"/>
  <c r="P243" i="35"/>
  <c r="X243" i="35"/>
  <c r="R243" i="35"/>
  <c r="BA243" i="35"/>
  <c r="A244" i="35"/>
  <c r="G244" i="35"/>
  <c r="C244" i="35" a="1"/>
  <c r="F244" i="35"/>
  <c r="P244" i="35" a="1"/>
  <c r="AI244" i="35" a="1"/>
  <c r="AV244" i="35" a="1"/>
  <c r="Z244" i="35" a="1"/>
  <c r="BA244" i="35" a="1"/>
  <c r="AW244" i="35" a="1"/>
  <c r="W244" i="35" a="1"/>
  <c r="BP244" i="35" a="1"/>
  <c r="Y244" i="35" a="1"/>
  <c r="AP244" i="35"/>
  <c r="AO244" i="35"/>
  <c r="BN244" i="35" a="1"/>
  <c r="Q244" i="35" a="1"/>
  <c r="BO244" i="35" a="1"/>
  <c r="AA244" i="35" a="1"/>
  <c r="AE244" i="35" a="1"/>
  <c r="BK244" i="35" a="1"/>
  <c r="AS244" i="35"/>
  <c r="BI244" i="35" a="1"/>
  <c r="S244" i="35" a="1"/>
  <c r="N244" i="35"/>
  <c r="BM244" i="35" a="1"/>
  <c r="AX244" i="35" a="1"/>
  <c r="BH244" i="35" a="1"/>
  <c r="X244" i="35" a="1"/>
  <c r="T244" i="35" a="1"/>
  <c r="BU244" i="35" a="1"/>
  <c r="AM244" i="35"/>
  <c r="AB244" i="35" a="1"/>
  <c r="BJ244" i="35" a="1"/>
  <c r="BT244" i="35" a="1"/>
  <c r="AR244" i="35"/>
  <c r="BC244" i="35" a="1"/>
  <c r="BR244" i="35" a="1"/>
  <c r="K244" i="35"/>
  <c r="U244" i="35" a="1"/>
  <c r="AC244" i="35" a="1"/>
  <c r="D244" i="35"/>
  <c r="H244" i="35"/>
  <c r="AF244" i="35" a="1"/>
  <c r="BB244" i="35" a="1"/>
  <c r="V244" i="35" a="1"/>
  <c r="AY244" i="35" a="1"/>
  <c r="AG244" i="35" a="1"/>
  <c r="BL244" i="35" a="1"/>
  <c r="BD244" i="35" a="1"/>
  <c r="J244" i="35"/>
  <c r="AN244" i="35"/>
  <c r="AZ244" i="35" a="1"/>
  <c r="R244" i="35" a="1"/>
  <c r="AU244" i="35" a="1"/>
  <c r="E244" i="35"/>
  <c r="AJ244" i="35" a="1"/>
  <c r="AD244" i="35" a="1"/>
  <c r="AH244" i="35" a="1"/>
  <c r="M244" i="35"/>
  <c r="BQ244" i="35" a="1"/>
  <c r="L244" i="35"/>
  <c r="BS244" i="35" a="1"/>
  <c r="AK244" i="35" a="1"/>
  <c r="BG244" i="35" a="1"/>
  <c r="I244" i="35"/>
  <c r="BE244" i="35" a="1"/>
  <c r="BF244" i="35" a="1"/>
  <c r="AQ244" i="35"/>
  <c r="C244" i="35" l="1"/>
  <c r="AX244" i="35"/>
  <c r="BR244" i="35"/>
  <c r="AK244" i="35"/>
  <c r="AV244" i="35"/>
  <c r="AJ244" i="35"/>
  <c r="AB244" i="35"/>
  <c r="BF244" i="35"/>
  <c r="AZ244" i="35"/>
  <c r="BJ244" i="35"/>
  <c r="AA244" i="35"/>
  <c r="BN244" i="35"/>
  <c r="AY244" i="35"/>
  <c r="BO244" i="35"/>
  <c r="BM244" i="35"/>
  <c r="AE244" i="35"/>
  <c r="BE244" i="35"/>
  <c r="W244" i="35"/>
  <c r="AG244" i="35"/>
  <c r="BA244" i="35"/>
  <c r="Z244" i="35"/>
  <c r="BD244" i="35"/>
  <c r="BP244" i="35"/>
  <c r="BT244" i="35"/>
  <c r="BI244" i="35"/>
  <c r="S244" i="35"/>
  <c r="R244" i="35"/>
  <c r="V244" i="35"/>
  <c r="BQ244" i="35"/>
  <c r="AF244" i="35"/>
  <c r="BB244" i="35"/>
  <c r="P244" i="35"/>
  <c r="AI244" i="35"/>
  <c r="Y244" i="35"/>
  <c r="AU244" i="35"/>
  <c r="AH244" i="35"/>
  <c r="BS244" i="35"/>
  <c r="AW244" i="35"/>
  <c r="BL244" i="35"/>
  <c r="U244" i="35"/>
  <c r="AD244" i="35"/>
  <c r="BK244" i="35"/>
  <c r="X244" i="35"/>
  <c r="BU244" i="35"/>
  <c r="Q244" i="35"/>
  <c r="BH244" i="35"/>
  <c r="T244" i="35"/>
  <c r="BC244" i="35"/>
  <c r="BG244" i="35"/>
  <c r="AC244" i="35"/>
  <c r="A245" i="35"/>
  <c r="BQ245" i="35" a="1"/>
  <c r="I245" i="35"/>
  <c r="BH245" i="35" a="1"/>
  <c r="BJ245" i="35" a="1"/>
  <c r="W245" i="35" a="1"/>
  <c r="C245" i="35" a="1"/>
  <c r="AY245" i="35" a="1"/>
  <c r="BM245" i="35" a="1"/>
  <c r="BN245" i="35" a="1"/>
  <c r="T245" i="35" a="1"/>
  <c r="BF245" i="35" a="1"/>
  <c r="BR245" i="35" a="1"/>
  <c r="BC245" i="35" a="1"/>
  <c r="R245" i="35" a="1"/>
  <c r="AE245" i="35" a="1"/>
  <c r="AD245" i="35" a="1"/>
  <c r="AJ245" i="35" a="1"/>
  <c r="D245" i="35"/>
  <c r="AM245" i="35"/>
  <c r="Z245" i="35" a="1"/>
  <c r="V245" i="35" a="1"/>
  <c r="AG245" i="35" a="1"/>
  <c r="AR245" i="35"/>
  <c r="AH245" i="35" a="1"/>
  <c r="AW245" i="35" a="1"/>
  <c r="L245" i="35"/>
  <c r="BU245" i="35" a="1"/>
  <c r="BO245" i="35" a="1"/>
  <c r="BA245" i="35" a="1"/>
  <c r="AV245" i="35" a="1"/>
  <c r="F245" i="35"/>
  <c r="AQ245" i="35"/>
  <c r="N245" i="35"/>
  <c r="AI245" i="35" a="1"/>
  <c r="J245" i="35"/>
  <c r="S245" i="35" a="1"/>
  <c r="AC245" i="35" a="1"/>
  <c r="G245" i="35"/>
  <c r="BI245" i="35" a="1"/>
  <c r="AX245" i="35" a="1"/>
  <c r="K245" i="35"/>
  <c r="BG245" i="35" a="1"/>
  <c r="AU245" i="35" a="1"/>
  <c r="AZ245" i="35" a="1"/>
  <c r="AS245" i="35"/>
  <c r="AN245" i="35"/>
  <c r="X245" i="35" a="1"/>
  <c r="Y245" i="35" a="1"/>
  <c r="Q245" i="35" a="1"/>
  <c r="BE245" i="35" a="1"/>
  <c r="AP245" i="35"/>
  <c r="BP245" i="35" a="1"/>
  <c r="P245" i="35" a="1"/>
  <c r="AB245" i="35" a="1"/>
  <c r="BD245" i="35" a="1"/>
  <c r="U245" i="35" a="1"/>
  <c r="BS245" i="35" a="1"/>
  <c r="M245" i="35"/>
  <c r="E245" i="35"/>
  <c r="BK245" i="35" a="1"/>
  <c r="AK245" i="35" a="1"/>
  <c r="BL245" i="35" a="1"/>
  <c r="BT245" i="35" a="1"/>
  <c r="H245" i="35"/>
  <c r="BB245" i="35" a="1"/>
  <c r="AA245" i="35" a="1"/>
  <c r="AO245" i="35"/>
  <c r="AF245" i="35" a="1"/>
  <c r="AC245" i="35" l="1"/>
  <c r="BC245" i="35"/>
  <c r="BN245" i="35"/>
  <c r="BI245" i="35"/>
  <c r="BU245" i="35"/>
  <c r="BB245" i="35"/>
  <c r="AZ245" i="35"/>
  <c r="AH245" i="35"/>
  <c r="T245" i="35"/>
  <c r="BF245" i="35"/>
  <c r="AV245" i="35"/>
  <c r="BL245" i="35"/>
  <c r="BH245" i="35"/>
  <c r="W245" i="35"/>
  <c r="S245" i="35"/>
  <c r="BT245" i="35"/>
  <c r="AU245" i="35"/>
  <c r="BO245" i="35"/>
  <c r="BE245" i="35"/>
  <c r="BP245" i="35"/>
  <c r="AG245" i="35"/>
  <c r="BA245" i="35"/>
  <c r="AF245" i="35"/>
  <c r="AW245" i="35"/>
  <c r="BM245" i="35"/>
  <c r="R245" i="35"/>
  <c r="AJ245" i="35"/>
  <c r="AE245" i="35"/>
  <c r="Y245" i="35"/>
  <c r="V245" i="35"/>
  <c r="AY245" i="35"/>
  <c r="BG245" i="35"/>
  <c r="AI245" i="35"/>
  <c r="BD245" i="35"/>
  <c r="BK245" i="35"/>
  <c r="AB245" i="35"/>
  <c r="BQ245" i="35"/>
  <c r="BR245" i="35"/>
  <c r="Q245" i="35"/>
  <c r="AK245" i="35"/>
  <c r="U245" i="35"/>
  <c r="BJ245" i="35"/>
  <c r="Z245" i="35"/>
  <c r="AD245" i="35"/>
  <c r="X245" i="35"/>
  <c r="AA245" i="35"/>
  <c r="C245" i="35"/>
  <c r="AX245" i="35"/>
  <c r="BS245" i="35"/>
  <c r="P245" i="35"/>
  <c r="A246" i="35"/>
  <c r="BJ246" i="35" a="1"/>
  <c r="BB246" i="35" a="1"/>
  <c r="AP246" i="35"/>
  <c r="W246" i="35" a="1"/>
  <c r="T246" i="35" a="1"/>
  <c r="AS246" i="35"/>
  <c r="C246" i="35" a="1"/>
  <c r="AH246" i="35" a="1"/>
  <c r="BE246" i="35" a="1"/>
  <c r="AU246" i="35" a="1"/>
  <c r="D246" i="35"/>
  <c r="AW246" i="35" a="1"/>
  <c r="BR246" i="35" a="1"/>
  <c r="AJ246" i="35" a="1"/>
  <c r="BT246" i="35" a="1"/>
  <c r="AC246" i="35" a="1"/>
  <c r="V246" i="35" a="1"/>
  <c r="BF246" i="35" a="1"/>
  <c r="AB246" i="35" a="1"/>
  <c r="AX246" i="35" a="1"/>
  <c r="BC246" i="35" a="1"/>
  <c r="BL246" i="35" a="1"/>
  <c r="BU246" i="35" a="1"/>
  <c r="U246" i="35" a="1"/>
  <c r="AO246" i="35"/>
  <c r="AM246" i="35"/>
  <c r="BD246" i="35" a="1"/>
  <c r="Q246" i="35" a="1"/>
  <c r="AK246" i="35" a="1"/>
  <c r="S246" i="35" a="1"/>
  <c r="I246" i="35"/>
  <c r="P246" i="35" a="1"/>
  <c r="AG246" i="35" a="1"/>
  <c r="BS246" i="35" a="1"/>
  <c r="AY246" i="35" a="1"/>
  <c r="BM246" i="35" a="1"/>
  <c r="L246" i="35"/>
  <c r="BP246" i="35" a="1"/>
  <c r="BN246" i="35" a="1"/>
  <c r="G246" i="35"/>
  <c r="AA246" i="35" a="1"/>
  <c r="BO246" i="35" a="1"/>
  <c r="BI246" i="35" a="1"/>
  <c r="BH246" i="35" a="1"/>
  <c r="N246" i="35"/>
  <c r="BK246" i="35" a="1"/>
  <c r="AV246" i="35" a="1"/>
  <c r="X246" i="35" a="1"/>
  <c r="Z246" i="35" a="1"/>
  <c r="AF246" i="35" a="1"/>
  <c r="H246" i="35"/>
  <c r="BA246" i="35" a="1"/>
  <c r="AE246" i="35" a="1"/>
  <c r="AI246" i="35" a="1"/>
  <c r="R246" i="35" a="1"/>
  <c r="K246" i="35"/>
  <c r="J246" i="35"/>
  <c r="Y246" i="35" a="1"/>
  <c r="BG246" i="35" a="1"/>
  <c r="AN246" i="35"/>
  <c r="M246" i="35"/>
  <c r="E246" i="35"/>
  <c r="AD246" i="35" a="1"/>
  <c r="BQ246" i="35" a="1"/>
  <c r="AZ246" i="35" a="1"/>
  <c r="F246" i="35"/>
  <c r="AQ246" i="35"/>
  <c r="AR246" i="35"/>
  <c r="BL246" i="35" l="1"/>
  <c r="AB246" i="35"/>
  <c r="V246" i="35"/>
  <c r="Q246" i="35"/>
  <c r="BP246" i="35"/>
  <c r="AF246" i="35"/>
  <c r="BE246" i="35"/>
  <c r="Z246" i="35"/>
  <c r="BH246" i="35"/>
  <c r="BA246" i="35"/>
  <c r="BS246" i="35"/>
  <c r="AU246" i="35"/>
  <c r="BF246" i="35"/>
  <c r="AC246" i="35"/>
  <c r="BJ246" i="35"/>
  <c r="AK246" i="35"/>
  <c r="X246" i="35"/>
  <c r="BQ246" i="35"/>
  <c r="P246" i="35"/>
  <c r="BK246" i="35"/>
  <c r="BO246" i="35"/>
  <c r="AA246" i="35"/>
  <c r="BI246" i="35"/>
  <c r="T246" i="35"/>
  <c r="Y246" i="35"/>
  <c r="C246" i="35"/>
  <c r="W246" i="35"/>
  <c r="S246" i="35"/>
  <c r="BN246" i="35"/>
  <c r="AD246" i="35"/>
  <c r="AI246" i="35"/>
  <c r="BR246" i="35"/>
  <c r="BB246" i="35"/>
  <c r="AY246" i="35"/>
  <c r="AE246" i="35"/>
  <c r="AV246" i="35"/>
  <c r="AW246" i="35"/>
  <c r="BD246" i="35"/>
  <c r="AZ246" i="35"/>
  <c r="BC246" i="35"/>
  <c r="AG246" i="35"/>
  <c r="BU246" i="35"/>
  <c r="BM246" i="35"/>
  <c r="U246" i="35"/>
  <c r="AJ246" i="35"/>
  <c r="BG246" i="35"/>
  <c r="AX246" i="35"/>
  <c r="R246" i="35"/>
  <c r="AH246" i="35"/>
  <c r="BT246" i="35"/>
  <c r="A247" i="35"/>
  <c r="AX247" i="35" a="1"/>
  <c r="BL247" i="35" a="1"/>
  <c r="V247" i="35" a="1"/>
  <c r="AJ247" i="35" a="1"/>
  <c r="AQ247" i="35"/>
  <c r="T247" i="35" a="1"/>
  <c r="AC247" i="35" a="1"/>
  <c r="AB247" i="35" a="1"/>
  <c r="BK247" i="35" a="1"/>
  <c r="N247" i="35"/>
  <c r="L247" i="35"/>
  <c r="AM247" i="35"/>
  <c r="BN247" i="35" a="1"/>
  <c r="C247" i="35" a="1"/>
  <c r="BO247" i="35" a="1"/>
  <c r="AO247" i="35"/>
  <c r="BM247" i="35" a="1"/>
  <c r="AP247" i="35"/>
  <c r="Z247" i="35" a="1"/>
  <c r="G247" i="35"/>
  <c r="BA247" i="35" a="1"/>
  <c r="BQ247" i="35" a="1"/>
  <c r="BT247" i="35" a="1"/>
  <c r="BU247" i="35" a="1"/>
  <c r="BE247" i="35" a="1"/>
  <c r="F247" i="35"/>
  <c r="Q247" i="35" a="1"/>
  <c r="E247" i="35"/>
  <c r="AE247" i="35" a="1"/>
  <c r="BJ247" i="35" a="1"/>
  <c r="I247" i="35"/>
  <c r="AY247" i="35" a="1"/>
  <c r="S247" i="35" a="1"/>
  <c r="R247" i="35" a="1"/>
  <c r="AD247" i="35" a="1"/>
  <c r="K247" i="35"/>
  <c r="BH247" i="35" a="1"/>
  <c r="AF247" i="35" a="1"/>
  <c r="U247" i="35" a="1"/>
  <c r="BS247" i="35" a="1"/>
  <c r="M247" i="35"/>
  <c r="BI247" i="35" a="1"/>
  <c r="BB247" i="35" a="1"/>
  <c r="AV247" i="35" a="1"/>
  <c r="X247" i="35" a="1"/>
  <c r="AA247" i="35" a="1"/>
  <c r="BG247" i="35" a="1"/>
  <c r="BF247" i="35" a="1"/>
  <c r="P247" i="35" a="1"/>
  <c r="AI247" i="35" a="1"/>
  <c r="J247" i="35"/>
  <c r="AZ247" i="35" a="1"/>
  <c r="AW247" i="35" a="1"/>
  <c r="Y247" i="35" a="1"/>
  <c r="AS247" i="35"/>
  <c r="H247" i="35"/>
  <c r="AU247" i="35" a="1"/>
  <c r="D247" i="35"/>
  <c r="BD247" i="35" a="1"/>
  <c r="BC247" i="35" a="1"/>
  <c r="AR247" i="35"/>
  <c r="BR247" i="35" a="1"/>
  <c r="AG247" i="35" a="1"/>
  <c r="AN247" i="35"/>
  <c r="AK247" i="35" a="1"/>
  <c r="AH247" i="35" a="1"/>
  <c r="BP247" i="35" a="1"/>
  <c r="W247" i="35" a="1"/>
  <c r="BE247" i="35" l="1"/>
  <c r="AG247" i="35"/>
  <c r="S247" i="35"/>
  <c r="Z247" i="35"/>
  <c r="BH247" i="35"/>
  <c r="X247" i="35"/>
  <c r="AW247" i="35"/>
  <c r="R247" i="35"/>
  <c r="AX247" i="35"/>
  <c r="P247" i="35"/>
  <c r="AK247" i="35"/>
  <c r="AY247" i="35"/>
  <c r="BS247" i="35"/>
  <c r="AC247" i="35"/>
  <c r="BK247" i="35"/>
  <c r="BF247" i="35"/>
  <c r="BQ247" i="35"/>
  <c r="BN247" i="35"/>
  <c r="AI247" i="35"/>
  <c r="AH247" i="35"/>
  <c r="AU247" i="35"/>
  <c r="AZ247" i="35"/>
  <c r="BC247" i="35"/>
  <c r="AB247" i="35"/>
  <c r="W247" i="35"/>
  <c r="BG247" i="35"/>
  <c r="BT247" i="35"/>
  <c r="BO247" i="35"/>
  <c r="BA247" i="35"/>
  <c r="AJ247" i="35"/>
  <c r="BD247" i="35"/>
  <c r="BJ247" i="35"/>
  <c r="BI247" i="35"/>
  <c r="Q247" i="35"/>
  <c r="AF247" i="35"/>
  <c r="T247" i="35"/>
  <c r="Y247" i="35"/>
  <c r="AA247" i="35"/>
  <c r="V247" i="35"/>
  <c r="BL247" i="35"/>
  <c r="AV247" i="35"/>
  <c r="AD247" i="35"/>
  <c r="U247" i="35"/>
  <c r="BM247" i="35"/>
  <c r="BP247" i="35"/>
  <c r="AE247" i="35"/>
  <c r="BB247" i="35"/>
  <c r="C247" i="35"/>
  <c r="BR247" i="35"/>
  <c r="BU247" i="35"/>
  <c r="A248" i="35"/>
  <c r="BS248" i="35" a="1"/>
  <c r="AV248" i="35" a="1"/>
  <c r="BF248" i="35" a="1"/>
  <c r="AA248" i="35" a="1"/>
  <c r="BL248" i="35" a="1"/>
  <c r="AB248" i="35" a="1"/>
  <c r="BD248" i="35" a="1"/>
  <c r="AQ248" i="35"/>
  <c r="BC248" i="35" a="1"/>
  <c r="P248" i="35" a="1"/>
  <c r="BB248" i="35" a="1"/>
  <c r="Z248" i="35" a="1"/>
  <c r="BR248" i="35" a="1"/>
  <c r="BE248" i="35" a="1"/>
  <c r="AE248" i="35" a="1"/>
  <c r="BG248" i="35" a="1"/>
  <c r="AD248" i="35" a="1"/>
  <c r="AH248" i="35" a="1"/>
  <c r="AF248" i="35" a="1"/>
  <c r="D248" i="35"/>
  <c r="AJ248" i="35" a="1"/>
  <c r="U248" i="35" a="1"/>
  <c r="BH248" i="35" a="1"/>
  <c r="X248" i="35" a="1"/>
  <c r="S248" i="35" a="1"/>
  <c r="BO248" i="35" a="1"/>
  <c r="Y248" i="35" a="1"/>
  <c r="AC248" i="35" a="1"/>
  <c r="AS248" i="35"/>
  <c r="BQ248" i="35" a="1"/>
  <c r="H248" i="35"/>
  <c r="AK248" i="35" a="1"/>
  <c r="G248" i="35"/>
  <c r="BI248" i="35" a="1"/>
  <c r="AM248" i="35"/>
  <c r="AY248" i="35" a="1"/>
  <c r="R248" i="35" a="1"/>
  <c r="AU248" i="35" a="1"/>
  <c r="BT248" i="35" a="1"/>
  <c r="V248" i="35" a="1"/>
  <c r="AZ248" i="35" a="1"/>
  <c r="F248" i="35"/>
  <c r="W248" i="35" a="1"/>
  <c r="AP248" i="35"/>
  <c r="AI248" i="35" a="1"/>
  <c r="AN248" i="35"/>
  <c r="BP248" i="35" a="1"/>
  <c r="BN248" i="35" a="1"/>
  <c r="AO248" i="35"/>
  <c r="BM248" i="35" a="1"/>
  <c r="BU248" i="35" a="1"/>
  <c r="N248" i="35"/>
  <c r="AW248" i="35" a="1"/>
  <c r="BJ248" i="35" a="1"/>
  <c r="AG248" i="35" a="1"/>
  <c r="E248" i="35"/>
  <c r="T248" i="35" a="1"/>
  <c r="K248" i="35"/>
  <c r="AR248" i="35"/>
  <c r="Q248" i="35" a="1"/>
  <c r="I248" i="35"/>
  <c r="C248" i="35" a="1"/>
  <c r="L248" i="35"/>
  <c r="BK248" i="35" a="1"/>
  <c r="BA248" i="35" a="1"/>
  <c r="J248" i="35"/>
  <c r="AX248" i="35" a="1"/>
  <c r="M248" i="35"/>
  <c r="AE248" i="35" l="1"/>
  <c r="BI248" i="35"/>
  <c r="AZ248" i="35"/>
  <c r="AV248" i="35"/>
  <c r="T248" i="35"/>
  <c r="BB248" i="35"/>
  <c r="V248" i="35"/>
  <c r="AI248" i="35"/>
  <c r="BP248" i="35"/>
  <c r="AK248" i="35"/>
  <c r="Q248" i="35"/>
  <c r="BH248" i="35"/>
  <c r="AU248" i="35"/>
  <c r="BO248" i="35"/>
  <c r="BL248" i="35"/>
  <c r="BK248" i="35"/>
  <c r="W248" i="35"/>
  <c r="AF248" i="35"/>
  <c r="BE248" i="35"/>
  <c r="U248" i="35"/>
  <c r="BM248" i="35"/>
  <c r="BQ248" i="35"/>
  <c r="AA248" i="35"/>
  <c r="AW248" i="35"/>
  <c r="AB248" i="35"/>
  <c r="AH248" i="35"/>
  <c r="BU248" i="35"/>
  <c r="BG248" i="35"/>
  <c r="AC248" i="35"/>
  <c r="BD248" i="35"/>
  <c r="BA248" i="35"/>
  <c r="BR248" i="35"/>
  <c r="R248" i="35"/>
  <c r="BJ248" i="35"/>
  <c r="BF248" i="35"/>
  <c r="AD248" i="35"/>
  <c r="Y248" i="35"/>
  <c r="P248" i="35"/>
  <c r="AX248" i="35"/>
  <c r="AG248" i="35"/>
  <c r="BT248" i="35"/>
  <c r="BC248" i="35"/>
  <c r="AJ248" i="35"/>
  <c r="AY248" i="35"/>
  <c r="BS248" i="35"/>
  <c r="BN248" i="35"/>
  <c r="X248" i="35"/>
  <c r="Z248" i="35"/>
  <c r="S248" i="35"/>
  <c r="C248" i="35"/>
  <c r="A249" i="35"/>
  <c r="AW249" i="35" a="1"/>
  <c r="E249" i="35"/>
  <c r="M249" i="35"/>
  <c r="Q249" i="35" a="1"/>
  <c r="AO249" i="35"/>
  <c r="BE249" i="35" a="1"/>
  <c r="BJ249" i="35" a="1"/>
  <c r="BS249" i="35" a="1"/>
  <c r="J249" i="35"/>
  <c r="AA249" i="35" a="1"/>
  <c r="X249" i="35" a="1"/>
  <c r="AQ249" i="35"/>
  <c r="AU249" i="35" a="1"/>
  <c r="BU249" i="35" a="1"/>
  <c r="AG249" i="35" a="1"/>
  <c r="D249" i="35"/>
  <c r="AX249" i="35" a="1"/>
  <c r="BQ249" i="35" a="1"/>
  <c r="BC249" i="35" a="1"/>
  <c r="R249" i="35" a="1"/>
  <c r="BL249" i="35" a="1"/>
  <c r="AI249" i="35" a="1"/>
  <c r="C249" i="35" a="1"/>
  <c r="N249" i="35"/>
  <c r="W249" i="35" a="1"/>
  <c r="F249" i="35"/>
  <c r="Z249" i="35" a="1"/>
  <c r="BN249" i="35" a="1"/>
  <c r="BD249" i="35" a="1"/>
  <c r="AP249" i="35"/>
  <c r="AR249" i="35"/>
  <c r="AN249" i="35"/>
  <c r="AM249" i="35"/>
  <c r="AC249" i="35" a="1"/>
  <c r="P249" i="35" a="1"/>
  <c r="S249" i="35" a="1"/>
  <c r="H249" i="35"/>
  <c r="BT249" i="35" a="1"/>
  <c r="BI249" i="35" a="1"/>
  <c r="AK249" i="35" a="1"/>
  <c r="Y249" i="35" a="1"/>
  <c r="AS249" i="35"/>
  <c r="AY249" i="35" a="1"/>
  <c r="BB249" i="35" a="1"/>
  <c r="AZ249" i="35" a="1"/>
  <c r="BK249" i="35" a="1"/>
  <c r="BA249" i="35" a="1"/>
  <c r="U249" i="35" a="1"/>
  <c r="BO249" i="35" a="1"/>
  <c r="AB249" i="35" a="1"/>
  <c r="AJ249" i="35" a="1"/>
  <c r="AH249" i="35" a="1"/>
  <c r="AF249" i="35" a="1"/>
  <c r="L249" i="35"/>
  <c r="BM249" i="35" a="1"/>
  <c r="AV249" i="35" a="1"/>
  <c r="BP249" i="35" a="1"/>
  <c r="T249" i="35" a="1"/>
  <c r="BF249" i="35" a="1"/>
  <c r="I249" i="35"/>
  <c r="V249" i="35" a="1"/>
  <c r="BH249" i="35" a="1"/>
  <c r="AE249" i="35" a="1"/>
  <c r="BR249" i="35" a="1"/>
  <c r="K249" i="35"/>
  <c r="G249" i="35"/>
  <c r="AD249" i="35" a="1"/>
  <c r="BG249" i="35" a="1"/>
  <c r="BA249" i="35" l="1"/>
  <c r="AX249" i="35"/>
  <c r="BR249" i="35"/>
  <c r="AF249" i="35"/>
  <c r="X249" i="35"/>
  <c r="AU249" i="35"/>
  <c r="BS249" i="35"/>
  <c r="W249" i="35"/>
  <c r="T249" i="35"/>
  <c r="BM249" i="35"/>
  <c r="AJ249" i="35"/>
  <c r="C249" i="35"/>
  <c r="AK249" i="35"/>
  <c r="V249" i="35"/>
  <c r="BO249" i="35"/>
  <c r="Q249" i="35"/>
  <c r="AB249" i="35"/>
  <c r="BK249" i="35"/>
  <c r="BU249" i="35"/>
  <c r="BL249" i="35"/>
  <c r="AV249" i="35"/>
  <c r="AI249" i="35"/>
  <c r="BE249" i="35"/>
  <c r="AG249" i="35"/>
  <c r="Y249" i="35"/>
  <c r="Z249" i="35"/>
  <c r="AY249" i="35"/>
  <c r="AH249" i="35"/>
  <c r="AE249" i="35"/>
  <c r="BG249" i="35"/>
  <c r="BJ249" i="35"/>
  <c r="R249" i="35"/>
  <c r="AZ249" i="35"/>
  <c r="S249" i="35"/>
  <c r="BP249" i="35"/>
  <c r="AD249" i="35"/>
  <c r="BB249" i="35"/>
  <c r="BT249" i="35"/>
  <c r="BC249" i="35"/>
  <c r="BN249" i="35"/>
  <c r="AW249" i="35"/>
  <c r="AC249" i="35"/>
  <c r="BI249" i="35"/>
  <c r="BQ249" i="35"/>
  <c r="P249" i="35"/>
  <c r="BH249" i="35"/>
  <c r="AA249" i="35"/>
  <c r="U249" i="35"/>
  <c r="BF249" i="35"/>
  <c r="BD249" i="35"/>
  <c r="A250" i="35"/>
  <c r="AK250" i="35" a="1"/>
  <c r="BE250" i="35" a="1"/>
  <c r="E250" i="35"/>
  <c r="G250" i="35"/>
  <c r="AD250" i="35" a="1"/>
  <c r="R250" i="35" a="1"/>
  <c r="I250" i="35"/>
  <c r="BH250" i="35" a="1"/>
  <c r="BG250" i="35" a="1"/>
  <c r="AE250" i="35" a="1"/>
  <c r="BM250" i="35" a="1"/>
  <c r="S250" i="35" a="1"/>
  <c r="AI250" i="35" a="1"/>
  <c r="BO250" i="35" a="1"/>
  <c r="BD250" i="35" a="1"/>
  <c r="X250" i="35" a="1"/>
  <c r="BB250" i="35" a="1"/>
  <c r="AY250" i="35" a="1"/>
  <c r="BQ250" i="35" a="1"/>
  <c r="BS250" i="35" a="1"/>
  <c r="H250" i="35"/>
  <c r="BU250" i="35" a="1"/>
  <c r="AO250" i="35"/>
  <c r="U250" i="35" a="1"/>
  <c r="BC250" i="35" a="1"/>
  <c r="BN250" i="35" a="1"/>
  <c r="AZ250" i="35" a="1"/>
  <c r="AX250" i="35" a="1"/>
  <c r="W250" i="35" a="1"/>
  <c r="Z250" i="35" a="1"/>
  <c r="F250" i="35"/>
  <c r="BJ250" i="35" a="1"/>
  <c r="AG250" i="35" a="1"/>
  <c r="BI250" i="35" a="1"/>
  <c r="AF250" i="35" a="1"/>
  <c r="BF250" i="35" a="1"/>
  <c r="AV250" i="35" a="1"/>
  <c r="BL250" i="35" a="1"/>
  <c r="AB250" i="35" a="1"/>
  <c r="N250" i="35"/>
  <c r="AM250" i="35"/>
  <c r="AQ250" i="35"/>
  <c r="Y250" i="35" a="1"/>
  <c r="BK250" i="35" a="1"/>
  <c r="AA250" i="35" a="1"/>
  <c r="D250" i="35"/>
  <c r="AJ250" i="35" a="1"/>
  <c r="M250" i="35"/>
  <c r="AU250" i="35" a="1"/>
  <c r="BP250" i="35" a="1"/>
  <c r="T250" i="35" a="1"/>
  <c r="V250" i="35" a="1"/>
  <c r="AR250" i="35"/>
  <c r="L250" i="35"/>
  <c r="AN250" i="35"/>
  <c r="AC250" i="35" a="1"/>
  <c r="Q250" i="35" a="1"/>
  <c r="K250" i="35"/>
  <c r="AP250" i="35"/>
  <c r="J250" i="35"/>
  <c r="C250" i="35" a="1"/>
  <c r="AS250" i="35"/>
  <c r="AH250" i="35" a="1"/>
  <c r="BR250" i="35" a="1"/>
  <c r="P250" i="35" a="1"/>
  <c r="BA250" i="35" a="1"/>
  <c r="AW250" i="35" a="1"/>
  <c r="BT250" i="35" a="1"/>
  <c r="T250" i="35" l="1"/>
  <c r="BN250" i="35"/>
  <c r="AH250" i="35"/>
  <c r="V250" i="35"/>
  <c r="BG250" i="35"/>
  <c r="BR250" i="35"/>
  <c r="U250" i="35"/>
  <c r="BK250" i="35"/>
  <c r="BS250" i="35"/>
  <c r="P250" i="35"/>
  <c r="AV250" i="35"/>
  <c r="BM250" i="35"/>
  <c r="BO250" i="35"/>
  <c r="BF250" i="35"/>
  <c r="AB250" i="35"/>
  <c r="AW250" i="35"/>
  <c r="BE250" i="35"/>
  <c r="AX250" i="35"/>
  <c r="BH250" i="35"/>
  <c r="AD250" i="35"/>
  <c r="R250" i="35"/>
  <c r="Y250" i="35"/>
  <c r="BT250" i="35"/>
  <c r="AY250" i="35"/>
  <c r="BL250" i="35"/>
  <c r="C250" i="35"/>
  <c r="S250" i="35"/>
  <c r="BJ250" i="35"/>
  <c r="Q250" i="35"/>
  <c r="AU250" i="35"/>
  <c r="AK250" i="35"/>
  <c r="AF250" i="35"/>
  <c r="BD250" i="35"/>
  <c r="BP250" i="35"/>
  <c r="BB250" i="35"/>
  <c r="AI250" i="35"/>
  <c r="BA250" i="35"/>
  <c r="AG250" i="35"/>
  <c r="AC250" i="35"/>
  <c r="AJ250" i="35"/>
  <c r="AZ250" i="35"/>
  <c r="BU250" i="35"/>
  <c r="AA250" i="35"/>
  <c r="BQ250" i="35"/>
  <c r="BC250" i="35"/>
  <c r="X250" i="35"/>
  <c r="AE250" i="35"/>
  <c r="W250" i="35"/>
  <c r="Z250" i="35"/>
  <c r="BI250" i="35"/>
  <c r="P119" i="29"/>
  <c r="M128" i="29"/>
  <c r="R129" i="29"/>
  <c r="Q115" i="29"/>
  <c r="M120" i="29"/>
  <c r="Q130" i="29"/>
  <c r="W135" i="29"/>
  <c r="U121" i="29"/>
  <c r="N130" i="29"/>
  <c r="J126" i="29"/>
  <c r="R131" i="29"/>
  <c r="Q127" i="29"/>
  <c r="U134" i="29"/>
  <c r="W134" i="29"/>
  <c r="S129" i="29"/>
  <c r="O129" i="29"/>
  <c r="T126" i="29"/>
  <c r="J134" i="29"/>
  <c r="M134" i="29"/>
  <c r="Q132" i="29"/>
  <c r="V125" i="29"/>
  <c r="L126" i="29"/>
  <c r="V115" i="29"/>
  <c r="L115" i="29"/>
  <c r="I135" i="29"/>
  <c r="T129" i="29"/>
  <c r="V128" i="29"/>
  <c r="P126" i="29"/>
  <c r="K126" i="29"/>
  <c r="T118" i="29"/>
  <c r="H131" i="29"/>
  <c r="H123" i="29"/>
  <c r="P114" i="29"/>
  <c r="W119" i="29"/>
  <c r="G119" i="29"/>
  <c r="I124" i="29"/>
  <c r="S130" i="29"/>
  <c r="L114" i="29"/>
  <c r="O116" i="29"/>
  <c r="H124" i="29"/>
  <c r="Q125" i="29"/>
  <c r="M117" i="29"/>
  <c r="Q118" i="29"/>
  <c r="J123" i="29"/>
  <c r="L131" i="29"/>
  <c r="K121" i="29"/>
  <c r="P118" i="29"/>
  <c r="L118" i="29"/>
  <c r="G122" i="29"/>
  <c r="M130" i="29"/>
  <c r="S128" i="29"/>
  <c r="N133" i="29"/>
  <c r="U130" i="29"/>
  <c r="S119" i="29"/>
  <c r="L134" i="29"/>
  <c r="V132" i="29"/>
  <c r="O134" i="29"/>
  <c r="W114" i="29"/>
  <c r="N134" i="29"/>
  <c r="Q114" i="29"/>
  <c r="T34" i="40"/>
  <c r="R132" i="29"/>
  <c r="U118" i="29"/>
  <c r="I122" i="29"/>
  <c r="S115" i="29"/>
  <c r="S123" i="29"/>
  <c r="O135" i="29"/>
  <c r="G121" i="29"/>
  <c r="H130" i="29"/>
  <c r="S134" i="29"/>
  <c r="S127" i="29"/>
  <c r="W118" i="29"/>
  <c r="L127" i="29"/>
  <c r="O124" i="29"/>
  <c r="Q129" i="29"/>
  <c r="O115" i="29"/>
  <c r="K127" i="29"/>
  <c r="K123" i="29"/>
  <c r="T131" i="29"/>
  <c r="P117" i="29"/>
  <c r="I123" i="29"/>
  <c r="V134" i="29"/>
  <c r="P128" i="29"/>
  <c r="V130" i="29"/>
  <c r="T27" i="40"/>
  <c r="J135" i="29"/>
  <c r="W130" i="29"/>
  <c r="H132" i="29"/>
  <c r="P133" i="29"/>
  <c r="R124" i="29"/>
  <c r="Q131" i="29"/>
  <c r="H126" i="29"/>
  <c r="G134" i="29"/>
  <c r="M121" i="29"/>
  <c r="V114" i="29"/>
  <c r="R122" i="29"/>
  <c r="G131" i="29"/>
  <c r="T12" i="40"/>
  <c r="T120" i="29"/>
  <c r="I119" i="29"/>
  <c r="R115" i="29"/>
  <c r="U133" i="29"/>
  <c r="R127" i="29"/>
  <c r="S116" i="29"/>
  <c r="O126" i="29"/>
  <c r="S120" i="29"/>
  <c r="V131" i="29"/>
  <c r="M114" i="29"/>
  <c r="W120" i="29"/>
  <c r="M129" i="29"/>
  <c r="K120" i="29"/>
  <c r="R126" i="29"/>
  <c r="J122" i="29"/>
  <c r="U129" i="29"/>
  <c r="G123" i="29"/>
  <c r="N135" i="29"/>
  <c r="L117" i="29"/>
  <c r="P121" i="29"/>
  <c r="L135" i="29"/>
  <c r="R118" i="29"/>
  <c r="O123" i="29"/>
  <c r="H116" i="29"/>
  <c r="U125" i="29"/>
  <c r="G126" i="29"/>
  <c r="T124" i="29"/>
  <c r="T8" i="40"/>
  <c r="L120" i="29"/>
  <c r="G125" i="29"/>
  <c r="Q135" i="29"/>
  <c r="J121" i="29"/>
  <c r="W127" i="29"/>
  <c r="W131" i="29"/>
  <c r="K114" i="29"/>
  <c r="U131" i="29"/>
  <c r="T15" i="40"/>
  <c r="V119" i="29"/>
  <c r="T20" i="40"/>
  <c r="K124" i="29"/>
  <c r="G118" i="29"/>
  <c r="H117" i="29"/>
  <c r="G130" i="29"/>
  <c r="W121" i="29"/>
  <c r="T122" i="29"/>
  <c r="T132" i="29"/>
  <c r="I120" i="29"/>
  <c r="N124" i="29"/>
  <c r="P130" i="29"/>
  <c r="W125" i="29"/>
  <c r="K132" i="29"/>
  <c r="P127" i="29"/>
  <c r="U114" i="29"/>
  <c r="I130" i="29"/>
  <c r="V135" i="29"/>
  <c r="Q123" i="29"/>
  <c r="T16" i="40"/>
  <c r="P134" i="29"/>
  <c r="O117" i="29"/>
  <c r="R123" i="29"/>
  <c r="Q119" i="29"/>
  <c r="Q117" i="29"/>
  <c r="V120" i="29"/>
  <c r="T14" i="40"/>
  <c r="U135" i="29"/>
  <c r="G115" i="29"/>
  <c r="N123" i="29"/>
  <c r="G120" i="29"/>
  <c r="T10" i="40"/>
  <c r="R119" i="29"/>
  <c r="K133" i="29"/>
  <c r="V127" i="29"/>
  <c r="K119" i="29"/>
  <c r="Q128" i="29"/>
  <c r="V124" i="29"/>
  <c r="O114" i="29"/>
  <c r="O131" i="29"/>
  <c r="R130" i="29"/>
  <c r="M126" i="29"/>
  <c r="W117" i="29"/>
  <c r="P125" i="29"/>
  <c r="T117" i="29"/>
  <c r="R121" i="29"/>
  <c r="J133" i="29"/>
  <c r="T33" i="40"/>
  <c r="S121" i="29"/>
  <c r="H125" i="29"/>
  <c r="L125" i="29"/>
  <c r="K122" i="29"/>
  <c r="T9" i="40"/>
  <c r="G114" i="29"/>
  <c r="S125" i="29"/>
  <c r="Q121" i="29"/>
  <c r="T23" i="40"/>
  <c r="T30" i="40"/>
  <c r="L129" i="29"/>
  <c r="R128" i="29"/>
  <c r="P132" i="29"/>
  <c r="R133" i="29"/>
  <c r="P120" i="29"/>
  <c r="T130" i="29"/>
  <c r="J116" i="29"/>
  <c r="H115" i="29"/>
  <c r="U116" i="29"/>
  <c r="J127" i="29"/>
  <c r="N129" i="29"/>
  <c r="O120" i="29"/>
  <c r="G116" i="29"/>
  <c r="W132" i="29"/>
  <c r="O122" i="29"/>
  <c r="T116" i="29"/>
  <c r="H127" i="29"/>
  <c r="N122" i="29"/>
  <c r="G127" i="29"/>
  <c r="G135" i="29"/>
  <c r="T21" i="40"/>
  <c r="Q134" i="29"/>
  <c r="G117" i="29"/>
  <c r="N117" i="29"/>
  <c r="W129" i="29"/>
  <c r="M135" i="29"/>
  <c r="H133" i="29"/>
  <c r="K131" i="29"/>
  <c r="H120" i="29"/>
  <c r="N127" i="29"/>
  <c r="V118" i="29"/>
  <c r="K130" i="29"/>
  <c r="I133" i="29"/>
  <c r="T114" i="29"/>
  <c r="I131" i="29"/>
  <c r="G124" i="29"/>
  <c r="Q122" i="29"/>
  <c r="W128" i="29"/>
  <c r="N132" i="29"/>
  <c r="O130" i="29"/>
  <c r="R125" i="29"/>
  <c r="V133" i="29"/>
  <c r="N115" i="29"/>
  <c r="U126" i="29"/>
  <c r="L124" i="29"/>
  <c r="L123" i="29"/>
  <c r="S133" i="29"/>
  <c r="W126" i="29"/>
  <c r="T11" i="40"/>
  <c r="V129" i="29"/>
  <c r="R135" i="29"/>
  <c r="T128" i="29"/>
  <c r="O121" i="29"/>
  <c r="T134" i="29"/>
  <c r="M118" i="29"/>
  <c r="T28" i="40"/>
  <c r="H114" i="29"/>
  <c r="I132" i="29"/>
  <c r="J132" i="29"/>
  <c r="I121" i="29"/>
  <c r="N126" i="29"/>
  <c r="J115" i="29"/>
  <c r="U128" i="29"/>
  <c r="S131" i="29"/>
  <c r="T133" i="29"/>
  <c r="T18" i="40"/>
  <c r="T13" i="40"/>
  <c r="H119" i="29"/>
  <c r="W133" i="29"/>
  <c r="R134" i="29"/>
  <c r="R117" i="29"/>
  <c r="G133" i="29"/>
  <c r="J114" i="29"/>
  <c r="K118" i="29"/>
  <c r="I125" i="29"/>
  <c r="G128" i="29"/>
  <c r="J128" i="29"/>
  <c r="J118" i="29"/>
  <c r="U120" i="29"/>
  <c r="S122" i="29"/>
  <c r="I126" i="29"/>
  <c r="L132" i="29"/>
  <c r="J130" i="29"/>
  <c r="I116" i="29"/>
  <c r="O125" i="29"/>
  <c r="H134" i="29"/>
  <c r="V116" i="29"/>
  <c r="P129" i="29"/>
  <c r="J131" i="29"/>
  <c r="I118" i="29"/>
  <c r="V122" i="29"/>
  <c r="T22" i="40"/>
  <c r="W122" i="29"/>
  <c r="I134" i="29"/>
  <c r="M116" i="29"/>
  <c r="S126" i="29"/>
  <c r="W123" i="29"/>
  <c r="T123" i="29"/>
  <c r="K125" i="29"/>
  <c r="L130" i="29"/>
  <c r="M119" i="29"/>
  <c r="Q126" i="29"/>
  <c r="U123" i="29"/>
  <c r="T135" i="29"/>
  <c r="I117" i="29"/>
  <c r="U115" i="29"/>
  <c r="N116" i="29"/>
  <c r="S132" i="29"/>
  <c r="P122" i="29"/>
  <c r="U122" i="29"/>
  <c r="V126" i="29"/>
  <c r="O118" i="29"/>
  <c r="T29" i="40"/>
  <c r="T25" i="40"/>
  <c r="Q116" i="29"/>
  <c r="P115" i="29"/>
  <c r="N131" i="29"/>
  <c r="M125" i="29"/>
  <c r="I115" i="29"/>
  <c r="L133" i="29"/>
  <c r="K134" i="29"/>
  <c r="K115" i="29"/>
  <c r="Q133" i="29"/>
  <c r="M132" i="29"/>
  <c r="K128" i="29"/>
  <c r="I128" i="29"/>
  <c r="U119" i="29"/>
  <c r="G129" i="29"/>
  <c r="R116" i="29"/>
  <c r="H128" i="29"/>
  <c r="J124" i="29"/>
  <c r="T32" i="40"/>
  <c r="M115" i="29"/>
  <c r="M133" i="29"/>
  <c r="U132" i="29"/>
  <c r="K135" i="29"/>
  <c r="L128" i="29"/>
  <c r="P123" i="29"/>
  <c r="O133" i="29"/>
  <c r="I127" i="29"/>
  <c r="T119" i="29"/>
  <c r="J120" i="29"/>
  <c r="M127" i="29"/>
  <c r="T17" i="40"/>
  <c r="N118" i="29"/>
  <c r="H129" i="29"/>
  <c r="M122" i="29"/>
  <c r="H118" i="29"/>
  <c r="T19" i="40"/>
  <c r="J125" i="29"/>
  <c r="P124" i="29"/>
  <c r="K116" i="29"/>
  <c r="S117" i="29"/>
  <c r="J119" i="29"/>
  <c r="P135" i="29"/>
  <c r="T26" i="40"/>
  <c r="O132" i="29"/>
  <c r="N125" i="29"/>
  <c r="N121" i="29"/>
  <c r="V123" i="29"/>
  <c r="O128" i="29"/>
  <c r="N120" i="29"/>
  <c r="N114" i="29"/>
  <c r="M124" i="29"/>
  <c r="O119" i="29"/>
  <c r="G132" i="29"/>
  <c r="L121" i="29"/>
  <c r="T127" i="29"/>
  <c r="I114" i="29"/>
  <c r="T24" i="40"/>
  <c r="U127" i="29"/>
  <c r="R120" i="29"/>
  <c r="T31" i="40"/>
  <c r="J117" i="29"/>
  <c r="P131" i="29"/>
  <c r="M123" i="29"/>
  <c r="S114" i="29"/>
  <c r="P116" i="29"/>
  <c r="L116" i="29"/>
  <c r="Q120" i="29"/>
  <c r="Q124" i="29"/>
  <c r="J129" i="29"/>
  <c r="O127" i="29"/>
  <c r="T125" i="29"/>
  <c r="W115" i="29"/>
  <c r="N128" i="29"/>
  <c r="K117" i="29"/>
  <c r="W124" i="29"/>
  <c r="K129" i="29"/>
  <c r="W116" i="29"/>
  <c r="H135" i="29"/>
  <c r="I129" i="29"/>
  <c r="N119" i="29"/>
  <c r="U117" i="29"/>
  <c r="S135" i="29"/>
  <c r="S124" i="29"/>
  <c r="R114" i="29"/>
  <c r="T121" i="29"/>
  <c r="S118" i="29"/>
  <c r="U124" i="29"/>
  <c r="L119" i="29"/>
  <c r="V117" i="29"/>
  <c r="H121" i="29"/>
  <c r="H122" i="29"/>
  <c r="L122" i="29"/>
  <c r="T115" i="29"/>
  <c r="V121" i="29"/>
  <c r="M131" i="29"/>
  <c r="H7" i="25" l="1"/>
  <c r="I7" i="25"/>
  <c r="R8" i="25"/>
  <c r="U8" i="25"/>
  <c r="AA8" i="25"/>
  <c r="T10" i="25"/>
  <c r="T14" i="25"/>
  <c r="K16" i="25"/>
  <c r="N16" i="25"/>
  <c r="Q16" i="25"/>
  <c r="R16" i="25"/>
  <c r="X16" i="25"/>
  <c r="F19" i="25"/>
  <c r="G19" i="25"/>
  <c r="K19" i="25"/>
  <c r="N19" i="25"/>
  <c r="O19" i="25"/>
  <c r="P19" i="25"/>
  <c r="Q19" i="25"/>
  <c r="R19" i="25"/>
  <c r="S19" i="25"/>
  <c r="U19" i="25"/>
  <c r="V19" i="25"/>
  <c r="W19" i="25"/>
  <c r="AA19" i="25"/>
  <c r="AD19" i="25"/>
  <c r="F20" i="25"/>
  <c r="G20" i="25"/>
  <c r="H20" i="25"/>
  <c r="N20" i="25"/>
  <c r="O20" i="25"/>
  <c r="P20" i="25"/>
  <c r="U20" i="25"/>
  <c r="W20" i="25"/>
  <c r="AA20" i="25"/>
  <c r="L24" i="25"/>
  <c r="R25" i="25"/>
  <c r="T25" i="25"/>
  <c r="X25" i="25"/>
  <c r="AB25" i="25"/>
  <c r="AC25" i="25"/>
  <c r="G26" i="25"/>
  <c r="D19" i="25" l="1"/>
  <c r="D8" i="25"/>
  <c r="D20" i="25"/>
  <c r="I98" i="29"/>
  <c r="G42" i="37"/>
  <c r="O31" i="37"/>
  <c r="U95" i="29"/>
  <c r="O99" i="29"/>
  <c r="S106" i="29"/>
  <c r="G105" i="29"/>
  <c r="J43" i="37"/>
  <c r="O37" i="37"/>
  <c r="H40" i="37"/>
  <c r="I44" i="37"/>
  <c r="R44" i="41"/>
  <c r="O96" i="29"/>
  <c r="I106" i="29"/>
  <c r="Q96" i="29"/>
  <c r="W44" i="41"/>
  <c r="I37" i="37"/>
  <c r="R31" i="37"/>
  <c r="R102" i="29"/>
  <c r="L103" i="29"/>
  <c r="U38" i="37"/>
  <c r="H44" i="37"/>
  <c r="V14" i="41"/>
  <c r="H104" i="29"/>
  <c r="Q31" i="37"/>
  <c r="J31" i="41"/>
  <c r="Q102" i="29"/>
  <c r="H95" i="29"/>
  <c r="J38" i="37"/>
  <c r="N97" i="29"/>
  <c r="T95" i="29"/>
  <c r="G43" i="37"/>
  <c r="O43" i="37"/>
  <c r="H37" i="37"/>
  <c r="R98" i="29"/>
  <c r="S104" i="29"/>
  <c r="I102" i="29"/>
  <c r="K103" i="29"/>
  <c r="P96" i="29"/>
  <c r="V42" i="37"/>
  <c r="U100" i="29"/>
  <c r="V43" i="37"/>
  <c r="M98" i="29"/>
  <c r="L14" i="37"/>
  <c r="I39" i="37"/>
  <c r="P99" i="29"/>
  <c r="P101" i="29"/>
  <c r="K38" i="37"/>
  <c r="K31" i="41"/>
  <c r="K41" i="37"/>
  <c r="I31" i="41"/>
  <c r="V100" i="29"/>
  <c r="T99" i="29"/>
  <c r="M41" i="37"/>
  <c r="V105" i="29"/>
  <c r="M97" i="29"/>
  <c r="R39" i="37"/>
  <c r="V40" i="37"/>
  <c r="R40" i="37"/>
  <c r="N96" i="29"/>
  <c r="J14" i="37"/>
  <c r="R106" i="29"/>
  <c r="P103" i="29"/>
  <c r="T100" i="29"/>
  <c r="J101" i="29"/>
  <c r="L106" i="29"/>
  <c r="U37" i="37"/>
  <c r="R31" i="41"/>
  <c r="W43" i="37"/>
  <c r="L31" i="37"/>
  <c r="O104" i="29"/>
  <c r="M37" i="37"/>
  <c r="O14" i="41"/>
  <c r="M31" i="41"/>
  <c r="G100" i="29"/>
  <c r="M103" i="29"/>
  <c r="O97" i="29"/>
  <c r="J42" i="37"/>
  <c r="W97" i="29"/>
  <c r="H41" i="37"/>
  <c r="U97" i="29"/>
  <c r="P100" i="29"/>
  <c r="V99" i="29"/>
  <c r="M44" i="41"/>
  <c r="K102" i="29"/>
  <c r="O44" i="37"/>
  <c r="K31" i="37"/>
  <c r="J95" i="29"/>
  <c r="U44" i="37"/>
  <c r="N105" i="29"/>
  <c r="P104" i="29"/>
  <c r="K99" i="29"/>
  <c r="P105" i="29"/>
  <c r="Q103" i="29"/>
  <c r="O95" i="29"/>
  <c r="P41" i="37"/>
  <c r="W98" i="29"/>
  <c r="T31" i="41"/>
  <c r="N100" i="29"/>
  <c r="L37" i="37"/>
  <c r="V37" i="37"/>
  <c r="I95" i="29"/>
  <c r="H103" i="29"/>
  <c r="G98" i="29"/>
  <c r="S14" i="37"/>
  <c r="J31" i="37"/>
  <c r="L102" i="29"/>
  <c r="Q99" i="29"/>
  <c r="V38" i="37"/>
  <c r="S44" i="37"/>
  <c r="W41" i="37"/>
  <c r="M44" i="37"/>
  <c r="S14" i="41"/>
  <c r="N102" i="29"/>
  <c r="W40" i="37"/>
  <c r="W104" i="29"/>
  <c r="L43" i="37"/>
  <c r="I97" i="29"/>
  <c r="L31" i="41"/>
  <c r="R101" i="29"/>
  <c r="P38" i="37"/>
  <c r="T39" i="37"/>
  <c r="I40" i="37"/>
  <c r="R97" i="29"/>
  <c r="M38" i="37"/>
  <c r="G95" i="29"/>
  <c r="L39" i="37"/>
  <c r="J39" i="37"/>
  <c r="G101" i="29"/>
  <c r="Q100" i="29"/>
  <c r="M106" i="29"/>
  <c r="P39" i="37"/>
  <c r="S43" i="37"/>
  <c r="O102" i="29"/>
  <c r="K101" i="29"/>
  <c r="I96" i="29"/>
  <c r="Q14" i="41"/>
  <c r="P44" i="37"/>
  <c r="S105" i="29"/>
  <c r="R14" i="37"/>
  <c r="W37" i="37"/>
  <c r="U96" i="29"/>
  <c r="L96" i="29"/>
  <c r="T38" i="37"/>
  <c r="O106" i="29"/>
  <c r="L44" i="41"/>
  <c r="L104" i="29"/>
  <c r="W103" i="29"/>
  <c r="L95" i="29"/>
  <c r="J102" i="29"/>
  <c r="O103" i="29"/>
  <c r="L98" i="29"/>
  <c r="L41" i="37"/>
  <c r="O31" i="41"/>
  <c r="N41" i="37"/>
  <c r="N98" i="29"/>
  <c r="O105" i="29"/>
  <c r="M14" i="37"/>
  <c r="S101" i="29"/>
  <c r="M43" i="37"/>
  <c r="V97" i="29"/>
  <c r="T104" i="29"/>
  <c r="I104" i="29"/>
  <c r="O100" i="29"/>
  <c r="T105" i="29"/>
  <c r="R96" i="29"/>
  <c r="M39" i="37"/>
  <c r="X14" i="41"/>
  <c r="Q40" i="37"/>
  <c r="W105" i="29"/>
  <c r="P37" i="37"/>
  <c r="Q38" i="37"/>
  <c r="N31" i="41"/>
  <c r="I31" i="37"/>
  <c r="I42" i="37"/>
  <c r="N104" i="29"/>
  <c r="G99" i="29"/>
  <c r="I14" i="41"/>
  <c r="P31" i="41"/>
  <c r="N103" i="29"/>
  <c r="R95" i="29"/>
  <c r="J100" i="29"/>
  <c r="Q104" i="29"/>
  <c r="N31" i="37"/>
  <c r="S40" i="37"/>
  <c r="V31" i="37"/>
  <c r="S95" i="29"/>
  <c r="H101" i="29"/>
  <c r="L40" i="37"/>
  <c r="I103" i="29"/>
  <c r="M104" i="29"/>
  <c r="T44" i="37"/>
  <c r="W95" i="29"/>
  <c r="Q106" i="29"/>
  <c r="U42" i="37"/>
  <c r="U98" i="29"/>
  <c r="R100" i="29"/>
  <c r="K44" i="37"/>
  <c r="J41" i="37"/>
  <c r="T106" i="29"/>
  <c r="U106" i="29"/>
  <c r="M101" i="29"/>
  <c r="W102" i="29"/>
  <c r="J44" i="37"/>
  <c r="T31" i="37"/>
  <c r="S38" i="37"/>
  <c r="P31" i="37"/>
  <c r="Q97" i="29"/>
  <c r="U103" i="29"/>
  <c r="O98" i="29"/>
  <c r="V101" i="29"/>
  <c r="J96" i="29"/>
  <c r="V44" i="37"/>
  <c r="J37" i="37"/>
  <c r="W101" i="29"/>
  <c r="W31" i="37"/>
  <c r="Q44" i="41"/>
  <c r="U104" i="29"/>
  <c r="S97" i="29"/>
  <c r="J44" i="41"/>
  <c r="V106" i="29"/>
  <c r="P42" i="37"/>
  <c r="Q37" i="37"/>
  <c r="M40" i="37"/>
  <c r="U44" i="41"/>
  <c r="R103" i="29"/>
  <c r="P98" i="29"/>
  <c r="H39" i="37"/>
  <c r="M105" i="29"/>
  <c r="N43" i="37"/>
  <c r="T97" i="29"/>
  <c r="G44" i="37"/>
  <c r="K37" i="37"/>
  <c r="M96" i="29"/>
  <c r="W99" i="29"/>
  <c r="L105" i="29"/>
  <c r="H100" i="29"/>
  <c r="T44" i="41"/>
  <c r="H102" i="29"/>
  <c r="W44" i="37"/>
  <c r="H42" i="37"/>
  <c r="K97" i="29"/>
  <c r="V31" i="41"/>
  <c r="P106" i="29"/>
  <c r="K44" i="41"/>
  <c r="H106" i="29"/>
  <c r="T98" i="29"/>
  <c r="O101" i="29"/>
  <c r="V41" i="37"/>
  <c r="M31" i="37"/>
  <c r="R14" i="41"/>
  <c r="N44" i="37"/>
  <c r="K96" i="29"/>
  <c r="S31" i="37"/>
  <c r="N101" i="29"/>
  <c r="Q44" i="37"/>
  <c r="O41" i="37"/>
  <c r="N40" i="37"/>
  <c r="V44" i="41"/>
  <c r="U31" i="37"/>
  <c r="N14" i="37"/>
  <c r="O14" i="37"/>
  <c r="R42" i="37"/>
  <c r="K40" i="37"/>
  <c r="I105" i="29"/>
  <c r="K95" i="29"/>
  <c r="J40" i="37"/>
  <c r="U39" i="37"/>
  <c r="W14" i="37"/>
  <c r="U101" i="29"/>
  <c r="M42" i="37"/>
  <c r="N44" i="41"/>
  <c r="T96" i="29"/>
  <c r="R37" i="37"/>
  <c r="G39" i="37"/>
  <c r="T14" i="37"/>
  <c r="L42" i="37"/>
  <c r="G106" i="29"/>
  <c r="U31" i="41"/>
  <c r="T40" i="37"/>
  <c r="U102" i="29"/>
  <c r="N106" i="29"/>
  <c r="R38" i="37"/>
  <c r="M99" i="29"/>
  <c r="K100" i="29"/>
  <c r="G102" i="29"/>
  <c r="P44" i="41"/>
  <c r="G14" i="37"/>
  <c r="K104" i="29"/>
  <c r="S102" i="29"/>
  <c r="H38" i="37"/>
  <c r="N95" i="29"/>
  <c r="H105" i="29"/>
  <c r="R105" i="29"/>
  <c r="Q105" i="29"/>
  <c r="T101" i="29"/>
  <c r="T14" i="41"/>
  <c r="V14" i="37"/>
  <c r="W96" i="29"/>
  <c r="G31" i="37"/>
  <c r="I100" i="29"/>
  <c r="I41" i="37"/>
  <c r="T42" i="37"/>
  <c r="N39" i="37"/>
  <c r="T102" i="29"/>
  <c r="U40" i="37"/>
  <c r="M102" i="29"/>
  <c r="S31" i="41"/>
  <c r="V102" i="29"/>
  <c r="K98" i="29"/>
  <c r="N42" i="37"/>
  <c r="V95" i="29"/>
  <c r="H96" i="29"/>
  <c r="L97" i="29"/>
  <c r="R44" i="37"/>
  <c r="U14" i="37"/>
  <c r="V104" i="29"/>
  <c r="R99" i="29"/>
  <c r="P95" i="29"/>
  <c r="T103" i="29"/>
  <c r="T43" i="37"/>
  <c r="W14" i="41"/>
  <c r="V39" i="37"/>
  <c r="J106" i="29"/>
  <c r="O42" i="37"/>
  <c r="Q39" i="37"/>
  <c r="Q43" i="37"/>
  <c r="P43" i="37"/>
  <c r="G97" i="29"/>
  <c r="L44" i="37"/>
  <c r="N14" i="41"/>
  <c r="G37" i="37"/>
  <c r="K106" i="29"/>
  <c r="K14" i="41"/>
  <c r="I99" i="29"/>
  <c r="P40" i="37"/>
  <c r="X44" i="41"/>
  <c r="Q41" i="37"/>
  <c r="G96" i="29"/>
  <c r="L100" i="29"/>
  <c r="H43" i="37"/>
  <c r="R43" i="37"/>
  <c r="Q98" i="29"/>
  <c r="P14" i="37"/>
  <c r="S39" i="37"/>
  <c r="J14" i="41"/>
  <c r="G38" i="37"/>
  <c r="J99" i="29"/>
  <c r="O39" i="37"/>
  <c r="U105" i="29"/>
  <c r="K42" i="37"/>
  <c r="J105" i="29"/>
  <c r="I14" i="37"/>
  <c r="N38" i="37"/>
  <c r="O40" i="37"/>
  <c r="P97" i="29"/>
  <c r="G40" i="37"/>
  <c r="G104" i="29"/>
  <c r="M14" i="41"/>
  <c r="V98" i="29"/>
  <c r="W39" i="37"/>
  <c r="Q42" i="37"/>
  <c r="J97" i="29"/>
  <c r="P102" i="29"/>
  <c r="G41" i="37"/>
  <c r="J104" i="29"/>
  <c r="N37" i="37"/>
  <c r="K105" i="29"/>
  <c r="V96" i="29"/>
  <c r="W100" i="29"/>
  <c r="K39" i="37"/>
  <c r="H31" i="37"/>
  <c r="S96" i="29"/>
  <c r="J98" i="29"/>
  <c r="I44" i="41"/>
  <c r="K14" i="37"/>
  <c r="W106" i="29"/>
  <c r="I43" i="37"/>
  <c r="W31" i="41"/>
  <c r="X31" i="41"/>
  <c r="H99" i="29"/>
  <c r="S100" i="29"/>
  <c r="S103" i="29"/>
  <c r="W38" i="37"/>
  <c r="V103" i="29"/>
  <c r="P14" i="41"/>
  <c r="U41" i="37"/>
  <c r="U43" i="37"/>
  <c r="N99" i="29"/>
  <c r="Q95" i="29"/>
  <c r="R41" i="37"/>
  <c r="G103" i="29"/>
  <c r="M100" i="29"/>
  <c r="L101" i="29"/>
  <c r="W42" i="37"/>
  <c r="L99" i="29"/>
  <c r="I101" i="29"/>
  <c r="S42" i="37"/>
  <c r="S41" i="37"/>
  <c r="S98" i="29"/>
  <c r="M95" i="29"/>
  <c r="O44" i="41"/>
  <c r="H97" i="29"/>
  <c r="I38" i="37"/>
  <c r="U99" i="29"/>
  <c r="S99" i="29"/>
  <c r="U14" i="41"/>
  <c r="Q14" i="37"/>
  <c r="J103" i="29"/>
  <c r="Q101" i="29"/>
  <c r="S37" i="37"/>
  <c r="T41" i="37"/>
  <c r="T37" i="37"/>
  <c r="O38" i="37"/>
  <c r="L14" i="41"/>
  <c r="K43" i="37"/>
  <c r="S44" i="41"/>
  <c r="Q31" i="41"/>
  <c r="L38" i="37"/>
  <c r="R104" i="29"/>
  <c r="H98" i="29"/>
  <c r="H14" i="37"/>
  <c r="AA10" i="25" l="1"/>
  <c r="N10" i="25"/>
  <c r="J18" i="25"/>
  <c r="AC14" i="25"/>
  <c r="O10" i="25"/>
  <c r="G7" i="25"/>
  <c r="H10" i="25"/>
  <c r="F24" i="25"/>
  <c r="P10" i="25"/>
  <c r="S10" i="25"/>
  <c r="M15" i="25"/>
  <c r="F15" i="25"/>
  <c r="Q10" i="25"/>
  <c r="AB14" i="25"/>
  <c r="AB24" i="25"/>
  <c r="W10" i="25"/>
  <c r="G12" i="25"/>
  <c r="L14" i="25"/>
  <c r="F25" i="25"/>
  <c r="H27" i="25"/>
  <c r="V10" i="25"/>
  <c r="X10" i="25"/>
  <c r="G22" i="25"/>
  <c r="D22" i="25" s="1"/>
  <c r="AD10" i="25"/>
  <c r="H18" i="25"/>
  <c r="H24" i="25"/>
  <c r="H15" i="25"/>
  <c r="K24" i="25"/>
  <c r="K10" i="25"/>
  <c r="K27" i="25"/>
  <c r="K25" i="25"/>
  <c r="K18" i="25"/>
  <c r="K15" i="25"/>
  <c r="K12" i="25"/>
  <c r="E16" i="25"/>
  <c r="E31" i="25" s="1"/>
  <c r="L12" i="25"/>
  <c r="L27" i="25"/>
  <c r="L16" i="25"/>
  <c r="L18" i="25"/>
  <c r="L10" i="25"/>
  <c r="X27" i="25"/>
  <c r="Z10" i="25"/>
  <c r="T27" i="25"/>
  <c r="K7" i="25"/>
  <c r="R10" i="25"/>
  <c r="F10" i="25"/>
  <c r="I27" i="25"/>
  <c r="T16" i="25"/>
  <c r="F16" i="25"/>
  <c r="G18" i="25"/>
  <c r="G25" i="25"/>
  <c r="G10" i="25"/>
  <c r="G24" i="25"/>
  <c r="G15" i="25"/>
  <c r="G16" i="25"/>
  <c r="Q25" i="25"/>
  <c r="Q27" i="25"/>
  <c r="Q15" i="25"/>
  <c r="Q14" i="25"/>
  <c r="Q18" i="25"/>
  <c r="Z15" i="25"/>
  <c r="Z14" i="25"/>
  <c r="Z16" i="25"/>
  <c r="Z24" i="25"/>
  <c r="Z27" i="25"/>
  <c r="M24" i="25"/>
  <c r="M16" i="25"/>
  <c r="M27" i="25"/>
  <c r="M18" i="25"/>
  <c r="U16" i="25"/>
  <c r="U18" i="25"/>
  <c r="U24" i="25"/>
  <c r="U27" i="25"/>
  <c r="U14" i="25"/>
  <c r="U25" i="25"/>
  <c r="U15" i="25"/>
  <c r="U12" i="25"/>
  <c r="V25" i="25"/>
  <c r="V16" i="25"/>
  <c r="V14" i="25"/>
  <c r="V27" i="25"/>
  <c r="V12" i="25"/>
  <c r="V24" i="25"/>
  <c r="V18" i="25"/>
  <c r="O24" i="25"/>
  <c r="O18" i="25"/>
  <c r="O12" i="25"/>
  <c r="O25" i="25"/>
  <c r="O14" i="25"/>
  <c r="O16" i="25"/>
  <c r="O27" i="25"/>
  <c r="O15" i="25"/>
  <c r="R27" i="25"/>
  <c r="R15" i="25"/>
  <c r="R18" i="25"/>
  <c r="R14" i="25"/>
  <c r="P27" i="25"/>
  <c r="P15" i="25"/>
  <c r="P24" i="25"/>
  <c r="P16" i="25"/>
  <c r="P25" i="25"/>
  <c r="P12" i="25"/>
  <c r="P14" i="25"/>
  <c r="P18" i="25"/>
  <c r="S27" i="25"/>
  <c r="S16" i="25"/>
  <c r="S14" i="25"/>
  <c r="S18" i="25"/>
  <c r="S24" i="25"/>
  <c r="S25" i="25"/>
  <c r="S12" i="25"/>
  <c r="N18" i="25"/>
  <c r="N14" i="25"/>
  <c r="N15" i="25"/>
  <c r="N24" i="25"/>
  <c r="N27" i="25"/>
  <c r="N12" i="25"/>
  <c r="N25" i="25"/>
  <c r="W12" i="25"/>
  <c r="W16" i="25"/>
  <c r="W18" i="25"/>
  <c r="W27" i="25"/>
  <c r="W25" i="25"/>
  <c r="W15" i="25"/>
  <c r="W14" i="25"/>
  <c r="W24" i="25"/>
  <c r="AA14" i="25"/>
  <c r="AA25" i="25"/>
  <c r="AA27" i="25"/>
  <c r="AA16" i="25"/>
  <c r="AA15" i="25"/>
  <c r="AA24" i="25"/>
  <c r="J27" i="25"/>
  <c r="U10" i="25"/>
  <c r="Y27" i="25"/>
  <c r="Y14" i="25"/>
  <c r="Y16" i="25"/>
  <c r="I25" i="25"/>
  <c r="F7" i="25"/>
  <c r="AD25" i="25"/>
  <c r="AD27" i="25"/>
  <c r="AD24" i="25"/>
  <c r="O26" i="25"/>
  <c r="D26" i="25" s="1"/>
  <c r="Y10" i="25"/>
  <c r="AC24" i="25"/>
  <c r="AC27" i="25"/>
  <c r="AC18" i="25"/>
  <c r="AC16" i="25"/>
  <c r="F18" i="25"/>
  <c r="M42" i="41"/>
  <c r="L43" i="41"/>
  <c r="X42" i="41"/>
  <c r="U42" i="41"/>
  <c r="L38" i="41"/>
  <c r="J42" i="41"/>
  <c r="R38" i="41"/>
  <c r="O43" i="41"/>
  <c r="K37" i="41"/>
  <c r="K39" i="41"/>
  <c r="K43" i="41"/>
  <c r="Q38" i="41"/>
  <c r="U38" i="41"/>
  <c r="Q40" i="41"/>
  <c r="J37" i="41"/>
  <c r="K40" i="41"/>
  <c r="V37" i="41"/>
  <c r="M40" i="41"/>
  <c r="O41" i="41"/>
  <c r="U39" i="41"/>
  <c r="V40" i="41"/>
  <c r="M41" i="41"/>
  <c r="U43" i="41"/>
  <c r="R37" i="41"/>
  <c r="P38" i="41"/>
  <c r="J38" i="41"/>
  <c r="S43" i="41"/>
  <c r="N38" i="41"/>
  <c r="L40" i="41"/>
  <c r="I39" i="41"/>
  <c r="S37" i="41"/>
  <c r="Q42" i="41"/>
  <c r="N43" i="41"/>
  <c r="L37" i="41"/>
  <c r="S42" i="41"/>
  <c r="S38" i="41"/>
  <c r="L41" i="41"/>
  <c r="R39" i="41"/>
  <c r="I40" i="41"/>
  <c r="P42" i="41"/>
  <c r="J39" i="41"/>
  <c r="T43" i="41"/>
  <c r="U37" i="41"/>
  <c r="Q37" i="41"/>
  <c r="M39" i="41"/>
  <c r="N39" i="41"/>
  <c r="R43" i="41"/>
  <c r="M43" i="41"/>
  <c r="U41" i="41"/>
  <c r="S41" i="41"/>
  <c r="X43" i="41"/>
  <c r="I43" i="41"/>
  <c r="K41" i="41"/>
  <c r="O39" i="41"/>
  <c r="X39" i="41"/>
  <c r="N40" i="41"/>
  <c r="V41" i="41"/>
  <c r="S40" i="41"/>
  <c r="W41" i="41"/>
  <c r="Q41" i="41"/>
  <c r="V38" i="41"/>
  <c r="R40" i="41"/>
  <c r="L39" i="41"/>
  <c r="I42" i="41"/>
  <c r="S39" i="41"/>
  <c r="L42" i="41"/>
  <c r="V39" i="41"/>
  <c r="T40" i="41"/>
  <c r="W37" i="41"/>
  <c r="I38" i="41"/>
  <c r="W38" i="41"/>
  <c r="J41" i="41"/>
  <c r="K38" i="41"/>
  <c r="U40" i="41"/>
  <c r="J40" i="41"/>
  <c r="M37" i="41"/>
  <c r="X38" i="41"/>
  <c r="V42" i="41"/>
  <c r="W40" i="41"/>
  <c r="P41" i="41"/>
  <c r="N41" i="41"/>
  <c r="P39" i="41"/>
  <c r="T42" i="41"/>
  <c r="P37" i="41"/>
  <c r="K42" i="41"/>
  <c r="W43" i="41"/>
  <c r="V43" i="41"/>
  <c r="T39" i="41"/>
  <c r="O37" i="41"/>
  <c r="Q43" i="41"/>
  <c r="W42" i="41"/>
  <c r="P40" i="41"/>
  <c r="O40" i="41"/>
  <c r="N42" i="41"/>
  <c r="O42" i="41"/>
  <c r="T37" i="41"/>
  <c r="X37" i="41"/>
  <c r="R41" i="41"/>
  <c r="W39" i="41"/>
  <c r="R42" i="41"/>
  <c r="Q39" i="41"/>
  <c r="J43" i="41"/>
  <c r="X41" i="41"/>
  <c r="M38" i="41"/>
  <c r="T38" i="41"/>
  <c r="I37" i="41"/>
  <c r="T41" i="41"/>
  <c r="X40" i="41"/>
  <c r="I41" i="41"/>
  <c r="P43" i="41"/>
  <c r="N37" i="41"/>
  <c r="O38" i="41"/>
  <c r="I31" i="25" l="1"/>
  <c r="D7" i="25"/>
  <c r="U31" i="25"/>
  <c r="AB31" i="25"/>
  <c r="K31" i="25"/>
  <c r="X31" i="25"/>
  <c r="T31" i="25"/>
  <c r="N31" i="25"/>
  <c r="R31" i="25"/>
  <c r="D24" i="25"/>
  <c r="D10" i="25"/>
  <c r="H31" i="25"/>
  <c r="D25" i="25"/>
  <c r="L31" i="25"/>
  <c r="Y31" i="25"/>
  <c r="V31" i="25"/>
  <c r="Q31" i="25"/>
  <c r="O31" i="25"/>
  <c r="D14" i="25"/>
  <c r="Z31" i="25"/>
  <c r="D16" i="25"/>
  <c r="D15" i="25"/>
  <c r="M31" i="25"/>
  <c r="J31" i="25"/>
  <c r="D18" i="25"/>
  <c r="AD31" i="25"/>
  <c r="W31" i="25"/>
  <c r="S31" i="25"/>
  <c r="D27" i="25"/>
  <c r="AC31" i="25"/>
  <c r="D12" i="25"/>
  <c r="P31" i="25"/>
  <c r="AA31" i="25"/>
  <c r="Q53" i="41" a="1"/>
  <c r="Q53" i="41" s="1"/>
  <c r="R53" i="41" a="1"/>
  <c r="R53" i="41" s="1"/>
  <c r="S51" i="41" a="1"/>
  <c r="S51" i="41" s="1"/>
  <c r="N56" i="41" a="1"/>
  <c r="N56" i="41" s="1"/>
  <c r="J53" i="41" a="1"/>
  <c r="J53" i="41" s="1"/>
  <c r="U54" i="41" a="1"/>
  <c r="U54" i="41" s="1"/>
  <c r="W56" i="41" a="1"/>
  <c r="W56" i="41" s="1"/>
  <c r="Q51" i="41" a="1"/>
  <c r="Q51" i="41" s="1"/>
  <c r="R54" i="41" a="1"/>
  <c r="R54" i="41" s="1"/>
  <c r="S55" i="41" a="1"/>
  <c r="S55" i="41" s="1"/>
  <c r="N52" i="41" a="1"/>
  <c r="N52" i="41" s="1"/>
  <c r="Q52" i="41" a="1"/>
  <c r="Q52" i="41" s="1"/>
  <c r="X52" i="41" a="1"/>
  <c r="X52" i="41" s="1"/>
  <c r="I50" i="41" a="1"/>
  <c r="I50" i="41" s="1"/>
  <c r="X55" i="41" a="1"/>
  <c r="X55" i="41" s="1"/>
  <c r="S50" i="41" a="1"/>
  <c r="S50" i="41" s="1"/>
  <c r="P52" i="41" a="1"/>
  <c r="P52" i="41" s="1"/>
  <c r="Q54" i="41" a="1"/>
  <c r="Q54" i="41" s="1"/>
  <c r="U50" i="41" a="1"/>
  <c r="U50" i="41" s="1"/>
  <c r="O50" i="41" a="1"/>
  <c r="O50" i="41" s="1"/>
  <c r="O55" i="41" a="1"/>
  <c r="O55" i="41" s="1"/>
  <c r="W53" i="41" a="1"/>
  <c r="W53" i="41" s="1"/>
  <c r="V53" i="41" a="1"/>
  <c r="V53" i="41" s="1"/>
  <c r="P50" i="41" a="1"/>
  <c r="P50" i="41" s="1"/>
  <c r="Q56" i="41" a="1"/>
  <c r="Q56" i="41" s="1"/>
  <c r="X56" i="41" a="1"/>
  <c r="X56" i="41" s="1"/>
  <c r="R55" i="41" a="1"/>
  <c r="R55" i="41" s="1"/>
  <c r="S56" i="41" a="1"/>
  <c r="S56" i="41" s="1"/>
  <c r="V50" i="41" a="1"/>
  <c r="V50" i="41" s="1"/>
  <c r="P54" i="41" a="1"/>
  <c r="P54" i="41" s="1"/>
  <c r="Q55" i="41" a="1"/>
  <c r="Q55" i="41" s="1"/>
  <c r="W52" i="41" a="1"/>
  <c r="W52" i="41" s="1"/>
  <c r="X50" i="41" a="1"/>
  <c r="X50" i="41" s="1"/>
  <c r="I55" i="41" a="1"/>
  <c r="I55" i="41" s="1"/>
  <c r="W54" i="41" a="1"/>
  <c r="W54" i="41" s="1"/>
  <c r="K52" i="41" a="1"/>
  <c r="K52" i="41" s="1"/>
  <c r="L54" i="41" a="1"/>
  <c r="L54" i="41" s="1"/>
  <c r="M50" i="41" a="1"/>
  <c r="M50" i="41" s="1"/>
  <c r="W51" i="41" a="1"/>
  <c r="W51" i="41" s="1"/>
  <c r="R52" i="41" a="1"/>
  <c r="R52" i="41" s="1"/>
  <c r="S52" i="41" a="1"/>
  <c r="S52" i="41" s="1"/>
  <c r="R56" i="41" a="1"/>
  <c r="R56" i="41" s="1"/>
  <c r="Q50" i="41" a="1"/>
  <c r="Q50" i="41" s="1"/>
  <c r="L51" i="41" a="1"/>
  <c r="L51" i="41" s="1"/>
  <c r="M53" i="41" a="1"/>
  <c r="M53" i="41" s="1"/>
  <c r="W55" i="41" a="1"/>
  <c r="W55" i="41" s="1"/>
  <c r="R50" i="41" a="1"/>
  <c r="R50" i="41" s="1"/>
  <c r="R51" i="41" a="1"/>
  <c r="R51" i="41" s="1"/>
  <c r="S53" i="41" a="1"/>
  <c r="S53" i="41" s="1"/>
  <c r="K54" i="41" a="1"/>
  <c r="K54" i="41" s="1"/>
  <c r="V51" i="41" a="1"/>
  <c r="V51" i="41" s="1"/>
  <c r="M55" i="41" a="1"/>
  <c r="M55" i="41" s="1"/>
  <c r="W50" i="41" a="1"/>
  <c r="W50" i="41" s="1"/>
  <c r="K56" i="41" a="1"/>
  <c r="K56" i="41" s="1"/>
  <c r="V54" i="41" a="1"/>
  <c r="V54" i="41" s="1"/>
  <c r="P55" i="41" a="1"/>
  <c r="P55" i="41" s="1"/>
  <c r="K53" i="41" a="1"/>
  <c r="K53" i="41" s="1"/>
  <c r="T53" i="41" a="1"/>
  <c r="T53" i="41" s="1"/>
  <c r="J54" i="41" a="1"/>
  <c r="J54" i="41" s="1"/>
  <c r="K51" i="41" a="1"/>
  <c r="K51" i="41" s="1"/>
  <c r="V52" i="41" a="1"/>
  <c r="V52" i="41" s="1"/>
  <c r="V56" i="41" a="1"/>
  <c r="V56" i="41" s="1"/>
  <c r="P56" i="41" a="1"/>
  <c r="P56" i="41" s="1"/>
  <c r="O51" i="41" a="1"/>
  <c r="O51" i="41" s="1"/>
  <c r="L55" i="41" a="1"/>
  <c r="L55" i="41" s="1"/>
  <c r="J56" i="41" a="1"/>
  <c r="J56" i="41" s="1"/>
  <c r="K55" i="41" a="1"/>
  <c r="K55" i="41" s="1"/>
  <c r="V55" i="41" a="1"/>
  <c r="V55" i="41" s="1"/>
  <c r="L56" i="41" a="1"/>
  <c r="L56" i="41" s="1"/>
  <c r="M54" i="41" a="1"/>
  <c r="M54" i="41" s="1"/>
  <c r="L50" i="41" a="1"/>
  <c r="L50" i="41" s="1"/>
  <c r="J52" i="41" a="1"/>
  <c r="J52" i="41" s="1"/>
  <c r="U51" i="41" a="1"/>
  <c r="U51" i="41" s="1"/>
  <c r="O53" i="41" a="1"/>
  <c r="O53" i="41" s="1"/>
  <c r="L52" i="41" a="1"/>
  <c r="L52" i="41" s="1"/>
  <c r="P51" i="41" a="1"/>
  <c r="P51" i="41" s="1"/>
  <c r="M52" i="41" a="1"/>
  <c r="M52" i="41" s="1"/>
  <c r="I54" i="41" a="1"/>
  <c r="I54" i="41" s="1"/>
  <c r="N53" i="41" a="1"/>
  <c r="N53" i="41" s="1"/>
  <c r="U56" i="41" a="1"/>
  <c r="U56" i="41" s="1"/>
  <c r="O52" i="41" a="1"/>
  <c r="O52" i="41" s="1"/>
  <c r="L53" i="41" a="1"/>
  <c r="L53" i="41" s="1"/>
  <c r="M51" i="41" a="1"/>
  <c r="M51" i="41" s="1"/>
  <c r="J55" i="41" a="1"/>
  <c r="J55" i="41" s="1"/>
  <c r="T51" i="41" a="1"/>
  <c r="T51" i="41" s="1"/>
  <c r="U53" i="41" a="1"/>
  <c r="U53" i="41" s="1"/>
  <c r="O54" i="41" a="1"/>
  <c r="O54" i="41" s="1"/>
  <c r="I53" i="41" a="1"/>
  <c r="I53" i="41" s="1"/>
  <c r="T54" i="41" a="1"/>
  <c r="T54" i="41" s="1"/>
  <c r="M56" i="41" a="1"/>
  <c r="M56" i="41" s="1"/>
  <c r="T56" i="41" a="1"/>
  <c r="T56" i="41" s="1"/>
  <c r="T55" i="41" a="1"/>
  <c r="T55" i="41" s="1"/>
  <c r="U55" i="41" a="1"/>
  <c r="U55" i="41" s="1"/>
  <c r="X53" i="41" a="1"/>
  <c r="X53" i="41" s="1"/>
  <c r="I56" i="41" a="1"/>
  <c r="I56" i="41" s="1"/>
  <c r="T50" i="41" a="1"/>
  <c r="T50" i="41" s="1"/>
  <c r="J50" i="41" a="1"/>
  <c r="J50" i="41" s="1"/>
  <c r="K50" i="41" a="1"/>
  <c r="K50" i="41" s="1"/>
  <c r="N51" i="41" a="1"/>
  <c r="N51" i="41" s="1"/>
  <c r="X51" i="41" a="1"/>
  <c r="X51" i="41" s="1"/>
  <c r="I52" i="41" a="1"/>
  <c r="I52" i="41" s="1"/>
  <c r="T52" i="41" a="1"/>
  <c r="T52" i="41" s="1"/>
  <c r="N50" i="41" a="1"/>
  <c r="N50" i="41" s="1"/>
  <c r="J51" i="41" a="1"/>
  <c r="J51" i="41" s="1"/>
  <c r="P53" i="41" a="1"/>
  <c r="P53" i="41" s="1"/>
  <c r="N54" i="41" a="1"/>
  <c r="N54" i="41" s="1"/>
  <c r="X54" i="41" a="1"/>
  <c r="X54" i="41" s="1"/>
  <c r="I51" i="41" a="1"/>
  <c r="I51" i="41" s="1"/>
  <c r="S54" i="41" a="1"/>
  <c r="S54" i="41" s="1"/>
  <c r="N55" i="41" a="1"/>
  <c r="N55" i="41" s="1"/>
  <c r="U52" i="41" a="1"/>
  <c r="U52" i="41" s="1"/>
  <c r="O56" i="41" a="1"/>
  <c r="O56" i="41" s="1"/>
  <c r="F31" i="25"/>
  <c r="G31" i="25"/>
  <c r="J32" i="25" l="1"/>
  <c r="E32" i="25"/>
  <c r="D31" i="25"/>
  <c r="Q32" i="25"/>
  <c r="AG5" i="12" l="1"/>
  <c r="AG5" i="1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tc={E1949F20-4ACA-4E70-9B03-DA9DD7AEE16D}</author>
  </authors>
  <commentList>
    <comment ref="C12" authorId="0" shapeId="0" xr:uid="{E1949F20-4ACA-4E70-9B03-DA9DD7AEE16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Pas sûre de voir à quoi correspond ce check avec le seuil de 40%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tc={CFB35BF7-2E4C-4A5D-B6B1-F77D1860BE03}</author>
  </authors>
  <commentList>
    <comment ref="A1" authorId="0" shapeId="0" xr:uid="{CFB35BF7-2E4C-4A5D-B6B1-F77D1860BE0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De façon générale - voir à faire une version externe pour les partenaires avec uniquement les données/analyses qui leur sont utiles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tc={A2E83661-FEF1-49C5-A6B3-BED70820E36F}</author>
  </authors>
  <commentList>
    <comment ref="C12" authorId="0" shapeId="0" xr:uid="{A2E83661-FEF1-49C5-A6B3-BED70820E36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Pas sûre de voir à quoi correspond ce check avec le seuil de 40%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tc={8DCD1F04-87FB-461F-AECB-3A5459CD2B58}</author>
  </authors>
  <commentList>
    <comment ref="G10" authorId="0" shapeId="0" xr:uid="{8DCD1F04-87FB-461F-AECB-3A5459CD2B5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Idem ici peut-être préciser ce que c'est quand y a pas de données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<sst xmlns="http://schemas.openxmlformats.org/spreadsheetml/2006/main" count="34840" uniqueCount="3685">
  <si>
    <t>C1:C1000</t>
  </si>
  <si>
    <t>F1:F1000</t>
  </si>
  <si>
    <t>G1:G1000</t>
  </si>
  <si>
    <t>H1:H1000</t>
  </si>
  <si>
    <t>I1:I1000</t>
  </si>
  <si>
    <t>J1:J1000</t>
  </si>
  <si>
    <t>K1:K1000</t>
  </si>
  <si>
    <t>L1:L1000</t>
  </si>
  <si>
    <t>M1:M1000</t>
  </si>
  <si>
    <t>N1:N1000</t>
  </si>
  <si>
    <t>O1:O1000</t>
  </si>
  <si>
    <t>P1:P1000</t>
  </si>
  <si>
    <t>Q1:Q1000</t>
  </si>
  <si>
    <t>R1:R1000</t>
  </si>
  <si>
    <t>S1:S1000</t>
  </si>
  <si>
    <t>T1:T1000</t>
  </si>
  <si>
    <t>U1:U1000</t>
  </si>
  <si>
    <t>V1:V1000</t>
  </si>
  <si>
    <t>W1:W1000</t>
  </si>
  <si>
    <t>X1:X1000</t>
  </si>
  <si>
    <t>Y1:Y1000</t>
  </si>
  <si>
    <t>Z1:Z1000</t>
  </si>
  <si>
    <t>AA1:AA1000</t>
  </si>
  <si>
    <t>AB1:AB1000</t>
  </si>
  <si>
    <t>AC1:AC1000</t>
  </si>
  <si>
    <t>AD1:AD1000</t>
  </si>
  <si>
    <t>AE1:AE1000</t>
  </si>
  <si>
    <t>AF1:AF1000</t>
  </si>
  <si>
    <t>AG1:AG1000</t>
  </si>
  <si>
    <t>CL1:CL1000</t>
  </si>
  <si>
    <t>Données_prix_nov22!</t>
  </si>
  <si>
    <t>Médiane</t>
  </si>
  <si>
    <t>Médiane totale</t>
  </si>
  <si>
    <t>Seau 15L</t>
  </si>
  <si>
    <t>Bidon 20L</t>
  </si>
  <si>
    <t>Bidon 25L</t>
  </si>
  <si>
    <t>Savon 400g</t>
  </si>
  <si>
    <t>Savon 250g</t>
  </si>
  <si>
    <t>Bache</t>
  </si>
  <si>
    <t>Corde</t>
  </si>
  <si>
    <t>Tenaille</t>
  </si>
  <si>
    <t>Pelle</t>
  </si>
  <si>
    <t>Charbon sac</t>
  </si>
  <si>
    <t>Charbon sachet</t>
  </si>
  <si>
    <t>Gaz 3kg</t>
  </si>
  <si>
    <t>Gaz 6kg</t>
  </si>
  <si>
    <t>Gaz 12kg</t>
  </si>
  <si>
    <t>Marmite n°7</t>
  </si>
  <si>
    <t>Marmite n°5</t>
  </si>
  <si>
    <t>Assiette métallique</t>
  </si>
  <si>
    <t>Gobelet plastique</t>
  </si>
  <si>
    <t>Gobelet acier 0,25l</t>
  </si>
  <si>
    <t>Gobelet acier 0,5l</t>
  </si>
  <si>
    <t>Gobelet acier 1L</t>
  </si>
  <si>
    <t>Bassine</t>
  </si>
  <si>
    <t>Natte</t>
  </si>
  <si>
    <t>Couverture</t>
  </si>
  <si>
    <t>Moustiquaire</t>
  </si>
  <si>
    <t>Lampe</t>
  </si>
  <si>
    <t>Pagne</t>
  </si>
  <si>
    <t>Sac boro</t>
  </si>
  <si>
    <t>Bois chauffe</t>
  </si>
  <si>
    <t>Dédougou</t>
  </si>
  <si>
    <t>boucle_du_mouhoun</t>
  </si>
  <si>
    <t>marche_dedougou</t>
  </si>
  <si>
    <t>MC</t>
  </si>
  <si>
    <t>Minimum</t>
  </si>
  <si>
    <t/>
  </si>
  <si>
    <t>Maximum</t>
  </si>
  <si>
    <t>!!</t>
  </si>
  <si>
    <t>Tougan</t>
  </si>
  <si>
    <t>marché_tougan</t>
  </si>
  <si>
    <t>Barsalogho</t>
  </si>
  <si>
    <t>centre_nord</t>
  </si>
  <si>
    <t>marche_barsalogho</t>
  </si>
  <si>
    <t>-</t>
  </si>
  <si>
    <t>Boussouma</t>
  </si>
  <si>
    <t>marche_boussouma</t>
  </si>
  <si>
    <t>Kongoussi</t>
  </si>
  <si>
    <t>marche_kongoussi</t>
  </si>
  <si>
    <t>Bogandé</t>
  </si>
  <si>
    <t>est</t>
  </si>
  <si>
    <t>marche_bogande</t>
  </si>
  <si>
    <t>Diabo</t>
  </si>
  <si>
    <t>marche_diabo</t>
  </si>
  <si>
    <t>Diapangou</t>
  </si>
  <si>
    <t>marche_diapangou</t>
  </si>
  <si>
    <t>Fada N'Gourma</t>
  </si>
  <si>
    <t>marche_fada n'gourma</t>
  </si>
  <si>
    <t>Gayeri</t>
  </si>
  <si>
    <t>marche_gayeri</t>
  </si>
  <si>
    <t>Matiacoali</t>
  </si>
  <si>
    <t>marche_matiacoali</t>
  </si>
  <si>
    <t>Tibga</t>
  </si>
  <si>
    <t>marche_tibga</t>
  </si>
  <si>
    <t>Ouahigouya</t>
  </si>
  <si>
    <t>nord</t>
  </si>
  <si>
    <t>marche_ouahigouya</t>
  </si>
  <si>
    <t>Djibo</t>
  </si>
  <si>
    <t>sahel</t>
  </si>
  <si>
    <t>marche_djibo</t>
  </si>
  <si>
    <t>Gorgadji</t>
  </si>
  <si>
    <t>marche_gorgadji</t>
  </si>
  <si>
    <t>Gorom-Gorom</t>
  </si>
  <si>
    <t>marche_gorom-gorom</t>
  </si>
  <si>
    <t>Sebba</t>
  </si>
  <si>
    <t>marche_sebba</t>
  </si>
  <si>
    <t>Gaoua</t>
  </si>
  <si>
    <t>sud_ouest</t>
  </si>
  <si>
    <t>marche_gaoua</t>
  </si>
  <si>
    <t>Données_prix!</t>
  </si>
  <si>
    <t>Données_nettoyées!</t>
  </si>
  <si>
    <t>AI1:AI1000</t>
  </si>
  <si>
    <t>AW1:AW1000</t>
  </si>
  <si>
    <t>AX1:AX1000</t>
  </si>
  <si>
    <t>BL1:BL1000</t>
  </si>
  <si>
    <t>BM1:BM1000</t>
  </si>
  <si>
    <t>ET1:ET1000</t>
  </si>
  <si>
    <t>FE1:FE1000</t>
  </si>
  <si>
    <t>FP1:FP1000</t>
  </si>
  <si>
    <t>GA1:GA1000</t>
  </si>
  <si>
    <t>KK1:KK1000</t>
  </si>
  <si>
    <t>KL1:KL1000</t>
  </si>
  <si>
    <t>LA1:LA1000</t>
  </si>
  <si>
    <t>LB1:LB1000</t>
  </si>
  <si>
    <t>LC1:LC1000</t>
  </si>
  <si>
    <t>LN1:LN1000</t>
  </si>
  <si>
    <t>LY1:LY1000</t>
  </si>
  <si>
    <t>MJ1:MJ1000</t>
  </si>
  <si>
    <t>MU1:MU1000</t>
  </si>
  <si>
    <t>NJ1:NJ1000</t>
  </si>
  <si>
    <t>NK1:NK1000</t>
  </si>
  <si>
    <t>NL1:NL1000</t>
  </si>
  <si>
    <t>NW1:NW1000</t>
  </si>
  <si>
    <t>OH1:OH1000</t>
  </si>
  <si>
    <t>OS1:OS1000</t>
  </si>
  <si>
    <t>PD1:PD1000</t>
  </si>
  <si>
    <t>PO1:PO1000</t>
  </si>
  <si>
    <t>QA1:QA1000</t>
  </si>
  <si>
    <t>QN1:QN1000</t>
  </si>
  <si>
    <t>JW1:JW1000</t>
  </si>
  <si>
    <t>mediane</t>
  </si>
  <si>
    <t>marché enquêté</t>
  </si>
  <si>
    <t>Sans cotation</t>
  </si>
  <si>
    <t>OUI</t>
  </si>
  <si>
    <t>Check</t>
  </si>
  <si>
    <t>NON</t>
  </si>
  <si>
    <t>INDEX</t>
  </si>
  <si>
    <t>Kobo</t>
  </si>
  <si>
    <t>Titre</t>
  </si>
  <si>
    <t>index</t>
  </si>
  <si>
    <t>seau_prix_unite</t>
  </si>
  <si>
    <t>bidon_prix_20l</t>
  </si>
  <si>
    <t>bidon_prix_25l</t>
  </si>
  <si>
    <t>savon400gr_prix_400gr</t>
  </si>
  <si>
    <t>savon400gr_prix_250gr</t>
  </si>
  <si>
    <t>bache_prix_unite</t>
  </si>
  <si>
    <t>corde_prix_unite</t>
  </si>
  <si>
    <t>tenaille_prix_unite</t>
  </si>
  <si>
    <t>pelle_prix_unite</t>
  </si>
  <si>
    <t>combustible_charbon_prix_100kg</t>
  </si>
  <si>
    <t>combustible_charbon_prix_sachet</t>
  </si>
  <si>
    <t>combustible_gaz_prix_3kg</t>
  </si>
  <si>
    <t>combustible_gaz_prix_6kg</t>
  </si>
  <si>
    <t>combustible_gaz_prix_12kg</t>
  </si>
  <si>
    <t>marmite_n7_prix_unite</t>
  </si>
  <si>
    <t>marmite_n5_prix_unite</t>
  </si>
  <si>
    <t>assiette_metalique_prix_unite</t>
  </si>
  <si>
    <t>gobelet_plastique_prix_unite</t>
  </si>
  <si>
    <t>gobelet_acier_prix_0_25l</t>
  </si>
  <si>
    <t>gobelet_acier_prix_0_5l</t>
  </si>
  <si>
    <t>gobelet_acier_prix_1l</t>
  </si>
  <si>
    <t>bassine_prix_unite</t>
  </si>
  <si>
    <t>natte_prix_unite</t>
  </si>
  <si>
    <t>couverture_prix_unite</t>
  </si>
  <si>
    <t>moustiquaire_prix_unite</t>
  </si>
  <si>
    <t>lampe_prix_unite</t>
  </si>
  <si>
    <t>a_2_pagne6yards_prix_unite</t>
  </si>
  <si>
    <t>sac_boro_prix_unite</t>
  </si>
  <si>
    <t>combustible_bois_prix_tas</t>
  </si>
  <si>
    <t>uuid</t>
  </si>
  <si>
    <t>Seau de 15L</t>
  </si>
  <si>
    <t>Bidon de 20L</t>
  </si>
  <si>
    <t>Bidon de 25L</t>
  </si>
  <si>
    <t>Savon de 400g</t>
  </si>
  <si>
    <t>Savon de 250g</t>
  </si>
  <si>
    <t>Rouleau de corde</t>
  </si>
  <si>
    <t>Charbon en sac</t>
  </si>
  <si>
    <t>Charbon en sachet</t>
  </si>
  <si>
    <t>Bouteille gaz 3 Kg</t>
  </si>
  <si>
    <t>Bouteille de gaz 6 Kg</t>
  </si>
  <si>
    <t>Bouteille de gaz 12 Kg</t>
  </si>
  <si>
    <t>Marmite n 7</t>
  </si>
  <si>
    <t>Marmite n 5</t>
  </si>
  <si>
    <t>Sac_Boro</t>
  </si>
  <si>
    <t xml:space="preserve">Bois_chauffe </t>
  </si>
  <si>
    <t>today</t>
  </si>
  <si>
    <t>Jour de la collecte</t>
  </si>
  <si>
    <t>i_admin3</t>
  </si>
  <si>
    <t>Q5.Nom de la commune</t>
  </si>
  <si>
    <t>i_enqueteur</t>
  </si>
  <si>
    <t>Q1.Nom de l'enquêteur:</t>
  </si>
  <si>
    <t>start</t>
  </si>
  <si>
    <t>Heure de début de la collecte</t>
  </si>
  <si>
    <t>end</t>
  </si>
  <si>
    <t>Heure de fin de la collecte</t>
  </si>
  <si>
    <t>audit</t>
  </si>
  <si>
    <t>Check du temps mis par question</t>
  </si>
  <si>
    <t>mais_prix_kg</t>
  </si>
  <si>
    <t>mais_prix_yorouba</t>
  </si>
  <si>
    <t>mais_prix_tine</t>
  </si>
  <si>
    <t>sorgho_blanc_prix_kg</t>
  </si>
  <si>
    <t>sorgho_blanc_prix_yorouba</t>
  </si>
  <si>
    <t>sorgho_blanc_prix_tine</t>
  </si>
  <si>
    <t>sorgho_rouge_prix_kg</t>
  </si>
  <si>
    <t>sorgho_rouge_prix_yorouba</t>
  </si>
  <si>
    <t>sorgho_rouge_prix_tine</t>
  </si>
  <si>
    <t>mil_local_prix_kg</t>
  </si>
  <si>
    <t>mil_local_prix_yorouba</t>
  </si>
  <si>
    <t>mil_local_prix_tine</t>
  </si>
  <si>
    <t>riz_local_prix_kg</t>
  </si>
  <si>
    <t>riz_local_prix_yorouba</t>
  </si>
  <si>
    <t>riz_local_prix_tine</t>
  </si>
  <si>
    <t>riz_importe_prix_kg</t>
  </si>
  <si>
    <t>riz_importe_prix_yorouba</t>
  </si>
  <si>
    <t>riz_importe_prix_tine</t>
  </si>
  <si>
    <t>fonio_prix_kg</t>
  </si>
  <si>
    <t>fonio_prix_yorouba</t>
  </si>
  <si>
    <t>fonio_prix_tine</t>
  </si>
  <si>
    <t>manioc_prix_unite</t>
  </si>
  <si>
    <t>igname_prix_unite</t>
  </si>
  <si>
    <t>patate_prix_unite</t>
  </si>
  <si>
    <t>pomme_de_terre_prix_unite</t>
  </si>
  <si>
    <t>viande_beuf_prix_unite</t>
  </si>
  <si>
    <t>viande_mouton_prix_unite</t>
  </si>
  <si>
    <t>poisson_prix_unite</t>
  </si>
  <si>
    <t>lait_en_poudre_prix_unite</t>
  </si>
  <si>
    <t>lait_frais_prix_unite</t>
  </si>
  <si>
    <t>haricot_prix_kg</t>
  </si>
  <si>
    <t>haricot_prix_yorouba</t>
  </si>
  <si>
    <t>haricot_prix_tine</t>
  </si>
  <si>
    <t>arachide_coque_coque_prix_kg</t>
  </si>
  <si>
    <t>arachide_coque_prix_yorouba</t>
  </si>
  <si>
    <t>arachide_coque_prix_tine</t>
  </si>
  <si>
    <t>arachide_graine_graine_prix_kg</t>
  </si>
  <si>
    <t>arachide_graine_prix_yorouba</t>
  </si>
  <si>
    <t>arachide_graine_prix_tine</t>
  </si>
  <si>
    <t>voandzou_prix_unite_kg</t>
  </si>
  <si>
    <t>voandzou_prix_unite_yorouba</t>
  </si>
  <si>
    <t>voandzou_prix_unite_tine</t>
  </si>
  <si>
    <t>oignon_prix_unite_kg</t>
  </si>
  <si>
    <t>oignon_prix_unite_yorouba</t>
  </si>
  <si>
    <t>oignon_prix_unite_tas</t>
  </si>
  <si>
    <t>tomate_prix_unite_kg</t>
  </si>
  <si>
    <t>tomate_prix_unite_tas</t>
  </si>
  <si>
    <t>feuille_prix_unite_kg</t>
  </si>
  <si>
    <t>feuille_prix_unite_tas</t>
  </si>
  <si>
    <t>huile_prix_unite</t>
  </si>
  <si>
    <t>beurre_prix_unite_litre</t>
  </si>
  <si>
    <t>beurre_prix_unite_kg</t>
  </si>
  <si>
    <t>beurre_prix_unite_boule</t>
  </si>
  <si>
    <t>sucre_prix_unite_poudre</t>
  </si>
  <si>
    <t>sucre_prix_unite_morceaux</t>
  </si>
  <si>
    <t>sel_prix_unite</t>
  </si>
  <si>
    <t>note_start</t>
  </si>
  <si>
    <t>##&lt;span style="color:blue"&gt;&lt;b&gt;Initiative Conjointe de Suivi des Marchés_Formulaire enquête commerçant&lt;/b&gt;&lt;/span&gt;##</t>
  </si>
  <si>
    <t>Mais en Kg</t>
  </si>
  <si>
    <t>Mais en yorouba</t>
  </si>
  <si>
    <t>Mais en tine</t>
  </si>
  <si>
    <t>Sorgho en kg</t>
  </si>
  <si>
    <t>Sorgho en yorouba</t>
  </si>
  <si>
    <t>Sorgho blanc en tine</t>
  </si>
  <si>
    <t>Sorgho rouge en kg</t>
  </si>
  <si>
    <t>Sorgho rouge en yorouba</t>
  </si>
  <si>
    <t>Sorgho rouge en tine</t>
  </si>
  <si>
    <t>Mil local en kg</t>
  </si>
  <si>
    <t>Mil local en yorouba</t>
  </si>
  <si>
    <t>Mil local en tine</t>
  </si>
  <si>
    <t>Riz local en kg</t>
  </si>
  <si>
    <t>Riz local en yorouba</t>
  </si>
  <si>
    <t>Riz local en tine</t>
  </si>
  <si>
    <t>Riz_importe en  kg</t>
  </si>
  <si>
    <t>Riz_importe en yorouba</t>
  </si>
  <si>
    <t>Riz_importe en tine</t>
  </si>
  <si>
    <t>Fonio en kg</t>
  </si>
  <si>
    <t>Fonio en yorouba</t>
  </si>
  <si>
    <t>Fonio en  tine</t>
  </si>
  <si>
    <t>Manioc</t>
  </si>
  <si>
    <t>Igname</t>
  </si>
  <si>
    <t>Patate</t>
  </si>
  <si>
    <t>Pomme de terre</t>
  </si>
  <si>
    <t>Viande de bœuf en Kg</t>
  </si>
  <si>
    <t>viande_mouton en Kg</t>
  </si>
  <si>
    <t>poisson en Kg</t>
  </si>
  <si>
    <t>lait_en_poudre</t>
  </si>
  <si>
    <t>lait_frais</t>
  </si>
  <si>
    <t>haricot_kg</t>
  </si>
  <si>
    <t>haricot en yorouba</t>
  </si>
  <si>
    <t>haricot en tine</t>
  </si>
  <si>
    <t>arachide_coque__kg</t>
  </si>
  <si>
    <t>arachide_coque_yorouba</t>
  </si>
  <si>
    <t>arachide_coque_tine</t>
  </si>
  <si>
    <t>arachide_graine_kg</t>
  </si>
  <si>
    <t>arachide_graine_yorouba</t>
  </si>
  <si>
    <t>arachide_graine_tine</t>
  </si>
  <si>
    <t>voandzou_kg</t>
  </si>
  <si>
    <t>voandzou_yorouba</t>
  </si>
  <si>
    <t>voandzou_tine</t>
  </si>
  <si>
    <t>oignon_kg</t>
  </si>
  <si>
    <t>oignon_yorouba</t>
  </si>
  <si>
    <t>oignon_tas</t>
  </si>
  <si>
    <t>tomate_kg</t>
  </si>
  <si>
    <t>tomate_tas</t>
  </si>
  <si>
    <t>feuille_kg</t>
  </si>
  <si>
    <t>feuille_tas</t>
  </si>
  <si>
    <t>huile</t>
  </si>
  <si>
    <t>beurre_litre</t>
  </si>
  <si>
    <t>beurre_kg</t>
  </si>
  <si>
    <t>beurre_boule</t>
  </si>
  <si>
    <t>sucre_poudre</t>
  </si>
  <si>
    <t>sucre_morceaux</t>
  </si>
  <si>
    <t>sel</t>
  </si>
  <si>
    <t>note_information_enquete</t>
  </si>
  <si>
    <t>##&lt;span style="color:blue"&gt;&lt;b&gt; 0. Informations générales de l'enquête &lt;/b&gt;&lt;/span&gt;##</t>
  </si>
  <si>
    <t>i_organisation</t>
  </si>
  <si>
    <t>Q2.Nom de l'organisation responsable de l'enquête:</t>
  </si>
  <si>
    <t>i_date_enquete</t>
  </si>
  <si>
    <t>Q3.Date de l'enquête:</t>
  </si>
  <si>
    <t>i_admin1</t>
  </si>
  <si>
    <t>Q3.Nom de la région</t>
  </si>
  <si>
    <t>i_admin2</t>
  </si>
  <si>
    <t>Q4.Nom de la province</t>
  </si>
  <si>
    <t>i_marche</t>
  </si>
  <si>
    <t>Q6.Nom du marché</t>
  </si>
  <si>
    <t>seau_reapprovissionnement</t>
  </si>
  <si>
    <t>bidon_reapprovissionnement</t>
  </si>
  <si>
    <t>savon400gr_reapprovissionnement</t>
  </si>
  <si>
    <t>bache_reapprovissionnement</t>
  </si>
  <si>
    <t>corde_reapprovissionnement</t>
  </si>
  <si>
    <t>tenaille_reapprovissionnement</t>
  </si>
  <si>
    <t>pelle_reapprovissionnement</t>
  </si>
  <si>
    <t>marmite_n7_reapprovissionnement</t>
  </si>
  <si>
    <t>marmite_n5_reapprovissionnement</t>
  </si>
  <si>
    <t>assiette_metalique_reapprovissionnement</t>
  </si>
  <si>
    <t>gobelet_plastique_reapprovissionnement</t>
  </si>
  <si>
    <t>gobelet_acier_reapprovissionnement</t>
  </si>
  <si>
    <t>bassine_reapprovissionnement</t>
  </si>
  <si>
    <t>natte_reapprovissionnement</t>
  </si>
  <si>
    <t>couverture_reapprovissionnement</t>
  </si>
  <si>
    <t>moustiquaire_reapprovissionnement</t>
  </si>
  <si>
    <t>lampe_reapprovissionnement</t>
  </si>
  <si>
    <t>a_2_pagne_reapprovissionnement</t>
  </si>
  <si>
    <t>sac_boro_reapprovissionnement</t>
  </si>
  <si>
    <t>i_type_marche</t>
  </si>
  <si>
    <t>Q7.Le ${i_marche1} est-il le marché principal de la localité, ou un marché secondaire?</t>
  </si>
  <si>
    <t>note_bna_ba</t>
  </si>
  <si>
    <t>##&lt;span style="color:blue"&gt;&lt;b&gt; RAPPEL: Le ${i_marche1} n'est pas suivi par la SONAGES. Enquêtez les produits alimentaires et non alimentaires.&lt;/b&gt;&lt;/span&gt;##</t>
  </si>
  <si>
    <t>note_bna</t>
  </si>
  <si>
    <t>##&lt;span style="color:blue"&gt;&lt;b&gt; RAPPEL: Le ${i_marche1} est déjà suivi par la SONAGES. N'enquêtez que les produits non alimentaires.  &lt;/b&gt;&lt;/span&gt;##</t>
  </si>
  <si>
    <t>i_organisation1</t>
  </si>
  <si>
    <t>Label du nom de l'organisation responsable de l'enquête</t>
  </si>
  <si>
    <t>i_marche1</t>
  </si>
  <si>
    <t>Label du nom du marché</t>
  </si>
  <si>
    <t>note_presentation_enquete</t>
  </si>
  <si>
    <t>"Je m’appelle &lt;span style="color:blue"&gt;${i_enqueteur}&lt;/span&gt;, je suis enquêteur pour l’ONG &lt;span style="color:blue"&gt;${i_organisation1}&lt;/span&gt;.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30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</si>
  <si>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consensus_note</t>
  </si>
  <si>
    <t>Q8.Consentement du commerçant</t>
  </si>
  <si>
    <t>note_ic</t>
  </si>
  <si>
    <t>##&lt;span style="color:blue"&gt;&lt;b&gt;1. Informations sur le commerçant informateur clé&lt;/b&gt;&lt;/span&gt;##</t>
  </si>
  <si>
    <t>i_taille_magasin</t>
  </si>
  <si>
    <t>Q12.Habituellement, combien de clients avez-vous chaque jour?</t>
  </si>
  <si>
    <t>mais_reapprovissionnement</t>
  </si>
  <si>
    <t>sorgho_blanc_reapprovissionnement</t>
  </si>
  <si>
    <t>sorgho_rouge_reapprovissionnement</t>
  </si>
  <si>
    <t>mil_local_reapprovissionnement</t>
  </si>
  <si>
    <t>riz_local_reapprovissionnement</t>
  </si>
  <si>
    <t>riz_importe_reapprovissionnement</t>
  </si>
  <si>
    <t>fonio_reapprovissionnement</t>
  </si>
  <si>
    <t>manioc_reapprovissionnement</t>
  </si>
  <si>
    <t>igname_reapprovissionnement</t>
  </si>
  <si>
    <t>patate_reapprovissionnement</t>
  </si>
  <si>
    <t>pomme_de_terre_reapprovissionnement</t>
  </si>
  <si>
    <t>viande_beuf_reapprovissionnement</t>
  </si>
  <si>
    <t>viande_mouton_reapprovissionnement</t>
  </si>
  <si>
    <t>poisson_reapprovissionnement</t>
  </si>
  <si>
    <t>lait_en_poudre_reapprovissionnement</t>
  </si>
  <si>
    <t>lait_frais_reapprovissionnement</t>
  </si>
  <si>
    <t>haricot_reapprovissionnement</t>
  </si>
  <si>
    <t>arachide_coque_reapprovissionnement</t>
  </si>
  <si>
    <t>arachide_graine_reapprovissionnement</t>
  </si>
  <si>
    <t>voandzou_reapprovissionnement</t>
  </si>
  <si>
    <t>oignon_reapprovissionnement</t>
  </si>
  <si>
    <t>tomate_reapprovissionnement</t>
  </si>
  <si>
    <t>feuille_reapprovissionnement</t>
  </si>
  <si>
    <t>huile_reapprovissionnement</t>
  </si>
  <si>
    <t>beurre_reapprovissionnement</t>
  </si>
  <si>
    <t>sucre_reapprovissionnement</t>
  </si>
  <si>
    <t>sel_reapprovissionnement</t>
  </si>
  <si>
    <t>note_grp_bna</t>
  </si>
  <si>
    <t>##&lt;span style="color:blue"&gt;&lt;b&gt;A. BIENS NON ALIMENTAIRES&lt;/b&gt;&lt;/span&gt;##</t>
  </si>
  <si>
    <t>note_h</t>
  </si>
  <si>
    <t>##&lt;span style="color:blue"&gt;&lt;b&gt;2. Informations sur les articles eau, hygiène, assainissement&lt;/b&gt;&lt;/span&gt;##</t>
  </si>
  <si>
    <t>h_vendus</t>
  </si>
  <si>
    <t>Q13.Parmi les articles suivants, lesquels vendez-vous habituellement?</t>
  </si>
  <si>
    <t>h_vendus_seau</t>
  </si>
  <si>
    <t>h_difficultes_reapprov_ouinon</t>
  </si>
  <si>
    <t>Q45.Rencontrez-vous des difficultés pour vous réapprovisionner en articles eau, hygiène, assainissement?</t>
  </si>
  <si>
    <t>h_vendus_bidon</t>
  </si>
  <si>
    <t>h_difficultes_reapprov_articles</t>
  </si>
  <si>
    <t>Q46.Pour quels articles rencontrez-vous des difficultés pour vous réapprovisionner?</t>
  </si>
  <si>
    <t>h_vendus_savon400gr</t>
  </si>
  <si>
    <t>h_difficultes_reapprov_raisons</t>
  </si>
  <si>
    <t>Q47.Quelles difficultés pour vous réapprovisionner rencontrez-vous pour ces articles ?</t>
  </si>
  <si>
    <t>h_vendus_aucun</t>
  </si>
  <si>
    <t>a_1_difficultes_reapprov_ouinon</t>
  </si>
  <si>
    <t>Q93.Rencontrez-vous des difficultés pour vous réapprovisionner en articles abris/ kit abris urgence?</t>
  </si>
  <si>
    <t>calc_selected_h</t>
  </si>
  <si>
    <t>Nombre d'articles eau, hygiène, assainissement sélectionnés</t>
  </si>
  <si>
    <t>a_1_difficultes_reapprov_articles</t>
  </si>
  <si>
    <t>Q94.Pour quels articles rencontrez-vous des difficultés pour vous réapprovisionner?</t>
  </si>
  <si>
    <t>note_h_seau</t>
  </si>
  <si>
    <t>##SEAU DE 15L SANS COUVERCLE##</t>
  </si>
  <si>
    <t>a_1_difficultes_reapprov_raisons</t>
  </si>
  <si>
    <t>Q95.Quelles difficultés pour vous réapprovisionner rencontrez-vous pour ces articles ?</t>
  </si>
  <si>
    <t>seau_disponibilite</t>
  </si>
  <si>
    <t>Q14.Aujourd'hui, quelle est la disponiblité des seaux de 15l sans couvercle dans le ${i_marche1}?</t>
  </si>
  <si>
    <t>a_2_difficultes_reapprov_ouinon</t>
  </si>
  <si>
    <t>Q251.Rencontrez-vous des difficultés pour vous réapprovisionner en articles ménagers essentiels (AME)/ kit AME?</t>
  </si>
  <si>
    <t>Q15.Quel est le prix d'une unité du seau de 15L sans couvercle ?</t>
  </si>
  <si>
    <t>a_2_difficultes_reapprov_articles</t>
  </si>
  <si>
    <t>Q252.Pour quels articles rencontrez-vous des difficultés pour vous réapprovisionner?</t>
  </si>
  <si>
    <t>seau_localisation_fournisseur</t>
  </si>
  <si>
    <t>Q16.Où se trouve votre fournisseur principal pour cet article?</t>
  </si>
  <si>
    <t>a_2_difficultes_reapprov_raisons</t>
  </si>
  <si>
    <t>Q253.Quelles difficultés pour vous réapprovisionner rencontrez-vous pour ces articles ?</t>
  </si>
  <si>
    <t>seau_pays_fournisseur</t>
  </si>
  <si>
    <t>Q17.Si "à l'étranger", le fournisseur se trouve dans quel pays?</t>
  </si>
  <si>
    <t>alimentaire_difficultes_reapprov_ouinon</t>
  </si>
  <si>
    <t>Q551.Rencontrez-vous des difficultés pour vous réapprovisionner en articles alimentaires?</t>
  </si>
  <si>
    <t>seau_pays_fournisseur_autre</t>
  </si>
  <si>
    <t>Q18.Si autre fournisseur étranger, veuillez préciser:</t>
  </si>
  <si>
    <t>alimentaire_difficultes_reapprov_articles</t>
  </si>
  <si>
    <t>Q552.Pour quels articles rencontrez-vous des difficultés pour vous réapprovisionner?</t>
  </si>
  <si>
    <t>seau_stock</t>
  </si>
  <si>
    <t>Q19.Dans les conditions actuelles, quelle est la durée estimée de votre stock pour cet article?</t>
  </si>
  <si>
    <t>alimentaire_difficultes_reapprov_raisons</t>
  </si>
  <si>
    <t>Q552.Quelles difficultés pour vous réapprovisionner rencontrez-vous pour ces articles ?</t>
  </si>
  <si>
    <t>Q20.Si vous deviez placer une commande aujourd'hui, combien de temps mettriez-vous à renouveller votre stock pour cet article?</t>
  </si>
  <si>
    <t>seau_stock_warning</t>
  </si>
  <si>
    <t>capacite_stock1</t>
  </si>
  <si>
    <t>Q21.Quelle quantité(en unité) de seau de 15L sans couvercle pouvez-vous stocker ?</t>
  </si>
  <si>
    <t>capacite_reappro1</t>
  </si>
  <si>
    <t>Q22.Quelle quantité de seau de 15L sans couvercle pouvez-vous obtenir en 72 heures si vous lancez une commande ?</t>
  </si>
  <si>
    <t>note_h_bidon</t>
  </si>
  <si>
    <t>##BIDON DE 20L OU 25L DE COULEUR BLANCHE##</t>
  </si>
  <si>
    <t>bidon_disponibilite</t>
  </si>
  <si>
    <t>Q23.Aujourd'hui, quelle est la disponiblité des bidons de 20 L ou 25 L de &lt;span style="color:red"&gt;&lt;b&gt;couleur blanche&lt;/b&gt;&lt;/span&gt; dans le ${i_marche1}?</t>
  </si>
  <si>
    <t>bidon_unite</t>
  </si>
  <si>
    <t>Q24.En quelle unité vendez-vous le bidon ?</t>
  </si>
  <si>
    <t>bidon_unite_20l</t>
  </si>
  <si>
    <t>bidon_unite_25l</t>
  </si>
  <si>
    <t>Q25.Quel est le prix d'une unité de bidon de &lt;span style="color:red"&gt;&lt;b&gt;20 L de couleur blanche&lt;/b&gt;&lt;/span&gt; ?</t>
  </si>
  <si>
    <t>Q26.Quel est le prix d'une unité de bidon de &lt;span style="color:red"&gt;&lt;b&gt;25 L de couleur blanche&lt;/b&gt;&lt;/span&gt; ?</t>
  </si>
  <si>
    <t>bidon_localisation_fournisseur</t>
  </si>
  <si>
    <t>Q27.Où se trouve votre fournisseur principal pour cet article?</t>
  </si>
  <si>
    <t>bidon_pays_fournisseur</t>
  </si>
  <si>
    <t>Q28.Si "à l'étranger", le fournisseur se trouve dans quel pays?</t>
  </si>
  <si>
    <t>bidon_pays_fournisseur_autre</t>
  </si>
  <si>
    <t>Q29.Si autre fournisseur étranger, veuillez préciser:</t>
  </si>
  <si>
    <t>bidon_stock</t>
  </si>
  <si>
    <t>Q30.Dans les conditions actuelles, quelle est la durée estimée de votre stock pour cet article?</t>
  </si>
  <si>
    <t>Q31.Si vous deviez placer une commande aujourd'hui, combien de temps mettriez-vous à renouveller votre stock pour cet article?</t>
  </si>
  <si>
    <t>bidon_stock_warning</t>
  </si>
  <si>
    <t>l_difficultes_approvisionnement_bna</t>
  </si>
  <si>
    <t>securite</t>
  </si>
  <si>
    <t>Il y a trop d'insécurité sur les routes et dans les environs du marché</t>
  </si>
  <si>
    <t>capacite_stock2</t>
  </si>
  <si>
    <t>Q32.Quelle quantité(en unité) de bidon de 20 L ou 25 L de couleur blanche pouvez-vous stocker ?</t>
  </si>
  <si>
    <t>vols</t>
  </si>
  <si>
    <t>Les produits sont volés lors de leur approvisionnement</t>
  </si>
  <si>
    <t>capacite_reappro2</t>
  </si>
  <si>
    <t>Q33.Quelle quantité de bidon de 20 L ou 25 L de couleur blanche pouvez-vous obtenir en 72 heures si vous lancez une commande ?</t>
  </si>
  <si>
    <t>degradation_perte</t>
  </si>
  <si>
    <t>Les produits se dégradent ou sont perdus pendant l'approvisionnement</t>
  </si>
  <si>
    <t>note_h_savon400gr</t>
  </si>
  <si>
    <t>##BOULE DE SAVON##</t>
  </si>
  <si>
    <t>route_etat</t>
  </si>
  <si>
    <t>Les routes sont en mauvais état</t>
  </si>
  <si>
    <t>savon400gr_disponibilite</t>
  </si>
  <si>
    <t>Q34.Aujourd'hui, quelle est la disponiblité des boules de savon dans le ${i_marche1}?</t>
  </si>
  <si>
    <t>prix_fournisseurs</t>
  </si>
  <si>
    <t>Les prix proposés par les fournisseurs augmentent ou varient</t>
  </si>
  <si>
    <t>savon400gr_unite</t>
  </si>
  <si>
    <t>Q35.En quelle unité vendez-vous la boule de savon ?</t>
  </si>
  <si>
    <t>rarete_transport</t>
  </si>
  <si>
    <t>Les transporteurs sont rares ou indisponibles</t>
  </si>
  <si>
    <t>savon400gr_unite_boule400g</t>
  </si>
  <si>
    <t>cout_transport</t>
  </si>
  <si>
    <t>Le coût du transport est trop élevé</t>
  </si>
  <si>
    <t>savon400gr_unite_boule250g</t>
  </si>
  <si>
    <t>taxes</t>
  </si>
  <si>
    <t>Les taxes à payer sont trop importantes ou multiples</t>
  </si>
  <si>
    <t>Q36.Quel est le prix d'une unité de boule de savon de &lt;span style="color:red"&gt;&lt;b&gt;400 grammes&lt;/b&gt;&lt;/span&gt; ?</t>
  </si>
  <si>
    <t>tracasseries</t>
  </si>
  <si>
    <t>J'ai rencontré des difficultés ou tracasseries administratives lors de l'approvisionnement</t>
  </si>
  <si>
    <t>Q37.Quel est le prix d'une unité de boule de savon de &lt;span style="color:red"&gt;&lt;b&gt;250 grammes&lt;/b&gt;&lt;/span&gt; ?</t>
  </si>
  <si>
    <t>autre</t>
  </si>
  <si>
    <t>Autre (préciser)</t>
  </si>
  <si>
    <t>savon400gr_localisation_fournisseur</t>
  </si>
  <si>
    <t>Q38.Où se trouve votre fournisseur principal pour cet article?</t>
  </si>
  <si>
    <t>nsp</t>
  </si>
  <si>
    <t>Ne sait pas/Préfère ne pas répondre</t>
  </si>
  <si>
    <t>savon400gr_pays_fournisseur</t>
  </si>
  <si>
    <t>Q39.Si "à l'étranger", le fournisseur se trouve dans quel pays?</t>
  </si>
  <si>
    <t>savon400gr_pays_fournisseur_autre</t>
  </si>
  <si>
    <t>Q40.Si autre fournisseur étranger, veuillez préciser:</t>
  </si>
  <si>
    <t>l_difficultes_approvisionnement_ba</t>
  </si>
  <si>
    <t>savon400gr_stock</t>
  </si>
  <si>
    <t>Q41.Dans les conditions actuelles, quelle est la durée estimée de votre stock pour cet article?</t>
  </si>
  <si>
    <t>Q42.Si vous deviez placer une commande aujourd'hui, combien de temps mettriez-vous à renouveller votre stock pour cet article?</t>
  </si>
  <si>
    <t>savon400gr_stock_warning</t>
  </si>
  <si>
    <t>capacite_stock3</t>
  </si>
  <si>
    <t>Q43.Quelle quantité(en unité) de boules de savon de 400 g ou equivalent boules de savon de 250 g pouvez-vous stocker ?</t>
  </si>
  <si>
    <t>article_indisponible_saison</t>
  </si>
  <si>
    <t>Cet article n'est pas disponible ou moins disponible en cette saison</t>
  </si>
  <si>
    <t>capacite_reappro3</t>
  </si>
  <si>
    <t>Q44.Quelle quantité de boules de savon de 400 g ou equivalent boules de savon de 250 g pouvez-vous obtenir en 72 heures si vous lancez une commande ?</t>
  </si>
  <si>
    <t>note_h_reapprov</t>
  </si>
  <si>
    <t>##&lt;span style="color:blue"&gt;&lt;b&gt;Difficultés de réapprovisionnement pour les articles eau, hygiène, assainissement&lt;/b&gt;&lt;/span&gt;##</t>
  </si>
  <si>
    <t>h_incoherence1_note</t>
  </si>
  <si>
    <t>##&lt;span style="color:red"&gt;&lt;b&gt;Incohérence! Vous venez de sélectionner NON, PAS DE DIFFICULTES pourtant certains biens VENDUS HABITUELLEMENT sont NON DISPONIBLES. Veuillez revoir ces informations.&lt;/b&gt;&lt;/span&gt;##</t>
  </si>
  <si>
    <t>h_difficultes_reapprov_articles_seau</t>
  </si>
  <si>
    <t>h_difficultes_reapprov_articles_bidon</t>
  </si>
  <si>
    <t>h_difficultes_reapprov_articles_savon400gr</t>
  </si>
  <si>
    <t>h_difficultes_reapprov_articles_aucun</t>
  </si>
  <si>
    <t>h_incoherence2_note</t>
  </si>
  <si>
    <t>##&lt;span style="color:red"&gt;&lt;b&gt;Incohérence! Certains biens NON SELECTIONNES à la question précédente pourtant ces biens sont NON DISPONIBLES et le commerçant rencontre des DIFFICULTES de réapprovisionnement. Veuillez revoir ces informations.&lt;/b&gt;&lt;/span&gt;##</t>
  </si>
  <si>
    <t>h_difficultes_reapprov_raisons_securite</t>
  </si>
  <si>
    <t>h_difficultes_reapprov_raisons_vols</t>
  </si>
  <si>
    <t>h_difficultes_reapprov_raisons_degradation_perte</t>
  </si>
  <si>
    <t>h_difficultes_reapprov_raisons_route_etat</t>
  </si>
  <si>
    <t>bache_disponibilite</t>
  </si>
  <si>
    <t>corde_disponibilite</t>
  </si>
  <si>
    <t>tenaille_disponibilite</t>
  </si>
  <si>
    <t>pelle_disponibilite</t>
  </si>
  <si>
    <t>combustible_bois_disponibilite</t>
  </si>
  <si>
    <t>combustible_charbon_disponibilite</t>
  </si>
  <si>
    <t>combustible_gaz_disponibilite</t>
  </si>
  <si>
    <t>marmite_n7_disponibilite</t>
  </si>
  <si>
    <t>marmite_n5_disponibilite</t>
  </si>
  <si>
    <t>assiette_metalique_disponibilite</t>
  </si>
  <si>
    <t>gobelet_plastique_disponibilite</t>
  </si>
  <si>
    <t>gobelet_acier_disponibilite</t>
  </si>
  <si>
    <t>bassine_disponibilite</t>
  </si>
  <si>
    <t>natte_disponibilite</t>
  </si>
  <si>
    <t>couverture_disponibilite</t>
  </si>
  <si>
    <t>moustiquaire_disponibilite</t>
  </si>
  <si>
    <t>lampe_disponibilite</t>
  </si>
  <si>
    <t>a_2_pagne_disponibilite</t>
  </si>
  <si>
    <t>sac_boro_disponibilite</t>
  </si>
  <si>
    <t>h_difficultes_reapprov_raisons_prix_fournisseurs</t>
  </si>
  <si>
    <t>h_difficultes_reapprov_raisons_rarete_transport</t>
  </si>
  <si>
    <t>h_difficultes_reapprov_raisons_cout_transport</t>
  </si>
  <si>
    <t>h_difficultes_reapprov_raisons_taxes</t>
  </si>
  <si>
    <t>h_difficultes_reapprov_raisons_tracasseries</t>
  </si>
  <si>
    <t>h_difficultes_reapprov_raisons_autre</t>
  </si>
  <si>
    <t>Q48.Si autre (s) difficulté (s) de réapprovisionnement, veuillez préciser:</t>
  </si>
  <si>
    <t>h_difficultes_reapprov_raisons_nsp</t>
  </si>
  <si>
    <t>h_difficultes_reapprov_raisons_autre_2</t>
  </si>
  <si>
    <t>note_h_variations</t>
  </si>
  <si>
    <t>##&lt;span style="color:blue"&gt;&lt;b&gt;Variations des prix des articles eau, hygiène, assainissement par rapport au mois précédent&lt;/b&gt;&lt;/span&gt;##</t>
  </si>
  <si>
    <t>mais_disponibilite</t>
  </si>
  <si>
    <t>sorgho_blanc_disponibilite</t>
  </si>
  <si>
    <t>sorgho_rouge_disponibilite</t>
  </si>
  <si>
    <t>mil_disponibilite</t>
  </si>
  <si>
    <t>riz_local_disponibilite</t>
  </si>
  <si>
    <t>riz_importe_disponibilite</t>
  </si>
  <si>
    <t>fonio_disponibilite</t>
  </si>
  <si>
    <t>manioc_disponibilite</t>
  </si>
  <si>
    <t>igname_disponibilite</t>
  </si>
  <si>
    <t>patate_disponibilite</t>
  </si>
  <si>
    <t>pomme_de_terre_disponibilite</t>
  </si>
  <si>
    <t>viande_beuf_disponibilite</t>
  </si>
  <si>
    <t>viande_mouton_disponibilite</t>
  </si>
  <si>
    <t>poisson_disponibilite</t>
  </si>
  <si>
    <t>lait_en_poudre_disponibilite</t>
  </si>
  <si>
    <t>lait_frais_disponibilite</t>
  </si>
  <si>
    <t>haricot_disponibilite</t>
  </si>
  <si>
    <t>arachide_coque_disponibilite</t>
  </si>
  <si>
    <t>arachide_graine_disponibilite</t>
  </si>
  <si>
    <t>voandzou_disponibilite</t>
  </si>
  <si>
    <t>oignon_disponibilite</t>
  </si>
  <si>
    <t>tomate_disponibilite</t>
  </si>
  <si>
    <t>feuille_disponibilite</t>
  </si>
  <si>
    <t>huile_disponibilite</t>
  </si>
  <si>
    <t>beurre_disponibilite</t>
  </si>
  <si>
    <t>sucre_disponibilite</t>
  </si>
  <si>
    <t>sel_disponibilite</t>
  </si>
  <si>
    <t>h_variations_prix</t>
  </si>
  <si>
    <t>Q49.Les prix  des articles eau, hygiène, assainissement ont-ils changé par rapport au mois dernier?</t>
  </si>
  <si>
    <t>h_variations_prix_prix_constants</t>
  </si>
  <si>
    <t>h_variations_prix_prix_hausse</t>
  </si>
  <si>
    <t>h_variations_prix_prix_baisse</t>
  </si>
  <si>
    <t>WB1:WB300</t>
  </si>
  <si>
    <t>WS1:WS300</t>
  </si>
  <si>
    <t>XJ1:XJ300</t>
  </si>
  <si>
    <t>YA1:YA300</t>
  </si>
  <si>
    <t>YR1:YR300</t>
  </si>
  <si>
    <t>ZI1:ZI300</t>
  </si>
  <si>
    <t>ZZ1:ZZ300</t>
  </si>
  <si>
    <t>AAQ1:AAQ300</t>
  </si>
  <si>
    <t>ABB1:ABB300</t>
  </si>
  <si>
    <t>ABM1:ABM300</t>
  </si>
  <si>
    <t>ABX1:ABX300</t>
  </si>
  <si>
    <t>ACI1:ACI300</t>
  </si>
  <si>
    <t>ACT1:ACT300</t>
  </si>
  <si>
    <t>ADE1:ADE300</t>
  </si>
  <si>
    <t>ADP1:ADP300</t>
  </si>
  <si>
    <t>AEA1:AEA300</t>
  </si>
  <si>
    <t>AEL1:AEL300</t>
  </si>
  <si>
    <t>AFC1:AFC300</t>
  </si>
  <si>
    <t>AFT1:AFT300</t>
  </si>
  <si>
    <t>AGK1:AGK300</t>
  </si>
  <si>
    <t>AHB1:AHB300</t>
  </si>
  <si>
    <t>AHS1:AHS300</t>
  </si>
  <si>
    <t>AIH1:AIH300</t>
  </si>
  <si>
    <t>AIW1:AIW300</t>
  </si>
  <si>
    <t>AJH1:AJH300</t>
  </si>
  <si>
    <t>AJY1:AJY300</t>
  </si>
  <si>
    <t>AKN1:AKN300</t>
  </si>
  <si>
    <t>h_variations_prix_nsp</t>
  </si>
  <si>
    <t>h_variations_hausse_articles</t>
  </si>
  <si>
    <t>Q50.Pour quels articles les prix ont-ils augmenté ?</t>
  </si>
  <si>
    <t>h_variations_hausse_articles_seau</t>
  </si>
  <si>
    <t>bache_stock</t>
  </si>
  <si>
    <t>corde_stock</t>
  </si>
  <si>
    <t>tenaille_stock</t>
  </si>
  <si>
    <t>pelle_stock</t>
  </si>
  <si>
    <t>combustible_bois_stock</t>
  </si>
  <si>
    <t>combustible_charbon_stock</t>
  </si>
  <si>
    <t>combustible_gaz_stock</t>
  </si>
  <si>
    <t>marmite_n7_stock</t>
  </si>
  <si>
    <t>marmite_n5_stock</t>
  </si>
  <si>
    <t>assiette_metalique_stock</t>
  </si>
  <si>
    <t>gobelet_plastique_stock</t>
  </si>
  <si>
    <t>gobelet_acier_stock</t>
  </si>
  <si>
    <t>bassine_stock</t>
  </si>
  <si>
    <t>natte_stock</t>
  </si>
  <si>
    <t>couverture_stock</t>
  </si>
  <si>
    <t>moustiquaire_stock</t>
  </si>
  <si>
    <t>lampe_stock</t>
  </si>
  <si>
    <t>a_2_pagne_stock</t>
  </si>
  <si>
    <t>sac_boro_stock</t>
  </si>
  <si>
    <t>h_variations_hausse_articles_bidon</t>
  </si>
  <si>
    <t>h_variations_hausse_articles_savon400gr</t>
  </si>
  <si>
    <t>h_variations_hausse_articles_aucun</t>
  </si>
  <si>
    <t>h_variations_hausse_raisons</t>
  </si>
  <si>
    <t>Q51.Pourquoi les prix ont-ils augmenté?</t>
  </si>
  <si>
    <t>h_variations_hausse_raisons_hausse_couts</t>
  </si>
  <si>
    <t>h_variations_hausse_raisons_hausse_demande_distribution</t>
  </si>
  <si>
    <t>h_variations_hausse_raisons_hausse_change</t>
  </si>
  <si>
    <t>h_variations_hausse_raisons_hausse_demande_clients</t>
  </si>
  <si>
    <t>h_variations_hausse_raisons_hausse_demande_arrivees</t>
  </si>
  <si>
    <t>a_2_difficultes_reapprov_raisons_securite</t>
  </si>
  <si>
    <t>a_2_difficultes_reapprov_raisons_vols</t>
  </si>
  <si>
    <t>a_2_difficultes_reapprov_raisons_degradation_perte</t>
  </si>
  <si>
    <t>a_2_difficultes_reapprov_raisons_route_etat</t>
  </si>
  <si>
    <t>a_2_difficultes_reapprov_raisons_prix_fournisseurs</t>
  </si>
  <si>
    <t>a_2_difficultes_reapprov_raisons_rarete_transport</t>
  </si>
  <si>
    <t>a_2_difficultes_reapprov_raisons_cout_transport</t>
  </si>
  <si>
    <t>a_2_difficultes_reapprov_raisons_taxes</t>
  </si>
  <si>
    <t>a_2_difficultes_reapprov_raisons_tracasseries</t>
  </si>
  <si>
    <t>a_2_difficultes_reapprov_raisons_autre</t>
  </si>
  <si>
    <t>a_2_difficultes_reapprov_raisons_nsp</t>
  </si>
  <si>
    <t>a_2_difficultes_reapprov_raisons_autre_2</t>
  </si>
  <si>
    <t>h_variations_hausse_raisons_hausse_prix_fournisseurs</t>
  </si>
  <si>
    <t>a_1_difficultes_reapprov_raisons_securite</t>
  </si>
  <si>
    <t>a_1_difficultes_reapprov_raisons_vols</t>
  </si>
  <si>
    <t>a_1_difficultes_reapprov_raisons_degradation_perte</t>
  </si>
  <si>
    <t>a_1_difficultes_reapprov_raisons_route_etat</t>
  </si>
  <si>
    <t>a_1_difficultes_reapprov_raisons_prix_fournisseurs</t>
  </si>
  <si>
    <t>a_1_difficultes_reapprov_raisons_rarete_transport</t>
  </si>
  <si>
    <t>a_1_difficultes_reapprov_raisons_cout_transport</t>
  </si>
  <si>
    <t>a_1_difficultes_reapprov_raisons_taxes</t>
  </si>
  <si>
    <t>a_1_difficultes_reapprov_raisons_tracasseries</t>
  </si>
  <si>
    <t>a_1_difficultes_reapprov_raisons_autre</t>
  </si>
  <si>
    <t>a_1_difficultes_reapprov_raisons_nsp</t>
  </si>
  <si>
    <t>a_1_difficultes_reapprov_raisons_autre_2</t>
  </si>
  <si>
    <t>h_variations_hausse_raisons_baisse_offre_rupturestocks</t>
  </si>
  <si>
    <t>h_variations_hausse_raisons_baisse_offre_saison_circulation</t>
  </si>
  <si>
    <t>h_variations_hausse_raisons_baisse_offre_securite</t>
  </si>
  <si>
    <t>h_variations_hausse_raisons_baisse_offre_production_saison</t>
  </si>
  <si>
    <t>h_variations_hausse_raisons_autre</t>
  </si>
  <si>
    <t>Q52.Si autre (s) raison (s) de l'augmentation des prix, veuillez préciser:</t>
  </si>
  <si>
    <t>h_variations_hausse_raisons_nsp</t>
  </si>
  <si>
    <t>h_variations_hausse_raisons_autre_2</t>
  </si>
  <si>
    <t>h_variations_baisse_articles</t>
  </si>
  <si>
    <t>Q53.Pour quels articles les prix ont-ils baissé ?</t>
  </si>
  <si>
    <t>h_variations_baisse_articles_seau</t>
  </si>
  <si>
    <t>h_variations_baisse_articles_bidon</t>
  </si>
  <si>
    <t>h_variations_baisse_articles_savon400gr</t>
  </si>
  <si>
    <t>h_variations_baisse_articles_aucun</t>
  </si>
  <si>
    <t>h_variations_baisse_raisons</t>
  </si>
  <si>
    <t>Q54.Pourquoi les prix ont-ils baissé?</t>
  </si>
  <si>
    <t>h_variations_baisse_raisons_baisse_couts</t>
  </si>
  <si>
    <t>h_variations_baisse_raisons_baisse_demande_distribution</t>
  </si>
  <si>
    <t>h_variations_baisse_raisons_baisse_change</t>
  </si>
  <si>
    <t>h_variations_baisse_raisons_baisse_demande_autoproduction</t>
  </si>
  <si>
    <t>h_variations_baisse_raisons_baisse_demande_departs</t>
  </si>
  <si>
    <t>h_variations_baisse_raisons_baisse_prix_fournisseurs</t>
  </si>
  <si>
    <t>h_variations_baisse_raisons_hausse_offre_quantites</t>
  </si>
  <si>
    <t>h_variations_baisse_raisons_hausse_offre_circulation_routes</t>
  </si>
  <si>
    <t>h_variations_baisse_raisons_hausse_offre_routes_surete</t>
  </si>
  <si>
    <t>h_variations_baisse_raisons_hausse_offre_production_saison</t>
  </si>
  <si>
    <t>h_variations_baisse_raisons_autre</t>
  </si>
  <si>
    <t>Q55.Si autre (s) raison (s) de la baisse des prix, veuillez préciser:</t>
  </si>
  <si>
    <t>h_variations_baisse_raisons_nsp</t>
  </si>
  <si>
    <t>h_variations_baisse_raisons_autre_2</t>
  </si>
  <si>
    <t>note_a_1</t>
  </si>
  <si>
    <t>##&lt;span style="color:blue"&gt;&lt;b&gt;3. Informations sur les abris/ kit abris urgence&lt;/b&gt;&lt;/span&gt;##</t>
  </si>
  <si>
    <t>a_1_vendus</t>
  </si>
  <si>
    <t>Q56.Parmi les articles suivants, lesquels vendez-vous habituellement?</t>
  </si>
  <si>
    <t>a_1_vendus_bache</t>
  </si>
  <si>
    <t>a_1_vendus_corde</t>
  </si>
  <si>
    <t>a_1_vendus_tenaille</t>
  </si>
  <si>
    <t>a_1_vendus_pelle</t>
  </si>
  <si>
    <t>a_1_vendus_aucun</t>
  </si>
  <si>
    <t>calc_selected_a_1</t>
  </si>
  <si>
    <t>Nombre d'articles abris/ kit abris urgence sélectionnés</t>
  </si>
  <si>
    <t>note_a_1_bache</t>
  </si>
  <si>
    <t>##BACHE PLASTIQUE (DIMENSIONS MINIMALES : 5 X 4 M)##</t>
  </si>
  <si>
    <t>Q57.Aujourd'hui, quelle est la disponiblité des bâches plastiques pour abris (dimensions minimales : 5 x 4 m) dans le ${i_marche1}?</t>
  </si>
  <si>
    <t>Q58.Quel est le prix d'une unité de la &lt;span style="color:red"&gt;&lt;b&gt;bâche plastique pour abris&lt;/b&gt;&lt;/span&gt; (dimensions minimales : 5 x 4 m) ?</t>
  </si>
  <si>
    <t>bache_localisation_fournisseur</t>
  </si>
  <si>
    <t>Q59.Où se trouve votre fournisseur principal pour cet article?</t>
  </si>
  <si>
    <t>bache_pays_fournisseur</t>
  </si>
  <si>
    <t>Q60.Si "à l'étranger", le fournisseur se trouve dans quel pays?</t>
  </si>
  <si>
    <t>bache_pays_fournisseur_autre</t>
  </si>
  <si>
    <t>Q61.Si autre fournisseur étranger, veuillez préciser:</t>
  </si>
  <si>
    <t>Q62.Dans les conditions actuelles, quelle est la durée estimée de votre stock pour cet article?</t>
  </si>
  <si>
    <t>Q63.Si vous deviez placer une commande aujourd'hui, combien de temps mettriez-vous à renouveller votre stock pour cet article?</t>
  </si>
  <si>
    <t>bache_stock_warning</t>
  </si>
  <si>
    <t>capacite_stock4</t>
  </si>
  <si>
    <t>Q64.Quelle quantité(en unité) de ce bien pouvez-vous stocker ?</t>
  </si>
  <si>
    <t>capacite_reappro4</t>
  </si>
  <si>
    <t>Q65.Quelle quantité de ce bien pouvez-vous obtenir en 72 heures si vous lancez une commande ?</t>
  </si>
  <si>
    <t>note_a_1_corde</t>
  </si>
  <si>
    <t>##CORDE (ROULEAU DE 30 M, POLYESTER DIAMETRE ENTRE 7 ET 12 MM)##</t>
  </si>
  <si>
    <t>Q66.Aujourd'hui, quelle est la disponiblité des cordes &lt;span style="color:red"&gt;&lt;b&gt;(rouleau de 30 m, polyester diamètre entre 7 et 12 mm)&lt;/b&gt;&lt;/span&gt; dans le ${i_marche1}?</t>
  </si>
  <si>
    <t>Q67.Quel est le prix d'une unité de corde &lt;span style="color:red"&gt;&lt;b&gt;(rouleau de 30 m, polyester diamètre entre 7 et 12 mm)&lt;/b&gt;&lt;/span&gt; ?</t>
  </si>
  <si>
    <t>corde_localisation_fournisseur</t>
  </si>
  <si>
    <t>Q68.Où se trouve votre fournisseur principal pour cet article?</t>
  </si>
  <si>
    <t>corde_pays_fournisseur</t>
  </si>
  <si>
    <t>Q69.Si "à l'étranger", le fournisseur se trouve dans quel pays?</t>
  </si>
  <si>
    <t>corde_pays_fournisseur_autre</t>
  </si>
  <si>
    <t>Q70.Si autre fournisseur étranger, veuillez préciser:</t>
  </si>
  <si>
    <t>Q71.Dans les conditions actuelles, quelle est la durée estimée de votre stock pour cet article?</t>
  </si>
  <si>
    <t>mais_stock</t>
  </si>
  <si>
    <t>Q72.Si vous deviez placer une commande aujourd'hui, combien de temps mettriez-vous à renouveller votre stock pour cet article?</t>
  </si>
  <si>
    <t>sorgho_blanc_stock</t>
  </si>
  <si>
    <t>corde_stock_warning</t>
  </si>
  <si>
    <t>sorgho_rouge_stock</t>
  </si>
  <si>
    <t>capacite_stock5</t>
  </si>
  <si>
    <t>Q73.Quelle quantité(en unité) de corde (rouleau de 30 m, polyester diamètre entre 7 et 12 mm) pouvez-vous stocker ?</t>
  </si>
  <si>
    <t>mil_local_stock</t>
  </si>
  <si>
    <t>capacite_reappro5</t>
  </si>
  <si>
    <t>Q74.Quelle quantité de corde (rouleau de 30 m, polyester diamètre entre 7 et 12 mm) pouvez-vous obtenir en 72 heures si vous lancez une commande ?</t>
  </si>
  <si>
    <t>riz_local_stock</t>
  </si>
  <si>
    <t>note_a_1_tenaille</t>
  </si>
  <si>
    <t>##TENAILLE EN FER##</t>
  </si>
  <si>
    <t>riz_importe_stock</t>
  </si>
  <si>
    <t>Q75.Aujourd'hui, quelle est la disponiblité des tenailles en fer dans le ${i_marche1}?</t>
  </si>
  <si>
    <t>fonio_stock</t>
  </si>
  <si>
    <t>Q76.Quel est le prix d'une unité de tenaille en fer?</t>
  </si>
  <si>
    <t>manioc_stock</t>
  </si>
  <si>
    <t>tenaille_localisation_fournisseur</t>
  </si>
  <si>
    <t>Q77.Où se trouve votre fournisseur principal pour cet article?</t>
  </si>
  <si>
    <t>igname_stock</t>
  </si>
  <si>
    <t>tenaille_pays_fournisseur</t>
  </si>
  <si>
    <t>Q78.Si "à l'étranger", le fournisseur se trouve dans quel pays?</t>
  </si>
  <si>
    <t>patate_stock</t>
  </si>
  <si>
    <t>tenaille_pays_fournisseur_autre</t>
  </si>
  <si>
    <t>Q79.Si autre fournisseur étranger, veuillez préciser:</t>
  </si>
  <si>
    <t>pomme_de_terre_stock</t>
  </si>
  <si>
    <t>Q80.Dans les conditions actuelles, quelle est la durée estimée de votre stock pour cet article?</t>
  </si>
  <si>
    <t>viande_beuf_stock</t>
  </si>
  <si>
    <t>Q81.Si vous deviez placer une commande aujourd'hui, combien de temps mettriez-vous à renouveller votre stock pour cet article?</t>
  </si>
  <si>
    <t>viande_mouton_stock</t>
  </si>
  <si>
    <t>tenaille_stock_warning</t>
  </si>
  <si>
    <t>poisson_stock</t>
  </si>
  <si>
    <t>capacite_stock6</t>
  </si>
  <si>
    <t>Q82.Quelle quantité(en unité) de tenaille en fer pouvez-vous stocker ?</t>
  </si>
  <si>
    <t>lait_en_poudre_stock</t>
  </si>
  <si>
    <t>capacite_reappro6</t>
  </si>
  <si>
    <t>Q83.Quelle quantité de  tenaille en fer pouvez-vous obtenir en 72 heures si vous lancez une commande ?</t>
  </si>
  <si>
    <t>lait_frais_stock</t>
  </si>
  <si>
    <t>note_a_1_pelle</t>
  </si>
  <si>
    <t>##PELLE EN FER (MANCHE Y COMPRIS)##</t>
  </si>
  <si>
    <t>haricot_stock</t>
  </si>
  <si>
    <t>Q84.Aujourd'hui, quelle est la disponiblité des pelles en fer pour construction d'abris &lt;span style="color:red"&gt;&lt;b&gt;(manche y compris)&lt;/b&gt;&lt;/span&gt; dans le ${i_marche1}?</t>
  </si>
  <si>
    <t>arachide_coque_stock</t>
  </si>
  <si>
    <t>Q85.Quel est le prix d'une unité de pelle en fer pour construction d'abris &lt;span style="color:red"&gt;&lt;b&gt;(manche y compris)&lt;/b&gt;&lt;/span&gt; ?</t>
  </si>
  <si>
    <t>arachide_graine_stock</t>
  </si>
  <si>
    <t>pelle_localisation_fournisseur</t>
  </si>
  <si>
    <t>Q86.Où se trouve votre fournisseur principal pour cet article?</t>
  </si>
  <si>
    <t>voandzou_stock</t>
  </si>
  <si>
    <t>pelle_pays_fournisseur</t>
  </si>
  <si>
    <t>Q87.Si "à l'étranger", le fournisseur se trouve dans quel pays?</t>
  </si>
  <si>
    <t>oignon_stock</t>
  </si>
  <si>
    <t>pelle_pays_fournisseur_autre</t>
  </si>
  <si>
    <t>Q88.Si autre fournisseur étranger, veuillez préciser:</t>
  </si>
  <si>
    <t>tomate_stock</t>
  </si>
  <si>
    <t>Q89.Dans les conditions actuelles, quelle est la durée estimée de votre stock pour cet article?</t>
  </si>
  <si>
    <t>feuille_stock</t>
  </si>
  <si>
    <t>Q90.Si vous deviez placer une commande aujourd'hui, combien de temps mettriez-vous à renouveller votre stock pour cet article?</t>
  </si>
  <si>
    <t>huile_stock</t>
  </si>
  <si>
    <t>pelle_stock_warning</t>
  </si>
  <si>
    <t>beurre_stock</t>
  </si>
  <si>
    <t>capacite_stock7</t>
  </si>
  <si>
    <t>Q91.Quelle quantité(en unité) pelle en fer (manche y compris) pouvez-vous stocker ?</t>
  </si>
  <si>
    <t>sucre_stock</t>
  </si>
  <si>
    <t>capacite_reappro7</t>
  </si>
  <si>
    <t>Q92.Quelle quantité de pelle en fer (manche y compris) pouvez-vous obtenir en 72 heures si vous lancez une commande ?</t>
  </si>
  <si>
    <t>sel_stock</t>
  </si>
  <si>
    <t>note_a_1_reapprov</t>
  </si>
  <si>
    <t>##&lt;span style="color:blue"&gt;&lt;b&gt;Difficultés de réapprovisionnement pour les articles abris/ kit abris urgence&lt;/b&gt;&lt;/span&gt;##</t>
  </si>
  <si>
    <t>a_1_incoherence1_note</t>
  </si>
  <si>
    <t>##&lt;span style="color:red"&gt;&lt;b&gt;Incohérence! Vous venez de sélectionner NON, PAS DE DIFFICULTES pourtant certains biens VENDUS HABITUELLEMENT sont NON DISPONIBLES. Veuillez revoir ces informations&lt;/b&gt;&lt;/span&gt;##</t>
  </si>
  <si>
    <t>a_1_difficultes_reapprov_articles_bache</t>
  </si>
  <si>
    <t>a_1_difficultes_reapprov_articles_corde</t>
  </si>
  <si>
    <t>a_1_difficultes_reapprov_articles_tenaille</t>
  </si>
  <si>
    <t>a_1_difficultes_reapprov_articles_pelle</t>
  </si>
  <si>
    <t>a_1_difficultes_reapprov_articles_aucun</t>
  </si>
  <si>
    <t>a_1_incoherence2_note</t>
  </si>
  <si>
    <t>Q96.Si autre (s) difficulté (s) de réapprovisionnement, veuillez préciser:</t>
  </si>
  <si>
    <t>note_a_1_variations</t>
  </si>
  <si>
    <t>##&lt;span style="color:blue"&gt;&lt;b&gt;Variations des prix des articles abris/ kit abris urgence par rapport au mois précédent&lt;/b&gt;&lt;/span&gt;##</t>
  </si>
  <si>
    <t>a_1_variations_prix</t>
  </si>
  <si>
    <t>Q97.Les prix  des articles abris/ kit abris urgence ont-ils changé par rapport au mois dernier?</t>
  </si>
  <si>
    <t>a_1_variations_prix_prix_constants</t>
  </si>
  <si>
    <t>a_1_variations_prix_prix_hausse</t>
  </si>
  <si>
    <t>a_1_variations_prix_prix_baisse</t>
  </si>
  <si>
    <t>a_1_variations_prix_nsp</t>
  </si>
  <si>
    <t>a_1_variations_hausse_articles</t>
  </si>
  <si>
    <t>Q98.Pour quels articles les prix ont-ils augmenté ?</t>
  </si>
  <si>
    <t>a_1_variations_hausse_articles_bache</t>
  </si>
  <si>
    <t>a_1_variations_hausse_articles_corde</t>
  </si>
  <si>
    <t>a_1_variations_hausse_articles_tenaille</t>
  </si>
  <si>
    <t>a_1_variations_hausse_articles_pelle</t>
  </si>
  <si>
    <t>a_1_variations_hausse_articles_aucun</t>
  </si>
  <si>
    <t>a_1_variations_hausse_raisons</t>
  </si>
  <si>
    <t>Q99.Pourquoi les prix ont-ils augmenté?</t>
  </si>
  <si>
    <t>a_1_variations_hausse_raisons_hausse_couts</t>
  </si>
  <si>
    <t>a_1_variations_hausse_raisons_hausse_demande_distribution</t>
  </si>
  <si>
    <t>a_1_variations_hausse_raisons_hausse_change</t>
  </si>
  <si>
    <t>a_1_variations_hausse_raisons_hausse_demande_clients</t>
  </si>
  <si>
    <t>a_1_variations_hausse_raisons_hausse_demande_arrivees</t>
  </si>
  <si>
    <t>a_1_variations_hausse_raisons_hausse_prix_fournisseurs</t>
  </si>
  <si>
    <t>a_1_variations_hausse_raisons_baisse_offre_rupturestocks</t>
  </si>
  <si>
    <t>a_1_variations_hausse_raisons_baisse_offre_saison_circulation</t>
  </si>
  <si>
    <t>a_1_variations_hausse_raisons_baisse_offre_securite</t>
  </si>
  <si>
    <t>a_1_variations_hausse_raisons_baisse_offre_production_saison</t>
  </si>
  <si>
    <t>a_1_variations_hausse_raisons_autre</t>
  </si>
  <si>
    <t>Q100.Si autre (s) raison (s) de l'augmentation des prix, veuillez préciser:</t>
  </si>
  <si>
    <t>a_1_variations_hausse_raisons_nsp</t>
  </si>
  <si>
    <t>a_1_variations_hausse_raisons_autre_2</t>
  </si>
  <si>
    <t>a_1_variations_baisse_articles</t>
  </si>
  <si>
    <t>Q101.Pour quels articles les prix ont-ils baissé ?</t>
  </si>
  <si>
    <t>a_1_variations_baisse_articles_bache</t>
  </si>
  <si>
    <t>a_1_variations_baisse_articles_corde</t>
  </si>
  <si>
    <t>a_1_variations_baisse_articles_tenaille</t>
  </si>
  <si>
    <t>a_1_variations_baisse_articles_pelle</t>
  </si>
  <si>
    <t>a_1_variations_baisse_articles_aucun</t>
  </si>
  <si>
    <t>a_1_variations_baisse_raisons</t>
  </si>
  <si>
    <t>Q102.Pourquoi les prix ont-ils baissé?</t>
  </si>
  <si>
    <t>a_1_variations_baisse_raisons_baisse_couts</t>
  </si>
  <si>
    <t>a_1_variations_baisse_raisons_baisse_demande_distribution</t>
  </si>
  <si>
    <t>a_1_variations_baisse_raisons_baisse_change</t>
  </si>
  <si>
    <t>a_1_variations_baisse_raisons_baisse_demande_autoproduction</t>
  </si>
  <si>
    <t>a_1_variations_baisse_raisons_baisse_demande_departs</t>
  </si>
  <si>
    <t>a_1_variations_baisse_raisons_baisse_prix_fournisseurs</t>
  </si>
  <si>
    <t>a_1_variations_baisse_raisons_hausse_offre_quantites</t>
  </si>
  <si>
    <t>a_1_variations_baisse_raisons_hausse_offre_circulation_routes</t>
  </si>
  <si>
    <t>a_1_variations_baisse_raisons_hausse_offre_routes_surete</t>
  </si>
  <si>
    <t>a_1_variations_baisse_raisons_hausse_offre_production_saison</t>
  </si>
  <si>
    <t>a_1_variations_baisse_raisons_autre</t>
  </si>
  <si>
    <t>Q103.Si autre (s) raison (s) de la baisse des prix, veuillez préciser:</t>
  </si>
  <si>
    <t>a_1_variations_baisse_raisons_nsp</t>
  </si>
  <si>
    <t>a_1_variations_baisse_raisons_autre_2</t>
  </si>
  <si>
    <t>note_a_2_articles</t>
  </si>
  <si>
    <t>##&lt;span style="color:blue"&gt;&lt;b&gt; 4. Informations sur les articles ménagers essentiels (AME)/ kit AME &lt;/b&gt;&lt;/span&gt;##</t>
  </si>
  <si>
    <t>a_2_vendus</t>
  </si>
  <si>
    <t>Q104.Parmi les articles ménagers suivants, lesquels vendez-vous habituellement?</t>
  </si>
  <si>
    <t>a_2_vendus_combustible_bois</t>
  </si>
  <si>
    <t>a_2_vendus_combustible_charbon</t>
  </si>
  <si>
    <t>a_2_vendus_combustible_gaz</t>
  </si>
  <si>
    <t>a_2_vendus_marmite7</t>
  </si>
  <si>
    <t>a_2_vendus_marmite5</t>
  </si>
  <si>
    <t>a_2_vendus_assiette</t>
  </si>
  <si>
    <t>a_2_vendus_gobelet_plastique</t>
  </si>
  <si>
    <t>a_2_vendus_gobelet_acier</t>
  </si>
  <si>
    <t>a_2_vendus_bassine</t>
  </si>
  <si>
    <t>a_2_vendus_natte</t>
  </si>
  <si>
    <t>a_2_vendus_couverture</t>
  </si>
  <si>
    <t>a_2_vendus_moustiquaire</t>
  </si>
  <si>
    <t>a_2_vendus_lampe</t>
  </si>
  <si>
    <t>a_2_vendus_pagne</t>
  </si>
  <si>
    <t>a_2_vendus_sac_boro</t>
  </si>
  <si>
    <t>a_2_vendus_aucun</t>
  </si>
  <si>
    <t>calc_selected_a_2</t>
  </si>
  <si>
    <t>Nombre d'articles ménagers essentiels (AME)/ kit AME sélectionnés</t>
  </si>
  <si>
    <t>calc_selected_total</t>
  </si>
  <si>
    <t>Nombre d'articles abris/ kit abris urgence sélectionnés + Nombre d'articles eau,hygiène et assainissement sélectionnés + Nombre d'articles ménagers essentiels (AME)/ kit AME sélectionnés</t>
  </si>
  <si>
    <t>note_h_combustible_bois</t>
  </si>
  <si>
    <t>##COMBUSTIBLES (BOIS DE CHAUFFE)##</t>
  </si>
  <si>
    <t>Q105.Aujourd'hui, quelle est la disponiblité du bois de chauffe dans le ${i_marche1}?</t>
  </si>
  <si>
    <t xml:space="preserve">Q106.Quel est le prix d'un tas de bois: </t>
  </si>
  <si>
    <t>combustible_bois_localisation_fournisseur</t>
  </si>
  <si>
    <t>Q107.Où se trouve votre fournisseur principal pour cet article?</t>
  </si>
  <si>
    <t>combustible_bois_pays_fournisseur</t>
  </si>
  <si>
    <t>Q108.Si "à l'étranger", le fournisseur se trouve dans quel pays?</t>
  </si>
  <si>
    <t>combustible_bois_pays_fournisseur_autre</t>
  </si>
  <si>
    <t>Q109.Si autre pays étranger, veuillez préciser:</t>
  </si>
  <si>
    <t>Q110.Dans les conditions actuelles, quelle est la durée estimée de votre stock pour cet article?</t>
  </si>
  <si>
    <t>combustible_bois_reapprovisionnement</t>
  </si>
  <si>
    <t>Q111.Si vous deviez placer une commande aujourd'hui, combien de temps mettriez-vous à renouveller votre stock pour cet article?</t>
  </si>
  <si>
    <t>combustible_bois_stock_warning</t>
  </si>
  <si>
    <t>capacite_stock8</t>
  </si>
  <si>
    <t>Q112.Quelle quantité(en unité) de combustibles (bois de chauffe) pouvez-vous stocker ?</t>
  </si>
  <si>
    <t>capacite_reappro8</t>
  </si>
  <si>
    <t>Q113.Quelle quantité de combustibles (bois de chauffe) pouvez-vous obtenir en 72 heures si vous lancez une commande ?</t>
  </si>
  <si>
    <t>note_h_combustible_charbon</t>
  </si>
  <si>
    <t>##COMBUSTIBLES (CHARBON DE BOIS)##</t>
  </si>
  <si>
    <t>Q114.Aujourd'hui, quelle est la disponiblité du charbon de bois dans le ${i_marche1}?</t>
  </si>
  <si>
    <t>combustible_charbon_unite</t>
  </si>
  <si>
    <t>Q115.En quelle unité est-ce que le charbon est vendu?</t>
  </si>
  <si>
    <t>combustible_charbon_unite_sac</t>
  </si>
  <si>
    <t>combustible_charbon_unite_sachet</t>
  </si>
  <si>
    <t>Q116.Quel est le prix d'un sac de 100Kg de charbon de bois?</t>
  </si>
  <si>
    <t>Q117.Quel est le prix d'un sachet de charbon de bois?</t>
  </si>
  <si>
    <t>combustible_charbon_localisation_fournisseur</t>
  </si>
  <si>
    <t>Q118.Où se trouve votre fournisseur principal pour cet article?</t>
  </si>
  <si>
    <t>combustible_charbon_pays_fournisseur</t>
  </si>
  <si>
    <t>Q119.Si "à l'étranger", le fournisseur se trouve dans quel pays?</t>
  </si>
  <si>
    <t>combustible_charbon_pays_fournisseur_autre</t>
  </si>
  <si>
    <t>Q120.Si autre pays étranger, veuillez préciser:</t>
  </si>
  <si>
    <t>Q121.Dans les conditions actuelles, quelle est la durée estimée de votre stock pour cet article?</t>
  </si>
  <si>
    <t>combustible_charbon_reapprovisionnement</t>
  </si>
  <si>
    <t>Q122.Si vous deviez placer une commande aujourd'hui, combien de temps mettriez-vous à renouveller votre stock pour cet article?</t>
  </si>
  <si>
    <t>combustible_charbon_stock_warning</t>
  </si>
  <si>
    <t>capacite_stock9</t>
  </si>
  <si>
    <t>Q123.Quelle quantité(en unité) de combustibles (charbon de bois) pouvez-vous stocker ?</t>
  </si>
  <si>
    <t>capacite_reappro9</t>
  </si>
  <si>
    <t>Q124.Quelle quantité de combustibles (charbon de bois) pouvez-vous obtenir en 72 heures si vous lancez une commande ?</t>
  </si>
  <si>
    <t>note_h_combustible_gaz</t>
  </si>
  <si>
    <t>##COMBUSTIBLES (GAZ)##</t>
  </si>
  <si>
    <t>Q125.Aujourd'hui, quelle est la disponiblité des bouteilles de gaz dans le ${i_marche1}?</t>
  </si>
  <si>
    <t>combustible_gaz_unite</t>
  </si>
  <si>
    <t>Q126.En quelle unité est-ce que le gaz est vendu?</t>
  </si>
  <si>
    <t>combustible_gaz_unite_3kg</t>
  </si>
  <si>
    <t>combustible_gaz_unite_6kg</t>
  </si>
  <si>
    <t>combustible_gaz_unite_12kg</t>
  </si>
  <si>
    <t>Q127.Quel est le prix d'une &lt;span style="color:red"&gt;&lt;b&gt;bouteille chargée&lt;/b&gt;&lt;/span&gt; de 3Kg de gaz?</t>
  </si>
  <si>
    <t>Q128.Quel est le prix d'une &lt;span style="color:red"&gt;&lt;b&gt;bouteille chargée&lt;/b&gt;&lt;/span&gt; de 6Kg de gaz?</t>
  </si>
  <si>
    <t>Q129.Quel est le prix d'une &lt;span style="color:red"&gt;&lt;b&gt;bouteille chargée&lt;/b&gt;&lt;/span&gt; de 12Kg de gaz?</t>
  </si>
  <si>
    <t>combustible_gaz_localisation_fournisseur</t>
  </si>
  <si>
    <t>Q130.Où se trouve votre fournisseur principal pour cet article?</t>
  </si>
  <si>
    <t>combustible_gaz_pays_fournisseur</t>
  </si>
  <si>
    <t>Q131.Si "à l'étranger", le fournisseur se trouve dans quel pays?</t>
  </si>
  <si>
    <t>combustible_gaz_pays_fournisseur_autre</t>
  </si>
  <si>
    <t>Q132.Si autre pays étranger, veuillez préciser:</t>
  </si>
  <si>
    <t>Q133.Dans les conditions actuelles, quelle est la durée estimée de votre stock pour cet article?</t>
  </si>
  <si>
    <t>combustible_gaz_reapprovisionnement</t>
  </si>
  <si>
    <t>Q134.Si vous deviez placer une commande aujourd'hui, combien de temps mettriez-vous à renouveller votre stock pour cet article?</t>
  </si>
  <si>
    <t>combustible_gaz_stock_warning</t>
  </si>
  <si>
    <t>capacite_stock10</t>
  </si>
  <si>
    <t>Q135.Quelle quantité(en unité) de combustibles (gaz) pouvez-vous stocker ?</t>
  </si>
  <si>
    <t>capacite_reappro10</t>
  </si>
  <si>
    <t>Q136.Quelle quantité de combustibles (gaz) pouvez-vous obtenir en 72 heures si vous lancez une commande ?</t>
  </si>
  <si>
    <t>note_a_2_marmite_n7</t>
  </si>
  <si>
    <t>##MARMITE TRADITIONNELLE (PAS CASSEROLE) DE 7 LITRES (TAILLE NO. 7) EN ALUMINIUM AVEC COUVERCLE##</t>
  </si>
  <si>
    <t>Q137.Aujourd'hui, quelle est la disponiblité des marmites traditionnelles (pas casserole) de 7 litres (taille No 7) en aluminium avec couvercle dans le ${i_marche1}?</t>
  </si>
  <si>
    <t>Q138.Quel est le prix d'une marmite traditionnelle (pas casserole) de 7 litres (taille No 7) en aluminium avec couvercle ?</t>
  </si>
  <si>
    <t>marmite_n7_localisation_fournisseur</t>
  </si>
  <si>
    <t>Q139.Où se trouve votre fournisseur principal pour cet article?</t>
  </si>
  <si>
    <t>marmite_n7_pays_fournisseur</t>
  </si>
  <si>
    <t>Q140.Si "à l'étranger", le fournisseur se trouve dans quel pays?</t>
  </si>
  <si>
    <t>marmite_n7_pays_fournisseur_autre</t>
  </si>
  <si>
    <t>Q141.Si autre fournisseur étranger, veuillez préciser:</t>
  </si>
  <si>
    <t>Q142.Dans les conditions actuelles, quelle est la durée estimée de votre stock pour cet article?</t>
  </si>
  <si>
    <t>Q143.Si vous deviez placer une commande aujourd'hui, combien de temps mettriez-vous à renouveller votre stock pour cet article?</t>
  </si>
  <si>
    <t>marmite_n7_stock_warning</t>
  </si>
  <si>
    <t>capacite_stock11</t>
  </si>
  <si>
    <t>Q144.Quelle quantité(en unité) de marmite traditionnelle (pas casserole) de 7 litres (taille No. 7) en aluminium avec couvercle pouvez-vous stocker ?</t>
  </si>
  <si>
    <t>capacite_reappro11</t>
  </si>
  <si>
    <t>Q145.Quelle quantité de marmite traditionnelle (pas casserole) de 7 litres (taille No. 7) en aluminium avec couvercle pouvez-vous obtenir en 72 heures si vous lancez une commande ?</t>
  </si>
  <si>
    <t>note_a_2_marmite_n5</t>
  </si>
  <si>
    <t>##MARMITE TRADITIONNELLE (PAS CASSEROLE) DE 5 LITRES (TAILLE NO. 5) EN ALUMINIUM AVEC COUVERCLE##</t>
  </si>
  <si>
    <t>Q146.Aujourd'hui, quelle est la disponiblité des marmites traditionnelles (pas casserole) de 5 litres (taille No 5) en aluminium avec couvercle dans le ${i_marche1}?</t>
  </si>
  <si>
    <t>Q147.Quel est le prix d'une marmite traditionnelle (pas casserole) de 5 litres (taille No 5) en aluminium avec couvercle ?</t>
  </si>
  <si>
    <t>marmite_n5_localisation_fournisseur</t>
  </si>
  <si>
    <t>Q148.Où se trouve votre fournisseur principal pour cet article?</t>
  </si>
  <si>
    <t>marmite_n5_pays_fournisseur</t>
  </si>
  <si>
    <t>Q149.Si "à l'étranger", le fournisseur se trouve dans quel pays?</t>
  </si>
  <si>
    <t>marmite_n5_pays_fournisseur_autre</t>
  </si>
  <si>
    <t>Q150.Si autre fournisseur étranger, veuillez préciser:</t>
  </si>
  <si>
    <t>Q151.Dans les conditions actuelles, quelle est la durée estimée de votre stock pour cet article?</t>
  </si>
  <si>
    <t>Q152.Si vous deviez placer une commande aujourd'hui, combien de temps mettriez-vous à renouveller votre stock pour cet article?</t>
  </si>
  <si>
    <t>marmite_n5_stock_warning</t>
  </si>
  <si>
    <t>capacite_stock12</t>
  </si>
  <si>
    <t>Q153.Quelle quantité(en unité) de marmite traditionnelle (pas casserole) de 5 litres (taille No. 5) en aluminium avec couvercle pouvez-vous stocker ?</t>
  </si>
  <si>
    <t>capacite_reappro12</t>
  </si>
  <si>
    <t>Q154.Quelle quantité de marmite traditionnelle (pas casserole) de 5 litres (taille No. 5) en aluminium avec couvercle pouvez-vous obtenir en 72 heures si vous lancez une commande ?</t>
  </si>
  <si>
    <t>note_a_2_assiette_metalique</t>
  </si>
  <si>
    <t>##ASSIETTE (DIAMETRE ENVIRON 30 A 40 CM, EN ACIER INOXYDABLE)##</t>
  </si>
  <si>
    <t>Q155.Aujourd'hui, quelle est la disponiblité des assiettes (diamètre environ 30 à 40 cm, en acier inoxydable) dans le ${i_marche1}?</t>
  </si>
  <si>
    <t>Q156.Quel est le prix d'une assiette (diamètre environ 30 à 40 cm, en acier inoxydable) ?</t>
  </si>
  <si>
    <t>assiette_metalique_localisation_fournisseur</t>
  </si>
  <si>
    <t>Q157.Où se trouve votre fournisseur principal pour cet article?</t>
  </si>
  <si>
    <t>assiette_metalique_pays_fournisseur</t>
  </si>
  <si>
    <t>Q158.Si "à l'étranger", le fournisseur se trouve dans quel pays?</t>
  </si>
  <si>
    <t>assiette_metalique_pays_fournisseur_autre</t>
  </si>
  <si>
    <t>Q159.Si autre fournisseur étranger, veuillez préciser:</t>
  </si>
  <si>
    <t>Q160.Dans les conditions actuelles, quelle est la durée estimée de votre stock pour cet article?</t>
  </si>
  <si>
    <t>Q161.Si vous deviez placer une commande aujourd'hui, combien de temps mettriez-vous à renouveller votre stock pour cet article?</t>
  </si>
  <si>
    <t>assiette_metalique_stock_warning</t>
  </si>
  <si>
    <t>capacite_stock13</t>
  </si>
  <si>
    <t>Q162.Quelle quantité(en unité) d'assiette (diamètre environ 30 à 40 cm, en acier inoxydable) pouvez-vous stocker ?</t>
  </si>
  <si>
    <t>capacite_reappro13</t>
  </si>
  <si>
    <t>Q163.Quelle quantité d'assiette (diamètre environ 30 à 40 cm, en acier inoxydable) pouvez-vous obtenir en 72 heures si vous lancez une commande ?</t>
  </si>
  <si>
    <t>note_a_2_gobelet_plastique</t>
  </si>
  <si>
    <t>##GOBELET PLASTIQUE (0,5 L AVEC MANCHE)##</t>
  </si>
  <si>
    <t>Q164.Aujourd'hui, quelle est la disponiblité des gobelets plastiques (0,5 L avec manche) dans le ${i_marche1}?</t>
  </si>
  <si>
    <t>Q165.Quel est le prix d'un gobelet plastique (0,5 litre avec manche)?</t>
  </si>
  <si>
    <t>gobelet_plastique_localisation_fournisseur</t>
  </si>
  <si>
    <t>Q166.Où se trouve votre fournisseur principal pour cet article?</t>
  </si>
  <si>
    <t>gobelet_plastique_pays_fournisseur</t>
  </si>
  <si>
    <t>Q167.Si "à l'étranger", le fournisseur se trouve dans quel pays?</t>
  </si>
  <si>
    <t>gobelet_plastique_pays_fournisseur_autre</t>
  </si>
  <si>
    <t>Q168.Si autre fournisseur étranger, veuillez préciser:</t>
  </si>
  <si>
    <t>Q169.Dans les conditions actuelles, quelle est la durée estimée de votre stock pour cet article?</t>
  </si>
  <si>
    <t>Q170.Si vous deviez placer une commande aujourd'hui, combien de temps mettriez-vous à renouveller votre stock pour cet article?</t>
  </si>
  <si>
    <t>gobelet_plastique_stock_warning</t>
  </si>
  <si>
    <t>capacite_stock14</t>
  </si>
  <si>
    <t>Q171.Quelle quantité(en unité) de gobelet plastique (0,5 L avec manche) pouvez-vous stocker ?</t>
  </si>
  <si>
    <t>capacite_reappro14</t>
  </si>
  <si>
    <t>Q172.Quelle quantité de gobelet plastique (0,5 L avec manche) pouvez-vous obtenir en 72 heures si vous lancez une commande ?</t>
  </si>
  <si>
    <t>note_a_2_gobelet_acier</t>
  </si>
  <si>
    <t>##GOBELET EN ACIER INOXYDABLE##</t>
  </si>
  <si>
    <t>Q173.Aujourd'hui, quelle est la disponiblité des gobelets en acier inoxydable dans le ${i_marche1}?</t>
  </si>
  <si>
    <t>gobelet_acier_volume</t>
  </si>
  <si>
    <t>Q174.Quel est le volume des gobelets en acier inoxydable vendus?</t>
  </si>
  <si>
    <t>gobelet_acier_volume_0_25l</t>
  </si>
  <si>
    <t>gobelet_acier_volume_0_5l</t>
  </si>
  <si>
    <t>gobelet_acier_volume_1l</t>
  </si>
  <si>
    <t>Q175.Quel est le prix d'un gobelet en acier inoxydable de 0,25L?</t>
  </si>
  <si>
    <t>Q176.Quel est le prix d'un gobelet en acier inoxydable de 0,5L?</t>
  </si>
  <si>
    <t>Q177.Quel est le prix d'un gobelet en acier inoxydable 1L?</t>
  </si>
  <si>
    <t>gobelet_acier_localisation_fournisseur</t>
  </si>
  <si>
    <t>Q178.Où se trouve votre fournisseur principal pour cet article?</t>
  </si>
  <si>
    <t>gobelet_acier_pays_fournisseur</t>
  </si>
  <si>
    <t>Q179.Si "à l'étranger", le fournisseur se trouve dans quel pays?</t>
  </si>
  <si>
    <t>gobelet_acier_pays_fournisseur_autre</t>
  </si>
  <si>
    <t>Q180.Si autre fournisseur étranger, veuillez préciser:</t>
  </si>
  <si>
    <t>Q181.Dans les conditions actuelles, quelle est la durée estimée de votre stock pour cet article?</t>
  </si>
  <si>
    <t>Q182.Si vous deviez placer une commande aujourd'hui, combien de temps mettriez-vous à renouveller votre stock pour cet article?</t>
  </si>
  <si>
    <t>gobelet_acier_stock_warning</t>
  </si>
  <si>
    <t>capacite_stock15</t>
  </si>
  <si>
    <t>Q183.Quelle quantité(en unité) de gobelet acier inoxydable pouvez-vous stocker ?</t>
  </si>
  <si>
    <t>capacite_reappro15</t>
  </si>
  <si>
    <t>Q184.Quelle quantité de gobelet acier inoxydable pouvez-vous obtenir en 72 heures si vous lancez une commande ?</t>
  </si>
  <si>
    <t>note_a_2_bassine</t>
  </si>
  <si>
    <t>##BASSINE DE LAVAGE PLASTIQUE DE 20 LITRES##</t>
  </si>
  <si>
    <t>Q185.Aujourd'hui, quelle est la disponiblité des bassines de lavage plastiques de 20L dans le ${i_marche1}?</t>
  </si>
  <si>
    <t>Q186.Quel est le prix d'une bassine de lavage plastique de 20 litres ?</t>
  </si>
  <si>
    <t>bassine_localisation_fournisseur</t>
  </si>
  <si>
    <t>Q187.Où se trouve votre fournisseur principal pour cet article?</t>
  </si>
  <si>
    <t>bassine_pays_fournisseur</t>
  </si>
  <si>
    <t>Q188.Si "à l'étranger", le fournisseur se trouve dans quel pays?</t>
  </si>
  <si>
    <t>bassine_pays_fournisseur_autre</t>
  </si>
  <si>
    <t>Q189.Si autre fournisseur étranger, veuillez préciser:</t>
  </si>
  <si>
    <t>Q190.Dans les conditions actuelles, quelle est la durée estimée de votre stock pour cet article?</t>
  </si>
  <si>
    <t>Q191.Si vous deviez placer une commande aujourd'hui, combien de temps mettriez-vous à renouveller votre stock pour cet article?</t>
  </si>
  <si>
    <t>bassine_stock_warning</t>
  </si>
  <si>
    <t>capacite_stock16</t>
  </si>
  <si>
    <t>Q192.Quelle quantité(en unité) de bassine de lavage plastique de 20 litres pouvez-vous stocker ?</t>
  </si>
  <si>
    <t>capacite_reappro16</t>
  </si>
  <si>
    <t>Q193.Quelle quantité de bassine de lavage plastique de 20 litres pouvez-vous obtenir en 72 heures si vous lancez une commande ?</t>
  </si>
  <si>
    <t>note_a_2_natte</t>
  </si>
  <si>
    <t>##NATTE DE 2 PLACES (DIMENSIONS : 1.8 X 0.9 M)##</t>
  </si>
  <si>
    <t>Q194.Aujourd'hui, quelle est la disponiblité des nattes de 2 places (dimensions : 18 x 09 m) dans le ${i_marche1}?</t>
  </si>
  <si>
    <t>Q195.Quel est le prix d'une natte de 2 places?</t>
  </si>
  <si>
    <t>natte_localisation_fournisseur</t>
  </si>
  <si>
    <t>Q196.Où se trouve votre fournisseur principal pour cet article?</t>
  </si>
  <si>
    <t>natte_pays_fournisseur</t>
  </si>
  <si>
    <t>Q197.Si "à l'étranger", le fournisseur se trouve dans quel pays?</t>
  </si>
  <si>
    <t>natte_pays_fournisseur_autre</t>
  </si>
  <si>
    <t>Q198.Si autre fournisseur étranger, veuillez préciser:</t>
  </si>
  <si>
    <t>Q199.Dans les conditions actuelles, quelle est la durée estimée de votre stock pour cet article?</t>
  </si>
  <si>
    <t>Q200.Si vous deviez placer une commande aujourd'hui, combien de temps mettriez-vous à renouveller votre stock pour cet article?</t>
  </si>
  <si>
    <t>natte_stock_warning</t>
  </si>
  <si>
    <t>capacite_stock17</t>
  </si>
  <si>
    <t>Q201.Quelle quantité(en unité) de natte de 2 places (dimensions : 1.8 x 0.9 m) pouvez-vous stocker ?</t>
  </si>
  <si>
    <t>capacite_reappro17</t>
  </si>
  <si>
    <t>Q202.Quelle quantité de natte de 2 places (dimensions : 1.8 x 0.9 m) pouvez-vous obtenir en 72 heures si vous lancez une commande ?</t>
  </si>
  <si>
    <t>note_a_2_couverture</t>
  </si>
  <si>
    <t>##COUVERTURE DE 2 PLACES (DIMENSIONS : 1.5 X 2 M)##</t>
  </si>
  <si>
    <t>Q203.Aujourd'hui, quelle est la disponiblité des couvertures de 2 places (dimensions : 15 x 2 m) dans le ${i_marche1}?</t>
  </si>
  <si>
    <t>Q204.Quel est le prix d'une couverture de 2 places (dimensions : 15 x 2 m)?</t>
  </si>
  <si>
    <t>couverture_localisation_fournisseur</t>
  </si>
  <si>
    <t>Q205.Où se trouve votre fournisseur principal pour cet article?</t>
  </si>
  <si>
    <t>couverture_pays_fournisseur</t>
  </si>
  <si>
    <t>Q206.Si "à l'étranger", le fournisseur se trouve dans quel pays?</t>
  </si>
  <si>
    <t>couverture_pays_fournisseur_autre</t>
  </si>
  <si>
    <t>Q207.Si autre fournisseur étranger, veuillez préciser:</t>
  </si>
  <si>
    <t>Q208.Dans les conditions actuelles, quelle est la durée estimée de votre stock pour cet article?</t>
  </si>
  <si>
    <t>Q209.Si vous deviez placer une commande aujourd'hui, combien de temps mettriez-vous à renouveller votre stock pour cet article?</t>
  </si>
  <si>
    <t>couverture_stock_warning</t>
  </si>
  <si>
    <t>capacite_stock18</t>
  </si>
  <si>
    <t>Q210.Quelle quantité(en unité) de couverture de 2 places (dimensions : 1.5 x 2 m) pouvez-vous stocker ?</t>
  </si>
  <si>
    <t>capacite_reappro18</t>
  </si>
  <si>
    <t>Q211.Quelle quantité de couverture de 2 places (dimensions : 1.5 x 2 m) pouvez-vous obtenir en 72 heures si vous lancez une commande ?</t>
  </si>
  <si>
    <t>note_a_2_moustiquaire</t>
  </si>
  <si>
    <t>##MOUSTIQUAIRE POUR 2 PLACES IMPREGNEES D'INSECTICIDE##</t>
  </si>
  <si>
    <t>Q212.Aujourd'hui, quelle est la disponiblité des moustiquaires pour 2 places imprégnées d'insecticide dans le ${i_marche1}?</t>
  </si>
  <si>
    <t>Q213.Quel est le prix d'une moustiquaire pour 2 places imprégnées d'insecticide ?</t>
  </si>
  <si>
    <t>moustiquaire_localisation_fournisseur</t>
  </si>
  <si>
    <t>Q214.Où se trouve votre fournisseur principal pour cet article?</t>
  </si>
  <si>
    <t>moustiquaire_pays_fournisseur</t>
  </si>
  <si>
    <t>Q215.Si "à l'étranger", le fournisseur se trouve dans quel pays?</t>
  </si>
  <si>
    <t>moustiquaire_pays_fournisseur_autre</t>
  </si>
  <si>
    <t>Q216.Si autre fournisseur étranger, veuillez préciser:</t>
  </si>
  <si>
    <t>Q217.Dans les conditions actuelles, quelle est la durée estimée de votre stock pour cet article?</t>
  </si>
  <si>
    <t>Q218.Si vous deviez placer une commande aujourd'hui, combien de temps mettriez-vous à renouveller votre stock pour cet article?</t>
  </si>
  <si>
    <t>moustiquaire_stock_warning</t>
  </si>
  <si>
    <t>capacite_stock19</t>
  </si>
  <si>
    <t>Q219.Quelle quantité(en unité) de moustiquaire pour 2 places imprégnées d'insecticide pouvez-vous stocker ?</t>
  </si>
  <si>
    <t>capacite_reappro19</t>
  </si>
  <si>
    <t>Q220.Quelle quantité de moustiquaire pour 2 places imprégnées d'insecticide pouvez-vous obtenir en 72 heures si vous lancez une commande ?</t>
  </si>
  <si>
    <t>note_a_2_lampe</t>
  </si>
  <si>
    <t>##TORCHE/LAMPE SOLAIRE##</t>
  </si>
  <si>
    <t>Q221.Aujourd'hui, quelle est la disponiblité des torches/lampes solaires dans le ${i_marche1}?</t>
  </si>
  <si>
    <t>Q222.Quel est le prix d'une torche/lampe solaire?</t>
  </si>
  <si>
    <t>lampe_localisation_fournisseur</t>
  </si>
  <si>
    <t>Q223.Où se trouve votre fournisseur principal pour cet article?</t>
  </si>
  <si>
    <t>lampe_pays_fournisseur</t>
  </si>
  <si>
    <t>Q224.Si "à l'étranger", le fournisseur se trouve dans quel pays?</t>
  </si>
  <si>
    <t>lampe_pays_fournisseur_autre</t>
  </si>
  <si>
    <t>Q225.Si autre fournisseur étranger, veuillez préciser:</t>
  </si>
  <si>
    <t>Q226.Dans les conditions actuelles, quelle est la durée estimée de votre stock pour cet article?</t>
  </si>
  <si>
    <t>Q227.Si vous deviez placer une commande aujourd'hui, combien de temps mettriez-vous à renouveller votre stock pour cet article?</t>
  </si>
  <si>
    <t>lampe_stock_warning</t>
  </si>
  <si>
    <t>capacite_stock20</t>
  </si>
  <si>
    <t>Q228.Quelle quantité(en unité) de torche/lampe solaire pouvez-vous stocker ?</t>
  </si>
  <si>
    <t>capacite_reappro20</t>
  </si>
  <si>
    <t>Q229.Quelle quantité detorche/lampe solaire pouvez-vous obtenir en 72 heures si vous lancez une commande ?</t>
  </si>
  <si>
    <t>note_a_2_pagne</t>
  </si>
  <si>
    <t>##PAGNE##</t>
  </si>
  <si>
    <t>Q230.Aujourd'hui, quelle est la disponiblité du pagne dans le ${i_marche1}?</t>
  </si>
  <si>
    <t>a_2_pagne_unite_oui_non</t>
  </si>
  <si>
    <t>Q231.Vendez-vous le &lt;span style="color:red"&gt;&lt;b&gt;pagne de 6 yards (trois parties)&lt;/b&gt;&lt;/span&gt; ?</t>
  </si>
  <si>
    <t>Q232.Quel est le prix du &lt;span style="color:red"&gt;&lt;b&gt;pagne de 6 yards (trois parties)&lt;/b&gt;&lt;/span&gt;?</t>
  </si>
  <si>
    <t>a_2_pagne_unite_nombre_morceaux</t>
  </si>
  <si>
    <t>Q233.Si "non" à la question précédente, combien de parties contient une pièce de pagne ?</t>
  </si>
  <si>
    <t>a_2_pagne_prix_autre_unite</t>
  </si>
  <si>
    <t>Q234.Quel est le prix du pagne de &lt;span style="color:red"&gt;&lt;b&gt;${a_2_pagne_unite_nombre_morceaux}&lt;/b&gt;&lt;/span&gt; partie (s) vendu?</t>
  </si>
  <si>
    <t>a_2_pagne_localisation_fournisseur</t>
  </si>
  <si>
    <t>Q235.Où se trouve votre fournisseur principal pour cet article?</t>
  </si>
  <si>
    <t>a_2_pagne_pays_fournisseur</t>
  </si>
  <si>
    <t>Q236.Si "à l'étranger", le fournisseur se trouve dans quel pays?</t>
  </si>
  <si>
    <t>a_2_pagne_pays_fournisseur_autre</t>
  </si>
  <si>
    <t>Q237.Si autre fournisseur étranger, veuillez préciser:</t>
  </si>
  <si>
    <t>Q238.Dans les conditions actuelles, quelle est la durée estimée de votre stock pour cet article?</t>
  </si>
  <si>
    <t>Q239.Si vous deviez placer une commande aujourd'hui, combien de temps mettriez-vous à renouveller votre stock pour cet article?</t>
  </si>
  <si>
    <t>a_2_pagne_stock_warning</t>
  </si>
  <si>
    <t>capacite_stock21</t>
  </si>
  <si>
    <t>Q240.Quelle quantité(en unité) de pagne pouvez-vous stocker ?</t>
  </si>
  <si>
    <t>capacite_reappro21</t>
  </si>
  <si>
    <t>Q241.Quelle quantité de pagne pouvez-vous obtenir en 72 heures si vous lancez une commande ?</t>
  </si>
  <si>
    <t>note_a_2_sac_boro</t>
  </si>
  <si>
    <t>##SAC TYPE BORO DE 100 KG##</t>
  </si>
  <si>
    <t>Q242.Aujourd'hui, quelle est la disponiblité des sacs type Boro de 100 kg dans le ${i_marche1}?</t>
  </si>
  <si>
    <t>Q243.Quel est le prix d'une unité du sac type Boro de 100 kg ?</t>
  </si>
  <si>
    <t>sac_boro_localisation_fournisseur</t>
  </si>
  <si>
    <t>Q244.Où se trouve votre fournisseur principal pour cet article?</t>
  </si>
  <si>
    <t>sac_boro_pays_fournisseur</t>
  </si>
  <si>
    <t>Q245.Si "à l'étranger", le fournisseur se trouve dans quel pays?</t>
  </si>
  <si>
    <t>sac_boro_pays_fournisseur_autre</t>
  </si>
  <si>
    <t>Q246.Si autre fournisseur étranger, veuillez préciser:</t>
  </si>
  <si>
    <t>Q247.Dans les conditions actuelles, quelle est la durée estimée de votre stock pour cet article?</t>
  </si>
  <si>
    <t>Q248.Si vous deviez placer une commande aujourd'hui, combien de temps mettriez-vous à renouveller votre stock pour cet article?</t>
  </si>
  <si>
    <t>sac_boro_stock_warning</t>
  </si>
  <si>
    <t>capacite_stock22</t>
  </si>
  <si>
    <t>Q249.Quelle quantité(en unité) de sac type Boro de 100 kg pouvez-vous stocker ?</t>
  </si>
  <si>
    <t>capacite_reappro22</t>
  </si>
  <si>
    <t>Q250.Quelle quantité de sac type Boro de 100 kg pouvez-vous obtenir en 72 heures si vous lancez une commande ?</t>
  </si>
  <si>
    <t>note_a_2_reapprov</t>
  </si>
  <si>
    <t>##&lt;span style="color:blue"&gt;&lt;b&gt;Difficultés de réapprovisionnement pour les articles ménagers essentiels (AME)/ kit AME&lt;/b&gt;&lt;/span&gt;##</t>
  </si>
  <si>
    <t>a_2_incoherence1_note</t>
  </si>
  <si>
    <t>a_2_difficultes_reapprov_articles_combustible_bois</t>
  </si>
  <si>
    <t>a_2_difficultes_reapprov_articles_combustible_charbon</t>
  </si>
  <si>
    <t>a_2_difficultes_reapprov_articles_combustible_gaz</t>
  </si>
  <si>
    <t>a_2_difficultes_reapprov_articles_marmite7</t>
  </si>
  <si>
    <t>a_2_difficultes_reapprov_articles_marmite5</t>
  </si>
  <si>
    <t>a_2_difficultes_reapprov_articles_assiette</t>
  </si>
  <si>
    <t>a_2_difficultes_reapprov_articles_gobelet_plastique</t>
  </si>
  <si>
    <t>a_2_difficultes_reapprov_articles_gobelet_acier</t>
  </si>
  <si>
    <t>a_2_difficultes_reapprov_articles_bassine</t>
  </si>
  <si>
    <t>a_2_difficultes_reapprov_articles_natte</t>
  </si>
  <si>
    <t>a_2_difficultes_reapprov_articles_couverture</t>
  </si>
  <si>
    <t>a_2_difficultes_reapprov_articles_moustiquaire</t>
  </si>
  <si>
    <t>a_2_difficultes_reapprov_articles_lampe</t>
  </si>
  <si>
    <t>a_2_difficultes_reapprov_articles_pagne</t>
  </si>
  <si>
    <t>a_2_difficultes_reapprov_articles_sac_boro</t>
  </si>
  <si>
    <t>a_2_difficultes_reapprov_articles_aucun</t>
  </si>
  <si>
    <t>a_2_incoherence2_note</t>
  </si>
  <si>
    <t>Q254.Si autre (s) difficulté (s) de réapprovisionnement, veuillez préciser:</t>
  </si>
  <si>
    <t>note_a_2_variations</t>
  </si>
  <si>
    <t>##&lt;span style="color:blue"&gt;&lt;b&gt;Variations des prix des articles ménagers essentiels (AME)/ kit AME par rapport au mois précédent&lt;/b&gt;&lt;/span&gt;##</t>
  </si>
  <si>
    <t>a_2_variations_prix</t>
  </si>
  <si>
    <t>Q255.Les prix des articles ménagers essentiels (AME)/ kit AME ont-ils changé par rapport au mois dernier?</t>
  </si>
  <si>
    <t>a_2_variations_prix_prix_constants</t>
  </si>
  <si>
    <t>a_2_variations_prix_prix_hausse</t>
  </si>
  <si>
    <t>a_2_variations_prix_prix_baisse</t>
  </si>
  <si>
    <t>a_2_variations_prix_nsp</t>
  </si>
  <si>
    <t>a_2_variations_hausse_articles</t>
  </si>
  <si>
    <t>Q256.Pour quels articles les prix ont-ils augmenté ?</t>
  </si>
  <si>
    <t>a_2_variations_hausse_articles_combustible_bois</t>
  </si>
  <si>
    <t>a_2_variations_hausse_articles_combustible_charbon</t>
  </si>
  <si>
    <t>a_2_variations_hausse_articles_combustible_gaz</t>
  </si>
  <si>
    <t>a_2_variations_hausse_articles_marmite7</t>
  </si>
  <si>
    <t>a_2_variations_hausse_articles_marmite5</t>
  </si>
  <si>
    <t>a_2_variations_hausse_articles_assiette</t>
  </si>
  <si>
    <t>a_2_variations_hausse_articles_gobelet_plastique</t>
  </si>
  <si>
    <t>a_2_variations_hausse_articles_gobelet_acier</t>
  </si>
  <si>
    <t>a_2_variations_hausse_articles_bassine</t>
  </si>
  <si>
    <t>a_2_variations_hausse_articles_natte</t>
  </si>
  <si>
    <t>a_2_variations_hausse_articles_couverture</t>
  </si>
  <si>
    <t>a_2_variations_hausse_articles_moustiquaire</t>
  </si>
  <si>
    <t>a_2_variations_hausse_articles_lampe</t>
  </si>
  <si>
    <t>a_2_variations_hausse_articles_pagne</t>
  </si>
  <si>
    <t>a_2_variations_hausse_articles_sac_boro</t>
  </si>
  <si>
    <t>a_2_variations_hausse_articles_aucun</t>
  </si>
  <si>
    <t>a_2_variations_hausse_raisons</t>
  </si>
  <si>
    <t>Q257.Pourquoi les prix ont-ils augmenté?</t>
  </si>
  <si>
    <t>a_2_variations_hausse_raisons_hausse_couts</t>
  </si>
  <si>
    <t>a_2_variations_hausse_raisons_hausse_demande_distribution</t>
  </si>
  <si>
    <t>a_2_variations_hausse_raisons_hausse_change</t>
  </si>
  <si>
    <t>a_2_variations_hausse_raisons_hausse_demande_clients</t>
  </si>
  <si>
    <t>a_2_variations_hausse_raisons_hausse_demande_arrivees</t>
  </si>
  <si>
    <t>a_2_variations_hausse_raisons_hausse_prix_fournisseurs</t>
  </si>
  <si>
    <t>a_2_variations_hausse_raisons_baisse_offre_rupturestocks</t>
  </si>
  <si>
    <t>a_2_variations_hausse_raisons_baisse_offre_saison_circulation</t>
  </si>
  <si>
    <t>a_2_variations_hausse_raisons_baisse_offre_securite</t>
  </si>
  <si>
    <t>a_2_variations_hausse_raisons_baisse_offre_production_saison</t>
  </si>
  <si>
    <t>a_2_variations_hausse_raisons_autre</t>
  </si>
  <si>
    <t>Q258.Si autre (s) raison (s) de l'augmentation des prix, veuillez préciser:</t>
  </si>
  <si>
    <t>a_2_variations_hausse_raisons_nsp</t>
  </si>
  <si>
    <t>a_2_variations_hausse_raisons_autre_2</t>
  </si>
  <si>
    <t>a_2_variations_baisse_articles</t>
  </si>
  <si>
    <t>Q259.Pour quels articles les prix ont-ils baissé ?</t>
  </si>
  <si>
    <t>a_2_variations_baisse_articles_combustible_bois</t>
  </si>
  <si>
    <t>a_2_variations_baisse_articles_combustible_charbon</t>
  </si>
  <si>
    <t>a_2_variations_baisse_articles_combustible_gaz</t>
  </si>
  <si>
    <t>a_2_variations_baisse_articles_marmite7</t>
  </si>
  <si>
    <t>a_2_variations_baisse_articles_marmite5</t>
  </si>
  <si>
    <t>a_2_variations_baisse_articles_assiette</t>
  </si>
  <si>
    <t>a_2_variations_baisse_articles_gobelet_plastique</t>
  </si>
  <si>
    <t>a_2_variations_baisse_articles_gobelet_acier</t>
  </si>
  <si>
    <t>a_2_variations_baisse_articles_bassine</t>
  </si>
  <si>
    <t>a_2_variations_baisse_articles_natte</t>
  </si>
  <si>
    <t>a_2_variations_baisse_articles_couverture</t>
  </si>
  <si>
    <t>a_2_variations_baisse_articles_moustiquaire</t>
  </si>
  <si>
    <t>a_2_variations_baisse_articles_lampe</t>
  </si>
  <si>
    <t>a_2_variations_baisse_articles_pagne</t>
  </si>
  <si>
    <t>a_2_variations_baisse_articles_sac_boro</t>
  </si>
  <si>
    <t>a_2_variations_baisse_articles_aucun</t>
  </si>
  <si>
    <t>a_2_variations_baisse_raisons</t>
  </si>
  <si>
    <t>Q260.Pourquoi les prix ont-ils baissé?</t>
  </si>
  <si>
    <t>a_2_variations_baisse_raisons_baisse_couts</t>
  </si>
  <si>
    <t>a_2_variations_baisse_raisons_baisse_demande_distribution</t>
  </si>
  <si>
    <t>a_2_variations_baisse_raisons_baisse_change</t>
  </si>
  <si>
    <t>a_2_variations_baisse_raisons_baisse_demande_autoproduction</t>
  </si>
  <si>
    <t>a_2_variations_baisse_raisons_baisse_demande_departs</t>
  </si>
  <si>
    <t>a_2_variations_baisse_raisons_baisse_prix_fournisseurs</t>
  </si>
  <si>
    <t>a_2_variations_baisse_raisons_hausse_offre_quantites</t>
  </si>
  <si>
    <t>a_2_variations_baisse_raisons_hausse_offre_circulation_routes</t>
  </si>
  <si>
    <t>a_2_variations_baisse_raisons_hausse_offre_routes_surete</t>
  </si>
  <si>
    <t>a_2_variations_baisse_raisons_hausse_offre_production_saison</t>
  </si>
  <si>
    <t>a_2_variations_baisse_raisons_autre</t>
  </si>
  <si>
    <t>Q261.Si autre (s) raison (s) de la baisse des prix, veuillez préciser:</t>
  </si>
  <si>
    <t>a_2_variations_baisse_raisons_nsp</t>
  </si>
  <si>
    <t>a_2_variations_baisse_raisons_autre_2</t>
  </si>
  <si>
    <t>note_grp_ba</t>
  </si>
  <si>
    <t>##&lt;span style="color:blue"&gt;&lt;b&gt;B. BIENS ALIMENTAIRES&lt;/b&gt;&lt;/span&gt;##</t>
  </si>
  <si>
    <t>note_articles_alimentaires</t>
  </si>
  <si>
    <t>##&lt;span style="color:blue"&gt;&lt;b&gt;5. Informations sur les articles alimentaires&lt;/b&gt;&lt;/span&gt;##</t>
  </si>
  <si>
    <t>alimentaire_vendus</t>
  </si>
  <si>
    <t>Q262.Parmi les articles alimentaires suivants, lesquels vendez-vous habituellement ?</t>
  </si>
  <si>
    <t>alimentaire_vendus_mais</t>
  </si>
  <si>
    <t>alimentaire_vendus_sorgho_rouge</t>
  </si>
  <si>
    <t>alimentaire_vendus_sorgho_blanc</t>
  </si>
  <si>
    <t>alimentaire_vendus_mil</t>
  </si>
  <si>
    <t>alimentaire_vendus_riz_local</t>
  </si>
  <si>
    <t>alimentaire_vendus_riz_importe</t>
  </si>
  <si>
    <t>alimentaire_vendus_fonio</t>
  </si>
  <si>
    <t>alimentaire_vendus_manioc</t>
  </si>
  <si>
    <t>alimentaire_vendus_igname</t>
  </si>
  <si>
    <t>alimentaire_vendus_patate</t>
  </si>
  <si>
    <t>alimentaire_vendus_pomme_de_terre</t>
  </si>
  <si>
    <t>alimentaire_vendus_viande_beuf</t>
  </si>
  <si>
    <t>alimentaire_vendus_viande_mouton</t>
  </si>
  <si>
    <t>alimentaire_vendus_poisson</t>
  </si>
  <si>
    <t>alimentaire_vendus_lait_en_poudre</t>
  </si>
  <si>
    <t>alimentaire_vendus_lait_frais</t>
  </si>
  <si>
    <t>alimentaire_vendus_niebe</t>
  </si>
  <si>
    <t>alimentaire_vendus_arachide_coque</t>
  </si>
  <si>
    <t>alimentaire_vendus_arachide_graine</t>
  </si>
  <si>
    <t>alimentaire_vendus_voandzou</t>
  </si>
  <si>
    <t>alimentaire_vendus_oignon</t>
  </si>
  <si>
    <t>alimentaire_vendus_tomate</t>
  </si>
  <si>
    <t>alimentaire_vendus_feuille</t>
  </si>
  <si>
    <t>alimentaire_vendus_huile</t>
  </si>
  <si>
    <t>alimentaire_vendus_beurre</t>
  </si>
  <si>
    <t>alimentaire_vendus_sucre</t>
  </si>
  <si>
    <t>alimentaire_vendus_sel</t>
  </si>
  <si>
    <t>alimentaire_vendus_aucun</t>
  </si>
  <si>
    <t>calc_selected_alimentaire</t>
  </si>
  <si>
    <t>Nombre d'articles alimentaires sélectionnés</t>
  </si>
  <si>
    <t>note_alimentaire_mais</t>
  </si>
  <si>
    <t>##MAÏS BLANC##</t>
  </si>
  <si>
    <t>Q263.Aujourd'hui, quelle est la disponiblité de maïs blanc dans le ${i_marche1}?</t>
  </si>
  <si>
    <t>mais_unite</t>
  </si>
  <si>
    <t>Q264.Comment mesurez-vous le maïs blanc ?</t>
  </si>
  <si>
    <t>mais_unite_kg</t>
  </si>
  <si>
    <t>mais_unite_yorouba</t>
  </si>
  <si>
    <t>mais_unite_tine</t>
  </si>
  <si>
    <t>Q265.Quel est le prix du Kg de maïs blanc?</t>
  </si>
  <si>
    <t>Q266.Quel est le prix du Yorouba de maïs blanc?</t>
  </si>
  <si>
    <t>Q267.Quel est le prix du Tine de maïs blanc?</t>
  </si>
  <si>
    <t>mais_localisation_fournisseur</t>
  </si>
  <si>
    <t>Q268.Où se trouve votre fournisseur principal pour cet article?</t>
  </si>
  <si>
    <t>mais_pays_fournisseur</t>
  </si>
  <si>
    <t>Q269.Si "à l'étranger", le fournisseur se trouve dans quel pays?</t>
  </si>
  <si>
    <t>mais_pays_fournisseur_autre</t>
  </si>
  <si>
    <t>Q270.Si autre fournisseur étranger, veuillez préciser:</t>
  </si>
  <si>
    <t>Q271.Dans les conditions actuelles, quelle est la durée estimée de votre stock pour cet article?</t>
  </si>
  <si>
    <t>Q272.Si vous deviez placer une commande aujourd'hui, combien de temps mettriez-vous à renouveller votre stock pour cet article?</t>
  </si>
  <si>
    <t>mais_stock_warning</t>
  </si>
  <si>
    <t>capacite_stock23</t>
  </si>
  <si>
    <t>Q273.Quelle quantité(en kg) de maïs blanc pouvez-vous stocker ?</t>
  </si>
  <si>
    <t>capacite_reappro23</t>
  </si>
  <si>
    <t>Q274.Quelle quantité de maïs blanc pouvez-vous obtenir en 72 heures si vous lancez une commande ?</t>
  </si>
  <si>
    <t>note_alimentaire_sorgho_blanc</t>
  </si>
  <si>
    <t>##SORGHO BLANC##</t>
  </si>
  <si>
    <t>Q275.Aujourd'hui, quelle est la disponiblité du sorgho blanc dans le ${i_marche1}?</t>
  </si>
  <si>
    <t>sorgho_blanc_unite</t>
  </si>
  <si>
    <t>Q276.Comment mesurez-vous le sorgho blanc ?</t>
  </si>
  <si>
    <t>sorgho_blanc_unite_kg</t>
  </si>
  <si>
    <t>sorgho_blanc_unite_yorouba</t>
  </si>
  <si>
    <t>sorgho_blanc_unite_tine</t>
  </si>
  <si>
    <t>Q277.Quel est le prix du Kg de sorgho blanc?</t>
  </si>
  <si>
    <t>Q278.Quel est le prix du Yorouba de sorgho blanc?</t>
  </si>
  <si>
    <t>Q279.Quel est le prix du Tine de sorgho blanc?</t>
  </si>
  <si>
    <t>sorgho_blanc_localisation_fournisseur</t>
  </si>
  <si>
    <t>Q280.Où se trouve votre fournisseur principal pour le sorgho blanc?</t>
  </si>
  <si>
    <t>sorgho_blanc_pays_fournisseur</t>
  </si>
  <si>
    <t>Q281.Si "à l'étranger", le fournisseur se trouve dans quel pays?</t>
  </si>
  <si>
    <t>sorgho_blanc_pays_fournisseur_autre</t>
  </si>
  <si>
    <t>Q282.Si autre fournisseur étranger, veuillez préciser:</t>
  </si>
  <si>
    <t>Q283.Dans les conditions actuelles, quelle est la durée estimée de votre stock pour le sorgho blanc?</t>
  </si>
  <si>
    <t>Q284.Si vous deviez placer une commande aujourd'hui, combien de temps mettriez-vous à renouveller votre stock pour le sorgho blanc?</t>
  </si>
  <si>
    <t>sorgho_blanc_stock_warning</t>
  </si>
  <si>
    <t>capacite_stock24</t>
  </si>
  <si>
    <t>Q285.Quelle quantité(en kg) de sorgho blanc pouvez-vous stocker ?</t>
  </si>
  <si>
    <t>capacite_reappro24</t>
  </si>
  <si>
    <t>Q286.Quelle quantité de sorgho blanc pouvez-vous obtenir en 72 heures si vous lancez une commande ?</t>
  </si>
  <si>
    <t>note_alimentaire_sorgho_rouge</t>
  </si>
  <si>
    <t>##SORGHO ROUGE##</t>
  </si>
  <si>
    <t>Q287.Aujourd'hui, quelle est la disponiblité du sorgho rouge dans le ${i_marche1}?</t>
  </si>
  <si>
    <t>sorgho_rouge_unite</t>
  </si>
  <si>
    <t>Q288.Comment mesurez-vous le sorgho rouge ?</t>
  </si>
  <si>
    <t>sorgho_rouge_unite_kg</t>
  </si>
  <si>
    <t>sorgho_rouge_unite_yorouba</t>
  </si>
  <si>
    <t>sorgho_rouge_unite_tine</t>
  </si>
  <si>
    <t>Q289.Quel est le prix du Kg de sorgho rouge?</t>
  </si>
  <si>
    <t>Q290.Quel est le prix du Yorouba de sorgho rouge?</t>
  </si>
  <si>
    <t>Q291.Quel est le prix du Tine de sorgho rouge?</t>
  </si>
  <si>
    <t>sorgho_rouge_localisation_fournisseur</t>
  </si>
  <si>
    <t>Q292.Où se trouve votre fournisseur principal pour le sorgho rouge?</t>
  </si>
  <si>
    <t>sorgho_rouge_pays_fournisseur</t>
  </si>
  <si>
    <t>Q293.Si "à l'étranger", le fournisseur se trouve dans quel pays?</t>
  </si>
  <si>
    <t>sorgho_rouge_pays_fournisseur_autre</t>
  </si>
  <si>
    <t>Q294.Si autre fournisseur étranger, veuillez préciser:</t>
  </si>
  <si>
    <t>Q295.Dans les conditions actuelles, quelle est la durée estimée de votre stock pour le sorgho rouge?</t>
  </si>
  <si>
    <t>Q296.Si vous deviez placer une commande aujourd'hui, combien de temps mettriez-vous à renouveller votre stock pour le sorgho rouge?</t>
  </si>
  <si>
    <t>sorgho_rouge_stock_warning</t>
  </si>
  <si>
    <t>capacite_stock25</t>
  </si>
  <si>
    <t>Q297.Quelle quantité(en kg) de sorgho rouge pouvez-vous stocker ?</t>
  </si>
  <si>
    <t>capacite_reappro25</t>
  </si>
  <si>
    <t>Q298.Quelle quantité de sorgho rouge pouvez-vous obtenir en 72 heures si vous lancez une commande ?</t>
  </si>
  <si>
    <t>note_alimentaire_mil</t>
  </si>
  <si>
    <t>##MIL LOCAL##</t>
  </si>
  <si>
    <t>Q299.Aujourd'hui, quelle est la disponiblité du mil local dans le ${i_marche1}?</t>
  </si>
  <si>
    <t>mil_local_unite</t>
  </si>
  <si>
    <t>Q300.Comment mesurez-vous le mil local ?</t>
  </si>
  <si>
    <t>mil_local_unite_kg</t>
  </si>
  <si>
    <t>mil_local_unite_yorouba</t>
  </si>
  <si>
    <t>mil_local_unite_tine</t>
  </si>
  <si>
    <t>Q301.Quel est le prix du Kg de mil local?</t>
  </si>
  <si>
    <t>Q302.Quel est le prix du Yorouba de mil local?</t>
  </si>
  <si>
    <t>Q303.Quel est le prix du Tine de mil local?</t>
  </si>
  <si>
    <t>mil_local_localisation_fournisseur</t>
  </si>
  <si>
    <t>Q304.Où se trouve votre fournisseur principal pour le mil local?</t>
  </si>
  <si>
    <t>mil_local_pays_fournisseur</t>
  </si>
  <si>
    <t>Q305.Si "à l'étranger", le fournisseur se trouve dans quel pays?</t>
  </si>
  <si>
    <t>mil_local_pays_fournisseur_autre</t>
  </si>
  <si>
    <t>Q306.Si autre fournisseur étranger, veuillez préciser::</t>
  </si>
  <si>
    <t>Q307.Dans les conditions actuelles, quelle est la durée estimée de votre stock pour le mil local?</t>
  </si>
  <si>
    <t>Q308.Si vous deviez placer une commande aujourd'hui, combien de temps mettriez-vous à renouveller votre stock pour le mil local?</t>
  </si>
  <si>
    <t>mil_local_stock_warning</t>
  </si>
  <si>
    <t>capacite_stock26</t>
  </si>
  <si>
    <t>Q309.Quelle quantité(en kg) de mil local pouvez-vous stocker ?</t>
  </si>
  <si>
    <t>capacite_reappro26</t>
  </si>
  <si>
    <t>Q310.Quelle quantité de mil local pouvez-vous obtenir en 72 heures si vous lancez une commande ?</t>
  </si>
  <si>
    <t>note_alimentaire_riz</t>
  </si>
  <si>
    <t>##RIZ LOCAL DECORTIQUE##</t>
  </si>
  <si>
    <t>Q311.Aujourd'hui, quelle est la disponiblité du riz local décortiqué dans le ${i_marche1}?</t>
  </si>
  <si>
    <t>riz_local_unite</t>
  </si>
  <si>
    <t>Q312.Comment mesurez-vous le riz local décortiqué?</t>
  </si>
  <si>
    <t>riz_local_unite_kg</t>
  </si>
  <si>
    <t>riz_local_unite_yorouba</t>
  </si>
  <si>
    <t>riz_local_unite_tine</t>
  </si>
  <si>
    <t>Q313.Quel est le prix du Kg de riz local décortiqué?</t>
  </si>
  <si>
    <t>Q314.Quel est le prix du Yorouba de riz local décortiqué?</t>
  </si>
  <si>
    <t>Q315.Quel est le prix du Tine de riz local décortiqué?</t>
  </si>
  <si>
    <t>riz_local_localisation_fournisseur</t>
  </si>
  <si>
    <t>Q316.Où se trouve votre fournisseur principal pour le riz local?</t>
  </si>
  <si>
    <t>riz_local_pays_fournisseur</t>
  </si>
  <si>
    <t>Q317.Si "à l'étranger", le fournisseur se trouve dans quel pays?</t>
  </si>
  <si>
    <t>riz_local_pays_fournisseur_autre</t>
  </si>
  <si>
    <t>Q318.Si autre fournisseur étranger, veuillez préciser::</t>
  </si>
  <si>
    <t>Q319.Dans les conditions actuelles, quelle est la durée estimée de votre stock pour le riz local décortiqué?</t>
  </si>
  <si>
    <t>Q320.Si vous deviez placer une commande aujourd'hui, combien de temps mettriez-vous à renouveller votre stock pour le riz local décortiqué?</t>
  </si>
  <si>
    <t>riz_local_stock_warning</t>
  </si>
  <si>
    <t>capacite_stock27</t>
  </si>
  <si>
    <t>Q321.Quelle quantité(en kg) de riz local décortiqué pouvez-vous stocker ?</t>
  </si>
  <si>
    <t>capacite_reappro27</t>
  </si>
  <si>
    <t>Q322.Quelle quantité de riz local décortiqué pouvez-vous obtenir en 72 heures si vous lancez une commande ?</t>
  </si>
  <si>
    <t>note_alimentaire_riz_001</t>
  </si>
  <si>
    <t>Q323.Aujourd'hui, quelle est la disponiblité du riz importé dans le ${i_marche1}?</t>
  </si>
  <si>
    <t>riz_importe_unite</t>
  </si>
  <si>
    <t>Q324.Comment mesurez-vous le riz importé ?</t>
  </si>
  <si>
    <t>riz_importe_unite_kg</t>
  </si>
  <si>
    <t>riz_importe_unite_yorouba</t>
  </si>
  <si>
    <t>riz_importe_unite_tine</t>
  </si>
  <si>
    <t>Q325.Quel est le prix du Kg de riz importé?</t>
  </si>
  <si>
    <t>Q326.Quel est le prix du Yorouba de riz importé?</t>
  </si>
  <si>
    <t>Q327.Quel est le prix du Tine de riz importé?</t>
  </si>
  <si>
    <t>riz_importe_localisation_fournisseur</t>
  </si>
  <si>
    <t>Q328.Où se trouve votre fournisseur principal pour le riz importé?</t>
  </si>
  <si>
    <t>riz_importe_pays_fournisseur</t>
  </si>
  <si>
    <t>Q329.Si "à l'étranger", le fournisseur se trouve dans quel pays?</t>
  </si>
  <si>
    <t>riz_importe_pays_fournisseur_autre</t>
  </si>
  <si>
    <t>Q330.Si autre fournisseur étranger, veuillez préciser::</t>
  </si>
  <si>
    <t>Q331.Dans les conditions actuelles, quelle est la durée estimée de votre stock pour le riz importé?</t>
  </si>
  <si>
    <t>Q332.Si vous deviez placer une commande aujourd'hui, combien de temps mettriez-vous à renouveller votre stock pour le riz importé?</t>
  </si>
  <si>
    <t>riz_importe_stock_warning</t>
  </si>
  <si>
    <t>capacite_stock28</t>
  </si>
  <si>
    <t>Q333.Quelle quantité(en kg) de riz importé pouvez-vous stocker ?</t>
  </si>
  <si>
    <t>capacite_reappro28</t>
  </si>
  <si>
    <t>Q334.Quelle quantité de riz importé pouvez-vous obtenir en 72 heures si vous lancez une commande ?</t>
  </si>
  <si>
    <t>note_alimentaire_fonios</t>
  </si>
  <si>
    <t>##FONIO##</t>
  </si>
  <si>
    <t>Q335.Aujourd'hui, quelle est la disponiblité du fonio dans le ${i_marche1}?</t>
  </si>
  <si>
    <t>fonio_unite</t>
  </si>
  <si>
    <t>Q336.Comment mesurez-vous le fonio ?</t>
  </si>
  <si>
    <t>fonio_unite_kg</t>
  </si>
  <si>
    <t>fonio_unite_yorouba</t>
  </si>
  <si>
    <t>fonio_unite_tine</t>
  </si>
  <si>
    <t>Q337.Quel est le prix du Kg de fonios?</t>
  </si>
  <si>
    <t>Q338.Quel est le prix d'1 Yorouba de fonios?</t>
  </si>
  <si>
    <t>Q339.Quel est le prix d'1 Tine de fonios?</t>
  </si>
  <si>
    <t>fonios_localisation_fournisseur</t>
  </si>
  <si>
    <t>Q340.Où se trouve votre fournisseur principal pour cet article?</t>
  </si>
  <si>
    <t>fonios_pays_fournisseur</t>
  </si>
  <si>
    <t>Q341.Si "à l'étranger", le fournisseur se trouve dans quel pays?</t>
  </si>
  <si>
    <t>fonios_pays_fournisseur_autre</t>
  </si>
  <si>
    <t>Q342.Si autre fournisseur étranger, veuillez préciser::</t>
  </si>
  <si>
    <t>Q343.Dans les conditions actuelles, quelle est la durée estimée de votre stock pour cet article?</t>
  </si>
  <si>
    <t>Q344.Si vous deviez placer une commande aujourd'hui, combien de temps mettriez-vous à renouveller votre stock pour cet article?</t>
  </si>
  <si>
    <t>fonio_stock_warning</t>
  </si>
  <si>
    <t>capacite_stock29</t>
  </si>
  <si>
    <t>Q345.Quelle quantité(en kg) de fonio pouvez-vous stocker ?</t>
  </si>
  <si>
    <t>capacite_reappro29</t>
  </si>
  <si>
    <t>Q346.Quelle quantité de fonio pouvez-vous obtenir en 72 heures si vous lancez une commande ?</t>
  </si>
  <si>
    <t>note_alimentaire_manioc</t>
  </si>
  <si>
    <t>##MANIOC (TUBERCULES)##</t>
  </si>
  <si>
    <t>Q3447.Aujourd'hui, quelle est la disponiblité du manioc (tubercules) dans le ${i_marche1} ?</t>
  </si>
  <si>
    <t>Q348.Quel est le prix du Kg de manioc (tubercules)?</t>
  </si>
  <si>
    <t>manioc_localisation_fournisseur</t>
  </si>
  <si>
    <t>Q349.Où se trouve votre fournisseur principal pour cet article?</t>
  </si>
  <si>
    <t>manioc_pays_fournisseur</t>
  </si>
  <si>
    <t>Q350.Si "à l'étranger", le fournisseur se trouve dans quel pays?</t>
  </si>
  <si>
    <t>manioc_pays_fournisseur_autre</t>
  </si>
  <si>
    <t>Q351.Si autre fournisseur étranger, veuillez préciser::</t>
  </si>
  <si>
    <t>Q352.Dans les conditions actuelles, quelle est la durée estimée de votre stock pour cet article?</t>
  </si>
  <si>
    <t>Q353.Si vous deviez placer une commande aujourd'hui, combien de temps mettriez-vous à renouveller votre stock pour cet article?</t>
  </si>
  <si>
    <t>manioc_stock_warning</t>
  </si>
  <si>
    <t>capacite_stock30</t>
  </si>
  <si>
    <t>Q354.Quelle quantité(en kg) de manioc (tubercules) pouvez-vous stocker ?</t>
  </si>
  <si>
    <t>capacite_reappro30</t>
  </si>
  <si>
    <t>Q355.Quelle quantité de manioc (tubercules) pouvez-vous obtenir en 72 heures si vous lancez une commande ?</t>
  </si>
  <si>
    <t>note_alimentaire_igname</t>
  </si>
  <si>
    <t>##IGNAME##</t>
  </si>
  <si>
    <t>Q356.Aujourd'hui, quelle est la disponiblité de l'igname dans le ${i_marche1} ?</t>
  </si>
  <si>
    <t>Q357.Quel est le prix du Kg d'igname?</t>
  </si>
  <si>
    <t>igname_localisation_fournisseur</t>
  </si>
  <si>
    <t>Q358.Où se trouve votre fournisseur principal pour cet article?</t>
  </si>
  <si>
    <t>igname_pays_fournisseur</t>
  </si>
  <si>
    <t>Q359.Si "à l'étranger", le fournisseur se trouve dans quel pays?</t>
  </si>
  <si>
    <t>igname_pays_fournisseur_autre</t>
  </si>
  <si>
    <t>Q360.Si autre fournisseur étranger, veuillez préciser::</t>
  </si>
  <si>
    <t>Q361.Dans les conditions actuelles, quelle est la durée estimée de votre stock pour cet article?</t>
  </si>
  <si>
    <t>Q362.Si vous deviez placer une commande aujourd'hui, combien de temps mettriez-vous à renouveller votre stock pour cet article?</t>
  </si>
  <si>
    <t>igname_stock_warning</t>
  </si>
  <si>
    <t>capacite_stock31</t>
  </si>
  <si>
    <t>Q363.Quelle quantité(en kg) d'igname pouvez-vous stocker ?</t>
  </si>
  <si>
    <t>capacite_reappro31</t>
  </si>
  <si>
    <t>Q364.Quelle quantité d'igname pouvez-vous obtenir en 72 heures si vous lancez une commande ?</t>
  </si>
  <si>
    <t>note_alimentaire_patate</t>
  </si>
  <si>
    <t>##PATATE DOUCE##</t>
  </si>
  <si>
    <t>Q365.Aujourd'hui, quelle est la disponiblité de la patate douce dans le ${i_marche1} ?</t>
  </si>
  <si>
    <t>Q366.Quel est le prix du Kg de patate douce?</t>
  </si>
  <si>
    <t>patate_localisation_fournisseur</t>
  </si>
  <si>
    <t>Q367.Où se trouve votre fournisseur principal pour cet article?</t>
  </si>
  <si>
    <t>patate_pays_fournisseur</t>
  </si>
  <si>
    <t>Q368.Si "à l'étranger", le fournisseur se trouve dans quel pays?</t>
  </si>
  <si>
    <t>patate_pays_fournisseur_autre</t>
  </si>
  <si>
    <t>Q369.Si autre fournisseur étranger, veuillez préciser::</t>
  </si>
  <si>
    <t>Q370.Dans les conditions actuelles, quelle est la durée estimée de votre stock pour cet article?</t>
  </si>
  <si>
    <t>Q371.Si vous deviez placer une commande aujourd'hui, combien de temps mettriez-vous à renouveller votre stock pour cet article?</t>
  </si>
  <si>
    <t>patate_stock_warning</t>
  </si>
  <si>
    <t>capacite_stock32</t>
  </si>
  <si>
    <t>Q372.Quelle quantité(en kg) de patate douce pouvez-vous stocker ?</t>
  </si>
  <si>
    <t>capacite_reappro32</t>
  </si>
  <si>
    <t>Q373.Quelle quantité de patate douce pouvez-vous obtenir en 72 heures si vous lancez une commande ?</t>
  </si>
  <si>
    <t>note_alimentaire_pomme_de_terre</t>
  </si>
  <si>
    <t>##POMME DE TERRE##</t>
  </si>
  <si>
    <t>Q374.Aujourd'hui, quelle est la disponiblité de la pomme de terre dans le ${i_marche1} ?</t>
  </si>
  <si>
    <t>Q375.Quel est le prix du Kg de pomme de terre?</t>
  </si>
  <si>
    <t>pomme_de_terre_localisation_fournisseur</t>
  </si>
  <si>
    <t>Q376.Où se trouve votre fournisseur principal pour cet article?</t>
  </si>
  <si>
    <t>pomme_de_terre_pays_fournisseur</t>
  </si>
  <si>
    <t>Q377.Si "à l'étranger", le fournisseur se trouve dans quel pays?</t>
  </si>
  <si>
    <t>pomme_de_terre_pays_fournisseur_autre</t>
  </si>
  <si>
    <t>Q378.Si autre fournisseur étranger, veuillez préciser::</t>
  </si>
  <si>
    <t>Q379.Dans les conditions actuelles, quelle est la durée estimée de votre stock pour cet article?</t>
  </si>
  <si>
    <t>Q380.Si vous deviez placer une commande aujourd'hui, combien de temps mettriez-vous à renouveller votre stock pour cet article?</t>
  </si>
  <si>
    <t>pomme_de_terre_stock_warning</t>
  </si>
  <si>
    <t>capacite_stock33</t>
  </si>
  <si>
    <t>Q381.Quelle quantité(en kg) de pomme de terre pouvez-vous stocker ?</t>
  </si>
  <si>
    <t>capacite_reappro33</t>
  </si>
  <si>
    <t>Q382.Quelle quantité de pomme de terre pouvez-vous obtenir en 72 heures si vous lancez une commande ?</t>
  </si>
  <si>
    <t>note_alimentaire_viandes</t>
  </si>
  <si>
    <t>##VIANDE DE BŒUF##</t>
  </si>
  <si>
    <t>Q383.Aujourd'hui, quelle est la disponiblité de la viande de bœuf dans le ${i_marche1}?</t>
  </si>
  <si>
    <t>Q384.Quel est le prix du Kg de viande de boeuf?</t>
  </si>
  <si>
    <t>viandes_beuf_localisation_fournisseur</t>
  </si>
  <si>
    <t>Q385.Où se trouve votre fournisseur principal pour cet article?</t>
  </si>
  <si>
    <t>viandes_beuf_pays_fournisseur</t>
  </si>
  <si>
    <t>Q386.Si "à l'étranger", le fournisseur se trouve dans quel pays?</t>
  </si>
  <si>
    <t>viandes_beuf_pays_fournisseur_autre</t>
  </si>
  <si>
    <t>Q387.Si autre fournisseur étranger, veuillez préciser::</t>
  </si>
  <si>
    <t>Q388.Dans les conditions actuelles, quelle est la durée estimée de votre stock pour cet article?</t>
  </si>
  <si>
    <t>Q389.Si vous deviez placer une commande aujourd'hui, combien de temps mettriez-vous à renouveller votre stock pour cet article?</t>
  </si>
  <si>
    <t>viande_beuf_stock_warning</t>
  </si>
  <si>
    <t>capacite_stock34</t>
  </si>
  <si>
    <t>Q390.Quelle quantité(en kg) de viande de bœuf pouvez-vous stocker ?</t>
  </si>
  <si>
    <t>capacite_reappro34</t>
  </si>
  <si>
    <t>Q391.Quelle quantité de viande de bœuf pouvez-vous obtenir en 72 heures si vous lancez une commande ?</t>
  </si>
  <si>
    <t>note_alimentaire_viandes_001</t>
  </si>
  <si>
    <t>Q392.Aujourd'hui, quelle est la disponiblité de viande de mouton / chèvre dans le ${i_marche1}?</t>
  </si>
  <si>
    <t>Q393.Quel est le prix du Kg de viande de mouton / chèvre?</t>
  </si>
  <si>
    <t>viandes_mouton_localisation_fournisseur</t>
  </si>
  <si>
    <t>Q394.Où se trouve votre fournisseur principal pour cet article?</t>
  </si>
  <si>
    <t>viandes_mouton_pays_fournisseur</t>
  </si>
  <si>
    <t>Q395.Si "à l'étranger", le fournisseur se trouve dans quel pays?</t>
  </si>
  <si>
    <t>viandes_mouton_pays_fournisseur_autre</t>
  </si>
  <si>
    <t>Q396.Si autre fournisseur étranger, veuillez préciser::</t>
  </si>
  <si>
    <t>Q397.Dans les conditions actuelles, quelle est la durée estimée de votre stock pour cet article?</t>
  </si>
  <si>
    <t>Q398.Si vous deviez placer une commande aujourd'hui, combien de temps mettriez-vous à renouveller votre stock pour cet article?</t>
  </si>
  <si>
    <t>viande_mouton_stock_warning</t>
  </si>
  <si>
    <t>capacite_stock35</t>
  </si>
  <si>
    <t>Q399.Quelle quantité(en kg) de viande de mouton / chèvre pouvez-vous stocker ?</t>
  </si>
  <si>
    <t>capacite_reappro35</t>
  </si>
  <si>
    <t>Q400.Quelle quantité de viande de mouton / chèvre pouvez-vous obtenir en 72 heures si vous lancez une commande ?</t>
  </si>
  <si>
    <t>note_alimentaire_poissons</t>
  </si>
  <si>
    <t>##POISSON FRAIS##</t>
  </si>
  <si>
    <t>Q401.Aujourd'hui, quelle est la disponiblité du poisson frais dans le ${i_marche1}?</t>
  </si>
  <si>
    <t>Q402.Quel est le prix du Kg de poisson frais?</t>
  </si>
  <si>
    <t>poissons_localisation_fournisseur</t>
  </si>
  <si>
    <t>Q403.Où se trouve votre fournisseur principal pour cet article?</t>
  </si>
  <si>
    <t>poissons_pays_fournisseur</t>
  </si>
  <si>
    <t>Q404.Si "à l'étranger", le fournisseur se trouve dans quel pays?</t>
  </si>
  <si>
    <t>poissons_pays_fournisseur_autre</t>
  </si>
  <si>
    <t>Q405.Si autre fournisseur étranger, veuillez préciser::</t>
  </si>
  <si>
    <t>Q406.Dans les conditions actuelles, quelle est la durée estimée de votre stock pour cet article?</t>
  </si>
  <si>
    <t>Q407.Si vous deviez placer une commande aujourd'hui, combien de temps mettriez-vous à renouveller votre stock pour cet article?</t>
  </si>
  <si>
    <t>poisson_stock_warning</t>
  </si>
  <si>
    <t>capacite_stock36</t>
  </si>
  <si>
    <t>Q408.Quelle quantité(en kg) de poisson frais pouvez-vous stocker ?</t>
  </si>
  <si>
    <t>capacite_reappro36</t>
  </si>
  <si>
    <t>Q409.Quelle quantité de poisson frais pouvez-vous obtenir en 72 heures si vous lancez une commande ?</t>
  </si>
  <si>
    <t>note_alimentaire_lait_en_poudres</t>
  </si>
  <si>
    <t>##LAIT EN POUDRE##</t>
  </si>
  <si>
    <t>Q410.Aujourd'hui, quelle est la disponiblité du lait en poudre dans le ${i_marche1}?</t>
  </si>
  <si>
    <t>Q411.Quel est le prix du Kg de lait en poudre?</t>
  </si>
  <si>
    <t>lait_en_poudres_localisation_fournisseur</t>
  </si>
  <si>
    <t>Q412.Où se trouve votre fournisseur principal pour cet article?</t>
  </si>
  <si>
    <t>lait_en_poudres_pays_fournisseur</t>
  </si>
  <si>
    <t>Q413.Si "à l'étranger", le fournisseur se trouve dans quel pays?</t>
  </si>
  <si>
    <t>lait_en_poudres_pays_fournisseur_autre</t>
  </si>
  <si>
    <t>Q414.Si autre fournisseur étranger, veuillez préciser::</t>
  </si>
  <si>
    <t>Q415.Dans les conditions actuelles, quelle est la durée estimée de votre stock pour cet article?</t>
  </si>
  <si>
    <t>Q416.Si vous deviez placer une commande aujourd'hui, combien de temps mettriez-vous à renouveller votre stock pour cet article?</t>
  </si>
  <si>
    <t>lait_en_poudre_stock_warning</t>
  </si>
  <si>
    <t>capacite_stock37</t>
  </si>
  <si>
    <t>Q417.Quelle quantité(en kg) de lait en poudre pouvez-vous stocker ?</t>
  </si>
  <si>
    <t>capacite_reappro37</t>
  </si>
  <si>
    <t>Q418.Quelle quantité de lait en poudre pouvez-vous obtenir en 72 heures si vous lancez une commande ?</t>
  </si>
  <si>
    <t>note_alimentaire_lait_fraiss</t>
  </si>
  <si>
    <t>##LAIT FRAIS##</t>
  </si>
  <si>
    <t>Q420.Aujourd'hui, quelle est la disponiblité du lait frais dans le ${i_marche1}?</t>
  </si>
  <si>
    <t>Q421.Quel est le prix du litre de lait frais?</t>
  </si>
  <si>
    <t>lait_fraiss_localisation_fournisseur</t>
  </si>
  <si>
    <t>Q422.Où se trouve votre fournisseur principal pour cet article?</t>
  </si>
  <si>
    <t>lait_fraiss_pays_fournisseur</t>
  </si>
  <si>
    <t>Q423.Si "à l'étranger", le fournisseur se trouve dans quel pays?</t>
  </si>
  <si>
    <t>lait_fraiss_pays_fournisseur_autre</t>
  </si>
  <si>
    <t>Q424.Si autre fournisseur étranger, veuillez préciser::</t>
  </si>
  <si>
    <t>Q425.Dans les conditions actuelles, quelle est la durée estimée de votre stock pour cet article?</t>
  </si>
  <si>
    <t>Q426.Si vous deviez placer une commande aujourd'hui, combien de temps mettriez-vous à renouveller votre stock pour cet article?</t>
  </si>
  <si>
    <t>lait_frais_stock_warning</t>
  </si>
  <si>
    <t>capacite_stock38</t>
  </si>
  <si>
    <t>Q427.Quelle quantité(en kg) de lait frais pouvez-vous stocker ?</t>
  </si>
  <si>
    <t>capacite_reappro38</t>
  </si>
  <si>
    <t>Q428.Quelle quantité de lait frais pouvez-vous obtenir en 72 heures si vous lancez une commande ?</t>
  </si>
  <si>
    <t>note_alimentaire_haricots</t>
  </si>
  <si>
    <t>##NIEBE / HARICOT LOCAL BLANC##</t>
  </si>
  <si>
    <t>Q429.Aujourd'hui, quelle est la disponiblité du Niebé / haricot local blanc dans le ${i_marche1}?</t>
  </si>
  <si>
    <t>haricot_unite</t>
  </si>
  <si>
    <t>Q430.Comment mesurez-vous le Niebé / haricot local blanc ?</t>
  </si>
  <si>
    <t>haricot_unite_kg</t>
  </si>
  <si>
    <t>haricot_unite_yorouba</t>
  </si>
  <si>
    <t>haricot_unite_tine</t>
  </si>
  <si>
    <t>Q431.Quel est le prix d'1Kg de Niebé / haricot local blanc?</t>
  </si>
  <si>
    <t>Q432.Quel est le prix d'1 Yorouba de Niebé / haricot local blanc?</t>
  </si>
  <si>
    <t>Q433.Quel est le prix d'1 Tine de Niebé / haricot local blanc?</t>
  </si>
  <si>
    <t>haricots_localisation_fournisseur</t>
  </si>
  <si>
    <t>Q434.Où se trouve votre fournisseur principal pour cet article?</t>
  </si>
  <si>
    <t>haricots_pays_fournisseur</t>
  </si>
  <si>
    <t>Q435.Si "à l'étranger", le fournisseur se trouve dans quel pays?</t>
  </si>
  <si>
    <t>haricots_pays_fournisseur_autre</t>
  </si>
  <si>
    <t>Q436.Si autre fournisseur étranger, veuillez préciser::</t>
  </si>
  <si>
    <t>Q437.Dans les conditions actuelles, quelle est la durée estimée de votre stock pour cet article?</t>
  </si>
  <si>
    <t>Q438.Si vous deviez placer une commande aujourd'hui, combien de temps mettriez-vous à renouveller votre stock pour cet article?</t>
  </si>
  <si>
    <t>haricot_stock_warning</t>
  </si>
  <si>
    <t>capacite_stock39</t>
  </si>
  <si>
    <t>Q439.Quelle quantité(en kg) de niebé / haricot local blanc pouvez-vous stocker ?</t>
  </si>
  <si>
    <t>capacite_reappro39</t>
  </si>
  <si>
    <t>Q440.Quelle quantité de niebé / haricot local blanc pouvez-vous obtenir en 72 heures si vous lancez une commande ?</t>
  </si>
  <si>
    <t>note_alimentaire_arachide_coque</t>
  </si>
  <si>
    <t>##ARACHIDE COQUE##</t>
  </si>
  <si>
    <t>Q441.Aujourd'hui, quelle est la disponiblité de l'arachide coque dans le ${i_marche1}?</t>
  </si>
  <si>
    <t>arachide_coque_unite</t>
  </si>
  <si>
    <t>Q442.Comment mesurez-vous l'arachide coque ?</t>
  </si>
  <si>
    <t>arachide_coque_unite_kg</t>
  </si>
  <si>
    <t>arachide_coque_unite_yorouba</t>
  </si>
  <si>
    <t>arachide_coque_unite_tine</t>
  </si>
  <si>
    <t>Q443.Quel est le prix d'1Kg d'arachide coque?</t>
  </si>
  <si>
    <t>Q444.Quel est le prix d'1 Yorouba d'arachide coque?</t>
  </si>
  <si>
    <t>Q445.Quel est le prix d'1 Tine d'arachide coque?</t>
  </si>
  <si>
    <t>arachides_coque_localisation_fournisseur</t>
  </si>
  <si>
    <t>Q446.Où se trouve votre fournisseur principal pour cet article?</t>
  </si>
  <si>
    <t>arachides_coque_pays_fournisseur</t>
  </si>
  <si>
    <t>Q447.Si "à l'étranger", le fournisseur se trouve dans quel pays?</t>
  </si>
  <si>
    <t>arachides_coque_pays_fournisseur_autre</t>
  </si>
  <si>
    <t>Q448.Si autre fournisseur étranger, veuillez préciser:</t>
  </si>
  <si>
    <t>Q449.Dans les conditions actuelles, quelle est la durée estimée de votre stock pour cet article?</t>
  </si>
  <si>
    <t>Q450.Si vous deviez placer une commande aujourd'hui, combien de temps mettriez-vous à renouveller votre stock pour cet article?</t>
  </si>
  <si>
    <t>arachide_coque_stock_warning</t>
  </si>
  <si>
    <t>capacite_stock40</t>
  </si>
  <si>
    <t>Q451.Quelle quantité(en kg) d'arachide coque pouvez-vous stocker ?</t>
  </si>
  <si>
    <t>capacite_reappro40</t>
  </si>
  <si>
    <t>452.Quelle quantité d'arachide coque pouvez-vous obtenir en 72 heures si vous lancez une commande ?</t>
  </si>
  <si>
    <t>note_alimentaire_arachide_graine</t>
  </si>
  <si>
    <t>##ARACHIDE GRAINE##</t>
  </si>
  <si>
    <t>Q453.Aujourd'hui, quelle est la disponiblité de l'arachide graine dans le ${i_marche1}?</t>
  </si>
  <si>
    <t>arachide_graine_unite</t>
  </si>
  <si>
    <t>Q454.Comment mesurez-vous l'arachide graine ?</t>
  </si>
  <si>
    <t>arachide_graine_unite_kg</t>
  </si>
  <si>
    <t>arachide_graine_unite_yorouba</t>
  </si>
  <si>
    <t>arachide_graine_unite_tine</t>
  </si>
  <si>
    <t>Q455.Quel est le prix d'1Kg d'arachide graine?</t>
  </si>
  <si>
    <t>Q456.Quel est le prix d'1 Yorouba d'arachide graine?</t>
  </si>
  <si>
    <t>Q457.Quel est le prix d'1 Tine d'arachide graine?</t>
  </si>
  <si>
    <t>arachides_graine_localisation_fournisseur</t>
  </si>
  <si>
    <t>Q458.Où se trouve votre fournisseur principal pour cet article?</t>
  </si>
  <si>
    <t>arachides_graine_pays_fournisseur</t>
  </si>
  <si>
    <t>Q459.Si "à l'étranger", le fournisseur se trouve dans quel pays?</t>
  </si>
  <si>
    <t>arachides_graine_pays_fournisseur_autre</t>
  </si>
  <si>
    <t>Q460.Si autre fournisseur étranger, veuillez préciser:</t>
  </si>
  <si>
    <t>Q461.Dans les conditions actuelles, quelle est la durée estimée de votre stock pour cet article?</t>
  </si>
  <si>
    <t>Q462.Si vous deviez placer une commande aujourd'hui, combien de temps mettriez-vous à renouveller votre stock pour cet article?</t>
  </si>
  <si>
    <t>arachide_graine_stock_warning</t>
  </si>
  <si>
    <t>capacite_stock41</t>
  </si>
  <si>
    <t>Q463.Quelle quantité(en kg) d'arachide graine pouvez-vous stocker ?</t>
  </si>
  <si>
    <t>capacite_reappro41</t>
  </si>
  <si>
    <t>Q464.Quelle quantité d'arachide graine pouvez-vous obtenir en 72 heures si vous lancez une commande ?</t>
  </si>
  <si>
    <t>note_alimentaire_voandzous</t>
  </si>
  <si>
    <t>##VOANDZOU OU POIS DE TERRE##</t>
  </si>
  <si>
    <t>Q465.Aujourd'hui, quelle est la disponiblité de voandzou ou pois de terre dans le ${i_marche1}?</t>
  </si>
  <si>
    <t>voandzou_unite</t>
  </si>
  <si>
    <t>Q466.Comment mesurez-vous le voandzou ou pois de terre ?</t>
  </si>
  <si>
    <t>voandzou_unite_kg</t>
  </si>
  <si>
    <t>voandzou_unite_yorouba</t>
  </si>
  <si>
    <t>voandzou_unite_tine</t>
  </si>
  <si>
    <t>Q467.Quel est le prix d'1Kg de voandzou ou pois de terre?</t>
  </si>
  <si>
    <t>Q468.Quel est le prix d'1 Yorouba de voandzou ou pois de terre?</t>
  </si>
  <si>
    <t>Q469.Quel est le prix d'1 Tine de voandzou ou pois de terre?</t>
  </si>
  <si>
    <t>voandzous_localisation_fournisseur</t>
  </si>
  <si>
    <t>Q470.Où se trouve votre fournisseur principal pour cet article?</t>
  </si>
  <si>
    <t>voandzous_pays_fournisseur</t>
  </si>
  <si>
    <t>Q471.Si "à l'étranger", le fournisseur se trouve dans quel pays?</t>
  </si>
  <si>
    <t>voandzous_pays_fournisseur_autre</t>
  </si>
  <si>
    <t>Q472.Si autre fournisseur étranger, veuillez préciser::</t>
  </si>
  <si>
    <t>Q473.Dans les conditions actuelles, quelle est la durée estimée de votre stock pour cet article?</t>
  </si>
  <si>
    <t>Q474.Si vous deviez placer une commande aujourd'hui, combien de temps mettriez-vous à renouveller votre stock pour cet article?</t>
  </si>
  <si>
    <t>voandzou_stock_warning</t>
  </si>
  <si>
    <t>capacite_stock42</t>
  </si>
  <si>
    <t>Q475.Quelle quantité(en kg) de voandzou ou pois de terre pouvez-vous stocker ?</t>
  </si>
  <si>
    <t>capacite_reappro42</t>
  </si>
  <si>
    <t>Q476.Quelle quantité de voandzou ou pois de terre pouvez-vous obtenir en 72 heures si vous lancez une commande ?</t>
  </si>
  <si>
    <t>note_alimentaire_oignons</t>
  </si>
  <si>
    <t>##OIGNON FRAIS##</t>
  </si>
  <si>
    <t>Q477.Aujourd'hui, quelle est la disponiblité des oignons frais dans le ${i_marche1}?</t>
  </si>
  <si>
    <t>oignon_unite</t>
  </si>
  <si>
    <t>Q478.Comment mesurez-vous l'oignon frais?</t>
  </si>
  <si>
    <t>oignon_unite_kg</t>
  </si>
  <si>
    <t>oignon_unite_yorouba</t>
  </si>
  <si>
    <t>oignon_unite_tas</t>
  </si>
  <si>
    <t>Q479.Quel est le prix d'1Kg d'oignons frais?</t>
  </si>
  <si>
    <t>Q480.Quel est le prix d'1 Yorouba d'oignons frais?</t>
  </si>
  <si>
    <t>Q481.Quel est le prix d'un tas d'oignons frais?</t>
  </si>
  <si>
    <t>oignons_localisation_fournisseur</t>
  </si>
  <si>
    <t>Q482.Où se trouve votre fournisseur principal pour cet article?</t>
  </si>
  <si>
    <t>oignons_pays_fournisseur</t>
  </si>
  <si>
    <t>Q483.Si "à l'étranger", le fournisseur se trouve dans quel pays?</t>
  </si>
  <si>
    <t>oignons_pays_fournisseur_autre</t>
  </si>
  <si>
    <t>Q484.Si autre fournisseur étranger, veuillez préciser::</t>
  </si>
  <si>
    <t>Q485.Dans les conditions actuelles, quelle est la durée estimée de votre stock pour cet article?</t>
  </si>
  <si>
    <t>Q486.Si vous deviez placer une commande aujourd'hui, combien de temps mettriez-vous à renouveller votre stock pour cet article?</t>
  </si>
  <si>
    <t>oignon_stock_warning</t>
  </si>
  <si>
    <t>capacite_stock43</t>
  </si>
  <si>
    <t>Q487.Quelle quantité(en kg) d'oignon frais pouvez-vous stocker ?</t>
  </si>
  <si>
    <t>capacite_reappro43</t>
  </si>
  <si>
    <t>Q488.Quelle quantité d'oignon frais pouvez-vous obtenir en 72 heures si vous lancez une commande ?</t>
  </si>
  <si>
    <t>note_alimentaire_tomates</t>
  </si>
  <si>
    <t>##TOMATE RONDE##</t>
  </si>
  <si>
    <t>Q489.Aujourd'hui, quelle est la disponiblité des tomates rondes dans le ${i_marche1}?</t>
  </si>
  <si>
    <t>tomate_unite</t>
  </si>
  <si>
    <t>Q490.Comment mesurez-vous les tomates rondes ?</t>
  </si>
  <si>
    <t>tomate_unite_kg</t>
  </si>
  <si>
    <t>tomate_unite_tas</t>
  </si>
  <si>
    <t>Q491.Quel est le prix d'1Kg de tomates rondes?</t>
  </si>
  <si>
    <t>Q492.Quel est le prix d'un tas de tomates rondes?</t>
  </si>
  <si>
    <t>tomates_localisation_fournisseur</t>
  </si>
  <si>
    <t>Q493.Où se trouve votre fournisseur principal pour cet article?</t>
  </si>
  <si>
    <t>tomates_pays_fournisseur</t>
  </si>
  <si>
    <t>Q494.Si "à l'étranger", le fournisseur se trouve dans quel pays?</t>
  </si>
  <si>
    <t>tomates_pays_fournisseur_autre</t>
  </si>
  <si>
    <t>Q495.Si autre fournisseur étranger, veuillez préciser::</t>
  </si>
  <si>
    <t>Q496.Dans les conditions actuelles, quelle est la durée estimée de votre stock pour cet article?</t>
  </si>
  <si>
    <t>Q497.Si vous deviez placer une commande aujourd'hui, combien de temps mettriez-vous à renouveller votre stock pour cet article?</t>
  </si>
  <si>
    <t>tomate_stock_warning</t>
  </si>
  <si>
    <t>capacite_stock44</t>
  </si>
  <si>
    <t>Q498.Quelle quantité(en kg) de tomate ronde pouvez-vous stocker ?</t>
  </si>
  <si>
    <t>capacite_reappro44</t>
  </si>
  <si>
    <t>Q499.Quelle quantité de tomate ronde pouvez-vous obtenir en 72 heures si vous lancez une commande ?</t>
  </si>
  <si>
    <t>note_alimentaire_feuilles</t>
  </si>
  <si>
    <t>##FEUILLES FRAICHES (POUR LA SAUCE)##</t>
  </si>
  <si>
    <t>Q500.Aujourd'hui, quelle est la disponiblité des feuilles fraîches (pour la sauce) dans le ${i_marche1}?</t>
  </si>
  <si>
    <t>feuille_unite</t>
  </si>
  <si>
    <t>Q501.Comment mesurez-vous les Feuilles fraîches (pour la sauce) ?</t>
  </si>
  <si>
    <t>feuille_unite_kg</t>
  </si>
  <si>
    <t>feuille_unite_tas</t>
  </si>
  <si>
    <t>Q502.Quel est le prix d'1Kg de Feuilles fraîches (pour la sauce)?</t>
  </si>
  <si>
    <t>Q503.Quel est le prix d'un tas de Feuilles fraîches (pour la sauce)?</t>
  </si>
  <si>
    <t>feuilles_localisation_fournisseur</t>
  </si>
  <si>
    <t>Q504.Où se trouve votre fournisseur principal pour cet article?</t>
  </si>
  <si>
    <t>feuilles_pays_fournisseur</t>
  </si>
  <si>
    <t>Q505.Si "à l'étranger", le fournisseur se trouve dans quel pays?</t>
  </si>
  <si>
    <t>feuilles_pays_fournisseur_autre</t>
  </si>
  <si>
    <t>Q506.Si autre fournisseur étranger, veuillez préciser::</t>
  </si>
  <si>
    <t>Q507.Dans les conditions actuelles, quelle est la durée estimée de votre stock pour cet article?</t>
  </si>
  <si>
    <t>Q508.Si vous deviez placer une commande aujourd'hui, combien de temps mettriez-vous à renouveller votre stock pour cet article?</t>
  </si>
  <si>
    <t>feuille_stock_warning</t>
  </si>
  <si>
    <t>capacite_stock45</t>
  </si>
  <si>
    <t>Q509.Quelle quantité(en kg) de feuilles fraîches (pour sauce)  pouvez-vous stocker ?</t>
  </si>
  <si>
    <t>capacite_reappro45</t>
  </si>
  <si>
    <t>Q510.Quelle quantité de feuilles fraîches (pour sauce) pouvez-vous obtenir en 72 heures si vous lancez une commande ?</t>
  </si>
  <si>
    <t>note_alimentaire_huile</t>
  </si>
  <si>
    <t>##HUILE D'ARACHIDE##</t>
  </si>
  <si>
    <t>Q511.Aujourd'hui, quelle est la disponiblité de l'huile d'arachide dans le ${i_marche1}?</t>
  </si>
  <si>
    <t>Q512.Quel est le prix du litre d'huile d'arachide?</t>
  </si>
  <si>
    <t>huile_localisation_fournisseur</t>
  </si>
  <si>
    <t>Q513.Où se trouve votre fournisseur principal pour cet article?</t>
  </si>
  <si>
    <t>huile_pays_fournisseur</t>
  </si>
  <si>
    <t>Q514.Si "à l'étranger", le fournisseur se trouve dans quel pays?</t>
  </si>
  <si>
    <t>huile_pays_fournisseur_autre</t>
  </si>
  <si>
    <t>Q515.Si autre fournisseur étranger, veuillez préciser::</t>
  </si>
  <si>
    <t>Q516.Dans les conditions actuelles, quelle est la durée estimée de votre stock pour cet article?</t>
  </si>
  <si>
    <t>Q517.Si vous deviez placer une commande aujourd'hui, combien de temps mettriez-vous à renouveller votre stock pour cet article?</t>
  </si>
  <si>
    <t>huile_stock_warning</t>
  </si>
  <si>
    <t>capacite_stock46</t>
  </si>
  <si>
    <t>Q518.Quelle quantité(en kg) d'huile d'arachide pouvez-vous stocker ?</t>
  </si>
  <si>
    <t>capacite_reappro46</t>
  </si>
  <si>
    <t>Q519.Quelle quantité d'huile d'arachide pouvez-vous obtenir en 72 heures si vous lancez une commande ?</t>
  </si>
  <si>
    <t>note_alimentaire_beurre</t>
  </si>
  <si>
    <t>##BEURRE DE KARITE##</t>
  </si>
  <si>
    <t>Q520.Aujourd'hui, quelle est la disponiblité du beurre de karité dans le ${i_marche1}?</t>
  </si>
  <si>
    <t>beurre_unite</t>
  </si>
  <si>
    <t>Q521.Comment mesurez-vous le beurre de karité?</t>
  </si>
  <si>
    <t>beurre_unite_litre</t>
  </si>
  <si>
    <t>beurre_unite_kg</t>
  </si>
  <si>
    <t>beurre_unite_boule</t>
  </si>
  <si>
    <t>Q522.Quel est le prix d'1L de beurre de karité?</t>
  </si>
  <si>
    <t>Q523.Quel est le prix d'1Kg de beurre de karité?</t>
  </si>
  <si>
    <t>Q524.Quel est le prix d'une boule de beurre de karité?</t>
  </si>
  <si>
    <t>beurre_localisation_fournisseur</t>
  </si>
  <si>
    <t>Q525.Où se trouve votre fournisseur principal pour cet article?</t>
  </si>
  <si>
    <t>beurre_pays_fournisseur</t>
  </si>
  <si>
    <t>Q525.Si "à l'étranger", le fournisseur se trouve dans quel pays?</t>
  </si>
  <si>
    <t>beurre_pays_fournisseur_autre</t>
  </si>
  <si>
    <t>Q526.Si autre fournisseur étranger, veuillez préciser::</t>
  </si>
  <si>
    <t>Q527.Dans les conditions actuelles, quelle est la durée estimée de votre stock pour cet article?</t>
  </si>
  <si>
    <t>Q528.Si vous deviez placer une commande aujourd'hui, combien de temps mettriez-vous à renouveller votre stock pour cet article?</t>
  </si>
  <si>
    <t>beurre_stock_warning</t>
  </si>
  <si>
    <t>capacite_stock47</t>
  </si>
  <si>
    <t>Q529.Quelle quantité(en kg) de beurre de karite pouvez-vous stocker ?</t>
  </si>
  <si>
    <t>capacite_reappro47</t>
  </si>
  <si>
    <t>Q530.Quelle quantité de beurre de karite pouvez-vous obtenir en 72 heures si vous lancez une commande ?</t>
  </si>
  <si>
    <t>note_alimentaire_sucre</t>
  </si>
  <si>
    <t>##SUCRE BLANC##</t>
  </si>
  <si>
    <t>Q531.Aujourd'hui, quelle est la disponiblité du sucre blanc dans le ${i_marche1}?</t>
  </si>
  <si>
    <t>sucre_unite</t>
  </si>
  <si>
    <t>Q532.Vendez-vous le sucre en poudre ou en morceaux?</t>
  </si>
  <si>
    <t>sucre_unite_poudre</t>
  </si>
  <si>
    <t>sucre_unite_morceaux</t>
  </si>
  <si>
    <t>Q533.Quel est le prix du Kg de sucre blanc en poudre ?</t>
  </si>
  <si>
    <t>Q534.Quel est le prix du Kg de sucre blanc en morceaux?</t>
  </si>
  <si>
    <t>sucre_localisation_fournisseur</t>
  </si>
  <si>
    <t>Q535.Où se trouve votre fournisseur principal pour cet article?</t>
  </si>
  <si>
    <t>sucre_pays_fournisseur</t>
  </si>
  <si>
    <t>Q536.Si "à l'étranger", le fournisseur se trouve dans quel pays?</t>
  </si>
  <si>
    <t>sucre_pays_fournisseur_autre</t>
  </si>
  <si>
    <t>Q537.Si autre fournisseur étranger, veuillez préciser::</t>
  </si>
  <si>
    <t>Q538.Dans les conditions actuelles, quelle est la durée estimée de votre stock pour cet article?</t>
  </si>
  <si>
    <t>Q539.Si vous deviez placer une commande aujourd'hui, combien de temps mettriez-vous à renouveller votre stock pour cet article?</t>
  </si>
  <si>
    <t>sucre_stock_warning</t>
  </si>
  <si>
    <t>capacite_stock48</t>
  </si>
  <si>
    <t>Q540.Quelle quantité(en kg) de sucre blanc pouvez-vous stocker ?</t>
  </si>
  <si>
    <t>capacite_reappro48</t>
  </si>
  <si>
    <t>Q541.Quelle quantité de sucre blanc pouvez-vous obtenir en 72 heures si vous lancez une commande ?</t>
  </si>
  <si>
    <t>note_alimentaire_sel</t>
  </si>
  <si>
    <t>##SEL FIN EN POUDRE##</t>
  </si>
  <si>
    <t>Q542.Aujourd'hui, quelle est la disponiblité du sel fin en poudre dans le ${i_marche1}?</t>
  </si>
  <si>
    <t>Q543.Quel est le prix d'1Kg de sel fin en poudre?</t>
  </si>
  <si>
    <t>sel_localisation_fournisseur</t>
  </si>
  <si>
    <t>Q544.Où se trouve votre fournisseur principal pour cet article?</t>
  </si>
  <si>
    <t>sel_pays_fournisseur</t>
  </si>
  <si>
    <t>Q545.Si "à l'étranger", le fournisseur se trouve dans quel pays?</t>
  </si>
  <si>
    <t>sel_pays_fournisseur_autre</t>
  </si>
  <si>
    <t>Q546.Si autre fournisseur étranger, veuillez préciser::</t>
  </si>
  <si>
    <t>Q547.Dans les conditions actuelles, quelle est la durée estimée de votre stock pour cet article?</t>
  </si>
  <si>
    <t>Q548.Si vous deviez placer une commande aujourd'hui, combien de temps mettriez-vous à renouveller votre stock pour cet article?</t>
  </si>
  <si>
    <t>sel_stock_warning</t>
  </si>
  <si>
    <t>capacite_stock49</t>
  </si>
  <si>
    <t>Q549.Quelle quantité(en kg) de sel fin en poudre pouvez-vous stocker ?</t>
  </si>
  <si>
    <t>capacite_reappro49</t>
  </si>
  <si>
    <t>Q550.Quelle quantité de sel fin en poudre pouvez-vous obtenir en 72 heures si vous lancez une commande ?</t>
  </si>
  <si>
    <t>note_alimentaire_reapprov</t>
  </si>
  <si>
    <t>##&lt;span style="color:blue"&gt;&lt;b&gt;Difficultés de réapprovisionnement pour les articles alimentaires&lt;/b&gt;&lt;/span&gt;##</t>
  </si>
  <si>
    <t>ba_incoherence1_note</t>
  </si>
  <si>
    <t>alimentaire_difficultes_reapprov_articles_mais</t>
  </si>
  <si>
    <t>alimentaire_difficultes_reapprov_articles_sorgho_rouge</t>
  </si>
  <si>
    <t>alimentaire_difficultes_reapprov_articles_sorgho_blanc</t>
  </si>
  <si>
    <t>alimentaire_difficultes_reapprov_articles_mil</t>
  </si>
  <si>
    <t>alimentaire_difficultes_reapprov_articles_riz_local</t>
  </si>
  <si>
    <t>alimentaire_difficultes_reapprov_articles_riz_importe</t>
  </si>
  <si>
    <t>alimentaire_difficultes_reapprov_articles_fonio</t>
  </si>
  <si>
    <t>alimentaire_difficultes_reapprov_articles_manioc</t>
  </si>
  <si>
    <t>alimentaire_difficultes_reapprov_articles_igname</t>
  </si>
  <si>
    <t>alimentaire_difficultes_reapprov_articles_patate</t>
  </si>
  <si>
    <t>alimentaire_difficultes_reapprov_articles_pomme_de_terre</t>
  </si>
  <si>
    <t>alimentaire_difficultes_reapprov_articles_viande_beuf</t>
  </si>
  <si>
    <t>alimentaire_difficultes_reapprov_articles_viande_mouton</t>
  </si>
  <si>
    <t>alimentaire_difficultes_reapprov_articles_poisson</t>
  </si>
  <si>
    <t>alimentaire_difficultes_reapprov_articles_lait_en_poudre</t>
  </si>
  <si>
    <t>alimentaire_difficultes_reapprov_articles_lait_frais</t>
  </si>
  <si>
    <t>alimentaire_difficultes_reapprov_articles_niebe</t>
  </si>
  <si>
    <t>alimentaire_difficultes_reapprov_articles_arachide_coque</t>
  </si>
  <si>
    <t>alimentaire_difficultes_reapprov_articles_arachide_graine</t>
  </si>
  <si>
    <t>alimentaire_difficultes_reapprov_articles_voandzou</t>
  </si>
  <si>
    <t>alimentaire_difficultes_reapprov_articles_oignon</t>
  </si>
  <si>
    <t>alimentaire_difficultes_reapprov_articles_tomate</t>
  </si>
  <si>
    <t>alimentaire_difficultes_reapprov_articles_feuille</t>
  </si>
  <si>
    <t>alimentaire_difficultes_reapprov_articles_huile</t>
  </si>
  <si>
    <t>alimentaire_difficultes_reapprov_articles_beurre</t>
  </si>
  <si>
    <t>alimentaire_difficultes_reapprov_articles_sucre</t>
  </si>
  <si>
    <t>alimentaire_difficultes_reapprov_articles_sel</t>
  </si>
  <si>
    <t>alimentaire_difficultes_reapprov_articles_aucun</t>
  </si>
  <si>
    <t>ba_incoherence2_note</t>
  </si>
  <si>
    <t>alimentaire_difficultes_reapprov_raisons_securite</t>
  </si>
  <si>
    <t>alimentaire_difficultes_reapprov_raisons_vols</t>
  </si>
  <si>
    <t>alimentaire_difficultes_reapprov_raisons_degradation_perte</t>
  </si>
  <si>
    <t>alimentaire_difficultes_reapprov_raisons_route_etat</t>
  </si>
  <si>
    <t>alimentaire_difficultes_reapprov_raisons_article_indisponible_saison</t>
  </si>
  <si>
    <t>alimentaire_difficultes_reapprov_raisons_prix_fournisseurs</t>
  </si>
  <si>
    <t>alimentaire_difficultes_reapprov_raisons_rarete_transport</t>
  </si>
  <si>
    <t>alimentaire_difficultes_reapprov_raisons_cout_transport</t>
  </si>
  <si>
    <t>alimentaire_difficultes_reapprov_raisons_taxes</t>
  </si>
  <si>
    <t>alimentaire_difficultes_reapprov_raisons_tracasseries</t>
  </si>
  <si>
    <t>alimentaire_difficultes_reapprov_raisons_autre</t>
  </si>
  <si>
    <t>Q553.Si autre (s) difficulté (s) pour vous réapprovisionner, veuillez préciser:</t>
  </si>
  <si>
    <t>alimentaire_difficultes_reapprov_raisons_nsp</t>
  </si>
  <si>
    <t>alimentaire_difficultes_reapprov_raisons_autre_2</t>
  </si>
  <si>
    <t>note_alimentaire_variations</t>
  </si>
  <si>
    <t>##&lt;span style="color:blue"&gt;&lt;b&gt;Variations des prix des articles alimentaires par rapport au mois précédent&lt;/b&gt;&lt;/span&gt;##</t>
  </si>
  <si>
    <t>variations_alimentaire_prix</t>
  </si>
  <si>
    <t>Q553.Les prix alimentaires ont-ils changé par rapport au mois dernier?</t>
  </si>
  <si>
    <t>variations_alimentaire_prix_prix_constants</t>
  </si>
  <si>
    <t>variations_alimentaire_prix_prix_hausse</t>
  </si>
  <si>
    <t>variations_alimentaire_prix_prix_baisse</t>
  </si>
  <si>
    <t>variations_alimentaire_prix_nsp</t>
  </si>
  <si>
    <t>variations_alimentaire_hausse_articles</t>
  </si>
  <si>
    <t>Q553.Pour quels articles les prix ont-ils augmenté ?</t>
  </si>
  <si>
    <t>variations_alimentaire_hausse_articles_mais</t>
  </si>
  <si>
    <t>variations_alimentaire_hausse_articles_sorgho_rouge</t>
  </si>
  <si>
    <t>variations_alimentaire_hausse_articles_sorgho_blanc</t>
  </si>
  <si>
    <t>variations_alimentaire_hausse_articles_mil</t>
  </si>
  <si>
    <t>variations_alimentaire_hausse_articles_riz_local</t>
  </si>
  <si>
    <t>variations_alimentaire_hausse_articles_riz_importe</t>
  </si>
  <si>
    <t>variations_alimentaire_hausse_articles_fonio</t>
  </si>
  <si>
    <t>variations_alimentaire_hausse_articles_manioc</t>
  </si>
  <si>
    <t>variations_alimentaire_hausse_articles_igname</t>
  </si>
  <si>
    <t>variations_alimentaire_hausse_articles_patate</t>
  </si>
  <si>
    <t>variations_alimentaire_hausse_articles_pomme_de_terre</t>
  </si>
  <si>
    <t>variations_alimentaire_hausse_articles_viande_beuf</t>
  </si>
  <si>
    <t>variations_alimentaire_hausse_articles_viande_mouton</t>
  </si>
  <si>
    <t>variations_alimentaire_hausse_articles_poisson</t>
  </si>
  <si>
    <t>variations_alimentaire_hausse_articles_lait_en_poudre</t>
  </si>
  <si>
    <t>variations_alimentaire_hausse_articles_lait_frais</t>
  </si>
  <si>
    <t>variations_alimentaire_hausse_articles_niebe</t>
  </si>
  <si>
    <t>variations_alimentaire_hausse_articles_arachide_coque</t>
  </si>
  <si>
    <t>variations_alimentaire_hausse_articles_arachide_graine</t>
  </si>
  <si>
    <t>variations_alimentaire_hausse_articles_voandzou</t>
  </si>
  <si>
    <t>variations_alimentaire_hausse_articles_oignon</t>
  </si>
  <si>
    <t>variations_alimentaire_hausse_articles_tomate</t>
  </si>
  <si>
    <t>variations_alimentaire_hausse_articles_feuille</t>
  </si>
  <si>
    <t>variations_alimentaire_hausse_articles_huile</t>
  </si>
  <si>
    <t>variations_alimentaire_hausse_articles_beurre</t>
  </si>
  <si>
    <t>variations_alimentaire_hausse_articles_sucre</t>
  </si>
  <si>
    <t>variations_alimentaire_hausse_articles_sel</t>
  </si>
  <si>
    <t>variations_alimentaire_hausse_articles_aucun</t>
  </si>
  <si>
    <t>variations_alimentaire_hausse_raisons</t>
  </si>
  <si>
    <t>Q554.Pourquoi les prix ont-ils augmenté?</t>
  </si>
  <si>
    <t>variations_alimentaire_hausse_raisons_hausse_couts</t>
  </si>
  <si>
    <t>variations_alimentaire_hausse_raisons_hausse_demande_distribution</t>
  </si>
  <si>
    <t>variations_alimentaire_hausse_raisons_hausse_change</t>
  </si>
  <si>
    <t>variations_alimentaire_hausse_raisons_hausse_demande_clients</t>
  </si>
  <si>
    <t>variations_alimentaire_hausse_raisons_hausse_demande_arrivees</t>
  </si>
  <si>
    <t>variations_alimentaire_hausse_raisons_hausse_prix_fournisseurs</t>
  </si>
  <si>
    <t>variations_alimentaire_hausse_raisons_baisse_offre_rupturestocks</t>
  </si>
  <si>
    <t>variations_alimentaire_hausse_raisons_baisse_offre_saison_circulation</t>
  </si>
  <si>
    <t>variations_alimentaire_hausse_raisons_baisse_offre_securite</t>
  </si>
  <si>
    <t>variations_alimentaire_hausse_raisons_baisse_offre_production_saison</t>
  </si>
  <si>
    <t>variations_alimentaire_hausse_raisons_autre</t>
  </si>
  <si>
    <t>Q555.Autre (préciser):</t>
  </si>
  <si>
    <t>variations_alimentaire_hausse_raisons_nsp</t>
  </si>
  <si>
    <t>variations_alimentaire_hausse_raisons_autre_2</t>
  </si>
  <si>
    <t>variations_alimentaire_baisse_articles</t>
  </si>
  <si>
    <t>Q556.Pour quels articles les prix ont-ils baissé ?</t>
  </si>
  <si>
    <t>variations_alimentaire_baisse_articles_mais</t>
  </si>
  <si>
    <t>variations_alimentaire_baisse_articles_sorgho_rouge</t>
  </si>
  <si>
    <t>variations_alimentaire_baisse_articles_sorgho_blanc</t>
  </si>
  <si>
    <t>variations_alimentaire_baisse_articles_mil</t>
  </si>
  <si>
    <t>variations_alimentaire_baisse_articles_riz_local</t>
  </si>
  <si>
    <t>variations_alimentaire_baisse_articles_riz_importe</t>
  </si>
  <si>
    <t>variations_alimentaire_baisse_articles_fonio</t>
  </si>
  <si>
    <t>variations_alimentaire_baisse_articles_manioc</t>
  </si>
  <si>
    <t>variations_alimentaire_baisse_articles_igname</t>
  </si>
  <si>
    <t>variations_alimentaire_baisse_articles_patate</t>
  </si>
  <si>
    <t>variations_alimentaire_baisse_articles_pomme_de_terre</t>
  </si>
  <si>
    <t>variations_alimentaire_baisse_articles_viande_beuf</t>
  </si>
  <si>
    <t>variations_alimentaire_baisse_articles_viande_mouton</t>
  </si>
  <si>
    <t>variations_alimentaire_baisse_articles_poisson</t>
  </si>
  <si>
    <t>variations_alimentaire_baisse_articles_lait_en_poudre</t>
  </si>
  <si>
    <t>variations_alimentaire_baisse_articles_lait_frais</t>
  </si>
  <si>
    <t>variations_alimentaire_baisse_articles_niebe</t>
  </si>
  <si>
    <t>variations_alimentaire_baisse_articles_arachide_coque</t>
  </si>
  <si>
    <t>variations_alimentaire_baisse_articles_arachide_graine</t>
  </si>
  <si>
    <t>variations_alimentaire_baisse_articles_voandzou</t>
  </si>
  <si>
    <t>variations_alimentaire_baisse_articles_oignon</t>
  </si>
  <si>
    <t>variations_alimentaire_baisse_articles_tomate</t>
  </si>
  <si>
    <t>variations_alimentaire_baisse_articles_feuille</t>
  </si>
  <si>
    <t>variations_alimentaire_baisse_articles_huile</t>
  </si>
  <si>
    <t>variations_alimentaire_baisse_articles_beurre</t>
  </si>
  <si>
    <t>variations_alimentaire_baisse_articles_sucre</t>
  </si>
  <si>
    <t>variations_alimentaire_baisse_articles_sel</t>
  </si>
  <si>
    <t>variations_alimentaire_baisse_articles_aucun</t>
  </si>
  <si>
    <t>variations_alimentaire_baisse_raisons</t>
  </si>
  <si>
    <t>Q557.Pourquoi les prix ont-ils baissé?</t>
  </si>
  <si>
    <t>variations_alimentaire_baisse_raisons_baisse_couts</t>
  </si>
  <si>
    <t>variations_alimentaire_baisse_raisons_baisse_demande_distribution</t>
  </si>
  <si>
    <t>variations_alimentaire_baisse_raisons_baisse_change</t>
  </si>
  <si>
    <t>variations_alimentaire_baisse_raisons_baisse_demande_autoproduction</t>
  </si>
  <si>
    <t>variations_alimentaire_baisse_raisons_baisse_demande_departs</t>
  </si>
  <si>
    <t>variations_alimentaire_baisse_raisons_baisse_prix_fournisseurs</t>
  </si>
  <si>
    <t>variations_alimentaire_baisse_raisons_hausse_offre_quantites</t>
  </si>
  <si>
    <t>variations_alimentaire_baisse_raisons_hausse_offre_circulation_routes</t>
  </si>
  <si>
    <t>variations_alimentaire_baisse_raisons_hausse_offre_routes_surete</t>
  </si>
  <si>
    <t>variations_alimentaire_baisse_raisons_hausse_offre_production_saison</t>
  </si>
  <si>
    <t>variations_alimentaire_baisse_raisons_autre</t>
  </si>
  <si>
    <t>Q558.Autre (préciser):</t>
  </si>
  <si>
    <t>variations_alimentaire_baisse_raisons_nsp</t>
  </si>
  <si>
    <t>variations_alimentaire_baisse_raisons_autre_2</t>
  </si>
  <si>
    <t>resilience_maintenir_activite</t>
  </si>
  <si>
    <t>Q559.Rencontrez vous des difficultés pour maintenir votre commerce en activité et suffisament stocké ?</t>
  </si>
  <si>
    <t>resilience_maintenir_activite_aucun</t>
  </si>
  <si>
    <t>resilience_maintenir_activite_achat_prix</t>
  </si>
  <si>
    <t>resilience_maintenir_activite_transports</t>
  </si>
  <si>
    <t>resilience_maintenir_activite_achat_liquidites</t>
  </si>
  <si>
    <t>resilience_maintenir_activite_recrutement</t>
  </si>
  <si>
    <t>resilience_maintenir_activite_ganes_bandits</t>
  </si>
  <si>
    <t>resilience_maintenir_activite_aide_humanitaire</t>
  </si>
  <si>
    <t>resilience_maintenir_activite_autre</t>
  </si>
  <si>
    <t>Q560.Si "autre", veuillez préciser s'il vous plaît :</t>
  </si>
  <si>
    <t>resilience_maintenir_activite_pas_de_reponse</t>
  </si>
  <si>
    <t>resilience_maintenir_activite_pas_envie_repondre</t>
  </si>
  <si>
    <t>resilience_maintenir_activite_autre_2</t>
  </si>
  <si>
    <t>infrastructure_modalites_paiement</t>
  </si>
  <si>
    <t>Q561.Quelles formes de paiement acceptez vous (autres que l'argent liquide en XOF)</t>
  </si>
  <si>
    <t>infrastructure_modalites_paiement_credit_informel</t>
  </si>
  <si>
    <t>infrastructure_modalites_paiement_liquide_devise_etrangere</t>
  </si>
  <si>
    <t>infrastructure_modalites_paiement_argent_mobile</t>
  </si>
  <si>
    <t>infrastructure_modalites_paiement_transfert</t>
  </si>
  <si>
    <t>infrastructure_modalites_paiement_carte_credit</t>
  </si>
  <si>
    <t>infrastructure_modalites_paiement_cheque</t>
  </si>
  <si>
    <t>infrastructure_modalites_paiement_bons</t>
  </si>
  <si>
    <t>infrastructure_modalites_paiement_troc</t>
  </si>
  <si>
    <t>infrastructure_modalites_paiement_autre</t>
  </si>
  <si>
    <t>Q562.Si "autre", veuillez préciser s'il vous plaît :</t>
  </si>
  <si>
    <t>infrastructure_modalites_paiement_pas_de_reponse</t>
  </si>
  <si>
    <t>infrastructure_modalites_paiement_pas_envie_repondre</t>
  </si>
  <si>
    <t>infrastructure_modalites_paiement_autre_2</t>
  </si>
  <si>
    <t>infrastructure_installations_stockage</t>
  </si>
  <si>
    <t>Q563.Avez-vous accès à des installations pour stocker vos marchandises sur le marché ?</t>
  </si>
  <si>
    <t>affordability_achat_ou_deplacement</t>
  </si>
  <si>
    <t>Q564.Ces deux derniers mois, vos clients ont ils rencontré des difficultés financières pour payer les marchandises dont ils avaient besoin ou payer les frais de transport pour aller au marché ?</t>
  </si>
  <si>
    <t>affordability_achat_ou_deplacement_non</t>
  </si>
  <si>
    <t>affordability_achat_ou_deplacement_oui_produits</t>
  </si>
  <si>
    <t>affordability_achat_ou_deplacement_oui_transports</t>
  </si>
  <si>
    <t>affordability_achat_ou_deplacement_oui_carburant</t>
  </si>
  <si>
    <t>affordability_achat_ou_deplacement_pas_de_reponse</t>
  </si>
  <si>
    <t>affordability_achat_ou_deplacement_pas_envie_repondre</t>
  </si>
  <si>
    <t>affordability_credit</t>
  </si>
  <si>
    <t>Q565.Ces deux derniers mois, si vos clients peuvent acheter des biens à crédit, certains d'entre eux ont-ils été incapables de vous rembourser leurs dettes comme prévu ?</t>
  </si>
  <si>
    <t>accessibility_marche_discrimination</t>
  </si>
  <si>
    <t>Q566.Ces deux derniers mois, est ce que certains groupes de personnes ont évité de venir au marché ici en raison de discriminations, du sentiment d'être exclus ou de ne pas être les bienvenus ?</t>
  </si>
  <si>
    <t>accessibility_marche_discrimination_aucun</t>
  </si>
  <si>
    <t>accessibility_marche_discrimination_oui_femmes</t>
  </si>
  <si>
    <t>accessibility_marche_discrimination_oui_personnes_agees</t>
  </si>
  <si>
    <t>accessibility_marche_discrimination_oui_handicapes</t>
  </si>
  <si>
    <t>accessibility_marche_discrimination_oui_refugies</t>
  </si>
  <si>
    <t>accessibility_marche_discrimination_oui_deplaces</t>
  </si>
  <si>
    <t>accessibility_marche_discrimination_oui_groupe_ethnique</t>
  </si>
  <si>
    <t>accessibility_marche_discrimination_autre</t>
  </si>
  <si>
    <t>Q567.Si "autre", veuillez préciser s'il vous plaît :</t>
  </si>
  <si>
    <t>accessibility_marche_discrimination_pas_de_reponse</t>
  </si>
  <si>
    <t>accessibility_marche_discrimination_pas_envie_repondre</t>
  </si>
  <si>
    <t>accessibility_marche_discrimination_groupe_ethnique</t>
  </si>
  <si>
    <t>accessibility_marche_discrimination_autre_2</t>
  </si>
  <si>
    <t>distributeur_argent_liquide</t>
  </si>
  <si>
    <t>Q568.Il y a-t-il dans cette localité des distributeurs d'argent liquide (par exemple : orange money; moov money; sank; coris money; yup; moneygramme; western union;  ) ou tout autre service similaire et formel</t>
  </si>
  <si>
    <t>accessibility_marche_difficultes</t>
  </si>
  <si>
    <t>Q569.Ces deux derniers mois, est ce que les clients ou les commerçants ont rencontré un ou plusieurs des problèmes suivants sur le marché ou pour aller au marché ?</t>
  </si>
  <si>
    <t>accessibility_marche_difficultes_aucun</t>
  </si>
  <si>
    <t>accessibility_marche_difficultes_manque_transports</t>
  </si>
  <si>
    <t>accessibility_marche_difficultes_restrictions_mouvements</t>
  </si>
  <si>
    <t>accessibility_marche_difficultes_horaires_restreints</t>
  </si>
  <si>
    <t>accessibility_marche_difficultes_personnes_insecurite</t>
  </si>
  <si>
    <t>accessibility_marche_difficultes_lieux_insecurite</t>
  </si>
  <si>
    <t>accessibility_marche_difficultes_autre</t>
  </si>
  <si>
    <t>Q570.Si "autre", veuillez préciser s'il vous plaît :</t>
  </si>
  <si>
    <t>accessibility_marche_difficultes_pas_de_reponse</t>
  </si>
  <si>
    <t>accessibility_marche_difficultes_pas_envie_repondre</t>
  </si>
  <si>
    <t>accessibility_marche_difficultes_autre_2</t>
  </si>
  <si>
    <t>accessibility_incidents_marche</t>
  </si>
  <si>
    <t>Q571.Ces deux derniers mois, quels sont les incidents de sûreté ou de sécurité qui ont eu lieu sur le marché ?</t>
  </si>
  <si>
    <t>accessibility_incidents_marche_aucun</t>
  </si>
  <si>
    <t>accessibility_incidents_marche_vol_tire</t>
  </si>
  <si>
    <t>accessibility_incidents_marche_vol_etalage</t>
  </si>
  <si>
    <t>accessibility_incidents_marche_vol_cambriolage</t>
  </si>
  <si>
    <t>accessibility_incidents_marche_racket</t>
  </si>
  <si>
    <t>accessibility_incidents_marche_agression_commercant</t>
  </si>
  <si>
    <t>accessibility_incidents_marche_agression_client</t>
  </si>
  <si>
    <t>accessibility_incidents_marche_autre</t>
  </si>
  <si>
    <t>Q572.Si "autre", veuillez préciser s'il vous plaît :</t>
  </si>
  <si>
    <t>accessibility_incidents_marche_pas_de_reponse</t>
  </si>
  <si>
    <t>accessibility_incidents_marche_pas_envie_repondre</t>
  </si>
  <si>
    <t>accessibility_incidents_marche_autre_2</t>
  </si>
  <si>
    <t>accessibility_routes_difficultes</t>
  </si>
  <si>
    <t>Q573.Ces deux derniers mois, est ce que les clients ou les commerçants ont rencontré un ou plusieurs des problèmes suivants pour venir au marché ou se fournir en marchandises ?</t>
  </si>
  <si>
    <t>accessibility_routes_difficultes_aucun</t>
  </si>
  <si>
    <t>accessibility_routes_difficultes_route_endommagees</t>
  </si>
  <si>
    <t>accessibility_routes_difficultes_routes_inondees</t>
  </si>
  <si>
    <t>accessibility_routes_difficultes_routes_barrees</t>
  </si>
  <si>
    <t>accessibility_routes_difficultes_routes_ganes</t>
  </si>
  <si>
    <t>accessibility_routes_difficultes_routes_banditisme</t>
  </si>
  <si>
    <t>accessibility_routes_difficultes_autre</t>
  </si>
  <si>
    <t>Q574.Si "autre", veuillez préciser s'il vous plaît :</t>
  </si>
  <si>
    <t>accessibility_routes_difficultes_pas_de_reponse</t>
  </si>
  <si>
    <t>accessibility_routes_difficultes_pas_envie_repondre</t>
  </si>
  <si>
    <t>accessibility_routes_difficultes_autre_2</t>
  </si>
  <si>
    <t>accessibility_incidents_routes</t>
  </si>
  <si>
    <t>Q575.Ces deux derniers mois, avez-vous eu observé ou entendu parler d'incidents de sécurité qui ont eu lieu sur les routes venant jusqu'à cette localité ?</t>
  </si>
  <si>
    <t>accessibility_incidents_routes_aucun</t>
  </si>
  <si>
    <t>accessibility_incidents_routes_argent</t>
  </si>
  <si>
    <t>accessibility_incidents_routes_marchandises</t>
  </si>
  <si>
    <t>accessibility_incidents_routes_vehicules</t>
  </si>
  <si>
    <t>accessibility_incidents_routes_aggression</t>
  </si>
  <si>
    <t>accessibility_incidents_routes_enlevement</t>
  </si>
  <si>
    <t>accessibility_incidents_routes_assassinat</t>
  </si>
  <si>
    <t>accessibility_incidents_routes_autre</t>
  </si>
  <si>
    <t>Q576.Si "autre", veuillez préciser s'il vous plaît :</t>
  </si>
  <si>
    <t>accessibility_incidents_routes_pas_de_reponse</t>
  </si>
  <si>
    <t>accessibility_incidents_routes_autre_2</t>
  </si>
  <si>
    <t>variation_commercants</t>
  </si>
  <si>
    <t>Q577.Comment est ce que le nombre de commerçants venant sur ce marché a changé par rapport à il y a deux mois ?</t>
  </si>
  <si>
    <t>variation_commercants_explication1</t>
  </si>
  <si>
    <t>Q578.Arriverez vous à expliquer cette évolution ?</t>
  </si>
  <si>
    <t>variation_commercants_explication2_hausse</t>
  </si>
  <si>
    <t>Q579.Comment expliquez vous la hausse du nombre de commerçants sur le marché ces deux derniers mois ?</t>
  </si>
  <si>
    <t>variation_commercants_explication2_baisse</t>
  </si>
  <si>
    <t>Q580.Comment expliquez vous la baisse du nombre de commerçants sur le marché ces deux derniers mois ?</t>
  </si>
  <si>
    <t>variation_clients</t>
  </si>
  <si>
    <t>Q581.Comment est ce que le nombre de clients venant sur ce marché a changé par rapport à il y a deux mois ?</t>
  </si>
  <si>
    <t>variation_clients_explication1</t>
  </si>
  <si>
    <t>Q582.Arriverez vous à expliquer cette évolution ?</t>
  </si>
  <si>
    <t>variation_clients_explication2_hausse</t>
  </si>
  <si>
    <t>Q583.Comment expliquez vous la hausse du nombre de clients sur le marché ces deux derniers mois ?</t>
  </si>
  <si>
    <t>variation_clients_explication2_baisse</t>
  </si>
  <si>
    <t>Q584.Comment expliquez vous la baisse du nombre de clients sur le marché ces deux derniers mois ?</t>
  </si>
  <si>
    <t>commentaire_fin</t>
  </si>
  <si>
    <t>Q585.En tant que commerçant avez-vous quelque chose à ajouter sur la situation générale de ce marché ?</t>
  </si>
  <si>
    <t>remerciements</t>
  </si>
  <si>
    <t>**Fin de l'entretien** : n'oubliez pas de remercier la personne interrogée !</t>
  </si>
  <si>
    <t>comment</t>
  </si>
  <si>
    <t>Q585.Si vous avez des commentaires à faire, veuillez nous les fournir</t>
  </si>
  <si>
    <t>end_note_1</t>
  </si>
  <si>
    <t xml:space="preserve">L'entretien est à présent terminé. Nous vous remercions du temps que vous nous avez accordé. </t>
  </si>
  <si>
    <t>end_note_2</t>
  </si>
  <si>
    <t>Nous vous remercions du temps que vous nous avez accordé mais nous ne pourrons pas faire l'entretien avec vous.</t>
  </si>
  <si>
    <t>id</t>
  </si>
  <si>
    <t>submission_time</t>
  </si>
  <si>
    <t>validation_status</t>
  </si>
  <si>
    <t>notes</t>
  </si>
  <si>
    <t>status</t>
  </si>
  <si>
    <t>submitted_by</t>
  </si>
  <si>
    <t>version</t>
  </si>
  <si>
    <t>tags</t>
  </si>
  <si>
    <t>BNA_juil23!</t>
  </si>
  <si>
    <t>Prix affichés en XOF</t>
  </si>
  <si>
    <t>Nb produits sans cotation</t>
  </si>
  <si>
    <t>f420b6b1-487a-4317-9272-08f37630c630</t>
  </si>
  <si>
    <t>barsalogho</t>
  </si>
  <si>
    <t>barsalogho2</t>
  </si>
  <si>
    <t>audit.csv</t>
  </si>
  <si>
    <t>crbf</t>
  </si>
  <si>
    <t>sanmatenga</t>
  </si>
  <si>
    <t>central</t>
  </si>
  <si>
    <t>Croix Rouge Burkinabè (CRBF)</t>
  </si>
  <si>
    <t>Marché de Barsalogho</t>
  </si>
  <si>
    <t>oui</t>
  </si>
  <si>
    <t>moins30</t>
  </si>
  <si>
    <t>savon400gr seau</t>
  </si>
  <si>
    <t>peudisponible</t>
  </si>
  <si>
    <t>meme_pays</t>
  </si>
  <si>
    <t>disponible</t>
  </si>
  <si>
    <t>boule250g</t>
  </si>
  <si>
    <t>seau savon400gr</t>
  </si>
  <si>
    <t>securite route_etat rarete_transport</t>
  </si>
  <si>
    <t>prix_constants</t>
  </si>
  <si>
    <t>bache pelle</t>
  </si>
  <si>
    <t>aucun</t>
  </si>
  <si>
    <t>achat_prix</t>
  </si>
  <si>
    <t>argent_mobile transfert</t>
  </si>
  <si>
    <t>non_chez_soi</t>
  </si>
  <si>
    <t>oui_produits</t>
  </si>
  <si>
    <t>oui_plusieurs</t>
  </si>
  <si>
    <t>assassinat</t>
  </si>
  <si>
    <t>meme</t>
  </si>
  <si>
    <t>submitted_via_web</t>
  </si>
  <si>
    <t>bkf_icsm</t>
  </si>
  <si>
    <t>vCQTKQVHjjkrQxozSmhkR7</t>
  </si>
  <si>
    <t>388a6c42-44e8-46f1-8115-b28fdd0ce96f</t>
  </si>
  <si>
    <t>achat_prix transports ganes_bandits</t>
  </si>
  <si>
    <t>oui_point_de_vente</t>
  </si>
  <si>
    <t>non</t>
  </si>
  <si>
    <t>7d0053ae-9a69-41bd-93db-e8c4fffd5a07</t>
  </si>
  <si>
    <t>meme_region</t>
  </si>
  <si>
    <t>prix_hausse</t>
  </si>
  <si>
    <t>hausse_demande_distribution baisse_offre_saison_circulation baisse_offre_securite</t>
  </si>
  <si>
    <t>securite route_etat</t>
  </si>
  <si>
    <t>transports achat_liquidites ganes_bandits</t>
  </si>
  <si>
    <t>argent_mobile transfert cheque</t>
  </si>
  <si>
    <t>augmente_un_peu</t>
  </si>
  <si>
    <t>pas_de_reponse</t>
  </si>
  <si>
    <t>6cabaf24-c961-4e04-9496-0478809e583e</t>
  </si>
  <si>
    <t>ouahigouya</t>
  </si>
  <si>
    <t>ouahigouya8</t>
  </si>
  <si>
    <t>acted</t>
  </si>
  <si>
    <t>yatenga</t>
  </si>
  <si>
    <t>ACTED Burkina Faso</t>
  </si>
  <si>
    <t>Marché de Ouahigouya</t>
  </si>
  <si>
    <t>seau</t>
  </si>
  <si>
    <t>marmite7 marmite5 assiette gobelet_plastique gobelet_acier bassine</t>
  </si>
  <si>
    <t>meme_province</t>
  </si>
  <si>
    <t>0_25l 0_5l 1l</t>
  </si>
  <si>
    <t>assiette gobelet_plastique gobelet_acier</t>
  </si>
  <si>
    <t>vols degradation_perte</t>
  </si>
  <si>
    <t>ganes_bandits</t>
  </si>
  <si>
    <t>bons argent_mobile cheque</t>
  </si>
  <si>
    <t>restrictions_mouvements</t>
  </si>
  <si>
    <t>route_endommagees routes_inondees routes_ganes</t>
  </si>
  <si>
    <t>aggression enlevement assassinat</t>
  </si>
  <si>
    <t>baisse_un_peu</t>
  </si>
  <si>
    <t>L'insécurité</t>
  </si>
  <si>
    <t>baisse_moyen</t>
  </si>
  <si>
    <t>RAS</t>
  </si>
  <si>
    <t>3f32806b-5792-40b8-8d0a-f6d767f21b66</t>
  </si>
  <si>
    <t>30a100</t>
  </si>
  <si>
    <t>bache corde tenaille pelle</t>
  </si>
  <si>
    <t>natte couverture moustiquaire lampe sac_boro</t>
  </si>
  <si>
    <t>lampe moustiquaire</t>
  </si>
  <si>
    <t>routes_ganes</t>
  </si>
  <si>
    <t>L'insécurité et problème financier</t>
  </si>
  <si>
    <t>Dans l'ensemble ça va.</t>
  </si>
  <si>
    <t>c3accac4-71ae-4f43-92ea-9639ca7bc914</t>
  </si>
  <si>
    <t>combustible_bois combustible_charbon</t>
  </si>
  <si>
    <t>sac sachet</t>
  </si>
  <si>
    <t>vols route_etat rarete_transport</t>
  </si>
  <si>
    <t>hausse_demande_clients Hausse_prix_fournisseurs baisse_offre_securite</t>
  </si>
  <si>
    <t>vol_cambriolage</t>
  </si>
  <si>
    <t>1b9bfcb1-a592-4ad1-9439-5bd6a990e32f</t>
  </si>
  <si>
    <t>bidon savon400gr</t>
  </si>
  <si>
    <t>20l</t>
  </si>
  <si>
    <t>boule400g boule250g</t>
  </si>
  <si>
    <t>combustible_gaz</t>
  </si>
  <si>
    <t>3kg 6kg 12kg</t>
  </si>
  <si>
    <t>routes_ganes routes_inondees</t>
  </si>
  <si>
    <t>baisse_beaucoup</t>
  </si>
  <si>
    <t>6d437b0a-d548-460a-9fb9-4dd1a730083e</t>
  </si>
  <si>
    <t>pagne</t>
  </si>
  <si>
    <t>vol_etalage</t>
  </si>
  <si>
    <t>routes_ganes routes_banditisme</t>
  </si>
  <si>
    <t>enlevement assassinat aggression</t>
  </si>
  <si>
    <t>fc7e01d0-6c17-47d4-b989-934c9d114660</t>
  </si>
  <si>
    <t>Hausse_prix_fournisseurs</t>
  </si>
  <si>
    <t>marmite7 marmite5 assiette gobelet_plastique gobelet_acier bassine natte couverture moustiquaire lampe sac_boro</t>
  </si>
  <si>
    <t>gobelet_plastique gobelet_acier lampe</t>
  </si>
  <si>
    <t>60201dba-e80c-4e2c-ac23-963de9941d58</t>
  </si>
  <si>
    <t>bidon</t>
  </si>
  <si>
    <t>20l 25l</t>
  </si>
  <si>
    <t>63725cc8-c2d7-4bbd-9990-05444ab610c3</t>
  </si>
  <si>
    <t>bache corde</t>
  </si>
  <si>
    <t>racket</t>
  </si>
  <si>
    <t>augmente_beaucoup</t>
  </si>
  <si>
    <t>Ça va</t>
  </si>
  <si>
    <t>b99e6eb9-d2fc-4678-b040-e2a830dcbd31</t>
  </si>
  <si>
    <t>securite vols route_etat cout_transport</t>
  </si>
  <si>
    <t>combustible_charbon combustible_bois</t>
  </si>
  <si>
    <t>hausse_couts Hausse_prix_fournisseurs baisse_offre_securite</t>
  </si>
  <si>
    <t>augmente_moyen</t>
  </si>
  <si>
    <t>2c104743-485c-4948-8030-70c75557b8ff</t>
  </si>
  <si>
    <t>savon400gr</t>
  </si>
  <si>
    <t>transfert argent_mobile</t>
  </si>
  <si>
    <t>08c2347d-7110-479b-9b5e-3c4e8bc2db0f</t>
  </si>
  <si>
    <t>Ça peut aller</t>
  </si>
  <si>
    <t>7562fa80-3f4a-491f-9839-831557224f0e</t>
  </si>
  <si>
    <t>ouahigouya9</t>
  </si>
  <si>
    <t>seau bidon savon400gr</t>
  </si>
  <si>
    <t>bassine gobelet_plastique</t>
  </si>
  <si>
    <t>argent_mobile</t>
  </si>
  <si>
    <t>oui_personnel</t>
  </si>
  <si>
    <t>23847abe-384c-4ae6-a965-1a8f33b3f201</t>
  </si>
  <si>
    <t>marmite7 marmite5 assiette gobelet_acier natte couverture moustiquaire lampe pagne sac_boro</t>
  </si>
  <si>
    <t>f9710663-d210-4f56-9351-fbf75a1973b3</t>
  </si>
  <si>
    <t>Ras</t>
  </si>
  <si>
    <t>49067b7e-73dd-4bf5-bec5-8325312eaf31</t>
  </si>
  <si>
    <t>combustible_bois combustible_charbon combustible_gaz</t>
  </si>
  <si>
    <t>76127a47-bf0f-463f-9219-52411c2142ff</t>
  </si>
  <si>
    <t>combustible_bois combustible_charbon combustible_gaz marmite7 marmite5 assiette gobelet_plastique gobelet_acier bassine natte couverture moustiquaire lampe pagne sac_boro</t>
  </si>
  <si>
    <t>Arrivé des PDI</t>
  </si>
  <si>
    <t>ea1f7089-6ed9-4d46-8c11-bb692c0f3fcc</t>
  </si>
  <si>
    <t>e58561ec-305b-4c7b-81e6-ce44cf06737e</t>
  </si>
  <si>
    <t>a9ef2d5c-7268-4427-9e23-a772b0483f0d</t>
  </si>
  <si>
    <t>gorgadji</t>
  </si>
  <si>
    <t>gorgadji1</t>
  </si>
  <si>
    <t>seno</t>
  </si>
  <si>
    <t>Marché de Gorgadji</t>
  </si>
  <si>
    <t>rarete_transport cout_transport securite</t>
  </si>
  <si>
    <t>baisse_offre_securite</t>
  </si>
  <si>
    <t>achat_prix transports recrutement ganes_bandits</t>
  </si>
  <si>
    <t>transfert</t>
  </si>
  <si>
    <t>vol_etalage vol_cambriolage</t>
  </si>
  <si>
    <t>assassinat aggression enlevement</t>
  </si>
  <si>
    <t>Le nombre commerçants ont diminuer à cause des pertes de leurs  produits à Bombofa par les hanis</t>
  </si>
  <si>
    <t>Le nombre des clients ont diminuer ._x000D_
Par ce que les clients n'ont plus rien pour acheter leurs marchandises sur le marché.</t>
  </si>
  <si>
    <t>Moi en tant que commerçant nous voulons que la sécurité surveille le marché à chaque nuit.</t>
  </si>
  <si>
    <t>816de4f9-6d9c-4b27-9115-63773e4db849</t>
  </si>
  <si>
    <t>securite route_etat rarete_transport cout_transport</t>
  </si>
  <si>
    <t>recrutement ganes_bandits</t>
  </si>
  <si>
    <t>oui_collectif</t>
  </si>
  <si>
    <t>oui_produits oui_carburant</t>
  </si>
  <si>
    <t>aggression assassinat</t>
  </si>
  <si>
    <t>À cause de l'insécurité routière</t>
  </si>
  <si>
    <t>Le nombre des clients ont baisser par ce que que les clients n'ont plus rien pour acheter leurs besoins dans le marché</t>
  </si>
  <si>
    <t>Moi en tant que commerçant je qu'on surveille le marché à chaque nuit à cause des bandits.</t>
  </si>
  <si>
    <t>402f5a32-0656-4f0c-8201-f7c6c431fce2</t>
  </si>
  <si>
    <t>meme_commune</t>
  </si>
  <si>
    <t>securite route_etat cout_transport rarete_transport</t>
  </si>
  <si>
    <t>baisse_offre_securite Hausse_prix_fournisseurs</t>
  </si>
  <si>
    <t>Le nombre des commerçants ont diminuer à cause de l'insécurité</t>
  </si>
  <si>
    <t>Les clients n'ont plus rien pour acheter leurs marchandises</t>
  </si>
  <si>
    <t>Surveillance du marché à chaque nuit</t>
  </si>
  <si>
    <t>97364148-9101-458d-b001-d3d80587bac9</t>
  </si>
  <si>
    <t>À cause de l'insécurité</t>
  </si>
  <si>
    <t>Par ce que les clients n'ont plus rien pour acheter leurs marchandises</t>
  </si>
  <si>
    <t>cba2f2e8-e373-49be-8d74-39e742f5d31a</t>
  </si>
  <si>
    <t>gorgadji2</t>
  </si>
  <si>
    <t>couverture</t>
  </si>
  <si>
    <t>securite cout_transport rarete_transport</t>
  </si>
  <si>
    <t>recrutement</t>
  </si>
  <si>
    <t>vol_cambriolage vol_etalage</t>
  </si>
  <si>
    <t>Le nombre des commerçants ont diminuer à cause de l'insécurité routière</t>
  </si>
  <si>
    <t>Le nombre des clients ont diminuer par ce que les clients n'ont pas des sources de revenus pour fournir leurs besoins</t>
  </si>
  <si>
    <t>Surveillance du marché à chaque nuit pour éviter le vol des marchandises sur le marché</t>
  </si>
  <si>
    <t>8dfaf61a-b69f-414c-b448-cd8904d16c5a</t>
  </si>
  <si>
    <t>securite route_etat cout_transport</t>
  </si>
  <si>
    <t>transports ganes_bandits</t>
  </si>
  <si>
    <t>Le nombre des commerçants ont baisser à cause de l'insécurité routière</t>
  </si>
  <si>
    <t>Le nombre des clients ont diminuer à cause de la pauvreté</t>
  </si>
  <si>
    <t>71b077ce-755e-4e0a-992b-6b7c430331b6</t>
  </si>
  <si>
    <t>securite cout_transport rarete_transport route_etat</t>
  </si>
  <si>
    <t>Le nombre des clients ont diminuer à cause de pauvreté</t>
  </si>
  <si>
    <t>9ba00cd2-021b-45c1-b697-8b9e2e974e42</t>
  </si>
  <si>
    <t>ganes_bandits recrutement</t>
  </si>
  <si>
    <t>vol_etalage vol_tire</t>
  </si>
  <si>
    <t>À cause de l'insécurité routière le nombre des commerçants ont baisser</t>
  </si>
  <si>
    <t>15e7b837-bfb4-4529-910b-faf17faefc66</t>
  </si>
  <si>
    <t>boule400g</t>
  </si>
  <si>
    <t>hausse_demande_clients baisse_offre_securite</t>
  </si>
  <si>
    <t>enlevement aggression assassinat</t>
  </si>
  <si>
    <t>cf62d46a-e74e-47a6-a3e7-22e4106ad361</t>
  </si>
  <si>
    <t>aggression assassinat enlevement</t>
  </si>
  <si>
    <t>À cause de la pauvreté</t>
  </si>
  <si>
    <t>d1d9f3a8-961f-462b-9d86-668a22c59f61</t>
  </si>
  <si>
    <t>hausse_demande_clients</t>
  </si>
  <si>
    <t>df7e2e33-dc20-4558-9021-be0f53d55ba9</t>
  </si>
  <si>
    <t>hausse_couts baisse_offre_securite</t>
  </si>
  <si>
    <t>4deff03a-9a62-4688-9d86-5f1bc8054321</t>
  </si>
  <si>
    <t>lampe</t>
  </si>
  <si>
    <t>915adf6d-53dd-49ab-a887-fdcacb62266c</t>
  </si>
  <si>
    <t>transports recrutement ganes_bandits</t>
  </si>
  <si>
    <t>f6e29fce-4e3d-440c-af05-03265f9166ef</t>
  </si>
  <si>
    <t>25d6e406-be1c-43f4-8347-db3357ef5c27</t>
  </si>
  <si>
    <t>0582c898-bda3-4ede-9c35-b4251ad70af4</t>
  </si>
  <si>
    <t>pelle</t>
  </si>
  <si>
    <t>3ea56d60-122d-410a-bf11-f25434d406fe</t>
  </si>
  <si>
    <t>Hausse_prix_fournisseurs hausse_demande_arrivees</t>
  </si>
  <si>
    <t>transports recrutement</t>
  </si>
  <si>
    <t>aggression enlevement</t>
  </si>
  <si>
    <t>À cause de manque d, argent</t>
  </si>
  <si>
    <t>84f531d7-8ef5-4b32-9587-b7642d28bdd8</t>
  </si>
  <si>
    <t>assassinat enlevement aggression</t>
  </si>
  <si>
    <t>Manque d argent pour payer leurs marchandises</t>
  </si>
  <si>
    <t>a88c4f80-eb0f-4209-94eb-a89020ccfe4d</t>
  </si>
  <si>
    <t>90b803b7-5495-459e-8d0f-55e485eb4db3</t>
  </si>
  <si>
    <t>natte</t>
  </si>
  <si>
    <t>enlevement assassinat</t>
  </si>
  <si>
    <t>Manque d argent</t>
  </si>
  <si>
    <t>af5dd13a-2f1b-4b29-8f84-e60361271205</t>
  </si>
  <si>
    <t>f51b6b34-df63-4593-aad7-5bc6bb10ed2a</t>
  </si>
  <si>
    <t>6b67fd4e-ab22-42ba-99f3-a9a0256a26b2</t>
  </si>
  <si>
    <t>ee03386a-ffd5-4c5e-85bf-608829af0639</t>
  </si>
  <si>
    <t>transports</t>
  </si>
  <si>
    <t>Manque de moyens</t>
  </si>
  <si>
    <t>2cbbbd0e-9854-42bd-8015-b4d9d2bb081c</t>
  </si>
  <si>
    <t>vol_etalage vol_cambriolage racket</t>
  </si>
  <si>
    <t>540fe264-fa0e-4f2b-88ec-294b3748028a</t>
  </si>
  <si>
    <t>8edbbba2-68c3-421c-88c5-74f2f1be69e2</t>
  </si>
  <si>
    <t>hausse_demande_arrivees</t>
  </si>
  <si>
    <t>a4795e99-8ca9-4c40-91b0-936605473c6b</t>
  </si>
  <si>
    <t>tenaille</t>
  </si>
  <si>
    <t>baisse_offre_rupturestocks</t>
  </si>
  <si>
    <t>ec646389-249d-4644-904b-8b8a0baa70e9</t>
  </si>
  <si>
    <t>securite cout_transport route_etat</t>
  </si>
  <si>
    <t>La peur</t>
  </si>
  <si>
    <t>Manque de sources de revenus</t>
  </si>
  <si>
    <t>Surveillez le marché à chaque nuit</t>
  </si>
  <si>
    <t>b7c0febd-8f8f-469b-98ea-42b79e6e9ca0</t>
  </si>
  <si>
    <t>securite cout_transport</t>
  </si>
  <si>
    <t>La peur de l insécurité</t>
  </si>
  <si>
    <t>fcbc1aaa-1e1f-4061-a5b3-ac4a191e2d68</t>
  </si>
  <si>
    <t>9fd5e4b8-0085-4603-bd7d-bd04c43515b1</t>
  </si>
  <si>
    <t>gobelet_plastique</t>
  </si>
  <si>
    <t>ca2fab0d-5fac-4924-b4d9-e3aff0065894</t>
  </si>
  <si>
    <t>hausse_demande_arrivees baisse_offre_securite</t>
  </si>
  <si>
    <t>enlevement aggression</t>
  </si>
  <si>
    <t>Manque de boulot</t>
  </si>
  <si>
    <t>378116c9-2096-4d43-9265-f731507754d4</t>
  </si>
  <si>
    <t>71394c5d-3065-4e04-ad89-1c71babee59b</t>
  </si>
  <si>
    <t>ganes_bandits transports</t>
  </si>
  <si>
    <t>Manque d argent pour payer leurs besoins</t>
  </si>
  <si>
    <t>7bf1a20b-d4ee-44a0-9757-306c4b58bb90</t>
  </si>
  <si>
    <t>djibo</t>
  </si>
  <si>
    <t>djibo1</t>
  </si>
  <si>
    <t>si</t>
  </si>
  <si>
    <t>soum</t>
  </si>
  <si>
    <t>Solidarité Internationale Burkina Faso (SI)</t>
  </si>
  <si>
    <t>Marché de Djibo</t>
  </si>
  <si>
    <t>seau savon400gr bidon</t>
  </si>
  <si>
    <t>securite vols degradation_perte route_etat rarete_transport cout_transport</t>
  </si>
  <si>
    <t>nondisponible</t>
  </si>
  <si>
    <t>securite vols degradation_perte route_etat prix_fournisseurs rarete_transport cout_transport</t>
  </si>
  <si>
    <t>bache</t>
  </si>
  <si>
    <t>hausse_demande_clients hausse_demande_arrivees baisse_offre_securite baisse_offre_rupturestocks</t>
  </si>
  <si>
    <t>combustible_gaz marmite7 marmite5 assiette gobelet_plastique gobelet_acier bassine natte moustiquaire lampe pagne sac_boro</t>
  </si>
  <si>
    <t>combustible_gaz marmite7 marmite5 assiette gobelet_plastique gobelet_acier natte bassine moustiquaire lampe pagne sac_boro</t>
  </si>
  <si>
    <t>securite vols degradation_perte route_etat rarete_transport cout_transport autre</t>
  </si>
  <si>
    <t>Manque de matières  premières  au niveau local pour nos fournisseurs pour la fabrication  de marmites</t>
  </si>
  <si>
    <t>marmite7 marmite5 assiette gobelet_plastique bassine natte moustiquaire lampe pagne</t>
  </si>
  <si>
    <t>hausse_couts hausse_demande_clients Hausse_prix_fournisseurs baisse_offre_rupturestocks baisse_offre_securite baisse_offre_production_saison</t>
  </si>
  <si>
    <t>cheque transfert argent_mobile bons</t>
  </si>
  <si>
    <t>routes_ganes routes_banditisme autre</t>
  </si>
  <si>
    <t>Les tirs de harcèlement  en groupes armés  en direction  de la ville</t>
  </si>
  <si>
    <t>aggression enlevement assassinat autre</t>
  </si>
  <si>
    <t>Incendie  de véhicules  de transport  du retour du convoi</t>
  </si>
  <si>
    <t>Diminution de marchandises  sur la place du marché,  l'insécurité, l'activité des groupes armés</t>
  </si>
  <si>
    <t>Manque de moyens financiers pour la plupart,  diminution de marchandises sur la place du marché</t>
  </si>
  <si>
    <t>Nous souhaitons un appui concernant les moyens de transport pour faciliter  le reapprovisionnement des produit mais aussi une régularité des convois pour la ville</t>
  </si>
  <si>
    <t>Certains article comme le gaz ,les sac bord, et les assiettes  inoxydables  sont indisponible  sur la place du marché. Ce pendant le prix de certains produits  sont restés stables</t>
  </si>
  <si>
    <t>b85fa62c-dc8d-4835-9740-413478dc86aa</t>
  </si>
  <si>
    <t>hausse_couts hausse_demande_clients baisse_offre_rupturestocks baisse_offre_securite baisse_offre_saison_circulation</t>
  </si>
  <si>
    <t>hausse_couts hausse_demande_distribution hausse_demande_clients Hausse_prix_fournisseurs baisse_offre_securite autre</t>
  </si>
  <si>
    <t>Augmentation des prix  au niveau la zone CEDEAO du à fermeture des certaines  frontières</t>
  </si>
  <si>
    <t>marmite7 marmite5 assiette gobelet_plastique bassine natte couverture moustiquaire lampe pagne</t>
  </si>
  <si>
    <t>marmite7 marmite5 assiette bassine lampe pagne</t>
  </si>
  <si>
    <t>hausse_couts hausse_demande_distribution hausse_demande_clients Hausse_prix_fournisseurs baisse_offre_rupturestocks baisse_offre_securite baisse_offre_production_saison baisse_offre_saison_circulation</t>
  </si>
  <si>
    <t>argent_mobile cheque bons</t>
  </si>
  <si>
    <t>manque_transports personnes_insecurite</t>
  </si>
  <si>
    <t>marchandises aggression assassinat</t>
  </si>
  <si>
    <t>C'est surtout lié  à l'insécurité. Certains préfèrent  aller dans les zones plus stables</t>
  </si>
  <si>
    <t>Manque de moyens  financiers mais aussi et surtout par manque d'activités  économiques</t>
  </si>
  <si>
    <t>Avec le contexte actuel  le marche ne fonctionne  plus comme avant .Nous souhaitons  une amélioration de la sécurité  et l'ouverture des voies d'accès   aux villages  environnants</t>
  </si>
  <si>
    <t>Les produits non alimentaires sont disponibles mais  en faible quantité</t>
  </si>
  <si>
    <t>dd6cf3ca-13a3-41c2-9174-9801fff0df08</t>
  </si>
  <si>
    <t>seau bidon</t>
  </si>
  <si>
    <t>hausse_demande_clients baisse_offre_securite hausse_demande_arrivees</t>
  </si>
  <si>
    <t>bache corde tenaille</t>
  </si>
  <si>
    <t>hausse_couts hausse_demande_distribution hausse_demande_clients hausse_demande_arrivees baisse_offre_rupturestocks baisse_offre_securite</t>
  </si>
  <si>
    <t>marmite5 marmite7</t>
  </si>
  <si>
    <t>hausse_demande_clients hausse_demande_arrivees baisse_offre_securite hausse_demande_distribution autre</t>
  </si>
  <si>
    <t>Manque matières premières  pour les fournisseurs</t>
  </si>
  <si>
    <t>transports ganes_bandits achat_liquidites</t>
  </si>
  <si>
    <t>oui_deplaces oui_personnes_agees oui_handicapes</t>
  </si>
  <si>
    <t>Certains clients  manquent  de moyens  financiers dû a l'arrêt des activités économiques donc exerçaient  les intéressés et la suspension du cash transfert</t>
  </si>
  <si>
    <t>Activités des groupes armés</t>
  </si>
  <si>
    <t>Manque de moyens financiers, activités des groupes armés</t>
  </si>
  <si>
    <t>Si les convois sont réguliers nous pouvons ravitailler  la ville de Djibo en produit alimentaire  et non  alimentaire  sans qu'il  n'y ait de rupture</t>
  </si>
  <si>
    <t>Commerçant trop retissant aux  questions mais dispose ce pendant d'un stock  important de certains  produits</t>
  </si>
  <si>
    <t>724907db-7d3d-4dfa-ae4d-37f298a4f6fb</t>
  </si>
  <si>
    <t>marmite7 marmite5 assiette gobelet_plastique gobelet_acier bassine natte</t>
  </si>
  <si>
    <t>1l 0_5l</t>
  </si>
  <si>
    <t>hausse_couts hausse_demande_clients hausse_demande_arrivees Hausse_prix_fournisseurs baisse_offre_rupturestocks baisse_offre_securite</t>
  </si>
  <si>
    <t>Manque de moyens financiers  et l'insécurité,irrégularité du convoi</t>
  </si>
  <si>
    <t>Manque de moyens financiers du à la suspension  dû cash transfert et au ralentissement des activités  économiques</t>
  </si>
  <si>
    <t>Nous souhaitons un appui financier pour   pouvoir mener nos activités  convenablement  et surtout pouvoir payer nos fournisseurs Amélioration  aussi des conditions sécuritaires pour faciliter l'acheminement des produits</t>
  </si>
  <si>
    <t>94a15e8d-1fc8-42d4-bfeb-7b4d055feba3</t>
  </si>
  <si>
    <t>barsalogho1</t>
  </si>
  <si>
    <t>secondaire</t>
  </si>
  <si>
    <t>hausse_demande_distribution Hausse_prix_fournisseurs</t>
  </si>
  <si>
    <t>gobelet_plastique lampe pagne</t>
  </si>
  <si>
    <t>route_etat cout_transport</t>
  </si>
  <si>
    <t>transports achat_liquidites</t>
  </si>
  <si>
    <t>pas_envie_repondre</t>
  </si>
  <si>
    <t>Demande de soutien pour améliorer le commerce</t>
  </si>
  <si>
    <t>fbf62a89-f8f9-4755-a808-fad484a2f0b0</t>
  </si>
  <si>
    <t>Nous voulons retrouver la sécurité</t>
  </si>
  <si>
    <t>51bbfebf-2319-4629-ba67-cec7ec6bc94c</t>
  </si>
  <si>
    <t>Hausse_prix_fournisseurs hausse_demande_distribution</t>
  </si>
  <si>
    <t>lampe pagne gobelet_plastique</t>
  </si>
  <si>
    <t>ganes_bandits achat_prix</t>
  </si>
  <si>
    <t>non_collectif</t>
  </si>
  <si>
    <t>aggression</t>
  </si>
  <si>
    <t>0199d491-f55f-4c0e-aabe-5a068b787d8c</t>
  </si>
  <si>
    <t>marmite5</t>
  </si>
  <si>
    <t>6c772873-d749-4920-b3c6-2f862af85451</t>
  </si>
  <si>
    <t>d3e3f0e1-9876-4c27-89ba-d38a75a71d0a</t>
  </si>
  <si>
    <t>7d1e86a6-7e3e-4b83-8a52-860a2fa7ed86</t>
  </si>
  <si>
    <t>86a4b475-0db9-47fc-a29c-42a6ceb864c0</t>
  </si>
  <si>
    <t>be9833a2-9211-427a-bacc-bb6e21935dcb</t>
  </si>
  <si>
    <t>c9ee1550-f647-4f30-a03f-c2fa28e52b78</t>
  </si>
  <si>
    <t>3fcec37c-b429-4176-bb88-ac70c6f89f87</t>
  </si>
  <si>
    <t>279b443e-f2bf-4413-8b86-8c85b4867112</t>
  </si>
  <si>
    <t>bassine</t>
  </si>
  <si>
    <t>Manque de travail</t>
  </si>
  <si>
    <t>9717c0e8-f324-4056-814b-d9d9dabe6e96</t>
  </si>
  <si>
    <t>020afcf0-347c-4b63-a162-a4b482c01470</t>
  </si>
  <si>
    <t>8aa8f3f4-a679-468e-b0bc-f3ac9d922026</t>
  </si>
  <si>
    <t>cd06ef23-6615-4687-a17e-11c07c8c5121</t>
  </si>
  <si>
    <t>diapangou</t>
  </si>
  <si>
    <t>diapangou1</t>
  </si>
  <si>
    <t>pui</t>
  </si>
  <si>
    <t>gourma</t>
  </si>
  <si>
    <t>Première Urgence Internationnale Burkina Faso (PUI)</t>
  </si>
  <si>
    <t>Marché de Diapangou</t>
  </si>
  <si>
    <t>5c255a4e-9571-4fc3-aaaa-d990eca67d2d</t>
  </si>
  <si>
    <t>sac_boro lampe</t>
  </si>
  <si>
    <t>non_personnel</t>
  </si>
  <si>
    <t>173e7867-1e3c-42a8-8b58-d0f5f1f25c25</t>
  </si>
  <si>
    <t>routes_banditisme</t>
  </si>
  <si>
    <t>Demande de soutien pour garantir le commerce</t>
  </si>
  <si>
    <t>e9a4ea55-d6dc-4a3e-8ca4-26a3e5d85ae8</t>
  </si>
  <si>
    <t>lampe gobelet_plastique pagne</t>
  </si>
  <si>
    <t>572e685c-07c0-4e41-99e9-5aba53914605</t>
  </si>
  <si>
    <t>boussouma</t>
  </si>
  <si>
    <t>boussouma3</t>
  </si>
  <si>
    <t>Marché de Boussouma</t>
  </si>
  <si>
    <t>meme_localite</t>
  </si>
  <si>
    <t>oui_produits oui_transports</t>
  </si>
  <si>
    <t>Le marché ne pas ravitailler toujours dû à la saison pluvieuse</t>
  </si>
  <si>
    <t>Merci</t>
  </si>
  <si>
    <t>e1a8ba3f-10f2-41b0-9ea3-29c95a894fee</t>
  </si>
  <si>
    <t>Les voies sont en mauvaise état, donc très très difficile pour</t>
  </si>
  <si>
    <t>5faf4805-aa58-40bc-8bde-8babc1f4203f</t>
  </si>
  <si>
    <t>sac_boro pagne lampe moustiquaire couverture natte bassine gobelet_acier gobelet_plastique assiette marmite5 marmite7 combustible_gaz combustible_charbon combustible_bois</t>
  </si>
  <si>
    <t>6kg 12kg</t>
  </si>
  <si>
    <t>oui_produits oui_transports oui_carburant</t>
  </si>
  <si>
    <t>C'est la saison qui dérange nos marchés pour le moment</t>
  </si>
  <si>
    <t>62755098-8bfc-4325-a25d-e4058d5ea1b3</t>
  </si>
  <si>
    <t>mais sorgho_rouge sorgho_blanc mil riz_local riz_importe viande_beuf viande_mouton poisson lait_en_poudre lait_frais niebe arachide_coque arachide_graine voandzou oignon tomate feuille huile beurre sucre sel</t>
  </si>
  <si>
    <t>yorouba tine</t>
  </si>
  <si>
    <t>kg</t>
  </si>
  <si>
    <t>tas</t>
  </si>
  <si>
    <t>boule litre</t>
  </si>
  <si>
    <t>poudre morceaux</t>
  </si>
  <si>
    <t>mais sorgho_rouge sorgho_blanc mil riz_local viande_beuf viande_mouton niebe arachide_coque arachide_graine voandzou huile</t>
  </si>
  <si>
    <t>oui_transports oui_produits</t>
  </si>
  <si>
    <t>Vraiment c'est trop trop cher les prix des produits ..et aussi avec la saison pluvieuse tout accès des voies sont très très difficile</t>
  </si>
  <si>
    <t>Merci pour votre visite encore</t>
  </si>
  <si>
    <t>5f3b92b4-6233-4c28-841e-dd575c610ef0</t>
  </si>
  <si>
    <t>boussouma4</t>
  </si>
  <si>
    <t>Avec la saison pluvieuse le marché n'arrive pas a gagné des clients</t>
  </si>
  <si>
    <t>c8c51412-fd84-46df-8827-7117bcc493dd</t>
  </si>
  <si>
    <t>hausse_couts Hausse_prix_fournisseurs</t>
  </si>
  <si>
    <t>oui_carburant</t>
  </si>
  <si>
    <t>Augmentation du carburant</t>
  </si>
  <si>
    <t>Etat des routes a cause des saisons pluvieuse</t>
  </si>
  <si>
    <t>Diminution des clients sur le marché</t>
  </si>
  <si>
    <t>fa3bcf81-447c-4876-bb49-ee3ca502e572</t>
  </si>
  <si>
    <t>A cause de la saison Les activités n'avance plus</t>
  </si>
  <si>
    <t>797cba35-7a24-4327-9020-57e7c7f05f9a</t>
  </si>
  <si>
    <t>sel riz_importe</t>
  </si>
  <si>
    <t>cout_transport degradation_perte</t>
  </si>
  <si>
    <t>mais sorgho_rouge sorgho_blanc mil riz_local viande_beuf riz_importe viande_mouton poisson lait_en_poudre lait_frais niebe arachide_coque arachide_graine voandzou oignon tomate feuille huile beurre sucre sel</t>
  </si>
  <si>
    <t>Les activités ne marche plus dû au saison pluvieuse</t>
  </si>
  <si>
    <t>35e79f5c-99c1-4963-9329-5bb23e5e5e42</t>
  </si>
  <si>
    <t>dedougou</t>
  </si>
  <si>
    <t>dedougou1</t>
  </si>
  <si>
    <t>crs</t>
  </si>
  <si>
    <t>boucle_mouhoun</t>
  </si>
  <si>
    <t>mouhoun</t>
  </si>
  <si>
    <t>Catholic Relief Services Burkina Faso (CRS)</t>
  </si>
  <si>
    <t>Marché de Dedougou</t>
  </si>
  <si>
    <t>pagne couverture moustiquaire</t>
  </si>
  <si>
    <t>etranger</t>
  </si>
  <si>
    <t>togo</t>
  </si>
  <si>
    <t>credit_informel</t>
  </si>
  <si>
    <t>non_pas_de_credit</t>
  </si>
  <si>
    <t>4748f808-9f23-44b1-97bb-87a01cc3f733</t>
  </si>
  <si>
    <t>corde</t>
  </si>
  <si>
    <t>L'article n'est pas temps disponible</t>
  </si>
  <si>
    <t>sac_boro</t>
  </si>
  <si>
    <t>non_jamais</t>
  </si>
  <si>
    <t>2b675ee5-eac2-4e77-98f9-61de2fa33373</t>
  </si>
  <si>
    <t>lampe sac_boro</t>
  </si>
  <si>
    <t>8d591876-eac8-4dfc-a5a7-e3da927dbedf</t>
  </si>
  <si>
    <t>bache tenaille pelle</t>
  </si>
  <si>
    <t>Il n'arrive plus à aller dans les marchés des villages</t>
  </si>
  <si>
    <t>a715bd5b-da58-4085-9784-b01651a017f8</t>
  </si>
  <si>
    <t>sac_boro lampe combustible_charbon</t>
  </si>
  <si>
    <t>7b19301c-b95f-4c75-8ccf-ddf9c313f0f9</t>
  </si>
  <si>
    <t>932cbc8f-bae4-4a6d-a18f-76560c91aea3</t>
  </si>
  <si>
    <t>pagne moustiquaire couverture</t>
  </si>
  <si>
    <t>couverture moustiquaire pagne</t>
  </si>
  <si>
    <t>a1686a94-ab2f-4b31-857d-d18f89e31ab2</t>
  </si>
  <si>
    <t>9b2f30e0-8a99-4d17-8323-7253ee0dd2f3</t>
  </si>
  <si>
    <t>72dc1c84-cee0-4093-98af-18b7da6b1375</t>
  </si>
  <si>
    <t>618a62be-6566-4948-9b74-04cd548f25dc</t>
  </si>
  <si>
    <t>marmite7 marmite5 assiette gobelet_plastique bassine gobelet_acier natte</t>
  </si>
  <si>
    <t>694af475-3052-47b1-a110-91fa1ba9dd48</t>
  </si>
  <si>
    <t>sachet</t>
  </si>
  <si>
    <t>securite autre</t>
  </si>
  <si>
    <t>le produit n'est pas disponible à cause de l'hivernage.</t>
  </si>
  <si>
    <t>le produit est en manque</t>
  </si>
  <si>
    <t>c81a9e84-b2c7-4b10-bc76-8997956a80bc</t>
  </si>
  <si>
    <t>b2e47346-6508-4bb0-9a14-e945bd734869</t>
  </si>
  <si>
    <t>37e5ed20-9d8d-46b5-b267-d7121f9312d1</t>
  </si>
  <si>
    <t>Les produits ne sont pas disponibles en ces moments</t>
  </si>
  <si>
    <t>faf20b3b-4078-4328-a1ba-cfa1553d7692</t>
  </si>
  <si>
    <t>Les produits ne sont pas disponibles</t>
  </si>
  <si>
    <t>8c244da8-2678-4976-89ef-9ed52872c271</t>
  </si>
  <si>
    <t>ghana</t>
  </si>
  <si>
    <t>marmite7 marmite5 assiette gobelet_plastique gobelet_acier bassine natte couverture moustiquaire pagne</t>
  </si>
  <si>
    <t>0_5l 1l 0_25l</t>
  </si>
  <si>
    <t>cbe912f7-8780-4e5f-99b7-6527627b8f75</t>
  </si>
  <si>
    <t>combustible_gaz lampe</t>
  </si>
  <si>
    <t>84ad0d81-364a-44a4-a26a-607414f42fab</t>
  </si>
  <si>
    <t>07a94946-6777-4c70-8cd3-16bc565881de</t>
  </si>
  <si>
    <t>fada_n_gourma</t>
  </si>
  <si>
    <t>fada4</t>
  </si>
  <si>
    <t>Marché de Fada N'Gourma</t>
  </si>
  <si>
    <t>marmite7 marmite5 assiette gobelet_plastique gobelet_acier bassine natte couverture moustiquaire sac_boro</t>
  </si>
  <si>
    <t>1l 0_5l 0_25l</t>
  </si>
  <si>
    <t>marmite7 marmite5 gobelet_plastique assiette bassine gobelet_acier natte couverture moustiquaire sac_boro</t>
  </si>
  <si>
    <t>prix_fournisseurs cout_transport</t>
  </si>
  <si>
    <t>6fb94096-6f31-455c-92f3-9b6504be936a</t>
  </si>
  <si>
    <t>marmite7 marmite5 assiette gobelet_plastique gobelet_acier bassine natte couverture moustiquaire sac_boro lampe</t>
  </si>
  <si>
    <t>argent_mobile cheque credit_informel</t>
  </si>
  <si>
    <t>Nous, commerçants de Fada nous souhaitons que les ONG achètent nos produits.nous pouvons fournir tout ce que vous voulez.</t>
  </si>
  <si>
    <t>4b73d856-1fd7-498d-b9f5-858b5681ca1f</t>
  </si>
  <si>
    <t>argent_mobile transfert bons cheque</t>
  </si>
  <si>
    <t>Je demande aux ONG de payer nos produits</t>
  </si>
  <si>
    <t>985e21ab-55cf-4a28-bab5-0d020f13803e</t>
  </si>
  <si>
    <t>argent_mobile bons</t>
  </si>
  <si>
    <t>683697eb-58fd-4230-a3fa-4ce09178c754</t>
  </si>
  <si>
    <t>6kg</t>
  </si>
  <si>
    <t>argent_mobile transfert autre</t>
  </si>
  <si>
    <t>Espèce</t>
  </si>
  <si>
    <t>c5d641a2-75cb-4062-8e0e-0662dcea16ae</t>
  </si>
  <si>
    <t>fada8</t>
  </si>
  <si>
    <t>corde bache</t>
  </si>
  <si>
    <t>Baisser le prix des transport des marchandises</t>
  </si>
  <si>
    <t>Souhaitons que les l'ONG viennent payer nos article.</t>
  </si>
  <si>
    <t>3541edbf-b8c6-4396-9d46-7ae9c5b75c84</t>
  </si>
  <si>
    <t>combustible_charbon</t>
  </si>
  <si>
    <t>14d9120d-d9fa-4e1b-8a8f-fecd6c9ad8c3</t>
  </si>
  <si>
    <t>combustible_bois</t>
  </si>
  <si>
    <t>91cc6530-a913-4e30-8015-276768f86253</t>
  </si>
  <si>
    <t>tenaille corde pelle</t>
  </si>
  <si>
    <t>cout_transport taxes</t>
  </si>
  <si>
    <t>hausse_couts hausse_change</t>
  </si>
  <si>
    <t>assiette gobelet_plastique gobelet_acier bassine natte couverture lampe sac_boro</t>
  </si>
  <si>
    <t>1l</t>
  </si>
  <si>
    <t>Le feu</t>
  </si>
  <si>
    <t>marchandises</t>
  </si>
  <si>
    <t>9a4fac04-13fc-4449-ab2d-8f969e224341</t>
  </si>
  <si>
    <t>pagne moustiquaire</t>
  </si>
  <si>
    <t>moustiquaire pagne</t>
  </si>
  <si>
    <t>L'augmentation du nombre de déplacer internes</t>
  </si>
  <si>
    <t>L'augmentation de nombre de déplacer internes</t>
  </si>
  <si>
    <t>Renforcer plus la sécurité</t>
  </si>
  <si>
    <t>Nous prions à ce que les ONG viennent payer nos produit</t>
  </si>
  <si>
    <t>8ba6b8c4-41fe-46c6-866b-af2080aff027</t>
  </si>
  <si>
    <t>route_endommagees</t>
  </si>
  <si>
    <t>A cause de la saison pluvieuse</t>
  </si>
  <si>
    <t>À cause de la saison pluvieuse</t>
  </si>
  <si>
    <t>7afde5f8-69e4-4e9c-8d74-f7c0e943054b</t>
  </si>
  <si>
    <t>hausse_couts</t>
  </si>
  <si>
    <t>L'insécurité grandissante de la brousse</t>
  </si>
  <si>
    <t>Le nombre de déplacer grandissante</t>
  </si>
  <si>
    <t>dc5b1481-de35-43a8-9709-c390f8ec7ff7</t>
  </si>
  <si>
    <t>L'argent liquide</t>
  </si>
  <si>
    <t>L'insécurité grandissante</t>
  </si>
  <si>
    <t>79abe1e5-2918-4888-8640-706ce703b474</t>
  </si>
  <si>
    <t>fada2</t>
  </si>
  <si>
    <t>tenaille pelle</t>
  </si>
  <si>
    <t>Espèces</t>
  </si>
  <si>
    <t>a61277dd-704f-4b8b-92fc-df343b6696db</t>
  </si>
  <si>
    <t>df800328-78f2-4b0b-8408-8c13c3013e5a</t>
  </si>
  <si>
    <t>marmite7 marmite5 assiette gobelet_plastique gobelet_acier bassine natte couverture moustiquaire</t>
  </si>
  <si>
    <t>3d261d3c-dce4-471b-b7aa-0c14de63b312</t>
  </si>
  <si>
    <t>dc02a4ba-3cb9-4af8-94cc-91a8c51bcc5a</t>
  </si>
  <si>
    <t>f98a9dfc-736d-4d23-93fa-fd62e895d34f</t>
  </si>
  <si>
    <t>26b7b90c-5717-4cef-b4fe-45447be1fcd4</t>
  </si>
  <si>
    <t>fd830688-16c1-4382-b2e8-4d79676bc05c</t>
  </si>
  <si>
    <t>tougan</t>
  </si>
  <si>
    <t>tougan2</t>
  </si>
  <si>
    <t>sourou</t>
  </si>
  <si>
    <t>Marché de Tougan</t>
  </si>
  <si>
    <t>plus100</t>
  </si>
  <si>
    <t>securite taxes cout_transport tracasseries prix_fournisseurs</t>
  </si>
  <si>
    <t>savon400gr bidon</t>
  </si>
  <si>
    <t>hausse_couts hausse_demande_distribution baisse_offre_securite</t>
  </si>
  <si>
    <t>combustible_charbon combustible_gaz marmite7 marmite5 assiette gobelet_plastique gobelet_acier bassine natte lampe pagne sac_boro</t>
  </si>
  <si>
    <t>0_5l 1l</t>
  </si>
  <si>
    <t>transfert autre</t>
  </si>
  <si>
    <t>Avec de la liquidité</t>
  </si>
  <si>
    <t>horaires_restreints restrictions_mouvements autre</t>
  </si>
  <si>
    <t>Les motos de type apsonic ne roule plus après 18h</t>
  </si>
  <si>
    <t>vol_tire vol_etalage racket</t>
  </si>
  <si>
    <t>Les structures du marché sont en mauvais état</t>
  </si>
  <si>
    <t>b2fd5ce4-a458-4764-b585-a89dd83d7118</t>
  </si>
  <si>
    <t>combustible_bois combustible_charbon combustible_gaz marmite7 marmite5 assiette gobelet_plastique bassine gobelet_acier natte couverture moustiquaire lampe pagne sac_boro</t>
  </si>
  <si>
    <t>hausse_couts hausse_change hausse_demande_distribution baisse_offre_securite</t>
  </si>
  <si>
    <t>achat_prix transports achat_liquidites aide_humanitaire</t>
  </si>
  <si>
    <t>restrictions_mouvements horaires_restreints</t>
  </si>
  <si>
    <t>Le marché est mal contrôle et les structures se détériore</t>
  </si>
  <si>
    <t>ce007f99-7371-424a-8bc7-e29879ddf3f8</t>
  </si>
  <si>
    <t>kongoussi</t>
  </si>
  <si>
    <t>SI_KON02</t>
  </si>
  <si>
    <t>bam</t>
  </si>
  <si>
    <t>Marché de Kongoussi</t>
  </si>
  <si>
    <t>combustible_charbon combustible_gaz sac_boro lampe moustiquaire couverture natte</t>
  </si>
  <si>
    <t>sac</t>
  </si>
  <si>
    <t>Stock limité du fournisseur</t>
  </si>
  <si>
    <t>carte_credit cheque</t>
  </si>
  <si>
    <t>assassinat aggression</t>
  </si>
  <si>
    <t>Pas suffisamment de clientèle</t>
  </si>
  <si>
    <t>6017ada7-38d1-4089-b4d9-727d4220fad5</t>
  </si>
  <si>
    <t>bache pelle tenaille</t>
  </si>
  <si>
    <t>marmite7 marmite5 assiette gobelet_plastique bassine natte couverture moustiquaire lampe pagne sac_boro</t>
  </si>
  <si>
    <t>argent_mobile transfert carte_credit cheque</t>
  </si>
  <si>
    <t>Pas de clientèle  et cela est dû  à la  situation  sécuritaire de la zone.</t>
  </si>
  <si>
    <t>71d29c88-253a-4a23-b102-9c82c1812e36</t>
  </si>
  <si>
    <t>bidon savon400gr seau</t>
  </si>
  <si>
    <t>bache corde pelle</t>
  </si>
  <si>
    <t>Non disponibilités de certaines produits  de fois (sucre,savon citec,...)</t>
  </si>
  <si>
    <t>cheque</t>
  </si>
  <si>
    <t>Pas de clientèle</t>
  </si>
  <si>
    <t>933c9017-a336-47f8-9a36-fd3fdd2ef3d5</t>
  </si>
  <si>
    <t>marmite7 marmite5 gobelet_plastique bassine natte moustiquaire couverture lampe pagne sac_boro</t>
  </si>
  <si>
    <t>c6dac501-5774-44d1-83b1-6296e5d8276c</t>
  </si>
  <si>
    <t>Difficultés de réapprovisionnement</t>
  </si>
  <si>
    <t>Difficultés  pour satisfaire les commandes des clients</t>
  </si>
  <si>
    <t>cheque transfert argent_mobile</t>
  </si>
  <si>
    <t>Le marché n'est  plus  dynamique.</t>
  </si>
  <si>
    <t>c9db2902-d3f4-4261-b19c-215b06898a89</t>
  </si>
  <si>
    <t>natte lampe sac_boro</t>
  </si>
  <si>
    <t>La situation sécuritaire impact négativement leurs activités commerciales</t>
  </si>
  <si>
    <t>7478f4c4-bcd4-4578-8b6b-0947e63d158c</t>
  </si>
  <si>
    <t>transfert cheque</t>
  </si>
  <si>
    <t>41862ae4-9785-4fe8-88ed-f5f50a0e9b5e</t>
  </si>
  <si>
    <t>marmite7 marmite5</t>
  </si>
  <si>
    <t>7d62e058-44fc-46a9-a776-403296dd289e</t>
  </si>
  <si>
    <t>1da3ee2e-80b7-4190-bf6c-f9bdd3bec0c4</t>
  </si>
  <si>
    <t>447e1081-81d8-41b4-b6c2-bea1f78d159c</t>
  </si>
  <si>
    <t>gayeri</t>
  </si>
  <si>
    <t>gayeri1</t>
  </si>
  <si>
    <t>komondjari</t>
  </si>
  <si>
    <t>Marché de Gayeri</t>
  </si>
  <si>
    <t>securite rarete_transport</t>
  </si>
  <si>
    <t>gobelet_plastique bassine natte</t>
  </si>
  <si>
    <t>restrictions_mouvements personnes_insecurite</t>
  </si>
  <si>
    <t>Plusieurs commerçants ont quitté la localité à cause du blocus</t>
  </si>
  <si>
    <t>Tous les villages environnants sont sous blocus</t>
  </si>
  <si>
    <t>b5dfe6c3-1b22-46c6-9fa5-a495ee0bf104</t>
  </si>
  <si>
    <t>Hausse_prix_fournisseurs baisse_offre_securite</t>
  </si>
  <si>
    <t>restrictions_mouvements manque_transports</t>
  </si>
  <si>
    <t>Plusieurs commerçants ont quitté la ville à cause du blocus</t>
  </si>
  <si>
    <t>a606a1a3-c277-4736-b58f-6f009be1c451</t>
  </si>
  <si>
    <t>9e2dcbb0-c960-4f2e-a3bc-3e286e6639ab</t>
  </si>
  <si>
    <t>personnes_insecurite restrictions_mouvements</t>
  </si>
  <si>
    <t>faf4d21f-3e1b-4518-b222-e19166be2279</t>
  </si>
  <si>
    <t>combustible_charbon combustible_gaz</t>
  </si>
  <si>
    <t>e009b0d0-2df2-4c14-9b7d-352d7b9f16a9</t>
  </si>
  <si>
    <t>sac_boro lampe bassine</t>
  </si>
  <si>
    <t>ad0ae77f-30ab-471f-856c-b9f6c66ca2ff</t>
  </si>
  <si>
    <t>corde tenaille</t>
  </si>
  <si>
    <t>combustible_charbon marmite7 marmite5 lampe</t>
  </si>
  <si>
    <t>357e4fe9-0a5c-4139-9415-768531bce2cd</t>
  </si>
  <si>
    <t>combustible_gaz combustible_charbon</t>
  </si>
  <si>
    <t>cheque transfert</t>
  </si>
  <si>
    <t>1cd1f4f4-b767-45f6-8f93-80524a661c3a</t>
  </si>
  <si>
    <t>pagne couverture natte bassine gobelet_acier gobelet_plastique</t>
  </si>
  <si>
    <t>achat_liquidites</t>
  </si>
  <si>
    <t>e2613457-9136-412e-9089-8c0840cb2da7</t>
  </si>
  <si>
    <t>marmite7 marmite5 gobelet_plastique gobelet_acier bassine natte</t>
  </si>
  <si>
    <t>Avec l'incecurite a Na des difficultés  pour prendre beaucoup de stock pour des risques</t>
  </si>
  <si>
    <t>b1a303ac-76d7-4b46-8efc-bfd6f2b7bd43</t>
  </si>
  <si>
    <t>sebba</t>
  </si>
  <si>
    <t>SI_SEB001</t>
  </si>
  <si>
    <t>yagha</t>
  </si>
  <si>
    <t>Marché de Sebba</t>
  </si>
  <si>
    <t>bidon seau</t>
  </si>
  <si>
    <t>route_etat prix_fournisseurs rarete_transport autre</t>
  </si>
  <si>
    <t>Blocus</t>
  </si>
  <si>
    <t>combustible_charbon lampe</t>
  </si>
  <si>
    <t>Hausse_prix_fournisseurs baisse_offre_rupturestocks baisse_offre_securite</t>
  </si>
  <si>
    <t>credit_informel troc</t>
  </si>
  <si>
    <t>oui_un_seul</t>
  </si>
  <si>
    <t>Insécurité</t>
  </si>
  <si>
    <t>Marché très peu fonctionnel absence totale de vivres</t>
  </si>
  <si>
    <t>d5c77249-df9b-48d4-a4fe-65b61606face</t>
  </si>
  <si>
    <t>rarete_transport securite prix_fournisseurs</t>
  </si>
  <si>
    <t>securite prix_fournisseurs autre</t>
  </si>
  <si>
    <t>achat_prix transports achat_liquidites</t>
  </si>
  <si>
    <t>personnes_insecurite</t>
  </si>
  <si>
    <t>agression_commercant vol_tire</t>
  </si>
  <si>
    <t>9500cf10-307e-4300-8c50-c1477f2d5e22</t>
  </si>
  <si>
    <t>prix_fournisseurs securite rarete_transport</t>
  </si>
  <si>
    <t>route_etat prix_fournisseurs rarete_transport cout_transport</t>
  </si>
  <si>
    <t>routes_banditisme routes_ganes</t>
  </si>
  <si>
    <t>assassinat enlevement</t>
  </si>
  <si>
    <t>Rien</t>
  </si>
  <si>
    <t>e27a03ed-12c3-4707-b437-64d19a9a996d</t>
  </si>
  <si>
    <t>rarete_transport route_etat</t>
  </si>
  <si>
    <t>Non</t>
  </si>
  <si>
    <t>c6637e6e-4ddc-4648-972c-7c53e12d831f</t>
  </si>
  <si>
    <t>boussouma5</t>
  </si>
  <si>
    <t>mais sorgho_rouge sorgho_blanc mil riz_local riz_importe viande_beuf viande_mouton poisson lait_en_poudre lait_frais niebe arachide_coque arachide_graine voandzou oignon tomate feuille huile beurre sel sucre</t>
  </si>
  <si>
    <t>yorouba</t>
  </si>
  <si>
    <t>kg yorouba tine</t>
  </si>
  <si>
    <t>litre boule</t>
  </si>
  <si>
    <t>degradation_perte vols route_etat prix_fournisseurs cout_transport</t>
  </si>
  <si>
    <t>Vu la saison pluvieuse les activités ne marche plus comme il se doit</t>
  </si>
  <si>
    <t>aed65952-a57b-4c3b-9bef-7e68a6c9ff7f</t>
  </si>
  <si>
    <t>52fa4d81-19c1-4749-8cde-5f7b233029b7</t>
  </si>
  <si>
    <t>kg tine yorouba</t>
  </si>
  <si>
    <t>269abf00-4088-4ec5-afc7-1bb7dce3c4cb</t>
  </si>
  <si>
    <t>tine yorouba</t>
  </si>
  <si>
    <t>fe287ea8-4528-427d-a050-a258165b129e</t>
  </si>
  <si>
    <t>assiette gobelet_plastique bassine</t>
  </si>
  <si>
    <t>degradation_perte cout_transport</t>
  </si>
  <si>
    <t>3059eb62-3a72-4d8e-96bf-b155c675054c</t>
  </si>
  <si>
    <t>dbe1a492-33a1-4500-93b3-3360b783ce9d</t>
  </si>
  <si>
    <t>c3bf61a1-5eed-4244-9fa2-d01a049f5c3d</t>
  </si>
  <si>
    <t>mais sorgho_rouge sorgho_blanc mil riz_local riz_importe viande_beuf viande_mouton poisson lait_en_poudre lait_frais niebe arachide_coque sel sucre beurre huile feuille tomate oignon voandzou arachide_graine</t>
  </si>
  <si>
    <t>yorouba tine kg</t>
  </si>
  <si>
    <t>degradation_perte prix_fournisseurs cout_transport</t>
  </si>
  <si>
    <t>Avec la saison pluvieuse le marché n'avance plus comme avant</t>
  </si>
  <si>
    <t>ab1ab0f7-6d7e-4a38-b93a-4b7ce96ca37e</t>
  </si>
  <si>
    <t>Besoin de votre visite tout les jours</t>
  </si>
  <si>
    <t>Merci votre compréhension</t>
  </si>
  <si>
    <t>7693faec-4b57-41b1-bde8-15247cfcf96a</t>
  </si>
  <si>
    <t>1606b07c-d25f-4282-ba2c-a83f1af8ba24</t>
  </si>
  <si>
    <t>mais sorgho_rouge sorgho_blanc mil</t>
  </si>
  <si>
    <t>Les prix des transports sont chers</t>
  </si>
  <si>
    <t>7ca1d8be-c1ba-49c1-8c26-4ba3621daca8</t>
  </si>
  <si>
    <t>d96dfd39-36db-4510-822f-7804a12ca70d</t>
  </si>
  <si>
    <t>sel sucre beurre huile feuille tomate oignon voandzou arachide_graine arachide_coque niebe lait_frais lait_en_poudre poisson viande_mouton viande_beuf riz_importe riz_local mil sorgho_blanc sorgho_rouge mais</t>
  </si>
  <si>
    <t>Manque d'argent Au niveau des clients</t>
  </si>
  <si>
    <t>3d4f6765-6035-4324-9b4c-cb2398708424</t>
  </si>
  <si>
    <t>ea399bb3-5c59-4158-b4f7-5db6547bcdb8</t>
  </si>
  <si>
    <t>bce95c17-3a60-40c4-ab88-7692952480c0</t>
  </si>
  <si>
    <t>mais sorgho_rouge sorgho_blanc mil riz_local riz_importe viande_beuf viande_mouton poisson lait_en_poudre lait_frais niebe arachide_graine arachide_coque voandzou oignon tomate feuille huile beurre sucre sel</t>
  </si>
  <si>
    <t>Le prix des transports a augmenté</t>
  </si>
  <si>
    <t>9e3c1517-32f9-495d-be57-25d2284de318</t>
  </si>
  <si>
    <t>8b984a05-5ecb-4594-8213-135f05870bea</t>
  </si>
  <si>
    <t>combustible_bois combustible_charbon combustible_gaz marmite7 marmite5 assiette gobelet_acier bassine natte couverture moustiquaire lampe pagne sac_boro gobelet_plastique</t>
  </si>
  <si>
    <t>gobelet_plastique bassine</t>
  </si>
  <si>
    <t>Prix du carburant trop cher</t>
  </si>
  <si>
    <t>e3a02646-851d-49b1-a1b3-7f2b5d3cac52</t>
  </si>
  <si>
    <t>0c90f43c-dad6-4218-ac99-323de00363ed</t>
  </si>
  <si>
    <t>84723def-55e3-4f51-8a52-045f54a84487</t>
  </si>
  <si>
    <t>b696d22d-39e4-4354-8d81-fd4904edf20d</t>
  </si>
  <si>
    <t>combustible_bois combustible_charbon combustible_gaz marmite7 marmite5 assiette gobelet_plastique gobelet_acier bassine natte sac_boro pagne lampe moustiquaire couverture</t>
  </si>
  <si>
    <t>Nos activités ne marche plus dû à la saison</t>
  </si>
  <si>
    <t>0a92e644-7ce9-4387-ae0b-9997a9c3dbef</t>
  </si>
  <si>
    <t>680f928d-cd52-4386-8ecc-6b9a01a8b381</t>
  </si>
  <si>
    <t>gobelet_plastique bassine lampe</t>
  </si>
  <si>
    <t>9a92af86-2a86-4680-bbd3-787866b6a44e</t>
  </si>
  <si>
    <t>pelle tenaille corde bache</t>
  </si>
  <si>
    <t>3a8d7c67-1f07-4925-b70a-9a0437121617</t>
  </si>
  <si>
    <t>fb8c4796-58bc-428b-b5de-7b1452f7fe5d</t>
  </si>
  <si>
    <t>3512eaf4-fd45-4921-9736-2c9da62eb794</t>
  </si>
  <si>
    <t>eea6a300-f71a-4557-919b-ea1c36ef0dd0</t>
  </si>
  <si>
    <t>savon400gr bidon seau</t>
  </si>
  <si>
    <t>Prix du carburant est très cher</t>
  </si>
  <si>
    <t>a69ff78d-5b67-4f96-bb83-93c4512a5773</t>
  </si>
  <si>
    <t>boule250g boule400g</t>
  </si>
  <si>
    <t>770f22c6-6031-4123-9193-d1d569ecf43c</t>
  </si>
  <si>
    <t>222d118d-bebb-43cb-9f00-2c8fdb057e0c</t>
  </si>
  <si>
    <t>02a8c7da-8a43-4b03-9ca0-1a882fda5f3f</t>
  </si>
  <si>
    <t>diabo</t>
  </si>
  <si>
    <t>diabo1</t>
  </si>
  <si>
    <t>Marché de Diabo</t>
  </si>
  <si>
    <t>Les ruptures</t>
  </si>
  <si>
    <t>b41a97f3-fa24-4401-be89-c36eaa7efcbe</t>
  </si>
  <si>
    <t>route_etat rarete_transport securite</t>
  </si>
  <si>
    <t>3a795b49-aa46-4694-a998-238afdd8fb5c</t>
  </si>
  <si>
    <t>securite route_etat prix_fournisseurs cout_transport</t>
  </si>
  <si>
    <t>a25475be-d78f-493c-8d3f-dd51b792c96b</t>
  </si>
  <si>
    <t>combustible_charbon lampe sac_boro</t>
  </si>
  <si>
    <t>securite route_etat prix_fournisseurs rarete_transport cout_transport taxes</t>
  </si>
  <si>
    <t>688deb08-ce80-4b32-b8f4-0948d7a3c3e7</t>
  </si>
  <si>
    <t>assiette gobelet_plastique gobelet_acier natte bassine pagne</t>
  </si>
  <si>
    <t>d708c807-033d-4190-a1d4-da2c0e1d9fde</t>
  </si>
  <si>
    <t>bache tenaille corde</t>
  </si>
  <si>
    <t>Amélioration des routes.</t>
  </si>
  <si>
    <t>3d54d93d-a0a4-4533-9e5e-40071e465f09</t>
  </si>
  <si>
    <t>sac_boro lampe natte</t>
  </si>
  <si>
    <t>87c4441f-0cf4-4436-891b-5bc340144592</t>
  </si>
  <si>
    <t>0_5l</t>
  </si>
  <si>
    <t>4d3926aa-dbbd-499d-8753-f5ece18c29a6</t>
  </si>
  <si>
    <t>marmite7 marmite5 natte lampe sac_boro</t>
  </si>
  <si>
    <t>Les gents n'ont pas d'argent.</t>
  </si>
  <si>
    <t>8e593146-5d64-425a-80f9-590f34a632e2</t>
  </si>
  <si>
    <t>tibga</t>
  </si>
  <si>
    <t>tibga1</t>
  </si>
  <si>
    <t>Marché de Tibga</t>
  </si>
  <si>
    <t>marmite7 marmite5 assiette bassine</t>
  </si>
  <si>
    <t>Une sphycose d'insécurité dûe à l'attaque par des HANI d'un village de la commune de Diapangou très proche de Tibga Centre dans la fin du mois de juillet</t>
  </si>
  <si>
    <t>Oui l'attaque d'un village de Diapangou proche de Tibga par les HANI dans la fin du mois de juillet</t>
  </si>
  <si>
    <t>La campagne agricole hivernale</t>
  </si>
  <si>
    <t>Le marché fonctionne normalement actuellement</t>
  </si>
  <si>
    <t>566d95e6-1940-41db-ac97-13c8bf175ba2</t>
  </si>
  <si>
    <t>assiette gobelet_plastique gobelet_acier bassine pagne</t>
  </si>
  <si>
    <t>b576d20d-c83b-4268-9d10-d77acfc3f83a</t>
  </si>
  <si>
    <t>f9b8e4ee-6d69-4a39-a003-cdcd139ad56a</t>
  </si>
  <si>
    <t>pagne couverture</t>
  </si>
  <si>
    <t>c29b9780-aa7d-4a39-ad6e-ce68ee45d8d0</t>
  </si>
  <si>
    <t>bache tenaille</t>
  </si>
  <si>
    <t>bb0499ce-12a2-45a4-baaa-912ef9a58aee</t>
  </si>
  <si>
    <t>618b0915-9899-4cb2-bf6e-455942b9c2c0</t>
  </si>
  <si>
    <t>e78be2d2-ea0e-4fb6-a6cf-de957467ce92</t>
  </si>
  <si>
    <t>d3f4b906-8cd3-4f0a-b3a4-1f59be6a972f</t>
  </si>
  <si>
    <t>e0ddc5e5-2d4d-46fa-829e-158ba905c99e</t>
  </si>
  <si>
    <t>manque_transports restrictions_mouvements</t>
  </si>
  <si>
    <t>route_endommagees routes_ganes</t>
  </si>
  <si>
    <t>71940fca-e897-46c1-ac00-a6e68c2b10d7</t>
  </si>
  <si>
    <t>routes_ganes route_endommagees</t>
  </si>
  <si>
    <t>0d437765-b580-4b96-b135-bf2ea4db159a</t>
  </si>
  <si>
    <t>d19a6485-7771-4982-8248-a867fc37e66c</t>
  </si>
  <si>
    <t>moustiquaire pagne couverture</t>
  </si>
  <si>
    <t>Tous les villages environnants sont sous blocus.</t>
  </si>
  <si>
    <t>2f36f717-30a1-4ea4-9828-62a1bad4d688</t>
  </si>
  <si>
    <t>moustiquaire couverture pagne</t>
  </si>
  <si>
    <t>d42ceae6-0915-4a7b-8831-373e3ef36fac</t>
  </si>
  <si>
    <t>restrictions_mouvements lieux_insecurite</t>
  </si>
  <si>
    <t>bb5c801e-d656-4c96-ad77-991d7e9bc44c</t>
  </si>
  <si>
    <t>gorom_gorom</t>
  </si>
  <si>
    <t>gorom1</t>
  </si>
  <si>
    <t>drc</t>
  </si>
  <si>
    <t>oudalan</t>
  </si>
  <si>
    <t>Danish Refugee Council Burkina Faso (DRC)</t>
  </si>
  <si>
    <t>Marché de Gorom-Gorom</t>
  </si>
  <si>
    <t>securite degradation_perte route_etat rarete_transport cout_transport</t>
  </si>
  <si>
    <t>securite degradation_perte route_etat cout_transport rarete_transport</t>
  </si>
  <si>
    <t>marchandises vehicules aggression</t>
  </si>
  <si>
    <t>Le blocage de la RN3 par les GANES</t>
  </si>
  <si>
    <t>L'arrivée de nouveaux PDI</t>
  </si>
  <si>
    <t>Le marché à été fortement ravitailler ses jours ci surtout en vivres.la RN3 est toujours sous blocus</t>
  </si>
  <si>
    <t>Le commerce est content car ses commandes qui étaient bloqué à Kaya est bien arrivée.</t>
  </si>
  <si>
    <t>eee9cbad-d776-4cdd-b050-13395e3c6f41</t>
  </si>
  <si>
    <t>securite degradation_perte route_etat rarete_transport cout_transport prix_fournisseurs</t>
  </si>
  <si>
    <t>securite degradation_perte route_etat prix_fournisseurs rarete_transport cout_transport</t>
  </si>
  <si>
    <t>argent_mobile transfert cheque bons</t>
  </si>
  <si>
    <t>Le marché vie au rythme du convoi,nous avons été ravitailler ses jours-ci.ce mois la situation du marché est mieux.</t>
  </si>
  <si>
    <t>On note qu'il ya assez articles dans la boutique</t>
  </si>
  <si>
    <t>5c0db0c3-5c27-49b6-98a9-2c7d0e2b2750</t>
  </si>
  <si>
    <t>gorom3</t>
  </si>
  <si>
    <t>hausse_demande_arrivees baisse_offre_saison_circulation baisse_offre_securite</t>
  </si>
  <si>
    <t>baisse_offre_saison_circulation baisse_offre_securite</t>
  </si>
  <si>
    <t>marmite7 marmite5 assiette gobelet_plastique gobelet_acier bassine natte couverture moustiquaire lampe pagne sac_boro combustible_gaz combustible_charbon combustible_bois</t>
  </si>
  <si>
    <t>baisse_offre_saison_circulation hausse_demande_arrivees baisse_offre_securite</t>
  </si>
  <si>
    <t>Les commercants des autres licalitės se sont installé ici acause de l'insecurité Dan's leurs zones</t>
  </si>
  <si>
    <t>Acause des PDI</t>
  </si>
  <si>
    <t>dc1c97ee-5356-476b-bfdd-517f54fc569e</t>
  </si>
  <si>
    <t>bogande</t>
  </si>
  <si>
    <t>bogande2</t>
  </si>
  <si>
    <t>gnagna</t>
  </si>
  <si>
    <t>Marché de Bogande</t>
  </si>
  <si>
    <t>savon400gr seau bidon</t>
  </si>
  <si>
    <t>securite rarete_transport prix_fournisseurs degradation_perte route_etat</t>
  </si>
  <si>
    <t>bache pelle tenaille corde</t>
  </si>
  <si>
    <t>securite route_etat prix_fournisseurs cout_transport taxes</t>
  </si>
  <si>
    <t>combustible_gaz gobelet_plastique bassine couverture sac_boro pagne combustible_charbon</t>
  </si>
  <si>
    <t>6kg 3kg 12kg</t>
  </si>
  <si>
    <t>combustible_gaz gobelet_plastique bassine couverture pagne sac_boro</t>
  </si>
  <si>
    <t>securite rarete_transport cout_transport prix_fournisseurs route_etat degradation_perte taxes</t>
  </si>
  <si>
    <t>hausse_couts hausse_demande_arrivees Hausse_prix_fournisseurs baisse_offre_securite</t>
  </si>
  <si>
    <t>transports achat_prix</t>
  </si>
  <si>
    <t>transfert credit_informel</t>
  </si>
  <si>
    <t>non_pas_dernierement</t>
  </si>
  <si>
    <t>routes_inondees</t>
  </si>
  <si>
    <t>Cela est dû à l'insécurité.</t>
  </si>
  <si>
    <t>Le manque de moyens financiers pour acheté les marchandises</t>
  </si>
  <si>
    <t>Le financement des ONG pour l'améliorer les conditions de vie pour l'augmentation des acheteurs de produits</t>
  </si>
  <si>
    <t>Financement sur les produits de marchandises et la sensibilisation des commerçants</t>
  </si>
  <si>
    <t>75e68772-9eab-4020-87ee-e708aaa89c05</t>
  </si>
  <si>
    <t>bogande3</t>
  </si>
  <si>
    <t>degradation_perte route_etat prix_fournisseurs cout_transport</t>
  </si>
  <si>
    <t>baisse_offre_securite hausse_couts</t>
  </si>
  <si>
    <t>securite degradation_perte route_etat prix_fournisseurs</t>
  </si>
  <si>
    <t>credit_informel transfert</t>
  </si>
  <si>
    <t>Le manque d'argent pour les clients de faire leurs achats des marchandises.</t>
  </si>
  <si>
    <t>L'amélioration des conditions de vie des populations.</t>
  </si>
  <si>
    <t>L'amélioration des conditions  de vie des populations.</t>
  </si>
  <si>
    <t>92ee714f-034b-4417-a939-b8319141cb91</t>
  </si>
  <si>
    <t>bogande4</t>
  </si>
  <si>
    <t>securite degradation_perte route_etat prix_fournisseurs taxes</t>
  </si>
  <si>
    <t>securite vols degradation_perte route_etat taxes</t>
  </si>
  <si>
    <t>ganes_bandits transports achat_prix</t>
  </si>
  <si>
    <t>Le manque d'argent pour les achats des marchandises.</t>
  </si>
  <si>
    <t>Chacun cherche à se nourrir sa famille d'abord.donc y'a le manque d'argent financièrs.</t>
  </si>
  <si>
    <t>Nous souhaitons l'amélioration des conditions de vie des populations de la ville.</t>
  </si>
  <si>
    <t>61653b2e-e4e8-4fd4-af97-372cdf543707</t>
  </si>
  <si>
    <t>bogande5</t>
  </si>
  <si>
    <t>securite route_etat prix_fournisseurs</t>
  </si>
  <si>
    <t>corde pelle</t>
  </si>
  <si>
    <t>Manque d'argent pour payer les marchandises et aussi l'insécurité dans la ville</t>
  </si>
  <si>
    <t>Le manque d'argent financièrs.</t>
  </si>
  <si>
    <t>Nous souhaitons que la Paix revienne et l'amélioration des conditions de vie des populations.</t>
  </si>
  <si>
    <t>ed39c569-a833-4ef4-a9d1-42967843ad1f</t>
  </si>
  <si>
    <t>bogande6</t>
  </si>
  <si>
    <t>securite route_etat degradation_perte prix_fournisseurs cout_transport taxes</t>
  </si>
  <si>
    <t>hausse_couts Hausse_prix_fournisseurs baisse_offre_rupturestocks</t>
  </si>
  <si>
    <t>securite degradation_perte route_etat</t>
  </si>
  <si>
    <t>hausse_couts Hausse_prix_fournisseurs baisse_offre_rupturestocks baisse_offre_securite</t>
  </si>
  <si>
    <t>achat_liquidites transports</t>
  </si>
  <si>
    <t>lieux_insecurite</t>
  </si>
  <si>
    <t>Manque de moyens financiers</t>
  </si>
  <si>
    <t>Insécurité fait que client n'ont d'argent</t>
  </si>
  <si>
    <t>La diminution de nos clients suites à l'insécurité car la population est deguerpit</t>
  </si>
  <si>
    <t>L'insécurité fait que la demande des produits ont diminué</t>
  </si>
  <si>
    <t>1bcc63bc-f786-4aea-b6a3-bd04bd6bed10</t>
  </si>
  <si>
    <t>bogande1</t>
  </si>
  <si>
    <t>vols degradation_perte route_etat cout_transport</t>
  </si>
  <si>
    <t>combustible_charbon combustible_gaz marmite7 marmite5 assiette gobelet_plastique gobelet_acier bassine natte couverture moustiquaire lampe pagne sac_boro</t>
  </si>
  <si>
    <t>6kg 12kg 3kg</t>
  </si>
  <si>
    <t>marmite7 combustible_gaz combustible_charbon marmite5 natte couverture moustiquaire lampe sac_boro</t>
  </si>
  <si>
    <t>La dégradation de la situation sécuritaire</t>
  </si>
  <si>
    <t>Le déplacement massif de la population du a la situation de</t>
  </si>
  <si>
    <t>Nous demandons seulement l'accompagner des partenaires</t>
  </si>
  <si>
    <t>Aujourd'hui étant jour du marché c'est le soir nous nous sommes rencontrées à son domicile</t>
  </si>
  <si>
    <t>6abc256e-2387-442f-a591-fdbc511ebbaf</t>
  </si>
  <si>
    <t>manque_transports</t>
  </si>
  <si>
    <t>Tous villages environnants sont sous blocus</t>
  </si>
  <si>
    <t>b0351aad-011e-4f9a-9af4-b5f6576d491f</t>
  </si>
  <si>
    <t>hyg</t>
  </si>
  <si>
    <t>O</t>
  </si>
  <si>
    <t>CF</t>
  </si>
  <si>
    <t>CG</t>
  </si>
  <si>
    <t>CH</t>
  </si>
  <si>
    <t>CI</t>
  </si>
  <si>
    <t>CJ</t>
  </si>
  <si>
    <t>CK</t>
  </si>
  <si>
    <t>CL</t>
  </si>
  <si>
    <t>CM</t>
  </si>
  <si>
    <t>CN</t>
  </si>
  <si>
    <t>CO</t>
  </si>
  <si>
    <t>CP</t>
  </si>
  <si>
    <t>AH</t>
  </si>
  <si>
    <t>AS</t>
  </si>
  <si>
    <t>BH</t>
  </si>
  <si>
    <t>ES</t>
  </si>
  <si>
    <t>FD</t>
  </si>
  <si>
    <t>FO</t>
  </si>
  <si>
    <t>FZ</t>
  </si>
  <si>
    <t>JV</t>
  </si>
  <si>
    <t>KG</t>
  </si>
  <si>
    <t>KV</t>
  </si>
  <si>
    <t>LM</t>
  </si>
  <si>
    <t>LX</t>
  </si>
  <si>
    <t>MI</t>
  </si>
  <si>
    <t>MT</t>
  </si>
  <si>
    <t>NE</t>
  </si>
  <si>
    <t>NV</t>
  </si>
  <si>
    <t>OG</t>
  </si>
  <si>
    <t>OR</t>
  </si>
  <si>
    <t>PC</t>
  </si>
  <si>
    <t>PN</t>
  </si>
  <si>
    <t>PY</t>
  </si>
  <si>
    <t>QM</t>
  </si>
  <si>
    <t>ARQ</t>
  </si>
  <si>
    <t>ASP</t>
  </si>
  <si>
    <t>AST</t>
  </si>
  <si>
    <t>ATM</t>
  </si>
  <si>
    <t>ATP</t>
  </si>
  <si>
    <t>ATE</t>
  </si>
  <si>
    <t>ATB</t>
  </si>
  <si>
    <t>WB</t>
  </si>
  <si>
    <t>WS</t>
  </si>
  <si>
    <t>XJ</t>
  </si>
  <si>
    <t>YA</t>
  </si>
  <si>
    <t>YR</t>
  </si>
  <si>
    <t>ZI</t>
  </si>
  <si>
    <t>ZZ</t>
  </si>
  <si>
    <t>AAQ</t>
  </si>
  <si>
    <t>ABB</t>
  </si>
  <si>
    <t>ABM</t>
  </si>
  <si>
    <t>ABX</t>
  </si>
  <si>
    <t>ACI</t>
  </si>
  <si>
    <t>ACT</t>
  </si>
  <si>
    <t>ADE</t>
  </si>
  <si>
    <t>ADP</t>
  </si>
  <si>
    <t>AEA</t>
  </si>
  <si>
    <t>AEL</t>
  </si>
  <si>
    <t>AFC</t>
  </si>
  <si>
    <t>AFT</t>
  </si>
  <si>
    <t>AGK</t>
  </si>
  <si>
    <t>AHB</t>
  </si>
  <si>
    <t>AHS</t>
  </si>
  <si>
    <t>AIH</t>
  </si>
  <si>
    <t>AIW</t>
  </si>
  <si>
    <t>AJH</t>
  </si>
  <si>
    <t>AJY</t>
  </si>
  <si>
    <t>AKN</t>
  </si>
  <si>
    <t>cui</t>
  </si>
  <si>
    <t>GU</t>
  </si>
  <si>
    <t>GV</t>
  </si>
  <si>
    <t>GW</t>
  </si>
  <si>
    <t>GX</t>
  </si>
  <si>
    <t>GY</t>
  </si>
  <si>
    <t>GZ</t>
  </si>
  <si>
    <t>HA</t>
  </si>
  <si>
    <t>HB</t>
  </si>
  <si>
    <t>HC</t>
  </si>
  <si>
    <t>HD</t>
  </si>
  <si>
    <t>HE</t>
  </si>
  <si>
    <t>ARR</t>
  </si>
  <si>
    <t>ASQ</t>
  </si>
  <si>
    <t>ASU</t>
  </si>
  <si>
    <t>ATN</t>
  </si>
  <si>
    <t>ATQ</t>
  </si>
  <si>
    <t>ATF</t>
  </si>
  <si>
    <t>ATC</t>
  </si>
  <si>
    <t>div</t>
  </si>
  <si>
    <t>RS</t>
  </si>
  <si>
    <t>RT</t>
  </si>
  <si>
    <t>RU</t>
  </si>
  <si>
    <t>RV</t>
  </si>
  <si>
    <t>RW</t>
  </si>
  <si>
    <t>RX</t>
  </si>
  <si>
    <t>RY</t>
  </si>
  <si>
    <t>RZ</t>
  </si>
  <si>
    <t>SA</t>
  </si>
  <si>
    <t>SB</t>
  </si>
  <si>
    <t>SC</t>
  </si>
  <si>
    <t>ARS</t>
  </si>
  <si>
    <t>ASR</t>
  </si>
  <si>
    <t>AVC</t>
  </si>
  <si>
    <t>ATO</t>
  </si>
  <si>
    <t>ATR</t>
  </si>
  <si>
    <t>ART</t>
  </si>
  <si>
    <t>ASS</t>
  </si>
  <si>
    <t>ARU</t>
  </si>
  <si>
    <t>ARV</t>
  </si>
  <si>
    <t>ARW</t>
  </si>
  <si>
    <t>??ATD</t>
  </si>
  <si>
    <t>--</t>
  </si>
  <si>
    <t>marché</t>
  </si>
  <si>
    <t>---</t>
  </si>
  <si>
    <t>----</t>
  </si>
  <si>
    <t>Discrim pop</t>
  </si>
  <si>
    <t>Inc biens mar</t>
  </si>
  <si>
    <t>Inc gens mar</t>
  </si>
  <si>
    <t>Inc biens route</t>
  </si>
  <si>
    <t>Inc gens route</t>
  </si>
  <si>
    <t>Route dang</t>
  </si>
  <si>
    <t>Route diff</t>
  </si>
  <si>
    <t>------</t>
  </si>
  <si>
    <t>MARCHES SUIVIS</t>
  </si>
  <si>
    <t>Région</t>
  </si>
  <si>
    <t>Province</t>
  </si>
  <si>
    <t>Commune</t>
  </si>
  <si>
    <t>Code marché</t>
  </si>
  <si>
    <t>Code région</t>
  </si>
  <si>
    <t>Boucle du Mouhoun</t>
  </si>
  <si>
    <t>Mouhoun</t>
  </si>
  <si>
    <t>Sourou</t>
  </si>
  <si>
    <t>Centre-Nord</t>
  </si>
  <si>
    <t>Sanmatenga</t>
  </si>
  <si>
    <t>Bam</t>
  </si>
  <si>
    <t>Est</t>
  </si>
  <si>
    <t>Gnagna</t>
  </si>
  <si>
    <t>Gourma</t>
  </si>
  <si>
    <t>Komondjari</t>
  </si>
  <si>
    <t xml:space="preserve">aaplappleqsdjapplerdfvc qsdlk </t>
  </si>
  <si>
    <t>Nord</t>
  </si>
  <si>
    <t>Yatenga</t>
  </si>
  <si>
    <t>Sahel</t>
  </si>
  <si>
    <t>Soum</t>
  </si>
  <si>
    <t>Séno</t>
  </si>
  <si>
    <t>Oudalan</t>
  </si>
  <si>
    <t>Yagha</t>
  </si>
  <si>
    <t>B1:BZ500</t>
  </si>
  <si>
    <t>Marché</t>
  </si>
  <si>
    <t>BNA_nov22!</t>
  </si>
  <si>
    <t>BNA_dec22!</t>
  </si>
  <si>
    <t>BNA_jan23!</t>
  </si>
  <si>
    <t>BNA_fev23!</t>
  </si>
  <si>
    <t>BNA_mar23!</t>
  </si>
  <si>
    <t>BNA_avr23!</t>
  </si>
  <si>
    <t>BNA_mai23!</t>
  </si>
  <si>
    <t>BNA_juin23!</t>
  </si>
  <si>
    <t>BNA_aout23!</t>
  </si>
  <si>
    <t>BNA_sept23!</t>
  </si>
  <si>
    <t>BNA_oct23!</t>
  </si>
  <si>
    <t>BNA_nov23!</t>
  </si>
  <si>
    <t>BNA_dec23!</t>
  </si>
  <si>
    <t>▲</t>
  </si>
  <si>
    <t>colonne réf données</t>
  </si>
  <si>
    <t>WG1:WG1000</t>
  </si>
  <si>
    <t>WH1:WH1000</t>
  </si>
  <si>
    <t>WX1:WX1000</t>
  </si>
  <si>
    <t>WY1:WY1000</t>
  </si>
  <si>
    <t>XO1:XO1000</t>
  </si>
  <si>
    <t>XP1:XP1000</t>
  </si>
  <si>
    <t>YF1:YF1000</t>
  </si>
  <si>
    <t>YG1:YG1000</t>
  </si>
  <si>
    <t>YW1:YW1000</t>
  </si>
  <si>
    <t>YX1:YX1000</t>
  </si>
  <si>
    <t>ZN1:ZN1000</t>
  </si>
  <si>
    <t>ZO1:ZO1000</t>
  </si>
  <si>
    <t>AAE1:AAE1000</t>
  </si>
  <si>
    <t>AAF1:AAF1000</t>
  </si>
  <si>
    <t>AAR1:AAR1000</t>
  </si>
  <si>
    <t>ABC1:ABC1000</t>
  </si>
  <si>
    <t>ABN1:ABN1000</t>
  </si>
  <si>
    <t>ABY1:ABY1000</t>
  </si>
  <si>
    <t>ACJ1:ACJ1000</t>
  </si>
  <si>
    <t>ACU1:ACU1000</t>
  </si>
  <si>
    <t>ADF1:ADF1000</t>
  </si>
  <si>
    <t>ADQ1:ADQ1000</t>
  </si>
  <si>
    <t>AEB1:AEB1000</t>
  </si>
  <si>
    <t>AEQ1:AEQ1000</t>
  </si>
  <si>
    <t>AER1:AER1000</t>
  </si>
  <si>
    <t>AFH1:AFH1000</t>
  </si>
  <si>
    <t>AFI1:AFI1000</t>
  </si>
  <si>
    <t>AFY1:AFY1000</t>
  </si>
  <si>
    <t>AFZ1:AFZ1000</t>
  </si>
  <si>
    <t>AGP1:AGP1000</t>
  </si>
  <si>
    <t>AGQ1:AGQ1000</t>
  </si>
  <si>
    <t>AHG1:AHG1000</t>
  </si>
  <si>
    <t>AHH1:AHH1000</t>
  </si>
  <si>
    <t>AHI1:AHI1000</t>
  </si>
  <si>
    <t>AHW1:AHW1000</t>
  </si>
  <si>
    <t>AHX1:AHX1000</t>
  </si>
  <si>
    <t>AIL1:AIL1000</t>
  </si>
  <si>
    <t>AIM1:AIM1000</t>
  </si>
  <si>
    <t>AIX1:AIX1000</t>
  </si>
  <si>
    <t>AJM1:AJM1000</t>
  </si>
  <si>
    <t>AJN1:AJN1000</t>
  </si>
  <si>
    <t>AJO1:AJO1000</t>
  </si>
  <si>
    <t>AKC1:AKC1000</t>
  </si>
  <si>
    <t>AKD1:AKD1000</t>
  </si>
  <si>
    <t>AKO1:AKO1000</t>
  </si>
  <si>
    <t>►</t>
  </si>
  <si>
    <t>nb de cotations min</t>
  </si>
  <si>
    <t>▼</t>
  </si>
  <si>
    <t>conversion en kg/l</t>
  </si>
  <si>
    <t>MOIS</t>
  </si>
  <si>
    <t>% variation mensuelle</t>
  </si>
  <si>
    <t>%variation trimestrielle</t>
  </si>
  <si>
    <t>% variation annuelle</t>
  </si>
  <si>
    <t>% variation à la moyenne</t>
  </si>
  <si>
    <t>Prix</t>
  </si>
  <si>
    <t>Variation</t>
  </si>
  <si>
    <t>BIENS ALIMENTAIRES</t>
  </si>
  <si>
    <t>Céréales et tubercules</t>
  </si>
  <si>
    <t>Maïs - kg</t>
  </si>
  <si>
    <t>Sorgho blanc - kg</t>
  </si>
  <si>
    <t>Sorgho rouge - kg</t>
  </si>
  <si>
    <t>Mil local - kg</t>
  </si>
  <si>
    <t>Riz local - kg</t>
  </si>
  <si>
    <t>Riz importé - kg</t>
  </si>
  <si>
    <t>Fonio - kg</t>
  </si>
  <si>
    <t>Manioc - kg</t>
  </si>
  <si>
    <t>Igname - kg</t>
  </si>
  <si>
    <t>Patate douce - kg</t>
  </si>
  <si>
    <t>Pomme de terre - kg</t>
  </si>
  <si>
    <t>Protéines</t>
  </si>
  <si>
    <t>Viande de bœuf - kg</t>
  </si>
  <si>
    <t>Viande de mouton - kg</t>
  </si>
  <si>
    <t>Poisson frais - kg</t>
  </si>
  <si>
    <t>Produits laitiers</t>
  </si>
  <si>
    <t>Lait frais - l</t>
  </si>
  <si>
    <t>Lais en poudre - kg</t>
  </si>
  <si>
    <t>Légumineuses</t>
  </si>
  <si>
    <t>Haricot / Niébé - kg</t>
  </si>
  <si>
    <t>Arachide coque - kg</t>
  </si>
  <si>
    <t>Arachide graine - kg</t>
  </si>
  <si>
    <t>Voandzou - kg</t>
  </si>
  <si>
    <t>Fruits et légumes</t>
  </si>
  <si>
    <t>Oignon - kg</t>
  </si>
  <si>
    <t>Tomates - kg</t>
  </si>
  <si>
    <t>Feuilles - tas</t>
  </si>
  <si>
    <t>Graisses et huile</t>
  </si>
  <si>
    <t>Huile d'arachide - l</t>
  </si>
  <si>
    <t>Beurre de karité - kg</t>
  </si>
  <si>
    <t>Epices et condiments</t>
  </si>
  <si>
    <t>Sucre</t>
  </si>
  <si>
    <t>Sel</t>
  </si>
  <si>
    <t>Sud-Ouest</t>
  </si>
  <si>
    <t>O1:O300</t>
  </si>
  <si>
    <t>aggregate!</t>
  </si>
  <si>
    <t>C1:C300</t>
  </si>
  <si>
    <t>dispo</t>
  </si>
  <si>
    <t>Dispo</t>
  </si>
  <si>
    <t>Peu dispo</t>
  </si>
  <si>
    <t>Non dispo</t>
  </si>
  <si>
    <t>DUREE MEDIANE DES STOCKS (en nombre de jours)</t>
  </si>
  <si>
    <t>DUREE MEDIANE DE RENOUVELLEMENT DES STOCKS (en nombre de jours)</t>
  </si>
  <si>
    <t>PRODUITS POUR LESQUELS LA DIFFERENCE ENTRE DUREE DES STOCKS MEDIANE ET TEMPS DE RENOUVELLEMENT MEDIAN EST NEGATIVE</t>
  </si>
  <si>
    <t>DISPONIBILITE DES BIENS</t>
  </si>
  <si>
    <t>stock</t>
  </si>
  <si>
    <t>réappro</t>
  </si>
  <si>
    <t>WM1:WM300</t>
  </si>
  <si>
    <t>WN1:WN300</t>
  </si>
  <si>
    <t>AU1:AU300</t>
  </si>
  <si>
    <t>Maïs</t>
  </si>
  <si>
    <t>XD1:XD300</t>
  </si>
  <si>
    <t>XE1:XE300</t>
  </si>
  <si>
    <t>AV1:AV300</t>
  </si>
  <si>
    <t>Sorgho blanc</t>
  </si>
  <si>
    <t>XU1:XU300</t>
  </si>
  <si>
    <t>XV1:XV300</t>
  </si>
  <si>
    <t>AW1:AW300</t>
  </si>
  <si>
    <t>Sorgho rouge</t>
  </si>
  <si>
    <t>YL1:YL300</t>
  </si>
  <si>
    <t>YM1:YM300</t>
  </si>
  <si>
    <t>AX1:AX300</t>
  </si>
  <si>
    <t>Mil local</t>
  </si>
  <si>
    <t>ZC1:ZC300</t>
  </si>
  <si>
    <t>ZD1:ZD300</t>
  </si>
  <si>
    <t>AY1:AY300</t>
  </si>
  <si>
    <t>Riz local</t>
  </si>
  <si>
    <t>ZT1:ZT300</t>
  </si>
  <si>
    <t>ZU1:ZU300</t>
  </si>
  <si>
    <t>AZ1:AZ300</t>
  </si>
  <si>
    <t>Riz importé</t>
  </si>
  <si>
    <t>AAK1:AAK300</t>
  </si>
  <si>
    <t>AAL1:AAL300</t>
  </si>
  <si>
    <t>BA1:BA300</t>
  </si>
  <si>
    <t>Fonio</t>
  </si>
  <si>
    <t>AAV1:AAV300</t>
  </si>
  <si>
    <t>AAW1:AAW300</t>
  </si>
  <si>
    <t>BB1:BB300</t>
  </si>
  <si>
    <t>ABG1:ABG300</t>
  </si>
  <si>
    <t>ABH1:ABH300</t>
  </si>
  <si>
    <t>BC1:BC300</t>
  </si>
  <si>
    <t>ABR1:ABR300</t>
  </si>
  <si>
    <t>ABS1:ABS300</t>
  </si>
  <si>
    <t>BD1:BD300</t>
  </si>
  <si>
    <t>ACC1:ACC300</t>
  </si>
  <si>
    <t>ACD1:ACD300</t>
  </si>
  <si>
    <t>BE1:BE300</t>
  </si>
  <si>
    <t>ACN1:ACN300</t>
  </si>
  <si>
    <t>ACO1:ACO300</t>
  </si>
  <si>
    <t>BF1:BF300</t>
  </si>
  <si>
    <t>Viande de bœuf</t>
  </si>
  <si>
    <t>ACY1:ACY300</t>
  </si>
  <si>
    <t>ACZ1:ACZ300</t>
  </si>
  <si>
    <t>BG1:BG300</t>
  </si>
  <si>
    <t>Viande de mouton</t>
  </si>
  <si>
    <t>ADJ1:ADJ300</t>
  </si>
  <si>
    <t>ADK1:ADK300</t>
  </si>
  <si>
    <t>BH1:BH300</t>
  </si>
  <si>
    <t>Poisson</t>
  </si>
  <si>
    <t>ADU1:ADU300</t>
  </si>
  <si>
    <t>ADV1:ADV300</t>
  </si>
  <si>
    <t>BI1:BI300</t>
  </si>
  <si>
    <t>Lait en poudre</t>
  </si>
  <si>
    <t>AEF1:AEF300</t>
  </si>
  <si>
    <t>AEG1:AEG300</t>
  </si>
  <si>
    <t>BJ1:BJ300</t>
  </si>
  <si>
    <t>Lait frais</t>
  </si>
  <si>
    <t>AEW1:AEW300</t>
  </si>
  <si>
    <t>AEX1:AEX300</t>
  </si>
  <si>
    <t>BK1:BK300</t>
  </si>
  <si>
    <t>Haricot</t>
  </si>
  <si>
    <t>AFN1:AFN300</t>
  </si>
  <si>
    <t>AFO1:AFO300</t>
  </si>
  <si>
    <t>BL1:BL300</t>
  </si>
  <si>
    <t>Arachide coque</t>
  </si>
  <si>
    <t>AGE1:AGE300</t>
  </si>
  <si>
    <t>AGF1:AGF300</t>
  </si>
  <si>
    <t>BM1:BM300</t>
  </si>
  <si>
    <t>Arachide graine</t>
  </si>
  <si>
    <t>AGV1:AGV300</t>
  </si>
  <si>
    <t>AGW1:AGW300</t>
  </si>
  <si>
    <t>BN1:BN300</t>
  </si>
  <si>
    <t>Voandzou</t>
  </si>
  <si>
    <t>AHM1:AHM300</t>
  </si>
  <si>
    <t>AHN1:AHN300</t>
  </si>
  <si>
    <t>BO1:BO300</t>
  </si>
  <si>
    <t>Oignon</t>
  </si>
  <si>
    <t>AIB1:AIB300</t>
  </si>
  <si>
    <t>AIC1:AIC300</t>
  </si>
  <si>
    <t>BP1:BP300</t>
  </si>
  <si>
    <t>Tomates</t>
  </si>
  <si>
    <t>AIQ1:AIQ300</t>
  </si>
  <si>
    <t>AIR1:AIR300</t>
  </si>
  <si>
    <t>BQ1:BQ300</t>
  </si>
  <si>
    <t>Feuilles</t>
  </si>
  <si>
    <t>AJB1:AJB300</t>
  </si>
  <si>
    <t>AJC1:AJC300</t>
  </si>
  <si>
    <t>BR1:BR300</t>
  </si>
  <si>
    <t>Huile</t>
  </si>
  <si>
    <t>AJS1:AJS300</t>
  </si>
  <si>
    <t>AJT1:AJT300</t>
  </si>
  <si>
    <t>BS1:BS300</t>
  </si>
  <si>
    <t>Beurre</t>
  </si>
  <si>
    <t>AKH1:AKH300</t>
  </si>
  <si>
    <t>AKI1:AKI300</t>
  </si>
  <si>
    <t>BT1:BT300</t>
  </si>
  <si>
    <t>AKS1:AKS300</t>
  </si>
  <si>
    <t>AKT1:AKT300</t>
  </si>
  <si>
    <t>BU1:BU300</t>
  </si>
  <si>
    <t>Légende</t>
  </si>
  <si>
    <t>X</t>
  </si>
  <si>
    <t>Stock &lt; Renouvellement</t>
  </si>
  <si>
    <t>Disponible : au moins un des IC vendant habituellement l'article indiquent qu'il est bien disponible</t>
  </si>
  <si>
    <t>Stock = Renouvellement</t>
  </si>
  <si>
    <t>Peu disponible : Si aucune commerçants ne rapporte un article comme disponible mais que au moins 1 commerçant rapporte que l'article est disponible en quantité limitée, l'article sera considéré comme "disponible en quantité limitée" ou peu disponible;</t>
  </si>
  <si>
    <t>Stock &gt; Renouvellement</t>
  </si>
  <si>
    <t>Indisponible  : Si tous les commerçants rapportent le produit comme indisponible, le produit sera considéré comme "indisponible</t>
  </si>
  <si>
    <t>% var mensuelle</t>
  </si>
  <si>
    <t>% var trimestrielle</t>
  </si>
  <si>
    <t>% var annuelle</t>
  </si>
  <si>
    <t>PRODUITS EHA</t>
  </si>
  <si>
    <t>PRODUITS ABRIS</t>
  </si>
  <si>
    <t>COMBUSTIBLES</t>
  </si>
  <si>
    <t>PRODUITS AME - DIVERS</t>
  </si>
  <si>
    <t>TOTAL (XOF)</t>
  </si>
  <si>
    <t>Variation mensuelle</t>
  </si>
  <si>
    <t>MEDIANE</t>
  </si>
  <si>
    <t>DUREE MEDIANE DES STOCKS (en jours)</t>
  </si>
  <si>
    <t>AM1:AM300</t>
  </si>
  <si>
    <t>Seau</t>
  </si>
  <si>
    <t>Bidon</t>
  </si>
  <si>
    <t>Savon</t>
  </si>
  <si>
    <t>EX1:EX300</t>
  </si>
  <si>
    <t>Bâche</t>
  </si>
  <si>
    <t>FI1:FI300</t>
  </si>
  <si>
    <t>FT1:FT300</t>
  </si>
  <si>
    <t>GE1:GE300</t>
  </si>
  <si>
    <t>bois</t>
  </si>
  <si>
    <t>KA1:KA300</t>
  </si>
  <si>
    <t>charbon</t>
  </si>
  <si>
    <t>KP1:KP300</t>
  </si>
  <si>
    <t>gaz</t>
  </si>
  <si>
    <t>LG1:LG300</t>
  </si>
  <si>
    <t>marmite_n7</t>
  </si>
  <si>
    <t>LR1:LR300</t>
  </si>
  <si>
    <t>Marmite 7L</t>
  </si>
  <si>
    <t>marmite_n5</t>
  </si>
  <si>
    <t>MC1:MC300</t>
  </si>
  <si>
    <t>Marmite 5L</t>
  </si>
  <si>
    <t>assiette_metalique</t>
  </si>
  <si>
    <t>MN1:MN300</t>
  </si>
  <si>
    <t>MY1:MY300</t>
  </si>
  <si>
    <t>gobelet_acier</t>
  </si>
  <si>
    <t>NP1:NP300</t>
  </si>
  <si>
    <t>Gobelet acier</t>
  </si>
  <si>
    <t>OA1:OA300</t>
  </si>
  <si>
    <t>OL1:OL300</t>
  </si>
  <si>
    <t>OW1:OW300</t>
  </si>
  <si>
    <t>moustiquaire</t>
  </si>
  <si>
    <t>PH1:PH300</t>
  </si>
  <si>
    <t>PS1:PS300</t>
  </si>
  <si>
    <t>a_2_pagne</t>
  </si>
  <si>
    <t>QG1:QG300</t>
  </si>
  <si>
    <t>QR1:QR300</t>
  </si>
  <si>
    <t>DUREE MEDIANE DE RENOUVELLEMENT DES STOCKS (en jours)</t>
  </si>
  <si>
    <t>AN1:AN300</t>
  </si>
  <si>
    <t>EHA</t>
  </si>
  <si>
    <t>savon300gr</t>
  </si>
  <si>
    <t>EY1:EY300</t>
  </si>
  <si>
    <t>ABRIS</t>
  </si>
  <si>
    <t>FJ1:FJ300</t>
  </si>
  <si>
    <t>FU1:FU300</t>
  </si>
  <si>
    <t>GF1:GF300</t>
  </si>
  <si>
    <t>KB1:KB300</t>
  </si>
  <si>
    <t>COMBUSTIBLE</t>
  </si>
  <si>
    <t>KQ1:KQ300</t>
  </si>
  <si>
    <t>LH1:LH300</t>
  </si>
  <si>
    <t>LS1:LS300</t>
  </si>
  <si>
    <t>DIVERS</t>
  </si>
  <si>
    <t>MD1:MD300</t>
  </si>
  <si>
    <t>MO1:MO300</t>
  </si>
  <si>
    <t>MZ1:MZ300</t>
  </si>
  <si>
    <t>NQ1:NQ300</t>
  </si>
  <si>
    <t>OB1:OB300</t>
  </si>
  <si>
    <t>OM1:OM300</t>
  </si>
  <si>
    <t>OX1:OX300</t>
  </si>
  <si>
    <t>PI1:PI300</t>
  </si>
  <si>
    <t>PT1:PT300</t>
  </si>
  <si>
    <t>QH1:QH300</t>
  </si>
  <si>
    <t>QS1:QS300</t>
  </si>
  <si>
    <t>PRODUITS POUR LESQUELS LA DIFFERENCE ENTRE DUREE DES STOCKS MEDIANE ET TEMPS DE RENOUVELLEMENT MEDIAN EST NEGATIVE/INFERIEURE A SEPT JOURS</t>
  </si>
  <si>
    <t>Produits dont la différence stock-renouvellement est négative</t>
  </si>
  <si>
    <t>Produits dont la différence stock-renouvellement est &lt;7 jours</t>
  </si>
  <si>
    <t>NA</t>
  </si>
  <si>
    <t>Non applicable (produit non vendu)</t>
  </si>
  <si>
    <t>DIFFICULTES DE REAPPROVISIONNEMENT POUR LES BIENS VENDUS PAR LES COMMERCANTS AU MOMENT DE LA COLLECTE (nb d'IC)</t>
  </si>
  <si>
    <t>Raisons</t>
  </si>
  <si>
    <t>D1:D300</t>
  </si>
  <si>
    <t>E1:E300</t>
  </si>
  <si>
    <t>F1:F300</t>
  </si>
  <si>
    <t>G1:G300</t>
  </si>
  <si>
    <t>H1:H300</t>
  </si>
  <si>
    <t>I1:I300</t>
  </si>
  <si>
    <t>J1:J300</t>
  </si>
  <si>
    <t>K1:K300</t>
  </si>
  <si>
    <t>L1:L300</t>
  </si>
  <si>
    <t>M1:M300</t>
  </si>
  <si>
    <t>N1:N300</t>
  </si>
  <si>
    <t>Nb d'IC</t>
  </si>
  <si>
    <t>La majorité des IC du marché rapporte la difficulté</t>
  </si>
  <si>
    <t>P1:P300</t>
  </si>
  <si>
    <t>Q1:Q300</t>
  </si>
  <si>
    <t>savon300gr_disponibilite</t>
  </si>
  <si>
    <t>R1:R300</t>
  </si>
  <si>
    <t>S1:S300</t>
  </si>
  <si>
    <t>T1:T300</t>
  </si>
  <si>
    <t>U1:U300</t>
  </si>
  <si>
    <t>V1:V300</t>
  </si>
  <si>
    <t>W1:W300</t>
  </si>
  <si>
    <t>X1:X300</t>
  </si>
  <si>
    <t>Y1:Y300</t>
  </si>
  <si>
    <t>Z1:Z300</t>
  </si>
  <si>
    <t>AA1:AA300</t>
  </si>
  <si>
    <t>AB1:AB300</t>
  </si>
  <si>
    <t>AC1:AC300</t>
  </si>
  <si>
    <t>AD1:AD300</t>
  </si>
  <si>
    <t>AE1:AE300</t>
  </si>
  <si>
    <t>AF1:AF300</t>
  </si>
  <si>
    <t>AG1:AG300</t>
  </si>
  <si>
    <t>AH1:AH300</t>
  </si>
  <si>
    <t>AI1:AI300</t>
  </si>
  <si>
    <t>AJ1:AJ300</t>
  </si>
  <si>
    <t>AK1:AK300</t>
  </si>
  <si>
    <t xml:space="preserve">          -</t>
  </si>
  <si>
    <t>Produit non évalué</t>
  </si>
  <si>
    <t>NOMBRE DE CLIENTS PAR JOUR (NB D'IC)</t>
  </si>
  <si>
    <t>Moins de 30 clients</t>
  </si>
  <si>
    <t>30 à 100 clients</t>
  </si>
  <si>
    <t>Plus de 100 clients</t>
  </si>
  <si>
    <t>Ne sait pas</t>
  </si>
  <si>
    <t>MODES DE PAIEMENT ACCEPTES AU MARCHE (NB D'IC)</t>
  </si>
  <si>
    <t>AQT1:AQT300</t>
  </si>
  <si>
    <t>Emprunt / prêt / crédit au commerçant</t>
  </si>
  <si>
    <t>AQU1:AQU300</t>
  </si>
  <si>
    <t>Devises étrangères</t>
  </si>
  <si>
    <t>AQV1:AQV300</t>
  </si>
  <si>
    <t>Mobile money</t>
  </si>
  <si>
    <t>AQW1:AQW300</t>
  </si>
  <si>
    <t>Transfert d'argent</t>
  </si>
  <si>
    <t>AQX1:AQX300</t>
  </si>
  <si>
    <t>Cartes de crédit/débit</t>
  </si>
  <si>
    <t>AQY1:AQY300</t>
  </si>
  <si>
    <t>Chèques</t>
  </si>
  <si>
    <t>AQZ1:AQZ300</t>
  </si>
  <si>
    <t>Bons d'achat</t>
  </si>
  <si>
    <t>ARA1:ARA300</t>
  </si>
  <si>
    <t>Troc</t>
  </si>
  <si>
    <t>ARB1:ARB300</t>
  </si>
  <si>
    <t>Autre</t>
  </si>
  <si>
    <t>ARC1:ARC300</t>
  </si>
  <si>
    <t>ARD1:ARD300</t>
  </si>
  <si>
    <t>Préfère ne pas répondre</t>
  </si>
  <si>
    <t>INCIDENTS RAPPORTES SUR LES MARCHES (NOMBRE D'IC)</t>
  </si>
  <si>
    <t>Discrimination de groupe de poulation</t>
  </si>
  <si>
    <t>Incident sur les biens au marché</t>
  </si>
  <si>
    <t>AO1:AO300</t>
  </si>
  <si>
    <t>Incident sur les gens au marché</t>
  </si>
  <si>
    <t>AP1:AP300</t>
  </si>
  <si>
    <t>Incident sur les biens sur les routes d'accès au marché</t>
  </si>
  <si>
    <t>AQ1:AQ300</t>
  </si>
  <si>
    <t>Incident sur les gens sur les routes d'accès au marché</t>
  </si>
  <si>
    <t>AR1:AR300</t>
  </si>
  <si>
    <t>Route dangereuse</t>
  </si>
  <si>
    <t>AS1:AS300</t>
  </si>
  <si>
    <t>Route difficile à pratiquer</t>
  </si>
  <si>
    <t>La majorité des IC du marché rapporte le type d'incident</t>
  </si>
  <si>
    <t>INDICATEUR SFM</t>
  </si>
  <si>
    <t>Accessibilité au sein des marchés</t>
  </si>
  <si>
    <t>Accessibilité jusqu'aux marchés</t>
  </si>
  <si>
    <t>Résilience</t>
  </si>
  <si>
    <t>Diff stock négative</t>
  </si>
  <si>
    <t>Diff stock &lt;=7 jours</t>
  </si>
  <si>
    <t>Dimensions 
du MFS</t>
  </si>
  <si>
    <t>Liste des indicateurs du MFS</t>
  </si>
  <si>
    <t>Mode de calcul des niveaux des indicateurs du MFS</t>
  </si>
  <si>
    <t>Calcul des niveaux des différents 
indicateurs du MFS</t>
  </si>
  <si>
    <t>Poids des dimensions</t>
  </si>
  <si>
    <t>Calcul des différentes dimensions du MFS</t>
  </si>
  <si>
    <t>Poids des indictateurs</t>
  </si>
  <si>
    <t>Calcul du MFS</t>
  </si>
  <si>
    <t>Codes</t>
  </si>
  <si>
    <t>Nombre de produit disponible dans chaque marché</t>
  </si>
  <si>
    <t>Availabilité 
(Disponibilité des produits)</t>
  </si>
  <si>
    <t>Nombre de produits considérés comme "totalement indisponibles" sur le marché*</t>
  </si>
  <si>
    <t>x = 1 - 1/22*(nombre de produits)</t>
  </si>
  <si>
    <t>AV1</t>
  </si>
  <si>
    <t>Nombre de produits considérés comme "disponibles en quantités limitées" sur le marché**</t>
  </si>
  <si>
    <t>x = 1 - 0.5/22*(nombre de produits)</t>
  </si>
  <si>
    <t>AV2</t>
  </si>
  <si>
    <t>Affordability 
(Accessibilité vis-à-vis des prix produits)</t>
  </si>
  <si>
    <t>Nombre de produits dont le prix médian sur le marché est supérieur au prix médian national de plus de 10%</t>
  </si>
  <si>
    <t>x = 1 - 0.25/(Nombre de produit disponible dans chaque marché)*(nombre de produits) - 0.5/(Nombre de produit disponible dans chaque marché)*(nombre de produits)- 0.75/(Nombre de produit disponible dans chaque marché)*(nombre de produits)- 1/(Nombre de produit disponible dans chaque marché)*(nombre de produits)</t>
  </si>
  <si>
    <t>AF1</t>
  </si>
  <si>
    <t>Nombre de produits dont le prix médian sur le marché est supérieur au prix médian national de plus de 25%</t>
  </si>
  <si>
    <t>AF2</t>
  </si>
  <si>
    <t>Nombre de produits dont le prix médian sur le marché est supérieur au prix médian national de plus de 50%</t>
  </si>
  <si>
    <t>AF3</t>
  </si>
  <si>
    <t>Nombre de produits dont le prix médian sur le marché est supérieur au prix médian national de plus de 75%</t>
  </si>
  <si>
    <t>AF4</t>
  </si>
  <si>
    <t>% de commerçants rapportant que leurs clients rencontrent des difficultés financières pour se rendre sur le marché ou pour payer les produits dont ils ont besoin</t>
  </si>
  <si>
    <t>1 si &lt; 10% ; 2/3 si 10-25% ; 1/3 si 25-50% ; 0 si &gt;= 50%</t>
  </si>
  <si>
    <t>AF5</t>
  </si>
  <si>
    <t>% de commercants rapportant que parmi leurs clients ayant acheté des biens à crédit, certains d'entre eux ont-ils été incapables de vous rembourser leurs dettes comme prévu ces 2 derniers mois</t>
  </si>
  <si>
    <t>1 si &lt;10% ; 2/3 si 10-25% ; 1/3 si 25-50% ; 0 si &gt;= 50%</t>
  </si>
  <si>
    <t>AF6</t>
  </si>
  <si>
    <t>Accessibility 1
(accessibilité au sein des marchés)</t>
  </si>
  <si>
    <t>% de commerçants relevant que certains groupes de population ont des difficultés pour accéder au marché ou évitent le marché</t>
  </si>
  <si>
    <t>1 si =0 ; 0.85 si &lt;5% ; 0.7 si &lt;10% ; 0.5 si &lt;20 ; 0.25 si &lt;50% sinon 0</t>
  </si>
  <si>
    <t>AC1.1</t>
  </si>
  <si>
    <t>Accessibility 2
(accessibilité jusqu'aux marchés)</t>
  </si>
  <si>
    <t>% de commerçants ayant observé des incidents de protection sur les routes désservant le marché (sur les personnes)</t>
  </si>
  <si>
    <t>1 si =0 ; 0.75 si &lt;5% ; 0.5 si&lt;10% ; 0.25 si &lt;20 sinon 0</t>
  </si>
  <si>
    <t>AC2.1</t>
  </si>
  <si>
    <t>% de commerçants ayant observé des incidents de protection sur les routes désservant le marché (sur les biens)</t>
  </si>
  <si>
    <t>AC2.2</t>
  </si>
  <si>
    <t>% de commerçants qui considèrent les routes désservant le marché comme dangereuses</t>
  </si>
  <si>
    <t>AC2.3</t>
  </si>
  <si>
    <t>% de commerçants qui considèrent les routes désservant le marché comme difficilement praticables</t>
  </si>
  <si>
    <t>AC2.4</t>
  </si>
  <si>
    <t>Resilience</t>
  </si>
  <si>
    <t>Nombre de produits dont la différence entre la durée des stocks médiane sur le marché et le temps de renouvellement médian des stocks est négative</t>
  </si>
  <si>
    <t>x = 1 - 1/(Nombre de produit disponible dans chaque marché)*(nombre de produits)</t>
  </si>
  <si>
    <t>RE1</t>
  </si>
  <si>
    <t>Nombre de produits dont la différence entre la durée des stocks médiane sur le marché et le temps de renouvellement médian des stocks est égale ou inférieure à 7 jours</t>
  </si>
  <si>
    <t>x = 1 - 0.5/(Nombre de produit disponible dans chaque marché)*(nombre de produits)</t>
  </si>
  <si>
    <t>RE2</t>
  </si>
  <si>
    <t>% de commerçants déclarant rencontrer des difficultés pour maintenir leur commerce ouvert et suffisament stocké</t>
  </si>
  <si>
    <t>RE3</t>
  </si>
  <si>
    <t>Niveau des infrastructures du marché</t>
  </si>
  <si>
    <t>% de commerçants accepant d'autres modalités de paiement que l'argent liquide, le crédit informel ou le troc</t>
  </si>
  <si>
    <t>1 si &gt;75% 0.75 si &gt;50% 0.5 si &gt;25% 0.25 si &gt;10% sinon 0</t>
  </si>
  <si>
    <t>IN1</t>
  </si>
  <si>
    <t xml:space="preserve">% de commerçants disposant d'une installation de stockage vérrouillée au niveau du marché </t>
  </si>
  <si>
    <t>IN2</t>
  </si>
  <si>
    <t>SFM</t>
  </si>
  <si>
    <t>Disponibilité des produits</t>
  </si>
  <si>
    <t>Accessibilité des produits (prix)</t>
  </si>
  <si>
    <t>Abordabilité des prix des produits</t>
  </si>
  <si>
    <t>Accessibilité des marchés</t>
  </si>
  <si>
    <t>Accessibilité des routes d'accès aux marchés</t>
  </si>
  <si>
    <t>Résilience des circuits d'approvisionnement</t>
  </si>
  <si>
    <t>Poids de la dimension</t>
  </si>
  <si>
    <t>Présentation du Score de Fonctionnalité des Marchés (SFM)</t>
  </si>
  <si>
    <r>
      <t xml:space="preserve">The Market Functionality Score' </t>
    </r>
    <r>
      <rPr>
        <b/>
        <sz val="12"/>
        <color rgb="FF000000"/>
        <rFont val="Segoe UI"/>
        <family val="2"/>
      </rPr>
      <t>(MFS)</t>
    </r>
    <r>
      <rPr>
        <sz val="12"/>
        <color rgb="FF000000"/>
        <rFont val="Segoe UI"/>
        <family val="2"/>
      </rPr>
      <t xml:space="preserve"> ou Score de Fonctionnalité des Marchés (SFM) est un score développé par </t>
    </r>
    <r>
      <rPr>
        <b/>
        <sz val="12"/>
        <color rgb="FF000000"/>
        <rFont val="Segoe UI"/>
        <family val="2"/>
      </rPr>
      <t>IMPACT/REACH</t>
    </r>
    <r>
      <rPr>
        <sz val="12"/>
        <color rgb="FF000000"/>
        <rFont val="Segoe UI"/>
        <family val="2"/>
      </rPr>
      <t xml:space="preserve"> pour évaluer et comparer le niveau de fonctionnement des marchés au Burkina Faso dans le cadre de </t>
    </r>
    <r>
      <rPr>
        <b/>
        <sz val="12"/>
        <color rgb="FF000000"/>
        <rFont val="Segoe UI"/>
        <family val="2"/>
      </rPr>
      <t>l'ICSM</t>
    </r>
    <r>
      <rPr>
        <sz val="12"/>
        <color rgb="FF000000"/>
        <rFont val="Segoe UI"/>
        <family val="2"/>
      </rPr>
      <t xml:space="preserve">. Il se décompose de plusieurs dimensions elles mêmes consituées d'indicateurs tels que :
- Le niveau de </t>
    </r>
    <r>
      <rPr>
        <b/>
        <sz val="12"/>
        <color rgb="FF000000"/>
        <rFont val="Segoe UI"/>
        <family val="2"/>
      </rPr>
      <t>disponibilité</t>
    </r>
    <r>
      <rPr>
        <sz val="12"/>
        <color rgb="FF000000"/>
        <rFont val="Segoe UI"/>
        <family val="2"/>
      </rPr>
      <t xml:space="preserve"> des biens au sein des marchés;
- L'</t>
    </r>
    <r>
      <rPr>
        <b/>
        <sz val="12"/>
        <color rgb="FF000000"/>
        <rFont val="Segoe UI"/>
        <family val="2"/>
      </rPr>
      <t>abordabilité</t>
    </r>
    <r>
      <rPr>
        <sz val="12"/>
        <color rgb="FF000000"/>
        <rFont val="Segoe UI"/>
        <family val="2"/>
      </rPr>
      <t xml:space="preserve"> des biens (en terme de prix) au sein des marchés et leur différence par rapport au prix médian de l'enssemble des marchés évalués ;
- L'</t>
    </r>
    <r>
      <rPr>
        <b/>
        <sz val="12"/>
        <color rgb="FF000000"/>
        <rFont val="Segoe UI"/>
        <family val="2"/>
      </rPr>
      <t>accessibilité</t>
    </r>
    <r>
      <rPr>
        <sz val="12"/>
        <color rgb="FF000000"/>
        <rFont val="Segoe UI"/>
        <family val="2"/>
      </rPr>
      <t xml:space="preserve"> des marchés (physique) qui couvre notamment les incidents de protection ayant lieu sur les marchés ;
- L'</t>
    </r>
    <r>
      <rPr>
        <b/>
        <sz val="12"/>
        <color rgb="FF000000"/>
        <rFont val="Segoe UI"/>
        <family val="2"/>
      </rPr>
      <t>accessibilité</t>
    </r>
    <r>
      <rPr>
        <sz val="12"/>
        <color rgb="FF000000"/>
        <rFont val="Segoe UI"/>
        <family val="2"/>
      </rPr>
      <t xml:space="preserve"> des routes allant aux marchés (physique) qui couvre les incidents de protection, l'état des routes et les difficultés d'accès de certaines populations allant sur le marché ;
- La</t>
    </r>
    <r>
      <rPr>
        <b/>
        <sz val="12"/>
        <color rgb="FF000000"/>
        <rFont val="Segoe UI"/>
        <family val="2"/>
      </rPr>
      <t xml:space="preserve"> résilience</t>
    </r>
    <r>
      <rPr>
        <sz val="12"/>
        <color rgb="FF000000"/>
        <rFont val="Segoe UI"/>
        <family val="2"/>
      </rPr>
      <t xml:space="preserve"> des circuits d'approvisionnement du marché,
- Le niveau des</t>
    </r>
    <r>
      <rPr>
        <b/>
        <sz val="12"/>
        <color rgb="FF000000"/>
        <rFont val="Segoe UI"/>
        <family val="2"/>
      </rPr>
      <t xml:space="preserve"> infrastructures </t>
    </r>
    <r>
      <rPr>
        <sz val="12"/>
        <color rgb="FF000000"/>
        <rFont val="Segoe UI"/>
        <family val="2"/>
      </rPr>
      <t>du marché.</t>
    </r>
  </si>
  <si>
    <t>Présentation de la méthode de calcul du SFM</t>
  </si>
  <si>
    <t>Dimensions 
du SFM</t>
  </si>
  <si>
    <t>Mode de calcul des niveaux des indicateurs du SFM</t>
  </si>
  <si>
    <t>Liste des indicateurs du SFM</t>
  </si>
  <si>
    <t>Nombre de produits considérés comme "totalement indisponibles" sur le marché</t>
  </si>
  <si>
    <t>Nombre de produits considérés comme "disponibles en quantités limitées" sur le marché</t>
  </si>
  <si>
    <t>x = 1 - 0.25/22*(nombre de produits)</t>
  </si>
  <si>
    <t>x = 1 - 0.75/22*(nombre de produits)</t>
  </si>
  <si>
    <t>1 si &lt; 10% ; 2/3 si 10-25% ; 1/3 si 25-50% ; 0 si &gt; 50%</t>
  </si>
  <si>
    <t>% de commerçants ayant observé ou entendu parler d'incidents de protection sur le marché (sur les personnes)</t>
  </si>
  <si>
    <t>% de commerçants ayant observé des incidents de protection sur le marché (sur les biens)</t>
  </si>
  <si>
    <r>
      <t xml:space="preserve">Etape 1
</t>
    </r>
    <r>
      <rPr>
        <i/>
        <sz val="11"/>
        <rFont val="Segoe UI"/>
        <family val="2"/>
      </rPr>
      <t>Appliquer les résultats de la collecte aux indicateurs définis</t>
    </r>
  </si>
  <si>
    <r>
      <t xml:space="preserve">Etape 2
</t>
    </r>
    <r>
      <rPr>
        <i/>
        <sz val="12"/>
        <rFont val="Segoe UI"/>
        <family val="2"/>
      </rPr>
      <t>calcul de la contribution des indicateurs aux differentes dimensions</t>
    </r>
    <r>
      <rPr>
        <b/>
        <sz val="14"/>
        <rFont val="Segoe UI"/>
        <family val="2"/>
      </rPr>
      <t xml:space="preserve"> </t>
    </r>
  </si>
  <si>
    <r>
      <t xml:space="preserve">Etape 3
</t>
    </r>
    <r>
      <rPr>
        <i/>
        <sz val="12"/>
        <rFont val="Segoe UI"/>
        <family val="2"/>
      </rPr>
      <t>Calul du niveau de chaque dimension dans les marchés</t>
    </r>
    <r>
      <rPr>
        <b/>
        <sz val="14"/>
        <rFont val="Segoe UI"/>
        <family val="2"/>
      </rPr>
      <t xml:space="preserve"> </t>
    </r>
  </si>
  <si>
    <r>
      <t xml:space="preserve">Etape 4
</t>
    </r>
    <r>
      <rPr>
        <i/>
        <sz val="12"/>
        <rFont val="Segoe UI"/>
        <family val="2"/>
      </rPr>
      <t>Calcul du niveau de fonctionnalité des marchés</t>
    </r>
    <r>
      <rPr>
        <b/>
        <sz val="14"/>
        <rFont val="Segoe U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</si>
</sst>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U\T\C"/>
    <numFmt numFmtId="165" formatCode="_-* #,##0_-;\-* #,##0_-;_-* &quot;-&quot;??_-;_-@_-"/>
    <numFmt numFmtId="166" formatCode="_(* #,##0.00_);_(* \(#,##0.00\);_(* &quot;-&quot;??_);_(@_)"/>
    <numFmt numFmtId="167" formatCode="0;;\-"/>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Segoe UI"/>
      <family val="2"/>
    </font>
    <font>
      <b/>
      <sz val="12"/>
      <color theme="4"/>
      <name val="Calibri"/>
      <family val="2"/>
      <scheme val="minor"/>
    </font>
    <font>
      <i/>
      <sz val="11"/>
      <color theme="1"/>
      <name val="Calibri"/>
      <family val="2"/>
      <scheme val="minor"/>
    </font>
    <font>
      <sz val="11"/>
      <color theme="1"/>
      <name val="Segoe UI"/>
      <family val="2"/>
    </font>
    <font>
      <sz val="12"/>
      <color theme="1"/>
      <name val="Segoe UI"/>
      <family val="2"/>
    </font>
    <font>
      <b/>
      <i/>
      <sz val="11"/>
      <color theme="1"/>
      <name val="Calibri"/>
      <family val="2"/>
      <scheme val="minor"/>
    </font>
    <font>
      <b/>
      <sz val="12"/>
      <color theme="0"/>
      <name val="Segoe UI"/>
      <family val="2"/>
    </font>
    <font>
      <sz val="12"/>
      <color rgb="FF000000"/>
      <name val="Segoe UI"/>
      <family val="2"/>
    </font>
    <font>
      <b/>
      <sz val="12"/>
      <color rgb="FF000000"/>
      <name val="Segoe UI"/>
      <family val="2"/>
    </font>
    <font>
      <sz val="12"/>
      <name val="Segoe UI"/>
      <family val="2"/>
    </font>
    <font>
      <b/>
      <sz val="16"/>
      <name val="Calibri"/>
      <family val="2"/>
      <scheme val="minor"/>
    </font>
    <font>
      <b/>
      <sz val="26"/>
      <name val="Calibri"/>
      <family val="2"/>
      <scheme val="minor"/>
    </font>
    <font>
      <sz val="11"/>
      <name val="Calibri"/>
      <family val="2"/>
      <scheme val="minor"/>
    </font>
    <font>
      <b/>
      <sz val="18"/>
      <name val="Calibri"/>
      <family val="2"/>
      <scheme val="minor"/>
    </font>
    <font>
      <sz val="10"/>
      <name val="Calibri"/>
      <family val="2"/>
      <scheme val="minor"/>
    </font>
    <font>
      <b/>
      <sz val="9"/>
      <name val="Calibri"/>
      <family val="2"/>
      <scheme val="minor"/>
    </font>
    <font>
      <b/>
      <sz val="10"/>
      <name val="Calibri"/>
      <family val="2"/>
      <scheme val="minor"/>
    </font>
    <font>
      <sz val="9"/>
      <name val="Calibri"/>
      <family val="2"/>
      <scheme val="minor"/>
    </font>
    <font>
      <b/>
      <sz val="14"/>
      <name val="Segoe UI"/>
      <family val="2"/>
    </font>
    <font>
      <i/>
      <sz val="11"/>
      <name val="Segoe UI"/>
      <family val="2"/>
    </font>
    <font>
      <i/>
      <sz val="12"/>
      <name val="Segoe UI"/>
      <family val="2"/>
    </font>
    <font>
      <sz val="11"/>
      <name val="Segoe UI"/>
      <family val="2"/>
    </font>
  </fonts>
  <fills count="19">
    <fill>
      <patternFill patternType="none"/>
    </fill>
    <fill>
      <patternFill patternType="gray125"/>
    </fill>
    <fill>
      <patternFill patternType="solid">
        <fgColor theme="7"/>
        <bgColor indexed="64"/>
      </patternFill>
    </fill>
    <fill>
      <patternFill patternType="solid">
        <fgColor theme="2"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E5859"/>
        <bgColor indexed="64"/>
      </patternFill>
    </fill>
    <fill>
      <patternFill patternType="solid">
        <fgColor theme="0" tint="-4.9989318521683403E-2"/>
        <bgColor indexed="64"/>
      </patternFill>
    </fill>
    <fill>
      <patternFill patternType="solid">
        <fgColor theme="5"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cellStyleXfs>
  <cellXfs count="199">
    <xf numFmtId="0" fontId="0" fillId="0" borderId="0" xfId="0"/>
    <xf numFmtId="0" fontId="3" fillId="0" borderId="0" xfId="0" applyFont="1" applyAlignment="1">
      <alignment horizontal="center"/>
    </xf>
    <xf numFmtId="164" fontId="0" fillId="0" borderId="0" xfId="0" applyNumberFormat="1"/>
    <xf numFmtId="0" fontId="2" fillId="0" borderId="0" xfId="0" applyFont="1"/>
    <xf numFmtId="0" fontId="4" fillId="0" borderId="0" xfId="0" applyFont="1"/>
    <xf numFmtId="0" fontId="0" fillId="0" borderId="0" xfId="0" applyAlignment="1">
      <alignment vertical="center"/>
    </xf>
    <xf numFmtId="3" fontId="0" fillId="0" borderId="0" xfId="0" applyNumberFormat="1" applyAlignment="1">
      <alignment vertical="center"/>
    </xf>
    <xf numFmtId="0" fontId="0" fillId="0" borderId="0" xfId="0" applyAlignment="1">
      <alignment horizontal="center" vertical="center"/>
    </xf>
    <xf numFmtId="3" fontId="0" fillId="0" borderId="0" xfId="0" applyNumberFormat="1" applyAlignment="1">
      <alignment horizontal="center" vertical="center"/>
    </xf>
    <xf numFmtId="0" fontId="0" fillId="0" borderId="0" xfId="0" quotePrefix="1" applyAlignment="1">
      <alignment vertical="center"/>
    </xf>
    <xf numFmtId="0" fontId="2" fillId="0" borderId="0" xfId="0" applyFont="1" applyAlignment="1">
      <alignment vertical="center"/>
    </xf>
    <xf numFmtId="17" fontId="0" fillId="0" borderId="0" xfId="0" applyNumberFormat="1" applyAlignment="1">
      <alignment vertical="center"/>
    </xf>
    <xf numFmtId="17" fontId="0" fillId="0" borderId="0" xfId="0" quotePrefix="1" applyNumberFormat="1" applyAlignment="1">
      <alignment vertical="center"/>
    </xf>
    <xf numFmtId="0" fontId="0" fillId="2" borderId="0" xfId="0" applyFill="1"/>
    <xf numFmtId="9" fontId="0" fillId="0" borderId="0" xfId="1" applyFont="1" applyAlignment="1">
      <alignment horizontal="center" vertical="center"/>
    </xf>
    <xf numFmtId="3" fontId="0" fillId="0" borderId="0" xfId="0" applyNumberFormat="1"/>
    <xf numFmtId="0" fontId="0" fillId="0" borderId="0" xfId="0" quotePrefix="1"/>
    <xf numFmtId="9" fontId="0" fillId="0" borderId="0" xfId="1" applyFont="1"/>
    <xf numFmtId="0" fontId="2" fillId="0" borderId="0" xfId="0" applyFont="1" applyAlignment="1">
      <alignment horizontal="center" vertical="center" wrapText="1"/>
    </xf>
    <xf numFmtId="0" fontId="0" fillId="3" borderId="0" xfId="0" applyFill="1"/>
    <xf numFmtId="3" fontId="0" fillId="3" borderId="0" xfId="0" applyNumberFormat="1" applyFill="1" applyAlignment="1">
      <alignment horizontal="center" vertical="center"/>
    </xf>
    <xf numFmtId="0" fontId="2" fillId="3" borderId="0" xfId="0" applyFont="1" applyFill="1"/>
    <xf numFmtId="0" fontId="2" fillId="4" borderId="0" xfId="0" applyFont="1" applyFill="1" applyAlignment="1">
      <alignment horizontal="center" vertical="center" wrapText="1"/>
    </xf>
    <xf numFmtId="0" fontId="2" fillId="5" borderId="0" xfId="0" applyFont="1" applyFill="1" applyAlignment="1">
      <alignment horizontal="center" vertical="center" wrapText="1"/>
    </xf>
    <xf numFmtId="0" fontId="2" fillId="6" borderId="0" xfId="0"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165" fontId="0" fillId="0" borderId="0" xfId="2" applyNumberFormat="1" applyFont="1"/>
    <xf numFmtId="165" fontId="2" fillId="5" borderId="0" xfId="2" applyNumberFormat="1" applyFont="1" applyFill="1" applyAlignment="1">
      <alignment horizontal="center" vertical="center" wrapText="1"/>
    </xf>
    <xf numFmtId="165" fontId="2" fillId="6" borderId="0" xfId="2" applyNumberFormat="1" applyFont="1" applyFill="1" applyAlignment="1">
      <alignment horizontal="center" vertical="center" wrapText="1"/>
    </xf>
    <xf numFmtId="165" fontId="2" fillId="7" borderId="0" xfId="2" applyNumberFormat="1" applyFont="1" applyFill="1" applyAlignment="1">
      <alignment horizontal="center" vertical="center" wrapText="1"/>
    </xf>
    <xf numFmtId="165" fontId="2" fillId="8" borderId="0" xfId="2" applyNumberFormat="1" applyFont="1" applyFill="1" applyAlignment="1">
      <alignment horizontal="center" vertical="center" wrapText="1"/>
    </xf>
    <xf numFmtId="3" fontId="4" fillId="0" borderId="0" xfId="0" applyNumberFormat="1" applyFont="1"/>
    <xf numFmtId="4" fontId="0" fillId="0" borderId="0" xfId="0" applyNumberFormat="1" applyAlignment="1">
      <alignment vertical="center"/>
    </xf>
    <xf numFmtId="4" fontId="0" fillId="0" borderId="0" xfId="0" applyNumberFormat="1" applyAlignment="1">
      <alignment horizontal="center" vertical="center"/>
    </xf>
    <xf numFmtId="4" fontId="5" fillId="0" borderId="0" xfId="0" applyNumberFormat="1" applyFont="1" applyAlignment="1">
      <alignment vertical="center"/>
    </xf>
    <xf numFmtId="0" fontId="2" fillId="9" borderId="0" xfId="0" applyFont="1" applyFill="1" applyAlignment="1">
      <alignment horizontal="center" vertical="center" wrapText="1"/>
    </xf>
    <xf numFmtId="0" fontId="2" fillId="9" borderId="0" xfId="0" applyFont="1" applyFill="1"/>
    <xf numFmtId="165" fontId="2" fillId="9" borderId="0" xfId="0" applyNumberFormat="1" applyFont="1" applyFill="1"/>
    <xf numFmtId="0" fontId="5" fillId="0" borderId="0" xfId="0" applyFont="1" applyAlignment="1">
      <alignment vertical="center"/>
    </xf>
    <xf numFmtId="0" fontId="0" fillId="0" borderId="0" xfId="0" applyAlignment="1">
      <alignment horizontal="left" vertical="center"/>
    </xf>
    <xf numFmtId="0" fontId="2" fillId="4" borderId="1" xfId="0" applyFont="1" applyFill="1" applyBorder="1" applyAlignment="1">
      <alignment horizontal="center" vertical="center" wrapText="1"/>
    </xf>
    <xf numFmtId="3" fontId="0" fillId="0" borderId="1" xfId="0" applyNumberFormat="1" applyBorder="1" applyAlignment="1">
      <alignment horizontal="center" vertical="center"/>
    </xf>
    <xf numFmtId="0" fontId="6" fillId="0" borderId="0" xfId="0" applyFont="1"/>
    <xf numFmtId="0" fontId="0" fillId="3" borderId="1" xfId="0" applyFill="1" applyBorder="1"/>
    <xf numFmtId="9" fontId="0" fillId="0" borderId="1" xfId="1" applyFont="1" applyBorder="1" applyAlignment="1">
      <alignment horizontal="center" vertical="center"/>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0" fillId="3" borderId="9" xfId="0" applyFill="1" applyBorder="1"/>
    <xf numFmtId="0" fontId="2" fillId="3" borderId="11" xfId="0" applyFont="1" applyFill="1" applyBorder="1"/>
    <xf numFmtId="0" fontId="0" fillId="0" borderId="11" xfId="0" applyBorder="1"/>
    <xf numFmtId="0" fontId="5" fillId="5" borderId="10"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2" fillId="3" borderId="9" xfId="0" applyFont="1" applyFill="1" applyBorder="1"/>
    <xf numFmtId="0" fontId="2" fillId="4" borderId="0" xfId="0" applyFont="1" applyFill="1"/>
    <xf numFmtId="3" fontId="2" fillId="4" borderId="0" xfId="0" applyNumberFormat="1" applyFont="1" applyFill="1"/>
    <xf numFmtId="0" fontId="0" fillId="0" borderId="0" xfId="0" quotePrefix="1" applyAlignment="1">
      <alignment horizontal="center" vertical="center"/>
    </xf>
    <xf numFmtId="165" fontId="0" fillId="0" borderId="0" xfId="0" applyNumberFormat="1"/>
    <xf numFmtId="0" fontId="2" fillId="0" borderId="0" xfId="0" applyFont="1" applyAlignment="1">
      <alignment horizontal="center" vertical="center"/>
    </xf>
    <xf numFmtId="0" fontId="0" fillId="0" borderId="12" xfId="0" applyBorder="1"/>
    <xf numFmtId="0" fontId="0" fillId="0" borderId="13" xfId="0" applyBorder="1"/>
    <xf numFmtId="0" fontId="2" fillId="5" borderId="14" xfId="0" applyFont="1" applyFill="1" applyBorder="1" applyAlignment="1">
      <alignment horizontal="center" vertical="center" wrapText="1"/>
    </xf>
    <xf numFmtId="0" fontId="0" fillId="3" borderId="13" xfId="0" applyFill="1" applyBorder="1"/>
    <xf numFmtId="0" fontId="0" fillId="12" borderId="0" xfId="0" applyFill="1"/>
    <xf numFmtId="0" fontId="5" fillId="0" borderId="0" xfId="0" applyFont="1"/>
    <xf numFmtId="167" fontId="0" fillId="0" borderId="1" xfId="2" applyNumberFormat="1" applyFont="1" applyBorder="1" applyAlignment="1">
      <alignment horizontal="center" vertical="center"/>
    </xf>
    <xf numFmtId="167" fontId="5" fillId="0" borderId="1" xfId="2" applyNumberFormat="1" applyFont="1" applyBorder="1" applyAlignment="1">
      <alignment horizontal="center" vertical="center"/>
    </xf>
    <xf numFmtId="0" fontId="0" fillId="14" borderId="0" xfId="0" applyFill="1"/>
    <xf numFmtId="167" fontId="0" fillId="0" borderId="1" xfId="0" applyNumberFormat="1" applyBorder="1" applyAlignment="1">
      <alignment horizontal="center" vertical="center"/>
    </xf>
    <xf numFmtId="167" fontId="8" fillId="0" borderId="1" xfId="2" applyNumberFormat="1" applyFont="1" applyBorder="1" applyAlignment="1">
      <alignment horizontal="center" vertical="center"/>
    </xf>
    <xf numFmtId="0" fontId="2" fillId="4" borderId="1" xfId="0" applyFont="1" applyFill="1" applyBorder="1" applyAlignment="1">
      <alignment horizontal="center" vertical="center"/>
    </xf>
    <xf numFmtId="0" fontId="2" fillId="13" borderId="1" xfId="0" applyFont="1" applyFill="1" applyBorder="1" applyAlignment="1">
      <alignment horizontal="right" vertical="center"/>
    </xf>
    <xf numFmtId="0" fontId="0" fillId="0" borderId="1" xfId="0" applyBorder="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0" fillId="0" borderId="0" xfId="0" applyAlignment="1">
      <alignment horizontal="right" vertical="center"/>
    </xf>
    <xf numFmtId="0" fontId="0" fillId="14" borderId="1" xfId="0" applyFill="1" applyBorder="1" applyAlignment="1">
      <alignment vertical="center"/>
    </xf>
    <xf numFmtId="0" fontId="8" fillId="13" borderId="1" xfId="0" applyFont="1" applyFill="1" applyBorder="1" applyAlignment="1">
      <alignment horizontal="right" vertical="center"/>
    </xf>
    <xf numFmtId="0" fontId="5" fillId="0" borderId="0" xfId="0" applyFont="1" applyAlignment="1">
      <alignment horizontal="center" vertical="center"/>
    </xf>
    <xf numFmtId="0" fontId="2" fillId="5"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0" fontId="2" fillId="7" borderId="1" xfId="0" applyFont="1" applyFill="1" applyBorder="1" applyAlignment="1">
      <alignment horizontal="right" vertical="center" wrapText="1"/>
    </xf>
    <xf numFmtId="0" fontId="2" fillId="13" borderId="1" xfId="0" applyFont="1" applyFill="1" applyBorder="1" applyAlignment="1">
      <alignment horizontal="right" vertical="center" wrapText="1"/>
    </xf>
    <xf numFmtId="0" fontId="8" fillId="13" borderId="1" xfId="0" applyFont="1" applyFill="1" applyBorder="1" applyAlignment="1">
      <alignment horizontal="right" vertical="center" wrapText="1"/>
    </xf>
    <xf numFmtId="0" fontId="2" fillId="8" borderId="1" xfId="0" applyFont="1" applyFill="1" applyBorder="1" applyAlignment="1">
      <alignment horizontal="right" vertical="center" wrapText="1"/>
    </xf>
    <xf numFmtId="0" fontId="2"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right" vertical="center" wrapText="1"/>
    </xf>
    <xf numFmtId="0" fontId="0" fillId="0" borderId="1" xfId="0" applyBorder="1" applyAlignment="1">
      <alignment horizontal="right" vertical="center"/>
    </xf>
    <xf numFmtId="0" fontId="0" fillId="0" borderId="1" xfId="0" applyBorder="1" applyAlignment="1">
      <alignment horizontal="right"/>
    </xf>
    <xf numFmtId="0" fontId="2" fillId="0" borderId="0" xfId="0" applyFont="1" applyAlignment="1">
      <alignment horizontal="right" vertical="center" wrapText="1"/>
    </xf>
    <xf numFmtId="0" fontId="0" fillId="0" borderId="0" xfId="0" applyAlignment="1">
      <alignment horizontal="right"/>
    </xf>
    <xf numFmtId="0" fontId="5" fillId="0" borderId="0" xfId="0" applyFont="1" applyAlignment="1">
      <alignment horizontal="left" vertical="center"/>
    </xf>
    <xf numFmtId="0" fontId="0" fillId="0" borderId="0" xfId="0" applyAlignment="1">
      <alignment horizontal="left"/>
    </xf>
    <xf numFmtId="0" fontId="2" fillId="0" borderId="0" xfId="0" applyFont="1" applyAlignment="1">
      <alignment horizontal="centerContinuous" vertical="center" wrapText="1"/>
    </xf>
    <xf numFmtId="0" fontId="0" fillId="0" borderId="0" xfId="0" applyAlignment="1">
      <alignment horizontal="centerContinuous"/>
    </xf>
    <xf numFmtId="17" fontId="0" fillId="15" borderId="0" xfId="0" quotePrefix="1" applyNumberFormat="1" applyFill="1" applyAlignment="1">
      <alignment vertical="center"/>
    </xf>
    <xf numFmtId="0" fontId="0" fillId="15" borderId="0" xfId="0" applyFill="1" applyAlignment="1">
      <alignment vertical="center"/>
    </xf>
    <xf numFmtId="9" fontId="0" fillId="0" borderId="0" xfId="0" applyNumberFormat="1" applyAlignment="1">
      <alignment vertical="center"/>
    </xf>
    <xf numFmtId="9" fontId="0" fillId="0" borderId="0" xfId="0" applyNumberFormat="1" applyAlignment="1">
      <alignment horizontal="center" vertical="center"/>
    </xf>
    <xf numFmtId="0" fontId="0" fillId="9" borderId="0" xfId="0" applyFill="1" applyAlignment="1">
      <alignment vertical="center"/>
    </xf>
    <xf numFmtId="167" fontId="0" fillId="0" borderId="0" xfId="0" applyNumberFormat="1" applyAlignment="1">
      <alignment vertical="center"/>
    </xf>
    <xf numFmtId="0" fontId="9" fillId="16" borderId="0" xfId="0" applyFont="1" applyFill="1"/>
    <xf numFmtId="0" fontId="7" fillId="0" borderId="0" xfId="0" applyFont="1"/>
    <xf numFmtId="0" fontId="3" fillId="11" borderId="1" xfId="0" applyFont="1" applyFill="1" applyBorder="1" applyAlignment="1">
      <alignment horizontal="center" vertical="center" wrapText="1"/>
    </xf>
    <xf numFmtId="0" fontId="3" fillId="11" borderId="5" xfId="0" applyFont="1" applyFill="1" applyBorder="1" applyAlignment="1">
      <alignment horizontal="center" vertical="center" wrapText="1"/>
    </xf>
    <xf numFmtId="166" fontId="3" fillId="11" borderId="1" xfId="3" applyFont="1" applyFill="1" applyBorder="1" applyAlignment="1">
      <alignment horizontal="center" vertical="center" wrapText="1"/>
    </xf>
    <xf numFmtId="9" fontId="7" fillId="11" borderId="1" xfId="1" applyFont="1" applyFill="1" applyBorder="1" applyAlignment="1">
      <alignment horizontal="center" vertical="center" wrapText="1"/>
    </xf>
    <xf numFmtId="9" fontId="7" fillId="2" borderId="1" xfId="0" applyNumberFormat="1" applyFont="1" applyFill="1" applyBorder="1" applyAlignment="1">
      <alignment horizontal="left" vertical="center" wrapText="1"/>
    </xf>
    <xf numFmtId="9" fontId="7" fillId="17" borderId="1" xfId="0" applyNumberFormat="1" applyFont="1" applyFill="1" applyBorder="1" applyAlignment="1">
      <alignment horizontal="left" vertical="center" wrapText="1"/>
    </xf>
    <xf numFmtId="12" fontId="7" fillId="11" borderId="1" xfId="0" applyNumberFormat="1" applyFont="1" applyFill="1" applyBorder="1" applyAlignment="1">
      <alignment vertical="center" wrapText="1"/>
    </xf>
    <xf numFmtId="0" fontId="7" fillId="17" borderId="1" xfId="0" applyFont="1" applyFill="1" applyBorder="1"/>
    <xf numFmtId="9" fontId="12" fillId="0" borderId="1" xfId="0" applyNumberFormat="1" applyFont="1" applyBorder="1" applyAlignment="1">
      <alignment horizontal="left" vertical="center" wrapText="1"/>
    </xf>
    <xf numFmtId="12" fontId="12" fillId="0" borderId="1" xfId="0" applyNumberFormat="1" applyFont="1" applyBorder="1" applyAlignment="1">
      <alignment vertical="center" wrapText="1"/>
    </xf>
    <xf numFmtId="49" fontId="0" fillId="0" borderId="13" xfId="1" applyNumberFormat="1" applyFont="1" applyBorder="1" applyAlignment="1">
      <alignment horizontal="center" vertical="center"/>
    </xf>
    <xf numFmtId="49" fontId="0" fillId="0" borderId="1" xfId="1" applyNumberFormat="1" applyFont="1" applyBorder="1" applyAlignment="1">
      <alignment horizontal="center" vertical="center"/>
    </xf>
    <xf numFmtId="49" fontId="0" fillId="0" borderId="9" xfId="1" applyNumberFormat="1" applyFont="1" applyBorder="1" applyAlignment="1">
      <alignment horizontal="center" vertical="center"/>
    </xf>
    <xf numFmtId="49" fontId="0" fillId="3" borderId="13" xfId="1" applyNumberFormat="1" applyFont="1" applyFill="1" applyBorder="1" applyAlignment="1">
      <alignment horizontal="center" vertical="center"/>
    </xf>
    <xf numFmtId="49" fontId="0" fillId="3" borderId="1" xfId="1" applyNumberFormat="1" applyFont="1" applyFill="1" applyBorder="1" applyAlignment="1">
      <alignment horizontal="center" vertical="center"/>
    </xf>
    <xf numFmtId="49" fontId="0" fillId="3" borderId="9" xfId="1" applyNumberFormat="1" applyFont="1" applyFill="1" applyBorder="1" applyAlignment="1">
      <alignment horizontal="center" vertical="center"/>
    </xf>
    <xf numFmtId="49" fontId="5" fillId="5" borderId="13"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5" borderId="9" xfId="0" applyNumberFormat="1" applyFont="1" applyFill="1" applyBorder="1" applyAlignment="1">
      <alignment horizontal="center" vertical="center" wrapText="1"/>
    </xf>
    <xf numFmtId="0" fontId="2" fillId="18" borderId="0" xfId="0" applyFont="1" applyFill="1" applyAlignment="1">
      <alignment horizontal="center"/>
    </xf>
    <xf numFmtId="0" fontId="15" fillId="0" borderId="0" xfId="0" applyFont="1" applyAlignment="1">
      <alignment wrapText="1"/>
    </xf>
    <xf numFmtId="0" fontId="16" fillId="0" borderId="15" xfId="0" applyFont="1" applyBorder="1" applyAlignment="1">
      <alignment horizontal="center" vertical="center" wrapText="1"/>
    </xf>
    <xf numFmtId="0" fontId="16" fillId="0" borderId="0" xfId="0" applyFont="1" applyAlignment="1">
      <alignment horizontal="center" vertical="center" wrapText="1"/>
    </xf>
    <xf numFmtId="0" fontId="18" fillId="0" borderId="1" xfId="0" applyFont="1" applyBorder="1" applyAlignment="1">
      <alignment horizontal="center" vertical="center" wrapText="1"/>
    </xf>
    <xf numFmtId="166" fontId="19" fillId="0" borderId="1" xfId="3" applyFont="1" applyFill="1" applyBorder="1" applyAlignment="1">
      <alignment horizontal="left" vertical="center" wrapText="1"/>
    </xf>
    <xf numFmtId="0" fontId="15" fillId="0" borderId="1" xfId="0" applyFont="1" applyBorder="1"/>
    <xf numFmtId="0" fontId="20" fillId="0" borderId="1" xfId="0" applyFont="1" applyBorder="1" applyAlignment="1">
      <alignment wrapText="1"/>
    </xf>
    <xf numFmtId="0" fontId="20" fillId="0" borderId="0" xfId="0" applyFont="1" applyAlignment="1">
      <alignment wrapText="1"/>
    </xf>
    <xf numFmtId="0" fontId="20" fillId="0" borderId="1" xfId="0" applyFont="1" applyBorder="1" applyAlignment="1">
      <alignment horizontal="center" vertical="center" textRotation="90" wrapText="1"/>
    </xf>
    <xf numFmtId="0" fontId="20" fillId="0" borderId="3" xfId="0" applyFont="1" applyBorder="1" applyAlignment="1">
      <alignment horizontal="center" vertical="center" textRotation="90" wrapText="1"/>
    </xf>
    <xf numFmtId="0" fontId="18" fillId="0" borderId="1" xfId="0" applyFont="1" applyBorder="1" applyAlignment="1">
      <alignment horizontal="center" vertical="center" textRotation="90" wrapText="1"/>
    </xf>
    <xf numFmtId="0" fontId="18" fillId="0" borderId="2" xfId="0" applyFont="1" applyBorder="1" applyAlignment="1">
      <alignment horizontal="center" vertical="center" textRotation="90" wrapText="1"/>
    </xf>
    <xf numFmtId="9" fontId="17" fillId="0" borderId="1" xfId="0" applyNumberFormat="1" applyFont="1" applyBorder="1" applyAlignment="1">
      <alignment horizontal="left" vertical="center" wrapText="1"/>
    </xf>
    <xf numFmtId="0" fontId="15" fillId="0" borderId="1" xfId="0" applyFont="1" applyBorder="1" applyAlignment="1">
      <alignment wrapText="1"/>
    </xf>
    <xf numFmtId="2" fontId="17" fillId="0" borderId="1" xfId="0" applyNumberFormat="1" applyFont="1" applyBorder="1" applyAlignment="1">
      <alignment horizontal="center" vertical="center" wrapText="1"/>
    </xf>
    <xf numFmtId="12" fontId="17" fillId="0" borderId="1" xfId="0" applyNumberFormat="1" applyFont="1" applyBorder="1" applyAlignment="1">
      <alignment horizontal="center" vertical="center" wrapText="1"/>
    </xf>
    <xf numFmtId="9" fontId="17" fillId="0" borderId="1" xfId="0" applyNumberFormat="1" applyFont="1" applyBorder="1" applyAlignment="1">
      <alignment horizontal="center" vertical="center" wrapText="1"/>
    </xf>
    <xf numFmtId="2" fontId="15" fillId="0" borderId="1" xfId="1" applyNumberFormat="1" applyFont="1" applyFill="1" applyBorder="1"/>
    <xf numFmtId="2" fontId="15" fillId="0" borderId="1" xfId="1" applyNumberFormat="1" applyFont="1" applyFill="1" applyBorder="1" applyAlignment="1">
      <alignment wrapText="1"/>
    </xf>
    <xf numFmtId="0" fontId="15" fillId="0" borderId="5" xfId="0" applyFont="1" applyBorder="1" applyAlignment="1">
      <alignment horizontal="center" vertical="center" wrapText="1"/>
    </xf>
    <xf numFmtId="9" fontId="15" fillId="0" borderId="5" xfId="0" applyNumberFormat="1" applyFont="1" applyBorder="1" applyAlignment="1">
      <alignment horizontal="center" vertical="center" wrapText="1"/>
    </xf>
    <xf numFmtId="166" fontId="17" fillId="0" borderId="5" xfId="3" applyFont="1" applyFill="1" applyBorder="1" applyAlignment="1">
      <alignment horizontal="center" vertical="center" wrapText="1"/>
    </xf>
    <xf numFmtId="0" fontId="15" fillId="0" borderId="0" xfId="0" applyFont="1" applyAlignment="1">
      <alignment horizontal="left" vertical="top" wrapText="1"/>
    </xf>
    <xf numFmtId="0" fontId="15" fillId="0" borderId="0" xfId="0" applyFont="1" applyAlignment="1">
      <alignment textRotation="90" wrapText="1"/>
    </xf>
    <xf numFmtId="9" fontId="15" fillId="0" borderId="0" xfId="0" applyNumberFormat="1"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vertical="top" wrapText="1"/>
    </xf>
    <xf numFmtId="0" fontId="2" fillId="0" borderId="9" xfId="1" applyNumberFormat="1" applyFont="1" applyBorder="1" applyAlignment="1">
      <alignment horizontal="center" vertical="center"/>
    </xf>
    <xf numFmtId="2" fontId="2" fillId="0" borderId="9" xfId="1" applyNumberFormat="1" applyFont="1" applyBorder="1" applyAlignment="1">
      <alignment horizontal="center" vertical="center"/>
    </xf>
    <xf numFmtId="2" fontId="2" fillId="3" borderId="9"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0" fontId="13"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166" fontId="13" fillId="0" borderId="4" xfId="3" applyFont="1" applyFill="1" applyBorder="1" applyAlignment="1">
      <alignment horizontal="center" vertical="center" wrapText="1"/>
    </xf>
    <xf numFmtId="166" fontId="13" fillId="0" borderId="2" xfId="3" applyFont="1" applyFill="1" applyBorder="1" applyAlignment="1">
      <alignment horizontal="center" vertical="center" wrapText="1"/>
    </xf>
    <xf numFmtId="0" fontId="16" fillId="0" borderId="3" xfId="0" applyFont="1" applyBorder="1" applyAlignment="1">
      <alignment horizontal="center" vertical="center" wrapText="1"/>
    </xf>
    <xf numFmtId="0" fontId="16" fillId="0" borderId="15" xfId="0" applyFont="1" applyBorder="1" applyAlignment="1">
      <alignment horizontal="center" vertical="center" wrapText="1"/>
    </xf>
    <xf numFmtId="0" fontId="13" fillId="0" borderId="1"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13" fillId="0" borderId="2" xfId="0" applyFont="1" applyBorder="1" applyAlignment="1">
      <alignment horizontal="center" vertical="center" textRotation="90" wrapText="1"/>
    </xf>
    <xf numFmtId="0" fontId="15" fillId="0" borderId="1" xfId="0" applyFont="1" applyBorder="1" applyAlignment="1">
      <alignment horizontal="center" vertical="center" wrapText="1"/>
    </xf>
    <xf numFmtId="2" fontId="17" fillId="0" borderId="1" xfId="0" applyNumberFormat="1" applyFont="1" applyBorder="1" applyAlignment="1">
      <alignment horizontal="center" vertical="center" wrapText="1"/>
    </xf>
    <xf numFmtId="9" fontId="15" fillId="0" borderId="1" xfId="0" applyNumberFormat="1" applyFont="1" applyBorder="1" applyAlignment="1">
      <alignment horizontal="center" vertical="center" wrapText="1"/>
    </xf>
    <xf numFmtId="166" fontId="17" fillId="0" borderId="1" xfId="3" applyFont="1" applyFill="1" applyBorder="1" applyAlignment="1">
      <alignment horizontal="center" vertical="center" wrapText="1"/>
    </xf>
    <xf numFmtId="9" fontId="12" fillId="0" borderId="5"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2" xfId="0" applyNumberFormat="1" applyFont="1" applyBorder="1" applyAlignment="1">
      <alignment horizontal="center" vertical="center" wrapText="1"/>
    </xf>
    <xf numFmtId="12" fontId="17" fillId="0" borderId="1" xfId="0" applyNumberFormat="1" applyFont="1" applyBorder="1" applyAlignment="1">
      <alignment horizontal="center" vertical="center" wrapText="1"/>
    </xf>
    <xf numFmtId="0" fontId="17" fillId="0" borderId="5" xfId="0" applyFont="1" applyBorder="1" applyAlignment="1">
      <alignment horizontal="center" vertical="center" wrapText="1"/>
    </xf>
    <xf numFmtId="2" fontId="17" fillId="0" borderId="2" xfId="0" applyNumberFormat="1" applyFont="1" applyBorder="1" applyAlignment="1">
      <alignment horizontal="center" vertical="center" wrapText="1"/>
    </xf>
    <xf numFmtId="9" fontId="17" fillId="0" borderId="1" xfId="0" applyNumberFormat="1" applyFont="1" applyBorder="1" applyAlignment="1">
      <alignment horizontal="center" vertical="center" wrapText="1"/>
    </xf>
    <xf numFmtId="0" fontId="10" fillId="17" borderId="0" xfId="0" applyFont="1" applyFill="1" applyAlignment="1">
      <alignment horizontal="left" wrapText="1"/>
    </xf>
    <xf numFmtId="0" fontId="7" fillId="17" borderId="0" xfId="0" applyFont="1" applyFill="1" applyAlignment="1">
      <alignment horizontal="left" wrapText="1"/>
    </xf>
    <xf numFmtId="9" fontId="7" fillId="11" borderId="1" xfId="0" applyNumberFormat="1" applyFont="1" applyFill="1" applyBorder="1" applyAlignment="1">
      <alignment horizontal="center" vertical="center" wrapText="1"/>
    </xf>
    <xf numFmtId="0" fontId="7" fillId="11" borderId="1" xfId="0" applyFont="1" applyFill="1" applyBorder="1" applyAlignment="1">
      <alignment horizontal="center" vertical="center" wrapText="1"/>
    </xf>
    <xf numFmtId="9" fontId="7" fillId="11" borderId="1" xfId="1" applyFont="1" applyFill="1" applyBorder="1" applyAlignment="1">
      <alignment horizontal="center" vertical="center" wrapText="1"/>
    </xf>
    <xf numFmtId="9" fontId="7" fillId="11" borderId="5" xfId="1" applyFont="1" applyFill="1" applyBorder="1" applyAlignment="1">
      <alignment horizontal="center" vertical="center" wrapText="1"/>
    </xf>
    <xf numFmtId="9" fontId="7" fillId="11" borderId="4" xfId="1" applyFont="1" applyFill="1" applyBorder="1" applyAlignment="1">
      <alignment horizontal="center" vertical="center" wrapText="1"/>
    </xf>
    <xf numFmtId="9" fontId="7" fillId="11" borderId="2" xfId="1" applyFont="1" applyFill="1" applyBorder="1" applyAlignment="1">
      <alignment horizontal="center" vertical="center" wrapText="1"/>
    </xf>
    <xf numFmtId="0" fontId="21" fillId="10" borderId="1" xfId="0" applyFont="1" applyFill="1" applyBorder="1" applyAlignment="1">
      <alignment horizontal="center" vertical="top" wrapText="1"/>
    </xf>
    <xf numFmtId="0" fontId="21" fillId="10" borderId="16" xfId="0" applyFont="1" applyFill="1" applyBorder="1" applyAlignment="1">
      <alignment horizontal="center" vertical="top" wrapText="1"/>
    </xf>
    <xf numFmtId="0" fontId="21" fillId="10" borderId="17" xfId="0" applyFont="1" applyFill="1" applyBorder="1" applyAlignment="1">
      <alignment horizontal="center" vertical="top" wrapText="1"/>
    </xf>
    <xf numFmtId="0" fontId="21" fillId="10" borderId="18" xfId="0" applyFont="1" applyFill="1" applyBorder="1" applyAlignment="1">
      <alignment horizontal="center" vertical="top" wrapText="1"/>
    </xf>
    <xf numFmtId="0" fontId="24" fillId="0" borderId="0" xfId="0" applyFont="1" applyAlignment="1">
      <alignment vertical="top" wrapText="1"/>
    </xf>
    <xf numFmtId="0" fontId="17" fillId="0" borderId="1" xfId="0" applyFont="1" applyBorder="1" applyAlignment="1">
      <alignment horizontal="center" vertical="center" textRotation="90" wrapText="1"/>
    </xf>
    <xf numFmtId="0" fontId="17" fillId="0" borderId="3" xfId="0" applyFont="1" applyBorder="1" applyAlignment="1">
      <alignment horizontal="center" vertical="center" textRotation="90" wrapText="1"/>
    </xf>
    <xf numFmtId="166" fontId="15" fillId="0" borderId="19" xfId="3" applyFont="1" applyBorder="1" applyAlignment="1">
      <alignment horizontal="center" vertical="center" wrapText="1"/>
    </xf>
    <xf numFmtId="166" fontId="15" fillId="0" borderId="20" xfId="3" applyFont="1" applyBorder="1" applyAlignment="1">
      <alignment horizontal="center" vertical="center" wrapText="1"/>
    </xf>
    <xf numFmtId="166" fontId="17" fillId="15" borderId="1" xfId="3" applyFont="1" applyFill="1" applyBorder="1" applyAlignment="1">
      <alignment horizontal="center" vertical="center" wrapText="1"/>
    </xf>
    <xf numFmtId="166" fontId="17" fillId="0" borderId="5" xfId="3" applyFont="1" applyFill="1" applyBorder="1" applyAlignment="1">
      <alignment horizontal="center" vertical="center" wrapText="1"/>
    </xf>
    <xf numFmtId="166" fontId="17" fillId="0" borderId="4" xfId="3" applyFont="1" applyFill="1" applyBorder="1" applyAlignment="1">
      <alignment horizontal="center" vertical="center" wrapText="1"/>
    </xf>
  </cellXfs>
  <cellStyles count="4">
    <cellStyle name="Milliers" xfId="2" builtinId="3"/>
    <cellStyle name="Milliers 2" xfId="3" xr:uid="{40F2D8F2-33D6-4B1D-AB98-FF9F49AC2799}"/>
    <cellStyle name="Normal" xfId="0" builtinId="0"/>
    <cellStyle name="Pourcentage" xfId="1" builtinId="5"/>
  </cellStyles>
  <dxfs count="28">
    <dxf>
      <fill>
        <patternFill>
          <bgColor theme="4" tint="0.59996337778862885"/>
        </patternFill>
      </fill>
    </dxf>
    <dxf>
      <fill>
        <patternFill>
          <bgColor theme="4"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tint="0.59996337778862885"/>
        </patternFill>
      </fill>
    </dxf>
    <dxf>
      <fill>
        <patternFill>
          <bgColor theme="4"/>
        </patternFill>
      </fill>
    </dxf>
    <dxf>
      <fill>
        <patternFill>
          <bgColor theme="4" tint="0.59996337778862885"/>
        </patternFill>
      </fill>
    </dxf>
    <dxf>
      <fill>
        <patternFill>
          <bgColor theme="4" tint="0.59996337778862885"/>
        </patternFill>
      </fill>
    </dxf>
    <dxf>
      <fill>
        <patternFill>
          <bgColor theme="6"/>
        </patternFill>
      </fill>
    </dxf>
    <dxf>
      <fill>
        <patternFill>
          <bgColor theme="4"/>
        </patternFill>
      </fill>
    </dxf>
    <dxf>
      <fill>
        <patternFill>
          <bgColor theme="7"/>
        </patternFill>
      </fill>
    </dxf>
    <dxf>
      <fill>
        <patternFill>
          <bgColor theme="9" tint="-0.24994659260841701"/>
        </patternFill>
      </fill>
    </dxf>
    <dxf>
      <fill>
        <patternFill>
          <bgColor theme="4"/>
        </patternFill>
      </fill>
    </dxf>
    <dxf>
      <fill>
        <patternFill>
          <bgColor theme="4"/>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patternFill>
      </fill>
    </dxf>
    <dxf>
      <fill>
        <patternFill>
          <bgColor theme="4" tint="0.59996337778862885"/>
        </patternFill>
      </fill>
    </dxf>
    <dxf>
      <fill>
        <patternFill>
          <bgColor theme="4"/>
        </patternFill>
      </fill>
    </dxf>
    <dxf>
      <fill>
        <patternFill>
          <bgColor theme="4" tint="0.59996337778862885"/>
        </patternFill>
      </fill>
    </dxf>
    <dxf>
      <fill>
        <patternFill>
          <bgColor theme="9"/>
        </patternFill>
      </fill>
    </dxf>
    <dxf>
      <fill>
        <patternFill>
          <bgColor theme="4"/>
        </patternFill>
      </fill>
    </dxf>
    <dxf>
      <fill>
        <patternFill>
          <bgColor theme="4"/>
        </patternFill>
      </fill>
    </dxf>
  </dxfs>
  <tableStyles count="0" defaultTableStyle="TableStyleMedium2" defaultPivotStyle="PivotStyleLight16"/>
  <colors>
    <mruColors>
      <color rgb="FFB0D3AB"/>
      <color rgb="FFE6F2E0"/>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1.xml"/><Relationship Id="rId8" Type="http://schemas.openxmlformats.org/officeDocument/2006/relationships/worksheet" Target="worksheets/sheet8.xml"/></Relationships>
</file>

<file path=xl/persons/person.xml><?xml version="1.0" encoding="utf-8"?>
<personList xmlns="http://schemas.microsoft.com/office/spreadsheetml/2018/threadedcomments" xmlns:x="http://schemas.openxmlformats.org/spreadsheetml/2006/main">
  <person displayName="Amelie SALMON" id="{AD6E5CBF-48AD-495E-A467-399C510AC6BB}" userId="S::amelie.salmon@impact-initiatives.org::9bc52814-6793-40ab-86bb-a404f1c04f67" providerId="AD"/>
</personList>
</file>

<file path=xl/theme/theme1.xml><?xml version="1.0" encoding="utf-8"?>
<a:theme xmlns:a="http://schemas.openxmlformats.org/drawingml/2006/main" name="Thème Office">
  <a:themeElements>
    <a:clrScheme name="REACH">
      <a:dk1>
        <a:sysClr val="windowText" lastClr="000000"/>
      </a:dk1>
      <a:lt1>
        <a:sysClr val="window" lastClr="FFFFFF"/>
      </a:lt1>
      <a:dk2>
        <a:srgbClr val="58585A"/>
      </a:dk2>
      <a:lt2>
        <a:srgbClr val="C7C8CA"/>
      </a:lt2>
      <a:accent1>
        <a:srgbClr val="F08181"/>
      </a:accent1>
      <a:accent2>
        <a:srgbClr val="F8B688"/>
      </a:accent2>
      <a:accent3>
        <a:srgbClr val="BBD6B8"/>
      </a:accent3>
      <a:accent4>
        <a:srgbClr val="FFF89B"/>
      </a:accent4>
      <a:accent5>
        <a:srgbClr val="D2CBB8"/>
      </a:accent5>
      <a:accent6>
        <a:srgbClr val="EE5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2" dT="2023-09-05T10:29:22.25" personId="{AD6E5CBF-48AD-495E-A467-399C510AC6BB}" id="{E1949F20-4ACA-4E70-9B03-DA9DD7AEE16D}">
    <text>Pas sûre de voir à quoi correspond ce check avec le seuil de 40%</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3-09-04T08:35:55.62" personId="{AD6E5CBF-48AD-495E-A467-399C510AC6BB}" id="{CFB35BF7-2E4C-4A5D-B6B1-F77D1860BE03}">
    <text xml:space="preserve">De façon générale - voir à faire une version externe pour les partenaires avec uniquement les données/analyses qui leur sont utiles </text>
  </threadedComment>
</ThreadedComments>
</file>

<file path=xl/threadedComments/threadedComment3.xml><?xml version="1.0" encoding="utf-8"?>
<ThreadedComments xmlns="http://schemas.microsoft.com/office/spreadsheetml/2018/threadedcomments" xmlns:x="http://schemas.openxmlformats.org/spreadsheetml/2006/main">
  <threadedComment ref="C12" dT="2023-09-05T10:29:22.25" personId="{AD6E5CBF-48AD-495E-A467-399C510AC6BB}" id="{A2E83661-FEF1-49C5-A6B3-BED70820E36F}">
    <text>Pas sûre de voir à quoi correspond ce check avec le seuil de 40%</text>
  </threadedComment>
</ThreadedComments>
</file>

<file path=xl/threadedComments/threadedComment4.xml><?xml version="1.0" encoding="utf-8"?>
<ThreadedComments xmlns="http://schemas.microsoft.com/office/spreadsheetml/2018/threadedcomments" xmlns:x="http://schemas.openxmlformats.org/spreadsheetml/2006/main">
  <threadedComment ref="G10" dT="2023-09-04T08:51:57.56" personId="{AD6E5CBF-48AD-495E-A467-399C510AC6BB}" id="{8DCD1F04-87FB-461F-AECB-3A5459CD2B58}">
    <text>Idem ici peut-être préciser ce que c'est quand y a pas de données</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microsoft.com/office/2017/10/relationships/threadedComment" Target="../threadedComments/threadedComment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9799-5B0A-4BA8-8008-54BE9073905D}">
  <sheetPr>
    <tabColor theme="2"/>
  </sheetPr>
  <dimension ref="A1:AN113"/>
  <sheetViews>
    <sheetView zoomScale="70" zoomScaleNormal="70" workbookViewId="0">
      <selection activeCell="B3" sqref="B3"/>
    </sheetView>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30</v>
      </c>
    </row>
    <row r="3" spans="1:40" x14ac:dyDescent="0.35">
      <c r="A3" s="9"/>
    </row>
    <row r="4" spans="1:40" x14ac:dyDescent="0.35">
      <c r="D4" s="10"/>
    </row>
    <row r="5" spans="1:40" x14ac:dyDescent="0.35">
      <c r="A5" s="5" t="s">
        <v>31</v>
      </c>
      <c r="C5" s="5" t="s">
        <v>32</v>
      </c>
      <c r="D5" s="10"/>
      <c r="E5" s="8">
        <v>1000</v>
      </c>
      <c r="F5" s="8">
        <v>1375</v>
      </c>
      <c r="G5" s="8">
        <v>1437.5</v>
      </c>
      <c r="H5" s="8">
        <v>400</v>
      </c>
      <c r="I5" s="8">
        <v>250</v>
      </c>
      <c r="J5" s="8">
        <v>5000</v>
      </c>
      <c r="K5" s="8">
        <v>6750</v>
      </c>
      <c r="L5" s="8">
        <v>1125</v>
      </c>
      <c r="M5" s="8">
        <v>1750</v>
      </c>
      <c r="N5" s="8">
        <v>6000</v>
      </c>
      <c r="O5" s="8">
        <v>100</v>
      </c>
      <c r="P5" s="8">
        <v>15000</v>
      </c>
      <c r="Q5" s="8">
        <v>26000</v>
      </c>
      <c r="R5" s="8">
        <v>27500</v>
      </c>
      <c r="S5" s="8">
        <v>6000</v>
      </c>
      <c r="T5" s="8">
        <v>4750</v>
      </c>
      <c r="U5" s="8">
        <v>1500</v>
      </c>
      <c r="V5" s="8">
        <v>175</v>
      </c>
      <c r="W5" s="8">
        <v>500</v>
      </c>
      <c r="X5" s="8">
        <v>750</v>
      </c>
      <c r="Y5" s="8">
        <v>1250</v>
      </c>
      <c r="Z5" s="8">
        <v>1500</v>
      </c>
      <c r="AA5" s="8">
        <v>3000</v>
      </c>
      <c r="AB5" s="8">
        <v>2125</v>
      </c>
      <c r="AC5" s="8">
        <v>2000</v>
      </c>
      <c r="AD5" s="8">
        <v>1500</v>
      </c>
      <c r="AE5" s="8">
        <v>3000</v>
      </c>
      <c r="AF5" s="8">
        <v>237.5</v>
      </c>
      <c r="AG5" s="8" t="str" cm="1">
        <f t="array" aca="1" ref="AG5" ca="1">IFERROR(MEDIAN(IF($C1:$C201=$A5,AG1:AG201)),"MC")</f>
        <v>MC</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row>
    <row r="8" spans="1:40" x14ac:dyDescent="0.35">
      <c r="C8" s="5" t="s">
        <v>62</v>
      </c>
    </row>
    <row r="9" spans="1:40" x14ac:dyDescent="0.35">
      <c r="A9" s="5" t="s">
        <v>63</v>
      </c>
      <c r="B9" s="5" t="s">
        <v>64</v>
      </c>
      <c r="C9" s="5" t="s">
        <v>31</v>
      </c>
      <c r="E9" s="8">
        <v>1000</v>
      </c>
      <c r="F9" s="8">
        <v>700</v>
      </c>
      <c r="G9" s="8">
        <v>1875</v>
      </c>
      <c r="H9" s="8">
        <v>450</v>
      </c>
      <c r="I9" s="8">
        <v>250</v>
      </c>
      <c r="J9" s="8">
        <v>5000</v>
      </c>
      <c r="K9" s="8">
        <v>6750</v>
      </c>
      <c r="L9" s="8">
        <v>1000</v>
      </c>
      <c r="M9" s="8">
        <v>500</v>
      </c>
      <c r="N9" s="8">
        <v>4000</v>
      </c>
      <c r="O9" s="8">
        <v>100</v>
      </c>
      <c r="P9" s="8" t="s">
        <v>65</v>
      </c>
      <c r="Q9" s="8">
        <v>26000</v>
      </c>
      <c r="R9" s="8">
        <v>27500</v>
      </c>
      <c r="S9" s="8">
        <v>5000</v>
      </c>
      <c r="T9" s="8">
        <v>3500</v>
      </c>
      <c r="U9" s="8">
        <v>1500</v>
      </c>
      <c r="V9" s="8">
        <v>100</v>
      </c>
      <c r="W9" s="8">
        <v>500</v>
      </c>
      <c r="X9" s="8">
        <v>750</v>
      </c>
      <c r="Y9" s="8">
        <v>1000</v>
      </c>
      <c r="Z9" s="8">
        <v>1500</v>
      </c>
      <c r="AA9" s="8">
        <v>3000</v>
      </c>
      <c r="AB9" s="8">
        <v>3000</v>
      </c>
      <c r="AC9" s="8">
        <v>3000</v>
      </c>
      <c r="AD9" s="8">
        <v>1500</v>
      </c>
      <c r="AE9" s="8">
        <v>2250</v>
      </c>
      <c r="AF9" s="8">
        <v>250</v>
      </c>
      <c r="AG9" s="8" t="str" cm="1">
        <f t="array" aca="1" ref="AG9" ca="1">IFERROR(MEDIAN(IF(INDIRECT($A$2&amp;$A$1)=$B9,IF(INDIRECT($A$2&amp;AG$1)&gt;0,IF(COUNTIFS(INDIRECT($A$2&amp;$A$1),$B9,INDIRECT($A$2&amp;AG$1),"&gt;0")&gt;2,INDIRECT($A$2&amp;AG$1))))),"MC")</f>
        <v>MC</v>
      </c>
      <c r="AJ9" s="6"/>
      <c r="AK9" s="6"/>
      <c r="AL9" s="6"/>
      <c r="AM9" s="6"/>
      <c r="AN9" s="6"/>
    </row>
    <row r="10" spans="1:40" x14ac:dyDescent="0.35">
      <c r="A10" s="5" t="s">
        <v>63</v>
      </c>
      <c r="B10" s="5" t="s">
        <v>64</v>
      </c>
      <c r="C10" s="5" t="s">
        <v>66</v>
      </c>
      <c r="E10" s="8">
        <v>750</v>
      </c>
      <c r="F10" s="8">
        <v>600</v>
      </c>
      <c r="G10" s="8">
        <v>1750</v>
      </c>
      <c r="H10" s="8">
        <v>400</v>
      </c>
      <c r="I10" s="8">
        <v>250</v>
      </c>
      <c r="J10" s="8">
        <v>5000</v>
      </c>
      <c r="K10" s="8">
        <v>4500</v>
      </c>
      <c r="L10" s="8">
        <v>800</v>
      </c>
      <c r="M10" s="8">
        <v>500</v>
      </c>
      <c r="N10" s="8">
        <v>4000</v>
      </c>
      <c r="O10" s="8">
        <v>100</v>
      </c>
      <c r="P10" s="8" t="s">
        <v>67</v>
      </c>
      <c r="Q10" s="8">
        <v>26000</v>
      </c>
      <c r="R10" s="8">
        <v>27500</v>
      </c>
      <c r="S10" s="8">
        <v>5000</v>
      </c>
      <c r="T10" s="8">
        <v>3500</v>
      </c>
      <c r="U10" s="8">
        <v>800</v>
      </c>
      <c r="V10" s="8">
        <v>100</v>
      </c>
      <c r="W10" s="8">
        <v>500</v>
      </c>
      <c r="X10" s="8">
        <v>700</v>
      </c>
      <c r="Y10" s="8">
        <v>1000</v>
      </c>
      <c r="Z10" s="8">
        <v>1500</v>
      </c>
      <c r="AA10" s="8">
        <v>3000</v>
      </c>
      <c r="AB10" s="8">
        <v>2000</v>
      </c>
      <c r="AC10" s="8">
        <v>2000</v>
      </c>
      <c r="AD10" s="8">
        <v>1400</v>
      </c>
      <c r="AE10" s="8">
        <v>2250</v>
      </c>
      <c r="AF10" s="8">
        <v>225</v>
      </c>
      <c r="AG10" s="8" t="str" cm="1">
        <f t="array" aca="1" ref="AG10" ca="1">IF(ISERROR(ABS(AG9)),"",IFERROR(MIN(IF(INDIRECT($A$2&amp;$A$1)=$B10,IF(INDIRECT($A$2&amp;AG$1)&gt;0,IF(COUNTIFS(INDIRECT($A$2&amp;$A$1),$B10,INDIRECT($A$2&amp;AG$1),"&gt;0")&gt;2,INDIRECT($A$2&amp;AG$1))))),"MC"))</f>
        <v/>
      </c>
    </row>
    <row r="11" spans="1:40" x14ac:dyDescent="0.35">
      <c r="A11" s="5" t="s">
        <v>63</v>
      </c>
      <c r="B11" s="5" t="s">
        <v>64</v>
      </c>
      <c r="C11" s="5" t="s">
        <v>68</v>
      </c>
      <c r="E11" s="8">
        <v>1500</v>
      </c>
      <c r="F11" s="8">
        <v>1000</v>
      </c>
      <c r="G11" s="8">
        <v>2000</v>
      </c>
      <c r="H11" s="8">
        <v>450</v>
      </c>
      <c r="I11" s="8">
        <v>300</v>
      </c>
      <c r="J11" s="8">
        <v>5500</v>
      </c>
      <c r="K11" s="8">
        <v>12000</v>
      </c>
      <c r="L11" s="8">
        <v>1500</v>
      </c>
      <c r="M11" s="8">
        <v>1750</v>
      </c>
      <c r="N11" s="8">
        <v>5000</v>
      </c>
      <c r="O11" s="8">
        <v>100</v>
      </c>
      <c r="P11" s="8" t="s">
        <v>67</v>
      </c>
      <c r="Q11" s="8">
        <v>27500</v>
      </c>
      <c r="R11" s="8">
        <v>27500</v>
      </c>
      <c r="S11" s="8">
        <v>6000</v>
      </c>
      <c r="T11" s="8">
        <v>5000</v>
      </c>
      <c r="U11" s="8">
        <v>1500</v>
      </c>
      <c r="V11" s="8">
        <v>100</v>
      </c>
      <c r="W11" s="8">
        <v>600</v>
      </c>
      <c r="X11" s="8">
        <v>800</v>
      </c>
      <c r="Y11" s="8">
        <v>1500</v>
      </c>
      <c r="Z11" s="8">
        <v>2000</v>
      </c>
      <c r="AA11" s="8">
        <v>3500</v>
      </c>
      <c r="AB11" s="8">
        <v>5000</v>
      </c>
      <c r="AC11" s="8">
        <v>3000</v>
      </c>
      <c r="AD11" s="8">
        <v>1500</v>
      </c>
      <c r="AE11" s="8">
        <v>2500</v>
      </c>
      <c r="AF11" s="8">
        <v>250</v>
      </c>
      <c r="AG11" s="8" t="str" cm="1">
        <f t="array" aca="1" ref="AG11" ca="1">IF(ISERROR(ABS(AG9)),"",IFERROR(MAX(IF(INDIRECT($A$2&amp;$A$1)=$B11,IF(INDIRECT($A$2&amp;AG$1)&gt;0,IF(COUNTIFS(INDIRECT($A$2&amp;$A$1),$B11,INDIRECT($A$2&amp;AG$1),"&gt;0")&gt;2,INDIRECT($A$2&amp;AG$1))))),"MC"))</f>
        <v/>
      </c>
    </row>
    <row r="12" spans="1:40" x14ac:dyDescent="0.35">
      <c r="E12" s="8" t="s">
        <v>69</v>
      </c>
      <c r="F12" s="8" t="s">
        <v>69</v>
      </c>
      <c r="G12" s="8" t="s">
        <v>67</v>
      </c>
      <c r="H12" s="8" t="s">
        <v>67</v>
      </c>
      <c r="I12" s="8" t="s">
        <v>67</v>
      </c>
      <c r="J12" s="8" t="s">
        <v>67</v>
      </c>
      <c r="K12" s="8" t="s">
        <v>69</v>
      </c>
      <c r="L12" s="8" t="s">
        <v>69</v>
      </c>
      <c r="M12" s="8" t="s">
        <v>69</v>
      </c>
      <c r="N12" s="8" t="s">
        <v>69</v>
      </c>
      <c r="O12" s="8" t="s">
        <v>67</v>
      </c>
      <c r="P12" s="8" t="s">
        <v>67</v>
      </c>
      <c r="Q12" s="8" t="s">
        <v>67</v>
      </c>
      <c r="R12" s="8" t="s">
        <v>67</v>
      </c>
      <c r="S12" s="8" t="s">
        <v>67</v>
      </c>
      <c r="T12" s="8" t="s">
        <v>69</v>
      </c>
      <c r="U12" s="8" t="s">
        <v>69</v>
      </c>
      <c r="V12" s="8" t="s">
        <v>67</v>
      </c>
      <c r="W12" s="8" t="s">
        <v>67</v>
      </c>
      <c r="X12" s="8" t="s">
        <v>67</v>
      </c>
      <c r="Y12" s="8" t="s">
        <v>69</v>
      </c>
      <c r="Z12" s="8" t="s">
        <v>69</v>
      </c>
      <c r="AA12" s="8" t="s">
        <v>67</v>
      </c>
      <c r="AB12" s="8" t="s">
        <v>69</v>
      </c>
      <c r="AC12" s="8" t="s">
        <v>69</v>
      </c>
      <c r="AD12" s="8" t="s">
        <v>67</v>
      </c>
      <c r="AE12" s="8" t="s">
        <v>67</v>
      </c>
      <c r="AF12" s="8" t="s">
        <v>67</v>
      </c>
      <c r="AG12" s="8" t="str">
        <f ca="1">IFERROR(IF((AG11-AG10)/AG10&gt;=25%,"!!",""),"")</f>
        <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E15" s="8">
        <v>1000</v>
      </c>
      <c r="F15" s="8">
        <v>2000</v>
      </c>
      <c r="G15" s="8" t="s">
        <v>65</v>
      </c>
      <c r="H15" s="8">
        <v>500</v>
      </c>
      <c r="I15" s="8">
        <v>275</v>
      </c>
      <c r="J15" s="8">
        <v>5000</v>
      </c>
      <c r="K15" s="8">
        <v>4500</v>
      </c>
      <c r="L15" s="8">
        <v>1000</v>
      </c>
      <c r="M15" s="8">
        <v>1750</v>
      </c>
      <c r="N15" s="8">
        <v>3625</v>
      </c>
      <c r="O15" s="8">
        <v>100</v>
      </c>
      <c r="P15" s="8" t="s">
        <v>65</v>
      </c>
      <c r="Q15" s="8">
        <v>27500</v>
      </c>
      <c r="R15" s="8">
        <v>27500</v>
      </c>
      <c r="S15" s="8">
        <v>7500</v>
      </c>
      <c r="T15" s="8">
        <v>6000</v>
      </c>
      <c r="U15" s="8">
        <v>2750</v>
      </c>
      <c r="V15" s="8">
        <v>200</v>
      </c>
      <c r="W15" s="8">
        <v>500</v>
      </c>
      <c r="X15" s="8">
        <v>750</v>
      </c>
      <c r="Y15" s="8">
        <v>1250</v>
      </c>
      <c r="Z15" s="8">
        <v>1250</v>
      </c>
      <c r="AA15" s="8">
        <v>3000</v>
      </c>
      <c r="AB15" s="8">
        <v>2500</v>
      </c>
      <c r="AC15" s="8">
        <v>2500</v>
      </c>
      <c r="AD15" s="8">
        <v>1500</v>
      </c>
      <c r="AE15" s="8">
        <v>2000</v>
      </c>
      <c r="AF15" s="8">
        <v>200</v>
      </c>
      <c r="AG15" s="8" t="str" cm="1">
        <f t="array" aca="1" ref="AG15" ca="1">IFERROR(MEDIAN(IF(INDIRECT($A$2&amp;$A$1)=$B15,IF(INDIRECT($A$2&amp;AG$1)&gt;0,IF(COUNTIFS(INDIRECT($A$2&amp;$A$1),$B15,INDIRECT($A$2&amp;AG$1),"&gt;0")&gt;2,INDIRECT($A$2&amp;AG$1))))),"MC")</f>
        <v>MC</v>
      </c>
    </row>
    <row r="16" spans="1:40" x14ac:dyDescent="0.35">
      <c r="A16" s="5" t="s">
        <v>63</v>
      </c>
      <c r="B16" s="5" t="s">
        <v>71</v>
      </c>
      <c r="C16" s="5" t="s">
        <v>66</v>
      </c>
      <c r="E16" s="8">
        <v>500</v>
      </c>
      <c r="F16" s="8">
        <v>2000</v>
      </c>
      <c r="G16" s="8" t="s">
        <v>67</v>
      </c>
      <c r="H16" s="8">
        <v>300</v>
      </c>
      <c r="I16" s="8">
        <v>250</v>
      </c>
      <c r="J16" s="8">
        <v>5000</v>
      </c>
      <c r="K16" s="8">
        <v>3750</v>
      </c>
      <c r="L16" s="8">
        <v>1000</v>
      </c>
      <c r="M16" s="8">
        <v>1750</v>
      </c>
      <c r="N16" s="8">
        <v>3500</v>
      </c>
      <c r="O16" s="8">
        <v>100</v>
      </c>
      <c r="P16" s="8" t="s">
        <v>67</v>
      </c>
      <c r="Q16" s="8">
        <v>27500</v>
      </c>
      <c r="R16" s="8">
        <v>27500</v>
      </c>
      <c r="S16" s="8">
        <v>6750</v>
      </c>
      <c r="T16" s="8">
        <v>5500</v>
      </c>
      <c r="U16" s="8">
        <v>2500</v>
      </c>
      <c r="V16" s="8">
        <v>125</v>
      </c>
      <c r="W16" s="8">
        <v>500</v>
      </c>
      <c r="X16" s="8">
        <v>750</v>
      </c>
      <c r="Y16" s="8">
        <v>1000</v>
      </c>
      <c r="Z16" s="8">
        <v>1250</v>
      </c>
      <c r="AA16" s="8">
        <v>2000</v>
      </c>
      <c r="AB16" s="8">
        <v>2000</v>
      </c>
      <c r="AC16" s="8">
        <v>1500</v>
      </c>
      <c r="AD16" s="8">
        <v>1500</v>
      </c>
      <c r="AE16" s="8">
        <v>2000</v>
      </c>
      <c r="AF16" s="8">
        <v>200</v>
      </c>
      <c r="AG16" s="8" t="str" cm="1">
        <f t="array" aca="1" ref="AG16" ca="1">IF(ISERROR(ABS(AG15)),"",IFERROR(MIN(IF(INDIRECT($A$2&amp;$A$1)=$B16,IF(INDIRECT($A$2&amp;AG$1)&gt;0,IF(COUNTIFS(INDIRECT($A$2&amp;$A$1),$B16,INDIRECT($A$2&amp;AG$1),"&gt;0")&gt;2,INDIRECT($A$2&amp;AG$1))))),"MC"))</f>
        <v/>
      </c>
    </row>
    <row r="17" spans="1:33" x14ac:dyDescent="0.35">
      <c r="A17" s="5" t="s">
        <v>63</v>
      </c>
      <c r="B17" s="5" t="s">
        <v>71</v>
      </c>
      <c r="C17" s="5" t="s">
        <v>68</v>
      </c>
      <c r="E17" s="8">
        <v>1000</v>
      </c>
      <c r="F17" s="8">
        <v>2000</v>
      </c>
      <c r="G17" s="8" t="s">
        <v>67</v>
      </c>
      <c r="H17" s="8">
        <v>500</v>
      </c>
      <c r="I17" s="8">
        <v>275</v>
      </c>
      <c r="J17" s="8">
        <v>7000</v>
      </c>
      <c r="K17" s="8">
        <v>6000</v>
      </c>
      <c r="L17" s="8">
        <v>1250</v>
      </c>
      <c r="M17" s="8">
        <v>1750</v>
      </c>
      <c r="N17" s="8">
        <v>3750</v>
      </c>
      <c r="O17" s="8">
        <v>100</v>
      </c>
      <c r="P17" s="8" t="s">
        <v>67</v>
      </c>
      <c r="Q17" s="8">
        <v>27500</v>
      </c>
      <c r="R17" s="8">
        <v>27500</v>
      </c>
      <c r="S17" s="8">
        <v>8000</v>
      </c>
      <c r="T17" s="8">
        <v>6500</v>
      </c>
      <c r="U17" s="8">
        <v>3000</v>
      </c>
      <c r="V17" s="8">
        <v>450</v>
      </c>
      <c r="W17" s="8">
        <v>550</v>
      </c>
      <c r="X17" s="8">
        <v>750</v>
      </c>
      <c r="Y17" s="8">
        <v>1250</v>
      </c>
      <c r="Z17" s="8">
        <v>1500</v>
      </c>
      <c r="AA17" s="8">
        <v>3000</v>
      </c>
      <c r="AB17" s="8">
        <v>2500</v>
      </c>
      <c r="AC17" s="8">
        <v>2500</v>
      </c>
      <c r="AD17" s="8">
        <v>1500</v>
      </c>
      <c r="AE17" s="8">
        <v>2000</v>
      </c>
      <c r="AF17" s="8">
        <v>200</v>
      </c>
      <c r="AG17" s="8" t="str" cm="1">
        <f t="array" aca="1" ref="AG17" ca="1">IF(ISERROR(ABS(AG15)),"",IFERROR(MAX(IF(INDIRECT($A$2&amp;$A$1)=$B17,IF(INDIRECT($A$2&amp;AG$1)&gt;0,IF(COUNTIFS(INDIRECT($A$2&amp;$A$1),$B17,INDIRECT($A$2&amp;AG$1),"&gt;0")&gt;2,INDIRECT($A$2&amp;AG$1))))),"MC"))</f>
        <v/>
      </c>
    </row>
    <row r="18" spans="1:33" x14ac:dyDescent="0.35">
      <c r="E18" s="8" t="s">
        <v>69</v>
      </c>
      <c r="F18" s="8" t="s">
        <v>67</v>
      </c>
      <c r="G18" s="8" t="s">
        <v>67</v>
      </c>
      <c r="H18" s="8" t="s">
        <v>67</v>
      </c>
      <c r="I18" s="8" t="s">
        <v>67</v>
      </c>
      <c r="J18" s="8" t="s">
        <v>69</v>
      </c>
      <c r="K18" s="8" t="s">
        <v>69</v>
      </c>
      <c r="L18" s="8" t="s">
        <v>69</v>
      </c>
      <c r="M18" s="8" t="s">
        <v>67</v>
      </c>
      <c r="N18" s="8" t="s">
        <v>67</v>
      </c>
      <c r="O18" s="8" t="s">
        <v>67</v>
      </c>
      <c r="P18" s="8" t="s">
        <v>67</v>
      </c>
      <c r="Q18" s="8" t="s">
        <v>67</v>
      </c>
      <c r="R18" s="8" t="s">
        <v>67</v>
      </c>
      <c r="S18" s="8" t="s">
        <v>67</v>
      </c>
      <c r="T18" s="8" t="s">
        <v>67</v>
      </c>
      <c r="U18" s="8" t="s">
        <v>67</v>
      </c>
      <c r="V18" s="8" t="s">
        <v>69</v>
      </c>
      <c r="W18" s="8" t="s">
        <v>67</v>
      </c>
      <c r="X18" s="8" t="s">
        <v>67</v>
      </c>
      <c r="Y18" s="8" t="s">
        <v>69</v>
      </c>
      <c r="Z18" s="8" t="s">
        <v>67</v>
      </c>
      <c r="AA18" s="8" t="s">
        <v>69</v>
      </c>
      <c r="AB18" s="8" t="s">
        <v>69</v>
      </c>
      <c r="AC18" s="8" t="s">
        <v>69</v>
      </c>
      <c r="AD18" s="8" t="s">
        <v>67</v>
      </c>
      <c r="AE18" s="8" t="s">
        <v>67</v>
      </c>
      <c r="AF18" s="8" t="s">
        <v>67</v>
      </c>
      <c r="AG18" s="8" t="str">
        <f ca="1">IFERROR(IF(AND(AG17-AG16&gt;200,(AG17-AG16)/AG16&gt;=25%),"!!",""),"")</f>
        <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tr" cm="1">
        <f t="array" aca="1" ref="AG22" ca="1">IF(ISERROR(ABS(AG21)),"",IFERROR(MIN(IF(INDIRECT($A$2&amp;$A$1)=$B22,IF(INDIRECT($A$2&amp;AG$1)&gt;0,IF(COUNTIFS(INDIRECT($A$2&amp;$A$1),$B22,INDIRECT($A$2&amp;AG$1),"&gt;0")&gt;2,INDIRECT($A$2&amp;AG$1))))),"MC"))</f>
        <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tr" cm="1">
        <f t="array" aca="1" ref="AG23" ca="1">IF(ISERROR(ABS(AG21)),"",IFERROR(MAX(IF(INDIRECT($A$2&amp;$A$1)=$B23,IF(INDIRECT($A$2&amp;AG$1)&gt;0,IF(COUNTIFS(INDIRECT($A$2&amp;$A$1),$B23,INDIRECT($A$2&amp;AG$1),"&gt;0")&gt;2,INDIRECT($A$2&amp;AG$1))))),"MC"))</f>
        <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tr">
        <f ca="1">IFERROR(IF(AND(AG23-AG22&gt;200,(AG23-AG22)/AG22&gt;=25%),"!!",""),"")</f>
        <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1050</v>
      </c>
      <c r="F27" s="8">
        <v>750</v>
      </c>
      <c r="G27" s="8">
        <v>1000</v>
      </c>
      <c r="H27" s="8">
        <v>400</v>
      </c>
      <c r="I27" s="8">
        <v>250</v>
      </c>
      <c r="J27" s="8">
        <v>6000</v>
      </c>
      <c r="K27" s="8">
        <v>6000</v>
      </c>
      <c r="L27" s="8">
        <v>1500</v>
      </c>
      <c r="M27" s="8">
        <v>1500</v>
      </c>
      <c r="N27" s="8">
        <v>8000</v>
      </c>
      <c r="O27" s="8">
        <v>100</v>
      </c>
      <c r="P27" s="8" t="s">
        <v>65</v>
      </c>
      <c r="Q27" s="8">
        <v>27500</v>
      </c>
      <c r="R27" s="8">
        <v>35000</v>
      </c>
      <c r="S27" s="8">
        <v>6000</v>
      </c>
      <c r="T27" s="8">
        <v>5000</v>
      </c>
      <c r="U27" s="8">
        <v>300</v>
      </c>
      <c r="V27" s="8">
        <v>125</v>
      </c>
      <c r="W27" s="8">
        <v>400</v>
      </c>
      <c r="X27" s="8">
        <v>500</v>
      </c>
      <c r="Y27" s="8">
        <v>1025</v>
      </c>
      <c r="Z27" s="8">
        <v>1500</v>
      </c>
      <c r="AA27" s="8">
        <v>3500</v>
      </c>
      <c r="AB27" s="8">
        <v>2000</v>
      </c>
      <c r="AC27" s="8">
        <v>2000</v>
      </c>
      <c r="AD27" s="8">
        <v>700</v>
      </c>
      <c r="AE27" s="8">
        <v>4000</v>
      </c>
      <c r="AF27" s="8">
        <v>500</v>
      </c>
      <c r="AG27" s="8" t="str" cm="1">
        <f t="array" aca="1" ref="AG27" ca="1">IFERROR(MEDIAN(IF(INDIRECT($A$2&amp;$A$1)=$B27,IF(INDIRECT($A$2&amp;AG$1)&gt;0,IF(COUNTIFS(INDIRECT($A$2&amp;$A$1),$B27,INDIRECT($A$2&amp;AG$1),"&gt;0")&gt;2,INDIRECT($A$2&amp;AG$1))))),"MC")</f>
        <v>MC</v>
      </c>
    </row>
    <row r="28" spans="1:33" x14ac:dyDescent="0.35">
      <c r="A28" s="5" t="s">
        <v>73</v>
      </c>
      <c r="B28" s="5" t="s">
        <v>77</v>
      </c>
      <c r="C28" s="5" t="s">
        <v>66</v>
      </c>
      <c r="E28" s="8">
        <v>1000</v>
      </c>
      <c r="F28" s="8">
        <v>750</v>
      </c>
      <c r="G28" s="8">
        <v>1000</v>
      </c>
      <c r="H28" s="8">
        <v>300</v>
      </c>
      <c r="I28" s="8">
        <v>250</v>
      </c>
      <c r="J28" s="8">
        <v>4500</v>
      </c>
      <c r="K28" s="8">
        <v>2000</v>
      </c>
      <c r="L28" s="8">
        <v>750</v>
      </c>
      <c r="M28" s="8">
        <v>1250</v>
      </c>
      <c r="N28" s="8">
        <v>7750</v>
      </c>
      <c r="O28" s="8">
        <v>100</v>
      </c>
      <c r="P28" s="8" t="s">
        <v>67</v>
      </c>
      <c r="Q28" s="8">
        <v>27500</v>
      </c>
      <c r="R28" s="8">
        <v>35000</v>
      </c>
      <c r="S28" s="8">
        <v>6000</v>
      </c>
      <c r="T28" s="8">
        <v>5000</v>
      </c>
      <c r="U28" s="8">
        <v>300</v>
      </c>
      <c r="V28" s="8">
        <v>125</v>
      </c>
      <c r="W28" s="8">
        <v>400</v>
      </c>
      <c r="X28" s="8">
        <v>500</v>
      </c>
      <c r="Y28" s="8">
        <v>1000</v>
      </c>
      <c r="Z28" s="8">
        <v>1500</v>
      </c>
      <c r="AA28" s="8">
        <v>3000</v>
      </c>
      <c r="AB28" s="8">
        <v>2000</v>
      </c>
      <c r="AC28" s="8">
        <v>2000</v>
      </c>
      <c r="AD28" s="8">
        <v>400</v>
      </c>
      <c r="AE28" s="8">
        <v>2000</v>
      </c>
      <c r="AF28" s="8">
        <v>300</v>
      </c>
      <c r="AG28" s="8" t="str" cm="1">
        <f t="array" aca="1" ref="AG28" ca="1">IF(ISERROR(ABS(AG27)),"",IFERROR(MIN(IF(INDIRECT($A$2&amp;$A$1)=$B28,IF(INDIRECT($A$2&amp;AG$1)&gt;0,IF(COUNTIFS(INDIRECT($A$2&amp;$A$1),$B28,INDIRECT($A$2&amp;AG$1),"&gt;0")&gt;2,INDIRECT($A$2&amp;AG$1))))),"MC"))</f>
        <v/>
      </c>
    </row>
    <row r="29" spans="1:33" x14ac:dyDescent="0.35">
      <c r="A29" s="5" t="s">
        <v>73</v>
      </c>
      <c r="B29" s="5" t="s">
        <v>77</v>
      </c>
      <c r="C29" s="5" t="s">
        <v>68</v>
      </c>
      <c r="E29" s="8">
        <v>1100</v>
      </c>
      <c r="F29" s="8">
        <v>1000</v>
      </c>
      <c r="G29" s="8">
        <v>1000</v>
      </c>
      <c r="H29" s="8">
        <v>450</v>
      </c>
      <c r="I29" s="8">
        <v>425</v>
      </c>
      <c r="J29" s="8">
        <v>8000</v>
      </c>
      <c r="K29" s="8">
        <v>20000</v>
      </c>
      <c r="L29" s="8">
        <v>2000</v>
      </c>
      <c r="M29" s="8">
        <v>1500</v>
      </c>
      <c r="N29" s="8">
        <v>8000</v>
      </c>
      <c r="O29" s="8">
        <v>200</v>
      </c>
      <c r="P29" s="8" t="s">
        <v>67</v>
      </c>
      <c r="Q29" s="8">
        <v>27500</v>
      </c>
      <c r="R29" s="8">
        <v>40000</v>
      </c>
      <c r="S29" s="8">
        <v>12500</v>
      </c>
      <c r="T29" s="8">
        <v>7500</v>
      </c>
      <c r="U29" s="8">
        <v>300</v>
      </c>
      <c r="V29" s="8">
        <v>125</v>
      </c>
      <c r="W29" s="8">
        <v>500</v>
      </c>
      <c r="X29" s="8">
        <v>1000</v>
      </c>
      <c r="Y29" s="8">
        <v>1500</v>
      </c>
      <c r="Z29" s="8">
        <v>3500</v>
      </c>
      <c r="AA29" s="8">
        <v>3750</v>
      </c>
      <c r="AB29" s="8">
        <v>2500</v>
      </c>
      <c r="AC29" s="8">
        <v>2000</v>
      </c>
      <c r="AD29" s="8">
        <v>2000</v>
      </c>
      <c r="AE29" s="8">
        <v>6000</v>
      </c>
      <c r="AF29" s="8">
        <v>500</v>
      </c>
      <c r="AG29" s="8" t="str" cm="1">
        <f t="array" aca="1" ref="AG29" ca="1">IF(ISERROR(ABS(AG27)),"",IFERROR(MAX(IF(INDIRECT($A$2&amp;$A$1)=$B29,IF(INDIRECT($A$2&amp;AG$1)&gt;0,IF(COUNTIFS(INDIRECT($A$2&amp;$A$1),$B29,INDIRECT($A$2&amp;AG$1),"&gt;0")&gt;2,INDIRECT($A$2&amp;AG$1))))),"MC"))</f>
        <v/>
      </c>
    </row>
    <row r="30" spans="1:33" x14ac:dyDescent="0.35">
      <c r="E30" s="8" t="s">
        <v>67</v>
      </c>
      <c r="F30" s="8" t="s">
        <v>69</v>
      </c>
      <c r="G30" s="8" t="s">
        <v>67</v>
      </c>
      <c r="H30" s="8" t="s">
        <v>67</v>
      </c>
      <c r="I30" s="8" t="s">
        <v>67</v>
      </c>
      <c r="J30" s="8" t="s">
        <v>69</v>
      </c>
      <c r="K30" s="8" t="s">
        <v>69</v>
      </c>
      <c r="L30" s="8" t="s">
        <v>69</v>
      </c>
      <c r="M30" s="8" t="s">
        <v>67</v>
      </c>
      <c r="N30" s="8" t="s">
        <v>67</v>
      </c>
      <c r="O30" s="8" t="s">
        <v>67</v>
      </c>
      <c r="P30" s="8" t="s">
        <v>67</v>
      </c>
      <c r="Q30" s="8" t="s">
        <v>67</v>
      </c>
      <c r="R30" s="8" t="s">
        <v>67</v>
      </c>
      <c r="S30" s="8" t="s">
        <v>69</v>
      </c>
      <c r="T30" s="8" t="s">
        <v>69</v>
      </c>
      <c r="U30" s="8" t="s">
        <v>67</v>
      </c>
      <c r="V30" s="8" t="s">
        <v>67</v>
      </c>
      <c r="W30" s="8" t="s">
        <v>67</v>
      </c>
      <c r="X30" s="8" t="s">
        <v>69</v>
      </c>
      <c r="Y30" s="8" t="s">
        <v>69</v>
      </c>
      <c r="Z30" s="8" t="s">
        <v>69</v>
      </c>
      <c r="AA30" s="8" t="s">
        <v>69</v>
      </c>
      <c r="AB30" s="8" t="s">
        <v>69</v>
      </c>
      <c r="AC30" s="8" t="s">
        <v>67</v>
      </c>
      <c r="AD30" s="8" t="s">
        <v>69</v>
      </c>
      <c r="AE30" s="8" t="s">
        <v>69</v>
      </c>
      <c r="AF30" s="8" t="s">
        <v>67</v>
      </c>
      <c r="AG30" s="8" t="str">
        <f ca="1">IFERROR(IF(AND(AG29-AG28&gt;200,(AG29-AG28)/AG28&gt;=25%),"!!",""),"")</f>
        <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tr" cm="1">
        <f t="array" aca="1" ref="AG34" ca="1">IF(ISERROR(ABS(AG33)),"",IFERROR(MIN(IF(INDIRECT($A$2&amp;$A$1)=$B34,IF(INDIRECT($A$2&amp;AG$1)&gt;0,IF(COUNTIFS(INDIRECT($A$2&amp;$A$1),$B34,INDIRECT($A$2&amp;AG$1),"&gt;0")&gt;2,INDIRECT($A$2&amp;AG$1))))),"MC"))</f>
        <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tr" cm="1">
        <f t="array" aca="1" ref="AG35" ca="1">IF(ISERROR(ABS(AG33)),"",IFERROR(MAX(IF(INDIRECT($A$2&amp;$A$1)=$B35,IF(INDIRECT($A$2&amp;AG$1)&gt;0,IF(COUNTIFS(INDIRECT($A$2&amp;$A$1),$B35,INDIRECT($A$2&amp;AG$1),"&gt;0")&gt;2,INDIRECT($A$2&amp;AG$1))))),"MC"))</f>
        <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tr">
        <f ca="1">IFERROR(IF(AND(AG35-AG34&gt;200,(AG35-AG34)/AG34&gt;=25%),"!!",""),"")</f>
        <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tr" cm="1">
        <f t="array" aca="1" ref="AG40" ca="1">IF(ISERROR(ABS(AG39)),"",IFERROR(MIN(IF(INDIRECT($A$2&amp;$A$1)=$B40,IF(INDIRECT($A$2&amp;AG$1)&gt;0,IF(COUNTIFS(INDIRECT($A$2&amp;$A$1),$B40,INDIRECT($A$2&amp;AG$1),"&gt;0")&gt;2,INDIRECT($A$2&amp;AG$1))))),"MC"))</f>
        <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tr" cm="1">
        <f t="array" aca="1" ref="AG41" ca="1">IF(ISERROR(ABS(AG39)),"",IFERROR(MAX(IF(INDIRECT($A$2&amp;$A$1)=$B41,IF(INDIRECT($A$2&amp;AG$1)&gt;0,IF(COUNTIFS(INDIRECT($A$2&amp;$A$1),$B41,INDIRECT($A$2&amp;AG$1),"&gt;0")&gt;2,INDIRECT($A$2&amp;AG$1))))),"MC"))</f>
        <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tr">
        <f ca="1">IFERROR(IF(AND(AG41-AG40&gt;200,(AG41-AG40)/AG40&gt;=25%),"!!",""),"")</f>
        <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tr" cm="1">
        <f t="array" aca="1" ref="AG46" ca="1">IF(ISERROR(ABS(AG45)),"",IFERROR(MIN(IF(INDIRECT($A$2&amp;$A$1)=$B46,IF(INDIRECT($A$2&amp;AG$1)&gt;0,IF(COUNTIFS(INDIRECT($A$2&amp;$A$1),$B46,INDIRECT($A$2&amp;AG$1),"&gt;0")&gt;2,INDIRECT($A$2&amp;AG$1))))),"MC"))</f>
        <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tr" cm="1">
        <f t="array" aca="1" ref="AG47" ca="1">IF(ISERROR(ABS(AG45)),"",IFERROR(MAX(IF(INDIRECT($A$2&amp;$A$1)=$B47,IF(INDIRECT($A$2&amp;AG$1)&gt;0,IF(COUNTIFS(INDIRECT($A$2&amp;$A$1),$B47,INDIRECT($A$2&amp;AG$1),"&gt;0")&gt;2,INDIRECT($A$2&amp;AG$1))))),"MC"))</f>
        <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tr">
        <f ca="1">IFERROR(IF(AND(AG47-AG46&gt;200,(AG47-AG46)/AG46&gt;=25%),"!!",""),"")</f>
        <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tr" cm="1">
        <f t="array" aca="1" ref="AG52" ca="1">IF(ISERROR(ABS(AG51)),"",IFERROR(MIN(IF(INDIRECT($A$2&amp;$A$1)=$B52,IF(INDIRECT($A$2&amp;AG$1)&gt;0,IF(COUNTIFS(INDIRECT($A$2&amp;$A$1),$B52,INDIRECT($A$2&amp;AG$1),"&gt;0")&gt;2,INDIRECT($A$2&amp;AG$1))))),"MC"))</f>
        <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tr" cm="1">
        <f t="array" aca="1" ref="AG53" ca="1">IF(ISERROR(ABS(AG51)),"",IFERROR(MAX(IF(INDIRECT($A$2&amp;$A$1)=$B53,IF(INDIRECT($A$2&amp;AG$1)&gt;0,IF(COUNTIFS(INDIRECT($A$2&amp;$A$1),$B53,INDIRECT($A$2&amp;AG$1),"&gt;0")&gt;2,INDIRECT($A$2&amp;AG$1))))),"MC"))</f>
        <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tr">
        <f ca="1">IFERROR(IF(AND(AG53-AG52&gt;200,(AG53-AG52)/AG52&gt;=25%),"!!",""),"")</f>
        <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4000</v>
      </c>
      <c r="G57" s="8" t="s">
        <v>65</v>
      </c>
      <c r="H57" s="8">
        <v>300</v>
      </c>
      <c r="I57" s="8">
        <v>250</v>
      </c>
      <c r="J57" s="8">
        <v>5000</v>
      </c>
      <c r="K57" s="8">
        <v>7000</v>
      </c>
      <c r="L57" s="8">
        <v>1625</v>
      </c>
      <c r="M57" s="8">
        <v>2000</v>
      </c>
      <c r="N57" s="8">
        <v>6000</v>
      </c>
      <c r="O57" s="8">
        <v>100</v>
      </c>
      <c r="P57" s="8" t="s">
        <v>65</v>
      </c>
      <c r="Q57" s="8">
        <v>24500</v>
      </c>
      <c r="R57" s="8">
        <v>27500</v>
      </c>
      <c r="S57" s="8">
        <v>6000</v>
      </c>
      <c r="T57" s="8">
        <v>4750</v>
      </c>
      <c r="U57" s="8">
        <v>1625</v>
      </c>
      <c r="V57" s="8">
        <v>175</v>
      </c>
      <c r="W57" s="8">
        <v>1000</v>
      </c>
      <c r="X57" s="8">
        <v>1125</v>
      </c>
      <c r="Y57" s="8">
        <v>1625</v>
      </c>
      <c r="Z57" s="8">
        <v>2000</v>
      </c>
      <c r="AA57" s="8">
        <v>3000</v>
      </c>
      <c r="AB57" s="8">
        <v>2125</v>
      </c>
      <c r="AC57" s="8">
        <v>2000</v>
      </c>
      <c r="AD57" s="8">
        <v>2000</v>
      </c>
      <c r="AE57" s="8">
        <v>5000</v>
      </c>
      <c r="AF57" s="8" t="s">
        <v>65</v>
      </c>
      <c r="AG57" s="8" t="str" cm="1">
        <f t="array" aca="1" ref="AG57" ca="1">IFERROR(MEDIAN(IF(INDIRECT($A$2&amp;$A$1)=$B57,IF(INDIRECT($A$2&amp;AG$1)&gt;0,IF(COUNTIFS(INDIRECT($A$2&amp;$A$1),$B57,INDIRECT($A$2&amp;AG$1),"&gt;0")&gt;2,INDIRECT($A$2&amp;AG$1))))),"MC")</f>
        <v>MC</v>
      </c>
    </row>
    <row r="58" spans="1:33" x14ac:dyDescent="0.35">
      <c r="A58" s="5" t="s">
        <v>81</v>
      </c>
      <c r="B58" s="5" t="s">
        <v>88</v>
      </c>
      <c r="C58" s="5" t="s">
        <v>66</v>
      </c>
      <c r="E58" s="8">
        <v>750</v>
      </c>
      <c r="F58" s="8">
        <v>2750</v>
      </c>
      <c r="G58" s="8" t="s">
        <v>67</v>
      </c>
      <c r="H58" s="8">
        <v>300</v>
      </c>
      <c r="I58" s="8">
        <v>250</v>
      </c>
      <c r="J58" s="8">
        <v>5000</v>
      </c>
      <c r="K58" s="8">
        <v>4500</v>
      </c>
      <c r="L58" s="8">
        <v>1000</v>
      </c>
      <c r="M58" s="8">
        <v>2000</v>
      </c>
      <c r="N58" s="8">
        <v>5500</v>
      </c>
      <c r="O58" s="8">
        <v>100</v>
      </c>
      <c r="P58" s="8" t="s">
        <v>67</v>
      </c>
      <c r="Q58" s="8">
        <v>21500</v>
      </c>
      <c r="R58" s="8">
        <v>27000</v>
      </c>
      <c r="S58" s="8">
        <v>6000</v>
      </c>
      <c r="T58" s="8">
        <v>4500</v>
      </c>
      <c r="U58" s="8">
        <v>1500</v>
      </c>
      <c r="V58" s="8">
        <v>125</v>
      </c>
      <c r="W58" s="8">
        <v>700</v>
      </c>
      <c r="X58" s="8">
        <v>1000</v>
      </c>
      <c r="Y58" s="8">
        <v>1500</v>
      </c>
      <c r="Z58" s="8">
        <v>1500</v>
      </c>
      <c r="AA58" s="8">
        <v>3000</v>
      </c>
      <c r="AB58" s="8">
        <v>2000</v>
      </c>
      <c r="AC58" s="8">
        <v>1750</v>
      </c>
      <c r="AD58" s="8">
        <v>1750</v>
      </c>
      <c r="AE58" s="8">
        <v>3000</v>
      </c>
      <c r="AF58" s="8" t="s">
        <v>67</v>
      </c>
      <c r="AG58" s="8" t="str" cm="1">
        <f t="array" aca="1" ref="AG58" ca="1">IF(ISERROR(ABS(AG57)),"",IFERROR(MIN(IF(INDIRECT($A$2&amp;$A$1)=$B58,IF(INDIRECT($A$2&amp;AG$1)&gt;0,IF(COUNTIFS(INDIRECT($A$2&amp;$A$1),$B58,INDIRECT($A$2&amp;AG$1),"&gt;0")&gt;2,INDIRECT($A$2&amp;AG$1))))),"MC"))</f>
        <v/>
      </c>
    </row>
    <row r="59" spans="1:33" x14ac:dyDescent="0.35">
      <c r="A59" s="5" t="s">
        <v>81</v>
      </c>
      <c r="B59" s="5" t="s">
        <v>88</v>
      </c>
      <c r="C59" s="5" t="s">
        <v>68</v>
      </c>
      <c r="E59" s="8">
        <v>1000</v>
      </c>
      <c r="F59" s="8">
        <v>5000</v>
      </c>
      <c r="G59" s="8" t="s">
        <v>67</v>
      </c>
      <c r="H59" s="8">
        <v>350</v>
      </c>
      <c r="I59" s="8">
        <v>300</v>
      </c>
      <c r="J59" s="8">
        <v>6000</v>
      </c>
      <c r="K59" s="8">
        <v>15000</v>
      </c>
      <c r="L59" s="8">
        <v>1750</v>
      </c>
      <c r="M59" s="8">
        <v>3500</v>
      </c>
      <c r="N59" s="8">
        <v>6000</v>
      </c>
      <c r="O59" s="8">
        <v>100</v>
      </c>
      <c r="P59" s="8" t="s">
        <v>67</v>
      </c>
      <c r="Q59" s="8">
        <v>24500</v>
      </c>
      <c r="R59" s="8">
        <v>27500</v>
      </c>
      <c r="S59" s="8">
        <v>6000</v>
      </c>
      <c r="T59" s="8">
        <v>5000</v>
      </c>
      <c r="U59" s="8">
        <v>2000</v>
      </c>
      <c r="V59" s="8">
        <v>200</v>
      </c>
      <c r="W59" s="8">
        <v>1000</v>
      </c>
      <c r="X59" s="8">
        <v>1250</v>
      </c>
      <c r="Y59" s="8">
        <v>2500</v>
      </c>
      <c r="Z59" s="8">
        <v>2500</v>
      </c>
      <c r="AA59" s="8">
        <v>3000</v>
      </c>
      <c r="AB59" s="8">
        <v>6000</v>
      </c>
      <c r="AC59" s="8">
        <v>2000</v>
      </c>
      <c r="AD59" s="8">
        <v>2500</v>
      </c>
      <c r="AE59" s="8">
        <v>7000</v>
      </c>
      <c r="AF59" s="8" t="s">
        <v>67</v>
      </c>
      <c r="AG59" s="8" t="str" cm="1">
        <f t="array" aca="1" ref="AG59" ca="1">IF(ISERROR(ABS(AG57)),"",IFERROR(MAX(IF(INDIRECT($A$2&amp;$A$1)=$B59,IF(INDIRECT($A$2&amp;AG$1)&gt;0,IF(COUNTIFS(INDIRECT($A$2&amp;$A$1),$B59,INDIRECT($A$2&amp;AG$1),"&gt;0")&gt;2,INDIRECT($A$2&amp;AG$1))))),"MC"))</f>
        <v/>
      </c>
    </row>
    <row r="60" spans="1:33" x14ac:dyDescent="0.35">
      <c r="E60" s="8" t="s">
        <v>69</v>
      </c>
      <c r="F60" s="8" t="s">
        <v>69</v>
      </c>
      <c r="G60" s="8" t="s">
        <v>67</v>
      </c>
      <c r="H60" s="8" t="s">
        <v>67</v>
      </c>
      <c r="I60" s="8" t="s">
        <v>67</v>
      </c>
      <c r="J60" s="8" t="s">
        <v>67</v>
      </c>
      <c r="K60" s="8" t="s">
        <v>69</v>
      </c>
      <c r="L60" s="8" t="s">
        <v>69</v>
      </c>
      <c r="M60" s="8" t="s">
        <v>69</v>
      </c>
      <c r="N60" s="8" t="s">
        <v>67</v>
      </c>
      <c r="O60" s="8" t="s">
        <v>67</v>
      </c>
      <c r="P60" s="8" t="s">
        <v>67</v>
      </c>
      <c r="Q60" s="8" t="s">
        <v>67</v>
      </c>
      <c r="R60" s="8" t="s">
        <v>67</v>
      </c>
      <c r="S60" s="8" t="s">
        <v>67</v>
      </c>
      <c r="T60" s="8" t="s">
        <v>67</v>
      </c>
      <c r="U60" s="8" t="s">
        <v>69</v>
      </c>
      <c r="V60" s="8" t="s">
        <v>67</v>
      </c>
      <c r="W60" s="8" t="s">
        <v>69</v>
      </c>
      <c r="X60" s="8" t="s">
        <v>69</v>
      </c>
      <c r="Y60" s="8" t="s">
        <v>69</v>
      </c>
      <c r="Z60" s="8" t="s">
        <v>69</v>
      </c>
      <c r="AA60" s="8" t="s">
        <v>67</v>
      </c>
      <c r="AB60" s="8" t="s">
        <v>69</v>
      </c>
      <c r="AC60" s="8" t="s">
        <v>67</v>
      </c>
      <c r="AD60" s="8" t="s">
        <v>69</v>
      </c>
      <c r="AE60" s="8" t="s">
        <v>69</v>
      </c>
      <c r="AF60" s="8" t="s">
        <v>67</v>
      </c>
      <c r="AG60" s="8" t="str">
        <f ca="1">IFERROR(IF(AND(AG59-AG58&gt;200,(AG59-AG58)/AG58&gt;=25%),"!!",""),"")</f>
        <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tr" cm="1">
        <f t="array" aca="1" ref="AG64" ca="1">IF(ISERROR(ABS(AG63)),"",IFERROR(MIN(IF(INDIRECT($A$2&amp;$A$1)=$B64,IF(INDIRECT($A$2&amp;AG$1)&gt;0,IF(COUNTIFS(INDIRECT($A$2&amp;$A$1),$B64,INDIRECT($A$2&amp;AG$1),"&gt;0")&gt;2,INDIRECT($A$2&amp;AG$1))))),"MC"))</f>
        <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tr" cm="1">
        <f t="array" aca="1" ref="AG65" ca="1">IF(ISERROR(ABS(AG63)),"",IFERROR(MAX(IF(INDIRECT($A$2&amp;$A$1)=$B65,IF(INDIRECT($A$2&amp;AG$1)&gt;0,IF(COUNTIFS(INDIRECT($A$2&amp;$A$1),$B65,INDIRECT($A$2&amp;AG$1),"&gt;0")&gt;2,INDIRECT($A$2&amp;AG$1))))),"MC"))</f>
        <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tr">
        <f ca="1">IFERROR(IF(AND(AG65-AG64&gt;200,(AG65-AG64)/AG64&gt;=25%),"!!",""),"")</f>
        <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tr" cm="1">
        <f t="array" aca="1" ref="AG70" ca="1">IF(ISERROR(ABS(AG69)),"",IFERROR(MIN(IF(INDIRECT($A$2&amp;$A$1)=$B70,IF(INDIRECT($A$2&amp;AG$1)&gt;0,IF(COUNTIFS(INDIRECT($A$2&amp;$A$1),$B70,INDIRECT($A$2&amp;AG$1),"&gt;0")&gt;2,INDIRECT($A$2&amp;AG$1))))),"MC"))</f>
        <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tr" cm="1">
        <f t="array" aca="1" ref="AG71" ca="1">IF(ISERROR(ABS(AG69)),"",IFERROR(MAX(IF(INDIRECT($A$2&amp;$A$1)=$B71,IF(INDIRECT($A$2&amp;AG$1)&gt;0,IF(COUNTIFS(INDIRECT($A$2&amp;$A$1),$B71,INDIRECT($A$2&amp;AG$1),"&gt;0")&gt;2,INDIRECT($A$2&amp;AG$1))))),"MC"))</f>
        <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tr">
        <f ca="1">IFERROR(IF(AND(AG71-AG70&gt;200,(AG71-AG70)/AG70&gt;=25%),"!!",""),"")</f>
        <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tr" cm="1">
        <f t="array" aca="1" ref="AG76" ca="1">IF(ISERROR(ABS(AG75)),"",IFERROR(MIN(IF(INDIRECT($A$2&amp;$A$1)=$B76,IF(INDIRECT($A$2&amp;AG$1)&gt;0,IF(COUNTIFS(INDIRECT($A$2&amp;$A$1),$B76,INDIRECT($A$2&amp;AG$1),"&gt;0")&gt;2,INDIRECT($A$2&amp;AG$1))))),"MC"))</f>
        <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tr" cm="1">
        <f t="array" aca="1" ref="AG77" ca="1">IF(ISERROR(ABS(AG75)),"",IFERROR(MAX(IF(INDIRECT($A$2&amp;$A$1)=$B77,IF(INDIRECT($A$2&amp;AG$1)&gt;0,IF(COUNTIFS(INDIRECT($A$2&amp;$A$1),$B77,INDIRECT($A$2&amp;AG$1),"&gt;0")&gt;2,INDIRECT($A$2&amp;AG$1))))),"MC"))</f>
        <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tr">
        <f ca="1">IFERROR(IF(AND(AG77-AG76&gt;200,(AG77-AG76)/AG76&gt;=25%),"!!",""),"")</f>
        <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1125</v>
      </c>
      <c r="F81" s="8" t="s">
        <v>65</v>
      </c>
      <c r="G81" s="8" t="s">
        <v>65</v>
      </c>
      <c r="H81" s="8">
        <v>400</v>
      </c>
      <c r="I81" s="8">
        <v>250</v>
      </c>
      <c r="J81" s="8">
        <v>6000</v>
      </c>
      <c r="K81" s="8">
        <v>14375</v>
      </c>
      <c r="L81" s="8">
        <v>1125</v>
      </c>
      <c r="M81" s="8">
        <v>4000</v>
      </c>
      <c r="N81" s="8">
        <v>7000</v>
      </c>
      <c r="O81" s="8">
        <v>100</v>
      </c>
      <c r="P81" s="8">
        <v>15000</v>
      </c>
      <c r="Q81" s="8">
        <v>25000</v>
      </c>
      <c r="R81" s="8">
        <v>30000</v>
      </c>
      <c r="S81" s="8">
        <v>5750</v>
      </c>
      <c r="T81" s="8">
        <v>4500</v>
      </c>
      <c r="U81" s="8">
        <v>1125</v>
      </c>
      <c r="V81" s="8">
        <v>200</v>
      </c>
      <c r="W81" s="8">
        <v>750</v>
      </c>
      <c r="X81" s="8">
        <v>1025</v>
      </c>
      <c r="Y81" s="8">
        <v>1500</v>
      </c>
      <c r="Z81" s="8">
        <v>2000</v>
      </c>
      <c r="AA81" s="8">
        <v>3250</v>
      </c>
      <c r="AB81" s="8">
        <v>2000</v>
      </c>
      <c r="AC81" s="8">
        <v>2000</v>
      </c>
      <c r="AD81" s="8">
        <v>1250</v>
      </c>
      <c r="AE81" s="8">
        <v>3000</v>
      </c>
      <c r="AF81" s="8">
        <v>225</v>
      </c>
      <c r="AG81" s="8" t="str" cm="1">
        <f t="array" aca="1" ref="AG81" ca="1">IFERROR(MEDIAN(IF(INDIRECT($A$2&amp;$A$1)=$B81,IF(INDIRECT($A$2&amp;AG$1)&gt;0,IF(COUNTIFS(INDIRECT($A$2&amp;$A$1),$B81,INDIRECT($A$2&amp;AG$1),"&gt;0")&gt;2,INDIRECT($A$2&amp;AG$1))))),"MC")</f>
        <v>MC</v>
      </c>
    </row>
    <row r="82" spans="1:33" x14ac:dyDescent="0.35">
      <c r="A82" s="5" t="s">
        <v>96</v>
      </c>
      <c r="B82" s="5" t="s">
        <v>97</v>
      </c>
      <c r="C82" s="5" t="s">
        <v>66</v>
      </c>
      <c r="E82" s="8">
        <v>1000</v>
      </c>
      <c r="F82" s="8" t="s">
        <v>67</v>
      </c>
      <c r="G82" s="8" t="s">
        <v>67</v>
      </c>
      <c r="H82" s="8">
        <v>350</v>
      </c>
      <c r="I82" s="8">
        <v>200</v>
      </c>
      <c r="J82" s="8">
        <v>4000</v>
      </c>
      <c r="K82" s="8">
        <v>13750</v>
      </c>
      <c r="L82" s="8">
        <v>1000</v>
      </c>
      <c r="M82" s="8">
        <v>3500</v>
      </c>
      <c r="N82" s="8">
        <v>6500</v>
      </c>
      <c r="O82" s="8">
        <v>100</v>
      </c>
      <c r="P82" s="8">
        <v>15000</v>
      </c>
      <c r="Q82" s="8">
        <v>23500</v>
      </c>
      <c r="R82" s="8">
        <v>29000</v>
      </c>
      <c r="S82" s="8">
        <v>5000</v>
      </c>
      <c r="T82" s="8">
        <v>4000</v>
      </c>
      <c r="U82" s="8">
        <v>500</v>
      </c>
      <c r="V82" s="8">
        <v>125</v>
      </c>
      <c r="W82" s="8">
        <v>500</v>
      </c>
      <c r="X82" s="8">
        <v>750</v>
      </c>
      <c r="Y82" s="8">
        <v>1000</v>
      </c>
      <c r="Z82" s="8">
        <v>800</v>
      </c>
      <c r="AA82" s="8">
        <v>3000</v>
      </c>
      <c r="AB82" s="8">
        <v>1750</v>
      </c>
      <c r="AC82" s="8">
        <v>1750</v>
      </c>
      <c r="AD82" s="8">
        <v>750</v>
      </c>
      <c r="AE82" s="8">
        <v>2250</v>
      </c>
      <c r="AF82" s="8">
        <v>200</v>
      </c>
      <c r="AG82" s="8" t="str" cm="1">
        <f t="array" aca="1" ref="AG82" ca="1">IF(ISERROR(ABS(AG81)),"",IFERROR(MIN(IF(INDIRECT($A$2&amp;$A$1)=$B82,IF(INDIRECT($A$2&amp;AG$1)&gt;0,IF(COUNTIFS(INDIRECT($A$2&amp;$A$1),$B82,INDIRECT($A$2&amp;AG$1),"&gt;0")&gt;2,INDIRECT($A$2&amp;AG$1))))),"MC"))</f>
        <v/>
      </c>
    </row>
    <row r="83" spans="1:33" x14ac:dyDescent="0.35">
      <c r="A83" s="5" t="s">
        <v>96</v>
      </c>
      <c r="B83" s="5" t="s">
        <v>97</v>
      </c>
      <c r="C83" s="5" t="s">
        <v>68</v>
      </c>
      <c r="E83" s="8">
        <v>2000</v>
      </c>
      <c r="F83" s="8" t="s">
        <v>67</v>
      </c>
      <c r="G83" s="8" t="s">
        <v>67</v>
      </c>
      <c r="H83" s="8">
        <v>450</v>
      </c>
      <c r="I83" s="8">
        <v>275</v>
      </c>
      <c r="J83" s="8">
        <v>12500</v>
      </c>
      <c r="K83" s="8">
        <v>15000</v>
      </c>
      <c r="L83" s="8">
        <v>1750</v>
      </c>
      <c r="M83" s="8">
        <v>6000</v>
      </c>
      <c r="N83" s="8">
        <v>7000</v>
      </c>
      <c r="O83" s="8">
        <v>100</v>
      </c>
      <c r="P83" s="8">
        <v>17500</v>
      </c>
      <c r="Q83" s="8">
        <v>25000</v>
      </c>
      <c r="R83" s="8">
        <v>30000</v>
      </c>
      <c r="S83" s="8">
        <v>6000</v>
      </c>
      <c r="T83" s="8">
        <v>5000</v>
      </c>
      <c r="U83" s="8">
        <v>1250</v>
      </c>
      <c r="V83" s="8">
        <v>350</v>
      </c>
      <c r="W83" s="8">
        <v>1000</v>
      </c>
      <c r="X83" s="8">
        <v>1250</v>
      </c>
      <c r="Y83" s="8">
        <v>1500</v>
      </c>
      <c r="Z83" s="8">
        <v>3000</v>
      </c>
      <c r="AA83" s="8">
        <v>3750</v>
      </c>
      <c r="AB83" s="8">
        <v>3500</v>
      </c>
      <c r="AC83" s="8">
        <v>2000</v>
      </c>
      <c r="AD83" s="8">
        <v>2000</v>
      </c>
      <c r="AE83" s="8">
        <v>3000</v>
      </c>
      <c r="AF83" s="8">
        <v>700</v>
      </c>
      <c r="AG83" s="8" t="str" cm="1">
        <f t="array" aca="1" ref="AG83" ca="1">IF(ISERROR(ABS(AG81)),"",IFERROR(MAX(IF(INDIRECT($A$2&amp;$A$1)=$B83,IF(INDIRECT($A$2&amp;AG$1)&gt;0,IF(COUNTIFS(INDIRECT($A$2&amp;$A$1),$B83,INDIRECT($A$2&amp;AG$1),"&gt;0")&gt;2,INDIRECT($A$2&amp;AG$1))))),"MC"))</f>
        <v/>
      </c>
    </row>
    <row r="84" spans="1:33" x14ac:dyDescent="0.35">
      <c r="E84" s="8" t="s">
        <v>69</v>
      </c>
      <c r="F84" s="8" t="s">
        <v>67</v>
      </c>
      <c r="G84" s="8" t="s">
        <v>67</v>
      </c>
      <c r="H84" s="8" t="s">
        <v>67</v>
      </c>
      <c r="I84" s="8" t="s">
        <v>67</v>
      </c>
      <c r="J84" s="8" t="s">
        <v>69</v>
      </c>
      <c r="K84" s="8" t="s">
        <v>67</v>
      </c>
      <c r="L84" s="8" t="s">
        <v>69</v>
      </c>
      <c r="M84" s="8" t="s">
        <v>69</v>
      </c>
      <c r="N84" s="8" t="s">
        <v>67</v>
      </c>
      <c r="O84" s="8" t="s">
        <v>67</v>
      </c>
      <c r="P84" s="8" t="s">
        <v>67</v>
      </c>
      <c r="Q84" s="8" t="s">
        <v>67</v>
      </c>
      <c r="R84" s="8" t="s">
        <v>67</v>
      </c>
      <c r="S84" s="8" t="s">
        <v>67</v>
      </c>
      <c r="T84" s="8" t="s">
        <v>69</v>
      </c>
      <c r="U84" s="8" t="s">
        <v>69</v>
      </c>
      <c r="V84" s="8" t="s">
        <v>69</v>
      </c>
      <c r="W84" s="8" t="s">
        <v>69</v>
      </c>
      <c r="X84" s="8" t="s">
        <v>69</v>
      </c>
      <c r="Y84" s="8" t="s">
        <v>69</v>
      </c>
      <c r="Z84" s="8" t="s">
        <v>69</v>
      </c>
      <c r="AA84" s="8" t="s">
        <v>69</v>
      </c>
      <c r="AB84" s="8" t="s">
        <v>69</v>
      </c>
      <c r="AC84" s="8" t="s">
        <v>67</v>
      </c>
      <c r="AD84" s="8" t="s">
        <v>69</v>
      </c>
      <c r="AE84" s="8" t="s">
        <v>69</v>
      </c>
      <c r="AF84" s="8" t="s">
        <v>69</v>
      </c>
      <c r="AG84" s="8" t="str">
        <f ca="1">IFERROR(IF(AND(AG83-AG82&gt;200,(AG83-AG82)/AG82&gt;=25%),"!!",""),"")</f>
        <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tr" cm="1">
        <f t="array" aca="1" ref="AG88" ca="1">IF(ISERROR(ABS(AG87)),"",IFERROR(MIN(IF(INDIRECT($A$2&amp;$A$1)=$B88,IF(INDIRECT($A$2&amp;AG$1)&gt;0,IF(COUNTIFS(INDIRECT($A$2&amp;$A$1),$B88,INDIRECT($A$2&amp;AG$1),"&gt;0")&gt;2,INDIRECT($A$2&amp;AG$1))))),"MC"))</f>
        <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tr" cm="1">
        <f t="array" aca="1" ref="AG89" ca="1">IF(ISERROR(ABS(AG87)),"",IFERROR(MAX(IF(INDIRECT($A$2&amp;$A$1)=$B89,IF(INDIRECT($A$2&amp;AG$1)&gt;0,IF(COUNTIFS(INDIRECT($A$2&amp;$A$1),$B89,INDIRECT($A$2&amp;AG$1),"&gt;0")&gt;2,INDIRECT($A$2&amp;AG$1))))),"MC"))</f>
        <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tr">
        <f ca="1">IFERROR(IF(AND(AG89-AG88&gt;200,(AG89-AG88)/AG88&gt;=25%),"!!",""),"")</f>
        <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tr" cm="1">
        <f t="array" aca="1" ref="AG94" ca="1">IF(ISERROR(ABS(AG93)),"",IFERROR(MIN(IF(INDIRECT($A$2&amp;$A$1)=$B94,IF(INDIRECT($A$2&amp;AG$1)&gt;0,IF(COUNTIFS(INDIRECT($A$2&amp;$A$1),$B94,INDIRECT($A$2&amp;AG$1),"&gt;0")&gt;2,INDIRECT($A$2&amp;AG$1))))),"MC"))</f>
        <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tr" cm="1">
        <f t="array" aca="1" ref="AG95" ca="1">IF(ISERROR(ABS(AG93)),"",IFERROR(MAX(IF(INDIRECT($A$2&amp;$A$1)=$B95,IF(INDIRECT($A$2&amp;AG$1)&gt;0,IF(COUNTIFS(INDIRECT($A$2&amp;$A$1),$B95,INDIRECT($A$2&amp;AG$1),"&gt;0")&gt;2,INDIRECT($A$2&amp;AG$1))))),"MC"))</f>
        <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tr">
        <f ca="1">IFERROR(IF(AND(AG95-AG94&gt;200,(AG95-AG94)/AG94&gt;=25%),"!!",""),"")</f>
        <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tr" cm="1">
        <f t="array" aca="1" ref="AG100" ca="1">IF(ISERROR(ABS(AG99)),"",IFERROR(MIN(IF(INDIRECT($A$2&amp;$A$1)=$B100,IF(INDIRECT($A$2&amp;AG$1)&gt;0,IF(COUNTIFS(INDIRECT($A$2&amp;$A$1),$B100,INDIRECT($A$2&amp;AG$1),"&gt;0")&gt;2,INDIRECT($A$2&amp;AG$1))))),"MC"))</f>
        <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tr" cm="1">
        <f t="array" aca="1" ref="AG101" ca="1">IF(ISERROR(ABS(AG99)),"",IFERROR(MAX(IF(INDIRECT($A$2&amp;$A$1)=$B101,IF(INDIRECT($A$2&amp;AG$1)&gt;0,IF(COUNTIFS(INDIRECT($A$2&amp;$A$1),$B101,INDIRECT($A$2&amp;AG$1),"&gt;0")&gt;2,INDIRECT($A$2&amp;AG$1))))),"MC"))</f>
        <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tr">
        <f ca="1">IFERROR(IF(AND(AG101-AG100&gt;200,(AG101-AG100)/AG100&gt;=25%),"!!",""),"")</f>
        <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tr" cm="1">
        <f t="array" aca="1" ref="AG106" ca="1">IF(ISERROR(ABS(AG105)),"",IFERROR(MIN(IF(INDIRECT($A$2&amp;$A$1)=$B106,IF(INDIRECT($A$2&amp;AG$1)&gt;0,IF(COUNTIFS(INDIRECT($A$2&amp;$A$1),$B106,INDIRECT($A$2&amp;AG$1),"&gt;0")&gt;2,INDIRECT($A$2&amp;AG$1))))),"MC"))</f>
        <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tr" cm="1">
        <f t="array" aca="1" ref="AG107" ca="1">IF(ISERROR(ABS(AG105)),"",IFERROR(MAX(IF(INDIRECT($A$2&amp;$A$1)=$B107,IF(INDIRECT($A$2&amp;AG$1)&gt;0,IF(COUNTIFS(INDIRECT($A$2&amp;$A$1),$B107,INDIRECT($A$2&amp;AG$1),"&gt;0")&gt;2,INDIRECT($A$2&amp;AG$1))))),"MC"))</f>
        <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09" spans="1:33" x14ac:dyDescent="0.35">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row>
    <row r="112" spans="1:33"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2FE9-35EF-4DC5-9EC6-44C09FA31012}">
  <sheetPr>
    <tabColor theme="2"/>
  </sheetPr>
  <dimension ref="A1:AN114"/>
  <sheetViews>
    <sheetView topLeftCell="A19" zoomScale="70" zoomScaleNormal="70" workbookViewId="0">
      <selection activeCell="I47" sqref="I47"/>
    </sheetView>
  </sheetViews>
  <sheetFormatPr baseColWidth="10" defaultColWidth="10.81640625" defaultRowHeight="14.5" x14ac:dyDescent="0.35"/>
  <cols>
    <col min="1" max="2" width="10.81640625" style="5"/>
    <col min="3" max="3" width="13.81640625" style="5" bestFit="1" customWidth="1"/>
    <col min="4" max="4" width="18.1796875" style="7" customWidth="1"/>
    <col min="5" max="33" width="10.81640625" style="7"/>
    <col min="34" max="34" width="10.81640625" style="5"/>
    <col min="35" max="35" width="13.7265625" style="5" bestFit="1" customWidth="1"/>
    <col min="36" max="16384" width="10.81640625" style="5"/>
  </cols>
  <sheetData>
    <row r="1" spans="1:40" x14ac:dyDescent="0.35">
      <c r="A1" s="9" t="s">
        <v>111</v>
      </c>
      <c r="E1" s="7" t="s">
        <v>112</v>
      </c>
      <c r="F1" s="7" t="s">
        <v>113</v>
      </c>
      <c r="G1" s="7" t="s">
        <v>114</v>
      </c>
      <c r="H1" s="7" t="s">
        <v>115</v>
      </c>
      <c r="I1" s="7" t="s">
        <v>116</v>
      </c>
      <c r="J1" s="7" t="s">
        <v>117</v>
      </c>
      <c r="K1" s="7" t="s">
        <v>118</v>
      </c>
      <c r="L1" s="7" t="s">
        <v>119</v>
      </c>
      <c r="M1" s="7" t="s">
        <v>120</v>
      </c>
      <c r="N1" s="7" t="s">
        <v>121</v>
      </c>
      <c r="O1" s="7" t="s">
        <v>122</v>
      </c>
      <c r="P1" s="7" t="s">
        <v>123</v>
      </c>
      <c r="Q1" s="7" t="s">
        <v>124</v>
      </c>
      <c r="R1" s="7" t="s">
        <v>125</v>
      </c>
      <c r="S1" s="7" t="s">
        <v>126</v>
      </c>
      <c r="T1" s="7" t="s">
        <v>127</v>
      </c>
      <c r="U1" s="7" t="s">
        <v>128</v>
      </c>
      <c r="V1" s="7" t="s">
        <v>129</v>
      </c>
      <c r="W1" s="7" t="s">
        <v>130</v>
      </c>
      <c r="X1" s="7" t="s">
        <v>131</v>
      </c>
      <c r="Y1" s="7" t="s">
        <v>132</v>
      </c>
      <c r="Z1" s="7" t="s">
        <v>133</v>
      </c>
      <c r="AA1" s="7" t="s">
        <v>134</v>
      </c>
      <c r="AB1" s="7" t="s">
        <v>135</v>
      </c>
      <c r="AC1" s="7" t="s">
        <v>136</v>
      </c>
      <c r="AD1" s="7" t="s">
        <v>137</v>
      </c>
      <c r="AE1" s="7" t="s">
        <v>138</v>
      </c>
      <c r="AF1" s="7" t="s">
        <v>139</v>
      </c>
      <c r="AG1" s="7" t="s">
        <v>140</v>
      </c>
    </row>
    <row r="2" spans="1:40" x14ac:dyDescent="0.35">
      <c r="A2" s="99" t="s">
        <v>2183</v>
      </c>
    </row>
    <row r="3" spans="1:40" x14ac:dyDescent="0.35">
      <c r="A3" s="11" t="s">
        <v>2184</v>
      </c>
    </row>
    <row r="4" spans="1:40" x14ac:dyDescent="0.35">
      <c r="D4" s="59"/>
    </row>
    <row r="5" spans="1:40" x14ac:dyDescent="0.35">
      <c r="A5" s="5" t="s">
        <v>31</v>
      </c>
      <c r="B5" s="5" t="s">
        <v>141</v>
      </c>
      <c r="C5" s="5" t="s">
        <v>32</v>
      </c>
      <c r="D5" s="59"/>
      <c r="E5" s="8">
        <v>1000</v>
      </c>
      <c r="F5" s="8">
        <v>3500</v>
      </c>
      <c r="G5" s="8">
        <v>3700</v>
      </c>
      <c r="H5" s="8">
        <v>500</v>
      </c>
      <c r="I5" s="8">
        <v>312.5</v>
      </c>
      <c r="J5" s="8">
        <v>6000</v>
      </c>
      <c r="K5" s="8">
        <v>9250</v>
      </c>
      <c r="L5" s="8">
        <v>1500</v>
      </c>
      <c r="M5" s="8">
        <v>2100</v>
      </c>
      <c r="N5" s="8">
        <v>6000</v>
      </c>
      <c r="O5" s="8">
        <v>100</v>
      </c>
      <c r="P5" s="8">
        <v>8875</v>
      </c>
      <c r="Q5" s="8">
        <v>27500</v>
      </c>
      <c r="R5" s="8">
        <v>38250</v>
      </c>
      <c r="S5" s="8">
        <v>7375</v>
      </c>
      <c r="T5" s="8">
        <v>6000</v>
      </c>
      <c r="U5" s="8">
        <v>625</v>
      </c>
      <c r="V5" s="8">
        <v>225</v>
      </c>
      <c r="W5" s="8">
        <v>650</v>
      </c>
      <c r="X5" s="8">
        <v>1050</v>
      </c>
      <c r="Y5" s="8">
        <v>1437.5</v>
      </c>
      <c r="Z5" s="8">
        <v>2500</v>
      </c>
      <c r="AA5" s="8">
        <v>3000</v>
      </c>
      <c r="AB5" s="8">
        <v>2500</v>
      </c>
      <c r="AC5" s="8">
        <v>2500</v>
      </c>
      <c r="AD5" s="8">
        <v>1750</v>
      </c>
      <c r="AE5" s="8">
        <v>3250</v>
      </c>
      <c r="AF5" s="8">
        <v>300</v>
      </c>
      <c r="AG5" s="8">
        <v>425</v>
      </c>
    </row>
    <row r="6" spans="1:40" x14ac:dyDescent="0.35">
      <c r="C6" s="98">
        <v>45108</v>
      </c>
      <c r="D6" s="59"/>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7" t="s">
        <v>142</v>
      </c>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c r="AI7" s="5" t="s">
        <v>2185</v>
      </c>
    </row>
    <row r="8" spans="1:40" x14ac:dyDescent="0.35">
      <c r="C8" s="5" t="s">
        <v>62</v>
      </c>
    </row>
    <row r="9" spans="1:40" x14ac:dyDescent="0.35">
      <c r="A9" s="5" t="s">
        <v>63</v>
      </c>
      <c r="B9" s="5" t="s">
        <v>64</v>
      </c>
      <c r="C9" s="5" t="s">
        <v>31</v>
      </c>
      <c r="D9" s="7" t="s">
        <v>144</v>
      </c>
      <c r="E9" s="8">
        <v>1100</v>
      </c>
      <c r="F9" s="8" t="s">
        <v>65</v>
      </c>
      <c r="G9" s="8" t="s">
        <v>65</v>
      </c>
      <c r="H9" s="8" t="s">
        <v>65</v>
      </c>
      <c r="I9" s="8" t="s">
        <v>65</v>
      </c>
      <c r="J9" s="8">
        <v>5000</v>
      </c>
      <c r="K9" s="8" t="s">
        <v>65</v>
      </c>
      <c r="L9" s="8">
        <v>1000</v>
      </c>
      <c r="M9" s="8">
        <v>2000</v>
      </c>
      <c r="N9" s="8">
        <v>6000</v>
      </c>
      <c r="O9" s="8">
        <v>100</v>
      </c>
      <c r="P9" s="8" t="s">
        <v>65</v>
      </c>
      <c r="Q9" s="8">
        <v>32500</v>
      </c>
      <c r="R9" s="8">
        <v>37500</v>
      </c>
      <c r="S9" s="8">
        <v>7500</v>
      </c>
      <c r="T9" s="8">
        <v>6000</v>
      </c>
      <c r="U9" s="8">
        <v>400</v>
      </c>
      <c r="V9" s="8">
        <v>100</v>
      </c>
      <c r="W9" s="8">
        <v>650</v>
      </c>
      <c r="X9" s="8">
        <v>850</v>
      </c>
      <c r="Y9" s="8">
        <v>1200</v>
      </c>
      <c r="Z9" s="8">
        <v>2000</v>
      </c>
      <c r="AA9" s="8">
        <v>3000</v>
      </c>
      <c r="AB9" s="8">
        <v>3500</v>
      </c>
      <c r="AC9" s="8">
        <v>2500</v>
      </c>
      <c r="AD9" s="8">
        <v>1250</v>
      </c>
      <c r="AE9" s="8">
        <v>3000</v>
      </c>
      <c r="AF9" s="8">
        <v>250</v>
      </c>
      <c r="AG9" s="8">
        <v>350</v>
      </c>
      <c r="AI9" s="6">
        <v>6</v>
      </c>
      <c r="AJ9" s="6"/>
      <c r="AK9" s="6"/>
      <c r="AL9" s="6"/>
      <c r="AM9" s="6"/>
      <c r="AN9" s="6"/>
    </row>
    <row r="10" spans="1:40" x14ac:dyDescent="0.35">
      <c r="A10" s="5" t="s">
        <v>63</v>
      </c>
      <c r="B10" s="5" t="s">
        <v>64</v>
      </c>
      <c r="C10" s="5" t="s">
        <v>66</v>
      </c>
      <c r="E10" s="8">
        <v>1000</v>
      </c>
      <c r="F10" s="8" t="s">
        <v>67</v>
      </c>
      <c r="G10" s="8" t="s">
        <v>67</v>
      </c>
      <c r="H10" s="8" t="s">
        <v>67</v>
      </c>
      <c r="I10" s="8" t="s">
        <v>67</v>
      </c>
      <c r="J10" s="8">
        <v>5000</v>
      </c>
      <c r="K10" s="8" t="s">
        <v>67</v>
      </c>
      <c r="L10" s="8">
        <v>1000</v>
      </c>
      <c r="M10" s="8">
        <v>2000</v>
      </c>
      <c r="N10" s="8">
        <v>6000</v>
      </c>
      <c r="O10" s="8">
        <v>100</v>
      </c>
      <c r="P10" s="8" t="s">
        <v>67</v>
      </c>
      <c r="Q10" s="8">
        <v>30000</v>
      </c>
      <c r="R10" s="8">
        <v>35000</v>
      </c>
      <c r="S10" s="8">
        <v>7000</v>
      </c>
      <c r="T10" s="8">
        <v>5500</v>
      </c>
      <c r="U10" s="8">
        <v>400</v>
      </c>
      <c r="V10" s="8">
        <v>100</v>
      </c>
      <c r="W10" s="8">
        <v>600</v>
      </c>
      <c r="X10" s="8">
        <v>750</v>
      </c>
      <c r="Y10" s="8">
        <v>1000</v>
      </c>
      <c r="Z10" s="8">
        <v>2000</v>
      </c>
      <c r="AA10" s="8">
        <v>3000</v>
      </c>
      <c r="AB10" s="8">
        <v>3000</v>
      </c>
      <c r="AC10" s="8">
        <v>2500</v>
      </c>
      <c r="AD10" s="8">
        <v>1250</v>
      </c>
      <c r="AE10" s="8">
        <v>3000</v>
      </c>
      <c r="AF10" s="8">
        <v>250</v>
      </c>
      <c r="AG10" s="8">
        <v>200</v>
      </c>
    </row>
    <row r="11" spans="1:40" x14ac:dyDescent="0.35">
      <c r="A11" s="5" t="s">
        <v>63</v>
      </c>
      <c r="B11" s="5" t="s">
        <v>64</v>
      </c>
      <c r="C11" s="5" t="s">
        <v>68</v>
      </c>
      <c r="E11" s="8">
        <v>1200</v>
      </c>
      <c r="F11" s="8" t="s">
        <v>67</v>
      </c>
      <c r="G11" s="8" t="s">
        <v>67</v>
      </c>
      <c r="H11" s="8" t="s">
        <v>67</v>
      </c>
      <c r="I11" s="8" t="s">
        <v>67</v>
      </c>
      <c r="J11" s="8">
        <v>5500</v>
      </c>
      <c r="K11" s="8" t="s">
        <v>67</v>
      </c>
      <c r="L11" s="8">
        <v>1250</v>
      </c>
      <c r="M11" s="8">
        <v>2250</v>
      </c>
      <c r="N11" s="8">
        <v>6500</v>
      </c>
      <c r="O11" s="8">
        <v>200</v>
      </c>
      <c r="P11" s="8" t="s">
        <v>67</v>
      </c>
      <c r="Q11" s="8">
        <v>35000</v>
      </c>
      <c r="R11" s="8">
        <v>37500</v>
      </c>
      <c r="S11" s="8">
        <v>7500</v>
      </c>
      <c r="T11" s="8">
        <v>6000</v>
      </c>
      <c r="U11" s="8">
        <v>500</v>
      </c>
      <c r="V11" s="8">
        <v>125</v>
      </c>
      <c r="W11" s="8">
        <v>750</v>
      </c>
      <c r="X11" s="8">
        <v>1200</v>
      </c>
      <c r="Y11" s="8">
        <v>1500</v>
      </c>
      <c r="Z11" s="8">
        <v>2000</v>
      </c>
      <c r="AA11" s="8">
        <v>3000</v>
      </c>
      <c r="AB11" s="8">
        <v>3500</v>
      </c>
      <c r="AC11" s="8">
        <v>3000</v>
      </c>
      <c r="AD11" s="8">
        <v>1500</v>
      </c>
      <c r="AE11" s="8">
        <v>3000</v>
      </c>
      <c r="AF11" s="8">
        <v>250</v>
      </c>
      <c r="AG11" s="8">
        <v>500</v>
      </c>
    </row>
    <row r="12" spans="1:40" x14ac:dyDescent="0.35">
      <c r="C12" s="39" t="s">
        <v>145</v>
      </c>
      <c r="E12" s="8" t="s">
        <v>67</v>
      </c>
      <c r="F12" s="8" t="s">
        <v>67</v>
      </c>
      <c r="G12" s="8" t="s">
        <v>67</v>
      </c>
      <c r="H12" s="8" t="s">
        <v>67</v>
      </c>
      <c r="I12" s="8" t="s">
        <v>67</v>
      </c>
      <c r="J12" s="8" t="s">
        <v>67</v>
      </c>
      <c r="K12" s="8" t="s">
        <v>67</v>
      </c>
      <c r="L12" s="8" t="s">
        <v>67</v>
      </c>
      <c r="M12" s="8" t="s">
        <v>67</v>
      </c>
      <c r="N12" s="8" t="s">
        <v>67</v>
      </c>
      <c r="O12" s="8" t="s">
        <v>69</v>
      </c>
      <c r="P12" s="8" t="s">
        <v>67</v>
      </c>
      <c r="Q12" s="8" t="s">
        <v>67</v>
      </c>
      <c r="R12" s="8" t="s">
        <v>67</v>
      </c>
      <c r="S12" s="8" t="s">
        <v>67</v>
      </c>
      <c r="T12" s="8" t="s">
        <v>67</v>
      </c>
      <c r="U12" s="8" t="s">
        <v>67</v>
      </c>
      <c r="V12" s="8" t="s">
        <v>67</v>
      </c>
      <c r="W12" s="8" t="s">
        <v>67</v>
      </c>
      <c r="X12" s="8" t="s">
        <v>69</v>
      </c>
      <c r="Y12" s="8" t="s">
        <v>69</v>
      </c>
      <c r="Z12" s="8" t="s">
        <v>67</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D15" s="7" t="s">
        <v>144</v>
      </c>
      <c r="E15" s="8">
        <v>1000</v>
      </c>
      <c r="F15" s="8">
        <v>3000</v>
      </c>
      <c r="G15" s="8">
        <v>3700</v>
      </c>
      <c r="H15" s="8">
        <v>500</v>
      </c>
      <c r="I15" s="8">
        <v>350</v>
      </c>
      <c r="J15" s="8">
        <v>6000</v>
      </c>
      <c r="K15" s="8">
        <v>12500</v>
      </c>
      <c r="L15" s="8">
        <v>1000</v>
      </c>
      <c r="M15" s="8">
        <v>3950</v>
      </c>
      <c r="N15" s="8">
        <v>8000</v>
      </c>
      <c r="O15" s="8">
        <v>200</v>
      </c>
      <c r="P15" s="8" t="s">
        <v>65</v>
      </c>
      <c r="Q15" s="8">
        <v>15000</v>
      </c>
      <c r="R15" s="8" t="s">
        <v>65</v>
      </c>
      <c r="S15" s="8">
        <v>8000</v>
      </c>
      <c r="T15" s="8" t="s">
        <v>65</v>
      </c>
      <c r="U15" s="8">
        <v>1000</v>
      </c>
      <c r="V15" s="8">
        <v>800</v>
      </c>
      <c r="W15" s="8" t="s">
        <v>65</v>
      </c>
      <c r="X15" s="8">
        <v>1800</v>
      </c>
      <c r="Y15" s="8">
        <v>2100</v>
      </c>
      <c r="Z15" s="8">
        <v>3800</v>
      </c>
      <c r="AA15" s="8">
        <v>3500</v>
      </c>
      <c r="AB15" s="8">
        <v>700</v>
      </c>
      <c r="AC15" s="8" t="s">
        <v>65</v>
      </c>
      <c r="AD15" s="8">
        <v>1350</v>
      </c>
      <c r="AE15" s="8">
        <v>3000</v>
      </c>
      <c r="AF15" s="8">
        <v>300</v>
      </c>
      <c r="AG15" s="8">
        <v>500</v>
      </c>
      <c r="AI15" s="6">
        <v>5</v>
      </c>
    </row>
    <row r="16" spans="1:40" x14ac:dyDescent="0.35">
      <c r="A16" s="5" t="s">
        <v>63</v>
      </c>
      <c r="B16" s="5" t="s">
        <v>71</v>
      </c>
      <c r="C16" s="5" t="s">
        <v>66</v>
      </c>
      <c r="E16" s="8">
        <v>1000</v>
      </c>
      <c r="F16" s="8">
        <v>2950</v>
      </c>
      <c r="G16" s="8">
        <v>3250</v>
      </c>
      <c r="H16" s="8">
        <v>500</v>
      </c>
      <c r="I16" s="8">
        <v>350</v>
      </c>
      <c r="J16" s="8">
        <v>5500</v>
      </c>
      <c r="K16" s="8">
        <v>9000</v>
      </c>
      <c r="L16" s="8">
        <v>600</v>
      </c>
      <c r="M16" s="8">
        <v>3000</v>
      </c>
      <c r="N16" s="8">
        <v>7500</v>
      </c>
      <c r="O16" s="8">
        <v>100</v>
      </c>
      <c r="P16" s="8" t="s">
        <v>67</v>
      </c>
      <c r="Q16" s="8">
        <v>11000</v>
      </c>
      <c r="R16" s="8" t="s">
        <v>67</v>
      </c>
      <c r="S16" s="8">
        <v>8000</v>
      </c>
      <c r="T16" s="8" t="s">
        <v>67</v>
      </c>
      <c r="U16" s="8">
        <v>750</v>
      </c>
      <c r="V16" s="8">
        <v>750</v>
      </c>
      <c r="W16" s="8" t="s">
        <v>67</v>
      </c>
      <c r="X16" s="8">
        <v>1000</v>
      </c>
      <c r="Y16" s="8">
        <v>1350</v>
      </c>
      <c r="Z16" s="8">
        <v>2500</v>
      </c>
      <c r="AA16" s="8">
        <v>3200</v>
      </c>
      <c r="AB16" s="8">
        <v>650</v>
      </c>
      <c r="AC16" s="8" t="s">
        <v>67</v>
      </c>
      <c r="AD16" s="8">
        <v>850</v>
      </c>
      <c r="AE16" s="8">
        <v>2500</v>
      </c>
      <c r="AF16" s="8">
        <v>275</v>
      </c>
      <c r="AG16" s="8">
        <v>350</v>
      </c>
    </row>
    <row r="17" spans="1:35" x14ac:dyDescent="0.35">
      <c r="A17" s="5" t="s">
        <v>63</v>
      </c>
      <c r="B17" s="5" t="s">
        <v>71</v>
      </c>
      <c r="C17" s="5" t="s">
        <v>68</v>
      </c>
      <c r="E17" s="8">
        <v>1200</v>
      </c>
      <c r="F17" s="8">
        <v>3100</v>
      </c>
      <c r="G17" s="8">
        <v>4000</v>
      </c>
      <c r="H17" s="8">
        <v>500</v>
      </c>
      <c r="I17" s="8">
        <v>375</v>
      </c>
      <c r="J17" s="8">
        <v>6000</v>
      </c>
      <c r="K17" s="8">
        <v>17500</v>
      </c>
      <c r="L17" s="8">
        <v>1100</v>
      </c>
      <c r="M17" s="8">
        <v>4000</v>
      </c>
      <c r="N17" s="8">
        <v>8500</v>
      </c>
      <c r="O17" s="8">
        <v>200</v>
      </c>
      <c r="P17" s="8" t="s">
        <v>67</v>
      </c>
      <c r="Q17" s="8">
        <v>19500</v>
      </c>
      <c r="R17" s="8" t="s">
        <v>67</v>
      </c>
      <c r="S17" s="8">
        <v>8000</v>
      </c>
      <c r="T17" s="8" t="s">
        <v>67</v>
      </c>
      <c r="U17" s="8">
        <v>1300</v>
      </c>
      <c r="V17" s="8">
        <v>850</v>
      </c>
      <c r="W17" s="8" t="s">
        <v>67</v>
      </c>
      <c r="X17" s="8">
        <v>1900</v>
      </c>
      <c r="Y17" s="8">
        <v>2100</v>
      </c>
      <c r="Z17" s="8">
        <v>4500</v>
      </c>
      <c r="AA17" s="8">
        <v>3800</v>
      </c>
      <c r="AB17" s="8">
        <v>750</v>
      </c>
      <c r="AC17" s="8" t="s">
        <v>67</v>
      </c>
      <c r="AD17" s="8">
        <v>1500</v>
      </c>
      <c r="AE17" s="8">
        <v>3200</v>
      </c>
      <c r="AF17" s="8">
        <v>300</v>
      </c>
      <c r="AG17" s="8">
        <v>500</v>
      </c>
    </row>
    <row r="18" spans="1:35" x14ac:dyDescent="0.35">
      <c r="C18" s="39" t="s">
        <v>145</v>
      </c>
      <c r="E18" s="8" t="s">
        <v>67</v>
      </c>
      <c r="F18" s="8" t="s">
        <v>67</v>
      </c>
      <c r="G18" s="8" t="s">
        <v>67</v>
      </c>
      <c r="H18" s="8" t="s">
        <v>67</v>
      </c>
      <c r="I18" s="8" t="s">
        <v>67</v>
      </c>
      <c r="J18" s="8" t="s">
        <v>67</v>
      </c>
      <c r="K18" s="8" t="s">
        <v>69</v>
      </c>
      <c r="L18" s="8" t="s">
        <v>69</v>
      </c>
      <c r="M18" s="8" t="s">
        <v>67</v>
      </c>
      <c r="N18" s="8" t="s">
        <v>67</v>
      </c>
      <c r="O18" s="8" t="s">
        <v>69</v>
      </c>
      <c r="P18" s="8" t="s">
        <v>67</v>
      </c>
      <c r="Q18" s="8" t="s">
        <v>69</v>
      </c>
      <c r="R18" s="8" t="s">
        <v>67</v>
      </c>
      <c r="S18" s="8" t="s">
        <v>67</v>
      </c>
      <c r="T18" s="8" t="s">
        <v>67</v>
      </c>
      <c r="U18" s="8" t="s">
        <v>69</v>
      </c>
      <c r="V18" s="8" t="s">
        <v>67</v>
      </c>
      <c r="W18" s="8" t="s">
        <v>67</v>
      </c>
      <c r="X18" s="8" t="s">
        <v>69</v>
      </c>
      <c r="Y18" s="8" t="s">
        <v>69</v>
      </c>
      <c r="Z18" s="8" t="s">
        <v>69</v>
      </c>
      <c r="AA18" s="8" t="s">
        <v>67</v>
      </c>
      <c r="AB18" s="8" t="s">
        <v>67</v>
      </c>
      <c r="AC18" s="8" t="s">
        <v>67</v>
      </c>
      <c r="AD18" s="8" t="s">
        <v>69</v>
      </c>
      <c r="AE18" s="8" t="s">
        <v>67</v>
      </c>
      <c r="AF18" s="8" t="s">
        <v>67</v>
      </c>
      <c r="AG18" s="8" t="s">
        <v>69</v>
      </c>
    </row>
    <row r="19" spans="1:35"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5"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5" x14ac:dyDescent="0.35">
      <c r="A21" s="5" t="s">
        <v>73</v>
      </c>
      <c r="B21" s="5" t="s">
        <v>74</v>
      </c>
      <c r="C21" s="5" t="s">
        <v>31</v>
      </c>
      <c r="D21" s="7" t="s">
        <v>144</v>
      </c>
      <c r="E21" s="8">
        <v>1000</v>
      </c>
      <c r="F21" s="8" t="s">
        <v>65</v>
      </c>
      <c r="G21" s="8" t="s">
        <v>65</v>
      </c>
      <c r="H21" s="8" t="s">
        <v>65</v>
      </c>
      <c r="I21" s="8">
        <v>525</v>
      </c>
      <c r="J21" s="8">
        <v>6750</v>
      </c>
      <c r="K21" s="8">
        <v>9500</v>
      </c>
      <c r="L21" s="8">
        <v>1500</v>
      </c>
      <c r="M21" s="8">
        <v>3000</v>
      </c>
      <c r="N21" s="8" t="s">
        <v>65</v>
      </c>
      <c r="O21" s="8" t="s">
        <v>65</v>
      </c>
      <c r="P21" s="8" t="s">
        <v>65</v>
      </c>
      <c r="Q21" s="8" t="s">
        <v>65</v>
      </c>
      <c r="R21" s="8" t="s">
        <v>65</v>
      </c>
      <c r="S21" s="8" t="s">
        <v>65</v>
      </c>
      <c r="T21" s="8" t="s">
        <v>65</v>
      </c>
      <c r="U21" s="8" t="s">
        <v>65</v>
      </c>
      <c r="V21" s="8" t="s">
        <v>65</v>
      </c>
      <c r="W21" s="8" t="s">
        <v>65</v>
      </c>
      <c r="X21" s="8">
        <v>350</v>
      </c>
      <c r="Y21" s="8" t="s">
        <v>65</v>
      </c>
      <c r="Z21" s="8" t="s">
        <v>65</v>
      </c>
      <c r="AA21" s="8" t="s">
        <v>65</v>
      </c>
      <c r="AB21" s="8" t="s">
        <v>65</v>
      </c>
      <c r="AC21" s="8" t="s">
        <v>65</v>
      </c>
      <c r="AD21" s="8">
        <v>1750</v>
      </c>
      <c r="AE21" s="8">
        <v>7500</v>
      </c>
      <c r="AF21" s="8" t="s">
        <v>65</v>
      </c>
      <c r="AG21" s="8" t="s">
        <v>65</v>
      </c>
      <c r="AI21" s="6">
        <v>20</v>
      </c>
    </row>
    <row r="22" spans="1:35" x14ac:dyDescent="0.35">
      <c r="A22" s="5" t="s">
        <v>73</v>
      </c>
      <c r="B22" s="5" t="s">
        <v>74</v>
      </c>
      <c r="C22" s="5" t="s">
        <v>66</v>
      </c>
      <c r="E22" s="8">
        <v>950</v>
      </c>
      <c r="F22" s="8" t="s">
        <v>67</v>
      </c>
      <c r="G22" s="8" t="s">
        <v>67</v>
      </c>
      <c r="H22" s="8" t="s">
        <v>67</v>
      </c>
      <c r="I22" s="8">
        <v>500</v>
      </c>
      <c r="J22" s="8">
        <v>6000</v>
      </c>
      <c r="K22" s="8">
        <v>6000</v>
      </c>
      <c r="L22" s="8">
        <v>1500</v>
      </c>
      <c r="M22" s="8">
        <v>3000</v>
      </c>
      <c r="N22" s="8" t="s">
        <v>67</v>
      </c>
      <c r="O22" s="8" t="s">
        <v>67</v>
      </c>
      <c r="P22" s="8" t="s">
        <v>67</v>
      </c>
      <c r="Q22" s="8" t="s">
        <v>67</v>
      </c>
      <c r="R22" s="8" t="s">
        <v>67</v>
      </c>
      <c r="S22" s="8" t="s">
        <v>67</v>
      </c>
      <c r="T22" s="8" t="s">
        <v>67</v>
      </c>
      <c r="U22" s="8" t="s">
        <v>67</v>
      </c>
      <c r="V22" s="8" t="s">
        <v>67</v>
      </c>
      <c r="W22" s="8" t="s">
        <v>67</v>
      </c>
      <c r="X22" s="8">
        <v>350</v>
      </c>
      <c r="Y22" s="8" t="s">
        <v>67</v>
      </c>
      <c r="Z22" s="8" t="s">
        <v>67</v>
      </c>
      <c r="AA22" s="8" t="s">
        <v>67</v>
      </c>
      <c r="AB22" s="8" t="s">
        <v>67</v>
      </c>
      <c r="AC22" s="8" t="s">
        <v>67</v>
      </c>
      <c r="AD22" s="8">
        <v>1700</v>
      </c>
      <c r="AE22" s="8">
        <v>7500</v>
      </c>
      <c r="AF22" s="8" t="s">
        <v>67</v>
      </c>
      <c r="AG22" s="8" t="s">
        <v>67</v>
      </c>
    </row>
    <row r="23" spans="1:35" x14ac:dyDescent="0.35">
      <c r="A23" s="5" t="s">
        <v>73</v>
      </c>
      <c r="B23" s="5" t="s">
        <v>74</v>
      </c>
      <c r="C23" s="5" t="s">
        <v>68</v>
      </c>
      <c r="E23" s="8">
        <v>1100</v>
      </c>
      <c r="F23" s="8" t="s">
        <v>67</v>
      </c>
      <c r="G23" s="8" t="s">
        <v>67</v>
      </c>
      <c r="H23" s="8" t="s">
        <v>67</v>
      </c>
      <c r="I23" s="8">
        <v>550</v>
      </c>
      <c r="J23" s="8">
        <v>7000</v>
      </c>
      <c r="K23" s="8">
        <v>17500</v>
      </c>
      <c r="L23" s="8">
        <v>2000</v>
      </c>
      <c r="M23" s="8">
        <v>3000</v>
      </c>
      <c r="N23" s="8" t="s">
        <v>67</v>
      </c>
      <c r="O23" s="8" t="s">
        <v>67</v>
      </c>
      <c r="P23" s="8" t="s">
        <v>67</v>
      </c>
      <c r="Q23" s="8" t="s">
        <v>67</v>
      </c>
      <c r="R23" s="8" t="s">
        <v>67</v>
      </c>
      <c r="S23" s="8" t="s">
        <v>67</v>
      </c>
      <c r="T23" s="8" t="s">
        <v>67</v>
      </c>
      <c r="U23" s="8" t="s">
        <v>67</v>
      </c>
      <c r="V23" s="8" t="s">
        <v>67</v>
      </c>
      <c r="W23" s="8" t="s">
        <v>67</v>
      </c>
      <c r="X23" s="8">
        <v>400</v>
      </c>
      <c r="Y23" s="8" t="s">
        <v>67</v>
      </c>
      <c r="Z23" s="8" t="s">
        <v>67</v>
      </c>
      <c r="AA23" s="8" t="s">
        <v>67</v>
      </c>
      <c r="AB23" s="8" t="s">
        <v>67</v>
      </c>
      <c r="AC23" s="8" t="s">
        <v>67</v>
      </c>
      <c r="AD23" s="8">
        <v>2000</v>
      </c>
      <c r="AE23" s="8">
        <v>8000</v>
      </c>
      <c r="AF23" s="8" t="s">
        <v>67</v>
      </c>
      <c r="AG23" s="8" t="s">
        <v>67</v>
      </c>
    </row>
    <row r="24" spans="1:35" x14ac:dyDescent="0.35">
      <c r="C24" s="39" t="s">
        <v>145</v>
      </c>
      <c r="E24" s="8" t="s">
        <v>67</v>
      </c>
      <c r="F24" s="8" t="s">
        <v>67</v>
      </c>
      <c r="G24" s="8" t="s">
        <v>67</v>
      </c>
      <c r="H24" s="8" t="s">
        <v>67</v>
      </c>
      <c r="I24" s="8" t="s">
        <v>67</v>
      </c>
      <c r="J24" s="8" t="s">
        <v>67</v>
      </c>
      <c r="K24" s="8" t="s">
        <v>69</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5"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5"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5" x14ac:dyDescent="0.35">
      <c r="A27" s="5" t="s">
        <v>73</v>
      </c>
      <c r="B27" s="5" t="s">
        <v>77</v>
      </c>
      <c r="C27" s="5" t="s">
        <v>31</v>
      </c>
      <c r="D27" s="7" t="s">
        <v>144</v>
      </c>
      <c r="E27" s="8">
        <v>1000</v>
      </c>
      <c r="F27" s="8">
        <v>1000</v>
      </c>
      <c r="G27" s="8">
        <v>1250</v>
      </c>
      <c r="H27" s="8">
        <v>500</v>
      </c>
      <c r="I27" s="8">
        <v>300</v>
      </c>
      <c r="J27" s="8">
        <v>5000</v>
      </c>
      <c r="K27" s="8">
        <v>15000</v>
      </c>
      <c r="L27" s="8">
        <v>2000</v>
      </c>
      <c r="M27" s="8">
        <v>1700</v>
      </c>
      <c r="N27" s="8">
        <v>8000</v>
      </c>
      <c r="O27" s="8">
        <v>100</v>
      </c>
      <c r="P27" s="8" t="s">
        <v>65</v>
      </c>
      <c r="Q27" s="8">
        <v>27500</v>
      </c>
      <c r="R27" s="8">
        <v>48500</v>
      </c>
      <c r="S27" s="8">
        <v>4500</v>
      </c>
      <c r="T27" s="8">
        <v>3500</v>
      </c>
      <c r="U27" s="8">
        <v>300</v>
      </c>
      <c r="V27" s="8">
        <v>150</v>
      </c>
      <c r="W27" s="8">
        <v>300</v>
      </c>
      <c r="X27" s="8">
        <v>600</v>
      </c>
      <c r="Y27" s="8">
        <v>1000</v>
      </c>
      <c r="Z27" s="8">
        <v>2500</v>
      </c>
      <c r="AA27" s="8">
        <v>4000</v>
      </c>
      <c r="AB27" s="8">
        <v>2250</v>
      </c>
      <c r="AC27" s="8">
        <v>2000</v>
      </c>
      <c r="AD27" s="8">
        <v>1000</v>
      </c>
      <c r="AE27" s="8">
        <v>3250</v>
      </c>
      <c r="AF27" s="8">
        <v>325</v>
      </c>
      <c r="AG27" s="8">
        <v>500</v>
      </c>
      <c r="AI27" s="6">
        <v>1</v>
      </c>
    </row>
    <row r="28" spans="1:35" x14ac:dyDescent="0.35">
      <c r="A28" s="5" t="s">
        <v>73</v>
      </c>
      <c r="B28" s="5" t="s">
        <v>77</v>
      </c>
      <c r="C28" s="5" t="s">
        <v>66</v>
      </c>
      <c r="E28" s="8">
        <v>900</v>
      </c>
      <c r="F28" s="8">
        <v>750</v>
      </c>
      <c r="G28" s="8">
        <v>1200</v>
      </c>
      <c r="H28" s="8">
        <v>500</v>
      </c>
      <c r="I28" s="8">
        <v>250</v>
      </c>
      <c r="J28" s="8">
        <v>5000</v>
      </c>
      <c r="K28" s="8">
        <v>15000</v>
      </c>
      <c r="L28" s="8">
        <v>2000</v>
      </c>
      <c r="M28" s="8">
        <v>1700</v>
      </c>
      <c r="N28" s="8">
        <v>8000</v>
      </c>
      <c r="O28" s="8">
        <v>100</v>
      </c>
      <c r="P28" s="8" t="s">
        <v>67</v>
      </c>
      <c r="Q28" s="8">
        <v>27500</v>
      </c>
      <c r="R28" s="8">
        <v>48500</v>
      </c>
      <c r="S28" s="8">
        <v>4500</v>
      </c>
      <c r="T28" s="8">
        <v>3500</v>
      </c>
      <c r="U28" s="8">
        <v>300</v>
      </c>
      <c r="V28" s="8">
        <v>150</v>
      </c>
      <c r="W28" s="8">
        <v>300</v>
      </c>
      <c r="X28" s="8">
        <v>600</v>
      </c>
      <c r="Y28" s="8">
        <v>1000</v>
      </c>
      <c r="Z28" s="8">
        <v>2500</v>
      </c>
      <c r="AA28" s="8">
        <v>4000</v>
      </c>
      <c r="AB28" s="8">
        <v>2000</v>
      </c>
      <c r="AC28" s="8">
        <v>2000</v>
      </c>
      <c r="AD28" s="8">
        <v>750</v>
      </c>
      <c r="AE28" s="8">
        <v>3000</v>
      </c>
      <c r="AF28" s="8">
        <v>300</v>
      </c>
      <c r="AG28" s="8">
        <v>500</v>
      </c>
    </row>
    <row r="29" spans="1:35" x14ac:dyDescent="0.35">
      <c r="A29" s="5" t="s">
        <v>73</v>
      </c>
      <c r="B29" s="5" t="s">
        <v>77</v>
      </c>
      <c r="C29" s="5" t="s">
        <v>68</v>
      </c>
      <c r="E29" s="8">
        <v>1000</v>
      </c>
      <c r="F29" s="8">
        <v>1000</v>
      </c>
      <c r="G29" s="8">
        <v>1250</v>
      </c>
      <c r="H29" s="8">
        <v>500</v>
      </c>
      <c r="I29" s="8">
        <v>300</v>
      </c>
      <c r="J29" s="8">
        <v>5000</v>
      </c>
      <c r="K29" s="8">
        <v>16000</v>
      </c>
      <c r="L29" s="8">
        <v>2000</v>
      </c>
      <c r="M29" s="8">
        <v>2000</v>
      </c>
      <c r="N29" s="8">
        <v>8500</v>
      </c>
      <c r="O29" s="8">
        <v>100</v>
      </c>
      <c r="P29" s="8" t="s">
        <v>67</v>
      </c>
      <c r="Q29" s="8">
        <v>27500</v>
      </c>
      <c r="R29" s="8">
        <v>50000</v>
      </c>
      <c r="S29" s="8">
        <v>4500</v>
      </c>
      <c r="T29" s="8">
        <v>4500</v>
      </c>
      <c r="U29" s="8">
        <v>300</v>
      </c>
      <c r="V29" s="8">
        <v>150</v>
      </c>
      <c r="W29" s="8">
        <v>300</v>
      </c>
      <c r="X29" s="8">
        <v>600</v>
      </c>
      <c r="Y29" s="8">
        <v>1100</v>
      </c>
      <c r="Z29" s="8">
        <v>2500</v>
      </c>
      <c r="AA29" s="8">
        <v>4500</v>
      </c>
      <c r="AB29" s="8">
        <v>4000</v>
      </c>
      <c r="AC29" s="8">
        <v>2250</v>
      </c>
      <c r="AD29" s="8">
        <v>1000</v>
      </c>
      <c r="AE29" s="8">
        <v>3500</v>
      </c>
      <c r="AF29" s="8">
        <v>500</v>
      </c>
      <c r="AG29" s="8">
        <v>500</v>
      </c>
    </row>
    <row r="30" spans="1:35" x14ac:dyDescent="0.35">
      <c r="C30" s="39" t="s">
        <v>145</v>
      </c>
      <c r="E30" s="8" t="s">
        <v>67</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67</v>
      </c>
      <c r="AB30" s="8" t="s">
        <v>69</v>
      </c>
      <c r="AC30" s="8" t="s">
        <v>67</v>
      </c>
      <c r="AD30" s="8" t="s">
        <v>67</v>
      </c>
      <c r="AE30" s="8" t="s">
        <v>67</v>
      </c>
      <c r="AF30" s="8" t="s">
        <v>69</v>
      </c>
      <c r="AG30" s="8" t="s">
        <v>67</v>
      </c>
    </row>
    <row r="31" spans="1:35"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5"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5" x14ac:dyDescent="0.35">
      <c r="A33" s="5" t="s">
        <v>73</v>
      </c>
      <c r="B33" s="5" t="s">
        <v>79</v>
      </c>
      <c r="C33" s="5" t="s">
        <v>31</v>
      </c>
      <c r="D33" s="7" t="s">
        <v>144</v>
      </c>
      <c r="E33" s="8">
        <v>1000</v>
      </c>
      <c r="F33" s="8">
        <v>3500</v>
      </c>
      <c r="G33" s="8" t="s">
        <v>65</v>
      </c>
      <c r="H33" s="8">
        <v>525</v>
      </c>
      <c r="I33" s="8">
        <v>300</v>
      </c>
      <c r="J33" s="8">
        <v>6500</v>
      </c>
      <c r="K33" s="8">
        <v>8000</v>
      </c>
      <c r="L33" s="8">
        <v>2000</v>
      </c>
      <c r="M33" s="8">
        <v>2000</v>
      </c>
      <c r="N33" s="8">
        <v>8250</v>
      </c>
      <c r="O33" s="8">
        <v>100</v>
      </c>
      <c r="P33" s="8" t="s">
        <v>65</v>
      </c>
      <c r="Q33" s="8">
        <v>27500</v>
      </c>
      <c r="R33" s="8">
        <v>40000</v>
      </c>
      <c r="S33" s="8">
        <v>7250</v>
      </c>
      <c r="T33" s="8">
        <v>6000</v>
      </c>
      <c r="U33" s="8">
        <v>1500</v>
      </c>
      <c r="V33" s="8">
        <v>200</v>
      </c>
      <c r="W33" s="8" t="s">
        <v>65</v>
      </c>
      <c r="X33" s="8">
        <v>2500</v>
      </c>
      <c r="Y33" s="8" t="s">
        <v>65</v>
      </c>
      <c r="Z33" s="8">
        <v>2000</v>
      </c>
      <c r="AA33" s="8">
        <v>3500</v>
      </c>
      <c r="AB33" s="8">
        <v>2500</v>
      </c>
      <c r="AC33" s="8">
        <v>3250</v>
      </c>
      <c r="AD33" s="8">
        <v>2125</v>
      </c>
      <c r="AE33" s="8">
        <v>5750</v>
      </c>
      <c r="AF33" s="8">
        <v>300</v>
      </c>
      <c r="AG33" s="8" t="s">
        <v>65</v>
      </c>
      <c r="AI33" s="6">
        <v>5</v>
      </c>
    </row>
    <row r="34" spans="1:35" x14ac:dyDescent="0.35">
      <c r="A34" s="5" t="s">
        <v>73</v>
      </c>
      <c r="B34" s="5" t="s">
        <v>79</v>
      </c>
      <c r="C34" s="5" t="s">
        <v>66</v>
      </c>
      <c r="E34" s="8">
        <v>1000</v>
      </c>
      <c r="F34" s="8">
        <v>3500</v>
      </c>
      <c r="G34" s="8" t="s">
        <v>67</v>
      </c>
      <c r="H34" s="8">
        <v>500</v>
      </c>
      <c r="I34" s="8">
        <v>300</v>
      </c>
      <c r="J34" s="8">
        <v>6000</v>
      </c>
      <c r="K34" s="8">
        <v>7500</v>
      </c>
      <c r="L34" s="8">
        <v>1500</v>
      </c>
      <c r="M34" s="8">
        <v>2000</v>
      </c>
      <c r="N34" s="8">
        <v>8000</v>
      </c>
      <c r="O34" s="8">
        <v>100</v>
      </c>
      <c r="P34" s="8" t="s">
        <v>67</v>
      </c>
      <c r="Q34" s="8">
        <v>27500</v>
      </c>
      <c r="R34" s="8">
        <v>40000</v>
      </c>
      <c r="S34" s="8">
        <v>6500</v>
      </c>
      <c r="T34" s="8">
        <v>5500</v>
      </c>
      <c r="U34" s="8">
        <v>1500</v>
      </c>
      <c r="V34" s="8">
        <v>200</v>
      </c>
      <c r="W34" s="8" t="s">
        <v>67</v>
      </c>
      <c r="X34" s="8">
        <v>2250</v>
      </c>
      <c r="Y34" s="8" t="s">
        <v>67</v>
      </c>
      <c r="Z34" s="8">
        <v>2000</v>
      </c>
      <c r="AA34" s="8">
        <v>3000</v>
      </c>
      <c r="AB34" s="8">
        <v>2250</v>
      </c>
      <c r="AC34" s="8">
        <v>3000</v>
      </c>
      <c r="AD34" s="8">
        <v>2000</v>
      </c>
      <c r="AE34" s="8">
        <v>4500</v>
      </c>
      <c r="AF34" s="8">
        <v>250</v>
      </c>
      <c r="AG34" s="8" t="s">
        <v>67</v>
      </c>
    </row>
    <row r="35" spans="1:35" x14ac:dyDescent="0.35">
      <c r="A35" s="5" t="s">
        <v>73</v>
      </c>
      <c r="B35" s="5" t="s">
        <v>79</v>
      </c>
      <c r="C35" s="5" t="s">
        <v>68</v>
      </c>
      <c r="E35" s="8">
        <v>1250</v>
      </c>
      <c r="F35" s="8">
        <v>3500</v>
      </c>
      <c r="G35" s="8" t="s">
        <v>67</v>
      </c>
      <c r="H35" s="8">
        <v>550</v>
      </c>
      <c r="I35" s="8">
        <v>350</v>
      </c>
      <c r="J35" s="8">
        <v>7000</v>
      </c>
      <c r="K35" s="8">
        <v>8000</v>
      </c>
      <c r="L35" s="8">
        <v>2000</v>
      </c>
      <c r="M35" s="8">
        <v>2000</v>
      </c>
      <c r="N35" s="8">
        <v>8500</v>
      </c>
      <c r="O35" s="8">
        <v>100</v>
      </c>
      <c r="P35" s="8" t="s">
        <v>67</v>
      </c>
      <c r="Q35" s="8">
        <v>30000</v>
      </c>
      <c r="R35" s="8">
        <v>40000</v>
      </c>
      <c r="S35" s="8">
        <v>7500</v>
      </c>
      <c r="T35" s="8">
        <v>6000</v>
      </c>
      <c r="U35" s="8">
        <v>1750</v>
      </c>
      <c r="V35" s="8">
        <v>200</v>
      </c>
      <c r="W35" s="8" t="s">
        <v>67</v>
      </c>
      <c r="X35" s="8">
        <v>2500</v>
      </c>
      <c r="Y35" s="8" t="s">
        <v>67</v>
      </c>
      <c r="Z35" s="8">
        <v>2250</v>
      </c>
      <c r="AA35" s="8">
        <v>3500</v>
      </c>
      <c r="AB35" s="8">
        <v>2500</v>
      </c>
      <c r="AC35" s="8">
        <v>3500</v>
      </c>
      <c r="AD35" s="8">
        <v>2250</v>
      </c>
      <c r="AE35" s="8">
        <v>6000</v>
      </c>
      <c r="AF35" s="8">
        <v>300</v>
      </c>
      <c r="AG35" s="8" t="s">
        <v>67</v>
      </c>
    </row>
    <row r="36" spans="1:35" x14ac:dyDescent="0.35">
      <c r="C36" s="39" t="s">
        <v>145</v>
      </c>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5"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5"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5" x14ac:dyDescent="0.35">
      <c r="A39" s="5" t="s">
        <v>81</v>
      </c>
      <c r="B39" s="5" t="s">
        <v>82</v>
      </c>
      <c r="C39" s="5" t="s">
        <v>31</v>
      </c>
      <c r="D39" s="7" t="s">
        <v>144</v>
      </c>
      <c r="E39" s="8">
        <v>1200</v>
      </c>
      <c r="F39" s="8">
        <v>1200</v>
      </c>
      <c r="G39" s="8">
        <v>1275</v>
      </c>
      <c r="H39" s="8">
        <v>400</v>
      </c>
      <c r="I39" s="8">
        <v>300</v>
      </c>
      <c r="J39" s="8">
        <v>6000</v>
      </c>
      <c r="K39" s="8">
        <v>9500</v>
      </c>
      <c r="L39" s="8">
        <v>2000</v>
      </c>
      <c r="M39" s="8">
        <v>3000</v>
      </c>
      <c r="N39" s="8">
        <v>6000</v>
      </c>
      <c r="O39" s="8">
        <v>100</v>
      </c>
      <c r="P39" s="8">
        <v>2750</v>
      </c>
      <c r="Q39" s="8">
        <v>30000</v>
      </c>
      <c r="R39" s="8">
        <v>38000</v>
      </c>
      <c r="S39" s="8">
        <v>8250</v>
      </c>
      <c r="T39" s="8">
        <v>5500</v>
      </c>
      <c r="U39" s="8" t="s">
        <v>65</v>
      </c>
      <c r="V39" s="8" t="s">
        <v>65</v>
      </c>
      <c r="W39" s="8" t="s">
        <v>65</v>
      </c>
      <c r="X39" s="8" t="s">
        <v>65</v>
      </c>
      <c r="Y39" s="8" t="s">
        <v>65</v>
      </c>
      <c r="Z39" s="8">
        <v>4500</v>
      </c>
      <c r="AA39" s="8">
        <v>2500</v>
      </c>
      <c r="AB39" s="8" t="s">
        <v>65</v>
      </c>
      <c r="AC39" s="8">
        <v>2125</v>
      </c>
      <c r="AD39" s="8">
        <v>1750</v>
      </c>
      <c r="AE39" s="8" t="s">
        <v>65</v>
      </c>
      <c r="AF39" s="8">
        <v>300</v>
      </c>
      <c r="AG39" s="8" t="s">
        <v>65</v>
      </c>
      <c r="AI39" s="6">
        <v>8</v>
      </c>
    </row>
    <row r="40" spans="1:35" x14ac:dyDescent="0.35">
      <c r="A40" s="5" t="s">
        <v>81</v>
      </c>
      <c r="B40" s="5" t="s">
        <v>82</v>
      </c>
      <c r="C40" s="5" t="s">
        <v>66</v>
      </c>
      <c r="E40" s="8">
        <v>1200</v>
      </c>
      <c r="F40" s="8">
        <v>1000</v>
      </c>
      <c r="G40" s="8">
        <v>1200</v>
      </c>
      <c r="H40" s="8">
        <v>400</v>
      </c>
      <c r="I40" s="8">
        <v>300</v>
      </c>
      <c r="J40" s="8">
        <v>5000</v>
      </c>
      <c r="K40" s="8">
        <v>4000</v>
      </c>
      <c r="L40" s="8">
        <v>1250</v>
      </c>
      <c r="M40" s="8">
        <v>1500</v>
      </c>
      <c r="N40" s="8">
        <v>5500</v>
      </c>
      <c r="O40" s="8">
        <v>100</v>
      </c>
      <c r="P40" s="8">
        <v>2500</v>
      </c>
      <c r="Q40" s="8">
        <v>29000</v>
      </c>
      <c r="R40" s="8">
        <v>37500</v>
      </c>
      <c r="S40" s="8">
        <v>7000</v>
      </c>
      <c r="T40" s="8">
        <v>5000</v>
      </c>
      <c r="U40" s="8" t="s">
        <v>67</v>
      </c>
      <c r="V40" s="8" t="s">
        <v>67</v>
      </c>
      <c r="W40" s="8" t="s">
        <v>67</v>
      </c>
      <c r="X40" s="8" t="s">
        <v>67</v>
      </c>
      <c r="Y40" s="8" t="s">
        <v>67</v>
      </c>
      <c r="Z40" s="8">
        <v>1200</v>
      </c>
      <c r="AA40" s="8">
        <v>2000</v>
      </c>
      <c r="AB40" s="8" t="s">
        <v>67</v>
      </c>
      <c r="AC40" s="8">
        <v>2000</v>
      </c>
      <c r="AD40" s="8">
        <v>1500</v>
      </c>
      <c r="AE40" s="8" t="s">
        <v>67</v>
      </c>
      <c r="AF40" s="8">
        <v>250</v>
      </c>
      <c r="AG40" s="8" t="s">
        <v>67</v>
      </c>
    </row>
    <row r="41" spans="1:35" x14ac:dyDescent="0.35">
      <c r="A41" s="5" t="s">
        <v>81</v>
      </c>
      <c r="B41" s="5" t="s">
        <v>82</v>
      </c>
      <c r="C41" s="5" t="s">
        <v>68</v>
      </c>
      <c r="E41" s="8">
        <v>1500</v>
      </c>
      <c r="F41" s="8">
        <v>1250</v>
      </c>
      <c r="G41" s="8">
        <v>1500</v>
      </c>
      <c r="H41" s="8">
        <v>500</v>
      </c>
      <c r="I41" s="8">
        <v>350</v>
      </c>
      <c r="J41" s="8">
        <v>6500</v>
      </c>
      <c r="K41" s="8">
        <v>12000</v>
      </c>
      <c r="L41" s="8">
        <v>2000</v>
      </c>
      <c r="M41" s="8">
        <v>4000</v>
      </c>
      <c r="N41" s="8">
        <v>6000</v>
      </c>
      <c r="O41" s="8">
        <v>250</v>
      </c>
      <c r="P41" s="8">
        <v>10000</v>
      </c>
      <c r="Q41" s="8">
        <v>35000</v>
      </c>
      <c r="R41" s="8">
        <v>45000</v>
      </c>
      <c r="S41" s="8">
        <v>8500</v>
      </c>
      <c r="T41" s="8">
        <v>7000</v>
      </c>
      <c r="U41" s="8" t="s">
        <v>67</v>
      </c>
      <c r="V41" s="8" t="s">
        <v>67</v>
      </c>
      <c r="W41" s="8" t="s">
        <v>67</v>
      </c>
      <c r="X41" s="8" t="s">
        <v>67</v>
      </c>
      <c r="Y41" s="8" t="s">
        <v>67</v>
      </c>
      <c r="Z41" s="8">
        <v>6500</v>
      </c>
      <c r="AA41" s="8">
        <v>5000</v>
      </c>
      <c r="AB41" s="8" t="s">
        <v>67</v>
      </c>
      <c r="AC41" s="8">
        <v>2250</v>
      </c>
      <c r="AD41" s="8">
        <v>2000</v>
      </c>
      <c r="AE41" s="8" t="s">
        <v>67</v>
      </c>
      <c r="AF41" s="8">
        <v>500</v>
      </c>
      <c r="AG41" s="8" t="s">
        <v>67</v>
      </c>
    </row>
    <row r="42" spans="1:35" x14ac:dyDescent="0.35">
      <c r="C42" s="39" t="s">
        <v>145</v>
      </c>
      <c r="E42" s="8" t="s">
        <v>67</v>
      </c>
      <c r="F42" s="8" t="s">
        <v>67</v>
      </c>
      <c r="G42" s="8" t="s">
        <v>67</v>
      </c>
      <c r="H42" s="8" t="s">
        <v>67</v>
      </c>
      <c r="I42" s="8" t="s">
        <v>67</v>
      </c>
      <c r="J42" s="8" t="s">
        <v>67</v>
      </c>
      <c r="K42" s="8" t="s">
        <v>69</v>
      </c>
      <c r="L42" s="8" t="s">
        <v>69</v>
      </c>
      <c r="M42" s="8" t="s">
        <v>69</v>
      </c>
      <c r="N42" s="8" t="s">
        <v>67</v>
      </c>
      <c r="O42" s="8" t="s">
        <v>69</v>
      </c>
      <c r="P42" s="8" t="s">
        <v>69</v>
      </c>
      <c r="Q42" s="8" t="s">
        <v>67</v>
      </c>
      <c r="R42" s="8" t="s">
        <v>67</v>
      </c>
      <c r="S42" s="8" t="s">
        <v>67</v>
      </c>
      <c r="T42" s="8" t="s">
        <v>69</v>
      </c>
      <c r="U42" s="8" t="s">
        <v>67</v>
      </c>
      <c r="V42" s="8" t="s">
        <v>67</v>
      </c>
      <c r="W42" s="8" t="s">
        <v>67</v>
      </c>
      <c r="X42" s="8" t="s">
        <v>67</v>
      </c>
      <c r="Y42" s="8" t="s">
        <v>67</v>
      </c>
      <c r="Z42" s="8" t="s">
        <v>69</v>
      </c>
      <c r="AA42" s="8" t="s">
        <v>69</v>
      </c>
      <c r="AB42" s="8" t="s">
        <v>67</v>
      </c>
      <c r="AC42" s="8" t="s">
        <v>67</v>
      </c>
      <c r="AD42" s="8" t="s">
        <v>67</v>
      </c>
      <c r="AE42" s="8" t="s">
        <v>67</v>
      </c>
      <c r="AF42" s="8" t="s">
        <v>69</v>
      </c>
      <c r="AG42" s="8" t="s">
        <v>67</v>
      </c>
    </row>
    <row r="43" spans="1:35"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5"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5" x14ac:dyDescent="0.35">
      <c r="A45" s="5" t="s">
        <v>81</v>
      </c>
      <c r="B45" s="5" t="s">
        <v>84</v>
      </c>
      <c r="C45" s="5" t="s">
        <v>31</v>
      </c>
      <c r="D45" s="7" t="s">
        <v>144</v>
      </c>
      <c r="E45" s="8">
        <v>1000</v>
      </c>
      <c r="F45" s="8" t="s">
        <v>65</v>
      </c>
      <c r="G45" s="8" t="s">
        <v>65</v>
      </c>
      <c r="H45" s="8">
        <v>500</v>
      </c>
      <c r="I45" s="8">
        <v>300</v>
      </c>
      <c r="J45" s="8">
        <v>3750</v>
      </c>
      <c r="K45" s="8" t="s">
        <v>65</v>
      </c>
      <c r="L45" s="8">
        <v>1000</v>
      </c>
      <c r="M45" s="8" t="s">
        <v>65</v>
      </c>
      <c r="N45" s="8">
        <v>6000</v>
      </c>
      <c r="O45" s="8" t="s">
        <v>65</v>
      </c>
      <c r="P45" s="8" t="s">
        <v>65</v>
      </c>
      <c r="Q45" s="8" t="s">
        <v>65</v>
      </c>
      <c r="R45" s="8" t="s">
        <v>65</v>
      </c>
      <c r="S45" s="8" t="s">
        <v>65</v>
      </c>
      <c r="T45" s="8" t="s">
        <v>65</v>
      </c>
      <c r="U45" s="8">
        <v>300</v>
      </c>
      <c r="V45" s="8">
        <v>175</v>
      </c>
      <c r="W45" s="8" t="s">
        <v>65</v>
      </c>
      <c r="X45" s="8">
        <v>1250</v>
      </c>
      <c r="Y45" s="8" t="s">
        <v>65</v>
      </c>
      <c r="Z45" s="8">
        <v>3500</v>
      </c>
      <c r="AA45" s="8">
        <v>2750</v>
      </c>
      <c r="AB45" s="8" t="s">
        <v>65</v>
      </c>
      <c r="AC45" s="8" t="s">
        <v>65</v>
      </c>
      <c r="AD45" s="8">
        <v>1500</v>
      </c>
      <c r="AE45" s="8">
        <v>4500</v>
      </c>
      <c r="AF45" s="8">
        <v>200</v>
      </c>
      <c r="AG45" s="8" t="s">
        <v>65</v>
      </c>
      <c r="AI45" s="6">
        <v>15</v>
      </c>
    </row>
    <row r="46" spans="1:35" x14ac:dyDescent="0.35">
      <c r="A46" s="5" t="s">
        <v>81</v>
      </c>
      <c r="B46" s="5" t="s">
        <v>84</v>
      </c>
      <c r="C46" s="5" t="s">
        <v>66</v>
      </c>
      <c r="E46" s="8">
        <v>900</v>
      </c>
      <c r="F46" s="8" t="s">
        <v>67</v>
      </c>
      <c r="G46" s="8" t="s">
        <v>67</v>
      </c>
      <c r="H46" s="8">
        <v>500</v>
      </c>
      <c r="I46" s="8">
        <v>300</v>
      </c>
      <c r="J46" s="8">
        <v>3500</v>
      </c>
      <c r="K46" s="8" t="s">
        <v>67</v>
      </c>
      <c r="L46" s="8">
        <v>1000</v>
      </c>
      <c r="M46" s="8" t="s">
        <v>67</v>
      </c>
      <c r="N46" s="8">
        <v>6000</v>
      </c>
      <c r="O46" s="8" t="s">
        <v>67</v>
      </c>
      <c r="P46" s="8" t="s">
        <v>67</v>
      </c>
      <c r="Q46" s="8" t="s">
        <v>67</v>
      </c>
      <c r="R46" s="8" t="s">
        <v>67</v>
      </c>
      <c r="S46" s="8" t="s">
        <v>67</v>
      </c>
      <c r="T46" s="8" t="s">
        <v>67</v>
      </c>
      <c r="U46" s="8">
        <v>300</v>
      </c>
      <c r="V46" s="8">
        <v>150</v>
      </c>
      <c r="W46" s="8" t="s">
        <v>67</v>
      </c>
      <c r="X46" s="8">
        <v>1000</v>
      </c>
      <c r="Y46" s="8" t="s">
        <v>67</v>
      </c>
      <c r="Z46" s="8">
        <v>3000</v>
      </c>
      <c r="AA46" s="8">
        <v>2250</v>
      </c>
      <c r="AB46" s="8" t="s">
        <v>67</v>
      </c>
      <c r="AC46" s="8" t="s">
        <v>67</v>
      </c>
      <c r="AD46" s="8">
        <v>1250</v>
      </c>
      <c r="AE46" s="8">
        <v>4500</v>
      </c>
      <c r="AF46" s="8">
        <v>200</v>
      </c>
      <c r="AG46" s="8" t="s">
        <v>67</v>
      </c>
    </row>
    <row r="47" spans="1:35" x14ac:dyDescent="0.35">
      <c r="A47" s="5" t="s">
        <v>81</v>
      </c>
      <c r="B47" s="5" t="s">
        <v>84</v>
      </c>
      <c r="C47" s="5" t="s">
        <v>68</v>
      </c>
      <c r="E47" s="8">
        <v>1000</v>
      </c>
      <c r="F47" s="8" t="s">
        <v>67</v>
      </c>
      <c r="G47" s="8" t="s">
        <v>67</v>
      </c>
      <c r="H47" s="8">
        <v>500</v>
      </c>
      <c r="I47" s="8">
        <v>300</v>
      </c>
      <c r="J47" s="8">
        <v>4000</v>
      </c>
      <c r="K47" s="8" t="s">
        <v>67</v>
      </c>
      <c r="L47" s="8">
        <v>1000</v>
      </c>
      <c r="M47" s="8" t="s">
        <v>67</v>
      </c>
      <c r="N47" s="8">
        <v>6000</v>
      </c>
      <c r="O47" s="8" t="s">
        <v>67</v>
      </c>
      <c r="P47" s="8" t="s">
        <v>67</v>
      </c>
      <c r="Q47" s="8" t="s">
        <v>67</v>
      </c>
      <c r="R47" s="8" t="s">
        <v>67</v>
      </c>
      <c r="S47" s="8" t="s">
        <v>67</v>
      </c>
      <c r="T47" s="8" t="s">
        <v>67</v>
      </c>
      <c r="U47" s="8">
        <v>350</v>
      </c>
      <c r="V47" s="8">
        <v>200</v>
      </c>
      <c r="W47" s="8" t="s">
        <v>67</v>
      </c>
      <c r="X47" s="8">
        <v>1500</v>
      </c>
      <c r="Y47" s="8" t="s">
        <v>67</v>
      </c>
      <c r="Z47" s="8">
        <v>4500</v>
      </c>
      <c r="AA47" s="8">
        <v>3000</v>
      </c>
      <c r="AB47" s="8" t="s">
        <v>67</v>
      </c>
      <c r="AC47" s="8" t="s">
        <v>67</v>
      </c>
      <c r="AD47" s="8">
        <v>1750</v>
      </c>
      <c r="AE47" s="8">
        <v>5000</v>
      </c>
      <c r="AF47" s="8">
        <v>200</v>
      </c>
      <c r="AG47" s="8" t="s">
        <v>67</v>
      </c>
    </row>
    <row r="48" spans="1:35" x14ac:dyDescent="0.35">
      <c r="C48" s="39" t="s">
        <v>145</v>
      </c>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69</v>
      </c>
      <c r="Y48" s="8" t="s">
        <v>67</v>
      </c>
      <c r="Z48" s="8" t="s">
        <v>69</v>
      </c>
      <c r="AA48" s="8" t="s">
        <v>67</v>
      </c>
      <c r="AB48" s="8" t="s">
        <v>67</v>
      </c>
      <c r="AC48" s="8" t="s">
        <v>67</v>
      </c>
      <c r="AD48" s="8" t="s">
        <v>69</v>
      </c>
      <c r="AE48" s="8" t="s">
        <v>67</v>
      </c>
      <c r="AF48" s="8" t="s">
        <v>67</v>
      </c>
      <c r="AG48" s="8" t="s">
        <v>67</v>
      </c>
    </row>
    <row r="49" spans="1:35"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5"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5" x14ac:dyDescent="0.35">
      <c r="A51" s="5" t="s">
        <v>81</v>
      </c>
      <c r="B51" s="5" t="s">
        <v>86</v>
      </c>
      <c r="C51" s="5" t="s">
        <v>31</v>
      </c>
      <c r="D51" s="7" t="s">
        <v>144</v>
      </c>
      <c r="E51" s="8" t="s">
        <v>65</v>
      </c>
      <c r="F51" s="8" t="s">
        <v>65</v>
      </c>
      <c r="G51" s="8" t="s">
        <v>65</v>
      </c>
      <c r="H51" s="8">
        <v>300</v>
      </c>
      <c r="I51" s="8">
        <v>250</v>
      </c>
      <c r="J51" s="8">
        <v>6000</v>
      </c>
      <c r="K51" s="8" t="s">
        <v>65</v>
      </c>
      <c r="L51" s="8" t="s">
        <v>65</v>
      </c>
      <c r="M51" s="8" t="s">
        <v>65</v>
      </c>
      <c r="N51" s="8" t="s">
        <v>65</v>
      </c>
      <c r="O51" s="8" t="s">
        <v>65</v>
      </c>
      <c r="P51" s="8" t="s">
        <v>65</v>
      </c>
      <c r="Q51" s="8" t="s">
        <v>65</v>
      </c>
      <c r="R51" s="8" t="s">
        <v>65</v>
      </c>
      <c r="S51" s="8" t="s">
        <v>65</v>
      </c>
      <c r="T51" s="8" t="s">
        <v>65</v>
      </c>
      <c r="U51" s="8" t="s">
        <v>65</v>
      </c>
      <c r="V51" s="8" t="s">
        <v>65</v>
      </c>
      <c r="W51" s="8" t="s">
        <v>65</v>
      </c>
      <c r="X51" s="8" t="s">
        <v>65</v>
      </c>
      <c r="Y51" s="8" t="s">
        <v>65</v>
      </c>
      <c r="Z51" s="8" t="s">
        <v>65</v>
      </c>
      <c r="AA51" s="8" t="s">
        <v>65</v>
      </c>
      <c r="AB51" s="8" t="s">
        <v>65</v>
      </c>
      <c r="AC51" s="8" t="s">
        <v>65</v>
      </c>
      <c r="AD51" s="8">
        <v>2000</v>
      </c>
      <c r="AE51" s="8" t="s">
        <v>65</v>
      </c>
      <c r="AF51" s="8">
        <v>300</v>
      </c>
      <c r="AG51" s="8" t="s">
        <v>65</v>
      </c>
      <c r="AI51" s="6">
        <v>24</v>
      </c>
    </row>
    <row r="52" spans="1:35" x14ac:dyDescent="0.35">
      <c r="A52" s="5" t="s">
        <v>81</v>
      </c>
      <c r="B52" s="5" t="s">
        <v>86</v>
      </c>
      <c r="C52" s="5" t="s">
        <v>66</v>
      </c>
      <c r="E52" s="8" t="s">
        <v>67</v>
      </c>
      <c r="F52" s="8" t="s">
        <v>67</v>
      </c>
      <c r="G52" s="8" t="s">
        <v>67</v>
      </c>
      <c r="H52" s="8">
        <v>300</v>
      </c>
      <c r="I52" s="8">
        <v>250</v>
      </c>
      <c r="J52" s="8">
        <v>6000</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v>2000</v>
      </c>
      <c r="AE52" s="8" t="s">
        <v>67</v>
      </c>
      <c r="AF52" s="8">
        <v>300</v>
      </c>
      <c r="AG52" s="8" t="s">
        <v>67</v>
      </c>
    </row>
    <row r="53" spans="1:35" x14ac:dyDescent="0.35">
      <c r="A53" s="5" t="s">
        <v>81</v>
      </c>
      <c r="B53" s="5" t="s">
        <v>86</v>
      </c>
      <c r="C53" s="5" t="s">
        <v>68</v>
      </c>
      <c r="E53" s="8" t="s">
        <v>67</v>
      </c>
      <c r="F53" s="8" t="s">
        <v>67</v>
      </c>
      <c r="G53" s="8" t="s">
        <v>67</v>
      </c>
      <c r="H53" s="8">
        <v>300</v>
      </c>
      <c r="I53" s="8">
        <v>250</v>
      </c>
      <c r="J53" s="8">
        <v>6000</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v>2000</v>
      </c>
      <c r="AE53" s="8" t="s">
        <v>67</v>
      </c>
      <c r="AF53" s="8">
        <v>300</v>
      </c>
      <c r="AG53" s="8" t="s">
        <v>67</v>
      </c>
    </row>
    <row r="54" spans="1:35" x14ac:dyDescent="0.35">
      <c r="C54" s="39" t="s">
        <v>145</v>
      </c>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5"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5"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5" x14ac:dyDescent="0.35">
      <c r="A57" s="5" t="s">
        <v>81</v>
      </c>
      <c r="B57" s="5" t="s">
        <v>88</v>
      </c>
      <c r="C57" s="5" t="s">
        <v>31</v>
      </c>
      <c r="D57" s="7" t="s">
        <v>144</v>
      </c>
      <c r="E57" s="8">
        <v>1000</v>
      </c>
      <c r="F57" s="8">
        <v>3500</v>
      </c>
      <c r="G57" s="8">
        <v>4500</v>
      </c>
      <c r="H57" s="8">
        <v>500</v>
      </c>
      <c r="I57" s="8">
        <v>400</v>
      </c>
      <c r="J57" s="8">
        <v>5000</v>
      </c>
      <c r="K57" s="8">
        <v>7500</v>
      </c>
      <c r="L57" s="8">
        <v>2000</v>
      </c>
      <c r="M57" s="8">
        <v>2000</v>
      </c>
      <c r="N57" s="8">
        <v>6000</v>
      </c>
      <c r="O57" s="8">
        <v>100</v>
      </c>
      <c r="P57" s="8" t="s">
        <v>65</v>
      </c>
      <c r="Q57" s="8">
        <v>25750</v>
      </c>
      <c r="R57" s="8">
        <v>32000</v>
      </c>
      <c r="S57" s="8">
        <v>6875</v>
      </c>
      <c r="T57" s="8">
        <v>5375</v>
      </c>
      <c r="U57" s="8">
        <v>1125</v>
      </c>
      <c r="V57" s="8">
        <v>125</v>
      </c>
      <c r="W57" s="8">
        <v>500</v>
      </c>
      <c r="X57" s="8">
        <v>725</v>
      </c>
      <c r="Y57" s="8">
        <v>1500</v>
      </c>
      <c r="Z57" s="8">
        <v>1625</v>
      </c>
      <c r="AA57" s="8">
        <v>2800</v>
      </c>
      <c r="AB57" s="8">
        <v>2500</v>
      </c>
      <c r="AC57" s="8">
        <v>2400</v>
      </c>
      <c r="AD57" s="8">
        <v>1000</v>
      </c>
      <c r="AE57" s="8">
        <v>3000</v>
      </c>
      <c r="AF57" s="8">
        <v>400</v>
      </c>
      <c r="AG57" s="8">
        <v>7500</v>
      </c>
      <c r="AI57" s="6">
        <v>1</v>
      </c>
    </row>
    <row r="58" spans="1:35" x14ac:dyDescent="0.35">
      <c r="A58" s="5" t="s">
        <v>81</v>
      </c>
      <c r="B58" s="5" t="s">
        <v>88</v>
      </c>
      <c r="C58" s="5" t="s">
        <v>66</v>
      </c>
      <c r="E58" s="8">
        <v>1000</v>
      </c>
      <c r="F58" s="8">
        <v>3500</v>
      </c>
      <c r="G58" s="8">
        <v>4500</v>
      </c>
      <c r="H58" s="8">
        <v>500</v>
      </c>
      <c r="I58" s="8">
        <v>350</v>
      </c>
      <c r="J58" s="8">
        <v>5000</v>
      </c>
      <c r="K58" s="8">
        <v>7500</v>
      </c>
      <c r="L58" s="8">
        <v>1500</v>
      </c>
      <c r="M58" s="8">
        <v>2000</v>
      </c>
      <c r="N58" s="8">
        <v>6000</v>
      </c>
      <c r="O58" s="8">
        <v>100</v>
      </c>
      <c r="P58" s="8" t="s">
        <v>67</v>
      </c>
      <c r="Q58" s="8">
        <v>23500</v>
      </c>
      <c r="R58" s="8">
        <v>30000</v>
      </c>
      <c r="S58" s="8">
        <v>6000</v>
      </c>
      <c r="T58" s="8">
        <v>4750</v>
      </c>
      <c r="U58" s="8">
        <v>500</v>
      </c>
      <c r="V58" s="8">
        <v>100</v>
      </c>
      <c r="W58" s="8">
        <v>250</v>
      </c>
      <c r="X58" s="8">
        <v>500</v>
      </c>
      <c r="Y58" s="8">
        <v>750</v>
      </c>
      <c r="Z58" s="8">
        <v>1500</v>
      </c>
      <c r="AA58" s="8">
        <v>2600</v>
      </c>
      <c r="AB58" s="8">
        <v>2000</v>
      </c>
      <c r="AC58" s="8">
        <v>2250</v>
      </c>
      <c r="AD58" s="8">
        <v>1000</v>
      </c>
      <c r="AE58" s="8">
        <v>3000</v>
      </c>
      <c r="AF58" s="8">
        <v>250</v>
      </c>
      <c r="AG58" s="8">
        <v>5000</v>
      </c>
    </row>
    <row r="59" spans="1:35" x14ac:dyDescent="0.35">
      <c r="A59" s="5" t="s">
        <v>81</v>
      </c>
      <c r="B59" s="5" t="s">
        <v>88</v>
      </c>
      <c r="C59" s="5" t="s">
        <v>68</v>
      </c>
      <c r="E59" s="8">
        <v>1100</v>
      </c>
      <c r="F59" s="8">
        <v>3500</v>
      </c>
      <c r="G59" s="8">
        <v>4500</v>
      </c>
      <c r="H59" s="8">
        <v>750</v>
      </c>
      <c r="I59" s="8">
        <v>500</v>
      </c>
      <c r="J59" s="8">
        <v>5000</v>
      </c>
      <c r="K59" s="8">
        <v>10000</v>
      </c>
      <c r="L59" s="8">
        <v>3000</v>
      </c>
      <c r="M59" s="8">
        <v>2000</v>
      </c>
      <c r="N59" s="8">
        <v>6500</v>
      </c>
      <c r="O59" s="8">
        <v>100</v>
      </c>
      <c r="P59" s="8" t="s">
        <v>67</v>
      </c>
      <c r="Q59" s="8">
        <v>27500</v>
      </c>
      <c r="R59" s="8">
        <v>35000</v>
      </c>
      <c r="S59" s="8">
        <v>7000</v>
      </c>
      <c r="T59" s="8">
        <v>6000</v>
      </c>
      <c r="U59" s="8">
        <v>1500</v>
      </c>
      <c r="V59" s="8">
        <v>150</v>
      </c>
      <c r="W59" s="8">
        <v>500</v>
      </c>
      <c r="X59" s="8">
        <v>750</v>
      </c>
      <c r="Y59" s="8">
        <v>1500</v>
      </c>
      <c r="Z59" s="8">
        <v>1750</v>
      </c>
      <c r="AA59" s="8">
        <v>3000</v>
      </c>
      <c r="AB59" s="8">
        <v>2500</v>
      </c>
      <c r="AC59" s="8">
        <v>3000</v>
      </c>
      <c r="AD59" s="8">
        <v>1500</v>
      </c>
      <c r="AE59" s="8">
        <v>3000</v>
      </c>
      <c r="AF59" s="8">
        <v>500</v>
      </c>
      <c r="AG59" s="8">
        <v>8000</v>
      </c>
    </row>
    <row r="60" spans="1:35" x14ac:dyDescent="0.35">
      <c r="C60" s="39" t="s">
        <v>145</v>
      </c>
      <c r="E60" s="8" t="s">
        <v>67</v>
      </c>
      <c r="F60" s="8" t="s">
        <v>67</v>
      </c>
      <c r="G60" s="8" t="s">
        <v>67</v>
      </c>
      <c r="H60" s="8" t="s">
        <v>69</v>
      </c>
      <c r="I60" s="8" t="s">
        <v>69</v>
      </c>
      <c r="J60" s="8" t="s">
        <v>67</v>
      </c>
      <c r="K60" s="8" t="s">
        <v>67</v>
      </c>
      <c r="L60" s="8" t="s">
        <v>69</v>
      </c>
      <c r="M60" s="8" t="s">
        <v>67</v>
      </c>
      <c r="N60" s="8" t="s">
        <v>67</v>
      </c>
      <c r="O60" s="8" t="s">
        <v>67</v>
      </c>
      <c r="P60" s="8" t="s">
        <v>67</v>
      </c>
      <c r="Q60" s="8" t="s">
        <v>67</v>
      </c>
      <c r="R60" s="8" t="s">
        <v>67</v>
      </c>
      <c r="S60" s="8" t="s">
        <v>67</v>
      </c>
      <c r="T60" s="8" t="s">
        <v>67</v>
      </c>
      <c r="U60" s="8" t="s">
        <v>69</v>
      </c>
      <c r="V60" s="8" t="s">
        <v>69</v>
      </c>
      <c r="W60" s="8" t="s">
        <v>69</v>
      </c>
      <c r="X60" s="8" t="s">
        <v>69</v>
      </c>
      <c r="Y60" s="8" t="s">
        <v>69</v>
      </c>
      <c r="Z60" s="8" t="s">
        <v>67</v>
      </c>
      <c r="AA60" s="8" t="s">
        <v>67</v>
      </c>
      <c r="AB60" s="8" t="s">
        <v>67</v>
      </c>
      <c r="AC60" s="8" t="s">
        <v>67</v>
      </c>
      <c r="AD60" s="8" t="s">
        <v>69</v>
      </c>
      <c r="AE60" s="8" t="s">
        <v>67</v>
      </c>
      <c r="AF60" s="8" t="s">
        <v>69</v>
      </c>
      <c r="AG60" s="8" t="s">
        <v>69</v>
      </c>
    </row>
    <row r="61" spans="1:35"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5"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5" x14ac:dyDescent="0.35">
      <c r="A63" s="5" t="s">
        <v>81</v>
      </c>
      <c r="B63" s="5" t="s">
        <v>90</v>
      </c>
      <c r="C63" s="5" t="s">
        <v>31</v>
      </c>
      <c r="D63" s="7" t="s">
        <v>144</v>
      </c>
      <c r="E63" s="8">
        <v>1000</v>
      </c>
      <c r="F63" s="8" t="s">
        <v>65</v>
      </c>
      <c r="G63" s="8" t="s">
        <v>65</v>
      </c>
      <c r="H63" s="8" t="s">
        <v>65</v>
      </c>
      <c r="I63" s="8">
        <v>500</v>
      </c>
      <c r="J63" s="8">
        <v>5000</v>
      </c>
      <c r="K63" s="8">
        <v>6000</v>
      </c>
      <c r="L63" s="8">
        <v>5000</v>
      </c>
      <c r="M63" s="8">
        <v>5000</v>
      </c>
      <c r="N63" s="8" t="s">
        <v>65</v>
      </c>
      <c r="O63" s="8" t="s">
        <v>65</v>
      </c>
      <c r="P63" s="8" t="s">
        <v>65</v>
      </c>
      <c r="Q63" s="8" t="s">
        <v>65</v>
      </c>
      <c r="R63" s="8" t="s">
        <v>65</v>
      </c>
      <c r="S63" s="8" t="s">
        <v>65</v>
      </c>
      <c r="T63" s="8" t="s">
        <v>65</v>
      </c>
      <c r="U63" s="8" t="s">
        <v>65</v>
      </c>
      <c r="V63" s="8">
        <v>150</v>
      </c>
      <c r="W63" s="8" t="s">
        <v>65</v>
      </c>
      <c r="X63" s="8" t="s">
        <v>65</v>
      </c>
      <c r="Y63" s="8" t="s">
        <v>65</v>
      </c>
      <c r="Z63" s="8">
        <v>2000</v>
      </c>
      <c r="AA63" s="8">
        <v>3000</v>
      </c>
      <c r="AB63" s="8">
        <v>2000</v>
      </c>
      <c r="AC63" s="8">
        <v>2000</v>
      </c>
      <c r="AD63" s="8">
        <v>2000</v>
      </c>
      <c r="AE63" s="8" t="s">
        <v>65</v>
      </c>
      <c r="AF63" s="8">
        <v>300</v>
      </c>
      <c r="AG63" s="8" t="s">
        <v>65</v>
      </c>
      <c r="AI63" s="6">
        <v>16</v>
      </c>
    </row>
    <row r="64" spans="1:35" x14ac:dyDescent="0.35">
      <c r="A64" s="5" t="s">
        <v>81</v>
      </c>
      <c r="B64" s="5" t="s">
        <v>90</v>
      </c>
      <c r="C64" s="5" t="s">
        <v>66</v>
      </c>
      <c r="E64" s="8">
        <v>1000</v>
      </c>
      <c r="F64" s="8" t="s">
        <v>67</v>
      </c>
      <c r="G64" s="8" t="s">
        <v>67</v>
      </c>
      <c r="H64" s="8" t="s">
        <v>67</v>
      </c>
      <c r="I64" s="8">
        <v>500</v>
      </c>
      <c r="J64" s="8">
        <v>5000</v>
      </c>
      <c r="K64" s="8">
        <v>5000</v>
      </c>
      <c r="L64" s="8">
        <v>5000</v>
      </c>
      <c r="M64" s="8">
        <v>5000</v>
      </c>
      <c r="N64" s="8" t="s">
        <v>67</v>
      </c>
      <c r="O64" s="8" t="s">
        <v>67</v>
      </c>
      <c r="P64" s="8" t="s">
        <v>67</v>
      </c>
      <c r="Q64" s="8" t="s">
        <v>67</v>
      </c>
      <c r="R64" s="8" t="s">
        <v>67</v>
      </c>
      <c r="S64" s="8" t="s">
        <v>67</v>
      </c>
      <c r="T64" s="8" t="s">
        <v>67</v>
      </c>
      <c r="U64" s="8" t="s">
        <v>67</v>
      </c>
      <c r="V64" s="8">
        <v>150</v>
      </c>
      <c r="W64" s="8" t="s">
        <v>67</v>
      </c>
      <c r="X64" s="8" t="s">
        <v>67</v>
      </c>
      <c r="Y64" s="8" t="s">
        <v>67</v>
      </c>
      <c r="Z64" s="8">
        <v>2000</v>
      </c>
      <c r="AA64" s="8">
        <v>3000</v>
      </c>
      <c r="AB64" s="8">
        <v>2000</v>
      </c>
      <c r="AC64" s="8">
        <v>2000</v>
      </c>
      <c r="AD64" s="8">
        <v>2000</v>
      </c>
      <c r="AE64" s="8" t="s">
        <v>67</v>
      </c>
      <c r="AF64" s="8">
        <v>300</v>
      </c>
      <c r="AG64" s="8" t="s">
        <v>67</v>
      </c>
    </row>
    <row r="65" spans="1:35" x14ac:dyDescent="0.35">
      <c r="A65" s="5" t="s">
        <v>81</v>
      </c>
      <c r="B65" s="5" t="s">
        <v>90</v>
      </c>
      <c r="C65" s="5" t="s">
        <v>68</v>
      </c>
      <c r="E65" s="8">
        <v>1000</v>
      </c>
      <c r="F65" s="8" t="s">
        <v>67</v>
      </c>
      <c r="G65" s="8" t="s">
        <v>67</v>
      </c>
      <c r="H65" s="8" t="s">
        <v>67</v>
      </c>
      <c r="I65" s="8">
        <v>500</v>
      </c>
      <c r="J65" s="8">
        <v>5000</v>
      </c>
      <c r="K65" s="8">
        <v>12000</v>
      </c>
      <c r="L65" s="8">
        <v>5000</v>
      </c>
      <c r="M65" s="8">
        <v>5000</v>
      </c>
      <c r="N65" s="8" t="s">
        <v>67</v>
      </c>
      <c r="O65" s="8" t="s">
        <v>67</v>
      </c>
      <c r="P65" s="8" t="s">
        <v>67</v>
      </c>
      <c r="Q65" s="8" t="s">
        <v>67</v>
      </c>
      <c r="R65" s="8" t="s">
        <v>67</v>
      </c>
      <c r="S65" s="8" t="s">
        <v>67</v>
      </c>
      <c r="T65" s="8" t="s">
        <v>67</v>
      </c>
      <c r="U65" s="8" t="s">
        <v>67</v>
      </c>
      <c r="V65" s="8">
        <v>150</v>
      </c>
      <c r="W65" s="8" t="s">
        <v>67</v>
      </c>
      <c r="X65" s="8" t="s">
        <v>67</v>
      </c>
      <c r="Y65" s="8" t="s">
        <v>67</v>
      </c>
      <c r="Z65" s="8">
        <v>2000</v>
      </c>
      <c r="AA65" s="8">
        <v>3250</v>
      </c>
      <c r="AB65" s="8">
        <v>2000</v>
      </c>
      <c r="AC65" s="8">
        <v>2000</v>
      </c>
      <c r="AD65" s="8">
        <v>2000</v>
      </c>
      <c r="AE65" s="8" t="s">
        <v>67</v>
      </c>
      <c r="AF65" s="8">
        <v>300</v>
      </c>
      <c r="AG65" s="8" t="s">
        <v>67</v>
      </c>
    </row>
    <row r="66" spans="1:35" x14ac:dyDescent="0.35">
      <c r="C66" s="39" t="s">
        <v>145</v>
      </c>
      <c r="E66" s="8" t="s">
        <v>67</v>
      </c>
      <c r="F66" s="8" t="s">
        <v>67</v>
      </c>
      <c r="G66" s="8" t="s">
        <v>67</v>
      </c>
      <c r="H66" s="8" t="s">
        <v>67</v>
      </c>
      <c r="I66" s="8" t="s">
        <v>67</v>
      </c>
      <c r="J66" s="8" t="s">
        <v>67</v>
      </c>
      <c r="K66" s="8" t="s">
        <v>69</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5"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5"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5" x14ac:dyDescent="0.35">
      <c r="A69" s="5" t="s">
        <v>81</v>
      </c>
      <c r="B69" s="5" t="s">
        <v>92</v>
      </c>
      <c r="C69" s="5" t="s">
        <v>31</v>
      </c>
      <c r="D69" s="7" t="s">
        <v>144</v>
      </c>
      <c r="E69" s="8">
        <v>1450</v>
      </c>
      <c r="F69" s="8" t="s">
        <v>65</v>
      </c>
      <c r="G69" s="8" t="s">
        <v>65</v>
      </c>
      <c r="H69" s="8">
        <v>775</v>
      </c>
      <c r="I69" s="8">
        <v>475</v>
      </c>
      <c r="J69" s="8">
        <v>7000</v>
      </c>
      <c r="K69" s="8" t="s">
        <v>65</v>
      </c>
      <c r="L69" s="8">
        <v>1500</v>
      </c>
      <c r="M69" s="8">
        <v>3000</v>
      </c>
      <c r="N69" s="8" t="s">
        <v>65</v>
      </c>
      <c r="O69" s="8" t="s">
        <v>65</v>
      </c>
      <c r="P69" s="8" t="s">
        <v>65</v>
      </c>
      <c r="Q69" s="8" t="s">
        <v>65</v>
      </c>
      <c r="R69" s="8" t="s">
        <v>65</v>
      </c>
      <c r="S69" s="8" t="s">
        <v>65</v>
      </c>
      <c r="T69" s="8" t="s">
        <v>65</v>
      </c>
      <c r="U69" s="8" t="s">
        <v>65</v>
      </c>
      <c r="V69" s="8">
        <v>300</v>
      </c>
      <c r="W69" s="8" t="s">
        <v>65</v>
      </c>
      <c r="X69" s="8" t="s">
        <v>65</v>
      </c>
      <c r="Y69" s="8" t="s">
        <v>65</v>
      </c>
      <c r="Z69" s="8">
        <v>3750</v>
      </c>
      <c r="AA69" s="8">
        <v>5000</v>
      </c>
      <c r="AB69" s="8">
        <v>3250</v>
      </c>
      <c r="AC69" s="8" t="s">
        <v>65</v>
      </c>
      <c r="AD69" s="8">
        <v>4000</v>
      </c>
      <c r="AE69" s="8">
        <v>16500</v>
      </c>
      <c r="AF69" s="8" t="s">
        <v>65</v>
      </c>
      <c r="AG69" s="8" t="s">
        <v>65</v>
      </c>
      <c r="AI69" s="6">
        <v>17</v>
      </c>
    </row>
    <row r="70" spans="1:35" x14ac:dyDescent="0.35">
      <c r="A70" s="5" t="s">
        <v>81</v>
      </c>
      <c r="B70" s="5" t="s">
        <v>92</v>
      </c>
      <c r="C70" s="5" t="s">
        <v>66</v>
      </c>
      <c r="E70" s="8">
        <v>1400</v>
      </c>
      <c r="F70" s="8" t="s">
        <v>67</v>
      </c>
      <c r="G70" s="8" t="s">
        <v>67</v>
      </c>
      <c r="H70" s="8">
        <v>700</v>
      </c>
      <c r="I70" s="8">
        <v>400</v>
      </c>
      <c r="J70" s="8">
        <v>6500</v>
      </c>
      <c r="K70" s="8" t="s">
        <v>67</v>
      </c>
      <c r="L70" s="8">
        <v>1500</v>
      </c>
      <c r="M70" s="8">
        <v>2750</v>
      </c>
      <c r="N70" s="8" t="s">
        <v>67</v>
      </c>
      <c r="O70" s="8" t="s">
        <v>67</v>
      </c>
      <c r="P70" s="8" t="s">
        <v>67</v>
      </c>
      <c r="Q70" s="8" t="s">
        <v>67</v>
      </c>
      <c r="R70" s="8" t="s">
        <v>67</v>
      </c>
      <c r="S70" s="8" t="s">
        <v>67</v>
      </c>
      <c r="T70" s="8" t="s">
        <v>67</v>
      </c>
      <c r="U70" s="8" t="s">
        <v>67</v>
      </c>
      <c r="V70" s="8">
        <v>250</v>
      </c>
      <c r="W70" s="8" t="s">
        <v>67</v>
      </c>
      <c r="X70" s="8" t="s">
        <v>67</v>
      </c>
      <c r="Y70" s="8" t="s">
        <v>67</v>
      </c>
      <c r="Z70" s="8">
        <v>3250</v>
      </c>
      <c r="AA70" s="8">
        <v>4500</v>
      </c>
      <c r="AB70" s="8">
        <v>3000</v>
      </c>
      <c r="AC70" s="8" t="s">
        <v>67</v>
      </c>
      <c r="AD70" s="8">
        <v>3000</v>
      </c>
      <c r="AE70" s="8">
        <v>15000</v>
      </c>
      <c r="AF70" s="8" t="s">
        <v>67</v>
      </c>
      <c r="AG70" s="8" t="s">
        <v>67</v>
      </c>
    </row>
    <row r="71" spans="1:35" x14ac:dyDescent="0.35">
      <c r="A71" s="5" t="s">
        <v>81</v>
      </c>
      <c r="B71" s="5" t="s">
        <v>92</v>
      </c>
      <c r="C71" s="5" t="s">
        <v>68</v>
      </c>
      <c r="E71" s="8">
        <v>1600</v>
      </c>
      <c r="F71" s="8" t="s">
        <v>67</v>
      </c>
      <c r="G71" s="8" t="s">
        <v>67</v>
      </c>
      <c r="H71" s="8">
        <v>850</v>
      </c>
      <c r="I71" s="8">
        <v>700</v>
      </c>
      <c r="J71" s="8">
        <v>7500</v>
      </c>
      <c r="K71" s="8" t="s">
        <v>67</v>
      </c>
      <c r="L71" s="8">
        <v>1700</v>
      </c>
      <c r="M71" s="8">
        <v>3000</v>
      </c>
      <c r="N71" s="8" t="s">
        <v>67</v>
      </c>
      <c r="O71" s="8" t="s">
        <v>67</v>
      </c>
      <c r="P71" s="8" t="s">
        <v>67</v>
      </c>
      <c r="Q71" s="8" t="s">
        <v>67</v>
      </c>
      <c r="R71" s="8" t="s">
        <v>67</v>
      </c>
      <c r="S71" s="8" t="s">
        <v>67</v>
      </c>
      <c r="T71" s="8" t="s">
        <v>67</v>
      </c>
      <c r="U71" s="8" t="s">
        <v>67</v>
      </c>
      <c r="V71" s="8">
        <v>400</v>
      </c>
      <c r="W71" s="8" t="s">
        <v>67</v>
      </c>
      <c r="X71" s="8" t="s">
        <v>67</v>
      </c>
      <c r="Y71" s="8" t="s">
        <v>67</v>
      </c>
      <c r="Z71" s="8">
        <v>4000</v>
      </c>
      <c r="AA71" s="8">
        <v>5000</v>
      </c>
      <c r="AB71" s="8">
        <v>6000</v>
      </c>
      <c r="AC71" s="8" t="s">
        <v>67</v>
      </c>
      <c r="AD71" s="8">
        <v>4000</v>
      </c>
      <c r="AE71" s="8">
        <v>18000</v>
      </c>
      <c r="AF71" s="8" t="s">
        <v>67</v>
      </c>
      <c r="AG71" s="8" t="s">
        <v>67</v>
      </c>
    </row>
    <row r="72" spans="1:35" x14ac:dyDescent="0.35">
      <c r="C72" s="39" t="s">
        <v>145</v>
      </c>
      <c r="E72" s="8" t="s">
        <v>67</v>
      </c>
      <c r="F72" s="8" t="s">
        <v>67</v>
      </c>
      <c r="G72" s="8" t="s">
        <v>67</v>
      </c>
      <c r="H72" s="8" t="s">
        <v>67</v>
      </c>
      <c r="I72" s="8" t="s">
        <v>69</v>
      </c>
      <c r="J72" s="8" t="s">
        <v>67</v>
      </c>
      <c r="K72" s="8" t="s">
        <v>67</v>
      </c>
      <c r="L72" s="8" t="s">
        <v>67</v>
      </c>
      <c r="M72" s="8" t="s">
        <v>67</v>
      </c>
      <c r="N72" s="8" t="s">
        <v>67</v>
      </c>
      <c r="O72" s="8" t="s">
        <v>67</v>
      </c>
      <c r="P72" s="8" t="s">
        <v>67</v>
      </c>
      <c r="Q72" s="8" t="s">
        <v>67</v>
      </c>
      <c r="R72" s="8" t="s">
        <v>67</v>
      </c>
      <c r="S72" s="8" t="s">
        <v>67</v>
      </c>
      <c r="T72" s="8" t="s">
        <v>67</v>
      </c>
      <c r="U72" s="8" t="s">
        <v>67</v>
      </c>
      <c r="V72" s="8" t="s">
        <v>69</v>
      </c>
      <c r="W72" s="8" t="s">
        <v>67</v>
      </c>
      <c r="X72" s="8" t="s">
        <v>67</v>
      </c>
      <c r="Y72" s="8" t="s">
        <v>67</v>
      </c>
      <c r="Z72" s="8" t="s">
        <v>67</v>
      </c>
      <c r="AA72" s="8" t="s">
        <v>67</v>
      </c>
      <c r="AB72" s="8" t="s">
        <v>69</v>
      </c>
      <c r="AC72" s="8" t="s">
        <v>67</v>
      </c>
      <c r="AD72" s="8" t="s">
        <v>67</v>
      </c>
      <c r="AE72" s="8" t="s">
        <v>67</v>
      </c>
      <c r="AF72" s="8" t="s">
        <v>67</v>
      </c>
      <c r="AG72" s="8" t="s">
        <v>67</v>
      </c>
    </row>
    <row r="73" spans="1:35"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5"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5" x14ac:dyDescent="0.35">
      <c r="A75" s="5" t="s">
        <v>81</v>
      </c>
      <c r="B75" s="5" t="s">
        <v>94</v>
      </c>
      <c r="C75" s="5" t="s">
        <v>31</v>
      </c>
      <c r="D75" s="7" t="s">
        <v>144</v>
      </c>
      <c r="E75" s="8">
        <v>1125</v>
      </c>
      <c r="F75" s="8" t="s">
        <v>65</v>
      </c>
      <c r="G75" s="8" t="s">
        <v>65</v>
      </c>
      <c r="H75" s="8" t="s">
        <v>65</v>
      </c>
      <c r="I75" s="8">
        <v>300</v>
      </c>
      <c r="J75" s="8">
        <v>4000</v>
      </c>
      <c r="K75" s="8">
        <v>5000</v>
      </c>
      <c r="L75" s="8">
        <v>1625</v>
      </c>
      <c r="M75" s="8">
        <v>2000</v>
      </c>
      <c r="N75" s="8" t="s">
        <v>65</v>
      </c>
      <c r="O75" s="8" t="s">
        <v>65</v>
      </c>
      <c r="P75" s="8" t="s">
        <v>65</v>
      </c>
      <c r="Q75" s="8" t="s">
        <v>65</v>
      </c>
      <c r="R75" s="8" t="s">
        <v>65</v>
      </c>
      <c r="S75" s="8">
        <v>7500</v>
      </c>
      <c r="T75" s="8">
        <v>6000</v>
      </c>
      <c r="U75" s="8">
        <v>500</v>
      </c>
      <c r="V75" s="8">
        <v>250</v>
      </c>
      <c r="W75" s="8" t="s">
        <v>65</v>
      </c>
      <c r="X75" s="8">
        <v>1000</v>
      </c>
      <c r="Y75" s="8" t="s">
        <v>65</v>
      </c>
      <c r="Z75" s="8">
        <v>2500</v>
      </c>
      <c r="AA75" s="8">
        <v>3000</v>
      </c>
      <c r="AB75" s="8">
        <v>2500</v>
      </c>
      <c r="AC75" s="8" t="s">
        <v>65</v>
      </c>
      <c r="AD75" s="8">
        <v>1625</v>
      </c>
      <c r="AE75" s="8">
        <v>3000</v>
      </c>
      <c r="AF75" s="8">
        <v>250</v>
      </c>
      <c r="AG75" s="8" t="s">
        <v>65</v>
      </c>
      <c r="AI75" s="6">
        <v>12</v>
      </c>
    </row>
    <row r="76" spans="1:35" x14ac:dyDescent="0.35">
      <c r="A76" s="5" t="s">
        <v>81</v>
      </c>
      <c r="B76" s="5" t="s">
        <v>94</v>
      </c>
      <c r="C76" s="5" t="s">
        <v>66</v>
      </c>
      <c r="E76" s="8">
        <v>1100</v>
      </c>
      <c r="F76" s="8" t="s">
        <v>67</v>
      </c>
      <c r="G76" s="8" t="s">
        <v>67</v>
      </c>
      <c r="H76" s="8" t="s">
        <v>67</v>
      </c>
      <c r="I76" s="8">
        <v>300</v>
      </c>
      <c r="J76" s="8">
        <v>3500</v>
      </c>
      <c r="K76" s="8">
        <v>5000</v>
      </c>
      <c r="L76" s="8">
        <v>1500</v>
      </c>
      <c r="M76" s="8">
        <v>2000</v>
      </c>
      <c r="N76" s="8" t="s">
        <v>67</v>
      </c>
      <c r="O76" s="8" t="s">
        <v>67</v>
      </c>
      <c r="P76" s="8" t="s">
        <v>67</v>
      </c>
      <c r="Q76" s="8" t="s">
        <v>67</v>
      </c>
      <c r="R76" s="8" t="s">
        <v>67</v>
      </c>
      <c r="S76" s="8">
        <v>7500</v>
      </c>
      <c r="T76" s="8">
        <v>6000</v>
      </c>
      <c r="U76" s="8">
        <v>500</v>
      </c>
      <c r="V76" s="8">
        <v>250</v>
      </c>
      <c r="W76" s="8" t="s">
        <v>67</v>
      </c>
      <c r="X76" s="8">
        <v>1000</v>
      </c>
      <c r="Y76" s="8" t="s">
        <v>67</v>
      </c>
      <c r="Z76" s="8">
        <v>2500</v>
      </c>
      <c r="AA76" s="8">
        <v>3000</v>
      </c>
      <c r="AB76" s="8">
        <v>2500</v>
      </c>
      <c r="AC76" s="8" t="s">
        <v>67</v>
      </c>
      <c r="AD76" s="8">
        <v>1400</v>
      </c>
      <c r="AE76" s="8">
        <v>3000</v>
      </c>
      <c r="AF76" s="8">
        <v>250</v>
      </c>
      <c r="AG76" s="8" t="s">
        <v>67</v>
      </c>
    </row>
    <row r="77" spans="1:35" x14ac:dyDescent="0.35">
      <c r="A77" s="5" t="s">
        <v>81</v>
      </c>
      <c r="B77" s="5" t="s">
        <v>94</v>
      </c>
      <c r="C77" s="5" t="s">
        <v>68</v>
      </c>
      <c r="E77" s="8">
        <v>1150</v>
      </c>
      <c r="F77" s="8" t="s">
        <v>67</v>
      </c>
      <c r="G77" s="8" t="s">
        <v>67</v>
      </c>
      <c r="H77" s="8" t="s">
        <v>67</v>
      </c>
      <c r="I77" s="8">
        <v>300</v>
      </c>
      <c r="J77" s="8">
        <v>4000</v>
      </c>
      <c r="K77" s="8">
        <v>5000</v>
      </c>
      <c r="L77" s="8">
        <v>2000</v>
      </c>
      <c r="M77" s="8">
        <v>2000</v>
      </c>
      <c r="N77" s="8" t="s">
        <v>67</v>
      </c>
      <c r="O77" s="8" t="s">
        <v>67</v>
      </c>
      <c r="P77" s="8" t="s">
        <v>67</v>
      </c>
      <c r="Q77" s="8" t="s">
        <v>67</v>
      </c>
      <c r="R77" s="8" t="s">
        <v>67</v>
      </c>
      <c r="S77" s="8">
        <v>7500</v>
      </c>
      <c r="T77" s="8">
        <v>6000</v>
      </c>
      <c r="U77" s="8">
        <v>500</v>
      </c>
      <c r="V77" s="8">
        <v>250</v>
      </c>
      <c r="W77" s="8" t="s">
        <v>67</v>
      </c>
      <c r="X77" s="8">
        <v>1000</v>
      </c>
      <c r="Y77" s="8" t="s">
        <v>67</v>
      </c>
      <c r="Z77" s="8">
        <v>2500</v>
      </c>
      <c r="AA77" s="8">
        <v>3000</v>
      </c>
      <c r="AB77" s="8">
        <v>2500</v>
      </c>
      <c r="AC77" s="8" t="s">
        <v>67</v>
      </c>
      <c r="AD77" s="8">
        <v>1750</v>
      </c>
      <c r="AE77" s="8">
        <v>3250</v>
      </c>
      <c r="AF77" s="8">
        <v>250</v>
      </c>
      <c r="AG77" s="8" t="s">
        <v>67</v>
      </c>
    </row>
    <row r="78" spans="1:35" x14ac:dyDescent="0.35">
      <c r="C78" s="39" t="s">
        <v>145</v>
      </c>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5"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5"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5" x14ac:dyDescent="0.35">
      <c r="A81" s="5" t="s">
        <v>96</v>
      </c>
      <c r="B81" s="5" t="s">
        <v>97</v>
      </c>
      <c r="C81" s="5" t="s">
        <v>31</v>
      </c>
      <c r="D81" s="7" t="s">
        <v>144</v>
      </c>
      <c r="E81" s="8">
        <v>1000</v>
      </c>
      <c r="F81" s="8">
        <v>5000</v>
      </c>
      <c r="G81" s="8">
        <v>6000</v>
      </c>
      <c r="H81" s="8">
        <v>500</v>
      </c>
      <c r="I81" s="8">
        <v>300</v>
      </c>
      <c r="J81" s="8">
        <v>5000</v>
      </c>
      <c r="K81" s="8">
        <v>3000</v>
      </c>
      <c r="L81" s="8">
        <v>1500</v>
      </c>
      <c r="M81" s="8">
        <v>2100</v>
      </c>
      <c r="N81" s="8">
        <v>8000</v>
      </c>
      <c r="O81" s="8">
        <v>100</v>
      </c>
      <c r="P81" s="8">
        <v>15000</v>
      </c>
      <c r="Q81" s="8">
        <v>30000</v>
      </c>
      <c r="R81" s="8">
        <v>38500</v>
      </c>
      <c r="S81" s="8">
        <v>6000</v>
      </c>
      <c r="T81" s="8">
        <v>4375</v>
      </c>
      <c r="U81" s="8">
        <v>625</v>
      </c>
      <c r="V81" s="8">
        <v>1250</v>
      </c>
      <c r="W81" s="8">
        <v>775</v>
      </c>
      <c r="X81" s="8">
        <v>1100</v>
      </c>
      <c r="Y81" s="8">
        <v>1375</v>
      </c>
      <c r="Z81" s="8">
        <v>3050</v>
      </c>
      <c r="AA81" s="8">
        <v>2750</v>
      </c>
      <c r="AB81" s="8">
        <v>2000</v>
      </c>
      <c r="AC81" s="8">
        <v>2500</v>
      </c>
      <c r="AD81" s="8">
        <v>1000</v>
      </c>
      <c r="AE81" s="8">
        <v>3000</v>
      </c>
      <c r="AF81" s="8">
        <v>200</v>
      </c>
      <c r="AG81" s="8">
        <v>275</v>
      </c>
      <c r="AI81" s="6">
        <v>0</v>
      </c>
    </row>
    <row r="82" spans="1:35" x14ac:dyDescent="0.35">
      <c r="A82" s="5" t="s">
        <v>96</v>
      </c>
      <c r="B82" s="5" t="s">
        <v>97</v>
      </c>
      <c r="C82" s="5" t="s">
        <v>66</v>
      </c>
      <c r="E82" s="8">
        <v>1000</v>
      </c>
      <c r="F82" s="8">
        <v>5000</v>
      </c>
      <c r="G82" s="8">
        <v>6000</v>
      </c>
      <c r="H82" s="8">
        <v>500</v>
      </c>
      <c r="I82" s="8">
        <v>300</v>
      </c>
      <c r="J82" s="8">
        <v>5000</v>
      </c>
      <c r="K82" s="8">
        <v>3000</v>
      </c>
      <c r="L82" s="8">
        <v>1500</v>
      </c>
      <c r="M82" s="8">
        <v>2000</v>
      </c>
      <c r="N82" s="8">
        <v>7500</v>
      </c>
      <c r="O82" s="8">
        <v>100</v>
      </c>
      <c r="P82" s="8">
        <v>15000</v>
      </c>
      <c r="Q82" s="8">
        <v>29500</v>
      </c>
      <c r="R82" s="8">
        <v>38500</v>
      </c>
      <c r="S82" s="8">
        <v>5750</v>
      </c>
      <c r="T82" s="8">
        <v>4250</v>
      </c>
      <c r="U82" s="8">
        <v>500</v>
      </c>
      <c r="V82" s="8">
        <v>1250</v>
      </c>
      <c r="W82" s="8">
        <v>500</v>
      </c>
      <c r="X82" s="8">
        <v>1000</v>
      </c>
      <c r="Y82" s="8">
        <v>1250</v>
      </c>
      <c r="Z82" s="8">
        <v>2750</v>
      </c>
      <c r="AA82" s="8">
        <v>2500</v>
      </c>
      <c r="AB82" s="8">
        <v>2000</v>
      </c>
      <c r="AC82" s="8">
        <v>2250</v>
      </c>
      <c r="AD82" s="8">
        <v>1000</v>
      </c>
      <c r="AE82" s="8">
        <v>3000</v>
      </c>
      <c r="AF82" s="8">
        <v>200</v>
      </c>
      <c r="AG82" s="8">
        <v>250</v>
      </c>
    </row>
    <row r="83" spans="1:35" x14ac:dyDescent="0.35">
      <c r="A83" s="5" t="s">
        <v>96</v>
      </c>
      <c r="B83" s="5" t="s">
        <v>97</v>
      </c>
      <c r="C83" s="5" t="s">
        <v>68</v>
      </c>
      <c r="E83" s="8">
        <v>1250</v>
      </c>
      <c r="F83" s="8">
        <v>5000</v>
      </c>
      <c r="G83" s="8">
        <v>6000</v>
      </c>
      <c r="H83" s="8">
        <v>500</v>
      </c>
      <c r="I83" s="8">
        <v>350</v>
      </c>
      <c r="J83" s="8">
        <v>6000</v>
      </c>
      <c r="K83" s="8">
        <v>3000</v>
      </c>
      <c r="L83" s="8">
        <v>1600</v>
      </c>
      <c r="M83" s="8">
        <v>2250</v>
      </c>
      <c r="N83" s="8">
        <v>8000</v>
      </c>
      <c r="O83" s="8">
        <v>100</v>
      </c>
      <c r="P83" s="8">
        <v>15500</v>
      </c>
      <c r="Q83" s="8">
        <v>30000</v>
      </c>
      <c r="R83" s="8">
        <v>38500</v>
      </c>
      <c r="S83" s="8">
        <v>6000</v>
      </c>
      <c r="T83" s="8">
        <v>4500</v>
      </c>
      <c r="U83" s="8">
        <v>1500</v>
      </c>
      <c r="V83" s="8">
        <v>1750</v>
      </c>
      <c r="W83" s="8">
        <v>1000</v>
      </c>
      <c r="X83" s="8">
        <v>1750</v>
      </c>
      <c r="Y83" s="8">
        <v>2000</v>
      </c>
      <c r="Z83" s="8">
        <v>3200</v>
      </c>
      <c r="AA83" s="8">
        <v>3000</v>
      </c>
      <c r="AB83" s="8">
        <v>2000</v>
      </c>
      <c r="AC83" s="8">
        <v>3000</v>
      </c>
      <c r="AD83" s="8">
        <v>1200</v>
      </c>
      <c r="AE83" s="8">
        <v>3000</v>
      </c>
      <c r="AF83" s="8">
        <v>250</v>
      </c>
      <c r="AG83" s="8">
        <v>500</v>
      </c>
    </row>
    <row r="84" spans="1:35" x14ac:dyDescent="0.35">
      <c r="C84" s="39" t="s">
        <v>145</v>
      </c>
      <c r="E84" s="8" t="s">
        <v>67</v>
      </c>
      <c r="F84" s="8" t="s">
        <v>67</v>
      </c>
      <c r="G84" s="8" t="s">
        <v>67</v>
      </c>
      <c r="H84" s="8" t="s">
        <v>67</v>
      </c>
      <c r="I84" s="8" t="s">
        <v>67</v>
      </c>
      <c r="J84" s="8" t="s">
        <v>67</v>
      </c>
      <c r="K84" s="8" t="s">
        <v>67</v>
      </c>
      <c r="L84" s="8" t="s">
        <v>67</v>
      </c>
      <c r="M84" s="8" t="s">
        <v>67</v>
      </c>
      <c r="N84" s="8" t="s">
        <v>67</v>
      </c>
      <c r="O84" s="8" t="s">
        <v>67</v>
      </c>
      <c r="P84" s="8" t="s">
        <v>67</v>
      </c>
      <c r="Q84" s="8" t="s">
        <v>67</v>
      </c>
      <c r="R84" s="8" t="s">
        <v>67</v>
      </c>
      <c r="S84" s="8" t="s">
        <v>67</v>
      </c>
      <c r="T84" s="8" t="s">
        <v>67</v>
      </c>
      <c r="U84" s="8" t="s">
        <v>69</v>
      </c>
      <c r="V84" s="8" t="s">
        <v>69</v>
      </c>
      <c r="W84" s="8" t="s">
        <v>69</v>
      </c>
      <c r="X84" s="8" t="s">
        <v>69</v>
      </c>
      <c r="Y84" s="8" t="s">
        <v>69</v>
      </c>
      <c r="Z84" s="8" t="s">
        <v>67</v>
      </c>
      <c r="AA84" s="8" t="s">
        <v>67</v>
      </c>
      <c r="AB84" s="8" t="s">
        <v>67</v>
      </c>
      <c r="AC84" s="8" t="s">
        <v>67</v>
      </c>
      <c r="AD84" s="8" t="s">
        <v>67</v>
      </c>
      <c r="AE84" s="8" t="s">
        <v>67</v>
      </c>
      <c r="AF84" s="8" t="s">
        <v>67</v>
      </c>
      <c r="AG84" s="8" t="s">
        <v>69</v>
      </c>
    </row>
    <row r="85" spans="1:35"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5"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5" x14ac:dyDescent="0.35">
      <c r="A87" s="5" t="s">
        <v>99</v>
      </c>
      <c r="B87" s="5" t="s">
        <v>100</v>
      </c>
      <c r="C87" s="5" t="s">
        <v>31</v>
      </c>
      <c r="D87" s="7" t="s">
        <v>144</v>
      </c>
      <c r="E87" s="8">
        <v>2000</v>
      </c>
      <c r="F87" s="8">
        <v>6000</v>
      </c>
      <c r="G87" s="8" t="s">
        <v>65</v>
      </c>
      <c r="H87" s="8" t="s">
        <v>65</v>
      </c>
      <c r="I87" s="8">
        <v>450</v>
      </c>
      <c r="J87" s="8">
        <v>11000</v>
      </c>
      <c r="K87" s="8">
        <v>9000</v>
      </c>
      <c r="L87" s="8" t="s">
        <v>65</v>
      </c>
      <c r="M87" s="8" t="s">
        <v>65</v>
      </c>
      <c r="N87" s="8" t="s">
        <v>65</v>
      </c>
      <c r="O87" s="8" t="s">
        <v>65</v>
      </c>
      <c r="P87" s="8" t="s">
        <v>65</v>
      </c>
      <c r="Q87" s="8" t="s">
        <v>65</v>
      </c>
      <c r="R87" s="8" t="s">
        <v>65</v>
      </c>
      <c r="S87" s="8">
        <v>7000</v>
      </c>
      <c r="T87" s="8">
        <v>6500</v>
      </c>
      <c r="U87" s="8" t="s">
        <v>65</v>
      </c>
      <c r="V87" s="8">
        <v>400</v>
      </c>
      <c r="W87" s="8" t="s">
        <v>65</v>
      </c>
      <c r="X87" s="8" t="s">
        <v>65</v>
      </c>
      <c r="Y87" s="8" t="s">
        <v>65</v>
      </c>
      <c r="Z87" s="8">
        <v>6000</v>
      </c>
      <c r="AA87" s="8">
        <v>3500</v>
      </c>
      <c r="AB87" s="8">
        <v>2750</v>
      </c>
      <c r="AC87" s="8">
        <v>2750</v>
      </c>
      <c r="AD87" s="8">
        <v>2000</v>
      </c>
      <c r="AE87" s="8" t="s">
        <v>65</v>
      </c>
      <c r="AF87" s="8" t="s">
        <v>65</v>
      </c>
      <c r="AG87" s="8" t="s">
        <v>65</v>
      </c>
      <c r="AI87" s="6">
        <v>16</v>
      </c>
    </row>
    <row r="88" spans="1:35" x14ac:dyDescent="0.35">
      <c r="A88" s="5" t="s">
        <v>99</v>
      </c>
      <c r="B88" s="5" t="s">
        <v>100</v>
      </c>
      <c r="C88" s="5" t="s">
        <v>66</v>
      </c>
      <c r="E88" s="8">
        <v>1500</v>
      </c>
      <c r="F88" s="8">
        <v>5500</v>
      </c>
      <c r="G88" s="8" t="s">
        <v>67</v>
      </c>
      <c r="H88" s="8" t="s">
        <v>67</v>
      </c>
      <c r="I88" s="8">
        <v>400</v>
      </c>
      <c r="J88" s="8">
        <v>8000</v>
      </c>
      <c r="K88" s="8">
        <v>8000</v>
      </c>
      <c r="L88" s="8" t="s">
        <v>67</v>
      </c>
      <c r="M88" s="8" t="s">
        <v>67</v>
      </c>
      <c r="N88" s="8" t="s">
        <v>67</v>
      </c>
      <c r="O88" s="8" t="s">
        <v>67</v>
      </c>
      <c r="P88" s="8" t="s">
        <v>67</v>
      </c>
      <c r="Q88" s="8" t="s">
        <v>67</v>
      </c>
      <c r="R88" s="8" t="s">
        <v>67</v>
      </c>
      <c r="S88" s="8">
        <v>5500</v>
      </c>
      <c r="T88" s="8">
        <v>4500</v>
      </c>
      <c r="U88" s="8" t="s">
        <v>67</v>
      </c>
      <c r="V88" s="8">
        <v>300</v>
      </c>
      <c r="W88" s="8" t="s">
        <v>67</v>
      </c>
      <c r="X88" s="8" t="s">
        <v>67</v>
      </c>
      <c r="Y88" s="8" t="s">
        <v>67</v>
      </c>
      <c r="Z88" s="8">
        <v>5000</v>
      </c>
      <c r="AA88" s="8">
        <v>3500</v>
      </c>
      <c r="AB88" s="8">
        <v>2500</v>
      </c>
      <c r="AC88" s="8">
        <v>2500</v>
      </c>
      <c r="AD88" s="8">
        <v>1750</v>
      </c>
      <c r="AE88" s="8" t="s">
        <v>67</v>
      </c>
      <c r="AF88" s="8" t="s">
        <v>67</v>
      </c>
      <c r="AG88" s="8" t="s">
        <v>67</v>
      </c>
    </row>
    <row r="89" spans="1:35" x14ac:dyDescent="0.35">
      <c r="A89" s="5" t="s">
        <v>99</v>
      </c>
      <c r="B89" s="5" t="s">
        <v>100</v>
      </c>
      <c r="C89" s="5" t="s">
        <v>68</v>
      </c>
      <c r="E89" s="8">
        <v>2250</v>
      </c>
      <c r="F89" s="8">
        <v>6500</v>
      </c>
      <c r="G89" s="8" t="s">
        <v>67</v>
      </c>
      <c r="H89" s="8" t="s">
        <v>67</v>
      </c>
      <c r="I89" s="8">
        <v>500</v>
      </c>
      <c r="J89" s="8">
        <v>15000</v>
      </c>
      <c r="K89" s="8">
        <v>10000</v>
      </c>
      <c r="L89" s="8" t="s">
        <v>67</v>
      </c>
      <c r="M89" s="8" t="s">
        <v>67</v>
      </c>
      <c r="N89" s="8" t="s">
        <v>67</v>
      </c>
      <c r="O89" s="8" t="s">
        <v>67</v>
      </c>
      <c r="P89" s="8" t="s">
        <v>67</v>
      </c>
      <c r="Q89" s="8" t="s">
        <v>67</v>
      </c>
      <c r="R89" s="8" t="s">
        <v>67</v>
      </c>
      <c r="S89" s="8">
        <v>9000</v>
      </c>
      <c r="T89" s="8">
        <v>7500</v>
      </c>
      <c r="U89" s="8" t="s">
        <v>67</v>
      </c>
      <c r="V89" s="8">
        <v>500</v>
      </c>
      <c r="W89" s="8" t="s">
        <v>67</v>
      </c>
      <c r="X89" s="8" t="s">
        <v>67</v>
      </c>
      <c r="Y89" s="8" t="s">
        <v>67</v>
      </c>
      <c r="Z89" s="8">
        <v>6000</v>
      </c>
      <c r="AA89" s="8">
        <v>4500</v>
      </c>
      <c r="AB89" s="8">
        <v>3000</v>
      </c>
      <c r="AC89" s="8">
        <v>2750</v>
      </c>
      <c r="AD89" s="8">
        <v>3000</v>
      </c>
      <c r="AE89" s="8" t="s">
        <v>67</v>
      </c>
      <c r="AF89" s="8" t="s">
        <v>67</v>
      </c>
      <c r="AG89" s="8" t="s">
        <v>67</v>
      </c>
    </row>
    <row r="90" spans="1:35" x14ac:dyDescent="0.35">
      <c r="C90" s="39" t="s">
        <v>145</v>
      </c>
      <c r="E90" s="8" t="s">
        <v>69</v>
      </c>
      <c r="F90" s="8" t="s">
        <v>67</v>
      </c>
      <c r="G90" s="8" t="s">
        <v>67</v>
      </c>
      <c r="H90" s="8" t="s">
        <v>67</v>
      </c>
      <c r="I90" s="8" t="s">
        <v>67</v>
      </c>
      <c r="J90" s="8" t="s">
        <v>69</v>
      </c>
      <c r="K90" s="8" t="s">
        <v>67</v>
      </c>
      <c r="L90" s="8" t="s">
        <v>67</v>
      </c>
      <c r="M90" s="8" t="s">
        <v>67</v>
      </c>
      <c r="N90" s="8" t="s">
        <v>67</v>
      </c>
      <c r="O90" s="8" t="s">
        <v>67</v>
      </c>
      <c r="P90" s="8" t="s">
        <v>67</v>
      </c>
      <c r="Q90" s="8" t="s">
        <v>67</v>
      </c>
      <c r="R90" s="8" t="s">
        <v>67</v>
      </c>
      <c r="S90" s="8" t="s">
        <v>69</v>
      </c>
      <c r="T90" s="8" t="s">
        <v>69</v>
      </c>
      <c r="U90" s="8" t="s">
        <v>67</v>
      </c>
      <c r="V90" s="8" t="s">
        <v>69</v>
      </c>
      <c r="W90" s="8" t="s">
        <v>67</v>
      </c>
      <c r="X90" s="8" t="s">
        <v>67</v>
      </c>
      <c r="Y90" s="8" t="s">
        <v>67</v>
      </c>
      <c r="Z90" s="8" t="s">
        <v>67</v>
      </c>
      <c r="AA90" s="8" t="s">
        <v>67</v>
      </c>
      <c r="AB90" s="8" t="s">
        <v>67</v>
      </c>
      <c r="AC90" s="8" t="s">
        <v>67</v>
      </c>
      <c r="AD90" s="8" t="s">
        <v>69</v>
      </c>
      <c r="AE90" s="8" t="s">
        <v>67</v>
      </c>
      <c r="AF90" s="8" t="s">
        <v>67</v>
      </c>
      <c r="AG90" s="8" t="s">
        <v>67</v>
      </c>
    </row>
    <row r="91" spans="1:35"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5"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5" x14ac:dyDescent="0.35">
      <c r="A93" s="5" t="s">
        <v>99</v>
      </c>
      <c r="B93" s="5" t="s">
        <v>102</v>
      </c>
      <c r="C93" s="5" t="s">
        <v>31</v>
      </c>
      <c r="D93" s="7" t="s">
        <v>144</v>
      </c>
      <c r="E93" s="8">
        <v>2125</v>
      </c>
      <c r="F93" s="8">
        <v>4250</v>
      </c>
      <c r="G93" s="8" t="s">
        <v>65</v>
      </c>
      <c r="H93" s="8">
        <v>550</v>
      </c>
      <c r="I93" s="8" t="s">
        <v>65</v>
      </c>
      <c r="J93" s="8">
        <v>6250</v>
      </c>
      <c r="K93" s="8">
        <v>12875</v>
      </c>
      <c r="L93" s="8">
        <v>1000</v>
      </c>
      <c r="M93" s="8">
        <v>1500</v>
      </c>
      <c r="N93" s="8" t="s">
        <v>65</v>
      </c>
      <c r="O93" s="8" t="s">
        <v>65</v>
      </c>
      <c r="P93" s="8" t="s">
        <v>65</v>
      </c>
      <c r="Q93" s="8" t="s">
        <v>65</v>
      </c>
      <c r="R93" s="8" t="s">
        <v>65</v>
      </c>
      <c r="S93" s="8" t="s">
        <v>65</v>
      </c>
      <c r="T93" s="8" t="s">
        <v>65</v>
      </c>
      <c r="U93" s="8" t="s">
        <v>65</v>
      </c>
      <c r="V93" s="8" t="s">
        <v>65</v>
      </c>
      <c r="W93" s="8" t="s">
        <v>65</v>
      </c>
      <c r="X93" s="8" t="s">
        <v>65</v>
      </c>
      <c r="Y93" s="8" t="s">
        <v>65</v>
      </c>
      <c r="Z93" s="8" t="s">
        <v>65</v>
      </c>
      <c r="AA93" s="8">
        <v>2700</v>
      </c>
      <c r="AB93" s="8">
        <v>2600</v>
      </c>
      <c r="AC93" s="8" t="s">
        <v>65</v>
      </c>
      <c r="AD93" s="8" t="s">
        <v>65</v>
      </c>
      <c r="AE93" s="8" t="s">
        <v>65</v>
      </c>
      <c r="AF93" s="8" t="s">
        <v>65</v>
      </c>
      <c r="AG93" s="8" t="s">
        <v>65</v>
      </c>
      <c r="AI93" s="6">
        <v>20</v>
      </c>
    </row>
    <row r="94" spans="1:35" x14ac:dyDescent="0.35">
      <c r="A94" s="5" t="s">
        <v>99</v>
      </c>
      <c r="B94" s="5" t="s">
        <v>102</v>
      </c>
      <c r="C94" s="5" t="s">
        <v>66</v>
      </c>
      <c r="E94" s="8">
        <v>1250</v>
      </c>
      <c r="F94" s="8">
        <v>3000</v>
      </c>
      <c r="G94" s="8" t="s">
        <v>67</v>
      </c>
      <c r="H94" s="8">
        <v>500</v>
      </c>
      <c r="I94" s="8" t="s">
        <v>67</v>
      </c>
      <c r="J94" s="8">
        <v>6000</v>
      </c>
      <c r="K94" s="8">
        <v>12500</v>
      </c>
      <c r="L94" s="8">
        <v>750</v>
      </c>
      <c r="M94" s="8">
        <v>1250</v>
      </c>
      <c r="N94" s="8" t="s">
        <v>67</v>
      </c>
      <c r="O94" s="8" t="s">
        <v>67</v>
      </c>
      <c r="P94" s="8" t="s">
        <v>67</v>
      </c>
      <c r="Q94" s="8" t="s">
        <v>67</v>
      </c>
      <c r="R94" s="8" t="s">
        <v>67</v>
      </c>
      <c r="S94" s="8" t="s">
        <v>67</v>
      </c>
      <c r="T94" s="8" t="s">
        <v>67</v>
      </c>
      <c r="U94" s="8" t="s">
        <v>67</v>
      </c>
      <c r="V94" s="8" t="s">
        <v>67</v>
      </c>
      <c r="W94" s="8" t="s">
        <v>67</v>
      </c>
      <c r="X94" s="8" t="s">
        <v>67</v>
      </c>
      <c r="Y94" s="8" t="s">
        <v>67</v>
      </c>
      <c r="Z94" s="8" t="s">
        <v>67</v>
      </c>
      <c r="AA94" s="8">
        <v>2500</v>
      </c>
      <c r="AB94" s="8">
        <v>2500</v>
      </c>
      <c r="AC94" s="8" t="s">
        <v>67</v>
      </c>
      <c r="AD94" s="8" t="s">
        <v>67</v>
      </c>
      <c r="AE94" s="8" t="s">
        <v>67</v>
      </c>
      <c r="AF94" s="8" t="s">
        <v>67</v>
      </c>
      <c r="AG94" s="8" t="s">
        <v>67</v>
      </c>
    </row>
    <row r="95" spans="1:35" x14ac:dyDescent="0.35">
      <c r="A95" s="5" t="s">
        <v>99</v>
      </c>
      <c r="B95" s="5" t="s">
        <v>102</v>
      </c>
      <c r="C95" s="5" t="s">
        <v>68</v>
      </c>
      <c r="E95" s="8">
        <v>3500</v>
      </c>
      <c r="F95" s="8">
        <v>5000</v>
      </c>
      <c r="G95" s="8" t="s">
        <v>67</v>
      </c>
      <c r="H95" s="8">
        <v>600</v>
      </c>
      <c r="I95" s="8" t="s">
        <v>67</v>
      </c>
      <c r="J95" s="8">
        <v>7000</v>
      </c>
      <c r="K95" s="8">
        <v>14000</v>
      </c>
      <c r="L95" s="8">
        <v>1100</v>
      </c>
      <c r="M95" s="8">
        <v>2000</v>
      </c>
      <c r="N95" s="8" t="s">
        <v>67</v>
      </c>
      <c r="O95" s="8" t="s">
        <v>67</v>
      </c>
      <c r="P95" s="8" t="s">
        <v>67</v>
      </c>
      <c r="Q95" s="8" t="s">
        <v>67</v>
      </c>
      <c r="R95" s="8" t="s">
        <v>67</v>
      </c>
      <c r="S95" s="8" t="s">
        <v>67</v>
      </c>
      <c r="T95" s="8" t="s">
        <v>67</v>
      </c>
      <c r="U95" s="8" t="s">
        <v>67</v>
      </c>
      <c r="V95" s="8" t="s">
        <v>67</v>
      </c>
      <c r="W95" s="8" t="s">
        <v>67</v>
      </c>
      <c r="X95" s="8" t="s">
        <v>67</v>
      </c>
      <c r="Y95" s="8" t="s">
        <v>67</v>
      </c>
      <c r="Z95" s="8" t="s">
        <v>67</v>
      </c>
      <c r="AA95" s="8">
        <v>3000</v>
      </c>
      <c r="AB95" s="8">
        <v>2600</v>
      </c>
      <c r="AC95" s="8" t="s">
        <v>67</v>
      </c>
      <c r="AD95" s="8" t="s">
        <v>67</v>
      </c>
      <c r="AE95" s="8" t="s">
        <v>67</v>
      </c>
      <c r="AF95" s="8" t="s">
        <v>67</v>
      </c>
      <c r="AG95" s="8" t="s">
        <v>67</v>
      </c>
    </row>
    <row r="96" spans="1:35" x14ac:dyDescent="0.35">
      <c r="C96" s="39" t="s">
        <v>145</v>
      </c>
      <c r="E96" s="8" t="s">
        <v>69</v>
      </c>
      <c r="F96" s="8" t="s">
        <v>69</v>
      </c>
      <c r="G96" s="8" t="s">
        <v>67</v>
      </c>
      <c r="H96" s="8" t="s">
        <v>67</v>
      </c>
      <c r="I96" s="8" t="s">
        <v>67</v>
      </c>
      <c r="J96" s="8" t="s">
        <v>67</v>
      </c>
      <c r="K96" s="8" t="s">
        <v>67</v>
      </c>
      <c r="L96" s="8" t="s">
        <v>69</v>
      </c>
      <c r="M96" s="8" t="s">
        <v>69</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5"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5"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5" x14ac:dyDescent="0.35">
      <c r="A99" s="5" t="s">
        <v>99</v>
      </c>
      <c r="B99" s="5" t="s">
        <v>104</v>
      </c>
      <c r="C99" s="5" t="s">
        <v>31</v>
      </c>
      <c r="D99" s="7" t="s">
        <v>144</v>
      </c>
      <c r="E99" s="8">
        <v>1675</v>
      </c>
      <c r="F99" s="8">
        <v>5000</v>
      </c>
      <c r="G99" s="8" t="s">
        <v>65</v>
      </c>
      <c r="H99" s="8">
        <v>500</v>
      </c>
      <c r="I99" s="8">
        <v>325</v>
      </c>
      <c r="J99" s="8">
        <v>7250</v>
      </c>
      <c r="K99" s="8">
        <v>18750</v>
      </c>
      <c r="L99" s="8">
        <v>1500</v>
      </c>
      <c r="M99" s="8">
        <v>3000</v>
      </c>
      <c r="N99" s="8">
        <v>5000</v>
      </c>
      <c r="O99" s="8">
        <v>100</v>
      </c>
      <c r="P99" s="8" t="s">
        <v>65</v>
      </c>
      <c r="Q99" s="8" t="s">
        <v>65</v>
      </c>
      <c r="R99" s="8" t="s">
        <v>65</v>
      </c>
      <c r="S99" s="8">
        <v>9500</v>
      </c>
      <c r="T99" s="8">
        <v>8000</v>
      </c>
      <c r="U99" s="8">
        <v>2250</v>
      </c>
      <c r="V99" s="8">
        <v>250</v>
      </c>
      <c r="W99" s="8">
        <v>750</v>
      </c>
      <c r="X99" s="8">
        <v>1500</v>
      </c>
      <c r="Y99" s="8">
        <v>2250</v>
      </c>
      <c r="Z99" s="8">
        <v>1500</v>
      </c>
      <c r="AA99" s="8">
        <v>3500</v>
      </c>
      <c r="AB99" s="8">
        <v>3000</v>
      </c>
      <c r="AC99" s="8">
        <v>3000</v>
      </c>
      <c r="AD99" s="8">
        <v>6000</v>
      </c>
      <c r="AE99" s="8">
        <v>7000</v>
      </c>
      <c r="AF99" s="8">
        <v>700</v>
      </c>
      <c r="AG99" s="8">
        <v>200</v>
      </c>
      <c r="AI99" s="6">
        <v>4</v>
      </c>
    </row>
    <row r="100" spans="1:35" x14ac:dyDescent="0.35">
      <c r="A100" s="5" t="s">
        <v>99</v>
      </c>
      <c r="B100" s="5" t="s">
        <v>104</v>
      </c>
      <c r="C100" s="5" t="s">
        <v>66</v>
      </c>
      <c r="E100" s="8">
        <v>1000</v>
      </c>
      <c r="F100" s="8">
        <v>5000</v>
      </c>
      <c r="G100" s="8" t="s">
        <v>67</v>
      </c>
      <c r="H100" s="8">
        <v>400</v>
      </c>
      <c r="I100" s="8">
        <v>250</v>
      </c>
      <c r="J100" s="8">
        <v>7000</v>
      </c>
      <c r="K100" s="8">
        <v>15000</v>
      </c>
      <c r="L100" s="8">
        <v>1500</v>
      </c>
      <c r="M100" s="8">
        <v>1500</v>
      </c>
      <c r="N100" s="8">
        <v>4500</v>
      </c>
      <c r="O100" s="8">
        <v>100</v>
      </c>
      <c r="P100" s="8" t="s">
        <v>67</v>
      </c>
      <c r="Q100" s="8" t="s">
        <v>67</v>
      </c>
      <c r="R100" s="8" t="s">
        <v>67</v>
      </c>
      <c r="S100" s="8">
        <v>8500</v>
      </c>
      <c r="T100" s="8">
        <v>7000</v>
      </c>
      <c r="U100" s="8">
        <v>2000</v>
      </c>
      <c r="V100" s="8">
        <v>250</v>
      </c>
      <c r="W100" s="8">
        <v>750</v>
      </c>
      <c r="X100" s="8">
        <v>1250</v>
      </c>
      <c r="Y100" s="8">
        <v>2000</v>
      </c>
      <c r="Z100" s="8">
        <v>1000</v>
      </c>
      <c r="AA100" s="8">
        <v>3500</v>
      </c>
      <c r="AB100" s="8">
        <v>3000</v>
      </c>
      <c r="AC100" s="8">
        <v>3000</v>
      </c>
      <c r="AD100" s="8">
        <v>1500</v>
      </c>
      <c r="AE100" s="8">
        <v>7000</v>
      </c>
      <c r="AF100" s="8">
        <v>650</v>
      </c>
      <c r="AG100" s="8">
        <v>200</v>
      </c>
    </row>
    <row r="101" spans="1:35" x14ac:dyDescent="0.35">
      <c r="A101" s="5" t="s">
        <v>99</v>
      </c>
      <c r="B101" s="5" t="s">
        <v>104</v>
      </c>
      <c r="C101" s="5" t="s">
        <v>68</v>
      </c>
      <c r="E101" s="8">
        <v>2000</v>
      </c>
      <c r="F101" s="8">
        <v>5000</v>
      </c>
      <c r="G101" s="8" t="s">
        <v>67</v>
      </c>
      <c r="H101" s="8">
        <v>600</v>
      </c>
      <c r="I101" s="8">
        <v>400</v>
      </c>
      <c r="J101" s="8">
        <v>15000</v>
      </c>
      <c r="K101" s="8">
        <v>30000</v>
      </c>
      <c r="L101" s="8">
        <v>2000</v>
      </c>
      <c r="M101" s="8">
        <v>3500</v>
      </c>
      <c r="N101" s="8">
        <v>6000</v>
      </c>
      <c r="O101" s="8">
        <v>100</v>
      </c>
      <c r="P101" s="8" t="s">
        <v>67</v>
      </c>
      <c r="Q101" s="8" t="s">
        <v>67</v>
      </c>
      <c r="R101" s="8" t="s">
        <v>67</v>
      </c>
      <c r="S101" s="8">
        <v>10000</v>
      </c>
      <c r="T101" s="8">
        <v>8500</v>
      </c>
      <c r="U101" s="8">
        <v>2500</v>
      </c>
      <c r="V101" s="8">
        <v>300</v>
      </c>
      <c r="W101" s="8">
        <v>750</v>
      </c>
      <c r="X101" s="8">
        <v>1500</v>
      </c>
      <c r="Y101" s="8">
        <v>2250</v>
      </c>
      <c r="Z101" s="8">
        <v>2000</v>
      </c>
      <c r="AA101" s="8">
        <v>4000</v>
      </c>
      <c r="AB101" s="8">
        <v>3000</v>
      </c>
      <c r="AC101" s="8">
        <v>3500</v>
      </c>
      <c r="AD101" s="8">
        <v>6000</v>
      </c>
      <c r="AE101" s="8">
        <v>7000</v>
      </c>
      <c r="AF101" s="8">
        <v>750</v>
      </c>
      <c r="AG101" s="8">
        <v>500</v>
      </c>
    </row>
    <row r="102" spans="1:35" x14ac:dyDescent="0.35">
      <c r="C102" s="39" t="s">
        <v>145</v>
      </c>
      <c r="E102" s="8" t="s">
        <v>69</v>
      </c>
      <c r="F102" s="8" t="s">
        <v>67</v>
      </c>
      <c r="G102" s="8" t="s">
        <v>67</v>
      </c>
      <c r="H102" s="8" t="s">
        <v>69</v>
      </c>
      <c r="I102" s="8" t="s">
        <v>69</v>
      </c>
      <c r="J102" s="8" t="s">
        <v>69</v>
      </c>
      <c r="K102" s="8" t="s">
        <v>69</v>
      </c>
      <c r="L102" s="8" t="s">
        <v>67</v>
      </c>
      <c r="M102" s="8" t="s">
        <v>69</v>
      </c>
      <c r="N102" s="8" t="s">
        <v>67</v>
      </c>
      <c r="O102" s="8" t="s">
        <v>67</v>
      </c>
      <c r="P102" s="8" t="s">
        <v>67</v>
      </c>
      <c r="Q102" s="8" t="s">
        <v>67</v>
      </c>
      <c r="R102" s="8" t="s">
        <v>67</v>
      </c>
      <c r="S102" s="8" t="s">
        <v>67</v>
      </c>
      <c r="T102" s="8" t="s">
        <v>67</v>
      </c>
      <c r="U102" s="8" t="s">
        <v>67</v>
      </c>
      <c r="V102" s="8" t="s">
        <v>67</v>
      </c>
      <c r="W102" s="8" t="s">
        <v>67</v>
      </c>
      <c r="X102" s="8" t="s">
        <v>67</v>
      </c>
      <c r="Y102" s="8" t="s">
        <v>67</v>
      </c>
      <c r="Z102" s="8" t="s">
        <v>69</v>
      </c>
      <c r="AA102" s="8" t="s">
        <v>67</v>
      </c>
      <c r="AB102" s="8" t="s">
        <v>67</v>
      </c>
      <c r="AC102" s="8" t="s">
        <v>67</v>
      </c>
      <c r="AD102" s="8" t="s">
        <v>69</v>
      </c>
      <c r="AE102" s="8" t="s">
        <v>67</v>
      </c>
      <c r="AF102" s="8" t="s">
        <v>67</v>
      </c>
      <c r="AG102" s="8" t="s">
        <v>69</v>
      </c>
    </row>
    <row r="103" spans="1:35"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5"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5" x14ac:dyDescent="0.35">
      <c r="A105" s="5" t="s">
        <v>99</v>
      </c>
      <c r="B105" s="5" t="s">
        <v>106</v>
      </c>
      <c r="C105" s="5" t="s">
        <v>31</v>
      </c>
      <c r="D105" s="7" t="s">
        <v>146</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c r="AI105" s="6">
        <v>29</v>
      </c>
    </row>
    <row r="106" spans="1:35"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5"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5" x14ac:dyDescent="0.35">
      <c r="C108" s="39" t="s">
        <v>145</v>
      </c>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10" spans="1:35"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5" x14ac:dyDescent="0.35">
      <c r="A111" s="5" t="s">
        <v>108</v>
      </c>
      <c r="B111" s="5" t="s">
        <v>109</v>
      </c>
      <c r="C111" s="5" t="s">
        <v>31</v>
      </c>
      <c r="D111" s="7" t="s">
        <v>146</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c r="AI111" s="6">
        <v>29</v>
      </c>
    </row>
    <row r="112" spans="1:35"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row r="114" spans="1:33" x14ac:dyDescent="0.35">
      <c r="C114" s="39" t="s">
        <v>145</v>
      </c>
      <c r="E114" s="8" t="s">
        <v>67</v>
      </c>
      <c r="F114" s="8" t="s">
        <v>67</v>
      </c>
      <c r="G114" s="8" t="s">
        <v>67</v>
      </c>
      <c r="H114" s="8" t="s">
        <v>67</v>
      </c>
      <c r="I114" s="8" t="s">
        <v>67</v>
      </c>
      <c r="J114" s="8" t="s">
        <v>67</v>
      </c>
      <c r="K114" s="8" t="s">
        <v>67</v>
      </c>
      <c r="L114" s="8" t="s">
        <v>67</v>
      </c>
      <c r="M114" s="8" t="s">
        <v>67</v>
      </c>
      <c r="N114" s="8" t="s">
        <v>67</v>
      </c>
      <c r="O114" s="8" t="s">
        <v>67</v>
      </c>
      <c r="P114" s="8" t="s">
        <v>67</v>
      </c>
      <c r="Q114" s="8" t="s">
        <v>67</v>
      </c>
      <c r="R114" s="8" t="s">
        <v>67</v>
      </c>
      <c r="S114" s="8" t="s">
        <v>67</v>
      </c>
      <c r="T114" s="8" t="s">
        <v>67</v>
      </c>
      <c r="U114" s="8" t="s">
        <v>67</v>
      </c>
      <c r="V114" s="8" t="s">
        <v>67</v>
      </c>
      <c r="W114" s="8" t="s">
        <v>67</v>
      </c>
      <c r="X114" s="8" t="s">
        <v>67</v>
      </c>
      <c r="Y114" s="8" t="s">
        <v>67</v>
      </c>
      <c r="Z114" s="8" t="s">
        <v>67</v>
      </c>
      <c r="AA114" s="8" t="s">
        <v>67</v>
      </c>
      <c r="AB114" s="8" t="s">
        <v>67</v>
      </c>
      <c r="AC114" s="8" t="s">
        <v>67</v>
      </c>
      <c r="AD114" s="8" t="s">
        <v>67</v>
      </c>
      <c r="AE114" s="8" t="s">
        <v>67</v>
      </c>
      <c r="AF114" s="8" t="s">
        <v>67</v>
      </c>
      <c r="AG114" s="8" t="s">
        <v>67</v>
      </c>
    </row>
  </sheetData>
  <conditionalFormatting sqref="A1:BZ1 A2 C2:BZ2 B3:BZ3 A4:BZ1001">
    <cfRule type="containsText" dxfId="26" priority="1" operator="containsText" text="!!">
      <formula>NOT(ISERROR(SEARCH("!!",A1)))</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1290-FC04-4819-A11C-B6BAE16CEBBC}">
  <dimension ref="A1:AUP221"/>
  <sheetViews>
    <sheetView zoomScale="85" zoomScaleNormal="85" workbookViewId="0">
      <pane ySplit="1" topLeftCell="A185" activePane="bottomLeft" state="frozen"/>
      <selection activeCell="G153" sqref="G153"/>
      <selection pane="bottomLeft" activeCell="ASI42" sqref="ASI42"/>
    </sheetView>
  </sheetViews>
  <sheetFormatPr baseColWidth="10" defaultColWidth="11.453125" defaultRowHeight="14.5" x14ac:dyDescent="0.35"/>
  <cols>
    <col min="3" max="3" width="34.26953125" customWidth="1"/>
    <col min="5" max="5" width="13.26953125" customWidth="1"/>
    <col min="6" max="7" width="21.54296875" bestFit="1" customWidth="1"/>
    <col min="8" max="18" width="11.453125" customWidth="1"/>
    <col min="19" max="19" width="20.1796875" customWidth="1"/>
    <col min="20" max="1158" width="11.453125" customWidth="1"/>
  </cols>
  <sheetData>
    <row r="1" spans="1:1238" x14ac:dyDescent="0.35">
      <c r="A1" s="86" t="s">
        <v>150</v>
      </c>
      <c r="B1" s="86" t="s">
        <v>180</v>
      </c>
      <c r="C1" s="86" t="s">
        <v>196</v>
      </c>
      <c r="D1" s="86" t="s">
        <v>198</v>
      </c>
      <c r="E1" s="86" t="s">
        <v>200</v>
      </c>
      <c r="F1" s="86" t="s">
        <v>202</v>
      </c>
      <c r="G1" s="86" t="s">
        <v>204</v>
      </c>
      <c r="H1" s="86" t="s">
        <v>206</v>
      </c>
      <c r="I1" s="86" t="s">
        <v>264</v>
      </c>
      <c r="J1" s="86" t="s">
        <v>322</v>
      </c>
      <c r="K1" s="86" t="s">
        <v>324</v>
      </c>
      <c r="L1" s="86" t="s">
        <v>326</v>
      </c>
      <c r="M1" s="86" t="s">
        <v>328</v>
      </c>
      <c r="N1" s="86" t="s">
        <v>330</v>
      </c>
      <c r="O1" s="86" t="s">
        <v>332</v>
      </c>
      <c r="P1" s="86" t="s">
        <v>353</v>
      </c>
      <c r="Q1" s="86" t="s">
        <v>355</v>
      </c>
      <c r="R1" s="86" t="s">
        <v>357</v>
      </c>
      <c r="S1" s="86" t="s">
        <v>359</v>
      </c>
      <c r="T1" s="86" t="s">
        <v>361</v>
      </c>
      <c r="U1" s="86" t="s">
        <v>363</v>
      </c>
      <c r="V1" s="86" t="s">
        <v>365</v>
      </c>
      <c r="W1" s="86" t="s">
        <v>367</v>
      </c>
      <c r="X1" s="86" t="s">
        <v>369</v>
      </c>
      <c r="Y1" s="86" t="s">
        <v>398</v>
      </c>
      <c r="Z1" s="86" t="s">
        <v>400</v>
      </c>
      <c r="AA1" s="86" t="s">
        <v>402</v>
      </c>
      <c r="AB1" s="86" t="s">
        <v>404</v>
      </c>
      <c r="AC1" s="86" t="s">
        <v>407</v>
      </c>
      <c r="AD1" s="86" t="s">
        <v>410</v>
      </c>
      <c r="AE1" s="86" t="s">
        <v>413</v>
      </c>
      <c r="AF1" s="86" t="s">
        <v>416</v>
      </c>
      <c r="AG1" s="86" t="s">
        <v>420</v>
      </c>
      <c r="AH1" s="86" t="s">
        <v>424</v>
      </c>
      <c r="AI1" s="86" t="s">
        <v>151</v>
      </c>
      <c r="AJ1" s="86" t="s">
        <v>431</v>
      </c>
      <c r="AK1" s="86" t="s">
        <v>435</v>
      </c>
      <c r="AL1" s="125" t="s">
        <v>439</v>
      </c>
      <c r="AM1" s="86" t="s">
        <v>443</v>
      </c>
      <c r="AN1" s="86" t="s">
        <v>334</v>
      </c>
      <c r="AO1" s="86" t="s">
        <v>448</v>
      </c>
      <c r="AP1" s="86" t="s">
        <v>449</v>
      </c>
      <c r="AQ1" s="86" t="s">
        <v>451</v>
      </c>
      <c r="AR1" s="86" t="s">
        <v>453</v>
      </c>
      <c r="AS1" s="86" t="s">
        <v>455</v>
      </c>
      <c r="AT1" s="86" t="s">
        <v>457</v>
      </c>
      <c r="AU1" s="86" t="s">
        <v>459</v>
      </c>
      <c r="AV1" s="86" t="s">
        <v>460</v>
      </c>
      <c r="AW1" s="86" t="s">
        <v>152</v>
      </c>
      <c r="AX1" s="86" t="s">
        <v>153</v>
      </c>
      <c r="AY1" s="86" t="s">
        <v>463</v>
      </c>
      <c r="AZ1" s="86" t="s">
        <v>465</v>
      </c>
      <c r="BA1" s="125" t="s">
        <v>467</v>
      </c>
      <c r="BB1" s="86" t="s">
        <v>469</v>
      </c>
      <c r="BC1" s="86" t="s">
        <v>335</v>
      </c>
      <c r="BD1" s="86" t="s">
        <v>472</v>
      </c>
      <c r="BE1" s="86" t="s">
        <v>476</v>
      </c>
      <c r="BF1" s="86" t="s">
        <v>480</v>
      </c>
      <c r="BG1" s="86" t="s">
        <v>484</v>
      </c>
      <c r="BH1" s="86" t="s">
        <v>488</v>
      </c>
      <c r="BI1" s="86" t="s">
        <v>492</v>
      </c>
      <c r="BJ1" s="86" t="s">
        <v>496</v>
      </c>
      <c r="BK1" s="86" t="s">
        <v>499</v>
      </c>
      <c r="BL1" s="86" t="s">
        <v>154</v>
      </c>
      <c r="BM1" s="86" t="s">
        <v>155</v>
      </c>
      <c r="BN1" s="86" t="s">
        <v>508</v>
      </c>
      <c r="BO1" s="86" t="s">
        <v>512</v>
      </c>
      <c r="BP1" s="125" t="s">
        <v>514</v>
      </c>
      <c r="BQ1" s="86" t="s">
        <v>517</v>
      </c>
      <c r="BR1" s="86" t="s">
        <v>336</v>
      </c>
      <c r="BS1" s="86" t="s">
        <v>520</v>
      </c>
      <c r="BT1" s="86" t="s">
        <v>521</v>
      </c>
      <c r="BU1" s="86" t="s">
        <v>525</v>
      </c>
      <c r="BV1" s="86" t="s">
        <v>527</v>
      </c>
      <c r="BW1" s="86" t="s">
        <v>405</v>
      </c>
      <c r="BX1" s="86" t="s">
        <v>529</v>
      </c>
      <c r="BY1" s="86" t="s">
        <v>408</v>
      </c>
      <c r="BZ1" s="86" t="s">
        <v>531</v>
      </c>
      <c r="CA1" s="86" t="s">
        <v>532</v>
      </c>
      <c r="CB1" s="86" t="s">
        <v>533</v>
      </c>
      <c r="CC1" s="86" t="s">
        <v>534</v>
      </c>
      <c r="CD1" s="86" t="s">
        <v>535</v>
      </c>
      <c r="CE1" s="86" t="s">
        <v>411</v>
      </c>
      <c r="CF1" s="86" t="s">
        <v>537</v>
      </c>
      <c r="CG1" s="86" t="s">
        <v>538</v>
      </c>
      <c r="CH1" s="86" t="s">
        <v>539</v>
      </c>
      <c r="CI1" s="86" t="s">
        <v>540</v>
      </c>
      <c r="CJ1" s="86" t="s">
        <v>560</v>
      </c>
      <c r="CK1" s="86" t="s">
        <v>561</v>
      </c>
      <c r="CL1" s="86" t="s">
        <v>562</v>
      </c>
      <c r="CM1" s="86" t="s">
        <v>563</v>
      </c>
      <c r="CN1" s="86" t="s">
        <v>564</v>
      </c>
      <c r="CO1" s="125" t="s">
        <v>565</v>
      </c>
      <c r="CP1" s="86" t="s">
        <v>567</v>
      </c>
      <c r="CQ1" s="125" t="s">
        <v>568</v>
      </c>
      <c r="CR1" s="86" t="s">
        <v>569</v>
      </c>
      <c r="CS1" s="86" t="s">
        <v>598</v>
      </c>
      <c r="CT1" s="86" t="s">
        <v>600</v>
      </c>
      <c r="CU1" s="86" t="s">
        <v>601</v>
      </c>
      <c r="CV1" s="86" t="s">
        <v>602</v>
      </c>
      <c r="CW1" s="86" t="s">
        <v>630</v>
      </c>
      <c r="CX1" s="86" t="s">
        <v>631</v>
      </c>
      <c r="CY1" s="86" t="s">
        <v>633</v>
      </c>
      <c r="CZ1" s="86" t="s">
        <v>653</v>
      </c>
      <c r="DA1" s="86" t="s">
        <v>654</v>
      </c>
      <c r="DB1" s="86" t="s">
        <v>655</v>
      </c>
      <c r="DC1" s="86" t="s">
        <v>656</v>
      </c>
      <c r="DD1" s="86" t="s">
        <v>658</v>
      </c>
      <c r="DE1" s="86" t="s">
        <v>659</v>
      </c>
      <c r="DF1" s="86" t="s">
        <v>660</v>
      </c>
      <c r="DG1" s="86" t="s">
        <v>661</v>
      </c>
      <c r="DH1" s="86" t="s">
        <v>662</v>
      </c>
      <c r="DI1" s="86" t="s">
        <v>675</v>
      </c>
      <c r="DJ1" s="86" t="s">
        <v>688</v>
      </c>
      <c r="DK1" s="86" t="s">
        <v>689</v>
      </c>
      <c r="DL1" s="86" t="s">
        <v>690</v>
      </c>
      <c r="DM1" s="86" t="s">
        <v>691</v>
      </c>
      <c r="DN1" s="125" t="s">
        <v>692</v>
      </c>
      <c r="DO1" s="86" t="s">
        <v>694</v>
      </c>
      <c r="DP1" s="125" t="s">
        <v>695</v>
      </c>
      <c r="DQ1" s="86" t="s">
        <v>696</v>
      </c>
      <c r="DR1" s="86" t="s">
        <v>698</v>
      </c>
      <c r="DS1" s="86" t="s">
        <v>699</v>
      </c>
      <c r="DT1" s="86" t="s">
        <v>700</v>
      </c>
      <c r="DU1" s="86" t="s">
        <v>701</v>
      </c>
      <c r="DV1" s="86" t="s">
        <v>702</v>
      </c>
      <c r="DW1" s="86" t="s">
        <v>704</v>
      </c>
      <c r="DX1" s="86" t="s">
        <v>705</v>
      </c>
      <c r="DY1" s="86" t="s">
        <v>706</v>
      </c>
      <c r="DZ1" s="86" t="s">
        <v>707</v>
      </c>
      <c r="EA1" s="86" t="s">
        <v>708</v>
      </c>
      <c r="EB1" s="86" t="s">
        <v>709</v>
      </c>
      <c r="EC1" s="86" t="s">
        <v>710</v>
      </c>
      <c r="ED1" s="86" t="s">
        <v>711</v>
      </c>
      <c r="EE1" s="86" t="s">
        <v>712</v>
      </c>
      <c r="EF1" s="86" t="s">
        <v>713</v>
      </c>
      <c r="EG1" s="125" t="s">
        <v>714</v>
      </c>
      <c r="EH1" s="86" t="s">
        <v>716</v>
      </c>
      <c r="EI1" s="125" t="s">
        <v>717</v>
      </c>
      <c r="EJ1" s="86" t="s">
        <v>718</v>
      </c>
      <c r="EK1" s="86" t="s">
        <v>720</v>
      </c>
      <c r="EL1" s="86" t="s">
        <v>722</v>
      </c>
      <c r="EM1" s="86" t="s">
        <v>723</v>
      </c>
      <c r="EN1" s="86" t="s">
        <v>724</v>
      </c>
      <c r="EO1" s="86" t="s">
        <v>725</v>
      </c>
      <c r="EP1" s="86" t="s">
        <v>726</v>
      </c>
      <c r="EQ1" s="86" t="s">
        <v>727</v>
      </c>
      <c r="ER1" s="86" t="s">
        <v>729</v>
      </c>
      <c r="ES1" s="86" t="s">
        <v>541</v>
      </c>
      <c r="ET1" s="86" t="s">
        <v>156</v>
      </c>
      <c r="EU1" s="86" t="s">
        <v>733</v>
      </c>
      <c r="EV1" s="86" t="s">
        <v>735</v>
      </c>
      <c r="EW1" s="125" t="s">
        <v>737</v>
      </c>
      <c r="EX1" s="86" t="s">
        <v>634</v>
      </c>
      <c r="EY1" s="86" t="s">
        <v>337</v>
      </c>
      <c r="EZ1" s="86" t="s">
        <v>741</v>
      </c>
      <c r="FA1" s="86" t="s">
        <v>742</v>
      </c>
      <c r="FB1" s="86" t="s">
        <v>744</v>
      </c>
      <c r="FC1" s="86" t="s">
        <v>746</v>
      </c>
      <c r="FD1" s="86" t="s">
        <v>542</v>
      </c>
      <c r="FE1" s="86" t="s">
        <v>157</v>
      </c>
      <c r="FF1" s="86" t="s">
        <v>750</v>
      </c>
      <c r="FG1" s="86" t="s">
        <v>752</v>
      </c>
      <c r="FH1" s="125" t="s">
        <v>754</v>
      </c>
      <c r="FI1" s="86" t="s">
        <v>635</v>
      </c>
      <c r="FJ1" s="86" t="s">
        <v>338</v>
      </c>
      <c r="FK1" s="86" t="s">
        <v>760</v>
      </c>
      <c r="FL1" s="86" t="s">
        <v>762</v>
      </c>
      <c r="FM1" s="86" t="s">
        <v>765</v>
      </c>
      <c r="FN1" s="86" t="s">
        <v>768</v>
      </c>
      <c r="FO1" s="86" t="s">
        <v>543</v>
      </c>
      <c r="FP1" s="86" t="s">
        <v>158</v>
      </c>
      <c r="FQ1" s="86" t="s">
        <v>775</v>
      </c>
      <c r="FR1" s="86" t="s">
        <v>778</v>
      </c>
      <c r="FS1" s="125" t="s">
        <v>781</v>
      </c>
      <c r="FT1" s="86" t="s">
        <v>636</v>
      </c>
      <c r="FU1" s="86" t="s">
        <v>339</v>
      </c>
      <c r="FV1" s="86" t="s">
        <v>788</v>
      </c>
      <c r="FW1" s="86" t="s">
        <v>790</v>
      </c>
      <c r="FX1" s="86" t="s">
        <v>793</v>
      </c>
      <c r="FY1" s="86" t="s">
        <v>796</v>
      </c>
      <c r="FZ1" s="86" t="s">
        <v>544</v>
      </c>
      <c r="GA1" s="86" t="s">
        <v>159</v>
      </c>
      <c r="GB1" s="86" t="s">
        <v>803</v>
      </c>
      <c r="GC1" s="86" t="s">
        <v>806</v>
      </c>
      <c r="GD1" s="125" t="s">
        <v>809</v>
      </c>
      <c r="GE1" s="86" t="s">
        <v>637</v>
      </c>
      <c r="GF1" s="86" t="s">
        <v>340</v>
      </c>
      <c r="GG1" s="86" t="s">
        <v>816</v>
      </c>
      <c r="GH1" s="86" t="s">
        <v>818</v>
      </c>
      <c r="GI1" s="86" t="s">
        <v>821</v>
      </c>
      <c r="GJ1" s="86" t="s">
        <v>824</v>
      </c>
      <c r="GK1" s="86" t="s">
        <v>414</v>
      </c>
      <c r="GL1" s="86" t="s">
        <v>826</v>
      </c>
      <c r="GM1" s="86" t="s">
        <v>418</v>
      </c>
      <c r="GN1" s="86" t="s">
        <v>828</v>
      </c>
      <c r="GO1" s="86" t="s">
        <v>829</v>
      </c>
      <c r="GP1" s="86" t="s">
        <v>830</v>
      </c>
      <c r="GQ1" s="86" t="s">
        <v>831</v>
      </c>
      <c r="GR1" s="86" t="s">
        <v>832</v>
      </c>
      <c r="GS1" s="86" t="s">
        <v>833</v>
      </c>
      <c r="GT1" s="86" t="s">
        <v>422</v>
      </c>
      <c r="GU1" s="86" t="s">
        <v>676</v>
      </c>
      <c r="GV1" s="86" t="s">
        <v>677</v>
      </c>
      <c r="GW1" s="86" t="s">
        <v>678</v>
      </c>
      <c r="GX1" s="86" t="s">
        <v>679</v>
      </c>
      <c r="GY1" s="86" t="s">
        <v>680</v>
      </c>
      <c r="GZ1" s="86" t="s">
        <v>681</v>
      </c>
      <c r="HA1" s="86" t="s">
        <v>682</v>
      </c>
      <c r="HB1" s="86" t="s">
        <v>683</v>
      </c>
      <c r="HC1" s="86" t="s">
        <v>684</v>
      </c>
      <c r="HD1" s="125" t="s">
        <v>685</v>
      </c>
      <c r="HE1" s="86" t="s">
        <v>686</v>
      </c>
      <c r="HF1" s="125" t="s">
        <v>687</v>
      </c>
      <c r="HG1" s="86" t="s">
        <v>835</v>
      </c>
      <c r="HH1" s="86" t="s">
        <v>837</v>
      </c>
      <c r="HI1" s="86" t="s">
        <v>839</v>
      </c>
      <c r="HJ1" s="86" t="s">
        <v>840</v>
      </c>
      <c r="HK1" s="86" t="s">
        <v>841</v>
      </c>
      <c r="HL1" s="86" t="s">
        <v>842</v>
      </c>
      <c r="HM1" s="86" t="s">
        <v>843</v>
      </c>
      <c r="HN1" s="86" t="s">
        <v>845</v>
      </c>
      <c r="HO1" s="86" t="s">
        <v>846</v>
      </c>
      <c r="HP1" s="86" t="s">
        <v>847</v>
      </c>
      <c r="HQ1" s="86" t="s">
        <v>848</v>
      </c>
      <c r="HR1" s="86" t="s">
        <v>849</v>
      </c>
      <c r="HS1" s="86" t="s">
        <v>850</v>
      </c>
      <c r="HT1" s="86" t="s">
        <v>852</v>
      </c>
      <c r="HU1" s="86" t="s">
        <v>853</v>
      </c>
      <c r="HV1" s="86" t="s">
        <v>854</v>
      </c>
      <c r="HW1" s="86" t="s">
        <v>855</v>
      </c>
      <c r="HX1" s="86" t="s">
        <v>856</v>
      </c>
      <c r="HY1" s="86" t="s">
        <v>857</v>
      </c>
      <c r="HZ1" s="86" t="s">
        <v>858</v>
      </c>
      <c r="IA1" s="86" t="s">
        <v>859</v>
      </c>
      <c r="IB1" s="86" t="s">
        <v>860</v>
      </c>
      <c r="IC1" s="86" t="s">
        <v>861</v>
      </c>
      <c r="ID1" s="125" t="s">
        <v>862</v>
      </c>
      <c r="IE1" s="86" t="s">
        <v>864</v>
      </c>
      <c r="IF1" s="125" t="s">
        <v>865</v>
      </c>
      <c r="IG1" s="86" t="s">
        <v>866</v>
      </c>
      <c r="IH1" s="86" t="s">
        <v>868</v>
      </c>
      <c r="II1" s="86" t="s">
        <v>869</v>
      </c>
      <c r="IJ1" s="86" t="s">
        <v>870</v>
      </c>
      <c r="IK1" s="86" t="s">
        <v>871</v>
      </c>
      <c r="IL1" s="86" t="s">
        <v>872</v>
      </c>
      <c r="IM1" s="86" t="s">
        <v>873</v>
      </c>
      <c r="IN1" s="86" t="s">
        <v>875</v>
      </c>
      <c r="IO1" s="86" t="s">
        <v>876</v>
      </c>
      <c r="IP1" s="86" t="s">
        <v>877</v>
      </c>
      <c r="IQ1" s="86" t="s">
        <v>878</v>
      </c>
      <c r="IR1" s="86" t="s">
        <v>879</v>
      </c>
      <c r="IS1" s="86" t="s">
        <v>880</v>
      </c>
      <c r="IT1" s="86" t="s">
        <v>881</v>
      </c>
      <c r="IU1" s="86" t="s">
        <v>882</v>
      </c>
      <c r="IV1" s="86" t="s">
        <v>883</v>
      </c>
      <c r="IW1" s="86" t="s">
        <v>884</v>
      </c>
      <c r="IX1" s="125" t="s">
        <v>885</v>
      </c>
      <c r="IY1" s="86" t="s">
        <v>887</v>
      </c>
      <c r="IZ1" s="125" t="s">
        <v>888</v>
      </c>
      <c r="JA1" s="86" t="s">
        <v>889</v>
      </c>
      <c r="JB1" s="86" t="s">
        <v>891</v>
      </c>
      <c r="JC1" s="86" t="s">
        <v>893</v>
      </c>
      <c r="JD1" s="86" t="s">
        <v>894</v>
      </c>
      <c r="JE1" s="86" t="s">
        <v>895</v>
      </c>
      <c r="JF1" s="86" t="s">
        <v>896</v>
      </c>
      <c r="JG1" s="86" t="s">
        <v>897</v>
      </c>
      <c r="JH1" s="86" t="s">
        <v>898</v>
      </c>
      <c r="JI1" s="86" t="s">
        <v>899</v>
      </c>
      <c r="JJ1" s="86" t="s">
        <v>900</v>
      </c>
      <c r="JK1" s="86" t="s">
        <v>901</v>
      </c>
      <c r="JL1" s="86" t="s">
        <v>902</v>
      </c>
      <c r="JM1" s="86" t="s">
        <v>903</v>
      </c>
      <c r="JN1" s="86" t="s">
        <v>904</v>
      </c>
      <c r="JO1" s="86" t="s">
        <v>905</v>
      </c>
      <c r="JP1" s="86" t="s">
        <v>906</v>
      </c>
      <c r="JQ1" s="86" t="s">
        <v>907</v>
      </c>
      <c r="JR1" s="86" t="s">
        <v>908</v>
      </c>
      <c r="JS1" s="86" t="s">
        <v>909</v>
      </c>
      <c r="JT1" s="86" t="s">
        <v>911</v>
      </c>
      <c r="JU1" s="86" t="s">
        <v>913</v>
      </c>
      <c r="JV1" s="86" t="s">
        <v>545</v>
      </c>
      <c r="JW1" s="86" t="s">
        <v>179</v>
      </c>
      <c r="JX1" s="86" t="s">
        <v>917</v>
      </c>
      <c r="JY1" s="86" t="s">
        <v>919</v>
      </c>
      <c r="JZ1" s="125" t="s">
        <v>921</v>
      </c>
      <c r="KA1" s="86" t="s">
        <v>638</v>
      </c>
      <c r="KB1" s="86" t="s">
        <v>924</v>
      </c>
      <c r="KC1" s="86" t="s">
        <v>926</v>
      </c>
      <c r="KD1" s="86" t="s">
        <v>927</v>
      </c>
      <c r="KE1" s="86" t="s">
        <v>929</v>
      </c>
      <c r="KF1" s="86" t="s">
        <v>931</v>
      </c>
      <c r="KG1" s="86" t="s">
        <v>546</v>
      </c>
      <c r="KH1" s="86" t="s">
        <v>934</v>
      </c>
      <c r="KI1" s="86" t="s">
        <v>936</v>
      </c>
      <c r="KJ1" s="86" t="s">
        <v>937</v>
      </c>
      <c r="KK1" s="86" t="s">
        <v>160</v>
      </c>
      <c r="KL1" s="86" t="s">
        <v>161</v>
      </c>
      <c r="KM1" s="86" t="s">
        <v>940</v>
      </c>
      <c r="KN1" s="86" t="s">
        <v>942</v>
      </c>
      <c r="KO1" s="125" t="s">
        <v>944</v>
      </c>
      <c r="KP1" s="86" t="s">
        <v>639</v>
      </c>
      <c r="KQ1" s="86" t="s">
        <v>947</v>
      </c>
      <c r="KR1" s="86" t="s">
        <v>949</v>
      </c>
      <c r="KS1" s="86" t="s">
        <v>950</v>
      </c>
      <c r="KT1" s="86" t="s">
        <v>952</v>
      </c>
      <c r="KU1" s="86" t="s">
        <v>954</v>
      </c>
      <c r="KV1" s="86" t="s">
        <v>547</v>
      </c>
      <c r="KW1" s="86" t="s">
        <v>957</v>
      </c>
      <c r="KX1" s="86" t="s">
        <v>959</v>
      </c>
      <c r="KY1" s="86" t="s">
        <v>960</v>
      </c>
      <c r="KZ1" s="86" t="s">
        <v>961</v>
      </c>
      <c r="LA1" s="86" t="s">
        <v>162</v>
      </c>
      <c r="LB1" s="86" t="s">
        <v>163</v>
      </c>
      <c r="LC1" s="86" t="s">
        <v>164</v>
      </c>
      <c r="LD1" s="86" t="s">
        <v>965</v>
      </c>
      <c r="LE1" s="86" t="s">
        <v>967</v>
      </c>
      <c r="LF1" s="125" t="s">
        <v>969</v>
      </c>
      <c r="LG1" s="86" t="s">
        <v>640</v>
      </c>
      <c r="LH1" s="86" t="s">
        <v>972</v>
      </c>
      <c r="LI1" s="86" t="s">
        <v>974</v>
      </c>
      <c r="LJ1" s="86" t="s">
        <v>975</v>
      </c>
      <c r="LK1" s="86" t="s">
        <v>977</v>
      </c>
      <c r="LL1" s="86" t="s">
        <v>979</v>
      </c>
      <c r="LM1" s="86" t="s">
        <v>548</v>
      </c>
      <c r="LN1" s="86" t="s">
        <v>165</v>
      </c>
      <c r="LO1" s="86" t="s">
        <v>983</v>
      </c>
      <c r="LP1" s="86" t="s">
        <v>985</v>
      </c>
      <c r="LQ1" s="125" t="s">
        <v>987</v>
      </c>
      <c r="LR1" s="86" t="s">
        <v>641</v>
      </c>
      <c r="LS1" s="86" t="s">
        <v>341</v>
      </c>
      <c r="LT1" s="86" t="s">
        <v>991</v>
      </c>
      <c r="LU1" s="86" t="s">
        <v>992</v>
      </c>
      <c r="LV1" s="86" t="s">
        <v>994</v>
      </c>
      <c r="LW1" s="86" t="s">
        <v>996</v>
      </c>
      <c r="LX1" s="86" t="s">
        <v>549</v>
      </c>
      <c r="LY1" s="86" t="s">
        <v>166</v>
      </c>
      <c r="LZ1" s="86" t="s">
        <v>1000</v>
      </c>
      <c r="MA1" s="86" t="s">
        <v>1002</v>
      </c>
      <c r="MB1" s="125" t="s">
        <v>1004</v>
      </c>
      <c r="MC1" s="86" t="s">
        <v>642</v>
      </c>
      <c r="MD1" s="86" t="s">
        <v>342</v>
      </c>
      <c r="ME1" s="86" t="s">
        <v>1008</v>
      </c>
      <c r="MF1" s="86" t="s">
        <v>1009</v>
      </c>
      <c r="MG1" s="86" t="s">
        <v>1011</v>
      </c>
      <c r="MH1" s="86" t="s">
        <v>1013</v>
      </c>
      <c r="MI1" s="86" t="s">
        <v>550</v>
      </c>
      <c r="MJ1" s="86" t="s">
        <v>167</v>
      </c>
      <c r="MK1" s="86" t="s">
        <v>1017</v>
      </c>
      <c r="ML1" s="86" t="s">
        <v>1019</v>
      </c>
      <c r="MM1" s="125" t="s">
        <v>1021</v>
      </c>
      <c r="MN1" s="86" t="s">
        <v>643</v>
      </c>
      <c r="MO1" s="86" t="s">
        <v>343</v>
      </c>
      <c r="MP1" s="86" t="s">
        <v>1025</v>
      </c>
      <c r="MQ1" s="86" t="s">
        <v>1026</v>
      </c>
      <c r="MR1" s="86" t="s">
        <v>1028</v>
      </c>
      <c r="MS1" s="86" t="s">
        <v>1030</v>
      </c>
      <c r="MT1" s="86" t="s">
        <v>551</v>
      </c>
      <c r="MU1" s="86" t="s">
        <v>168</v>
      </c>
      <c r="MV1" s="86" t="s">
        <v>1034</v>
      </c>
      <c r="MW1" s="86" t="s">
        <v>1036</v>
      </c>
      <c r="MX1" s="125" t="s">
        <v>1038</v>
      </c>
      <c r="MY1" s="86" t="s">
        <v>644</v>
      </c>
      <c r="MZ1" s="86" t="s">
        <v>344</v>
      </c>
      <c r="NA1" s="86" t="s">
        <v>1042</v>
      </c>
      <c r="NB1" s="86" t="s">
        <v>1043</v>
      </c>
      <c r="NC1" s="86" t="s">
        <v>1045</v>
      </c>
      <c r="ND1" s="86" t="s">
        <v>1047</v>
      </c>
      <c r="NE1" s="86" t="s">
        <v>552</v>
      </c>
      <c r="NF1" s="86" t="s">
        <v>1050</v>
      </c>
      <c r="NG1" s="86" t="s">
        <v>1052</v>
      </c>
      <c r="NH1" s="86" t="s">
        <v>1053</v>
      </c>
      <c r="NI1" s="86" t="s">
        <v>1054</v>
      </c>
      <c r="NJ1" s="86" t="s">
        <v>169</v>
      </c>
      <c r="NK1" s="86" t="s">
        <v>170</v>
      </c>
      <c r="NL1" s="86" t="s">
        <v>171</v>
      </c>
      <c r="NM1" s="86" t="s">
        <v>1058</v>
      </c>
      <c r="NN1" s="86" t="s">
        <v>1060</v>
      </c>
      <c r="NO1" s="125" t="s">
        <v>1062</v>
      </c>
      <c r="NP1" s="86" t="s">
        <v>645</v>
      </c>
      <c r="NQ1" s="86" t="s">
        <v>345</v>
      </c>
      <c r="NR1" s="86" t="s">
        <v>1066</v>
      </c>
      <c r="NS1" s="86" t="s">
        <v>1067</v>
      </c>
      <c r="NT1" s="86" t="s">
        <v>1069</v>
      </c>
      <c r="NU1" s="86" t="s">
        <v>1071</v>
      </c>
      <c r="NV1" s="86" t="s">
        <v>553</v>
      </c>
      <c r="NW1" s="86" t="s">
        <v>172</v>
      </c>
      <c r="NX1" s="86" t="s">
        <v>1075</v>
      </c>
      <c r="NY1" s="86" t="s">
        <v>1077</v>
      </c>
      <c r="NZ1" s="125" t="s">
        <v>1079</v>
      </c>
      <c r="OA1" s="86" t="s">
        <v>646</v>
      </c>
      <c r="OB1" s="86" t="s">
        <v>346</v>
      </c>
      <c r="OC1" s="86" t="s">
        <v>1083</v>
      </c>
      <c r="OD1" s="86" t="s">
        <v>1084</v>
      </c>
      <c r="OE1" s="86" t="s">
        <v>1086</v>
      </c>
      <c r="OF1" s="86" t="s">
        <v>1088</v>
      </c>
      <c r="OG1" s="86" t="s">
        <v>554</v>
      </c>
      <c r="OH1" s="86" t="s">
        <v>173</v>
      </c>
      <c r="OI1" s="86" t="s">
        <v>1092</v>
      </c>
      <c r="OJ1" s="86" t="s">
        <v>1094</v>
      </c>
      <c r="OK1" s="125" t="s">
        <v>1096</v>
      </c>
      <c r="OL1" s="86" t="s">
        <v>647</v>
      </c>
      <c r="OM1" s="86" t="s">
        <v>347</v>
      </c>
      <c r="ON1" s="86" t="s">
        <v>1100</v>
      </c>
      <c r="OO1" s="86" t="s">
        <v>1101</v>
      </c>
      <c r="OP1" s="86" t="s">
        <v>1103</v>
      </c>
      <c r="OQ1" s="86" t="s">
        <v>1105</v>
      </c>
      <c r="OR1" s="86" t="s">
        <v>555</v>
      </c>
      <c r="OS1" s="86" t="s">
        <v>174</v>
      </c>
      <c r="OT1" s="86" t="s">
        <v>1109</v>
      </c>
      <c r="OU1" s="86" t="s">
        <v>1111</v>
      </c>
      <c r="OV1" s="125" t="s">
        <v>1113</v>
      </c>
      <c r="OW1" s="86" t="s">
        <v>648</v>
      </c>
      <c r="OX1" s="86" t="s">
        <v>348</v>
      </c>
      <c r="OY1" s="86" t="s">
        <v>1117</v>
      </c>
      <c r="OZ1" s="86" t="s">
        <v>1118</v>
      </c>
      <c r="PA1" s="86" t="s">
        <v>1120</v>
      </c>
      <c r="PB1" s="86" t="s">
        <v>1122</v>
      </c>
      <c r="PC1" s="86" t="s">
        <v>556</v>
      </c>
      <c r="PD1" s="86" t="s">
        <v>175</v>
      </c>
      <c r="PE1" s="86" t="s">
        <v>1126</v>
      </c>
      <c r="PF1" s="86" t="s">
        <v>1128</v>
      </c>
      <c r="PG1" s="125" t="s">
        <v>1130</v>
      </c>
      <c r="PH1" s="86" t="s">
        <v>649</v>
      </c>
      <c r="PI1" s="86" t="s">
        <v>349</v>
      </c>
      <c r="PJ1" s="86" t="s">
        <v>1134</v>
      </c>
      <c r="PK1" s="86" t="s">
        <v>1135</v>
      </c>
      <c r="PL1" s="86" t="s">
        <v>1137</v>
      </c>
      <c r="PM1" s="86" t="s">
        <v>1139</v>
      </c>
      <c r="PN1" s="86" t="s">
        <v>557</v>
      </c>
      <c r="PO1" s="86" t="s">
        <v>176</v>
      </c>
      <c r="PP1" s="86" t="s">
        <v>1143</v>
      </c>
      <c r="PQ1" s="86" t="s">
        <v>1145</v>
      </c>
      <c r="PR1" s="125" t="s">
        <v>1147</v>
      </c>
      <c r="PS1" s="86" t="s">
        <v>650</v>
      </c>
      <c r="PT1" s="86" t="s">
        <v>350</v>
      </c>
      <c r="PU1" s="86" t="s">
        <v>1151</v>
      </c>
      <c r="PV1" s="86" t="s">
        <v>1152</v>
      </c>
      <c r="PW1" s="86" t="s">
        <v>1154</v>
      </c>
      <c r="PX1" s="86" t="s">
        <v>1156</v>
      </c>
      <c r="PY1" s="86" t="s">
        <v>558</v>
      </c>
      <c r="PZ1" s="86" t="s">
        <v>1159</v>
      </c>
      <c r="QA1" s="86" t="s">
        <v>177</v>
      </c>
      <c r="QB1" s="86" t="s">
        <v>1162</v>
      </c>
      <c r="QC1" s="125" t="s">
        <v>1164</v>
      </c>
      <c r="QD1" s="86" t="s">
        <v>1166</v>
      </c>
      <c r="QE1" s="86" t="s">
        <v>1168</v>
      </c>
      <c r="QF1" s="125" t="s">
        <v>1170</v>
      </c>
      <c r="QG1" s="86" t="s">
        <v>651</v>
      </c>
      <c r="QH1" s="86" t="s">
        <v>351</v>
      </c>
      <c r="QI1" s="86" t="s">
        <v>1174</v>
      </c>
      <c r="QJ1" s="86" t="s">
        <v>1175</v>
      </c>
      <c r="QK1" s="86" t="s">
        <v>1177</v>
      </c>
      <c r="QL1" s="86" t="s">
        <v>1179</v>
      </c>
      <c r="QM1" s="86" t="s">
        <v>559</v>
      </c>
      <c r="QN1" s="86" t="s">
        <v>178</v>
      </c>
      <c r="QO1" s="86" t="s">
        <v>1183</v>
      </c>
      <c r="QP1" s="86" t="s">
        <v>1185</v>
      </c>
      <c r="QQ1" s="125" t="s">
        <v>1187</v>
      </c>
      <c r="QR1" s="86" t="s">
        <v>652</v>
      </c>
      <c r="QS1" s="86" t="s">
        <v>352</v>
      </c>
      <c r="QT1" s="86" t="s">
        <v>1191</v>
      </c>
      <c r="QU1" s="86" t="s">
        <v>1192</v>
      </c>
      <c r="QV1" s="86" t="s">
        <v>1194</v>
      </c>
      <c r="QW1" s="86" t="s">
        <v>1196</v>
      </c>
      <c r="QX1" s="86" t="s">
        <v>426</v>
      </c>
      <c r="QY1" s="86" t="s">
        <v>1198</v>
      </c>
      <c r="QZ1" s="86" t="s">
        <v>429</v>
      </c>
      <c r="RA1" s="86" t="s">
        <v>1199</v>
      </c>
      <c r="RB1" s="86" t="s">
        <v>1200</v>
      </c>
      <c r="RC1" s="86" t="s">
        <v>1201</v>
      </c>
      <c r="RD1" s="86" t="s">
        <v>1202</v>
      </c>
      <c r="RE1" s="86" t="s">
        <v>1203</v>
      </c>
      <c r="RF1" s="86" t="s">
        <v>1204</v>
      </c>
      <c r="RG1" s="86" t="s">
        <v>1205</v>
      </c>
      <c r="RH1" s="86" t="s">
        <v>1206</v>
      </c>
      <c r="RI1" s="86" t="s">
        <v>1207</v>
      </c>
      <c r="RJ1" s="86" t="s">
        <v>1208</v>
      </c>
      <c r="RK1" s="86" t="s">
        <v>1209</v>
      </c>
      <c r="RL1" s="86" t="s">
        <v>1210</v>
      </c>
      <c r="RM1" s="86" t="s">
        <v>1211</v>
      </c>
      <c r="RN1" s="86" t="s">
        <v>1212</v>
      </c>
      <c r="RO1" s="86" t="s">
        <v>1213</v>
      </c>
      <c r="RP1" s="86" t="s">
        <v>1214</v>
      </c>
      <c r="RQ1" s="86" t="s">
        <v>1215</v>
      </c>
      <c r="RR1" s="86" t="s">
        <v>433</v>
      </c>
      <c r="RS1" s="86" t="s">
        <v>663</v>
      </c>
      <c r="RT1" s="86" t="s">
        <v>664</v>
      </c>
      <c r="RU1" s="86" t="s">
        <v>665</v>
      </c>
      <c r="RV1" s="86" t="s">
        <v>666</v>
      </c>
      <c r="RW1" s="86" t="s">
        <v>667</v>
      </c>
      <c r="RX1" s="86" t="s">
        <v>668</v>
      </c>
      <c r="RY1" s="86" t="s">
        <v>669</v>
      </c>
      <c r="RZ1" s="86" t="s">
        <v>670</v>
      </c>
      <c r="SA1" s="86" t="s">
        <v>671</v>
      </c>
      <c r="SB1" s="125" t="s">
        <v>672</v>
      </c>
      <c r="SC1" s="86" t="s">
        <v>673</v>
      </c>
      <c r="SD1" s="125" t="s">
        <v>674</v>
      </c>
      <c r="SE1" s="86" t="s">
        <v>1217</v>
      </c>
      <c r="SF1" s="86" t="s">
        <v>1219</v>
      </c>
      <c r="SG1" s="86" t="s">
        <v>1221</v>
      </c>
      <c r="SH1" s="86" t="s">
        <v>1222</v>
      </c>
      <c r="SI1" s="86" t="s">
        <v>1223</v>
      </c>
      <c r="SJ1" s="86" t="s">
        <v>1224</v>
      </c>
      <c r="SK1" s="86" t="s">
        <v>1225</v>
      </c>
      <c r="SL1" s="86" t="s">
        <v>1227</v>
      </c>
      <c r="SM1" s="86" t="s">
        <v>1228</v>
      </c>
      <c r="SN1" s="86" t="s">
        <v>1229</v>
      </c>
      <c r="SO1" s="86" t="s">
        <v>1230</v>
      </c>
      <c r="SP1" s="86" t="s">
        <v>1231</v>
      </c>
      <c r="SQ1" s="86" t="s">
        <v>1232</v>
      </c>
      <c r="SR1" s="86" t="s">
        <v>1233</v>
      </c>
      <c r="SS1" s="86" t="s">
        <v>1234</v>
      </c>
      <c r="ST1" s="86" t="s">
        <v>1235</v>
      </c>
      <c r="SU1" s="86" t="s">
        <v>1236</v>
      </c>
      <c r="SV1" s="86" t="s">
        <v>1237</v>
      </c>
      <c r="SW1" s="86" t="s">
        <v>1238</v>
      </c>
      <c r="SX1" s="86" t="s">
        <v>1239</v>
      </c>
      <c r="SY1" s="86" t="s">
        <v>1240</v>
      </c>
      <c r="SZ1" s="86" t="s">
        <v>1241</v>
      </c>
      <c r="TA1" s="86" t="s">
        <v>1242</v>
      </c>
      <c r="TB1" s="86" t="s">
        <v>1243</v>
      </c>
      <c r="TC1" s="86" t="s">
        <v>1245</v>
      </c>
      <c r="TD1" s="86" t="s">
        <v>1246</v>
      </c>
      <c r="TE1" s="86" t="s">
        <v>1247</v>
      </c>
      <c r="TF1" s="86" t="s">
        <v>1248</v>
      </c>
      <c r="TG1" s="86" t="s">
        <v>1249</v>
      </c>
      <c r="TH1" s="86" t="s">
        <v>1250</v>
      </c>
      <c r="TI1" s="86" t="s">
        <v>1251</v>
      </c>
      <c r="TJ1" s="86" t="s">
        <v>1252</v>
      </c>
      <c r="TK1" s="86" t="s">
        <v>1253</v>
      </c>
      <c r="TL1" s="86" t="s">
        <v>1254</v>
      </c>
      <c r="TM1" s="125" t="s">
        <v>1255</v>
      </c>
      <c r="TN1" s="86" t="s">
        <v>1257</v>
      </c>
      <c r="TO1" s="125" t="s">
        <v>1258</v>
      </c>
      <c r="TP1" s="86" t="s">
        <v>1259</v>
      </c>
      <c r="TQ1" s="86" t="s">
        <v>1261</v>
      </c>
      <c r="TR1" s="86" t="s">
        <v>1262</v>
      </c>
      <c r="TS1" s="86" t="s">
        <v>1263</v>
      </c>
      <c r="TT1" s="86" t="s">
        <v>1264</v>
      </c>
      <c r="TU1" s="86" t="s">
        <v>1265</v>
      </c>
      <c r="TV1" s="86" t="s">
        <v>1266</v>
      </c>
      <c r="TW1" s="86" t="s">
        <v>1267</v>
      </c>
      <c r="TX1" s="86" t="s">
        <v>1268</v>
      </c>
      <c r="TY1" s="86" t="s">
        <v>1269</v>
      </c>
      <c r="TZ1" s="86" t="s">
        <v>1270</v>
      </c>
      <c r="UA1" s="86" t="s">
        <v>1271</v>
      </c>
      <c r="UB1" s="86" t="s">
        <v>1272</v>
      </c>
      <c r="UC1" s="86" t="s">
        <v>1273</v>
      </c>
      <c r="UD1" s="86" t="s">
        <v>1274</v>
      </c>
      <c r="UE1" s="86" t="s">
        <v>1275</v>
      </c>
      <c r="UF1" s="86" t="s">
        <v>1276</v>
      </c>
      <c r="UG1" s="86" t="s">
        <v>1277</v>
      </c>
      <c r="UH1" s="86" t="s">
        <v>1279</v>
      </c>
      <c r="UI1" s="86" t="s">
        <v>1280</v>
      </c>
      <c r="UJ1" s="86" t="s">
        <v>1281</v>
      </c>
      <c r="UK1" s="86" t="s">
        <v>1282</v>
      </c>
      <c r="UL1" s="86" t="s">
        <v>1283</v>
      </c>
      <c r="UM1" s="86" t="s">
        <v>1284</v>
      </c>
      <c r="UN1" s="86" t="s">
        <v>1285</v>
      </c>
      <c r="UO1" s="86" t="s">
        <v>1286</v>
      </c>
      <c r="UP1" s="86" t="s">
        <v>1287</v>
      </c>
      <c r="UQ1" s="86" t="s">
        <v>1288</v>
      </c>
      <c r="UR1" s="125" t="s">
        <v>1289</v>
      </c>
      <c r="US1" s="86" t="s">
        <v>1291</v>
      </c>
      <c r="UT1" s="125" t="s">
        <v>1292</v>
      </c>
      <c r="UU1" s="86" t="s">
        <v>1293</v>
      </c>
      <c r="UV1" s="86" t="s">
        <v>1295</v>
      </c>
      <c r="UW1" s="86" t="s">
        <v>1297</v>
      </c>
      <c r="UX1" s="86" t="s">
        <v>1299</v>
      </c>
      <c r="UY1" s="86" t="s">
        <v>1300</v>
      </c>
      <c r="UZ1" s="86" t="s">
        <v>1301</v>
      </c>
      <c r="VA1" s="86" t="s">
        <v>1302</v>
      </c>
      <c r="VB1" s="86" t="s">
        <v>1303</v>
      </c>
      <c r="VC1" s="86" t="s">
        <v>1304</v>
      </c>
      <c r="VD1" s="86" t="s">
        <v>1305</v>
      </c>
      <c r="VE1" s="86" t="s">
        <v>1306</v>
      </c>
      <c r="VF1" s="86" t="s">
        <v>1307</v>
      </c>
      <c r="VG1" s="86" t="s">
        <v>1308</v>
      </c>
      <c r="VH1" s="86" t="s">
        <v>1309</v>
      </c>
      <c r="VI1" s="86" t="s">
        <v>1310</v>
      </c>
      <c r="VJ1" s="86" t="s">
        <v>1311</v>
      </c>
      <c r="VK1" s="86" t="s">
        <v>1312</v>
      </c>
      <c r="VL1" s="86" t="s">
        <v>1313</v>
      </c>
      <c r="VM1" s="86" t="s">
        <v>1314</v>
      </c>
      <c r="VN1" s="86" t="s">
        <v>1315</v>
      </c>
      <c r="VO1" s="86" t="s">
        <v>1316</v>
      </c>
      <c r="VP1" s="86" t="s">
        <v>1317</v>
      </c>
      <c r="VQ1" s="86" t="s">
        <v>1318</v>
      </c>
      <c r="VR1" s="86" t="s">
        <v>1319</v>
      </c>
      <c r="VS1" s="86" t="s">
        <v>1320</v>
      </c>
      <c r="VT1" s="86" t="s">
        <v>1321</v>
      </c>
      <c r="VU1" s="86" t="s">
        <v>1322</v>
      </c>
      <c r="VV1" s="86" t="s">
        <v>1323</v>
      </c>
      <c r="VW1" s="86" t="s">
        <v>1324</v>
      </c>
      <c r="VX1" s="86" t="s">
        <v>1325</v>
      </c>
      <c r="VY1" s="86" t="s">
        <v>1326</v>
      </c>
      <c r="VZ1" s="86" t="s">
        <v>1327</v>
      </c>
      <c r="WA1" s="86" t="s">
        <v>1329</v>
      </c>
      <c r="WB1" s="86" t="s">
        <v>571</v>
      </c>
      <c r="WC1" s="86" t="s">
        <v>1332</v>
      </c>
      <c r="WD1" s="86" t="s">
        <v>1334</v>
      </c>
      <c r="WE1" s="86" t="s">
        <v>1335</v>
      </c>
      <c r="WF1" s="86" t="s">
        <v>1336</v>
      </c>
      <c r="WG1" s="86" t="s">
        <v>208</v>
      </c>
      <c r="WH1" s="86" t="s">
        <v>209</v>
      </c>
      <c r="WI1" s="86" t="s">
        <v>210</v>
      </c>
      <c r="WJ1" s="86" t="s">
        <v>1340</v>
      </c>
      <c r="WK1" s="86" t="s">
        <v>1342</v>
      </c>
      <c r="WL1" s="125" t="s">
        <v>1344</v>
      </c>
      <c r="WM1" s="86" t="s">
        <v>757</v>
      </c>
      <c r="WN1" s="86" t="s">
        <v>371</v>
      </c>
      <c r="WO1" s="86" t="s">
        <v>1348</v>
      </c>
      <c r="WP1" s="86" t="s">
        <v>1349</v>
      </c>
      <c r="WQ1" s="86" t="s">
        <v>1351</v>
      </c>
      <c r="WR1" s="86" t="s">
        <v>1353</v>
      </c>
      <c r="WS1" s="86" t="s">
        <v>572</v>
      </c>
      <c r="WT1" s="86" t="s">
        <v>1356</v>
      </c>
      <c r="WU1" s="86" t="s">
        <v>1358</v>
      </c>
      <c r="WV1" s="86" t="s">
        <v>1359</v>
      </c>
      <c r="WW1" s="86" t="s">
        <v>1360</v>
      </c>
      <c r="WX1" s="86" t="s">
        <v>211</v>
      </c>
      <c r="WY1" s="86" t="s">
        <v>212</v>
      </c>
      <c r="WZ1" s="86" t="s">
        <v>213</v>
      </c>
      <c r="XA1" s="86" t="s">
        <v>1364</v>
      </c>
      <c r="XB1" s="86" t="s">
        <v>1366</v>
      </c>
      <c r="XC1" s="125" t="s">
        <v>1368</v>
      </c>
      <c r="XD1" s="86" t="s">
        <v>759</v>
      </c>
      <c r="XE1" s="86" t="s">
        <v>372</v>
      </c>
      <c r="XF1" s="86" t="s">
        <v>1372</v>
      </c>
      <c r="XG1" s="86" t="s">
        <v>1373</v>
      </c>
      <c r="XH1" s="86" t="s">
        <v>1375</v>
      </c>
      <c r="XI1" s="86" t="s">
        <v>1377</v>
      </c>
      <c r="XJ1" s="86" t="s">
        <v>573</v>
      </c>
      <c r="XK1" s="86" t="s">
        <v>1380</v>
      </c>
      <c r="XL1" s="86" t="s">
        <v>1382</v>
      </c>
      <c r="XM1" s="86" t="s">
        <v>1383</v>
      </c>
      <c r="XN1" s="86" t="s">
        <v>1384</v>
      </c>
      <c r="XO1" s="86" t="s">
        <v>214</v>
      </c>
      <c r="XP1" s="86" t="s">
        <v>215</v>
      </c>
      <c r="XQ1" s="86" t="s">
        <v>216</v>
      </c>
      <c r="XR1" s="86" t="s">
        <v>1388</v>
      </c>
      <c r="XS1" s="86" t="s">
        <v>1390</v>
      </c>
      <c r="XT1" s="125" t="s">
        <v>1392</v>
      </c>
      <c r="XU1" s="86" t="s">
        <v>761</v>
      </c>
      <c r="XV1" s="86" t="s">
        <v>373</v>
      </c>
      <c r="XW1" s="86" t="s">
        <v>1396</v>
      </c>
      <c r="XX1" s="86" t="s">
        <v>1397</v>
      </c>
      <c r="XY1" s="86" t="s">
        <v>1399</v>
      </c>
      <c r="XZ1" s="86" t="s">
        <v>1401</v>
      </c>
      <c r="YA1" s="86" t="s">
        <v>574</v>
      </c>
      <c r="YB1" s="86" t="s">
        <v>1404</v>
      </c>
      <c r="YC1" s="86" t="s">
        <v>1406</v>
      </c>
      <c r="YD1" s="86" t="s">
        <v>1407</v>
      </c>
      <c r="YE1" s="86" t="s">
        <v>1408</v>
      </c>
      <c r="YF1" s="86" t="s">
        <v>217</v>
      </c>
      <c r="YG1" s="86" t="s">
        <v>218</v>
      </c>
      <c r="YH1" s="86" t="s">
        <v>219</v>
      </c>
      <c r="YI1" s="86" t="s">
        <v>1412</v>
      </c>
      <c r="YJ1" s="86" t="s">
        <v>1414</v>
      </c>
      <c r="YK1" s="125" t="s">
        <v>1416</v>
      </c>
      <c r="YL1" s="86" t="s">
        <v>764</v>
      </c>
      <c r="YM1" s="86" t="s">
        <v>374</v>
      </c>
      <c r="YN1" s="86" t="s">
        <v>1420</v>
      </c>
      <c r="YO1" s="86" t="s">
        <v>1421</v>
      </c>
      <c r="YP1" s="86" t="s">
        <v>1423</v>
      </c>
      <c r="YQ1" s="86" t="s">
        <v>1425</v>
      </c>
      <c r="YR1" s="86" t="s">
        <v>575</v>
      </c>
      <c r="YS1" s="86" t="s">
        <v>1428</v>
      </c>
      <c r="YT1" s="86" t="s">
        <v>1430</v>
      </c>
      <c r="YU1" s="86" t="s">
        <v>1431</v>
      </c>
      <c r="YV1" s="86" t="s">
        <v>1432</v>
      </c>
      <c r="YW1" s="86" t="s">
        <v>220</v>
      </c>
      <c r="YX1" s="86" t="s">
        <v>221</v>
      </c>
      <c r="YY1" s="86" t="s">
        <v>222</v>
      </c>
      <c r="YZ1" s="86" t="s">
        <v>1436</v>
      </c>
      <c r="ZA1" s="86" t="s">
        <v>1438</v>
      </c>
      <c r="ZB1" s="125" t="s">
        <v>1440</v>
      </c>
      <c r="ZC1" s="86" t="s">
        <v>767</v>
      </c>
      <c r="ZD1" s="86" t="s">
        <v>375</v>
      </c>
      <c r="ZE1" s="86" t="s">
        <v>1444</v>
      </c>
      <c r="ZF1" s="86" t="s">
        <v>1445</v>
      </c>
      <c r="ZG1" s="86" t="s">
        <v>1447</v>
      </c>
      <c r="ZH1" s="86" t="s">
        <v>1449</v>
      </c>
      <c r="ZI1" s="86" t="s">
        <v>576</v>
      </c>
      <c r="ZJ1" s="86" t="s">
        <v>1451</v>
      </c>
      <c r="ZK1" s="86" t="s">
        <v>1453</v>
      </c>
      <c r="ZL1" s="86" t="s">
        <v>1454</v>
      </c>
      <c r="ZM1" s="86" t="s">
        <v>1455</v>
      </c>
      <c r="ZN1" s="86" t="s">
        <v>223</v>
      </c>
      <c r="ZO1" s="86" t="s">
        <v>224</v>
      </c>
      <c r="ZP1" s="86" t="s">
        <v>225</v>
      </c>
      <c r="ZQ1" s="86" t="s">
        <v>1459</v>
      </c>
      <c r="ZR1" s="86" t="s">
        <v>1461</v>
      </c>
      <c r="ZS1" s="86" t="s">
        <v>1463</v>
      </c>
      <c r="ZT1" s="86" t="s">
        <v>770</v>
      </c>
      <c r="ZU1" s="86" t="s">
        <v>376</v>
      </c>
      <c r="ZV1" s="86" t="s">
        <v>1467</v>
      </c>
      <c r="ZW1" s="86" t="s">
        <v>1468</v>
      </c>
      <c r="ZX1" s="86" t="s">
        <v>1470</v>
      </c>
      <c r="ZY1" s="86" t="s">
        <v>1472</v>
      </c>
      <c r="ZZ1" s="86" t="s">
        <v>577</v>
      </c>
      <c r="AAA1" s="86" t="s">
        <v>1475</v>
      </c>
      <c r="AAB1" s="86" t="s">
        <v>1477</v>
      </c>
      <c r="AAC1" s="86" t="s">
        <v>1478</v>
      </c>
      <c r="AAD1" s="86" t="s">
        <v>1479</v>
      </c>
      <c r="AAE1" s="86" t="s">
        <v>226</v>
      </c>
      <c r="AAF1" s="86" t="s">
        <v>227</v>
      </c>
      <c r="AAG1" s="86" t="s">
        <v>228</v>
      </c>
      <c r="AAH1" s="86" t="s">
        <v>1483</v>
      </c>
      <c r="AAI1" s="86" t="s">
        <v>1485</v>
      </c>
      <c r="AAJ1" s="86" t="s">
        <v>1487</v>
      </c>
      <c r="AAK1" s="86" t="s">
        <v>772</v>
      </c>
      <c r="AAL1" s="86" t="s">
        <v>377</v>
      </c>
      <c r="AAM1" s="86" t="s">
        <v>1491</v>
      </c>
      <c r="AAN1" s="86" t="s">
        <v>1492</v>
      </c>
      <c r="AAO1" s="86" t="s">
        <v>1494</v>
      </c>
      <c r="AAP1" s="86" t="s">
        <v>1496</v>
      </c>
      <c r="AAQ1" s="86" t="s">
        <v>578</v>
      </c>
      <c r="AAR1" s="86" t="s">
        <v>229</v>
      </c>
      <c r="AAS1" s="86" t="s">
        <v>1500</v>
      </c>
      <c r="AAT1" s="86" t="s">
        <v>1502</v>
      </c>
      <c r="AAU1" s="86" t="s">
        <v>1504</v>
      </c>
      <c r="AAV1" s="86" t="s">
        <v>774</v>
      </c>
      <c r="AAW1" s="86" t="s">
        <v>378</v>
      </c>
      <c r="AAX1" s="86" t="s">
        <v>1508</v>
      </c>
      <c r="AAY1" s="86" t="s">
        <v>1509</v>
      </c>
      <c r="AAZ1" s="86" t="s">
        <v>1511</v>
      </c>
      <c r="ABA1" s="86" t="s">
        <v>1513</v>
      </c>
      <c r="ABB1" s="86" t="s">
        <v>579</v>
      </c>
      <c r="ABC1" s="86" t="s">
        <v>230</v>
      </c>
      <c r="ABD1" s="86" t="s">
        <v>1517</v>
      </c>
      <c r="ABE1" s="86" t="s">
        <v>1519</v>
      </c>
      <c r="ABF1" s="86" t="s">
        <v>1521</v>
      </c>
      <c r="ABG1" s="86" t="s">
        <v>777</v>
      </c>
      <c r="ABH1" s="86" t="s">
        <v>379</v>
      </c>
      <c r="ABI1" s="86" t="s">
        <v>1525</v>
      </c>
      <c r="ABJ1" s="86" t="s">
        <v>1526</v>
      </c>
      <c r="ABK1" s="86" t="s">
        <v>1528</v>
      </c>
      <c r="ABL1" s="86" t="s">
        <v>1530</v>
      </c>
      <c r="ABM1" s="86" t="s">
        <v>580</v>
      </c>
      <c r="ABN1" s="86" t="s">
        <v>231</v>
      </c>
      <c r="ABO1" s="86" t="s">
        <v>1534</v>
      </c>
      <c r="ABP1" s="86" t="s">
        <v>1536</v>
      </c>
      <c r="ABQ1" s="86" t="s">
        <v>1538</v>
      </c>
      <c r="ABR1" s="86" t="s">
        <v>780</v>
      </c>
      <c r="ABS1" s="86" t="s">
        <v>380</v>
      </c>
      <c r="ABT1" s="86" t="s">
        <v>1542</v>
      </c>
      <c r="ABU1" s="86" t="s">
        <v>1543</v>
      </c>
      <c r="ABV1" s="86" t="s">
        <v>1545</v>
      </c>
      <c r="ABW1" s="86" t="s">
        <v>1547</v>
      </c>
      <c r="ABX1" s="86" t="s">
        <v>581</v>
      </c>
      <c r="ABY1" s="86" t="s">
        <v>232</v>
      </c>
      <c r="ABZ1" s="86" t="s">
        <v>1551</v>
      </c>
      <c r="ACA1" s="86" t="s">
        <v>1553</v>
      </c>
      <c r="ACB1" s="86" t="s">
        <v>1555</v>
      </c>
      <c r="ACC1" s="86" t="s">
        <v>783</v>
      </c>
      <c r="ACD1" s="86" t="s">
        <v>381</v>
      </c>
      <c r="ACE1" s="86" t="s">
        <v>1559</v>
      </c>
      <c r="ACF1" s="86" t="s">
        <v>1560</v>
      </c>
      <c r="ACG1" s="86" t="s">
        <v>1562</v>
      </c>
      <c r="ACH1" s="86" t="s">
        <v>1564</v>
      </c>
      <c r="ACI1" s="86" t="s">
        <v>582</v>
      </c>
      <c r="ACJ1" s="86" t="s">
        <v>233</v>
      </c>
      <c r="ACK1" s="86" t="s">
        <v>1568</v>
      </c>
      <c r="ACL1" s="86" t="s">
        <v>1570</v>
      </c>
      <c r="ACM1" s="86" t="s">
        <v>1572</v>
      </c>
      <c r="ACN1" s="86" t="s">
        <v>785</v>
      </c>
      <c r="ACO1" s="86" t="s">
        <v>382</v>
      </c>
      <c r="ACP1" s="86" t="s">
        <v>1576</v>
      </c>
      <c r="ACQ1" s="86" t="s">
        <v>1577</v>
      </c>
      <c r="ACR1" s="86" t="s">
        <v>1579</v>
      </c>
      <c r="ACS1" s="86" t="s">
        <v>1581</v>
      </c>
      <c r="ACT1" s="86" t="s">
        <v>583</v>
      </c>
      <c r="ACU1" s="86" t="s">
        <v>234</v>
      </c>
      <c r="ACV1" s="86" t="s">
        <v>1584</v>
      </c>
      <c r="ACW1" s="86" t="s">
        <v>1586</v>
      </c>
      <c r="ACX1" s="86" t="s">
        <v>1588</v>
      </c>
      <c r="ACY1" s="86" t="s">
        <v>787</v>
      </c>
      <c r="ACZ1" s="86" t="s">
        <v>383</v>
      </c>
      <c r="ADA1" s="86" t="s">
        <v>1592</v>
      </c>
      <c r="ADB1" s="86" t="s">
        <v>1593</v>
      </c>
      <c r="ADC1" s="86" t="s">
        <v>1595</v>
      </c>
      <c r="ADD1" s="86" t="s">
        <v>1597</v>
      </c>
      <c r="ADE1" s="86" t="s">
        <v>584</v>
      </c>
      <c r="ADF1" s="86" t="s">
        <v>235</v>
      </c>
      <c r="ADG1" s="86" t="s">
        <v>1601</v>
      </c>
      <c r="ADH1" s="86" t="s">
        <v>1603</v>
      </c>
      <c r="ADI1" s="86" t="s">
        <v>1605</v>
      </c>
      <c r="ADJ1" s="86" t="s">
        <v>789</v>
      </c>
      <c r="ADK1" s="86" t="s">
        <v>384</v>
      </c>
      <c r="ADL1" s="86" t="s">
        <v>1609</v>
      </c>
      <c r="ADM1" s="86" t="s">
        <v>1610</v>
      </c>
      <c r="ADN1" s="86" t="s">
        <v>1612</v>
      </c>
      <c r="ADO1" s="86" t="s">
        <v>1614</v>
      </c>
      <c r="ADP1" s="86" t="s">
        <v>585</v>
      </c>
      <c r="ADQ1" s="86" t="s">
        <v>236</v>
      </c>
      <c r="ADR1" s="86" t="s">
        <v>1618</v>
      </c>
      <c r="ADS1" s="86" t="s">
        <v>1620</v>
      </c>
      <c r="ADT1" s="86" t="s">
        <v>1622</v>
      </c>
      <c r="ADU1" s="86" t="s">
        <v>792</v>
      </c>
      <c r="ADV1" s="86" t="s">
        <v>385</v>
      </c>
      <c r="ADW1" s="86" t="s">
        <v>1626</v>
      </c>
      <c r="ADX1" s="86" t="s">
        <v>1627</v>
      </c>
      <c r="ADY1" s="86" t="s">
        <v>1629</v>
      </c>
      <c r="ADZ1" s="86" t="s">
        <v>1631</v>
      </c>
      <c r="AEA1" s="86" t="s">
        <v>586</v>
      </c>
      <c r="AEB1" s="86" t="s">
        <v>237</v>
      </c>
      <c r="AEC1" s="86" t="s">
        <v>1635</v>
      </c>
      <c r="AED1" s="86" t="s">
        <v>1637</v>
      </c>
      <c r="AEE1" s="86" t="s">
        <v>1639</v>
      </c>
      <c r="AEF1" s="86" t="s">
        <v>795</v>
      </c>
      <c r="AEG1" s="86" t="s">
        <v>386</v>
      </c>
      <c r="AEH1" s="86" t="s">
        <v>1643</v>
      </c>
      <c r="AEI1" s="86" t="s">
        <v>1644</v>
      </c>
      <c r="AEJ1" s="86" t="s">
        <v>1646</v>
      </c>
      <c r="AEK1" s="86" t="s">
        <v>1648</v>
      </c>
      <c r="AEL1" s="86" t="s">
        <v>587</v>
      </c>
      <c r="AEM1" s="86" t="s">
        <v>1651</v>
      </c>
      <c r="AEN1" s="86" t="s">
        <v>1653</v>
      </c>
      <c r="AEO1" s="86" t="s">
        <v>1654</v>
      </c>
      <c r="AEP1" s="86" t="s">
        <v>1655</v>
      </c>
      <c r="AEQ1" s="86" t="s">
        <v>238</v>
      </c>
      <c r="AER1" s="86" t="s">
        <v>239</v>
      </c>
      <c r="AES1" s="86" t="s">
        <v>240</v>
      </c>
      <c r="AET1" s="86" t="s">
        <v>1659</v>
      </c>
      <c r="AEU1" s="86" t="s">
        <v>1661</v>
      </c>
      <c r="AEV1" s="86" t="s">
        <v>1663</v>
      </c>
      <c r="AEW1" s="86" t="s">
        <v>798</v>
      </c>
      <c r="AEX1" s="86" t="s">
        <v>387</v>
      </c>
      <c r="AEY1" s="86" t="s">
        <v>1667</v>
      </c>
      <c r="AEZ1" s="86" t="s">
        <v>1668</v>
      </c>
      <c r="AFA1" s="86" t="s">
        <v>1670</v>
      </c>
      <c r="AFB1" s="86" t="s">
        <v>1672</v>
      </c>
      <c r="AFC1" s="86" t="s">
        <v>588</v>
      </c>
      <c r="AFD1" s="86" t="s">
        <v>1675</v>
      </c>
      <c r="AFE1" s="86" t="s">
        <v>1677</v>
      </c>
      <c r="AFF1" s="86" t="s">
        <v>1678</v>
      </c>
      <c r="AFG1" s="86" t="s">
        <v>1679</v>
      </c>
      <c r="AFH1" s="86" t="s">
        <v>241</v>
      </c>
      <c r="AFI1" s="86" t="s">
        <v>242</v>
      </c>
      <c r="AFJ1" s="86" t="s">
        <v>243</v>
      </c>
      <c r="AFK1" s="86" t="s">
        <v>1683</v>
      </c>
      <c r="AFL1" s="86" t="s">
        <v>1685</v>
      </c>
      <c r="AFM1" s="86" t="s">
        <v>1687</v>
      </c>
      <c r="AFN1" s="86" t="s">
        <v>800</v>
      </c>
      <c r="AFO1" s="86" t="s">
        <v>388</v>
      </c>
      <c r="AFP1" s="86" t="s">
        <v>1691</v>
      </c>
      <c r="AFQ1" s="86" t="s">
        <v>1692</v>
      </c>
      <c r="AFR1" s="86" t="s">
        <v>1694</v>
      </c>
      <c r="AFS1" s="86" t="s">
        <v>1696</v>
      </c>
      <c r="AFT1" s="86" t="s">
        <v>589</v>
      </c>
      <c r="AFU1" s="86" t="s">
        <v>1699</v>
      </c>
      <c r="AFV1" s="86" t="s">
        <v>1701</v>
      </c>
      <c r="AFW1" s="86" t="s">
        <v>1702</v>
      </c>
      <c r="AFX1" s="86" t="s">
        <v>1703</v>
      </c>
      <c r="AFY1" s="86" t="s">
        <v>244</v>
      </c>
      <c r="AFZ1" s="86" t="s">
        <v>245</v>
      </c>
      <c r="AGA1" s="86" t="s">
        <v>246</v>
      </c>
      <c r="AGB1" s="86" t="s">
        <v>1707</v>
      </c>
      <c r="AGC1" s="86" t="s">
        <v>1709</v>
      </c>
      <c r="AGD1" s="86" t="s">
        <v>1711</v>
      </c>
      <c r="AGE1" s="86" t="s">
        <v>802</v>
      </c>
      <c r="AGF1" s="86" t="s">
        <v>389</v>
      </c>
      <c r="AGG1" s="86" t="s">
        <v>1715</v>
      </c>
      <c r="AGH1" s="86" t="s">
        <v>1716</v>
      </c>
      <c r="AGI1" s="86" t="s">
        <v>1718</v>
      </c>
      <c r="AGJ1" s="86" t="s">
        <v>1720</v>
      </c>
      <c r="AGK1" s="86" t="s">
        <v>590</v>
      </c>
      <c r="AGL1" s="86" t="s">
        <v>1723</v>
      </c>
      <c r="AGM1" s="86" t="s">
        <v>1725</v>
      </c>
      <c r="AGN1" s="86" t="s">
        <v>1726</v>
      </c>
      <c r="AGO1" s="86" t="s">
        <v>1727</v>
      </c>
      <c r="AGP1" s="86" t="s">
        <v>247</v>
      </c>
      <c r="AGQ1" s="86" t="s">
        <v>248</v>
      </c>
      <c r="AGR1" s="86" t="s">
        <v>249</v>
      </c>
      <c r="AGS1" s="86" t="s">
        <v>1731</v>
      </c>
      <c r="AGT1" s="86" t="s">
        <v>1733</v>
      </c>
      <c r="AGU1" s="86" t="s">
        <v>1735</v>
      </c>
      <c r="AGV1" s="86" t="s">
        <v>805</v>
      </c>
      <c r="AGW1" s="86" t="s">
        <v>390</v>
      </c>
      <c r="AGX1" s="86" t="s">
        <v>1739</v>
      </c>
      <c r="AGY1" s="86" t="s">
        <v>1740</v>
      </c>
      <c r="AGZ1" s="86" t="s">
        <v>1742</v>
      </c>
      <c r="AHA1" s="86" t="s">
        <v>1744</v>
      </c>
      <c r="AHB1" s="86" t="s">
        <v>591</v>
      </c>
      <c r="AHC1" s="86" t="s">
        <v>1747</v>
      </c>
      <c r="AHD1" s="86" t="s">
        <v>1749</v>
      </c>
      <c r="AHE1" s="86" t="s">
        <v>1750</v>
      </c>
      <c r="AHF1" s="86" t="s">
        <v>1751</v>
      </c>
      <c r="AHG1" s="86" t="s">
        <v>250</v>
      </c>
      <c r="AHH1" s="86" t="s">
        <v>251</v>
      </c>
      <c r="AHI1" s="86" t="s">
        <v>252</v>
      </c>
      <c r="AHJ1" s="86" t="s">
        <v>1755</v>
      </c>
      <c r="AHK1" s="86" t="s">
        <v>1757</v>
      </c>
      <c r="AHL1" s="86" t="s">
        <v>1759</v>
      </c>
      <c r="AHM1" s="86" t="s">
        <v>808</v>
      </c>
      <c r="AHN1" s="86" t="s">
        <v>391</v>
      </c>
      <c r="AHO1" s="86" t="s">
        <v>1763</v>
      </c>
      <c r="AHP1" s="86" t="s">
        <v>1764</v>
      </c>
      <c r="AHQ1" s="86" t="s">
        <v>1766</v>
      </c>
      <c r="AHR1" s="86" t="s">
        <v>1768</v>
      </c>
      <c r="AHS1" s="86" t="s">
        <v>592</v>
      </c>
      <c r="AHT1" s="86" t="s">
        <v>1771</v>
      </c>
      <c r="AHU1" s="86" t="s">
        <v>1773</v>
      </c>
      <c r="AHV1" s="86" t="s">
        <v>1774</v>
      </c>
      <c r="AHW1" s="86" t="s">
        <v>253</v>
      </c>
      <c r="AHX1" s="86" t="s">
        <v>254</v>
      </c>
      <c r="AHY1" s="86" t="s">
        <v>1777</v>
      </c>
      <c r="AHZ1" s="86" t="s">
        <v>1779</v>
      </c>
      <c r="AIA1" s="86" t="s">
        <v>1781</v>
      </c>
      <c r="AIB1" s="86" t="s">
        <v>811</v>
      </c>
      <c r="AIC1" s="86" t="s">
        <v>392</v>
      </c>
      <c r="AID1" s="86" t="s">
        <v>1785</v>
      </c>
      <c r="AIE1" s="86" t="s">
        <v>1786</v>
      </c>
      <c r="AIF1" s="86" t="s">
        <v>1788</v>
      </c>
      <c r="AIG1" s="86" t="s">
        <v>1790</v>
      </c>
      <c r="AIH1" s="86" t="s">
        <v>593</v>
      </c>
      <c r="AII1" s="86" t="s">
        <v>1793</v>
      </c>
      <c r="AIJ1" s="86" t="s">
        <v>1795</v>
      </c>
      <c r="AIK1" s="86" t="s">
        <v>1796</v>
      </c>
      <c r="AIL1" s="86" t="s">
        <v>255</v>
      </c>
      <c r="AIM1" s="86" t="s">
        <v>256</v>
      </c>
      <c r="AIN1" s="86" t="s">
        <v>1799</v>
      </c>
      <c r="AIO1" s="86" t="s">
        <v>1801</v>
      </c>
      <c r="AIP1" s="86" t="s">
        <v>1803</v>
      </c>
      <c r="AIQ1" s="86" t="s">
        <v>813</v>
      </c>
      <c r="AIR1" s="86" t="s">
        <v>393</v>
      </c>
      <c r="AIS1" s="86" t="s">
        <v>1807</v>
      </c>
      <c r="AIT1" s="86" t="s">
        <v>1808</v>
      </c>
      <c r="AIU1" s="86" t="s">
        <v>1810</v>
      </c>
      <c r="AIV1" s="86" t="s">
        <v>1812</v>
      </c>
      <c r="AIW1" s="86" t="s">
        <v>594</v>
      </c>
      <c r="AIX1" s="86" t="s">
        <v>257</v>
      </c>
      <c r="AIY1" s="86" t="s">
        <v>1816</v>
      </c>
      <c r="AIZ1" s="86" t="s">
        <v>1818</v>
      </c>
      <c r="AJA1" s="86" t="s">
        <v>1820</v>
      </c>
      <c r="AJB1" s="86" t="s">
        <v>815</v>
      </c>
      <c r="AJC1" s="86" t="s">
        <v>394</v>
      </c>
      <c r="AJD1" s="86" t="s">
        <v>1824</v>
      </c>
      <c r="AJE1" s="86" t="s">
        <v>1825</v>
      </c>
      <c r="AJF1" s="86" t="s">
        <v>1827</v>
      </c>
      <c r="AJG1" s="86" t="s">
        <v>1829</v>
      </c>
      <c r="AJH1" s="86" t="s">
        <v>595</v>
      </c>
      <c r="AJI1" s="86" t="s">
        <v>1832</v>
      </c>
      <c r="AJJ1" s="86" t="s">
        <v>1834</v>
      </c>
      <c r="AJK1" s="86" t="s">
        <v>1835</v>
      </c>
      <c r="AJL1" s="86" t="s">
        <v>1836</v>
      </c>
      <c r="AJM1" s="86" t="s">
        <v>258</v>
      </c>
      <c r="AJN1" s="86" t="s">
        <v>259</v>
      </c>
      <c r="AJO1" s="86" t="s">
        <v>260</v>
      </c>
      <c r="AJP1" s="86" t="s">
        <v>1840</v>
      </c>
      <c r="AJQ1" s="86" t="s">
        <v>1842</v>
      </c>
      <c r="AJR1" s="86" t="s">
        <v>1844</v>
      </c>
      <c r="AJS1" s="86" t="s">
        <v>817</v>
      </c>
      <c r="AJT1" s="86" t="s">
        <v>395</v>
      </c>
      <c r="AJU1" s="86" t="s">
        <v>1848</v>
      </c>
      <c r="AJV1" s="86" t="s">
        <v>1849</v>
      </c>
      <c r="AJW1" s="86" t="s">
        <v>1851</v>
      </c>
      <c r="AJX1" s="86" t="s">
        <v>1853</v>
      </c>
      <c r="AJY1" s="86" t="s">
        <v>596</v>
      </c>
      <c r="AJZ1" s="86" t="s">
        <v>1856</v>
      </c>
      <c r="AKA1" s="86" t="s">
        <v>1858</v>
      </c>
      <c r="AKB1" s="86" t="s">
        <v>1859</v>
      </c>
      <c r="AKC1" s="86" t="s">
        <v>261</v>
      </c>
      <c r="AKD1" s="86" t="s">
        <v>262</v>
      </c>
      <c r="AKE1" s="86" t="s">
        <v>1862</v>
      </c>
      <c r="AKF1" s="86" t="s">
        <v>1864</v>
      </c>
      <c r="AKG1" s="86" t="s">
        <v>1866</v>
      </c>
      <c r="AKH1" s="86" t="s">
        <v>820</v>
      </c>
      <c r="AKI1" s="86" t="s">
        <v>396</v>
      </c>
      <c r="AKJ1" s="86" t="s">
        <v>1870</v>
      </c>
      <c r="AKK1" s="86" t="s">
        <v>1871</v>
      </c>
      <c r="AKL1" s="86" t="s">
        <v>1873</v>
      </c>
      <c r="AKM1" s="86" t="s">
        <v>1875</v>
      </c>
      <c r="AKN1" s="86" t="s">
        <v>597</v>
      </c>
      <c r="AKO1" s="86" t="s">
        <v>263</v>
      </c>
      <c r="AKP1" s="86" t="s">
        <v>1879</v>
      </c>
      <c r="AKQ1" s="86" t="s">
        <v>1881</v>
      </c>
      <c r="AKR1" s="86" t="s">
        <v>1883</v>
      </c>
      <c r="AKS1" s="86" t="s">
        <v>823</v>
      </c>
      <c r="AKT1" s="86" t="s">
        <v>397</v>
      </c>
      <c r="AKU1" s="86" t="s">
        <v>1887</v>
      </c>
      <c r="AKV1" s="86" t="s">
        <v>1888</v>
      </c>
      <c r="AKW1" s="86" t="s">
        <v>1890</v>
      </c>
      <c r="AKX1" s="86" t="s">
        <v>1892</v>
      </c>
      <c r="AKY1" s="86" t="s">
        <v>437</v>
      </c>
      <c r="AKZ1" s="86" t="s">
        <v>1894</v>
      </c>
      <c r="ALA1" s="86" t="s">
        <v>441</v>
      </c>
      <c r="ALB1" s="86" t="s">
        <v>1895</v>
      </c>
      <c r="ALC1" s="86" t="s">
        <v>1896</v>
      </c>
      <c r="ALD1" s="86" t="s">
        <v>1897</v>
      </c>
      <c r="ALE1" s="86" t="s">
        <v>1898</v>
      </c>
      <c r="ALF1" s="86" t="s">
        <v>1899</v>
      </c>
      <c r="ALG1" s="86" t="s">
        <v>1900</v>
      </c>
      <c r="ALH1" s="86" t="s">
        <v>1901</v>
      </c>
      <c r="ALI1" s="86" t="s">
        <v>1902</v>
      </c>
      <c r="ALJ1" s="86" t="s">
        <v>1903</v>
      </c>
      <c r="ALK1" s="86" t="s">
        <v>1904</v>
      </c>
      <c r="ALL1" s="86" t="s">
        <v>1905</v>
      </c>
      <c r="ALM1" s="86" t="s">
        <v>1906</v>
      </c>
      <c r="ALN1" s="86" t="s">
        <v>1907</v>
      </c>
      <c r="ALO1" s="86" t="s">
        <v>1908</v>
      </c>
      <c r="ALP1" s="86" t="s">
        <v>1909</v>
      </c>
      <c r="ALQ1" s="86" t="s">
        <v>1910</v>
      </c>
      <c r="ALR1" s="86" t="s">
        <v>1911</v>
      </c>
      <c r="ALS1" s="86" t="s">
        <v>1912</v>
      </c>
      <c r="ALT1" s="86" t="s">
        <v>1913</v>
      </c>
      <c r="ALU1" s="86" t="s">
        <v>1914</v>
      </c>
      <c r="ALV1" s="86" t="s">
        <v>1915</v>
      </c>
      <c r="ALW1" s="86" t="s">
        <v>1916</v>
      </c>
      <c r="ALX1" s="86" t="s">
        <v>1917</v>
      </c>
      <c r="ALY1" s="86" t="s">
        <v>1918</v>
      </c>
      <c r="ALZ1" s="86" t="s">
        <v>1919</v>
      </c>
      <c r="AMA1" s="86" t="s">
        <v>1920</v>
      </c>
      <c r="AMB1" s="86" t="s">
        <v>1921</v>
      </c>
      <c r="AMC1" s="86" t="s">
        <v>1922</v>
      </c>
      <c r="AMD1" s="86" t="s">
        <v>1923</v>
      </c>
      <c r="AME1" s="86" t="s">
        <v>445</v>
      </c>
      <c r="AMF1" s="86" t="s">
        <v>1924</v>
      </c>
      <c r="AMG1" s="86" t="s">
        <v>1925</v>
      </c>
      <c r="AMH1" s="86" t="s">
        <v>1926</v>
      </c>
      <c r="AMI1" s="86" t="s">
        <v>1927</v>
      </c>
      <c r="AMJ1" s="86" t="s">
        <v>1928</v>
      </c>
      <c r="AMK1" s="86" t="s">
        <v>1929</v>
      </c>
      <c r="AML1" s="86" t="s">
        <v>1930</v>
      </c>
      <c r="AMM1" s="86" t="s">
        <v>1931</v>
      </c>
      <c r="AMN1" s="86" t="s">
        <v>1932</v>
      </c>
      <c r="AMO1" s="86" t="s">
        <v>1933</v>
      </c>
      <c r="AMP1" s="86" t="s">
        <v>1934</v>
      </c>
      <c r="AMQ1" s="86" t="s">
        <v>1936</v>
      </c>
      <c r="AMR1" s="86" t="s">
        <v>1937</v>
      </c>
      <c r="AMS1" s="86" t="s">
        <v>1938</v>
      </c>
      <c r="AMT1" s="86" t="s">
        <v>1940</v>
      </c>
      <c r="AMU1" s="86" t="s">
        <v>1942</v>
      </c>
      <c r="AMV1" s="86" t="s">
        <v>1943</v>
      </c>
      <c r="AMW1" s="86" t="s">
        <v>1944</v>
      </c>
      <c r="AMX1" s="86" t="s">
        <v>1945</v>
      </c>
      <c r="AMY1" s="86" t="s">
        <v>1946</v>
      </c>
      <c r="AMZ1" s="86" t="s">
        <v>1948</v>
      </c>
      <c r="ANA1" s="86" t="s">
        <v>1949</v>
      </c>
      <c r="ANB1" s="86" t="s">
        <v>1950</v>
      </c>
      <c r="ANC1" s="86" t="s">
        <v>1951</v>
      </c>
      <c r="AND1" s="86" t="s">
        <v>1952</v>
      </c>
      <c r="ANE1" s="86" t="s">
        <v>1953</v>
      </c>
      <c r="ANF1" s="86" t="s">
        <v>1954</v>
      </c>
      <c r="ANG1" s="86" t="s">
        <v>1955</v>
      </c>
      <c r="ANH1" s="86" t="s">
        <v>1956</v>
      </c>
      <c r="ANI1" s="86" t="s">
        <v>1957</v>
      </c>
      <c r="ANJ1" s="86" t="s">
        <v>1958</v>
      </c>
      <c r="ANK1" s="86" t="s">
        <v>1959</v>
      </c>
      <c r="ANL1" s="86" t="s">
        <v>1960</v>
      </c>
      <c r="ANM1" s="86" t="s">
        <v>1961</v>
      </c>
      <c r="ANN1" s="86" t="s">
        <v>1962</v>
      </c>
      <c r="ANO1" s="86" t="s">
        <v>1963</v>
      </c>
      <c r="ANP1" s="86" t="s">
        <v>1964</v>
      </c>
      <c r="ANQ1" s="86" t="s">
        <v>1965</v>
      </c>
      <c r="ANR1" s="86" t="s">
        <v>1966</v>
      </c>
      <c r="ANS1" s="86" t="s">
        <v>1967</v>
      </c>
      <c r="ANT1" s="86" t="s">
        <v>1968</v>
      </c>
      <c r="ANU1" s="86" t="s">
        <v>1969</v>
      </c>
      <c r="ANV1" s="86" t="s">
        <v>1970</v>
      </c>
      <c r="ANW1" s="86" t="s">
        <v>1971</v>
      </c>
      <c r="ANX1" s="86" t="s">
        <v>1972</v>
      </c>
      <c r="ANY1" s="86" t="s">
        <v>1973</v>
      </c>
      <c r="ANZ1" s="86" t="s">
        <v>1974</v>
      </c>
      <c r="AOA1" s="86" t="s">
        <v>1975</v>
      </c>
      <c r="AOB1" s="86" t="s">
        <v>1976</v>
      </c>
      <c r="AOC1" s="86" t="s">
        <v>1978</v>
      </c>
      <c r="AOD1" s="86" t="s">
        <v>1979</v>
      </c>
      <c r="AOE1" s="86" t="s">
        <v>1980</v>
      </c>
      <c r="AOF1" s="86" t="s">
        <v>1981</v>
      </c>
      <c r="AOG1" s="86" t="s">
        <v>1982</v>
      </c>
      <c r="AOH1" s="86" t="s">
        <v>1983</v>
      </c>
      <c r="AOI1" s="86" t="s">
        <v>1984</v>
      </c>
      <c r="AOJ1" s="86" t="s">
        <v>1985</v>
      </c>
      <c r="AOK1" s="86" t="s">
        <v>1986</v>
      </c>
      <c r="AOL1" s="86" t="s">
        <v>1987</v>
      </c>
      <c r="AOM1" s="86" t="s">
        <v>1988</v>
      </c>
      <c r="AON1" s="86" t="s">
        <v>1990</v>
      </c>
      <c r="AOO1" s="86" t="s">
        <v>1991</v>
      </c>
      <c r="AOP1" s="86" t="s">
        <v>1992</v>
      </c>
      <c r="AOQ1" s="86" t="s">
        <v>1994</v>
      </c>
      <c r="AOR1" s="86" t="s">
        <v>1995</v>
      </c>
      <c r="AOS1" s="86" t="s">
        <v>1996</v>
      </c>
      <c r="AOT1" s="86" t="s">
        <v>1997</v>
      </c>
      <c r="AOU1" s="86" t="s">
        <v>1998</v>
      </c>
      <c r="AOV1" s="86" t="s">
        <v>1999</v>
      </c>
      <c r="AOW1" s="86" t="s">
        <v>2000</v>
      </c>
      <c r="AOX1" s="86" t="s">
        <v>2001</v>
      </c>
      <c r="AOY1" s="86" t="s">
        <v>2002</v>
      </c>
      <c r="AOZ1" s="86" t="s">
        <v>2003</v>
      </c>
      <c r="APA1" s="86" t="s">
        <v>2004</v>
      </c>
      <c r="APB1" s="86" t="s">
        <v>2005</v>
      </c>
      <c r="APC1" s="86" t="s">
        <v>2006</v>
      </c>
      <c r="APD1" s="86" t="s">
        <v>2007</v>
      </c>
      <c r="APE1" s="86" t="s">
        <v>2008</v>
      </c>
      <c r="APF1" s="86" t="s">
        <v>2009</v>
      </c>
      <c r="APG1" s="86" t="s">
        <v>2010</v>
      </c>
      <c r="APH1" s="86" t="s">
        <v>2011</v>
      </c>
      <c r="API1" s="86" t="s">
        <v>2012</v>
      </c>
      <c r="APJ1" s="86" t="s">
        <v>2013</v>
      </c>
      <c r="APK1" s="86" t="s">
        <v>2014</v>
      </c>
      <c r="APL1" s="86" t="s">
        <v>2015</v>
      </c>
      <c r="APM1" s="86" t="s">
        <v>2016</v>
      </c>
      <c r="APN1" s="86" t="s">
        <v>2017</v>
      </c>
      <c r="APO1" s="86" t="s">
        <v>2018</v>
      </c>
      <c r="APP1" s="86" t="s">
        <v>2019</v>
      </c>
      <c r="APQ1" s="86" t="s">
        <v>2020</v>
      </c>
      <c r="APR1" s="86" t="s">
        <v>2021</v>
      </c>
      <c r="APS1" s="86" t="s">
        <v>2022</v>
      </c>
      <c r="APT1" s="86" t="s">
        <v>2024</v>
      </c>
      <c r="APU1" s="86" t="s">
        <v>2025</v>
      </c>
      <c r="APV1" s="86" t="s">
        <v>2026</v>
      </c>
      <c r="APW1" s="86" t="s">
        <v>2027</v>
      </c>
      <c r="APX1" s="86" t="s">
        <v>2028</v>
      </c>
      <c r="APY1" s="86" t="s">
        <v>2029</v>
      </c>
      <c r="APZ1" s="86" t="s">
        <v>2030</v>
      </c>
      <c r="AQA1" s="86" t="s">
        <v>2031</v>
      </c>
      <c r="AQB1" s="86" t="s">
        <v>2032</v>
      </c>
      <c r="AQC1" s="86" t="s">
        <v>2033</v>
      </c>
      <c r="AQD1" s="86" t="s">
        <v>2034</v>
      </c>
      <c r="AQE1" s="86" t="s">
        <v>2036</v>
      </c>
      <c r="AQF1" s="86" t="s">
        <v>2037</v>
      </c>
      <c r="AQG1" s="86" t="s">
        <v>2038</v>
      </c>
      <c r="AQH1" s="86" t="s">
        <v>2040</v>
      </c>
      <c r="AQI1" s="86" t="s">
        <v>2041</v>
      </c>
      <c r="AQJ1" s="86" t="s">
        <v>2042</v>
      </c>
      <c r="AQK1" s="86" t="s">
        <v>2043</v>
      </c>
      <c r="AQL1" s="86" t="s">
        <v>2044</v>
      </c>
      <c r="AQM1" s="86" t="s">
        <v>2045</v>
      </c>
      <c r="AQN1" s="86" t="s">
        <v>2046</v>
      </c>
      <c r="AQO1" s="86" t="s">
        <v>2047</v>
      </c>
      <c r="AQP1" s="86" t="s">
        <v>2049</v>
      </c>
      <c r="AQQ1" s="86" t="s">
        <v>2050</v>
      </c>
      <c r="AQR1" s="86" t="s">
        <v>2051</v>
      </c>
      <c r="AQS1" s="86" t="s">
        <v>2052</v>
      </c>
      <c r="AQT1" s="86" t="s">
        <v>2054</v>
      </c>
      <c r="AQU1" s="86" t="s">
        <v>2055</v>
      </c>
      <c r="AQV1" s="86" t="s">
        <v>2056</v>
      </c>
      <c r="AQW1" s="86" t="s">
        <v>2057</v>
      </c>
      <c r="AQX1" s="86" t="s">
        <v>2058</v>
      </c>
      <c r="AQY1" s="86" t="s">
        <v>2059</v>
      </c>
      <c r="AQZ1" s="86" t="s">
        <v>2060</v>
      </c>
      <c r="ARA1" s="86" t="s">
        <v>2061</v>
      </c>
      <c r="ARB1" s="86" t="s">
        <v>2062</v>
      </c>
      <c r="ARC1" s="86" t="s">
        <v>2064</v>
      </c>
      <c r="ARD1" s="86" t="s">
        <v>2065</v>
      </c>
      <c r="ARE1" s="86" t="s">
        <v>2066</v>
      </c>
      <c r="ARF1" s="86" t="s">
        <v>2067</v>
      </c>
      <c r="ARG1" s="86" t="s">
        <v>2069</v>
      </c>
      <c r="ARH1" s="86" t="s">
        <v>2071</v>
      </c>
      <c r="ARI1" s="86" t="s">
        <v>2072</v>
      </c>
      <c r="ARJ1" s="86" t="s">
        <v>2073</v>
      </c>
      <c r="ARK1" s="86" t="s">
        <v>2074</v>
      </c>
      <c r="ARL1" s="86" t="s">
        <v>2075</v>
      </c>
      <c r="ARM1" s="86" t="s">
        <v>2076</v>
      </c>
      <c r="ARN1" s="86" t="s">
        <v>2077</v>
      </c>
      <c r="ARO1" s="86" t="s">
        <v>2079</v>
      </c>
      <c r="ARP1" s="86" t="s">
        <v>2081</v>
      </c>
      <c r="ARQ1" s="86" t="s">
        <v>2082</v>
      </c>
      <c r="ARR1" s="86" t="s">
        <v>2083</v>
      </c>
      <c r="ARS1" s="86" t="s">
        <v>2084</v>
      </c>
      <c r="ART1" s="86" t="s">
        <v>2085</v>
      </c>
      <c r="ARU1" s="86" t="s">
        <v>2086</v>
      </c>
      <c r="ARV1" s="86" t="s">
        <v>75</v>
      </c>
      <c r="ARW1" s="86" t="s">
        <v>2088</v>
      </c>
      <c r="ARX1" s="86" t="s">
        <v>2090</v>
      </c>
      <c r="ARY1" s="86" t="s">
        <v>2091</v>
      </c>
      <c r="ARZ1" s="86" t="s">
        <v>75</v>
      </c>
      <c r="ASA1" s="86" t="s">
        <v>2093</v>
      </c>
      <c r="ASB1" s="86" t="s">
        <v>2094</v>
      </c>
      <c r="ASC1" s="86" t="s">
        <v>2096</v>
      </c>
      <c r="ASD1" s="86" t="s">
        <v>2098</v>
      </c>
      <c r="ASE1" s="86" t="s">
        <v>2099</v>
      </c>
      <c r="ASF1" s="86" t="s">
        <v>2100</v>
      </c>
      <c r="ASG1" s="86" t="s">
        <v>2101</v>
      </c>
      <c r="ASH1" s="86" t="s">
        <v>2102</v>
      </c>
      <c r="ASI1" s="86" t="s">
        <v>2103</v>
      </c>
      <c r="ASJ1" s="86" t="s">
        <v>2104</v>
      </c>
      <c r="ASK1" s="86" t="s">
        <v>2106</v>
      </c>
      <c r="ASL1" s="86" t="s">
        <v>2107</v>
      </c>
      <c r="ASM1" s="86" t="s">
        <v>2108</v>
      </c>
      <c r="ASN1" s="86" t="s">
        <v>2109</v>
      </c>
      <c r="ASO1" s="86" t="s">
        <v>2111</v>
      </c>
      <c r="ASP1" s="86" t="s">
        <v>2112</v>
      </c>
      <c r="ASQ1" s="86" t="s">
        <v>2113</v>
      </c>
      <c r="ASR1" s="86" t="s">
        <v>2114</v>
      </c>
      <c r="ASS1" s="86" t="s">
        <v>2115</v>
      </c>
      <c r="AST1" s="86" t="s">
        <v>2116</v>
      </c>
      <c r="ASU1" s="86" t="s">
        <v>2117</v>
      </c>
      <c r="ASV1" s="86" t="s">
        <v>2118</v>
      </c>
      <c r="ASW1" s="86" t="s">
        <v>2120</v>
      </c>
      <c r="ASX1" s="86" t="s">
        <v>2121</v>
      </c>
      <c r="ASY1" s="86" t="s">
        <v>2122</v>
      </c>
      <c r="ASZ1" s="86" t="s">
        <v>2123</v>
      </c>
      <c r="ATA1" s="86" t="s">
        <v>2125</v>
      </c>
      <c r="ATB1" s="86" t="s">
        <v>2126</v>
      </c>
      <c r="ATC1" s="86" t="s">
        <v>2127</v>
      </c>
      <c r="ATD1" s="86" t="s">
        <v>2128</v>
      </c>
      <c r="ATE1" s="86" t="s">
        <v>2129</v>
      </c>
      <c r="ATF1" s="86" t="s">
        <v>2130</v>
      </c>
      <c r="ATG1" s="86" t="s">
        <v>2131</v>
      </c>
      <c r="ATH1" s="86" t="s">
        <v>2133</v>
      </c>
      <c r="ATI1" s="86" t="s">
        <v>2134</v>
      </c>
      <c r="ATJ1" s="86" t="s">
        <v>2135</v>
      </c>
      <c r="ATK1" s="86" t="s">
        <v>2136</v>
      </c>
      <c r="ATL1" s="86" t="s">
        <v>2138</v>
      </c>
      <c r="ATM1" s="86" t="s">
        <v>2139</v>
      </c>
      <c r="ATN1" s="86" t="s">
        <v>2140</v>
      </c>
      <c r="ATO1" s="86" t="s">
        <v>2141</v>
      </c>
      <c r="ATP1" s="86" t="s">
        <v>2142</v>
      </c>
      <c r="ATQ1" s="86" t="s">
        <v>2143</v>
      </c>
      <c r="ATR1" s="86" t="s">
        <v>2144</v>
      </c>
      <c r="ATS1" s="86" t="s">
        <v>2145</v>
      </c>
      <c r="ATT1" s="86" t="s">
        <v>2147</v>
      </c>
      <c r="ATU1" s="86" t="s">
        <v>2148</v>
      </c>
      <c r="ATV1" s="86" t="s">
        <v>2149</v>
      </c>
      <c r="ATW1" s="86" t="s">
        <v>2151</v>
      </c>
      <c r="ATX1" s="86" t="s">
        <v>2153</v>
      </c>
      <c r="ATY1" s="86" t="s">
        <v>2155</v>
      </c>
      <c r="ATZ1" s="86" t="s">
        <v>2157</v>
      </c>
      <c r="AUA1" s="86" t="s">
        <v>2159</v>
      </c>
      <c r="AUB1" s="86" t="s">
        <v>2161</v>
      </c>
      <c r="AUC1" s="86" t="s">
        <v>2163</v>
      </c>
      <c r="AUD1" s="86" t="s">
        <v>2165</v>
      </c>
      <c r="AUE1" s="86" t="s">
        <v>2167</v>
      </c>
      <c r="AUF1" s="86" t="s">
        <v>2169</v>
      </c>
      <c r="AUG1" s="86" t="s">
        <v>2171</v>
      </c>
      <c r="AUH1" s="86" t="s">
        <v>2173</v>
      </c>
      <c r="AUI1" s="86" t="s">
        <v>2175</v>
      </c>
      <c r="AUJ1" s="86" t="s">
        <v>2176</v>
      </c>
      <c r="AUK1" s="86" t="s">
        <v>2177</v>
      </c>
      <c r="AUL1" s="86" t="s">
        <v>2178</v>
      </c>
      <c r="AUM1" s="86" t="s">
        <v>2179</v>
      </c>
      <c r="AUN1" s="86" t="s">
        <v>2180</v>
      </c>
      <c r="AUO1" s="86" t="s">
        <v>2181</v>
      </c>
      <c r="AUP1" s="86" t="s">
        <v>2182</v>
      </c>
    </row>
    <row r="2" spans="1:1238" x14ac:dyDescent="0.35">
      <c r="A2">
        <v>1</v>
      </c>
      <c r="B2" t="s">
        <v>2186</v>
      </c>
      <c r="C2" s="2">
        <v>45154</v>
      </c>
      <c r="D2" t="s">
        <v>2187</v>
      </c>
      <c r="E2" t="s">
        <v>2188</v>
      </c>
      <c r="F2" s="2">
        <v>45154.438744999999</v>
      </c>
      <c r="G2" s="2">
        <v>45154.449091400456</v>
      </c>
      <c r="H2" t="s">
        <v>2189</v>
      </c>
      <c r="K2" t="s">
        <v>2190</v>
      </c>
      <c r="L2" s="2">
        <v>45154</v>
      </c>
      <c r="M2" t="s">
        <v>73</v>
      </c>
      <c r="N2" t="s">
        <v>2191</v>
      </c>
      <c r="O2" t="s">
        <v>74</v>
      </c>
      <c r="P2" t="s">
        <v>2192</v>
      </c>
      <c r="S2" t="s">
        <v>2193</v>
      </c>
      <c r="T2" t="s">
        <v>2194</v>
      </c>
      <c r="V2" t="s">
        <v>2195</v>
      </c>
      <c r="X2" t="s">
        <v>2196</v>
      </c>
      <c r="AA2" t="s">
        <v>2197</v>
      </c>
      <c r="AB2">
        <v>1</v>
      </c>
      <c r="AC2">
        <v>0</v>
      </c>
      <c r="AD2">
        <v>1</v>
      </c>
      <c r="AE2">
        <v>0</v>
      </c>
      <c r="AF2">
        <v>2</v>
      </c>
      <c r="AH2" t="s">
        <v>2198</v>
      </c>
      <c r="AI2">
        <v>1500</v>
      </c>
      <c r="AJ2" t="s">
        <v>2199</v>
      </c>
      <c r="AM2">
        <v>60</v>
      </c>
      <c r="AN2">
        <v>40</v>
      </c>
      <c r="AO2">
        <v>0</v>
      </c>
      <c r="AP2">
        <v>100</v>
      </c>
      <c r="AQ2">
        <v>0</v>
      </c>
      <c r="BH2" t="s">
        <v>2200</v>
      </c>
      <c r="BI2" t="s">
        <v>2201</v>
      </c>
      <c r="BJ2">
        <v>0</v>
      </c>
      <c r="BK2">
        <v>1</v>
      </c>
      <c r="BM2">
        <v>300</v>
      </c>
      <c r="BN2" t="s">
        <v>2199</v>
      </c>
      <c r="BQ2">
        <v>50</v>
      </c>
      <c r="BR2">
        <v>40</v>
      </c>
      <c r="BS2">
        <v>0</v>
      </c>
      <c r="BT2">
        <v>500</v>
      </c>
      <c r="BU2">
        <v>0</v>
      </c>
      <c r="BW2" t="s">
        <v>2195</v>
      </c>
      <c r="BY2" t="s">
        <v>2202</v>
      </c>
      <c r="BZ2">
        <v>1</v>
      </c>
      <c r="CA2">
        <v>0</v>
      </c>
      <c r="CB2">
        <v>1</v>
      </c>
      <c r="CC2">
        <v>0</v>
      </c>
      <c r="CE2" t="s">
        <v>2203</v>
      </c>
      <c r="CF2">
        <v>1</v>
      </c>
      <c r="CG2">
        <v>0</v>
      </c>
      <c r="CH2">
        <v>0</v>
      </c>
      <c r="CI2">
        <v>1</v>
      </c>
      <c r="CJ2">
        <v>0</v>
      </c>
      <c r="CK2">
        <v>1</v>
      </c>
      <c r="CL2">
        <v>0</v>
      </c>
      <c r="CM2">
        <v>0</v>
      </c>
      <c r="CN2">
        <v>0</v>
      </c>
      <c r="CO2">
        <v>0</v>
      </c>
      <c r="CP2">
        <v>0</v>
      </c>
      <c r="CS2" t="s">
        <v>2204</v>
      </c>
      <c r="CT2">
        <v>1</v>
      </c>
      <c r="CU2">
        <v>0</v>
      </c>
      <c r="CV2">
        <v>0</v>
      </c>
      <c r="CW2">
        <v>0</v>
      </c>
      <c r="EK2" t="s">
        <v>2205</v>
      </c>
      <c r="EL2">
        <v>1</v>
      </c>
      <c r="EM2">
        <v>0</v>
      </c>
      <c r="EN2">
        <v>0</v>
      </c>
      <c r="EO2">
        <v>1</v>
      </c>
      <c r="EP2">
        <v>0</v>
      </c>
      <c r="EQ2">
        <v>2</v>
      </c>
      <c r="ES2" t="s">
        <v>2198</v>
      </c>
      <c r="ET2">
        <v>7000</v>
      </c>
      <c r="EU2" t="s">
        <v>2199</v>
      </c>
      <c r="EX2">
        <v>45</v>
      </c>
      <c r="EY2">
        <v>40</v>
      </c>
      <c r="EZ2">
        <v>0</v>
      </c>
      <c r="FA2">
        <v>150</v>
      </c>
      <c r="FB2">
        <v>0</v>
      </c>
      <c r="FZ2" t="s">
        <v>2198</v>
      </c>
      <c r="GA2">
        <v>2500</v>
      </c>
      <c r="GB2" t="s">
        <v>2199</v>
      </c>
      <c r="GE2">
        <v>60</v>
      </c>
      <c r="GF2">
        <v>40</v>
      </c>
      <c r="GG2">
        <v>0</v>
      </c>
      <c r="GH2">
        <v>100</v>
      </c>
      <c r="GI2">
        <v>0</v>
      </c>
      <c r="GK2" t="s">
        <v>2195</v>
      </c>
      <c r="GM2" t="s">
        <v>2205</v>
      </c>
      <c r="GN2">
        <v>1</v>
      </c>
      <c r="GO2">
        <v>0</v>
      </c>
      <c r="GP2">
        <v>0</v>
      </c>
      <c r="GQ2">
        <v>1</v>
      </c>
      <c r="GR2">
        <v>0</v>
      </c>
      <c r="GT2" t="s">
        <v>2203</v>
      </c>
      <c r="GU2">
        <v>1</v>
      </c>
      <c r="GV2">
        <v>0</v>
      </c>
      <c r="GW2">
        <v>0</v>
      </c>
      <c r="GX2">
        <v>1</v>
      </c>
      <c r="GY2">
        <v>0</v>
      </c>
      <c r="GZ2">
        <v>1</v>
      </c>
      <c r="HA2">
        <v>0</v>
      </c>
      <c r="HB2">
        <v>0</v>
      </c>
      <c r="HC2">
        <v>0</v>
      </c>
      <c r="HD2">
        <v>0</v>
      </c>
      <c r="HE2">
        <v>0</v>
      </c>
      <c r="HH2" t="s">
        <v>2204</v>
      </c>
      <c r="HI2">
        <v>1</v>
      </c>
      <c r="HJ2">
        <v>0</v>
      </c>
      <c r="HK2">
        <v>0</v>
      </c>
      <c r="HL2">
        <v>0</v>
      </c>
      <c r="JB2" t="s">
        <v>2206</v>
      </c>
      <c r="JC2">
        <v>0</v>
      </c>
      <c r="JD2">
        <v>0</v>
      </c>
      <c r="JE2">
        <v>0</v>
      </c>
      <c r="JF2">
        <v>0</v>
      </c>
      <c r="JG2">
        <v>0</v>
      </c>
      <c r="JH2">
        <v>0</v>
      </c>
      <c r="JI2">
        <v>0</v>
      </c>
      <c r="JJ2">
        <v>0</v>
      </c>
      <c r="JK2">
        <v>0</v>
      </c>
      <c r="JL2">
        <v>0</v>
      </c>
      <c r="JM2">
        <v>0</v>
      </c>
      <c r="JN2">
        <v>0</v>
      </c>
      <c r="JO2">
        <v>0</v>
      </c>
      <c r="JP2">
        <v>0</v>
      </c>
      <c r="JQ2">
        <v>0</v>
      </c>
      <c r="JR2">
        <v>1</v>
      </c>
      <c r="JS2">
        <v>1</v>
      </c>
      <c r="JT2">
        <v>5</v>
      </c>
      <c r="AQG2" t="s">
        <v>2207</v>
      </c>
      <c r="AQH2">
        <v>0</v>
      </c>
      <c r="AQI2">
        <v>1</v>
      </c>
      <c r="AQJ2">
        <v>0</v>
      </c>
      <c r="AQK2">
        <v>0</v>
      </c>
      <c r="AQL2">
        <v>0</v>
      </c>
      <c r="AQM2">
        <v>0</v>
      </c>
      <c r="AQN2">
        <v>0</v>
      </c>
      <c r="AQO2">
        <v>0</v>
      </c>
      <c r="AQP2">
        <v>0</v>
      </c>
      <c r="AQQ2">
        <v>0</v>
      </c>
      <c r="AQS2" t="s">
        <v>2208</v>
      </c>
      <c r="AQT2">
        <v>0</v>
      </c>
      <c r="AQU2">
        <v>0</v>
      </c>
      <c r="AQV2">
        <v>1</v>
      </c>
      <c r="AQW2">
        <v>1</v>
      </c>
      <c r="AQX2">
        <v>0</v>
      </c>
      <c r="AQY2">
        <v>0</v>
      </c>
      <c r="AQZ2">
        <v>0</v>
      </c>
      <c r="ARA2">
        <v>0</v>
      </c>
      <c r="ARB2">
        <v>0</v>
      </c>
      <c r="ARC2">
        <v>0</v>
      </c>
      <c r="ARD2">
        <v>0</v>
      </c>
      <c r="ARF2" t="s">
        <v>2209</v>
      </c>
      <c r="ARG2" t="s">
        <v>2210</v>
      </c>
      <c r="ARH2">
        <v>0</v>
      </c>
      <c r="ARI2">
        <v>1</v>
      </c>
      <c r="ARJ2">
        <v>0</v>
      </c>
      <c r="ARK2">
        <v>0</v>
      </c>
      <c r="ARL2">
        <v>0</v>
      </c>
      <c r="ARM2">
        <v>0</v>
      </c>
      <c r="ARO2" t="s">
        <v>2206</v>
      </c>
      <c r="ARP2">
        <v>1</v>
      </c>
      <c r="ARQ2">
        <v>0</v>
      </c>
      <c r="ARR2">
        <v>0</v>
      </c>
      <c r="ARS2">
        <v>0</v>
      </c>
      <c r="ART2">
        <v>0</v>
      </c>
      <c r="ARU2">
        <v>0</v>
      </c>
      <c r="ARW2">
        <v>0</v>
      </c>
      <c r="ARX2">
        <v>0</v>
      </c>
      <c r="ARY2">
        <v>0</v>
      </c>
      <c r="ASB2" t="s">
        <v>2211</v>
      </c>
      <c r="ASC2" t="s">
        <v>2206</v>
      </c>
      <c r="ASD2">
        <v>1</v>
      </c>
      <c r="ASE2">
        <v>0</v>
      </c>
      <c r="ASF2">
        <v>0</v>
      </c>
      <c r="ASG2">
        <v>0</v>
      </c>
      <c r="ASH2">
        <v>0</v>
      </c>
      <c r="ASI2">
        <v>0</v>
      </c>
      <c r="ASJ2">
        <v>0</v>
      </c>
      <c r="ASK2">
        <v>0</v>
      </c>
      <c r="ASL2">
        <v>0</v>
      </c>
      <c r="ASN2" t="s">
        <v>2206</v>
      </c>
      <c r="ASO2">
        <v>1</v>
      </c>
      <c r="ASP2">
        <v>0</v>
      </c>
      <c r="ASQ2">
        <v>0</v>
      </c>
      <c r="ASR2">
        <v>0</v>
      </c>
      <c r="ASS2">
        <v>0</v>
      </c>
      <c r="AST2">
        <v>0</v>
      </c>
      <c r="ASU2">
        <v>0</v>
      </c>
      <c r="ASV2">
        <v>0</v>
      </c>
      <c r="ASW2">
        <v>0</v>
      </c>
      <c r="ASX2">
        <v>0</v>
      </c>
      <c r="ASZ2" t="s">
        <v>2206</v>
      </c>
      <c r="ATA2">
        <v>1</v>
      </c>
      <c r="ATB2">
        <v>0</v>
      </c>
      <c r="ATC2">
        <v>0</v>
      </c>
      <c r="ATD2">
        <v>0</v>
      </c>
      <c r="ATE2">
        <v>0</v>
      </c>
      <c r="ATF2">
        <v>0</v>
      </c>
      <c r="ATG2">
        <v>0</v>
      </c>
      <c r="ATH2">
        <v>0</v>
      </c>
      <c r="ATI2">
        <v>0</v>
      </c>
      <c r="ATK2" t="s">
        <v>2212</v>
      </c>
      <c r="ATL2">
        <v>0</v>
      </c>
      <c r="ATM2">
        <v>0</v>
      </c>
      <c r="ATN2">
        <v>0</v>
      </c>
      <c r="ATO2">
        <v>0</v>
      </c>
      <c r="ATP2">
        <v>0</v>
      </c>
      <c r="ATQ2">
        <v>0</v>
      </c>
      <c r="ATR2">
        <v>1</v>
      </c>
      <c r="ATS2">
        <v>0</v>
      </c>
      <c r="ATT2">
        <v>0</v>
      </c>
      <c r="ATV2" t="s">
        <v>2213</v>
      </c>
      <c r="ATZ2" t="s">
        <v>2213</v>
      </c>
      <c r="AUI2">
        <v>467444725</v>
      </c>
      <c r="AUJ2" s="2">
        <v>45155.340474537043</v>
      </c>
      <c r="AUM2" t="s">
        <v>2214</v>
      </c>
      <c r="AUN2" t="s">
        <v>2215</v>
      </c>
      <c r="AUO2" t="s">
        <v>2216</v>
      </c>
    </row>
    <row r="3" spans="1:1238" x14ac:dyDescent="0.35">
      <c r="A3">
        <v>2</v>
      </c>
      <c r="B3" t="s">
        <v>2217</v>
      </c>
      <c r="C3" s="2">
        <v>45154</v>
      </c>
      <c r="D3" t="s">
        <v>2187</v>
      </c>
      <c r="E3" t="s">
        <v>2188</v>
      </c>
      <c r="F3" s="2">
        <v>45154.627710092587</v>
      </c>
      <c r="G3" s="2">
        <v>45154.640506597221</v>
      </c>
      <c r="H3" t="s">
        <v>2189</v>
      </c>
      <c r="K3" t="s">
        <v>2190</v>
      </c>
      <c r="L3" s="2">
        <v>45154</v>
      </c>
      <c r="M3" t="s">
        <v>73</v>
      </c>
      <c r="N3" t="s">
        <v>2191</v>
      </c>
      <c r="O3" t="s">
        <v>74</v>
      </c>
      <c r="P3" t="s">
        <v>2192</v>
      </c>
      <c r="S3" t="s">
        <v>2193</v>
      </c>
      <c r="T3" t="s">
        <v>2194</v>
      </c>
      <c r="V3" t="s">
        <v>2195</v>
      </c>
      <c r="X3" t="s">
        <v>2196</v>
      </c>
      <c r="AA3" t="s">
        <v>2202</v>
      </c>
      <c r="AB3">
        <v>1</v>
      </c>
      <c r="AC3">
        <v>0</v>
      </c>
      <c r="AD3">
        <v>1</v>
      </c>
      <c r="AE3">
        <v>0</v>
      </c>
      <c r="AF3">
        <v>2</v>
      </c>
      <c r="AH3" t="s">
        <v>2198</v>
      </c>
      <c r="AI3">
        <v>1600</v>
      </c>
      <c r="AJ3" t="s">
        <v>2199</v>
      </c>
      <c r="AM3">
        <v>60</v>
      </c>
      <c r="AN3">
        <v>35</v>
      </c>
      <c r="AO3">
        <v>0</v>
      </c>
      <c r="AP3">
        <v>150</v>
      </c>
      <c r="AQ3">
        <v>0</v>
      </c>
      <c r="BH3" t="s">
        <v>2200</v>
      </c>
      <c r="BI3" t="s">
        <v>2201</v>
      </c>
      <c r="BJ3">
        <v>0</v>
      </c>
      <c r="BK3">
        <v>1</v>
      </c>
      <c r="BM3">
        <v>325</v>
      </c>
      <c r="BN3" t="s">
        <v>2199</v>
      </c>
      <c r="BQ3">
        <v>50</v>
      </c>
      <c r="BR3">
        <v>35</v>
      </c>
      <c r="BS3">
        <v>0</v>
      </c>
      <c r="BT3">
        <v>600</v>
      </c>
      <c r="BU3">
        <v>0</v>
      </c>
      <c r="BW3" t="s">
        <v>2195</v>
      </c>
      <c r="BY3" t="s">
        <v>2202</v>
      </c>
      <c r="BZ3">
        <v>1</v>
      </c>
      <c r="CA3">
        <v>0</v>
      </c>
      <c r="CB3">
        <v>1</v>
      </c>
      <c r="CC3">
        <v>0</v>
      </c>
      <c r="CE3" t="s">
        <v>2203</v>
      </c>
      <c r="CF3">
        <v>1</v>
      </c>
      <c r="CG3">
        <v>0</v>
      </c>
      <c r="CH3">
        <v>0</v>
      </c>
      <c r="CI3">
        <v>1</v>
      </c>
      <c r="CJ3">
        <v>0</v>
      </c>
      <c r="CK3">
        <v>1</v>
      </c>
      <c r="CL3">
        <v>0</v>
      </c>
      <c r="CM3">
        <v>0</v>
      </c>
      <c r="CN3">
        <v>0</v>
      </c>
      <c r="CO3">
        <v>0</v>
      </c>
      <c r="CP3">
        <v>0</v>
      </c>
      <c r="CS3" t="s">
        <v>2204</v>
      </c>
      <c r="CT3">
        <v>1</v>
      </c>
      <c r="CU3">
        <v>0</v>
      </c>
      <c r="CV3">
        <v>0</v>
      </c>
      <c r="CW3">
        <v>0</v>
      </c>
      <c r="EK3" t="s">
        <v>2205</v>
      </c>
      <c r="EL3">
        <v>1</v>
      </c>
      <c r="EM3">
        <v>0</v>
      </c>
      <c r="EN3">
        <v>0</v>
      </c>
      <c r="EO3">
        <v>1</v>
      </c>
      <c r="EP3">
        <v>0</v>
      </c>
      <c r="EQ3">
        <v>2</v>
      </c>
      <c r="ES3" t="s">
        <v>2200</v>
      </c>
      <c r="ET3">
        <v>6500</v>
      </c>
      <c r="EU3" t="s">
        <v>2199</v>
      </c>
      <c r="EX3">
        <v>60</v>
      </c>
      <c r="EY3">
        <v>35</v>
      </c>
      <c r="EZ3">
        <v>0</v>
      </c>
      <c r="FA3">
        <v>150</v>
      </c>
      <c r="FB3">
        <v>0</v>
      </c>
      <c r="FZ3" t="s">
        <v>2200</v>
      </c>
      <c r="GA3">
        <v>2500</v>
      </c>
      <c r="GB3" t="s">
        <v>2199</v>
      </c>
      <c r="GE3">
        <v>90</v>
      </c>
      <c r="GF3">
        <v>35</v>
      </c>
      <c r="GG3">
        <v>0</v>
      </c>
      <c r="GH3">
        <v>100</v>
      </c>
      <c r="GI3">
        <v>0</v>
      </c>
      <c r="GK3" t="s">
        <v>2195</v>
      </c>
      <c r="GM3" t="s">
        <v>2205</v>
      </c>
      <c r="GN3">
        <v>1</v>
      </c>
      <c r="GO3">
        <v>0</v>
      </c>
      <c r="GP3">
        <v>0</v>
      </c>
      <c r="GQ3">
        <v>1</v>
      </c>
      <c r="GR3">
        <v>0</v>
      </c>
      <c r="GT3" t="s">
        <v>2203</v>
      </c>
      <c r="GU3">
        <v>1</v>
      </c>
      <c r="GV3">
        <v>0</v>
      </c>
      <c r="GW3">
        <v>0</v>
      </c>
      <c r="GX3">
        <v>1</v>
      </c>
      <c r="GY3">
        <v>0</v>
      </c>
      <c r="GZ3">
        <v>1</v>
      </c>
      <c r="HA3">
        <v>0</v>
      </c>
      <c r="HB3">
        <v>0</v>
      </c>
      <c r="HC3">
        <v>0</v>
      </c>
      <c r="HD3">
        <v>0</v>
      </c>
      <c r="HE3">
        <v>0</v>
      </c>
      <c r="HH3" t="s">
        <v>2204</v>
      </c>
      <c r="HI3">
        <v>1</v>
      </c>
      <c r="HJ3">
        <v>0</v>
      </c>
      <c r="HK3">
        <v>0</v>
      </c>
      <c r="HL3">
        <v>0</v>
      </c>
      <c r="JB3" t="s">
        <v>2206</v>
      </c>
      <c r="JC3">
        <v>0</v>
      </c>
      <c r="JD3">
        <v>0</v>
      </c>
      <c r="JE3">
        <v>0</v>
      </c>
      <c r="JF3">
        <v>0</v>
      </c>
      <c r="JG3">
        <v>0</v>
      </c>
      <c r="JH3">
        <v>0</v>
      </c>
      <c r="JI3">
        <v>0</v>
      </c>
      <c r="JJ3">
        <v>0</v>
      </c>
      <c r="JK3">
        <v>0</v>
      </c>
      <c r="JL3">
        <v>0</v>
      </c>
      <c r="JM3">
        <v>0</v>
      </c>
      <c r="JN3">
        <v>0</v>
      </c>
      <c r="JO3">
        <v>0</v>
      </c>
      <c r="JP3">
        <v>0</v>
      </c>
      <c r="JQ3">
        <v>0</v>
      </c>
      <c r="JR3">
        <v>1</v>
      </c>
      <c r="JS3">
        <v>1</v>
      </c>
      <c r="JT3">
        <v>5</v>
      </c>
      <c r="AQG3" t="s">
        <v>2218</v>
      </c>
      <c r="AQH3">
        <v>0</v>
      </c>
      <c r="AQI3">
        <v>1</v>
      </c>
      <c r="AQJ3">
        <v>1</v>
      </c>
      <c r="AQK3">
        <v>0</v>
      </c>
      <c r="AQL3">
        <v>0</v>
      </c>
      <c r="AQM3">
        <v>1</v>
      </c>
      <c r="AQN3">
        <v>0</v>
      </c>
      <c r="AQO3">
        <v>0</v>
      </c>
      <c r="AQP3">
        <v>0</v>
      </c>
      <c r="AQQ3">
        <v>0</v>
      </c>
      <c r="AQS3" t="s">
        <v>2208</v>
      </c>
      <c r="AQT3">
        <v>0</v>
      </c>
      <c r="AQU3">
        <v>0</v>
      </c>
      <c r="AQV3">
        <v>1</v>
      </c>
      <c r="AQW3">
        <v>1</v>
      </c>
      <c r="AQX3">
        <v>0</v>
      </c>
      <c r="AQY3">
        <v>0</v>
      </c>
      <c r="AQZ3">
        <v>0</v>
      </c>
      <c r="ARA3">
        <v>0</v>
      </c>
      <c r="ARB3">
        <v>0</v>
      </c>
      <c r="ARC3">
        <v>0</v>
      </c>
      <c r="ARD3">
        <v>0</v>
      </c>
      <c r="ARF3" t="s">
        <v>2219</v>
      </c>
      <c r="ARG3" t="s">
        <v>2220</v>
      </c>
      <c r="ARH3">
        <v>1</v>
      </c>
      <c r="ARI3">
        <v>0</v>
      </c>
      <c r="ARJ3">
        <v>0</v>
      </c>
      <c r="ARK3">
        <v>0</v>
      </c>
      <c r="ARL3">
        <v>0</v>
      </c>
      <c r="ARM3">
        <v>0</v>
      </c>
      <c r="ARO3" t="s">
        <v>2206</v>
      </c>
      <c r="ARP3">
        <v>1</v>
      </c>
      <c r="ARQ3">
        <v>0</v>
      </c>
      <c r="ARR3">
        <v>0</v>
      </c>
      <c r="ARS3">
        <v>0</v>
      </c>
      <c r="ART3">
        <v>0</v>
      </c>
      <c r="ARU3">
        <v>0</v>
      </c>
      <c r="ARW3">
        <v>0</v>
      </c>
      <c r="ARX3">
        <v>0</v>
      </c>
      <c r="ARY3">
        <v>0</v>
      </c>
      <c r="ASB3" t="s">
        <v>2211</v>
      </c>
      <c r="ASC3" t="s">
        <v>2206</v>
      </c>
      <c r="ASD3">
        <v>1</v>
      </c>
      <c r="ASE3">
        <v>0</v>
      </c>
      <c r="ASF3">
        <v>0</v>
      </c>
      <c r="ASG3">
        <v>0</v>
      </c>
      <c r="ASH3">
        <v>0</v>
      </c>
      <c r="ASI3">
        <v>0</v>
      </c>
      <c r="ASJ3">
        <v>0</v>
      </c>
      <c r="ASK3">
        <v>0</v>
      </c>
      <c r="ASL3">
        <v>0</v>
      </c>
      <c r="ASN3" t="s">
        <v>2206</v>
      </c>
      <c r="ASO3">
        <v>1</v>
      </c>
      <c r="ASP3">
        <v>0</v>
      </c>
      <c r="ASQ3">
        <v>0</v>
      </c>
      <c r="ASR3">
        <v>0</v>
      </c>
      <c r="ASS3">
        <v>0</v>
      </c>
      <c r="AST3">
        <v>0</v>
      </c>
      <c r="ASU3">
        <v>0</v>
      </c>
      <c r="ASV3">
        <v>0</v>
      </c>
      <c r="ASW3">
        <v>0</v>
      </c>
      <c r="ASX3">
        <v>0</v>
      </c>
      <c r="ASZ3" t="s">
        <v>2206</v>
      </c>
      <c r="ATA3">
        <v>1</v>
      </c>
      <c r="ATB3">
        <v>0</v>
      </c>
      <c r="ATC3">
        <v>0</v>
      </c>
      <c r="ATD3">
        <v>0</v>
      </c>
      <c r="ATE3">
        <v>0</v>
      </c>
      <c r="ATF3">
        <v>0</v>
      </c>
      <c r="ATG3">
        <v>0</v>
      </c>
      <c r="ATH3">
        <v>0</v>
      </c>
      <c r="ATI3">
        <v>0</v>
      </c>
      <c r="ATK3" t="s">
        <v>2212</v>
      </c>
      <c r="ATL3">
        <v>0</v>
      </c>
      <c r="ATM3">
        <v>0</v>
      </c>
      <c r="ATN3">
        <v>0</v>
      </c>
      <c r="ATO3">
        <v>0</v>
      </c>
      <c r="ATP3">
        <v>0</v>
      </c>
      <c r="ATQ3">
        <v>0</v>
      </c>
      <c r="ATR3">
        <v>1</v>
      </c>
      <c r="ATS3">
        <v>0</v>
      </c>
      <c r="ATT3">
        <v>0</v>
      </c>
      <c r="ATV3" t="s">
        <v>2213</v>
      </c>
      <c r="ATZ3" t="s">
        <v>2213</v>
      </c>
      <c r="AUI3">
        <v>467444737</v>
      </c>
      <c r="AUJ3" s="2">
        <v>45155.340497685189</v>
      </c>
      <c r="AUM3" t="s">
        <v>2214</v>
      </c>
      <c r="AUN3" t="s">
        <v>2215</v>
      </c>
      <c r="AUO3" t="s">
        <v>2216</v>
      </c>
    </row>
    <row r="4" spans="1:1238" x14ac:dyDescent="0.35">
      <c r="A4">
        <v>3</v>
      </c>
      <c r="B4" t="s">
        <v>2221</v>
      </c>
      <c r="C4" s="2">
        <v>45154</v>
      </c>
      <c r="D4" t="s">
        <v>2187</v>
      </c>
      <c r="E4" t="s">
        <v>2188</v>
      </c>
      <c r="F4" s="2">
        <v>45154.641462488427</v>
      </c>
      <c r="G4" s="2">
        <v>45154.650361608801</v>
      </c>
      <c r="H4" t="s">
        <v>2189</v>
      </c>
      <c r="K4" t="s">
        <v>2190</v>
      </c>
      <c r="L4" s="2">
        <v>45154</v>
      </c>
      <c r="M4" t="s">
        <v>73</v>
      </c>
      <c r="N4" t="s">
        <v>2191</v>
      </c>
      <c r="O4" t="s">
        <v>74</v>
      </c>
      <c r="P4" t="s">
        <v>2192</v>
      </c>
      <c r="S4" t="s">
        <v>2193</v>
      </c>
      <c r="T4" t="s">
        <v>2194</v>
      </c>
      <c r="V4" t="s">
        <v>2195</v>
      </c>
      <c r="X4" t="s">
        <v>2196</v>
      </c>
      <c r="AA4" t="s">
        <v>2202</v>
      </c>
      <c r="AB4">
        <v>1</v>
      </c>
      <c r="AC4">
        <v>0</v>
      </c>
      <c r="AD4">
        <v>1</v>
      </c>
      <c r="AE4">
        <v>0</v>
      </c>
      <c r="AF4">
        <v>2</v>
      </c>
      <c r="AH4" t="s">
        <v>2198</v>
      </c>
      <c r="AI4">
        <v>1500</v>
      </c>
      <c r="AJ4" t="s">
        <v>2222</v>
      </c>
      <c r="AM4">
        <v>80</v>
      </c>
      <c r="AN4">
        <v>40</v>
      </c>
      <c r="AO4">
        <v>0</v>
      </c>
      <c r="AP4">
        <v>200</v>
      </c>
      <c r="AQ4">
        <v>0</v>
      </c>
      <c r="BH4" t="s">
        <v>2200</v>
      </c>
      <c r="BI4" t="s">
        <v>2201</v>
      </c>
      <c r="BJ4">
        <v>0</v>
      </c>
      <c r="BK4">
        <v>1</v>
      </c>
      <c r="BM4">
        <v>300</v>
      </c>
      <c r="BN4" t="s">
        <v>2222</v>
      </c>
      <c r="BQ4">
        <v>60</v>
      </c>
      <c r="BR4">
        <v>40</v>
      </c>
      <c r="BS4">
        <v>0</v>
      </c>
      <c r="BT4">
        <v>800</v>
      </c>
      <c r="BU4">
        <v>0</v>
      </c>
      <c r="BW4" t="s">
        <v>2195</v>
      </c>
      <c r="BY4" t="s">
        <v>2202</v>
      </c>
      <c r="BZ4">
        <v>1</v>
      </c>
      <c r="CA4">
        <v>0</v>
      </c>
      <c r="CB4">
        <v>1</v>
      </c>
      <c r="CC4">
        <v>0</v>
      </c>
      <c r="CE4" t="s">
        <v>2203</v>
      </c>
      <c r="CF4">
        <v>1</v>
      </c>
      <c r="CG4">
        <v>0</v>
      </c>
      <c r="CH4">
        <v>0</v>
      </c>
      <c r="CI4">
        <v>1</v>
      </c>
      <c r="CJ4">
        <v>0</v>
      </c>
      <c r="CK4">
        <v>1</v>
      </c>
      <c r="CL4">
        <v>0</v>
      </c>
      <c r="CM4">
        <v>0</v>
      </c>
      <c r="CN4">
        <v>0</v>
      </c>
      <c r="CO4">
        <v>0</v>
      </c>
      <c r="CP4">
        <v>0</v>
      </c>
      <c r="CS4" t="s">
        <v>2223</v>
      </c>
      <c r="CT4">
        <v>0</v>
      </c>
      <c r="CU4">
        <v>1</v>
      </c>
      <c r="CV4">
        <v>0</v>
      </c>
      <c r="CW4">
        <v>0</v>
      </c>
      <c r="CX4" t="s">
        <v>2202</v>
      </c>
      <c r="CY4">
        <v>1</v>
      </c>
      <c r="CZ4">
        <v>0</v>
      </c>
      <c r="DA4">
        <v>1</v>
      </c>
      <c r="DB4">
        <v>0</v>
      </c>
      <c r="DC4" t="s">
        <v>2224</v>
      </c>
      <c r="DD4">
        <v>0</v>
      </c>
      <c r="DE4">
        <v>1</v>
      </c>
      <c r="DF4">
        <v>0</v>
      </c>
      <c r="DG4">
        <v>0</v>
      </c>
      <c r="DH4">
        <v>0</v>
      </c>
      <c r="DI4">
        <v>0</v>
      </c>
      <c r="DJ4">
        <v>0</v>
      </c>
      <c r="DK4">
        <v>1</v>
      </c>
      <c r="DL4">
        <v>1</v>
      </c>
      <c r="DM4">
        <v>0</v>
      </c>
      <c r="DN4">
        <v>0</v>
      </c>
      <c r="DO4">
        <v>0</v>
      </c>
      <c r="EK4" t="s">
        <v>2205</v>
      </c>
      <c r="EL4">
        <v>1</v>
      </c>
      <c r="EM4">
        <v>0</v>
      </c>
      <c r="EN4">
        <v>0</v>
      </c>
      <c r="EO4">
        <v>1</v>
      </c>
      <c r="EP4">
        <v>0</v>
      </c>
      <c r="EQ4">
        <v>2</v>
      </c>
      <c r="ES4" t="s">
        <v>2200</v>
      </c>
      <c r="ET4">
        <v>7000</v>
      </c>
      <c r="EU4" t="s">
        <v>2222</v>
      </c>
      <c r="EX4">
        <v>60</v>
      </c>
      <c r="EY4">
        <v>40</v>
      </c>
      <c r="EZ4">
        <v>0</v>
      </c>
      <c r="FA4">
        <v>100</v>
      </c>
      <c r="FB4">
        <v>0</v>
      </c>
      <c r="FZ4" t="s">
        <v>2198</v>
      </c>
      <c r="GA4">
        <v>3000</v>
      </c>
      <c r="GB4" t="s">
        <v>2222</v>
      </c>
      <c r="GE4">
        <v>70</v>
      </c>
      <c r="GF4">
        <v>50</v>
      </c>
      <c r="GG4">
        <v>0</v>
      </c>
      <c r="GH4">
        <v>100</v>
      </c>
      <c r="GI4">
        <v>0</v>
      </c>
      <c r="GK4" t="s">
        <v>2195</v>
      </c>
      <c r="GM4" t="s">
        <v>2205</v>
      </c>
      <c r="GN4">
        <v>1</v>
      </c>
      <c r="GO4">
        <v>0</v>
      </c>
      <c r="GP4">
        <v>0</v>
      </c>
      <c r="GQ4">
        <v>1</v>
      </c>
      <c r="GR4">
        <v>0</v>
      </c>
      <c r="GT4" t="s">
        <v>2225</v>
      </c>
      <c r="GU4">
        <v>1</v>
      </c>
      <c r="GV4">
        <v>0</v>
      </c>
      <c r="GW4">
        <v>0</v>
      </c>
      <c r="GX4">
        <v>1</v>
      </c>
      <c r="GY4">
        <v>0</v>
      </c>
      <c r="GZ4">
        <v>0</v>
      </c>
      <c r="HA4">
        <v>0</v>
      </c>
      <c r="HB4">
        <v>0</v>
      </c>
      <c r="HC4">
        <v>0</v>
      </c>
      <c r="HD4">
        <v>0</v>
      </c>
      <c r="HE4">
        <v>0</v>
      </c>
      <c r="HH4" t="s">
        <v>2204</v>
      </c>
      <c r="HI4">
        <v>1</v>
      </c>
      <c r="HJ4">
        <v>0</v>
      </c>
      <c r="HK4">
        <v>0</v>
      </c>
      <c r="HL4">
        <v>0</v>
      </c>
      <c r="JB4" t="s">
        <v>2206</v>
      </c>
      <c r="JC4">
        <v>0</v>
      </c>
      <c r="JD4">
        <v>0</v>
      </c>
      <c r="JE4">
        <v>0</v>
      </c>
      <c r="JF4">
        <v>0</v>
      </c>
      <c r="JG4">
        <v>0</v>
      </c>
      <c r="JH4">
        <v>0</v>
      </c>
      <c r="JI4">
        <v>0</v>
      </c>
      <c r="JJ4">
        <v>0</v>
      </c>
      <c r="JK4">
        <v>0</v>
      </c>
      <c r="JL4">
        <v>0</v>
      </c>
      <c r="JM4">
        <v>0</v>
      </c>
      <c r="JN4">
        <v>0</v>
      </c>
      <c r="JO4">
        <v>0</v>
      </c>
      <c r="JP4">
        <v>0</v>
      </c>
      <c r="JQ4">
        <v>0</v>
      </c>
      <c r="JR4">
        <v>1</v>
      </c>
      <c r="JS4">
        <v>1</v>
      </c>
      <c r="JT4">
        <v>5</v>
      </c>
      <c r="AQG4" t="s">
        <v>2226</v>
      </c>
      <c r="AQH4">
        <v>0</v>
      </c>
      <c r="AQI4">
        <v>0</v>
      </c>
      <c r="AQJ4">
        <v>1</v>
      </c>
      <c r="AQK4">
        <v>1</v>
      </c>
      <c r="AQL4">
        <v>0</v>
      </c>
      <c r="AQM4">
        <v>1</v>
      </c>
      <c r="AQN4">
        <v>0</v>
      </c>
      <c r="AQO4">
        <v>0</v>
      </c>
      <c r="AQP4">
        <v>0</v>
      </c>
      <c r="AQQ4">
        <v>0</v>
      </c>
      <c r="AQS4" t="s">
        <v>2227</v>
      </c>
      <c r="AQT4">
        <v>0</v>
      </c>
      <c r="AQU4">
        <v>0</v>
      </c>
      <c r="AQV4">
        <v>1</v>
      </c>
      <c r="AQW4">
        <v>1</v>
      </c>
      <c r="AQX4">
        <v>0</v>
      </c>
      <c r="AQY4">
        <v>1</v>
      </c>
      <c r="AQZ4">
        <v>0</v>
      </c>
      <c r="ARA4">
        <v>0</v>
      </c>
      <c r="ARB4">
        <v>0</v>
      </c>
      <c r="ARC4">
        <v>0</v>
      </c>
      <c r="ARD4">
        <v>0</v>
      </c>
      <c r="ARF4" t="s">
        <v>2209</v>
      </c>
      <c r="ARG4" t="s">
        <v>2210</v>
      </c>
      <c r="ARH4">
        <v>0</v>
      </c>
      <c r="ARI4">
        <v>1</v>
      </c>
      <c r="ARJ4">
        <v>0</v>
      </c>
      <c r="ARK4">
        <v>0</v>
      </c>
      <c r="ARL4">
        <v>0</v>
      </c>
      <c r="ARM4">
        <v>0</v>
      </c>
      <c r="ARO4" t="s">
        <v>2206</v>
      </c>
      <c r="ARP4">
        <v>1</v>
      </c>
      <c r="ARQ4">
        <v>0</v>
      </c>
      <c r="ARR4">
        <v>0</v>
      </c>
      <c r="ARS4">
        <v>0</v>
      </c>
      <c r="ART4">
        <v>0</v>
      </c>
      <c r="ARU4">
        <v>0</v>
      </c>
      <c r="ARW4">
        <v>0</v>
      </c>
      <c r="ARX4">
        <v>0</v>
      </c>
      <c r="ARY4">
        <v>0</v>
      </c>
      <c r="ASB4" t="s">
        <v>2211</v>
      </c>
      <c r="ASC4" t="s">
        <v>2206</v>
      </c>
      <c r="ASD4">
        <v>1</v>
      </c>
      <c r="ASE4">
        <v>0</v>
      </c>
      <c r="ASF4">
        <v>0</v>
      </c>
      <c r="ASG4">
        <v>0</v>
      </c>
      <c r="ASH4">
        <v>0</v>
      </c>
      <c r="ASI4">
        <v>0</v>
      </c>
      <c r="ASJ4">
        <v>0</v>
      </c>
      <c r="ASK4">
        <v>0</v>
      </c>
      <c r="ASL4">
        <v>0</v>
      </c>
      <c r="ASN4" t="s">
        <v>2206</v>
      </c>
      <c r="ASO4">
        <v>1</v>
      </c>
      <c r="ASP4">
        <v>0</v>
      </c>
      <c r="ASQ4">
        <v>0</v>
      </c>
      <c r="ASR4">
        <v>0</v>
      </c>
      <c r="ASS4">
        <v>0</v>
      </c>
      <c r="AST4">
        <v>0</v>
      </c>
      <c r="ASU4">
        <v>0</v>
      </c>
      <c r="ASV4">
        <v>0</v>
      </c>
      <c r="ASW4">
        <v>0</v>
      </c>
      <c r="ASX4">
        <v>0</v>
      </c>
      <c r="ASZ4" t="s">
        <v>2206</v>
      </c>
      <c r="ATA4">
        <v>1</v>
      </c>
      <c r="ATB4">
        <v>0</v>
      </c>
      <c r="ATC4">
        <v>0</v>
      </c>
      <c r="ATD4">
        <v>0</v>
      </c>
      <c r="ATE4">
        <v>0</v>
      </c>
      <c r="ATF4">
        <v>0</v>
      </c>
      <c r="ATG4">
        <v>0</v>
      </c>
      <c r="ATH4">
        <v>0</v>
      </c>
      <c r="ATI4">
        <v>0</v>
      </c>
      <c r="ATK4" t="s">
        <v>2212</v>
      </c>
      <c r="ATL4">
        <v>0</v>
      </c>
      <c r="ATM4">
        <v>0</v>
      </c>
      <c r="ATN4">
        <v>0</v>
      </c>
      <c r="ATO4">
        <v>0</v>
      </c>
      <c r="ATP4">
        <v>0</v>
      </c>
      <c r="ATQ4">
        <v>0</v>
      </c>
      <c r="ATR4">
        <v>1</v>
      </c>
      <c r="ATS4">
        <v>0</v>
      </c>
      <c r="ATT4">
        <v>0</v>
      </c>
      <c r="ATV4" t="s">
        <v>2228</v>
      </c>
      <c r="ATW4" t="s">
        <v>2229</v>
      </c>
      <c r="ATZ4" t="s">
        <v>2228</v>
      </c>
      <c r="AUA4" t="s">
        <v>2229</v>
      </c>
      <c r="AUI4">
        <v>467444755</v>
      </c>
      <c r="AUJ4" s="2">
        <v>45155.340520833328</v>
      </c>
      <c r="AUM4" t="s">
        <v>2214</v>
      </c>
      <c r="AUN4" t="s">
        <v>2215</v>
      </c>
      <c r="AUO4" t="s">
        <v>2216</v>
      </c>
    </row>
    <row r="5" spans="1:1238" x14ac:dyDescent="0.35">
      <c r="A5">
        <v>4</v>
      </c>
      <c r="B5" t="s">
        <v>2230</v>
      </c>
      <c r="C5" s="2">
        <v>45155</v>
      </c>
      <c r="D5" t="s">
        <v>2231</v>
      </c>
      <c r="E5" t="s">
        <v>2232</v>
      </c>
      <c r="F5" s="2">
        <v>45155.419061631939</v>
      </c>
      <c r="G5" s="2">
        <v>45155.483698865741</v>
      </c>
      <c r="H5" t="s">
        <v>2189</v>
      </c>
      <c r="K5" t="s">
        <v>2233</v>
      </c>
      <c r="L5" s="2">
        <v>45155</v>
      </c>
      <c r="M5" t="s">
        <v>96</v>
      </c>
      <c r="N5" t="s">
        <v>2234</v>
      </c>
      <c r="O5" t="s">
        <v>97</v>
      </c>
      <c r="P5" t="s">
        <v>2192</v>
      </c>
      <c r="S5" t="s">
        <v>2235</v>
      </c>
      <c r="T5" t="s">
        <v>2236</v>
      </c>
      <c r="V5" t="s">
        <v>2195</v>
      </c>
      <c r="X5" t="s">
        <v>2196</v>
      </c>
      <c r="AA5" t="s">
        <v>2237</v>
      </c>
      <c r="AB5">
        <v>1</v>
      </c>
      <c r="AC5">
        <v>0</v>
      </c>
      <c r="AD5">
        <v>0</v>
      </c>
      <c r="AE5">
        <v>0</v>
      </c>
      <c r="AF5">
        <v>1</v>
      </c>
      <c r="AH5" t="s">
        <v>2200</v>
      </c>
      <c r="AI5">
        <v>1000</v>
      </c>
      <c r="AJ5" t="s">
        <v>2199</v>
      </c>
      <c r="AM5">
        <v>60</v>
      </c>
      <c r="AN5">
        <v>30</v>
      </c>
      <c r="AO5">
        <v>0</v>
      </c>
      <c r="AP5">
        <v>100</v>
      </c>
      <c r="AQ5">
        <v>50</v>
      </c>
      <c r="BW5" t="s">
        <v>2195</v>
      </c>
      <c r="BY5" t="s">
        <v>2237</v>
      </c>
      <c r="BZ5">
        <v>1</v>
      </c>
      <c r="CA5">
        <v>0</v>
      </c>
      <c r="CB5">
        <v>0</v>
      </c>
      <c r="CC5">
        <v>0</v>
      </c>
      <c r="CE5" t="s">
        <v>474</v>
      </c>
      <c r="CF5">
        <v>1</v>
      </c>
      <c r="CG5">
        <v>0</v>
      </c>
      <c r="CH5">
        <v>0</v>
      </c>
      <c r="CI5">
        <v>0</v>
      </c>
      <c r="CJ5">
        <v>0</v>
      </c>
      <c r="CK5">
        <v>0</v>
      </c>
      <c r="CL5">
        <v>0</v>
      </c>
      <c r="CM5">
        <v>0</v>
      </c>
      <c r="CN5">
        <v>0</v>
      </c>
      <c r="CO5">
        <v>0</v>
      </c>
      <c r="CP5">
        <v>0</v>
      </c>
      <c r="CS5" t="s">
        <v>2204</v>
      </c>
      <c r="CT5">
        <v>1</v>
      </c>
      <c r="CU5">
        <v>0</v>
      </c>
      <c r="CV5">
        <v>0</v>
      </c>
      <c r="CW5">
        <v>0</v>
      </c>
      <c r="EK5" t="s">
        <v>2206</v>
      </c>
      <c r="EL5">
        <v>0</v>
      </c>
      <c r="EM5">
        <v>0</v>
      </c>
      <c r="EN5">
        <v>0</v>
      </c>
      <c r="EO5">
        <v>0</v>
      </c>
      <c r="EP5">
        <v>1</v>
      </c>
      <c r="EQ5">
        <v>1</v>
      </c>
      <c r="JB5" t="s">
        <v>2238</v>
      </c>
      <c r="JC5">
        <v>0</v>
      </c>
      <c r="JD5">
        <v>0</v>
      </c>
      <c r="JE5">
        <v>0</v>
      </c>
      <c r="JF5">
        <v>1</v>
      </c>
      <c r="JG5">
        <v>1</v>
      </c>
      <c r="JH5">
        <v>1</v>
      </c>
      <c r="JI5">
        <v>1</v>
      </c>
      <c r="JJ5">
        <v>1</v>
      </c>
      <c r="JK5">
        <v>1</v>
      </c>
      <c r="JL5">
        <v>0</v>
      </c>
      <c r="JM5">
        <v>0</v>
      </c>
      <c r="JN5">
        <v>0</v>
      </c>
      <c r="JO5">
        <v>0</v>
      </c>
      <c r="JP5">
        <v>0</v>
      </c>
      <c r="JQ5">
        <v>0</v>
      </c>
      <c r="JR5">
        <v>0</v>
      </c>
      <c r="JS5">
        <v>6</v>
      </c>
      <c r="JT5">
        <v>8</v>
      </c>
      <c r="LM5" t="s">
        <v>2198</v>
      </c>
      <c r="LN5">
        <v>5500</v>
      </c>
      <c r="LO5" t="s">
        <v>2239</v>
      </c>
      <c r="LR5">
        <v>90</v>
      </c>
      <c r="LS5">
        <v>30</v>
      </c>
      <c r="LT5">
        <v>0</v>
      </c>
      <c r="LU5">
        <v>30</v>
      </c>
      <c r="LV5">
        <v>15</v>
      </c>
      <c r="LX5" t="s">
        <v>2198</v>
      </c>
      <c r="LY5">
        <v>4250</v>
      </c>
      <c r="LZ5" t="s">
        <v>2239</v>
      </c>
      <c r="MC5">
        <v>60</v>
      </c>
      <c r="MD5">
        <v>30</v>
      </c>
      <c r="ME5">
        <v>0</v>
      </c>
      <c r="MF5">
        <v>30</v>
      </c>
      <c r="MG5">
        <v>10</v>
      </c>
      <c r="MI5" t="s">
        <v>2200</v>
      </c>
      <c r="MJ5">
        <v>400</v>
      </c>
      <c r="MK5" t="s">
        <v>2239</v>
      </c>
      <c r="MN5">
        <v>45</v>
      </c>
      <c r="MO5">
        <v>30</v>
      </c>
      <c r="MP5">
        <v>0</v>
      </c>
      <c r="MQ5">
        <v>500</v>
      </c>
      <c r="MR5">
        <v>300</v>
      </c>
      <c r="MT5" t="s">
        <v>2200</v>
      </c>
      <c r="MU5">
        <v>200</v>
      </c>
      <c r="MV5" t="s">
        <v>2239</v>
      </c>
      <c r="MY5">
        <v>30</v>
      </c>
      <c r="MZ5">
        <v>20</v>
      </c>
      <c r="NA5">
        <v>0</v>
      </c>
      <c r="NB5">
        <v>1000</v>
      </c>
      <c r="NC5">
        <v>500</v>
      </c>
      <c r="NE5" t="s">
        <v>2200</v>
      </c>
      <c r="NF5" t="s">
        <v>2240</v>
      </c>
      <c r="NG5">
        <v>1</v>
      </c>
      <c r="NH5">
        <v>1</v>
      </c>
      <c r="NI5">
        <v>1</v>
      </c>
      <c r="NJ5">
        <v>800</v>
      </c>
      <c r="NK5">
        <v>1000</v>
      </c>
      <c r="NL5">
        <v>1200</v>
      </c>
      <c r="NM5" t="s">
        <v>2239</v>
      </c>
      <c r="NP5">
        <v>45</v>
      </c>
      <c r="NQ5">
        <v>30</v>
      </c>
      <c r="NR5">
        <v>0</v>
      </c>
      <c r="NS5">
        <v>1000</v>
      </c>
      <c r="NT5">
        <v>700</v>
      </c>
      <c r="NV5" t="s">
        <v>2198</v>
      </c>
      <c r="NW5">
        <v>3000</v>
      </c>
      <c r="NX5" t="s">
        <v>2239</v>
      </c>
      <c r="OA5">
        <v>45</v>
      </c>
      <c r="OB5">
        <v>30</v>
      </c>
      <c r="OC5">
        <v>0</v>
      </c>
      <c r="OD5">
        <v>200</v>
      </c>
      <c r="OE5">
        <v>100</v>
      </c>
      <c r="QX5" t="s">
        <v>2195</v>
      </c>
      <c r="QZ5" t="s">
        <v>2241</v>
      </c>
      <c r="RA5">
        <v>0</v>
      </c>
      <c r="RB5">
        <v>0</v>
      </c>
      <c r="RC5">
        <v>0</v>
      </c>
      <c r="RD5">
        <v>0</v>
      </c>
      <c r="RE5">
        <v>0</v>
      </c>
      <c r="RF5">
        <v>1</v>
      </c>
      <c r="RG5">
        <v>1</v>
      </c>
      <c r="RH5">
        <v>1</v>
      </c>
      <c r="RI5">
        <v>0</v>
      </c>
      <c r="RJ5">
        <v>0</v>
      </c>
      <c r="RK5">
        <v>0</v>
      </c>
      <c r="RL5">
        <v>0</v>
      </c>
      <c r="RM5">
        <v>0</v>
      </c>
      <c r="RN5">
        <v>0</v>
      </c>
      <c r="RO5">
        <v>0</v>
      </c>
      <c r="RP5">
        <v>0</v>
      </c>
      <c r="RR5" t="s">
        <v>2242</v>
      </c>
      <c r="RS5">
        <v>0</v>
      </c>
      <c r="RT5">
        <v>1</v>
      </c>
      <c r="RU5">
        <v>1</v>
      </c>
      <c r="RV5">
        <v>0</v>
      </c>
      <c r="RW5">
        <v>0</v>
      </c>
      <c r="RX5">
        <v>0</v>
      </c>
      <c r="RY5">
        <v>0</v>
      </c>
      <c r="RZ5">
        <v>0</v>
      </c>
      <c r="SA5">
        <v>0</v>
      </c>
      <c r="SB5">
        <v>0</v>
      </c>
      <c r="SC5">
        <v>0</v>
      </c>
      <c r="SF5" t="s">
        <v>2204</v>
      </c>
      <c r="SG5">
        <v>1</v>
      </c>
      <c r="SH5">
        <v>0</v>
      </c>
      <c r="SI5">
        <v>0</v>
      </c>
      <c r="SJ5">
        <v>0</v>
      </c>
      <c r="AQG5" t="s">
        <v>2243</v>
      </c>
      <c r="AQH5">
        <v>0</v>
      </c>
      <c r="AQI5">
        <v>0</v>
      </c>
      <c r="AQJ5">
        <v>0</v>
      </c>
      <c r="AQK5">
        <v>0</v>
      </c>
      <c r="AQL5">
        <v>0</v>
      </c>
      <c r="AQM5">
        <v>1</v>
      </c>
      <c r="AQN5">
        <v>0</v>
      </c>
      <c r="AQO5">
        <v>0</v>
      </c>
      <c r="AQP5">
        <v>0</v>
      </c>
      <c r="AQQ5">
        <v>0</v>
      </c>
      <c r="AQS5" t="s">
        <v>2244</v>
      </c>
      <c r="AQT5">
        <v>0</v>
      </c>
      <c r="AQU5">
        <v>0</v>
      </c>
      <c r="AQV5">
        <v>1</v>
      </c>
      <c r="AQW5">
        <v>0</v>
      </c>
      <c r="AQX5">
        <v>0</v>
      </c>
      <c r="AQY5">
        <v>1</v>
      </c>
      <c r="AQZ5">
        <v>1</v>
      </c>
      <c r="ARA5">
        <v>0</v>
      </c>
      <c r="ARB5">
        <v>0</v>
      </c>
      <c r="ARC5">
        <v>0</v>
      </c>
      <c r="ARD5">
        <v>0</v>
      </c>
      <c r="ARF5" t="s">
        <v>2209</v>
      </c>
      <c r="ARG5" t="s">
        <v>2220</v>
      </c>
      <c r="ARH5">
        <v>1</v>
      </c>
      <c r="ARI5">
        <v>0</v>
      </c>
      <c r="ARJ5">
        <v>0</v>
      </c>
      <c r="ARK5">
        <v>0</v>
      </c>
      <c r="ARL5">
        <v>0</v>
      </c>
      <c r="ARM5">
        <v>0</v>
      </c>
      <c r="ARO5" t="s">
        <v>2206</v>
      </c>
      <c r="ARP5">
        <v>1</v>
      </c>
      <c r="ARQ5">
        <v>0</v>
      </c>
      <c r="ARR5">
        <v>0</v>
      </c>
      <c r="ARS5">
        <v>0</v>
      </c>
      <c r="ART5">
        <v>0</v>
      </c>
      <c r="ARU5">
        <v>0</v>
      </c>
      <c r="ARW5">
        <v>0</v>
      </c>
      <c r="ARX5">
        <v>0</v>
      </c>
      <c r="ARY5">
        <v>0</v>
      </c>
      <c r="ASB5" t="s">
        <v>2211</v>
      </c>
      <c r="ASC5" t="s">
        <v>2245</v>
      </c>
      <c r="ASD5">
        <v>0</v>
      </c>
      <c r="ASE5">
        <v>0</v>
      </c>
      <c r="ASF5">
        <v>1</v>
      </c>
      <c r="ASG5">
        <v>0</v>
      </c>
      <c r="ASH5">
        <v>0</v>
      </c>
      <c r="ASI5">
        <v>0</v>
      </c>
      <c r="ASJ5">
        <v>0</v>
      </c>
      <c r="ASK5">
        <v>0</v>
      </c>
      <c r="ASL5">
        <v>0</v>
      </c>
      <c r="ASN5" t="s">
        <v>2206</v>
      </c>
      <c r="ASO5">
        <v>1</v>
      </c>
      <c r="ASP5">
        <v>0</v>
      </c>
      <c r="ASQ5">
        <v>0</v>
      </c>
      <c r="ASR5">
        <v>0</v>
      </c>
      <c r="ASS5">
        <v>0</v>
      </c>
      <c r="AST5">
        <v>0</v>
      </c>
      <c r="ASU5">
        <v>0</v>
      </c>
      <c r="ASV5">
        <v>0</v>
      </c>
      <c r="ASW5">
        <v>0</v>
      </c>
      <c r="ASX5">
        <v>0</v>
      </c>
      <c r="ASZ5" t="s">
        <v>2246</v>
      </c>
      <c r="ATA5">
        <v>0</v>
      </c>
      <c r="ATB5">
        <v>1</v>
      </c>
      <c r="ATC5">
        <v>1</v>
      </c>
      <c r="ATD5">
        <v>0</v>
      </c>
      <c r="ATE5">
        <v>1</v>
      </c>
      <c r="ATF5">
        <v>0</v>
      </c>
      <c r="ATG5">
        <v>0</v>
      </c>
      <c r="ATH5">
        <v>0</v>
      </c>
      <c r="ATI5">
        <v>0</v>
      </c>
      <c r="ATK5" t="s">
        <v>2247</v>
      </c>
      <c r="ATL5">
        <v>0</v>
      </c>
      <c r="ATM5">
        <v>0</v>
      </c>
      <c r="ATN5">
        <v>0</v>
      </c>
      <c r="ATO5">
        <v>0</v>
      </c>
      <c r="ATP5">
        <v>1</v>
      </c>
      <c r="ATQ5">
        <v>1</v>
      </c>
      <c r="ATR5">
        <v>1</v>
      </c>
      <c r="ATS5">
        <v>0</v>
      </c>
      <c r="ATT5">
        <v>0</v>
      </c>
      <c r="ATV5" t="s">
        <v>2248</v>
      </c>
      <c r="ATW5" t="s">
        <v>2195</v>
      </c>
      <c r="ATY5" t="s">
        <v>2249</v>
      </c>
      <c r="ATZ5" t="s">
        <v>2250</v>
      </c>
      <c r="AUA5" t="s">
        <v>2195</v>
      </c>
      <c r="AUC5" t="s">
        <v>2249</v>
      </c>
      <c r="AUD5" t="s">
        <v>2251</v>
      </c>
      <c r="AUF5" t="s">
        <v>2251</v>
      </c>
      <c r="AUI5">
        <v>467966857</v>
      </c>
      <c r="AUJ5" s="2">
        <v>45156.37364583333</v>
      </c>
      <c r="AUM5" t="s">
        <v>2214</v>
      </c>
      <c r="AUN5" t="s">
        <v>2215</v>
      </c>
      <c r="AUO5" t="s">
        <v>2216</v>
      </c>
    </row>
    <row r="6" spans="1:1238" x14ac:dyDescent="0.35">
      <c r="A6">
        <v>5</v>
      </c>
      <c r="B6" t="s">
        <v>2252</v>
      </c>
      <c r="C6" s="2">
        <v>45155</v>
      </c>
      <c r="D6" t="s">
        <v>2231</v>
      </c>
      <c r="E6" t="s">
        <v>2232</v>
      </c>
      <c r="F6" s="2">
        <v>45155.454673784727</v>
      </c>
      <c r="G6" s="2">
        <v>45155.471715046297</v>
      </c>
      <c r="H6" t="s">
        <v>2189</v>
      </c>
      <c r="K6" t="s">
        <v>2233</v>
      </c>
      <c r="L6" s="2">
        <v>45155</v>
      </c>
      <c r="M6" t="s">
        <v>96</v>
      </c>
      <c r="N6" t="s">
        <v>2234</v>
      </c>
      <c r="O6" t="s">
        <v>97</v>
      </c>
      <c r="P6" t="s">
        <v>2192</v>
      </c>
      <c r="S6" t="s">
        <v>2235</v>
      </c>
      <c r="T6" t="s">
        <v>2236</v>
      </c>
      <c r="V6" t="s">
        <v>2195</v>
      </c>
      <c r="X6" t="s">
        <v>2253</v>
      </c>
      <c r="AA6" t="s">
        <v>2206</v>
      </c>
      <c r="AB6">
        <v>0</v>
      </c>
      <c r="AC6">
        <v>0</v>
      </c>
      <c r="AD6">
        <v>0</v>
      </c>
      <c r="AE6">
        <v>1</v>
      </c>
      <c r="AF6">
        <v>1</v>
      </c>
      <c r="EK6" t="s">
        <v>2254</v>
      </c>
      <c r="EL6">
        <v>1</v>
      </c>
      <c r="EM6">
        <v>1</v>
      </c>
      <c r="EN6">
        <v>1</v>
      </c>
      <c r="EO6">
        <v>1</v>
      </c>
      <c r="EP6">
        <v>0</v>
      </c>
      <c r="EQ6">
        <v>4</v>
      </c>
      <c r="ES6" t="s">
        <v>2200</v>
      </c>
      <c r="ET6">
        <v>5000</v>
      </c>
      <c r="EU6" t="s">
        <v>2199</v>
      </c>
      <c r="EX6">
        <v>30</v>
      </c>
      <c r="EY6">
        <v>15</v>
      </c>
      <c r="EZ6">
        <v>0</v>
      </c>
      <c r="FA6">
        <v>500</v>
      </c>
      <c r="FB6">
        <v>1000</v>
      </c>
      <c r="FD6" t="s">
        <v>2200</v>
      </c>
      <c r="FE6">
        <v>3000</v>
      </c>
      <c r="FF6" t="s">
        <v>2199</v>
      </c>
      <c r="FI6">
        <v>30</v>
      </c>
      <c r="FJ6">
        <v>60</v>
      </c>
      <c r="FK6">
        <v>1</v>
      </c>
      <c r="FL6">
        <v>1000</v>
      </c>
      <c r="FM6">
        <v>500</v>
      </c>
      <c r="FO6" t="s">
        <v>2198</v>
      </c>
      <c r="FP6">
        <v>1600</v>
      </c>
      <c r="FQ6" t="s">
        <v>2199</v>
      </c>
      <c r="FT6">
        <v>60</v>
      </c>
      <c r="FU6">
        <v>60</v>
      </c>
      <c r="FV6">
        <v>1</v>
      </c>
      <c r="FW6">
        <v>50</v>
      </c>
      <c r="FX6">
        <v>50</v>
      </c>
      <c r="FZ6" t="s">
        <v>2200</v>
      </c>
      <c r="GA6">
        <v>2000</v>
      </c>
      <c r="GB6" t="s">
        <v>2199</v>
      </c>
      <c r="GE6">
        <v>30</v>
      </c>
      <c r="GF6">
        <v>45</v>
      </c>
      <c r="GG6">
        <v>1</v>
      </c>
      <c r="GH6">
        <v>200</v>
      </c>
      <c r="GI6">
        <v>100</v>
      </c>
      <c r="GK6" t="s">
        <v>2220</v>
      </c>
      <c r="HH6" t="s">
        <v>2204</v>
      </c>
      <c r="HI6">
        <v>1</v>
      </c>
      <c r="HJ6">
        <v>0</v>
      </c>
      <c r="HK6">
        <v>0</v>
      </c>
      <c r="HL6">
        <v>0</v>
      </c>
      <c r="JB6" t="s">
        <v>2255</v>
      </c>
      <c r="JC6">
        <v>0</v>
      </c>
      <c r="JD6">
        <v>0</v>
      </c>
      <c r="JE6">
        <v>0</v>
      </c>
      <c r="JF6">
        <v>0</v>
      </c>
      <c r="JG6">
        <v>0</v>
      </c>
      <c r="JH6">
        <v>0</v>
      </c>
      <c r="JI6">
        <v>0</v>
      </c>
      <c r="JJ6">
        <v>0</v>
      </c>
      <c r="JK6">
        <v>0</v>
      </c>
      <c r="JL6">
        <v>1</v>
      </c>
      <c r="JM6">
        <v>1</v>
      </c>
      <c r="JN6">
        <v>1</v>
      </c>
      <c r="JO6">
        <v>1</v>
      </c>
      <c r="JP6">
        <v>0</v>
      </c>
      <c r="JQ6">
        <v>1</v>
      </c>
      <c r="JR6">
        <v>0</v>
      </c>
      <c r="JS6">
        <v>5</v>
      </c>
      <c r="JT6">
        <v>10</v>
      </c>
      <c r="OG6" t="s">
        <v>2200</v>
      </c>
      <c r="OH6">
        <v>2750</v>
      </c>
      <c r="OI6" t="s">
        <v>2199</v>
      </c>
      <c r="OL6">
        <v>30</v>
      </c>
      <c r="OM6">
        <v>30</v>
      </c>
      <c r="ON6">
        <v>1</v>
      </c>
      <c r="OO6">
        <v>3000</v>
      </c>
      <c r="OP6">
        <v>1500</v>
      </c>
      <c r="OR6" t="s">
        <v>2200</v>
      </c>
      <c r="OS6">
        <v>2000</v>
      </c>
      <c r="OT6" t="s">
        <v>2199</v>
      </c>
      <c r="OW6">
        <v>30</v>
      </c>
      <c r="OX6">
        <v>30</v>
      </c>
      <c r="OY6">
        <v>1</v>
      </c>
      <c r="OZ6">
        <v>300</v>
      </c>
      <c r="PA6">
        <v>100</v>
      </c>
      <c r="PC6" t="s">
        <v>2198</v>
      </c>
      <c r="PD6">
        <v>2000</v>
      </c>
      <c r="PE6" t="s">
        <v>2199</v>
      </c>
      <c r="PH6">
        <v>30</v>
      </c>
      <c r="PI6">
        <v>30</v>
      </c>
      <c r="PJ6">
        <v>1</v>
      </c>
      <c r="PK6">
        <v>200</v>
      </c>
      <c r="PL6">
        <v>100</v>
      </c>
      <c r="PN6" t="s">
        <v>2200</v>
      </c>
      <c r="PO6">
        <v>1200</v>
      </c>
      <c r="PP6" t="s">
        <v>2199</v>
      </c>
      <c r="PS6">
        <v>30</v>
      </c>
      <c r="PT6">
        <v>30</v>
      </c>
      <c r="PU6">
        <v>1</v>
      </c>
      <c r="PV6">
        <v>100</v>
      </c>
      <c r="PW6">
        <v>50</v>
      </c>
      <c r="QM6" t="s">
        <v>2200</v>
      </c>
      <c r="QN6">
        <v>200</v>
      </c>
      <c r="QO6" t="s">
        <v>2199</v>
      </c>
      <c r="QR6">
        <v>45</v>
      </c>
      <c r="QS6">
        <v>30</v>
      </c>
      <c r="QT6">
        <v>0</v>
      </c>
      <c r="QU6">
        <v>2000</v>
      </c>
      <c r="QV6">
        <v>2000</v>
      </c>
      <c r="QX6" t="s">
        <v>2195</v>
      </c>
      <c r="QZ6" t="s">
        <v>2256</v>
      </c>
      <c r="RA6">
        <v>0</v>
      </c>
      <c r="RB6">
        <v>0</v>
      </c>
      <c r="RC6">
        <v>0</v>
      </c>
      <c r="RD6">
        <v>0</v>
      </c>
      <c r="RE6">
        <v>0</v>
      </c>
      <c r="RF6">
        <v>0</v>
      </c>
      <c r="RG6">
        <v>0</v>
      </c>
      <c r="RH6">
        <v>0</v>
      </c>
      <c r="RI6">
        <v>0</v>
      </c>
      <c r="RJ6">
        <v>0</v>
      </c>
      <c r="RK6">
        <v>0</v>
      </c>
      <c r="RL6">
        <v>1</v>
      </c>
      <c r="RM6">
        <v>1</v>
      </c>
      <c r="RN6">
        <v>0</v>
      </c>
      <c r="RO6">
        <v>0</v>
      </c>
      <c r="RP6">
        <v>0</v>
      </c>
      <c r="RR6" t="s">
        <v>478</v>
      </c>
      <c r="RS6">
        <v>0</v>
      </c>
      <c r="RT6">
        <v>1</v>
      </c>
      <c r="RU6">
        <v>0</v>
      </c>
      <c r="RV6">
        <v>0</v>
      </c>
      <c r="RW6">
        <v>0</v>
      </c>
      <c r="RX6">
        <v>0</v>
      </c>
      <c r="RY6">
        <v>0</v>
      </c>
      <c r="RZ6">
        <v>0</v>
      </c>
      <c r="SA6">
        <v>0</v>
      </c>
      <c r="SB6">
        <v>0</v>
      </c>
      <c r="SC6">
        <v>0</v>
      </c>
      <c r="SF6" t="s">
        <v>2204</v>
      </c>
      <c r="SG6">
        <v>1</v>
      </c>
      <c r="SH6">
        <v>0</v>
      </c>
      <c r="SI6">
        <v>0</v>
      </c>
      <c r="SJ6">
        <v>0</v>
      </c>
      <c r="AQG6" t="s">
        <v>2206</v>
      </c>
      <c r="AQH6">
        <v>1</v>
      </c>
      <c r="AQI6">
        <v>0</v>
      </c>
      <c r="AQJ6">
        <v>0</v>
      </c>
      <c r="AQK6">
        <v>0</v>
      </c>
      <c r="AQL6">
        <v>0</v>
      </c>
      <c r="AQM6">
        <v>0</v>
      </c>
      <c r="AQN6">
        <v>0</v>
      </c>
      <c r="AQO6">
        <v>0</v>
      </c>
      <c r="AQP6">
        <v>0</v>
      </c>
      <c r="AQQ6">
        <v>0</v>
      </c>
      <c r="AQS6" t="s">
        <v>2227</v>
      </c>
      <c r="AQT6">
        <v>0</v>
      </c>
      <c r="AQU6">
        <v>0</v>
      </c>
      <c r="AQV6">
        <v>1</v>
      </c>
      <c r="AQW6">
        <v>1</v>
      </c>
      <c r="AQX6">
        <v>0</v>
      </c>
      <c r="AQY6">
        <v>1</v>
      </c>
      <c r="AQZ6">
        <v>0</v>
      </c>
      <c r="ARA6">
        <v>0</v>
      </c>
      <c r="ARB6">
        <v>0</v>
      </c>
      <c r="ARC6">
        <v>0</v>
      </c>
      <c r="ARD6">
        <v>0</v>
      </c>
      <c r="ARF6" t="s">
        <v>2209</v>
      </c>
      <c r="ARG6" t="s">
        <v>2220</v>
      </c>
      <c r="ARH6">
        <v>1</v>
      </c>
      <c r="ARI6">
        <v>0</v>
      </c>
      <c r="ARJ6">
        <v>0</v>
      </c>
      <c r="ARK6">
        <v>0</v>
      </c>
      <c r="ARL6">
        <v>0</v>
      </c>
      <c r="ARM6">
        <v>0</v>
      </c>
      <c r="ARO6" t="s">
        <v>2206</v>
      </c>
      <c r="ARP6">
        <v>1</v>
      </c>
      <c r="ARQ6">
        <v>0</v>
      </c>
      <c r="ARR6">
        <v>0</v>
      </c>
      <c r="ARS6">
        <v>0</v>
      </c>
      <c r="ART6">
        <v>0</v>
      </c>
      <c r="ARU6">
        <v>0</v>
      </c>
      <c r="ARW6">
        <v>0</v>
      </c>
      <c r="ARX6">
        <v>0</v>
      </c>
      <c r="ARY6">
        <v>0</v>
      </c>
      <c r="ASB6" t="s">
        <v>2211</v>
      </c>
      <c r="ASC6" t="s">
        <v>2245</v>
      </c>
      <c r="ASD6">
        <v>0</v>
      </c>
      <c r="ASE6">
        <v>0</v>
      </c>
      <c r="ASF6">
        <v>1</v>
      </c>
      <c r="ASG6">
        <v>0</v>
      </c>
      <c r="ASH6">
        <v>0</v>
      </c>
      <c r="ASI6">
        <v>0</v>
      </c>
      <c r="ASJ6">
        <v>0</v>
      </c>
      <c r="ASK6">
        <v>0</v>
      </c>
      <c r="ASL6">
        <v>0</v>
      </c>
      <c r="ASN6" t="s">
        <v>2206</v>
      </c>
      <c r="ASO6">
        <v>1</v>
      </c>
      <c r="ASP6">
        <v>0</v>
      </c>
      <c r="ASQ6">
        <v>0</v>
      </c>
      <c r="ASR6">
        <v>0</v>
      </c>
      <c r="ASS6">
        <v>0</v>
      </c>
      <c r="AST6">
        <v>0</v>
      </c>
      <c r="ASU6">
        <v>0</v>
      </c>
      <c r="ASV6">
        <v>0</v>
      </c>
      <c r="ASW6">
        <v>0</v>
      </c>
      <c r="ASX6">
        <v>0</v>
      </c>
      <c r="ASZ6" t="s">
        <v>2257</v>
      </c>
      <c r="ATA6">
        <v>0</v>
      </c>
      <c r="ATB6">
        <v>0</v>
      </c>
      <c r="ATC6">
        <v>0</v>
      </c>
      <c r="ATD6">
        <v>0</v>
      </c>
      <c r="ATE6">
        <v>1</v>
      </c>
      <c r="ATF6">
        <v>0</v>
      </c>
      <c r="ATG6">
        <v>0</v>
      </c>
      <c r="ATH6">
        <v>0</v>
      </c>
      <c r="ATI6">
        <v>0</v>
      </c>
      <c r="ATK6" t="s">
        <v>2247</v>
      </c>
      <c r="ATL6">
        <v>0</v>
      </c>
      <c r="ATM6">
        <v>0</v>
      </c>
      <c r="ATN6">
        <v>0</v>
      </c>
      <c r="ATO6">
        <v>0</v>
      </c>
      <c r="ATP6">
        <v>1</v>
      </c>
      <c r="ATQ6">
        <v>1</v>
      </c>
      <c r="ATR6">
        <v>1</v>
      </c>
      <c r="ATS6">
        <v>0</v>
      </c>
      <c r="ATT6">
        <v>0</v>
      </c>
      <c r="ATV6" t="s">
        <v>2250</v>
      </c>
      <c r="ATW6" t="s">
        <v>2195</v>
      </c>
      <c r="ATY6" t="s">
        <v>2249</v>
      </c>
      <c r="ATZ6" t="s">
        <v>2248</v>
      </c>
      <c r="AUA6" t="s">
        <v>2195</v>
      </c>
      <c r="AUC6" t="s">
        <v>2258</v>
      </c>
      <c r="AUD6" t="s">
        <v>2259</v>
      </c>
      <c r="AUF6" t="s">
        <v>2251</v>
      </c>
      <c r="AUI6">
        <v>467966875</v>
      </c>
      <c r="AUJ6" s="2">
        <v>45156.373680555553</v>
      </c>
      <c r="AUM6" t="s">
        <v>2214</v>
      </c>
      <c r="AUN6" t="s">
        <v>2215</v>
      </c>
      <c r="AUO6" t="s">
        <v>2216</v>
      </c>
    </row>
    <row r="7" spans="1:1238" x14ac:dyDescent="0.35">
      <c r="A7">
        <v>6</v>
      </c>
      <c r="B7" t="s">
        <v>2260</v>
      </c>
      <c r="C7" s="2">
        <v>45155</v>
      </c>
      <c r="D7" t="s">
        <v>2231</v>
      </c>
      <c r="E7" t="s">
        <v>2232</v>
      </c>
      <c r="F7" s="2">
        <v>45155.474224756937</v>
      </c>
      <c r="G7" s="2">
        <v>45155.481896064812</v>
      </c>
      <c r="H7" t="s">
        <v>2189</v>
      </c>
      <c r="K7" t="s">
        <v>2233</v>
      </c>
      <c r="L7" s="2">
        <v>45155</v>
      </c>
      <c r="M7" t="s">
        <v>96</v>
      </c>
      <c r="N7" t="s">
        <v>2234</v>
      </c>
      <c r="O7" t="s">
        <v>97</v>
      </c>
      <c r="P7" t="s">
        <v>2192</v>
      </c>
      <c r="S7" t="s">
        <v>2235</v>
      </c>
      <c r="T7" t="s">
        <v>2236</v>
      </c>
      <c r="V7" t="s">
        <v>2195</v>
      </c>
      <c r="X7" t="s">
        <v>2253</v>
      </c>
      <c r="AA7" t="s">
        <v>2206</v>
      </c>
      <c r="AB7">
        <v>0</v>
      </c>
      <c r="AC7">
        <v>0</v>
      </c>
      <c r="AD7">
        <v>0</v>
      </c>
      <c r="AE7">
        <v>1</v>
      </c>
      <c r="AF7">
        <v>1</v>
      </c>
      <c r="EK7" t="s">
        <v>2206</v>
      </c>
      <c r="EL7">
        <v>0</v>
      </c>
      <c r="EM7">
        <v>0</v>
      </c>
      <c r="EN7">
        <v>0</v>
      </c>
      <c r="EO7">
        <v>0</v>
      </c>
      <c r="EP7">
        <v>1</v>
      </c>
      <c r="EQ7">
        <v>1</v>
      </c>
      <c r="JB7" t="s">
        <v>2261</v>
      </c>
      <c r="JC7">
        <v>1</v>
      </c>
      <c r="JD7">
        <v>1</v>
      </c>
      <c r="JE7">
        <v>0</v>
      </c>
      <c r="JF7">
        <v>0</v>
      </c>
      <c r="JG7">
        <v>0</v>
      </c>
      <c r="JH7">
        <v>0</v>
      </c>
      <c r="JI7">
        <v>0</v>
      </c>
      <c r="JJ7">
        <v>0</v>
      </c>
      <c r="JK7">
        <v>0</v>
      </c>
      <c r="JL7">
        <v>0</v>
      </c>
      <c r="JM7">
        <v>0</v>
      </c>
      <c r="JN7">
        <v>0</v>
      </c>
      <c r="JO7">
        <v>0</v>
      </c>
      <c r="JP7">
        <v>0</v>
      </c>
      <c r="JQ7">
        <v>0</v>
      </c>
      <c r="JR7">
        <v>0</v>
      </c>
      <c r="JS7">
        <v>2</v>
      </c>
      <c r="JT7">
        <v>4</v>
      </c>
      <c r="JV7" t="s">
        <v>2200</v>
      </c>
      <c r="JW7">
        <v>250</v>
      </c>
      <c r="JX7" t="s">
        <v>2199</v>
      </c>
      <c r="KA7">
        <v>60</v>
      </c>
      <c r="KB7">
        <v>45</v>
      </c>
      <c r="KC7">
        <v>0</v>
      </c>
      <c r="KD7">
        <v>200</v>
      </c>
      <c r="KE7">
        <v>100</v>
      </c>
      <c r="KG7" t="s">
        <v>2200</v>
      </c>
      <c r="KH7" t="s">
        <v>2262</v>
      </c>
      <c r="KI7">
        <v>1</v>
      </c>
      <c r="KJ7">
        <v>1</v>
      </c>
      <c r="KK7">
        <v>8500</v>
      </c>
      <c r="KL7">
        <v>100</v>
      </c>
      <c r="KM7" t="s">
        <v>2199</v>
      </c>
      <c r="KP7">
        <v>20</v>
      </c>
      <c r="KQ7">
        <v>30</v>
      </c>
      <c r="KR7">
        <v>1</v>
      </c>
      <c r="KS7">
        <v>100</v>
      </c>
      <c r="KT7">
        <v>50</v>
      </c>
      <c r="QX7" t="s">
        <v>2195</v>
      </c>
      <c r="QZ7" t="s">
        <v>2261</v>
      </c>
      <c r="RA7">
        <v>1</v>
      </c>
      <c r="RB7">
        <v>1</v>
      </c>
      <c r="RC7">
        <v>0</v>
      </c>
      <c r="RD7">
        <v>0</v>
      </c>
      <c r="RE7">
        <v>0</v>
      </c>
      <c r="RF7">
        <v>0</v>
      </c>
      <c r="RG7">
        <v>0</v>
      </c>
      <c r="RH7">
        <v>0</v>
      </c>
      <c r="RI7">
        <v>0</v>
      </c>
      <c r="RJ7">
        <v>0</v>
      </c>
      <c r="RK7">
        <v>0</v>
      </c>
      <c r="RL7">
        <v>0</v>
      </c>
      <c r="RM7">
        <v>0</v>
      </c>
      <c r="RN7">
        <v>0</v>
      </c>
      <c r="RO7">
        <v>0</v>
      </c>
      <c r="RP7">
        <v>0</v>
      </c>
      <c r="RR7" t="s">
        <v>2263</v>
      </c>
      <c r="RS7">
        <v>0</v>
      </c>
      <c r="RT7">
        <v>1</v>
      </c>
      <c r="RU7">
        <v>0</v>
      </c>
      <c r="RV7">
        <v>1</v>
      </c>
      <c r="RW7">
        <v>0</v>
      </c>
      <c r="RX7">
        <v>1</v>
      </c>
      <c r="RY7">
        <v>0</v>
      </c>
      <c r="RZ7">
        <v>0</v>
      </c>
      <c r="SA7">
        <v>0</v>
      </c>
      <c r="SB7">
        <v>0</v>
      </c>
      <c r="SC7">
        <v>0</v>
      </c>
      <c r="SF7" t="s">
        <v>2223</v>
      </c>
      <c r="SG7">
        <v>0</v>
      </c>
      <c r="SH7">
        <v>1</v>
      </c>
      <c r="SI7">
        <v>0</v>
      </c>
      <c r="SJ7">
        <v>0</v>
      </c>
      <c r="SK7" t="s">
        <v>2261</v>
      </c>
      <c r="SL7">
        <v>1</v>
      </c>
      <c r="SM7">
        <v>1</v>
      </c>
      <c r="SN7">
        <v>0</v>
      </c>
      <c r="SO7">
        <v>0</v>
      </c>
      <c r="SP7">
        <v>0</v>
      </c>
      <c r="SQ7">
        <v>0</v>
      </c>
      <c r="SR7">
        <v>0</v>
      </c>
      <c r="SS7">
        <v>0</v>
      </c>
      <c r="ST7">
        <v>0</v>
      </c>
      <c r="SU7">
        <v>0</v>
      </c>
      <c r="SV7">
        <v>0</v>
      </c>
      <c r="SW7">
        <v>0</v>
      </c>
      <c r="SX7">
        <v>0</v>
      </c>
      <c r="SY7">
        <v>0</v>
      </c>
      <c r="SZ7">
        <v>0</v>
      </c>
      <c r="TA7">
        <v>0</v>
      </c>
      <c r="TB7" t="s">
        <v>2264</v>
      </c>
      <c r="TC7">
        <v>0</v>
      </c>
      <c r="TD7">
        <v>0</v>
      </c>
      <c r="TE7">
        <v>0</v>
      </c>
      <c r="TF7">
        <v>1</v>
      </c>
      <c r="TG7">
        <v>0</v>
      </c>
      <c r="TH7">
        <v>1</v>
      </c>
      <c r="TI7">
        <v>0</v>
      </c>
      <c r="TJ7">
        <v>0</v>
      </c>
      <c r="TK7">
        <v>1</v>
      </c>
      <c r="TL7">
        <v>0</v>
      </c>
      <c r="TM7">
        <v>0</v>
      </c>
      <c r="TN7">
        <v>0</v>
      </c>
      <c r="AQG7" t="s">
        <v>2206</v>
      </c>
      <c r="AQH7">
        <v>1</v>
      </c>
      <c r="AQI7">
        <v>0</v>
      </c>
      <c r="AQJ7">
        <v>0</v>
      </c>
      <c r="AQK7">
        <v>0</v>
      </c>
      <c r="AQL7">
        <v>0</v>
      </c>
      <c r="AQM7">
        <v>0</v>
      </c>
      <c r="AQN7">
        <v>0</v>
      </c>
      <c r="AQO7">
        <v>0</v>
      </c>
      <c r="AQP7">
        <v>0</v>
      </c>
      <c r="AQQ7">
        <v>0</v>
      </c>
      <c r="AQS7" t="s">
        <v>2208</v>
      </c>
      <c r="AQT7">
        <v>0</v>
      </c>
      <c r="AQU7">
        <v>0</v>
      </c>
      <c r="AQV7">
        <v>1</v>
      </c>
      <c r="AQW7">
        <v>1</v>
      </c>
      <c r="AQX7">
        <v>0</v>
      </c>
      <c r="AQY7">
        <v>0</v>
      </c>
      <c r="AQZ7">
        <v>0</v>
      </c>
      <c r="ARA7">
        <v>0</v>
      </c>
      <c r="ARB7">
        <v>0</v>
      </c>
      <c r="ARC7">
        <v>0</v>
      </c>
      <c r="ARD7">
        <v>0</v>
      </c>
      <c r="ARF7" t="s">
        <v>2209</v>
      </c>
      <c r="ARG7" t="s">
        <v>2220</v>
      </c>
      <c r="ARH7">
        <v>1</v>
      </c>
      <c r="ARI7">
        <v>0</v>
      </c>
      <c r="ARJ7">
        <v>0</v>
      </c>
      <c r="ARK7">
        <v>0</v>
      </c>
      <c r="ARL7">
        <v>0</v>
      </c>
      <c r="ARM7">
        <v>0</v>
      </c>
      <c r="ARO7" t="s">
        <v>2206</v>
      </c>
      <c r="ARP7">
        <v>1</v>
      </c>
      <c r="ARQ7">
        <v>0</v>
      </c>
      <c r="ARR7">
        <v>0</v>
      </c>
      <c r="ARS7">
        <v>0</v>
      </c>
      <c r="ART7">
        <v>0</v>
      </c>
      <c r="ARU7">
        <v>0</v>
      </c>
      <c r="ARW7">
        <v>0</v>
      </c>
      <c r="ARX7">
        <v>0</v>
      </c>
      <c r="ARY7">
        <v>0</v>
      </c>
      <c r="ASB7" t="s">
        <v>2211</v>
      </c>
      <c r="ASC7" t="s">
        <v>2245</v>
      </c>
      <c r="ASD7">
        <v>0</v>
      </c>
      <c r="ASE7">
        <v>0</v>
      </c>
      <c r="ASF7">
        <v>1</v>
      </c>
      <c r="ASG7">
        <v>0</v>
      </c>
      <c r="ASH7">
        <v>0</v>
      </c>
      <c r="ASI7">
        <v>0</v>
      </c>
      <c r="ASJ7">
        <v>0</v>
      </c>
      <c r="ASK7">
        <v>0</v>
      </c>
      <c r="ASL7">
        <v>0</v>
      </c>
      <c r="ASN7" t="s">
        <v>2265</v>
      </c>
      <c r="ASO7">
        <v>0</v>
      </c>
      <c r="ASP7">
        <v>0</v>
      </c>
      <c r="ASQ7">
        <v>0</v>
      </c>
      <c r="ASR7">
        <v>1</v>
      </c>
      <c r="ASS7">
        <v>0</v>
      </c>
      <c r="AST7">
        <v>0</v>
      </c>
      <c r="ASU7">
        <v>0</v>
      </c>
      <c r="ASV7">
        <v>0</v>
      </c>
      <c r="ASW7">
        <v>0</v>
      </c>
      <c r="ASX7">
        <v>0</v>
      </c>
      <c r="ASZ7" t="s">
        <v>2246</v>
      </c>
      <c r="ATA7">
        <v>0</v>
      </c>
      <c r="ATB7">
        <v>1</v>
      </c>
      <c r="ATC7">
        <v>1</v>
      </c>
      <c r="ATD7">
        <v>0</v>
      </c>
      <c r="ATE7">
        <v>1</v>
      </c>
      <c r="ATF7">
        <v>0</v>
      </c>
      <c r="ATG7">
        <v>0</v>
      </c>
      <c r="ATH7">
        <v>0</v>
      </c>
      <c r="ATI7">
        <v>0</v>
      </c>
      <c r="ATK7" t="s">
        <v>2247</v>
      </c>
      <c r="ATL7">
        <v>0</v>
      </c>
      <c r="ATM7">
        <v>0</v>
      </c>
      <c r="ATN7">
        <v>0</v>
      </c>
      <c r="ATO7">
        <v>0</v>
      </c>
      <c r="ATP7">
        <v>1</v>
      </c>
      <c r="ATQ7">
        <v>1</v>
      </c>
      <c r="ATR7">
        <v>1</v>
      </c>
      <c r="ATS7">
        <v>0</v>
      </c>
      <c r="ATT7">
        <v>0</v>
      </c>
      <c r="ATV7" t="s">
        <v>2213</v>
      </c>
      <c r="ATZ7" t="s">
        <v>2250</v>
      </c>
      <c r="AUA7" t="s">
        <v>2195</v>
      </c>
      <c r="AUC7" t="s">
        <v>2249</v>
      </c>
      <c r="AUD7" t="s">
        <v>2251</v>
      </c>
      <c r="AUF7" t="s">
        <v>2251</v>
      </c>
      <c r="AUI7">
        <v>467966889</v>
      </c>
      <c r="AUJ7" s="2">
        <v>45156.373703703714</v>
      </c>
      <c r="AUM7" t="s">
        <v>2214</v>
      </c>
      <c r="AUN7" t="s">
        <v>2215</v>
      </c>
      <c r="AUO7" t="s">
        <v>2216</v>
      </c>
    </row>
    <row r="8" spans="1:1238" x14ac:dyDescent="0.35">
      <c r="A8">
        <v>7</v>
      </c>
      <c r="B8" t="s">
        <v>2266</v>
      </c>
      <c r="C8" s="2">
        <v>45155</v>
      </c>
      <c r="D8" t="s">
        <v>2231</v>
      </c>
      <c r="E8" t="s">
        <v>2232</v>
      </c>
      <c r="F8" s="2">
        <v>45155.485189050931</v>
      </c>
      <c r="G8" s="2">
        <v>45155.498639907411</v>
      </c>
      <c r="H8" t="s">
        <v>2189</v>
      </c>
      <c r="K8" t="s">
        <v>2233</v>
      </c>
      <c r="L8" s="2">
        <v>45155</v>
      </c>
      <c r="M8" t="s">
        <v>96</v>
      </c>
      <c r="N8" t="s">
        <v>2234</v>
      </c>
      <c r="O8" t="s">
        <v>97</v>
      </c>
      <c r="P8" t="s">
        <v>2192</v>
      </c>
      <c r="S8" t="s">
        <v>2235</v>
      </c>
      <c r="T8" t="s">
        <v>2236</v>
      </c>
      <c r="V8" t="s">
        <v>2195</v>
      </c>
      <c r="X8" t="s">
        <v>2196</v>
      </c>
      <c r="AA8" t="s">
        <v>2267</v>
      </c>
      <c r="AB8">
        <v>0</v>
      </c>
      <c r="AC8">
        <v>1</v>
      </c>
      <c r="AD8">
        <v>1</v>
      </c>
      <c r="AE8">
        <v>0</v>
      </c>
      <c r="AF8">
        <v>2</v>
      </c>
      <c r="AS8" t="s">
        <v>2200</v>
      </c>
      <c r="AT8" t="s">
        <v>2268</v>
      </c>
      <c r="AU8">
        <v>1</v>
      </c>
      <c r="AV8">
        <v>0</v>
      </c>
      <c r="AW8">
        <v>4500</v>
      </c>
      <c r="AY8" t="s">
        <v>2199</v>
      </c>
      <c r="BB8">
        <v>45</v>
      </c>
      <c r="BC8">
        <v>30</v>
      </c>
      <c r="BD8">
        <v>0</v>
      </c>
      <c r="BE8">
        <v>300</v>
      </c>
      <c r="BF8">
        <v>100</v>
      </c>
      <c r="BH8" t="s">
        <v>2200</v>
      </c>
      <c r="BI8" t="s">
        <v>2269</v>
      </c>
      <c r="BJ8">
        <v>1</v>
      </c>
      <c r="BK8">
        <v>1</v>
      </c>
      <c r="BL8">
        <v>500</v>
      </c>
      <c r="BM8">
        <v>300</v>
      </c>
      <c r="BN8" t="s">
        <v>2239</v>
      </c>
      <c r="BQ8">
        <v>30</v>
      </c>
      <c r="BR8">
        <v>30</v>
      </c>
      <c r="BS8">
        <v>1</v>
      </c>
      <c r="BT8">
        <v>1000</v>
      </c>
      <c r="BU8">
        <v>600</v>
      </c>
      <c r="BW8" t="s">
        <v>2220</v>
      </c>
      <c r="CS8" t="s">
        <v>2204</v>
      </c>
      <c r="CT8">
        <v>1</v>
      </c>
      <c r="CU8">
        <v>0</v>
      </c>
      <c r="CV8">
        <v>0</v>
      </c>
      <c r="CW8">
        <v>0</v>
      </c>
      <c r="EK8" t="s">
        <v>2206</v>
      </c>
      <c r="EL8">
        <v>0</v>
      </c>
      <c r="EM8">
        <v>0</v>
      </c>
      <c r="EN8">
        <v>0</v>
      </c>
      <c r="EO8">
        <v>0</v>
      </c>
      <c r="EP8">
        <v>1</v>
      </c>
      <c r="EQ8">
        <v>1</v>
      </c>
      <c r="JB8" t="s">
        <v>2270</v>
      </c>
      <c r="JC8">
        <v>0</v>
      </c>
      <c r="JD8">
        <v>0</v>
      </c>
      <c r="JE8">
        <v>1</v>
      </c>
      <c r="JF8">
        <v>0</v>
      </c>
      <c r="JG8">
        <v>0</v>
      </c>
      <c r="JH8">
        <v>0</v>
      </c>
      <c r="JI8">
        <v>0</v>
      </c>
      <c r="JJ8">
        <v>0</v>
      </c>
      <c r="JK8">
        <v>0</v>
      </c>
      <c r="JL8">
        <v>0</v>
      </c>
      <c r="JM8">
        <v>0</v>
      </c>
      <c r="JN8">
        <v>0</v>
      </c>
      <c r="JO8">
        <v>0</v>
      </c>
      <c r="JP8">
        <v>0</v>
      </c>
      <c r="JQ8">
        <v>0</v>
      </c>
      <c r="JR8">
        <v>0</v>
      </c>
      <c r="JS8">
        <v>1</v>
      </c>
      <c r="JT8">
        <v>4</v>
      </c>
      <c r="KV8" t="s">
        <v>2198</v>
      </c>
      <c r="KW8" t="s">
        <v>2271</v>
      </c>
      <c r="KX8">
        <v>1</v>
      </c>
      <c r="KY8">
        <v>1</v>
      </c>
      <c r="KZ8">
        <v>1</v>
      </c>
      <c r="LA8">
        <v>15000</v>
      </c>
      <c r="LB8">
        <v>30000</v>
      </c>
      <c r="LC8">
        <v>38500</v>
      </c>
      <c r="LD8" t="s">
        <v>2199</v>
      </c>
      <c r="LG8">
        <v>20</v>
      </c>
      <c r="LH8">
        <v>30</v>
      </c>
      <c r="LI8">
        <v>1</v>
      </c>
      <c r="LJ8">
        <v>500</v>
      </c>
      <c r="LK8">
        <v>200</v>
      </c>
      <c r="QX8" t="s">
        <v>2195</v>
      </c>
      <c r="QZ8" t="s">
        <v>2270</v>
      </c>
      <c r="RA8">
        <v>0</v>
      </c>
      <c r="RB8">
        <v>0</v>
      </c>
      <c r="RC8">
        <v>1</v>
      </c>
      <c r="RD8">
        <v>0</v>
      </c>
      <c r="RE8">
        <v>0</v>
      </c>
      <c r="RF8">
        <v>0</v>
      </c>
      <c r="RG8">
        <v>0</v>
      </c>
      <c r="RH8">
        <v>0</v>
      </c>
      <c r="RI8">
        <v>0</v>
      </c>
      <c r="RJ8">
        <v>0</v>
      </c>
      <c r="RK8">
        <v>0</v>
      </c>
      <c r="RL8">
        <v>0</v>
      </c>
      <c r="RM8">
        <v>0</v>
      </c>
      <c r="RN8">
        <v>0</v>
      </c>
      <c r="RO8">
        <v>0</v>
      </c>
      <c r="RP8">
        <v>0</v>
      </c>
      <c r="RR8" t="s">
        <v>497</v>
      </c>
      <c r="RS8">
        <v>0</v>
      </c>
      <c r="RT8">
        <v>0</v>
      </c>
      <c r="RU8">
        <v>0</v>
      </c>
      <c r="RV8">
        <v>0</v>
      </c>
      <c r="RW8">
        <v>0</v>
      </c>
      <c r="RX8">
        <v>0</v>
      </c>
      <c r="RY8">
        <v>1</v>
      </c>
      <c r="RZ8">
        <v>0</v>
      </c>
      <c r="SA8">
        <v>0</v>
      </c>
      <c r="SB8">
        <v>0</v>
      </c>
      <c r="SC8">
        <v>0</v>
      </c>
      <c r="SF8" t="s">
        <v>2204</v>
      </c>
      <c r="SG8">
        <v>1</v>
      </c>
      <c r="SH8">
        <v>0</v>
      </c>
      <c r="SI8">
        <v>0</v>
      </c>
      <c r="SJ8">
        <v>0</v>
      </c>
      <c r="AQG8" t="s">
        <v>2206</v>
      </c>
      <c r="AQH8">
        <v>1</v>
      </c>
      <c r="AQI8">
        <v>0</v>
      </c>
      <c r="AQJ8">
        <v>0</v>
      </c>
      <c r="AQK8">
        <v>0</v>
      </c>
      <c r="AQL8">
        <v>0</v>
      </c>
      <c r="AQM8">
        <v>0</v>
      </c>
      <c r="AQN8">
        <v>0</v>
      </c>
      <c r="AQO8">
        <v>0</v>
      </c>
      <c r="AQP8">
        <v>0</v>
      </c>
      <c r="AQQ8">
        <v>0</v>
      </c>
      <c r="AQS8" t="s">
        <v>2208</v>
      </c>
      <c r="AQT8">
        <v>0</v>
      </c>
      <c r="AQU8">
        <v>0</v>
      </c>
      <c r="AQV8">
        <v>1</v>
      </c>
      <c r="AQW8">
        <v>1</v>
      </c>
      <c r="AQX8">
        <v>0</v>
      </c>
      <c r="AQY8">
        <v>0</v>
      </c>
      <c r="AQZ8">
        <v>0</v>
      </c>
      <c r="ARA8">
        <v>0</v>
      </c>
      <c r="ARB8">
        <v>0</v>
      </c>
      <c r="ARC8">
        <v>0</v>
      </c>
      <c r="ARD8">
        <v>0</v>
      </c>
      <c r="ARF8" t="s">
        <v>2209</v>
      </c>
      <c r="ARG8" t="s">
        <v>2220</v>
      </c>
      <c r="ARH8">
        <v>1</v>
      </c>
      <c r="ARI8">
        <v>0</v>
      </c>
      <c r="ARJ8">
        <v>0</v>
      </c>
      <c r="ARK8">
        <v>0</v>
      </c>
      <c r="ARL8">
        <v>0</v>
      </c>
      <c r="ARM8">
        <v>0</v>
      </c>
      <c r="ARO8" t="s">
        <v>2206</v>
      </c>
      <c r="ARP8">
        <v>1</v>
      </c>
      <c r="ARQ8">
        <v>0</v>
      </c>
      <c r="ARR8">
        <v>0</v>
      </c>
      <c r="ARS8">
        <v>0</v>
      </c>
      <c r="ART8">
        <v>0</v>
      </c>
      <c r="ARU8">
        <v>0</v>
      </c>
      <c r="ARW8">
        <v>0</v>
      </c>
      <c r="ARX8">
        <v>0</v>
      </c>
      <c r="ARY8">
        <v>0</v>
      </c>
      <c r="ASB8" t="s">
        <v>2211</v>
      </c>
      <c r="ASC8" t="s">
        <v>2245</v>
      </c>
      <c r="ASD8">
        <v>0</v>
      </c>
      <c r="ASE8">
        <v>0</v>
      </c>
      <c r="ASF8">
        <v>1</v>
      </c>
      <c r="ASG8">
        <v>0</v>
      </c>
      <c r="ASH8">
        <v>0</v>
      </c>
      <c r="ASI8">
        <v>0</v>
      </c>
      <c r="ASJ8">
        <v>0</v>
      </c>
      <c r="ASK8">
        <v>0</v>
      </c>
      <c r="ASL8">
        <v>0</v>
      </c>
      <c r="ASN8" t="s">
        <v>2206</v>
      </c>
      <c r="ASO8">
        <v>1</v>
      </c>
      <c r="ASP8">
        <v>0</v>
      </c>
      <c r="ASQ8">
        <v>0</v>
      </c>
      <c r="ASR8">
        <v>0</v>
      </c>
      <c r="ASS8">
        <v>0</v>
      </c>
      <c r="AST8">
        <v>0</v>
      </c>
      <c r="ASU8">
        <v>0</v>
      </c>
      <c r="ASV8">
        <v>0</v>
      </c>
      <c r="ASW8">
        <v>0</v>
      </c>
      <c r="ASX8">
        <v>0</v>
      </c>
      <c r="ASZ8" t="s">
        <v>2272</v>
      </c>
      <c r="ATA8">
        <v>0</v>
      </c>
      <c r="ATB8">
        <v>0</v>
      </c>
      <c r="ATC8">
        <v>1</v>
      </c>
      <c r="ATD8">
        <v>0</v>
      </c>
      <c r="ATE8">
        <v>1</v>
      </c>
      <c r="ATF8">
        <v>0</v>
      </c>
      <c r="ATG8">
        <v>0</v>
      </c>
      <c r="ATH8">
        <v>0</v>
      </c>
      <c r="ATI8">
        <v>0</v>
      </c>
      <c r="ATK8" t="s">
        <v>2247</v>
      </c>
      <c r="ATL8">
        <v>0</v>
      </c>
      <c r="ATM8">
        <v>0</v>
      </c>
      <c r="ATN8">
        <v>0</v>
      </c>
      <c r="ATO8">
        <v>0</v>
      </c>
      <c r="ATP8">
        <v>1</v>
      </c>
      <c r="ATQ8">
        <v>1</v>
      </c>
      <c r="ATR8">
        <v>1</v>
      </c>
      <c r="ATS8">
        <v>0</v>
      </c>
      <c r="ATT8">
        <v>0</v>
      </c>
      <c r="ATV8" t="s">
        <v>2213</v>
      </c>
      <c r="ATZ8" t="s">
        <v>2273</v>
      </c>
      <c r="AUA8" t="s">
        <v>2195</v>
      </c>
      <c r="AUC8" t="s">
        <v>2249</v>
      </c>
      <c r="AUD8" t="s">
        <v>2251</v>
      </c>
      <c r="AUF8" t="s">
        <v>2251</v>
      </c>
      <c r="AUI8">
        <v>467966914</v>
      </c>
      <c r="AUJ8" s="2">
        <v>45156.373726851853</v>
      </c>
      <c r="AUM8" t="s">
        <v>2214</v>
      </c>
      <c r="AUN8" t="s">
        <v>2215</v>
      </c>
      <c r="AUO8" t="s">
        <v>2216</v>
      </c>
    </row>
    <row r="9" spans="1:1238" x14ac:dyDescent="0.35">
      <c r="A9">
        <v>8</v>
      </c>
      <c r="B9" t="s">
        <v>2274</v>
      </c>
      <c r="C9" s="2">
        <v>45155</v>
      </c>
      <c r="D9" t="s">
        <v>2231</v>
      </c>
      <c r="E9" t="s">
        <v>2232</v>
      </c>
      <c r="F9" s="2">
        <v>45155.516510300928</v>
      </c>
      <c r="G9" s="2">
        <v>45155.521975115742</v>
      </c>
      <c r="H9" t="s">
        <v>2189</v>
      </c>
      <c r="K9" t="s">
        <v>2233</v>
      </c>
      <c r="L9" s="2">
        <v>45155</v>
      </c>
      <c r="M9" t="s">
        <v>96</v>
      </c>
      <c r="N9" t="s">
        <v>2234</v>
      </c>
      <c r="O9" t="s">
        <v>97</v>
      </c>
      <c r="P9" t="s">
        <v>2192</v>
      </c>
      <c r="S9" t="s">
        <v>2235</v>
      </c>
      <c r="T9" t="s">
        <v>2236</v>
      </c>
      <c r="V9" t="s">
        <v>2195</v>
      </c>
      <c r="X9" t="s">
        <v>2196</v>
      </c>
      <c r="AA9" t="s">
        <v>2206</v>
      </c>
      <c r="AB9">
        <v>0</v>
      </c>
      <c r="AC9">
        <v>0</v>
      </c>
      <c r="AD9">
        <v>0</v>
      </c>
      <c r="AE9">
        <v>1</v>
      </c>
      <c r="AF9">
        <v>1</v>
      </c>
      <c r="EK9" t="s">
        <v>2206</v>
      </c>
      <c r="EL9">
        <v>0</v>
      </c>
      <c r="EM9">
        <v>0</v>
      </c>
      <c r="EN9">
        <v>0</v>
      </c>
      <c r="EO9">
        <v>0</v>
      </c>
      <c r="EP9">
        <v>1</v>
      </c>
      <c r="EQ9">
        <v>1</v>
      </c>
      <c r="JB9" t="s">
        <v>2275</v>
      </c>
      <c r="JC9">
        <v>0</v>
      </c>
      <c r="JD9">
        <v>0</v>
      </c>
      <c r="JE9">
        <v>0</v>
      </c>
      <c r="JF9">
        <v>0</v>
      </c>
      <c r="JG9">
        <v>0</v>
      </c>
      <c r="JH9">
        <v>0</v>
      </c>
      <c r="JI9">
        <v>0</v>
      </c>
      <c r="JJ9">
        <v>0</v>
      </c>
      <c r="JK9">
        <v>0</v>
      </c>
      <c r="JL9">
        <v>0</v>
      </c>
      <c r="JM9">
        <v>0</v>
      </c>
      <c r="JN9">
        <v>0</v>
      </c>
      <c r="JO9">
        <v>0</v>
      </c>
      <c r="JP9">
        <v>1</v>
      </c>
      <c r="JQ9">
        <v>0</v>
      </c>
      <c r="JR9">
        <v>0</v>
      </c>
      <c r="JS9">
        <v>1</v>
      </c>
      <c r="JT9">
        <v>3</v>
      </c>
      <c r="PY9" t="s">
        <v>2200</v>
      </c>
      <c r="PZ9" t="s">
        <v>2195</v>
      </c>
      <c r="QA9">
        <v>3000</v>
      </c>
      <c r="QD9" t="s">
        <v>2239</v>
      </c>
      <c r="QG9">
        <v>60</v>
      </c>
      <c r="QH9">
        <v>45</v>
      </c>
      <c r="QI9">
        <v>0</v>
      </c>
      <c r="QJ9">
        <v>50</v>
      </c>
      <c r="QK9">
        <v>30</v>
      </c>
      <c r="QX9" t="s">
        <v>2220</v>
      </c>
      <c r="SF9" t="s">
        <v>2204</v>
      </c>
      <c r="SG9">
        <v>1</v>
      </c>
      <c r="SH9">
        <v>0</v>
      </c>
      <c r="SI9">
        <v>0</v>
      </c>
      <c r="SJ9">
        <v>0</v>
      </c>
      <c r="AQG9" t="s">
        <v>2206</v>
      </c>
      <c r="AQH9">
        <v>1</v>
      </c>
      <c r="AQI9">
        <v>0</v>
      </c>
      <c r="AQJ9">
        <v>0</v>
      </c>
      <c r="AQK9">
        <v>0</v>
      </c>
      <c r="AQL9">
        <v>0</v>
      </c>
      <c r="AQM9">
        <v>0</v>
      </c>
      <c r="AQN9">
        <v>0</v>
      </c>
      <c r="AQO9">
        <v>0</v>
      </c>
      <c r="AQP9">
        <v>0</v>
      </c>
      <c r="AQQ9">
        <v>0</v>
      </c>
      <c r="AQS9" t="s">
        <v>2208</v>
      </c>
      <c r="AQT9">
        <v>0</v>
      </c>
      <c r="AQU9">
        <v>0</v>
      </c>
      <c r="AQV9">
        <v>1</v>
      </c>
      <c r="AQW9">
        <v>1</v>
      </c>
      <c r="AQX9">
        <v>0</v>
      </c>
      <c r="AQY9">
        <v>0</v>
      </c>
      <c r="AQZ9">
        <v>0</v>
      </c>
      <c r="ARA9">
        <v>0</v>
      </c>
      <c r="ARB9">
        <v>0</v>
      </c>
      <c r="ARC9">
        <v>0</v>
      </c>
      <c r="ARD9">
        <v>0</v>
      </c>
      <c r="ARF9" t="s">
        <v>2209</v>
      </c>
      <c r="ARG9" t="s">
        <v>2220</v>
      </c>
      <c r="ARH9">
        <v>1</v>
      </c>
      <c r="ARI9">
        <v>0</v>
      </c>
      <c r="ARJ9">
        <v>0</v>
      </c>
      <c r="ARK9">
        <v>0</v>
      </c>
      <c r="ARL9">
        <v>0</v>
      </c>
      <c r="ARM9">
        <v>0</v>
      </c>
      <c r="ARO9" t="s">
        <v>2206</v>
      </c>
      <c r="ARP9">
        <v>1</v>
      </c>
      <c r="ARQ9">
        <v>0</v>
      </c>
      <c r="ARR9">
        <v>0</v>
      </c>
      <c r="ARS9">
        <v>0</v>
      </c>
      <c r="ART9">
        <v>0</v>
      </c>
      <c r="ARU9">
        <v>0</v>
      </c>
      <c r="ARW9">
        <v>0</v>
      </c>
      <c r="ARX9">
        <v>0</v>
      </c>
      <c r="ARY9">
        <v>0</v>
      </c>
      <c r="ASB9" t="s">
        <v>2211</v>
      </c>
      <c r="ASC9" t="s">
        <v>2245</v>
      </c>
      <c r="ASD9">
        <v>0</v>
      </c>
      <c r="ASE9">
        <v>0</v>
      </c>
      <c r="ASF9">
        <v>1</v>
      </c>
      <c r="ASG9">
        <v>0</v>
      </c>
      <c r="ASH9">
        <v>0</v>
      </c>
      <c r="ASI9">
        <v>0</v>
      </c>
      <c r="ASJ9">
        <v>0</v>
      </c>
      <c r="ASK9">
        <v>0</v>
      </c>
      <c r="ASL9">
        <v>0</v>
      </c>
      <c r="ASN9" t="s">
        <v>2276</v>
      </c>
      <c r="ASO9">
        <v>0</v>
      </c>
      <c r="ASP9">
        <v>0</v>
      </c>
      <c r="ASQ9">
        <v>1</v>
      </c>
      <c r="ASR9">
        <v>0</v>
      </c>
      <c r="ASS9">
        <v>0</v>
      </c>
      <c r="AST9">
        <v>0</v>
      </c>
      <c r="ASU9">
        <v>0</v>
      </c>
      <c r="ASV9">
        <v>0</v>
      </c>
      <c r="ASW9">
        <v>0</v>
      </c>
      <c r="ASX9">
        <v>0</v>
      </c>
      <c r="ASZ9" t="s">
        <v>2277</v>
      </c>
      <c r="ATA9">
        <v>0</v>
      </c>
      <c r="ATB9">
        <v>0</v>
      </c>
      <c r="ATC9">
        <v>0</v>
      </c>
      <c r="ATD9">
        <v>0</v>
      </c>
      <c r="ATE9">
        <v>1</v>
      </c>
      <c r="ATF9">
        <v>1</v>
      </c>
      <c r="ATG9">
        <v>0</v>
      </c>
      <c r="ATH9">
        <v>0</v>
      </c>
      <c r="ATI9">
        <v>0</v>
      </c>
      <c r="ATK9" t="s">
        <v>2278</v>
      </c>
      <c r="ATL9">
        <v>0</v>
      </c>
      <c r="ATM9">
        <v>0</v>
      </c>
      <c r="ATN9">
        <v>0</v>
      </c>
      <c r="ATO9">
        <v>0</v>
      </c>
      <c r="ATP9">
        <v>1</v>
      </c>
      <c r="ATQ9">
        <v>1</v>
      </c>
      <c r="ATR9">
        <v>1</v>
      </c>
      <c r="ATS9">
        <v>0</v>
      </c>
      <c r="ATT9">
        <v>0</v>
      </c>
      <c r="ATV9" t="s">
        <v>2213</v>
      </c>
      <c r="ATZ9" t="s">
        <v>2213</v>
      </c>
      <c r="AUD9" t="s">
        <v>2251</v>
      </c>
      <c r="AUF9" t="s">
        <v>2251</v>
      </c>
      <c r="AUI9">
        <v>467966929</v>
      </c>
      <c r="AUJ9" s="2">
        <v>45156.373761574083</v>
      </c>
      <c r="AUM9" t="s">
        <v>2214</v>
      </c>
      <c r="AUN9" t="s">
        <v>2215</v>
      </c>
      <c r="AUO9" t="s">
        <v>2216</v>
      </c>
    </row>
    <row r="10" spans="1:1238" x14ac:dyDescent="0.35">
      <c r="A10">
        <v>9</v>
      </c>
      <c r="B10" t="s">
        <v>2279</v>
      </c>
      <c r="C10" s="2">
        <v>45155</v>
      </c>
      <c r="D10" t="s">
        <v>2231</v>
      </c>
      <c r="E10" t="s">
        <v>2232</v>
      </c>
      <c r="F10" s="2">
        <v>45155.535590891202</v>
      </c>
      <c r="G10" s="2">
        <v>45155.600408182872</v>
      </c>
      <c r="H10" t="s">
        <v>2189</v>
      </c>
      <c r="K10" t="s">
        <v>2233</v>
      </c>
      <c r="L10" s="2">
        <v>45155</v>
      </c>
      <c r="M10" t="s">
        <v>96</v>
      </c>
      <c r="N10" t="s">
        <v>2234</v>
      </c>
      <c r="O10" t="s">
        <v>97</v>
      </c>
      <c r="P10" t="s">
        <v>2192</v>
      </c>
      <c r="S10" t="s">
        <v>2235</v>
      </c>
      <c r="T10" t="s">
        <v>2236</v>
      </c>
      <c r="V10" t="s">
        <v>2195</v>
      </c>
      <c r="X10" t="s">
        <v>2196</v>
      </c>
      <c r="AA10" t="s">
        <v>2237</v>
      </c>
      <c r="AB10">
        <v>1</v>
      </c>
      <c r="AC10">
        <v>0</v>
      </c>
      <c r="AD10">
        <v>0</v>
      </c>
      <c r="AE10">
        <v>0</v>
      </c>
      <c r="AF10">
        <v>1</v>
      </c>
      <c r="AH10" t="s">
        <v>2200</v>
      </c>
      <c r="AI10">
        <v>1200</v>
      </c>
      <c r="AJ10" t="s">
        <v>2199</v>
      </c>
      <c r="AM10">
        <v>40</v>
      </c>
      <c r="AN10">
        <v>30</v>
      </c>
      <c r="AO10">
        <v>0</v>
      </c>
      <c r="AP10">
        <v>1000</v>
      </c>
      <c r="AQ10">
        <v>500</v>
      </c>
      <c r="BW10" t="s">
        <v>2195</v>
      </c>
      <c r="BY10" t="s">
        <v>2237</v>
      </c>
      <c r="BZ10">
        <v>1</v>
      </c>
      <c r="CA10">
        <v>0</v>
      </c>
      <c r="CB10">
        <v>0</v>
      </c>
      <c r="CC10">
        <v>0</v>
      </c>
      <c r="CE10" t="s">
        <v>482</v>
      </c>
      <c r="CF10">
        <v>0</v>
      </c>
      <c r="CG10">
        <v>0</v>
      </c>
      <c r="CH10">
        <v>1</v>
      </c>
      <c r="CI10">
        <v>0</v>
      </c>
      <c r="CJ10">
        <v>0</v>
      </c>
      <c r="CK10">
        <v>0</v>
      </c>
      <c r="CL10">
        <v>0</v>
      </c>
      <c r="CM10">
        <v>0</v>
      </c>
      <c r="CN10">
        <v>0</v>
      </c>
      <c r="CO10">
        <v>0</v>
      </c>
      <c r="CP10">
        <v>0</v>
      </c>
      <c r="CS10" t="s">
        <v>2223</v>
      </c>
      <c r="CT10">
        <v>0</v>
      </c>
      <c r="CU10">
        <v>1</v>
      </c>
      <c r="CV10">
        <v>0</v>
      </c>
      <c r="CW10">
        <v>0</v>
      </c>
      <c r="CX10" t="s">
        <v>2237</v>
      </c>
      <c r="CY10">
        <v>1</v>
      </c>
      <c r="CZ10">
        <v>0</v>
      </c>
      <c r="DA10">
        <v>0</v>
      </c>
      <c r="DB10">
        <v>0</v>
      </c>
      <c r="DC10" t="s">
        <v>2280</v>
      </c>
      <c r="DD10">
        <v>0</v>
      </c>
      <c r="DE10">
        <v>0</v>
      </c>
      <c r="DF10">
        <v>0</v>
      </c>
      <c r="DG10">
        <v>0</v>
      </c>
      <c r="DH10">
        <v>0</v>
      </c>
      <c r="DI10">
        <v>1</v>
      </c>
      <c r="DJ10">
        <v>0</v>
      </c>
      <c r="DK10">
        <v>0</v>
      </c>
      <c r="DL10">
        <v>0</v>
      </c>
      <c r="DM10">
        <v>0</v>
      </c>
      <c r="DN10">
        <v>0</v>
      </c>
      <c r="DO10">
        <v>0</v>
      </c>
      <c r="EK10" t="s">
        <v>2206</v>
      </c>
      <c r="EL10">
        <v>0</v>
      </c>
      <c r="EM10">
        <v>0</v>
      </c>
      <c r="EN10">
        <v>0</v>
      </c>
      <c r="EO10">
        <v>0</v>
      </c>
      <c r="EP10">
        <v>1</v>
      </c>
      <c r="EQ10">
        <v>1</v>
      </c>
      <c r="JB10" t="s">
        <v>2281</v>
      </c>
      <c r="JC10">
        <v>0</v>
      </c>
      <c r="JD10">
        <v>0</v>
      </c>
      <c r="JE10">
        <v>0</v>
      </c>
      <c r="JF10">
        <v>1</v>
      </c>
      <c r="JG10">
        <v>1</v>
      </c>
      <c r="JH10">
        <v>1</v>
      </c>
      <c r="JI10">
        <v>1</v>
      </c>
      <c r="JJ10">
        <v>1</v>
      </c>
      <c r="JK10">
        <v>1</v>
      </c>
      <c r="JL10">
        <v>1</v>
      </c>
      <c r="JM10">
        <v>1</v>
      </c>
      <c r="JN10">
        <v>1</v>
      </c>
      <c r="JO10">
        <v>1</v>
      </c>
      <c r="JP10">
        <v>0</v>
      </c>
      <c r="JQ10">
        <v>1</v>
      </c>
      <c r="JR10">
        <v>0</v>
      </c>
      <c r="JS10">
        <v>11</v>
      </c>
      <c r="JT10">
        <v>13</v>
      </c>
      <c r="LM10" t="s">
        <v>2200</v>
      </c>
      <c r="LN10">
        <v>6000</v>
      </c>
      <c r="LO10" t="s">
        <v>2239</v>
      </c>
      <c r="LR10">
        <v>60</v>
      </c>
      <c r="LS10">
        <v>30</v>
      </c>
      <c r="LT10">
        <v>0</v>
      </c>
      <c r="LU10">
        <v>30</v>
      </c>
      <c r="LV10">
        <v>10</v>
      </c>
      <c r="LX10" t="s">
        <v>2200</v>
      </c>
      <c r="LY10">
        <v>4000</v>
      </c>
      <c r="LZ10" t="s">
        <v>2239</v>
      </c>
      <c r="MC10">
        <v>60</v>
      </c>
      <c r="MD10">
        <v>30</v>
      </c>
      <c r="ME10">
        <v>0</v>
      </c>
      <c r="MF10">
        <v>35</v>
      </c>
      <c r="MG10">
        <v>15</v>
      </c>
      <c r="MI10" t="s">
        <v>2200</v>
      </c>
      <c r="MJ10">
        <v>450</v>
      </c>
      <c r="MK10" t="s">
        <v>2199</v>
      </c>
      <c r="MN10">
        <v>60</v>
      </c>
      <c r="MO10">
        <v>30</v>
      </c>
      <c r="MP10">
        <v>0</v>
      </c>
      <c r="MQ10">
        <v>1000</v>
      </c>
      <c r="MR10">
        <v>500</v>
      </c>
      <c r="MT10" t="s">
        <v>2200</v>
      </c>
      <c r="MU10">
        <v>200</v>
      </c>
      <c r="MV10" t="s">
        <v>2199</v>
      </c>
      <c r="MY10">
        <v>30</v>
      </c>
      <c r="MZ10">
        <v>30</v>
      </c>
      <c r="NA10">
        <v>1</v>
      </c>
      <c r="NB10">
        <v>300</v>
      </c>
      <c r="NC10">
        <v>200</v>
      </c>
      <c r="NE10" t="s">
        <v>2198</v>
      </c>
      <c r="NF10" t="s">
        <v>2240</v>
      </c>
      <c r="NG10">
        <v>1</v>
      </c>
      <c r="NH10">
        <v>1</v>
      </c>
      <c r="NI10">
        <v>1</v>
      </c>
      <c r="NJ10">
        <v>750</v>
      </c>
      <c r="NK10">
        <v>1000</v>
      </c>
      <c r="NL10">
        <v>1200</v>
      </c>
      <c r="NM10" t="s">
        <v>2239</v>
      </c>
      <c r="NP10">
        <v>30</v>
      </c>
      <c r="NQ10">
        <v>30</v>
      </c>
      <c r="NR10">
        <v>1</v>
      </c>
      <c r="NS10">
        <v>500</v>
      </c>
      <c r="NT10">
        <v>200</v>
      </c>
      <c r="NV10" t="s">
        <v>2198</v>
      </c>
      <c r="NW10">
        <v>3000</v>
      </c>
      <c r="NX10" t="s">
        <v>2239</v>
      </c>
      <c r="OA10">
        <v>60</v>
      </c>
      <c r="OB10">
        <v>30</v>
      </c>
      <c r="OC10">
        <v>0</v>
      </c>
      <c r="OD10">
        <v>200</v>
      </c>
      <c r="OE10">
        <v>100</v>
      </c>
      <c r="OG10" t="s">
        <v>2200</v>
      </c>
      <c r="OH10">
        <v>2700</v>
      </c>
      <c r="OI10" t="s">
        <v>2199</v>
      </c>
      <c r="OL10">
        <v>60</v>
      </c>
      <c r="OM10">
        <v>30</v>
      </c>
      <c r="ON10">
        <v>0</v>
      </c>
      <c r="OO10">
        <v>1000</v>
      </c>
      <c r="OP10">
        <v>500</v>
      </c>
      <c r="OR10" t="s">
        <v>2198</v>
      </c>
      <c r="OS10">
        <v>2000</v>
      </c>
      <c r="OT10" t="s">
        <v>2239</v>
      </c>
      <c r="OW10">
        <v>60</v>
      </c>
      <c r="OX10">
        <v>60</v>
      </c>
      <c r="OY10">
        <v>1</v>
      </c>
      <c r="OZ10">
        <v>100</v>
      </c>
      <c r="PA10">
        <v>50</v>
      </c>
      <c r="PC10" t="s">
        <v>2200</v>
      </c>
      <c r="PD10">
        <v>2500</v>
      </c>
      <c r="PE10" t="s">
        <v>2239</v>
      </c>
      <c r="PH10">
        <v>30</v>
      </c>
      <c r="PI10">
        <v>30</v>
      </c>
      <c r="PJ10">
        <v>1</v>
      </c>
      <c r="PK10">
        <v>100</v>
      </c>
      <c r="PL10">
        <v>30</v>
      </c>
      <c r="PN10" t="s">
        <v>2200</v>
      </c>
      <c r="PO10">
        <v>1200</v>
      </c>
      <c r="PP10" t="s">
        <v>2239</v>
      </c>
      <c r="PS10">
        <v>30</v>
      </c>
      <c r="PT10">
        <v>30</v>
      </c>
      <c r="PU10">
        <v>1</v>
      </c>
      <c r="PV10">
        <v>50</v>
      </c>
      <c r="PW10">
        <v>30</v>
      </c>
      <c r="QM10" t="s">
        <v>2200</v>
      </c>
      <c r="QN10">
        <v>200</v>
      </c>
      <c r="QO10" t="s">
        <v>2239</v>
      </c>
      <c r="QR10">
        <v>20</v>
      </c>
      <c r="QS10">
        <v>30</v>
      </c>
      <c r="QT10">
        <v>1</v>
      </c>
      <c r="QU10">
        <v>300</v>
      </c>
      <c r="QV10">
        <v>200</v>
      </c>
      <c r="QX10" t="s">
        <v>2195</v>
      </c>
      <c r="QZ10" t="s">
        <v>2282</v>
      </c>
      <c r="RA10">
        <v>0</v>
      </c>
      <c r="RB10">
        <v>0</v>
      </c>
      <c r="RC10">
        <v>0</v>
      </c>
      <c r="RD10">
        <v>0</v>
      </c>
      <c r="RE10">
        <v>0</v>
      </c>
      <c r="RF10">
        <v>0</v>
      </c>
      <c r="RG10">
        <v>1</v>
      </c>
      <c r="RH10">
        <v>1</v>
      </c>
      <c r="RI10">
        <v>0</v>
      </c>
      <c r="RJ10">
        <v>0</v>
      </c>
      <c r="RK10">
        <v>0</v>
      </c>
      <c r="RL10">
        <v>0</v>
      </c>
      <c r="RM10">
        <v>1</v>
      </c>
      <c r="RN10">
        <v>0</v>
      </c>
      <c r="RO10">
        <v>0</v>
      </c>
      <c r="RP10">
        <v>0</v>
      </c>
      <c r="RR10" t="s">
        <v>2242</v>
      </c>
      <c r="RS10">
        <v>0</v>
      </c>
      <c r="RT10">
        <v>1</v>
      </c>
      <c r="RU10">
        <v>1</v>
      </c>
      <c r="RV10">
        <v>0</v>
      </c>
      <c r="RW10">
        <v>0</v>
      </c>
      <c r="RX10">
        <v>0</v>
      </c>
      <c r="RY10">
        <v>0</v>
      </c>
      <c r="RZ10">
        <v>0</v>
      </c>
      <c r="SA10">
        <v>0</v>
      </c>
      <c r="SB10">
        <v>0</v>
      </c>
      <c r="SC10">
        <v>0</v>
      </c>
      <c r="SF10" t="s">
        <v>2204</v>
      </c>
      <c r="SG10">
        <v>1</v>
      </c>
      <c r="SH10">
        <v>0</v>
      </c>
      <c r="SI10">
        <v>0</v>
      </c>
      <c r="SJ10">
        <v>0</v>
      </c>
      <c r="AQG10" t="s">
        <v>2243</v>
      </c>
      <c r="AQH10">
        <v>0</v>
      </c>
      <c r="AQI10">
        <v>0</v>
      </c>
      <c r="AQJ10">
        <v>0</v>
      </c>
      <c r="AQK10">
        <v>0</v>
      </c>
      <c r="AQL10">
        <v>0</v>
      </c>
      <c r="AQM10">
        <v>1</v>
      </c>
      <c r="AQN10">
        <v>0</v>
      </c>
      <c r="AQO10">
        <v>0</v>
      </c>
      <c r="AQP10">
        <v>0</v>
      </c>
      <c r="AQQ10">
        <v>0</v>
      </c>
      <c r="AQS10" t="s">
        <v>2208</v>
      </c>
      <c r="AQT10">
        <v>0</v>
      </c>
      <c r="AQU10">
        <v>0</v>
      </c>
      <c r="AQV10">
        <v>1</v>
      </c>
      <c r="AQW10">
        <v>1</v>
      </c>
      <c r="AQX10">
        <v>0</v>
      </c>
      <c r="AQY10">
        <v>0</v>
      </c>
      <c r="AQZ10">
        <v>0</v>
      </c>
      <c r="ARA10">
        <v>0</v>
      </c>
      <c r="ARB10">
        <v>0</v>
      </c>
      <c r="ARC10">
        <v>0</v>
      </c>
      <c r="ARD10">
        <v>0</v>
      </c>
      <c r="ARF10" t="s">
        <v>2209</v>
      </c>
      <c r="ARG10" t="s">
        <v>2220</v>
      </c>
      <c r="ARH10">
        <v>1</v>
      </c>
      <c r="ARI10">
        <v>0</v>
      </c>
      <c r="ARJ10">
        <v>0</v>
      </c>
      <c r="ARK10">
        <v>0</v>
      </c>
      <c r="ARL10">
        <v>0</v>
      </c>
      <c r="ARM10">
        <v>0</v>
      </c>
      <c r="ARO10" t="s">
        <v>2206</v>
      </c>
      <c r="ARP10">
        <v>1</v>
      </c>
      <c r="ARQ10">
        <v>0</v>
      </c>
      <c r="ARR10">
        <v>0</v>
      </c>
      <c r="ARS10">
        <v>0</v>
      </c>
      <c r="ART10">
        <v>0</v>
      </c>
      <c r="ARU10">
        <v>0</v>
      </c>
      <c r="ARW10">
        <v>0</v>
      </c>
      <c r="ARX10">
        <v>0</v>
      </c>
      <c r="ARY10">
        <v>0</v>
      </c>
      <c r="ASB10" t="s">
        <v>2211</v>
      </c>
      <c r="ASC10" t="s">
        <v>2245</v>
      </c>
      <c r="ASD10">
        <v>0</v>
      </c>
      <c r="ASE10">
        <v>0</v>
      </c>
      <c r="ASF10">
        <v>1</v>
      </c>
      <c r="ASG10">
        <v>0</v>
      </c>
      <c r="ASH10">
        <v>0</v>
      </c>
      <c r="ASI10">
        <v>0</v>
      </c>
      <c r="ASJ10">
        <v>0</v>
      </c>
      <c r="ASK10">
        <v>0</v>
      </c>
      <c r="ASL10">
        <v>0</v>
      </c>
      <c r="ASN10" t="s">
        <v>2206</v>
      </c>
      <c r="ASO10">
        <v>1</v>
      </c>
      <c r="ASP10">
        <v>0</v>
      </c>
      <c r="ASQ10">
        <v>0</v>
      </c>
      <c r="ASR10">
        <v>0</v>
      </c>
      <c r="ASS10">
        <v>0</v>
      </c>
      <c r="AST10">
        <v>0</v>
      </c>
      <c r="ASU10">
        <v>0</v>
      </c>
      <c r="ASV10">
        <v>0</v>
      </c>
      <c r="ASW10">
        <v>0</v>
      </c>
      <c r="ASX10">
        <v>0</v>
      </c>
      <c r="ASZ10" t="s">
        <v>2277</v>
      </c>
      <c r="ATA10">
        <v>0</v>
      </c>
      <c r="ATB10">
        <v>0</v>
      </c>
      <c r="ATC10">
        <v>0</v>
      </c>
      <c r="ATD10">
        <v>0</v>
      </c>
      <c r="ATE10">
        <v>1</v>
      </c>
      <c r="ATF10">
        <v>1</v>
      </c>
      <c r="ATG10">
        <v>0</v>
      </c>
      <c r="ATH10">
        <v>0</v>
      </c>
      <c r="ATI10">
        <v>0</v>
      </c>
      <c r="ATK10" t="s">
        <v>2247</v>
      </c>
      <c r="ATL10">
        <v>0</v>
      </c>
      <c r="ATM10">
        <v>0</v>
      </c>
      <c r="ATN10">
        <v>0</v>
      </c>
      <c r="ATO10">
        <v>0</v>
      </c>
      <c r="ATP10">
        <v>1</v>
      </c>
      <c r="ATQ10">
        <v>1</v>
      </c>
      <c r="ATR10">
        <v>1</v>
      </c>
      <c r="ATS10">
        <v>0</v>
      </c>
      <c r="ATT10">
        <v>0</v>
      </c>
      <c r="ATV10" t="s">
        <v>2213</v>
      </c>
      <c r="ATZ10" t="s">
        <v>2213</v>
      </c>
      <c r="AUD10" t="s">
        <v>2251</v>
      </c>
      <c r="AUF10" t="s">
        <v>2251</v>
      </c>
      <c r="AUI10">
        <v>467966949</v>
      </c>
      <c r="AUJ10" s="2">
        <v>45156.373796296291</v>
      </c>
      <c r="AUM10" t="s">
        <v>2214</v>
      </c>
      <c r="AUN10" t="s">
        <v>2215</v>
      </c>
      <c r="AUO10" t="s">
        <v>2216</v>
      </c>
    </row>
    <row r="11" spans="1:1238" x14ac:dyDescent="0.35">
      <c r="A11">
        <v>10</v>
      </c>
      <c r="B11" t="s">
        <v>2283</v>
      </c>
      <c r="C11" s="2">
        <v>45155</v>
      </c>
      <c r="D11" t="s">
        <v>2231</v>
      </c>
      <c r="E11" t="s">
        <v>2232</v>
      </c>
      <c r="F11" s="2">
        <v>45155.581009814807</v>
      </c>
      <c r="G11" s="2">
        <v>45155.597944351852</v>
      </c>
      <c r="H11" t="s">
        <v>2189</v>
      </c>
      <c r="K11" t="s">
        <v>2233</v>
      </c>
      <c r="L11" s="2">
        <v>45155</v>
      </c>
      <c r="M11" t="s">
        <v>96</v>
      </c>
      <c r="N11" t="s">
        <v>2234</v>
      </c>
      <c r="O11" t="s">
        <v>97</v>
      </c>
      <c r="P11" t="s">
        <v>2192</v>
      </c>
      <c r="S11" t="s">
        <v>2235</v>
      </c>
      <c r="T11" t="s">
        <v>2236</v>
      </c>
      <c r="V11" t="s">
        <v>2195</v>
      </c>
      <c r="X11" t="s">
        <v>2196</v>
      </c>
      <c r="AA11" t="s">
        <v>2284</v>
      </c>
      <c r="AB11">
        <v>0</v>
      </c>
      <c r="AC11">
        <v>1</v>
      </c>
      <c r="AD11">
        <v>0</v>
      </c>
      <c r="AE11">
        <v>0</v>
      </c>
      <c r="AF11">
        <v>1</v>
      </c>
      <c r="AS11" t="s">
        <v>2200</v>
      </c>
      <c r="AT11" t="s">
        <v>2285</v>
      </c>
      <c r="AU11">
        <v>1</v>
      </c>
      <c r="AV11">
        <v>1</v>
      </c>
      <c r="AW11">
        <v>5000</v>
      </c>
      <c r="AX11">
        <v>6000</v>
      </c>
      <c r="AY11" t="s">
        <v>2199</v>
      </c>
      <c r="BB11">
        <v>30</v>
      </c>
      <c r="BC11">
        <v>30</v>
      </c>
      <c r="BD11">
        <v>1</v>
      </c>
      <c r="BE11">
        <v>500</v>
      </c>
      <c r="BF11">
        <v>300</v>
      </c>
      <c r="BW11" t="s">
        <v>2220</v>
      </c>
      <c r="CS11" t="s">
        <v>2204</v>
      </c>
      <c r="CT11">
        <v>1</v>
      </c>
      <c r="CU11">
        <v>0</v>
      </c>
      <c r="CV11">
        <v>0</v>
      </c>
      <c r="CW11">
        <v>0</v>
      </c>
      <c r="EK11" t="s">
        <v>2206</v>
      </c>
      <c r="EL11">
        <v>0</v>
      </c>
      <c r="EM11">
        <v>0</v>
      </c>
      <c r="EN11">
        <v>0</v>
      </c>
      <c r="EO11">
        <v>0</v>
      </c>
      <c r="EP11">
        <v>1</v>
      </c>
      <c r="EQ11">
        <v>1</v>
      </c>
      <c r="JB11" t="s">
        <v>2270</v>
      </c>
      <c r="JC11">
        <v>0</v>
      </c>
      <c r="JD11">
        <v>0</v>
      </c>
      <c r="JE11">
        <v>1</v>
      </c>
      <c r="JF11">
        <v>0</v>
      </c>
      <c r="JG11">
        <v>0</v>
      </c>
      <c r="JH11">
        <v>0</v>
      </c>
      <c r="JI11">
        <v>0</v>
      </c>
      <c r="JJ11">
        <v>0</v>
      </c>
      <c r="JK11">
        <v>0</v>
      </c>
      <c r="JL11">
        <v>0</v>
      </c>
      <c r="JM11">
        <v>0</v>
      </c>
      <c r="JN11">
        <v>0</v>
      </c>
      <c r="JO11">
        <v>0</v>
      </c>
      <c r="JP11">
        <v>0</v>
      </c>
      <c r="JQ11">
        <v>0</v>
      </c>
      <c r="JR11">
        <v>0</v>
      </c>
      <c r="JS11">
        <v>1</v>
      </c>
      <c r="JT11">
        <v>3</v>
      </c>
      <c r="KV11" t="s">
        <v>2200</v>
      </c>
      <c r="KW11" t="s">
        <v>2271</v>
      </c>
      <c r="KX11">
        <v>1</v>
      </c>
      <c r="KY11">
        <v>1</v>
      </c>
      <c r="KZ11">
        <v>1</v>
      </c>
      <c r="LA11">
        <v>15000</v>
      </c>
      <c r="LB11">
        <v>30000</v>
      </c>
      <c r="LC11">
        <v>38500</v>
      </c>
      <c r="LD11" t="s">
        <v>2199</v>
      </c>
      <c r="LG11">
        <v>60</v>
      </c>
      <c r="LH11">
        <v>30</v>
      </c>
      <c r="LI11">
        <v>0</v>
      </c>
      <c r="LJ11">
        <v>300</v>
      </c>
      <c r="LK11">
        <v>100</v>
      </c>
      <c r="QX11" t="s">
        <v>2220</v>
      </c>
      <c r="SF11" t="s">
        <v>2204</v>
      </c>
      <c r="SG11">
        <v>1</v>
      </c>
      <c r="SH11">
        <v>0</v>
      </c>
      <c r="SI11">
        <v>0</v>
      </c>
      <c r="SJ11">
        <v>0</v>
      </c>
      <c r="AQG11" t="s">
        <v>2206</v>
      </c>
      <c r="AQH11">
        <v>1</v>
      </c>
      <c r="AQI11">
        <v>0</v>
      </c>
      <c r="AQJ11">
        <v>0</v>
      </c>
      <c r="AQK11">
        <v>0</v>
      </c>
      <c r="AQL11">
        <v>0</v>
      </c>
      <c r="AQM11">
        <v>0</v>
      </c>
      <c r="AQN11">
        <v>0</v>
      </c>
      <c r="AQO11">
        <v>0</v>
      </c>
      <c r="AQP11">
        <v>0</v>
      </c>
      <c r="AQQ11">
        <v>0</v>
      </c>
      <c r="AQS11" t="s">
        <v>2227</v>
      </c>
      <c r="AQT11">
        <v>0</v>
      </c>
      <c r="AQU11">
        <v>0</v>
      </c>
      <c r="AQV11">
        <v>1</v>
      </c>
      <c r="AQW11">
        <v>1</v>
      </c>
      <c r="AQX11">
        <v>0</v>
      </c>
      <c r="AQY11">
        <v>1</v>
      </c>
      <c r="AQZ11">
        <v>0</v>
      </c>
      <c r="ARA11">
        <v>0</v>
      </c>
      <c r="ARB11">
        <v>0</v>
      </c>
      <c r="ARC11">
        <v>0</v>
      </c>
      <c r="ARD11">
        <v>0</v>
      </c>
      <c r="ARF11" t="s">
        <v>2209</v>
      </c>
      <c r="ARG11" t="s">
        <v>2220</v>
      </c>
      <c r="ARH11">
        <v>1</v>
      </c>
      <c r="ARI11">
        <v>0</v>
      </c>
      <c r="ARJ11">
        <v>0</v>
      </c>
      <c r="ARK11">
        <v>0</v>
      </c>
      <c r="ARL11">
        <v>0</v>
      </c>
      <c r="ARM11">
        <v>0</v>
      </c>
      <c r="ARO11" t="s">
        <v>2206</v>
      </c>
      <c r="ARP11">
        <v>1</v>
      </c>
      <c r="ARQ11">
        <v>0</v>
      </c>
      <c r="ARR11">
        <v>0</v>
      </c>
      <c r="ARS11">
        <v>0</v>
      </c>
      <c r="ART11">
        <v>0</v>
      </c>
      <c r="ARU11">
        <v>0</v>
      </c>
      <c r="ARW11">
        <v>0</v>
      </c>
      <c r="ARX11">
        <v>0</v>
      </c>
      <c r="ARY11">
        <v>0</v>
      </c>
      <c r="ASB11" t="s">
        <v>2211</v>
      </c>
      <c r="ASC11" t="s">
        <v>2245</v>
      </c>
      <c r="ASD11">
        <v>0</v>
      </c>
      <c r="ASE11">
        <v>0</v>
      </c>
      <c r="ASF11">
        <v>1</v>
      </c>
      <c r="ASG11">
        <v>0</v>
      </c>
      <c r="ASH11">
        <v>0</v>
      </c>
      <c r="ASI11">
        <v>0</v>
      </c>
      <c r="ASJ11">
        <v>0</v>
      </c>
      <c r="ASK11">
        <v>0</v>
      </c>
      <c r="ASL11">
        <v>0</v>
      </c>
      <c r="ASN11" t="s">
        <v>2206</v>
      </c>
      <c r="ASO11">
        <v>1</v>
      </c>
      <c r="ASP11">
        <v>0</v>
      </c>
      <c r="ASQ11">
        <v>0</v>
      </c>
      <c r="ASR11">
        <v>0</v>
      </c>
      <c r="ASS11">
        <v>0</v>
      </c>
      <c r="AST11">
        <v>0</v>
      </c>
      <c r="ASU11">
        <v>0</v>
      </c>
      <c r="ASV11">
        <v>0</v>
      </c>
      <c r="ASW11">
        <v>0</v>
      </c>
      <c r="ASX11">
        <v>0</v>
      </c>
      <c r="ASZ11" t="s">
        <v>2272</v>
      </c>
      <c r="ATA11">
        <v>0</v>
      </c>
      <c r="ATB11">
        <v>0</v>
      </c>
      <c r="ATC11">
        <v>1</v>
      </c>
      <c r="ATD11">
        <v>0</v>
      </c>
      <c r="ATE11">
        <v>1</v>
      </c>
      <c r="ATF11">
        <v>0</v>
      </c>
      <c r="ATG11">
        <v>0</v>
      </c>
      <c r="ATH11">
        <v>0</v>
      </c>
      <c r="ATI11">
        <v>0</v>
      </c>
      <c r="ATK11" t="s">
        <v>2278</v>
      </c>
      <c r="ATL11">
        <v>0</v>
      </c>
      <c r="ATM11">
        <v>0</v>
      </c>
      <c r="ATN11">
        <v>0</v>
      </c>
      <c r="ATO11">
        <v>0</v>
      </c>
      <c r="ATP11">
        <v>1</v>
      </c>
      <c r="ATQ11">
        <v>1</v>
      </c>
      <c r="ATR11">
        <v>1</v>
      </c>
      <c r="ATS11">
        <v>0</v>
      </c>
      <c r="ATT11">
        <v>0</v>
      </c>
      <c r="ATV11" t="s">
        <v>2213</v>
      </c>
      <c r="ATZ11" t="s">
        <v>2248</v>
      </c>
      <c r="AUA11" t="s">
        <v>2195</v>
      </c>
      <c r="AUC11" t="s">
        <v>2249</v>
      </c>
      <c r="AUD11" t="s">
        <v>2251</v>
      </c>
      <c r="AUF11" t="s">
        <v>2251</v>
      </c>
      <c r="AUI11">
        <v>467966961</v>
      </c>
      <c r="AUJ11" s="2">
        <v>45156.373819444438</v>
      </c>
      <c r="AUM11" t="s">
        <v>2214</v>
      </c>
      <c r="AUN11" t="s">
        <v>2215</v>
      </c>
      <c r="AUO11" t="s">
        <v>2216</v>
      </c>
    </row>
    <row r="12" spans="1:1238" x14ac:dyDescent="0.35">
      <c r="A12">
        <v>11</v>
      </c>
      <c r="B12" t="s">
        <v>2286</v>
      </c>
      <c r="C12" s="2">
        <v>45155</v>
      </c>
      <c r="D12" t="s">
        <v>2231</v>
      </c>
      <c r="E12" t="s">
        <v>2232</v>
      </c>
      <c r="F12" s="2">
        <v>45155.604111296299</v>
      </c>
      <c r="G12" s="2">
        <v>45155.617725636577</v>
      </c>
      <c r="H12" t="s">
        <v>2189</v>
      </c>
      <c r="K12" t="s">
        <v>2233</v>
      </c>
      <c r="L12" s="2">
        <v>45155</v>
      </c>
      <c r="M12" t="s">
        <v>96</v>
      </c>
      <c r="N12" t="s">
        <v>2234</v>
      </c>
      <c r="O12" t="s">
        <v>97</v>
      </c>
      <c r="P12" t="s">
        <v>2192</v>
      </c>
      <c r="S12" t="s">
        <v>2235</v>
      </c>
      <c r="T12" t="s">
        <v>2236</v>
      </c>
      <c r="V12" t="s">
        <v>2195</v>
      </c>
      <c r="X12" t="s">
        <v>2196</v>
      </c>
      <c r="AA12" t="s">
        <v>2206</v>
      </c>
      <c r="AB12">
        <v>0</v>
      </c>
      <c r="AC12">
        <v>0</v>
      </c>
      <c r="AD12">
        <v>0</v>
      </c>
      <c r="AE12">
        <v>1</v>
      </c>
      <c r="AF12">
        <v>1</v>
      </c>
      <c r="EK12" t="s">
        <v>2254</v>
      </c>
      <c r="EL12">
        <v>1</v>
      </c>
      <c r="EM12">
        <v>1</v>
      </c>
      <c r="EN12">
        <v>1</v>
      </c>
      <c r="EO12">
        <v>1</v>
      </c>
      <c r="EP12">
        <v>0</v>
      </c>
      <c r="EQ12">
        <v>4</v>
      </c>
      <c r="ES12" t="s">
        <v>2198</v>
      </c>
      <c r="ET12">
        <v>4500</v>
      </c>
      <c r="EU12" t="s">
        <v>2239</v>
      </c>
      <c r="EX12">
        <v>60</v>
      </c>
      <c r="EY12">
        <v>30</v>
      </c>
      <c r="EZ12">
        <v>0</v>
      </c>
      <c r="FA12">
        <v>50</v>
      </c>
      <c r="FB12">
        <v>20</v>
      </c>
      <c r="FD12" t="s">
        <v>2200</v>
      </c>
      <c r="FE12">
        <v>3000</v>
      </c>
      <c r="FF12" t="s">
        <v>2239</v>
      </c>
      <c r="FI12">
        <v>30</v>
      </c>
      <c r="FJ12">
        <v>30</v>
      </c>
      <c r="FK12">
        <v>1</v>
      </c>
      <c r="FL12">
        <v>30</v>
      </c>
      <c r="FM12">
        <v>10</v>
      </c>
      <c r="FO12" t="s">
        <v>2198</v>
      </c>
      <c r="FP12">
        <v>1500</v>
      </c>
      <c r="FQ12" t="s">
        <v>2239</v>
      </c>
      <c r="FT12">
        <v>60</v>
      </c>
      <c r="FU12">
        <v>30</v>
      </c>
      <c r="FV12">
        <v>0</v>
      </c>
      <c r="FW12">
        <v>20</v>
      </c>
      <c r="FX12">
        <v>10</v>
      </c>
      <c r="FZ12" t="s">
        <v>2198</v>
      </c>
      <c r="GA12">
        <v>2000</v>
      </c>
      <c r="GB12" t="s">
        <v>2239</v>
      </c>
      <c r="GE12">
        <v>30</v>
      </c>
      <c r="GF12">
        <v>30</v>
      </c>
      <c r="GG12">
        <v>1</v>
      </c>
      <c r="GH12">
        <v>30</v>
      </c>
      <c r="GI12">
        <v>20</v>
      </c>
      <c r="GK12" t="s">
        <v>2195</v>
      </c>
      <c r="GM12" t="s">
        <v>2287</v>
      </c>
      <c r="GN12">
        <v>1</v>
      </c>
      <c r="GO12">
        <v>1</v>
      </c>
      <c r="GP12">
        <v>0</v>
      </c>
      <c r="GQ12">
        <v>0</v>
      </c>
      <c r="GR12">
        <v>0</v>
      </c>
      <c r="GT12" t="s">
        <v>490</v>
      </c>
      <c r="GU12">
        <v>0</v>
      </c>
      <c r="GV12">
        <v>0</v>
      </c>
      <c r="GW12">
        <v>0</v>
      </c>
      <c r="GX12">
        <v>0</v>
      </c>
      <c r="GY12">
        <v>1</v>
      </c>
      <c r="GZ12">
        <v>0</v>
      </c>
      <c r="HA12">
        <v>0</v>
      </c>
      <c r="HB12">
        <v>0</v>
      </c>
      <c r="HC12">
        <v>0</v>
      </c>
      <c r="HD12">
        <v>0</v>
      </c>
      <c r="HE12">
        <v>0</v>
      </c>
      <c r="HH12" t="s">
        <v>2204</v>
      </c>
      <c r="HI12">
        <v>1</v>
      </c>
      <c r="HJ12">
        <v>0</v>
      </c>
      <c r="HK12">
        <v>0</v>
      </c>
      <c r="HL12">
        <v>0</v>
      </c>
      <c r="JB12" t="s">
        <v>2206</v>
      </c>
      <c r="JC12">
        <v>0</v>
      </c>
      <c r="JD12">
        <v>0</v>
      </c>
      <c r="JE12">
        <v>0</v>
      </c>
      <c r="JF12">
        <v>0</v>
      </c>
      <c r="JG12">
        <v>0</v>
      </c>
      <c r="JH12">
        <v>0</v>
      </c>
      <c r="JI12">
        <v>0</v>
      </c>
      <c r="JJ12">
        <v>0</v>
      </c>
      <c r="JK12">
        <v>0</v>
      </c>
      <c r="JL12">
        <v>0</v>
      </c>
      <c r="JM12">
        <v>0</v>
      </c>
      <c r="JN12">
        <v>0</v>
      </c>
      <c r="JO12">
        <v>0</v>
      </c>
      <c r="JP12">
        <v>0</v>
      </c>
      <c r="JQ12">
        <v>0</v>
      </c>
      <c r="JR12">
        <v>1</v>
      </c>
      <c r="JS12">
        <v>1</v>
      </c>
      <c r="JT12">
        <v>6</v>
      </c>
      <c r="AQG12" t="s">
        <v>2206</v>
      </c>
      <c r="AQH12">
        <v>1</v>
      </c>
      <c r="AQI12">
        <v>0</v>
      </c>
      <c r="AQJ12">
        <v>0</v>
      </c>
      <c r="AQK12">
        <v>0</v>
      </c>
      <c r="AQL12">
        <v>0</v>
      </c>
      <c r="AQM12">
        <v>0</v>
      </c>
      <c r="AQN12">
        <v>0</v>
      </c>
      <c r="AQO12">
        <v>0</v>
      </c>
      <c r="AQP12">
        <v>0</v>
      </c>
      <c r="AQQ12">
        <v>0</v>
      </c>
      <c r="AQS12" t="s">
        <v>2208</v>
      </c>
      <c r="AQT12">
        <v>0</v>
      </c>
      <c r="AQU12">
        <v>0</v>
      </c>
      <c r="AQV12">
        <v>1</v>
      </c>
      <c r="AQW12">
        <v>1</v>
      </c>
      <c r="AQX12">
        <v>0</v>
      </c>
      <c r="AQY12">
        <v>0</v>
      </c>
      <c r="AQZ12">
        <v>0</v>
      </c>
      <c r="ARA12">
        <v>0</v>
      </c>
      <c r="ARB12">
        <v>0</v>
      </c>
      <c r="ARC12">
        <v>0</v>
      </c>
      <c r="ARD12">
        <v>0</v>
      </c>
      <c r="ARF12" t="s">
        <v>2209</v>
      </c>
      <c r="ARG12" t="s">
        <v>2220</v>
      </c>
      <c r="ARH12">
        <v>1</v>
      </c>
      <c r="ARI12">
        <v>0</v>
      </c>
      <c r="ARJ12">
        <v>0</v>
      </c>
      <c r="ARK12">
        <v>0</v>
      </c>
      <c r="ARL12">
        <v>0</v>
      </c>
      <c r="ARM12">
        <v>0</v>
      </c>
      <c r="ARO12" t="s">
        <v>2206</v>
      </c>
      <c r="ARP12">
        <v>1</v>
      </c>
      <c r="ARQ12">
        <v>0</v>
      </c>
      <c r="ARR12">
        <v>0</v>
      </c>
      <c r="ARS12">
        <v>0</v>
      </c>
      <c r="ART12">
        <v>0</v>
      </c>
      <c r="ARU12">
        <v>0</v>
      </c>
      <c r="ARW12">
        <v>0</v>
      </c>
      <c r="ARX12">
        <v>0</v>
      </c>
      <c r="ARY12">
        <v>0</v>
      </c>
      <c r="ASB12" t="s">
        <v>2211</v>
      </c>
      <c r="ASC12" t="s">
        <v>2245</v>
      </c>
      <c r="ASD12">
        <v>0</v>
      </c>
      <c r="ASE12">
        <v>0</v>
      </c>
      <c r="ASF12">
        <v>1</v>
      </c>
      <c r="ASG12">
        <v>0</v>
      </c>
      <c r="ASH12">
        <v>0</v>
      </c>
      <c r="ASI12">
        <v>0</v>
      </c>
      <c r="ASJ12">
        <v>0</v>
      </c>
      <c r="ASK12">
        <v>0</v>
      </c>
      <c r="ASL12">
        <v>0</v>
      </c>
      <c r="ASN12" t="s">
        <v>2288</v>
      </c>
      <c r="ASO12">
        <v>0</v>
      </c>
      <c r="ASP12">
        <v>0</v>
      </c>
      <c r="ASQ12">
        <v>0</v>
      </c>
      <c r="ASR12">
        <v>0</v>
      </c>
      <c r="ASS12">
        <v>1</v>
      </c>
      <c r="AST12">
        <v>0</v>
      </c>
      <c r="ASU12">
        <v>0</v>
      </c>
      <c r="ASV12">
        <v>0</v>
      </c>
      <c r="ASW12">
        <v>0</v>
      </c>
      <c r="ASX12">
        <v>0</v>
      </c>
      <c r="ASZ12" t="s">
        <v>2257</v>
      </c>
      <c r="ATA12">
        <v>0</v>
      </c>
      <c r="ATB12">
        <v>0</v>
      </c>
      <c r="ATC12">
        <v>0</v>
      </c>
      <c r="ATD12">
        <v>0</v>
      </c>
      <c r="ATE12">
        <v>1</v>
      </c>
      <c r="ATF12">
        <v>0</v>
      </c>
      <c r="ATG12">
        <v>0</v>
      </c>
      <c r="ATH12">
        <v>0</v>
      </c>
      <c r="ATI12">
        <v>0</v>
      </c>
      <c r="ATK12" t="s">
        <v>2206</v>
      </c>
      <c r="ATL12">
        <v>1</v>
      </c>
      <c r="ATM12">
        <v>0</v>
      </c>
      <c r="ATN12">
        <v>0</v>
      </c>
      <c r="ATO12">
        <v>0</v>
      </c>
      <c r="ATP12">
        <v>0</v>
      </c>
      <c r="ATQ12">
        <v>0</v>
      </c>
      <c r="ATR12">
        <v>0</v>
      </c>
      <c r="ATS12">
        <v>0</v>
      </c>
      <c r="ATT12">
        <v>0</v>
      </c>
      <c r="ATV12" t="s">
        <v>2289</v>
      </c>
      <c r="ATW12" t="s">
        <v>2195</v>
      </c>
      <c r="ATX12" t="s">
        <v>2249</v>
      </c>
      <c r="ATZ12" t="s">
        <v>2213</v>
      </c>
      <c r="AUD12" t="s">
        <v>2290</v>
      </c>
      <c r="AUF12" t="s">
        <v>2251</v>
      </c>
      <c r="AUI12">
        <v>467966984</v>
      </c>
      <c r="AUJ12" s="2">
        <v>45156.373865740738</v>
      </c>
      <c r="AUM12" t="s">
        <v>2214</v>
      </c>
      <c r="AUN12" t="s">
        <v>2215</v>
      </c>
      <c r="AUO12" t="s">
        <v>2216</v>
      </c>
    </row>
    <row r="13" spans="1:1238" x14ac:dyDescent="0.35">
      <c r="A13">
        <v>12</v>
      </c>
      <c r="B13" t="s">
        <v>2291</v>
      </c>
      <c r="C13" s="2">
        <v>45155</v>
      </c>
      <c r="D13" t="s">
        <v>2231</v>
      </c>
      <c r="E13" t="s">
        <v>2232</v>
      </c>
      <c r="F13" s="2">
        <v>45155.610644456006</v>
      </c>
      <c r="G13" s="2">
        <v>45155.616275381937</v>
      </c>
      <c r="H13" t="s">
        <v>2189</v>
      </c>
      <c r="K13" t="s">
        <v>2233</v>
      </c>
      <c r="L13" s="2">
        <v>45155</v>
      </c>
      <c r="M13" t="s">
        <v>96</v>
      </c>
      <c r="N13" t="s">
        <v>2234</v>
      </c>
      <c r="O13" t="s">
        <v>97</v>
      </c>
      <c r="P13" t="s">
        <v>2192</v>
      </c>
      <c r="S13" t="s">
        <v>2235</v>
      </c>
      <c r="T13" t="s">
        <v>2236</v>
      </c>
      <c r="V13" t="s">
        <v>2195</v>
      </c>
      <c r="X13" t="s">
        <v>2196</v>
      </c>
      <c r="AA13" t="s">
        <v>2206</v>
      </c>
      <c r="AB13">
        <v>0</v>
      </c>
      <c r="AC13">
        <v>0</v>
      </c>
      <c r="AD13">
        <v>0</v>
      </c>
      <c r="AE13">
        <v>1</v>
      </c>
      <c r="AF13">
        <v>1</v>
      </c>
      <c r="EK13" t="s">
        <v>2206</v>
      </c>
      <c r="EL13">
        <v>0</v>
      </c>
      <c r="EM13">
        <v>0</v>
      </c>
      <c r="EN13">
        <v>0</v>
      </c>
      <c r="EO13">
        <v>0</v>
      </c>
      <c r="EP13">
        <v>1</v>
      </c>
      <c r="EQ13">
        <v>1</v>
      </c>
      <c r="JB13" t="s">
        <v>2261</v>
      </c>
      <c r="JC13">
        <v>1</v>
      </c>
      <c r="JD13">
        <v>1</v>
      </c>
      <c r="JE13">
        <v>0</v>
      </c>
      <c r="JF13">
        <v>0</v>
      </c>
      <c r="JG13">
        <v>0</v>
      </c>
      <c r="JH13">
        <v>0</v>
      </c>
      <c r="JI13">
        <v>0</v>
      </c>
      <c r="JJ13">
        <v>0</v>
      </c>
      <c r="JK13">
        <v>0</v>
      </c>
      <c r="JL13">
        <v>0</v>
      </c>
      <c r="JM13">
        <v>0</v>
      </c>
      <c r="JN13">
        <v>0</v>
      </c>
      <c r="JO13">
        <v>0</v>
      </c>
      <c r="JP13">
        <v>0</v>
      </c>
      <c r="JQ13">
        <v>0</v>
      </c>
      <c r="JR13">
        <v>0</v>
      </c>
      <c r="JS13">
        <v>2</v>
      </c>
      <c r="JT13">
        <v>4</v>
      </c>
      <c r="JV13" t="s">
        <v>2200</v>
      </c>
      <c r="JW13">
        <v>300</v>
      </c>
      <c r="JX13" t="s">
        <v>2222</v>
      </c>
      <c r="KA13">
        <v>60</v>
      </c>
      <c r="KB13">
        <v>45</v>
      </c>
      <c r="KC13">
        <v>0</v>
      </c>
      <c r="KD13">
        <v>200</v>
      </c>
      <c r="KE13">
        <v>100</v>
      </c>
      <c r="KG13" t="s">
        <v>2200</v>
      </c>
      <c r="KH13" t="s">
        <v>2262</v>
      </c>
      <c r="KI13">
        <v>1</v>
      </c>
      <c r="KJ13">
        <v>1</v>
      </c>
      <c r="KK13">
        <v>8000</v>
      </c>
      <c r="KL13">
        <v>100</v>
      </c>
      <c r="KM13" t="s">
        <v>2199</v>
      </c>
      <c r="KP13">
        <v>30</v>
      </c>
      <c r="KQ13">
        <v>20</v>
      </c>
      <c r="KR13">
        <v>0</v>
      </c>
      <c r="KS13">
        <v>100</v>
      </c>
      <c r="KT13">
        <v>50</v>
      </c>
      <c r="QX13" t="s">
        <v>2195</v>
      </c>
      <c r="QZ13" t="s">
        <v>2261</v>
      </c>
      <c r="RA13">
        <v>1</v>
      </c>
      <c r="RB13">
        <v>1</v>
      </c>
      <c r="RC13">
        <v>0</v>
      </c>
      <c r="RD13">
        <v>0</v>
      </c>
      <c r="RE13">
        <v>0</v>
      </c>
      <c r="RF13">
        <v>0</v>
      </c>
      <c r="RG13">
        <v>0</v>
      </c>
      <c r="RH13">
        <v>0</v>
      </c>
      <c r="RI13">
        <v>0</v>
      </c>
      <c r="RJ13">
        <v>0</v>
      </c>
      <c r="RK13">
        <v>0</v>
      </c>
      <c r="RL13">
        <v>0</v>
      </c>
      <c r="RM13">
        <v>0</v>
      </c>
      <c r="RN13">
        <v>0</v>
      </c>
      <c r="RO13">
        <v>0</v>
      </c>
      <c r="RP13">
        <v>0</v>
      </c>
      <c r="RR13" t="s">
        <v>2292</v>
      </c>
      <c r="RS13">
        <v>1</v>
      </c>
      <c r="RT13">
        <v>1</v>
      </c>
      <c r="RU13">
        <v>0</v>
      </c>
      <c r="RV13">
        <v>1</v>
      </c>
      <c r="RW13">
        <v>0</v>
      </c>
      <c r="RX13">
        <v>0</v>
      </c>
      <c r="RY13">
        <v>1</v>
      </c>
      <c r="RZ13">
        <v>0</v>
      </c>
      <c r="SA13">
        <v>0</v>
      </c>
      <c r="SB13">
        <v>0</v>
      </c>
      <c r="SC13">
        <v>0</v>
      </c>
      <c r="SF13" t="s">
        <v>2223</v>
      </c>
      <c r="SG13">
        <v>0</v>
      </c>
      <c r="SH13">
        <v>1</v>
      </c>
      <c r="SI13">
        <v>0</v>
      </c>
      <c r="SJ13">
        <v>0</v>
      </c>
      <c r="SK13" t="s">
        <v>2293</v>
      </c>
      <c r="SL13">
        <v>1</v>
      </c>
      <c r="SM13">
        <v>1</v>
      </c>
      <c r="SN13">
        <v>0</v>
      </c>
      <c r="SO13">
        <v>0</v>
      </c>
      <c r="SP13">
        <v>0</v>
      </c>
      <c r="SQ13">
        <v>0</v>
      </c>
      <c r="SR13">
        <v>0</v>
      </c>
      <c r="SS13">
        <v>0</v>
      </c>
      <c r="ST13">
        <v>0</v>
      </c>
      <c r="SU13">
        <v>0</v>
      </c>
      <c r="SV13">
        <v>0</v>
      </c>
      <c r="SW13">
        <v>0</v>
      </c>
      <c r="SX13">
        <v>0</v>
      </c>
      <c r="SY13">
        <v>0</v>
      </c>
      <c r="SZ13">
        <v>0</v>
      </c>
      <c r="TA13">
        <v>0</v>
      </c>
      <c r="TB13" t="s">
        <v>2294</v>
      </c>
      <c r="TC13">
        <v>1</v>
      </c>
      <c r="TD13">
        <v>0</v>
      </c>
      <c r="TE13">
        <v>0</v>
      </c>
      <c r="TF13">
        <v>0</v>
      </c>
      <c r="TG13">
        <v>0</v>
      </c>
      <c r="TH13">
        <v>1</v>
      </c>
      <c r="TI13">
        <v>0</v>
      </c>
      <c r="TJ13">
        <v>0</v>
      </c>
      <c r="TK13">
        <v>1</v>
      </c>
      <c r="TL13">
        <v>0</v>
      </c>
      <c r="TM13">
        <v>0</v>
      </c>
      <c r="TN13">
        <v>0</v>
      </c>
      <c r="AQG13" t="s">
        <v>2206</v>
      </c>
      <c r="AQH13">
        <v>1</v>
      </c>
      <c r="AQI13">
        <v>0</v>
      </c>
      <c r="AQJ13">
        <v>0</v>
      </c>
      <c r="AQK13">
        <v>0</v>
      </c>
      <c r="AQL13">
        <v>0</v>
      </c>
      <c r="AQM13">
        <v>0</v>
      </c>
      <c r="AQN13">
        <v>0</v>
      </c>
      <c r="AQO13">
        <v>0</v>
      </c>
      <c r="AQP13">
        <v>0</v>
      </c>
      <c r="AQQ13">
        <v>0</v>
      </c>
      <c r="AQS13" t="s">
        <v>2208</v>
      </c>
      <c r="AQT13">
        <v>0</v>
      </c>
      <c r="AQU13">
        <v>0</v>
      </c>
      <c r="AQV13">
        <v>1</v>
      </c>
      <c r="AQW13">
        <v>1</v>
      </c>
      <c r="AQX13">
        <v>0</v>
      </c>
      <c r="AQY13">
        <v>0</v>
      </c>
      <c r="AQZ13">
        <v>0</v>
      </c>
      <c r="ARA13">
        <v>0</v>
      </c>
      <c r="ARB13">
        <v>0</v>
      </c>
      <c r="ARC13">
        <v>0</v>
      </c>
      <c r="ARD13">
        <v>0</v>
      </c>
      <c r="ARF13" t="s">
        <v>2209</v>
      </c>
      <c r="ARG13" t="s">
        <v>2220</v>
      </c>
      <c r="ARH13">
        <v>1</v>
      </c>
      <c r="ARI13">
        <v>0</v>
      </c>
      <c r="ARJ13">
        <v>0</v>
      </c>
      <c r="ARK13">
        <v>0</v>
      </c>
      <c r="ARL13">
        <v>0</v>
      </c>
      <c r="ARM13">
        <v>0</v>
      </c>
      <c r="ARO13" t="s">
        <v>2206</v>
      </c>
      <c r="ARP13">
        <v>1</v>
      </c>
      <c r="ARQ13">
        <v>0</v>
      </c>
      <c r="ARR13">
        <v>0</v>
      </c>
      <c r="ARS13">
        <v>0</v>
      </c>
      <c r="ART13">
        <v>0</v>
      </c>
      <c r="ARU13">
        <v>0</v>
      </c>
      <c r="ARW13">
        <v>0</v>
      </c>
      <c r="ARX13">
        <v>0</v>
      </c>
      <c r="ARY13">
        <v>0</v>
      </c>
      <c r="ASB13" t="s">
        <v>2211</v>
      </c>
      <c r="ASC13" t="s">
        <v>2245</v>
      </c>
      <c r="ASD13">
        <v>0</v>
      </c>
      <c r="ASE13">
        <v>0</v>
      </c>
      <c r="ASF13">
        <v>1</v>
      </c>
      <c r="ASG13">
        <v>0</v>
      </c>
      <c r="ASH13">
        <v>0</v>
      </c>
      <c r="ASI13">
        <v>0</v>
      </c>
      <c r="ASJ13">
        <v>0</v>
      </c>
      <c r="ASK13">
        <v>0</v>
      </c>
      <c r="ASL13">
        <v>0</v>
      </c>
      <c r="ASN13" t="s">
        <v>2229</v>
      </c>
      <c r="ASO13">
        <v>0</v>
      </c>
      <c r="ASP13">
        <v>0</v>
      </c>
      <c r="ASQ13">
        <v>0</v>
      </c>
      <c r="ASR13">
        <v>0</v>
      </c>
      <c r="ASS13">
        <v>0</v>
      </c>
      <c r="AST13">
        <v>0</v>
      </c>
      <c r="ASU13">
        <v>0</v>
      </c>
      <c r="ASV13">
        <v>0</v>
      </c>
      <c r="ASW13">
        <v>1</v>
      </c>
      <c r="ASX13">
        <v>0</v>
      </c>
      <c r="ASZ13" t="s">
        <v>2257</v>
      </c>
      <c r="ATA13">
        <v>0</v>
      </c>
      <c r="ATB13">
        <v>0</v>
      </c>
      <c r="ATC13">
        <v>0</v>
      </c>
      <c r="ATD13">
        <v>0</v>
      </c>
      <c r="ATE13">
        <v>1</v>
      </c>
      <c r="ATF13">
        <v>0</v>
      </c>
      <c r="ATG13">
        <v>0</v>
      </c>
      <c r="ATH13">
        <v>0</v>
      </c>
      <c r="ATI13">
        <v>0</v>
      </c>
      <c r="ATK13" t="s">
        <v>2247</v>
      </c>
      <c r="ATL13">
        <v>0</v>
      </c>
      <c r="ATM13">
        <v>0</v>
      </c>
      <c r="ATN13">
        <v>0</v>
      </c>
      <c r="ATO13">
        <v>0</v>
      </c>
      <c r="ATP13">
        <v>1</v>
      </c>
      <c r="ATQ13">
        <v>1</v>
      </c>
      <c r="ATR13">
        <v>1</v>
      </c>
      <c r="ATS13">
        <v>0</v>
      </c>
      <c r="ATT13">
        <v>0</v>
      </c>
      <c r="ATV13" t="s">
        <v>2295</v>
      </c>
      <c r="ATW13" t="s">
        <v>2195</v>
      </c>
      <c r="ATX13" t="s">
        <v>2249</v>
      </c>
      <c r="ATZ13" t="s">
        <v>2213</v>
      </c>
      <c r="AUD13" t="s">
        <v>2251</v>
      </c>
      <c r="AUF13" t="s">
        <v>2251</v>
      </c>
      <c r="AUI13">
        <v>467966991</v>
      </c>
      <c r="AUJ13" s="2">
        <v>45156.373888888891</v>
      </c>
      <c r="AUM13" t="s">
        <v>2214</v>
      </c>
      <c r="AUN13" t="s">
        <v>2215</v>
      </c>
      <c r="AUO13" t="s">
        <v>2216</v>
      </c>
    </row>
    <row r="14" spans="1:1238" x14ac:dyDescent="0.35">
      <c r="A14">
        <v>13</v>
      </c>
      <c r="B14" t="s">
        <v>2296</v>
      </c>
      <c r="C14" s="2">
        <v>45155</v>
      </c>
      <c r="D14" t="s">
        <v>2231</v>
      </c>
      <c r="E14" t="s">
        <v>2232</v>
      </c>
      <c r="F14" s="2">
        <v>45155.619203344897</v>
      </c>
      <c r="G14" s="2">
        <v>45155.628687615739</v>
      </c>
      <c r="H14" t="s">
        <v>2189</v>
      </c>
      <c r="K14" t="s">
        <v>2233</v>
      </c>
      <c r="L14" s="2">
        <v>45155</v>
      </c>
      <c r="M14" t="s">
        <v>96</v>
      </c>
      <c r="N14" t="s">
        <v>2234</v>
      </c>
      <c r="O14" t="s">
        <v>97</v>
      </c>
      <c r="P14" t="s">
        <v>2192</v>
      </c>
      <c r="S14" t="s">
        <v>2235</v>
      </c>
      <c r="T14" t="s">
        <v>2236</v>
      </c>
      <c r="V14" t="s">
        <v>2195</v>
      </c>
      <c r="X14" t="s">
        <v>2253</v>
      </c>
      <c r="AA14" t="s">
        <v>2297</v>
      </c>
      <c r="AB14">
        <v>0</v>
      </c>
      <c r="AC14">
        <v>0</v>
      </c>
      <c r="AD14">
        <v>1</v>
      </c>
      <c r="AE14">
        <v>0</v>
      </c>
      <c r="AF14">
        <v>1</v>
      </c>
      <c r="BH14" t="s">
        <v>2200</v>
      </c>
      <c r="BI14" t="s">
        <v>2269</v>
      </c>
      <c r="BJ14">
        <v>1</v>
      </c>
      <c r="BK14">
        <v>1</v>
      </c>
      <c r="BL14">
        <v>500</v>
      </c>
      <c r="BM14">
        <v>300</v>
      </c>
      <c r="BN14" t="s">
        <v>2239</v>
      </c>
      <c r="BQ14">
        <v>60</v>
      </c>
      <c r="BR14">
        <v>45</v>
      </c>
      <c r="BS14">
        <v>0</v>
      </c>
      <c r="BT14">
        <v>500</v>
      </c>
      <c r="BU14">
        <v>300</v>
      </c>
      <c r="BW14" t="s">
        <v>2220</v>
      </c>
      <c r="CS14" t="s">
        <v>2204</v>
      </c>
      <c r="CT14">
        <v>1</v>
      </c>
      <c r="CU14">
        <v>0</v>
      </c>
      <c r="CV14">
        <v>0</v>
      </c>
      <c r="CW14">
        <v>0</v>
      </c>
      <c r="EK14" t="s">
        <v>2206</v>
      </c>
      <c r="EL14">
        <v>0</v>
      </c>
      <c r="EM14">
        <v>0</v>
      </c>
      <c r="EN14">
        <v>0</v>
      </c>
      <c r="EO14">
        <v>0</v>
      </c>
      <c r="EP14">
        <v>1</v>
      </c>
      <c r="EQ14">
        <v>1</v>
      </c>
      <c r="JB14" t="s">
        <v>2206</v>
      </c>
      <c r="JC14">
        <v>0</v>
      </c>
      <c r="JD14">
        <v>0</v>
      </c>
      <c r="JE14">
        <v>0</v>
      </c>
      <c r="JF14">
        <v>0</v>
      </c>
      <c r="JG14">
        <v>0</v>
      </c>
      <c r="JH14">
        <v>0</v>
      </c>
      <c r="JI14">
        <v>0</v>
      </c>
      <c r="JJ14">
        <v>0</v>
      </c>
      <c r="JK14">
        <v>0</v>
      </c>
      <c r="JL14">
        <v>0</v>
      </c>
      <c r="JM14">
        <v>0</v>
      </c>
      <c r="JN14">
        <v>0</v>
      </c>
      <c r="JO14">
        <v>0</v>
      </c>
      <c r="JP14">
        <v>0</v>
      </c>
      <c r="JQ14">
        <v>0</v>
      </c>
      <c r="JR14">
        <v>1</v>
      </c>
      <c r="JS14">
        <v>1</v>
      </c>
      <c r="JT14">
        <v>3</v>
      </c>
      <c r="AQG14" t="s">
        <v>2206</v>
      </c>
      <c r="AQH14">
        <v>1</v>
      </c>
      <c r="AQI14">
        <v>0</v>
      </c>
      <c r="AQJ14">
        <v>0</v>
      </c>
      <c r="AQK14">
        <v>0</v>
      </c>
      <c r="AQL14">
        <v>0</v>
      </c>
      <c r="AQM14">
        <v>0</v>
      </c>
      <c r="AQN14">
        <v>0</v>
      </c>
      <c r="AQO14">
        <v>0</v>
      </c>
      <c r="AQP14">
        <v>0</v>
      </c>
      <c r="AQQ14">
        <v>0</v>
      </c>
      <c r="AQS14" t="s">
        <v>2298</v>
      </c>
      <c r="AQT14">
        <v>0</v>
      </c>
      <c r="AQU14">
        <v>0</v>
      </c>
      <c r="AQV14">
        <v>1</v>
      </c>
      <c r="AQW14">
        <v>1</v>
      </c>
      <c r="AQX14">
        <v>0</v>
      </c>
      <c r="AQY14">
        <v>0</v>
      </c>
      <c r="AQZ14">
        <v>0</v>
      </c>
      <c r="ARA14">
        <v>0</v>
      </c>
      <c r="ARB14">
        <v>0</v>
      </c>
      <c r="ARC14">
        <v>0</v>
      </c>
      <c r="ARD14">
        <v>0</v>
      </c>
      <c r="ARF14" t="s">
        <v>2209</v>
      </c>
      <c r="ARG14" t="s">
        <v>2220</v>
      </c>
      <c r="ARH14">
        <v>1</v>
      </c>
      <c r="ARI14">
        <v>0</v>
      </c>
      <c r="ARJ14">
        <v>0</v>
      </c>
      <c r="ARK14">
        <v>0</v>
      </c>
      <c r="ARL14">
        <v>0</v>
      </c>
      <c r="ARM14">
        <v>0</v>
      </c>
      <c r="ARO14" t="s">
        <v>2206</v>
      </c>
      <c r="ARP14">
        <v>1</v>
      </c>
      <c r="ARQ14">
        <v>0</v>
      </c>
      <c r="ARR14">
        <v>0</v>
      </c>
      <c r="ARS14">
        <v>0</v>
      </c>
      <c r="ART14">
        <v>0</v>
      </c>
      <c r="ARU14">
        <v>0</v>
      </c>
      <c r="ARW14">
        <v>0</v>
      </c>
      <c r="ARX14">
        <v>0</v>
      </c>
      <c r="ARY14">
        <v>0</v>
      </c>
      <c r="ASB14" t="s">
        <v>2211</v>
      </c>
      <c r="ASC14" t="s">
        <v>2245</v>
      </c>
      <c r="ASD14">
        <v>0</v>
      </c>
      <c r="ASE14">
        <v>0</v>
      </c>
      <c r="ASF14">
        <v>1</v>
      </c>
      <c r="ASG14">
        <v>0</v>
      </c>
      <c r="ASH14">
        <v>0</v>
      </c>
      <c r="ASI14">
        <v>0</v>
      </c>
      <c r="ASJ14">
        <v>0</v>
      </c>
      <c r="ASK14">
        <v>0</v>
      </c>
      <c r="ASL14">
        <v>0</v>
      </c>
      <c r="ASN14" t="s">
        <v>2206</v>
      </c>
      <c r="ASO14">
        <v>1</v>
      </c>
      <c r="ASP14">
        <v>0</v>
      </c>
      <c r="ASQ14">
        <v>0</v>
      </c>
      <c r="ASR14">
        <v>0</v>
      </c>
      <c r="ASS14">
        <v>0</v>
      </c>
      <c r="AST14">
        <v>0</v>
      </c>
      <c r="ASU14">
        <v>0</v>
      </c>
      <c r="ASV14">
        <v>0</v>
      </c>
      <c r="ASW14">
        <v>0</v>
      </c>
      <c r="ASX14">
        <v>0</v>
      </c>
      <c r="ASZ14" t="s">
        <v>2257</v>
      </c>
      <c r="ATA14">
        <v>0</v>
      </c>
      <c r="ATB14">
        <v>0</v>
      </c>
      <c r="ATC14">
        <v>0</v>
      </c>
      <c r="ATD14">
        <v>0</v>
      </c>
      <c r="ATE14">
        <v>1</v>
      </c>
      <c r="ATF14">
        <v>0</v>
      </c>
      <c r="ATG14">
        <v>0</v>
      </c>
      <c r="ATH14">
        <v>0</v>
      </c>
      <c r="ATI14">
        <v>0</v>
      </c>
      <c r="ATK14" t="s">
        <v>2247</v>
      </c>
      <c r="ATL14">
        <v>0</v>
      </c>
      <c r="ATM14">
        <v>0</v>
      </c>
      <c r="ATN14">
        <v>0</v>
      </c>
      <c r="ATO14">
        <v>0</v>
      </c>
      <c r="ATP14">
        <v>1</v>
      </c>
      <c r="ATQ14">
        <v>1</v>
      </c>
      <c r="ATR14">
        <v>1</v>
      </c>
      <c r="ATS14">
        <v>0</v>
      </c>
      <c r="ATT14">
        <v>0</v>
      </c>
      <c r="ATV14" t="s">
        <v>2295</v>
      </c>
      <c r="ATW14" t="s">
        <v>2195</v>
      </c>
      <c r="ATX14" t="s">
        <v>2249</v>
      </c>
      <c r="ATZ14" t="s">
        <v>2213</v>
      </c>
      <c r="AUD14" t="s">
        <v>2251</v>
      </c>
      <c r="AUF14" t="s">
        <v>2251</v>
      </c>
      <c r="AUI14">
        <v>467967008</v>
      </c>
      <c r="AUJ14" s="2">
        <v>45156.373923611107</v>
      </c>
      <c r="AUM14" t="s">
        <v>2214</v>
      </c>
      <c r="AUN14" t="s">
        <v>2215</v>
      </c>
      <c r="AUO14" t="s">
        <v>2216</v>
      </c>
    </row>
    <row r="15" spans="1:1238" x14ac:dyDescent="0.35">
      <c r="A15">
        <v>14</v>
      </c>
      <c r="B15" t="s">
        <v>2299</v>
      </c>
      <c r="C15" s="2">
        <v>45155</v>
      </c>
      <c r="D15" t="s">
        <v>2231</v>
      </c>
      <c r="E15" t="s">
        <v>2232</v>
      </c>
      <c r="F15" s="2">
        <v>45155.622252986112</v>
      </c>
      <c r="G15" s="2">
        <v>45155.627838379631</v>
      </c>
      <c r="H15" t="s">
        <v>2189</v>
      </c>
      <c r="K15" t="s">
        <v>2233</v>
      </c>
      <c r="L15" s="2">
        <v>45155</v>
      </c>
      <c r="M15" t="s">
        <v>96</v>
      </c>
      <c r="N15" t="s">
        <v>2234</v>
      </c>
      <c r="O15" t="s">
        <v>97</v>
      </c>
      <c r="P15" t="s">
        <v>2192</v>
      </c>
      <c r="S15" t="s">
        <v>2235</v>
      </c>
      <c r="T15" t="s">
        <v>2236</v>
      </c>
      <c r="V15" t="s">
        <v>2195</v>
      </c>
      <c r="X15" t="s">
        <v>2253</v>
      </c>
      <c r="AA15" t="s">
        <v>2206</v>
      </c>
      <c r="AB15">
        <v>0</v>
      </c>
      <c r="AC15">
        <v>0</v>
      </c>
      <c r="AD15">
        <v>0</v>
      </c>
      <c r="AE15">
        <v>1</v>
      </c>
      <c r="AF15">
        <v>1</v>
      </c>
      <c r="EK15" t="s">
        <v>2206</v>
      </c>
      <c r="EL15">
        <v>0</v>
      </c>
      <c r="EM15">
        <v>0</v>
      </c>
      <c r="EN15">
        <v>0</v>
      </c>
      <c r="EO15">
        <v>0</v>
      </c>
      <c r="EP15">
        <v>1</v>
      </c>
      <c r="EQ15">
        <v>1</v>
      </c>
      <c r="JB15" t="s">
        <v>2275</v>
      </c>
      <c r="JC15">
        <v>0</v>
      </c>
      <c r="JD15">
        <v>0</v>
      </c>
      <c r="JE15">
        <v>0</v>
      </c>
      <c r="JF15">
        <v>0</v>
      </c>
      <c r="JG15">
        <v>0</v>
      </c>
      <c r="JH15">
        <v>0</v>
      </c>
      <c r="JI15">
        <v>0</v>
      </c>
      <c r="JJ15">
        <v>0</v>
      </c>
      <c r="JK15">
        <v>0</v>
      </c>
      <c r="JL15">
        <v>0</v>
      </c>
      <c r="JM15">
        <v>0</v>
      </c>
      <c r="JN15">
        <v>0</v>
      </c>
      <c r="JO15">
        <v>0</v>
      </c>
      <c r="JP15">
        <v>1</v>
      </c>
      <c r="JQ15">
        <v>0</v>
      </c>
      <c r="JR15">
        <v>0</v>
      </c>
      <c r="JS15">
        <v>1</v>
      </c>
      <c r="JT15">
        <v>3</v>
      </c>
      <c r="PY15" t="s">
        <v>2200</v>
      </c>
      <c r="PZ15" t="s">
        <v>2195</v>
      </c>
      <c r="QA15">
        <v>3000</v>
      </c>
      <c r="QD15" t="s">
        <v>2199</v>
      </c>
      <c r="QG15">
        <v>60</v>
      </c>
      <c r="QH15">
        <v>30</v>
      </c>
      <c r="QI15">
        <v>0</v>
      </c>
      <c r="QJ15">
        <v>100</v>
      </c>
      <c r="QK15">
        <v>40</v>
      </c>
      <c r="QX15" t="s">
        <v>2195</v>
      </c>
      <c r="QZ15" t="s">
        <v>2275</v>
      </c>
      <c r="RA15">
        <v>0</v>
      </c>
      <c r="RB15">
        <v>0</v>
      </c>
      <c r="RC15">
        <v>0</v>
      </c>
      <c r="RD15">
        <v>0</v>
      </c>
      <c r="RE15">
        <v>0</v>
      </c>
      <c r="RF15">
        <v>0</v>
      </c>
      <c r="RG15">
        <v>0</v>
      </c>
      <c r="RH15">
        <v>0</v>
      </c>
      <c r="RI15">
        <v>0</v>
      </c>
      <c r="RJ15">
        <v>0</v>
      </c>
      <c r="RK15">
        <v>0</v>
      </c>
      <c r="RL15">
        <v>0</v>
      </c>
      <c r="RM15">
        <v>0</v>
      </c>
      <c r="RN15">
        <v>1</v>
      </c>
      <c r="RO15">
        <v>0</v>
      </c>
      <c r="RP15">
        <v>0</v>
      </c>
      <c r="RR15" t="s">
        <v>497</v>
      </c>
      <c r="RS15">
        <v>0</v>
      </c>
      <c r="RT15">
        <v>0</v>
      </c>
      <c r="RU15">
        <v>0</v>
      </c>
      <c r="RV15">
        <v>0</v>
      </c>
      <c r="RW15">
        <v>0</v>
      </c>
      <c r="RX15">
        <v>0</v>
      </c>
      <c r="RY15">
        <v>1</v>
      </c>
      <c r="RZ15">
        <v>0</v>
      </c>
      <c r="SA15">
        <v>0</v>
      </c>
      <c r="SB15">
        <v>0</v>
      </c>
      <c r="SC15">
        <v>0</v>
      </c>
      <c r="SF15" t="s">
        <v>2204</v>
      </c>
      <c r="SG15">
        <v>1</v>
      </c>
      <c r="SH15">
        <v>0</v>
      </c>
      <c r="SI15">
        <v>0</v>
      </c>
      <c r="SJ15">
        <v>0</v>
      </c>
      <c r="AQG15" t="s">
        <v>2243</v>
      </c>
      <c r="AQH15">
        <v>0</v>
      </c>
      <c r="AQI15">
        <v>0</v>
      </c>
      <c r="AQJ15">
        <v>0</v>
      </c>
      <c r="AQK15">
        <v>0</v>
      </c>
      <c r="AQL15">
        <v>0</v>
      </c>
      <c r="AQM15">
        <v>1</v>
      </c>
      <c r="AQN15">
        <v>0</v>
      </c>
      <c r="AQO15">
        <v>0</v>
      </c>
      <c r="AQP15">
        <v>0</v>
      </c>
      <c r="AQQ15">
        <v>0</v>
      </c>
      <c r="AQS15" t="s">
        <v>2208</v>
      </c>
      <c r="AQT15">
        <v>0</v>
      </c>
      <c r="AQU15">
        <v>0</v>
      </c>
      <c r="AQV15">
        <v>1</v>
      </c>
      <c r="AQW15">
        <v>1</v>
      </c>
      <c r="AQX15">
        <v>0</v>
      </c>
      <c r="AQY15">
        <v>0</v>
      </c>
      <c r="AQZ15">
        <v>0</v>
      </c>
      <c r="ARA15">
        <v>0</v>
      </c>
      <c r="ARB15">
        <v>0</v>
      </c>
      <c r="ARC15">
        <v>0</v>
      </c>
      <c r="ARD15">
        <v>0</v>
      </c>
      <c r="ARF15" t="s">
        <v>2209</v>
      </c>
      <c r="ARG15" t="s">
        <v>2210</v>
      </c>
      <c r="ARH15">
        <v>0</v>
      </c>
      <c r="ARI15">
        <v>1</v>
      </c>
      <c r="ARJ15">
        <v>0</v>
      </c>
      <c r="ARK15">
        <v>0</v>
      </c>
      <c r="ARL15">
        <v>0</v>
      </c>
      <c r="ARM15">
        <v>0</v>
      </c>
      <c r="ARO15" t="s">
        <v>2206</v>
      </c>
      <c r="ARP15">
        <v>1</v>
      </c>
      <c r="ARQ15">
        <v>0</v>
      </c>
      <c r="ARR15">
        <v>0</v>
      </c>
      <c r="ARS15">
        <v>0</v>
      </c>
      <c r="ART15">
        <v>0</v>
      </c>
      <c r="ARU15">
        <v>0</v>
      </c>
      <c r="ARW15">
        <v>0</v>
      </c>
      <c r="ARX15">
        <v>0</v>
      </c>
      <c r="ARY15">
        <v>0</v>
      </c>
      <c r="ASB15" t="s">
        <v>2211</v>
      </c>
      <c r="ASC15" t="s">
        <v>2245</v>
      </c>
      <c r="ASD15">
        <v>0</v>
      </c>
      <c r="ASE15">
        <v>0</v>
      </c>
      <c r="ASF15">
        <v>1</v>
      </c>
      <c r="ASG15">
        <v>0</v>
      </c>
      <c r="ASH15">
        <v>0</v>
      </c>
      <c r="ASI15">
        <v>0</v>
      </c>
      <c r="ASJ15">
        <v>0</v>
      </c>
      <c r="ASK15">
        <v>0</v>
      </c>
      <c r="ASL15">
        <v>0</v>
      </c>
      <c r="ASN15" t="s">
        <v>2206</v>
      </c>
      <c r="ASO15">
        <v>1</v>
      </c>
      <c r="ASP15">
        <v>0</v>
      </c>
      <c r="ASQ15">
        <v>0</v>
      </c>
      <c r="ASR15">
        <v>0</v>
      </c>
      <c r="ASS15">
        <v>0</v>
      </c>
      <c r="AST15">
        <v>0</v>
      </c>
      <c r="ASU15">
        <v>0</v>
      </c>
      <c r="ASV15">
        <v>0</v>
      </c>
      <c r="ASW15">
        <v>0</v>
      </c>
      <c r="ASX15">
        <v>0</v>
      </c>
      <c r="ASZ15" t="s">
        <v>2277</v>
      </c>
      <c r="ATA15">
        <v>0</v>
      </c>
      <c r="ATB15">
        <v>0</v>
      </c>
      <c r="ATC15">
        <v>0</v>
      </c>
      <c r="ATD15">
        <v>0</v>
      </c>
      <c r="ATE15">
        <v>1</v>
      </c>
      <c r="ATF15">
        <v>1</v>
      </c>
      <c r="ATG15">
        <v>0</v>
      </c>
      <c r="ATH15">
        <v>0</v>
      </c>
      <c r="ATI15">
        <v>0</v>
      </c>
      <c r="ATK15" t="s">
        <v>2206</v>
      </c>
      <c r="ATL15">
        <v>1</v>
      </c>
      <c r="ATM15">
        <v>0</v>
      </c>
      <c r="ATN15">
        <v>0</v>
      </c>
      <c r="ATO15">
        <v>0</v>
      </c>
      <c r="ATP15">
        <v>0</v>
      </c>
      <c r="ATQ15">
        <v>0</v>
      </c>
      <c r="ATR15">
        <v>0</v>
      </c>
      <c r="ATS15">
        <v>0</v>
      </c>
      <c r="ATT15">
        <v>0</v>
      </c>
      <c r="ATV15" t="s">
        <v>2213</v>
      </c>
      <c r="ATZ15" t="s">
        <v>2213</v>
      </c>
      <c r="AUD15" t="s">
        <v>2300</v>
      </c>
      <c r="AUF15" t="s">
        <v>2251</v>
      </c>
      <c r="AUI15">
        <v>467967021</v>
      </c>
      <c r="AUJ15" s="2">
        <v>45156.373958333337</v>
      </c>
      <c r="AUM15" t="s">
        <v>2214</v>
      </c>
      <c r="AUN15" t="s">
        <v>2215</v>
      </c>
      <c r="AUO15" t="s">
        <v>2216</v>
      </c>
    </row>
    <row r="16" spans="1:1238" x14ac:dyDescent="0.35">
      <c r="A16">
        <v>15</v>
      </c>
      <c r="B16" t="s">
        <v>2301</v>
      </c>
      <c r="C16" s="2">
        <v>45155</v>
      </c>
      <c r="D16" t="s">
        <v>2231</v>
      </c>
      <c r="E16" t="s">
        <v>2302</v>
      </c>
      <c r="F16" s="2">
        <v>45155.415506504629</v>
      </c>
      <c r="G16" s="2">
        <v>45155.432056238416</v>
      </c>
      <c r="H16" t="s">
        <v>2189</v>
      </c>
      <c r="K16" t="s">
        <v>2233</v>
      </c>
      <c r="L16" s="2">
        <v>45155</v>
      </c>
      <c r="M16" t="s">
        <v>96</v>
      </c>
      <c r="N16" t="s">
        <v>2234</v>
      </c>
      <c r="O16" t="s">
        <v>97</v>
      </c>
      <c r="P16" t="s">
        <v>2192</v>
      </c>
      <c r="S16" t="s">
        <v>2235</v>
      </c>
      <c r="T16" t="s">
        <v>2236</v>
      </c>
      <c r="V16" t="s">
        <v>2195</v>
      </c>
      <c r="X16" t="s">
        <v>2253</v>
      </c>
      <c r="AA16" t="s">
        <v>2303</v>
      </c>
      <c r="AB16">
        <v>1</v>
      </c>
      <c r="AC16">
        <v>1</v>
      </c>
      <c r="AD16">
        <v>1</v>
      </c>
      <c r="AE16">
        <v>0</v>
      </c>
      <c r="AF16">
        <v>3</v>
      </c>
      <c r="AH16" t="s">
        <v>2200</v>
      </c>
      <c r="AI16">
        <v>1000</v>
      </c>
      <c r="AJ16" t="s">
        <v>2199</v>
      </c>
      <c r="AM16">
        <v>15</v>
      </c>
      <c r="AN16">
        <v>3</v>
      </c>
      <c r="AO16">
        <v>0</v>
      </c>
      <c r="AP16">
        <v>1000</v>
      </c>
      <c r="AQ16">
        <v>5000</v>
      </c>
      <c r="AS16" t="s">
        <v>2198</v>
      </c>
      <c r="AT16" t="s">
        <v>2268</v>
      </c>
      <c r="AU16">
        <v>1</v>
      </c>
      <c r="AV16">
        <v>0</v>
      </c>
      <c r="AW16">
        <v>5000</v>
      </c>
      <c r="AY16" t="s">
        <v>2199</v>
      </c>
      <c r="BB16">
        <v>30</v>
      </c>
      <c r="BC16">
        <v>3</v>
      </c>
      <c r="BD16">
        <v>0</v>
      </c>
      <c r="BE16">
        <v>1000</v>
      </c>
      <c r="BF16">
        <v>3000</v>
      </c>
      <c r="BH16" t="s">
        <v>2200</v>
      </c>
      <c r="BI16" t="s">
        <v>2269</v>
      </c>
      <c r="BJ16">
        <v>1</v>
      </c>
      <c r="BK16">
        <v>1</v>
      </c>
      <c r="BL16">
        <v>500</v>
      </c>
      <c r="BM16">
        <v>300</v>
      </c>
      <c r="BN16" t="s">
        <v>2199</v>
      </c>
      <c r="BQ16">
        <v>10</v>
      </c>
      <c r="BR16">
        <v>3</v>
      </c>
      <c r="BS16">
        <v>0</v>
      </c>
      <c r="BT16">
        <v>3000</v>
      </c>
      <c r="BU16">
        <v>6000</v>
      </c>
      <c r="BW16" t="s">
        <v>2220</v>
      </c>
      <c r="CS16" t="s">
        <v>2204</v>
      </c>
      <c r="CT16">
        <v>1</v>
      </c>
      <c r="CU16">
        <v>0</v>
      </c>
      <c r="CV16">
        <v>0</v>
      </c>
      <c r="CW16">
        <v>0</v>
      </c>
      <c r="EK16" t="s">
        <v>2206</v>
      </c>
      <c r="EL16">
        <v>0</v>
      </c>
      <c r="EM16">
        <v>0</v>
      </c>
      <c r="EN16">
        <v>0</v>
      </c>
      <c r="EO16">
        <v>0</v>
      </c>
      <c r="EP16">
        <v>1</v>
      </c>
      <c r="EQ16">
        <v>1</v>
      </c>
      <c r="JB16" t="s">
        <v>2304</v>
      </c>
      <c r="JC16">
        <v>0</v>
      </c>
      <c r="JD16">
        <v>0</v>
      </c>
      <c r="JE16">
        <v>0</v>
      </c>
      <c r="JF16">
        <v>0</v>
      </c>
      <c r="JG16">
        <v>0</v>
      </c>
      <c r="JH16">
        <v>0</v>
      </c>
      <c r="JI16">
        <v>1</v>
      </c>
      <c r="JJ16">
        <v>0</v>
      </c>
      <c r="JK16">
        <v>1</v>
      </c>
      <c r="JL16">
        <v>0</v>
      </c>
      <c r="JM16">
        <v>0</v>
      </c>
      <c r="JN16">
        <v>0</v>
      </c>
      <c r="JO16">
        <v>0</v>
      </c>
      <c r="JP16">
        <v>0</v>
      </c>
      <c r="JQ16">
        <v>0</v>
      </c>
      <c r="JR16">
        <v>0</v>
      </c>
      <c r="JS16">
        <v>2</v>
      </c>
      <c r="JT16">
        <v>6</v>
      </c>
      <c r="MT16" t="s">
        <v>2200</v>
      </c>
      <c r="MU16">
        <v>200</v>
      </c>
      <c r="MV16" t="s">
        <v>2199</v>
      </c>
      <c r="MY16">
        <v>15</v>
      </c>
      <c r="MZ16">
        <v>3</v>
      </c>
      <c r="NA16">
        <v>0</v>
      </c>
      <c r="NB16">
        <v>2000</v>
      </c>
      <c r="NC16">
        <v>6000</v>
      </c>
      <c r="NV16" t="s">
        <v>2200</v>
      </c>
      <c r="NW16">
        <v>3000</v>
      </c>
      <c r="NX16" t="s">
        <v>2199</v>
      </c>
      <c r="OA16">
        <v>20</v>
      </c>
      <c r="OB16">
        <v>3</v>
      </c>
      <c r="OC16">
        <v>0</v>
      </c>
      <c r="OD16">
        <v>5000</v>
      </c>
      <c r="OE16">
        <v>5000</v>
      </c>
      <c r="QX16" t="s">
        <v>2220</v>
      </c>
      <c r="SF16" t="s">
        <v>2204</v>
      </c>
      <c r="SG16">
        <v>1</v>
      </c>
      <c r="SH16">
        <v>0</v>
      </c>
      <c r="SI16">
        <v>0</v>
      </c>
      <c r="SJ16">
        <v>0</v>
      </c>
      <c r="AQG16" t="s">
        <v>2206</v>
      </c>
      <c r="AQH16">
        <v>1</v>
      </c>
      <c r="AQI16">
        <v>0</v>
      </c>
      <c r="AQJ16">
        <v>0</v>
      </c>
      <c r="AQK16">
        <v>0</v>
      </c>
      <c r="AQL16">
        <v>0</v>
      </c>
      <c r="AQM16">
        <v>0</v>
      </c>
      <c r="AQN16">
        <v>0</v>
      </c>
      <c r="AQO16">
        <v>0</v>
      </c>
      <c r="AQP16">
        <v>0</v>
      </c>
      <c r="AQQ16">
        <v>0</v>
      </c>
      <c r="AQS16" t="s">
        <v>2305</v>
      </c>
      <c r="AQT16">
        <v>0</v>
      </c>
      <c r="AQU16">
        <v>0</v>
      </c>
      <c r="AQV16">
        <v>1</v>
      </c>
      <c r="AQW16">
        <v>0</v>
      </c>
      <c r="AQX16">
        <v>0</v>
      </c>
      <c r="AQY16">
        <v>0</v>
      </c>
      <c r="AQZ16">
        <v>0</v>
      </c>
      <c r="ARA16">
        <v>0</v>
      </c>
      <c r="ARB16">
        <v>0</v>
      </c>
      <c r="ARC16">
        <v>0</v>
      </c>
      <c r="ARD16">
        <v>0</v>
      </c>
      <c r="ARF16" t="s">
        <v>2306</v>
      </c>
      <c r="ARG16" t="s">
        <v>2220</v>
      </c>
      <c r="ARH16">
        <v>1</v>
      </c>
      <c r="ARI16">
        <v>0</v>
      </c>
      <c r="ARJ16">
        <v>0</v>
      </c>
      <c r="ARK16">
        <v>0</v>
      </c>
      <c r="ARL16">
        <v>0</v>
      </c>
      <c r="ARM16">
        <v>0</v>
      </c>
      <c r="ARO16" t="s">
        <v>2206</v>
      </c>
      <c r="ARP16">
        <v>1</v>
      </c>
      <c r="ARQ16">
        <v>0</v>
      </c>
      <c r="ARR16">
        <v>0</v>
      </c>
      <c r="ARS16">
        <v>0</v>
      </c>
      <c r="ART16">
        <v>0</v>
      </c>
      <c r="ARU16">
        <v>0</v>
      </c>
      <c r="ARW16">
        <v>0</v>
      </c>
      <c r="ARX16">
        <v>0</v>
      </c>
      <c r="ARY16">
        <v>0</v>
      </c>
      <c r="ASB16" t="s">
        <v>2211</v>
      </c>
      <c r="ASC16" t="s">
        <v>2206</v>
      </c>
      <c r="ASD16">
        <v>1</v>
      </c>
      <c r="ASE16">
        <v>0</v>
      </c>
      <c r="ASF16">
        <v>0</v>
      </c>
      <c r="ASG16">
        <v>0</v>
      </c>
      <c r="ASH16">
        <v>0</v>
      </c>
      <c r="ASI16">
        <v>0</v>
      </c>
      <c r="ASJ16">
        <v>0</v>
      </c>
      <c r="ASK16">
        <v>0</v>
      </c>
      <c r="ASL16">
        <v>0</v>
      </c>
      <c r="ASN16" t="s">
        <v>2206</v>
      </c>
      <c r="ASO16">
        <v>1</v>
      </c>
      <c r="ASP16">
        <v>0</v>
      </c>
      <c r="ASQ16">
        <v>0</v>
      </c>
      <c r="ASR16">
        <v>0</v>
      </c>
      <c r="ASS16">
        <v>0</v>
      </c>
      <c r="AST16">
        <v>0</v>
      </c>
      <c r="ASU16">
        <v>0</v>
      </c>
      <c r="ASV16">
        <v>0</v>
      </c>
      <c r="ASW16">
        <v>0</v>
      </c>
      <c r="ASX16">
        <v>0</v>
      </c>
      <c r="ASZ16" t="s">
        <v>2206</v>
      </c>
      <c r="ATA16">
        <v>1</v>
      </c>
      <c r="ATB16">
        <v>0</v>
      </c>
      <c r="ATC16">
        <v>0</v>
      </c>
      <c r="ATD16">
        <v>0</v>
      </c>
      <c r="ATE16">
        <v>0</v>
      </c>
      <c r="ATF16">
        <v>0</v>
      </c>
      <c r="ATG16">
        <v>0</v>
      </c>
      <c r="ATH16">
        <v>0</v>
      </c>
      <c r="ATI16">
        <v>0</v>
      </c>
      <c r="ATK16" t="s">
        <v>2206</v>
      </c>
      <c r="ATL16">
        <v>1</v>
      </c>
      <c r="ATM16">
        <v>0</v>
      </c>
      <c r="ATN16">
        <v>0</v>
      </c>
      <c r="ATO16">
        <v>0</v>
      </c>
      <c r="ATP16">
        <v>0</v>
      </c>
      <c r="ATQ16">
        <v>0</v>
      </c>
      <c r="ATR16">
        <v>0</v>
      </c>
      <c r="ATS16">
        <v>0</v>
      </c>
      <c r="ATT16">
        <v>0</v>
      </c>
      <c r="ATV16" t="s">
        <v>2295</v>
      </c>
      <c r="ATW16" t="s">
        <v>2220</v>
      </c>
      <c r="ATZ16" t="s">
        <v>2295</v>
      </c>
      <c r="AUA16" t="s">
        <v>2220</v>
      </c>
      <c r="AUD16" t="s">
        <v>2251</v>
      </c>
      <c r="AUF16" t="s">
        <v>2251</v>
      </c>
      <c r="AUI16">
        <v>467967230</v>
      </c>
      <c r="AUJ16" s="2">
        <v>45156.374374999999</v>
      </c>
      <c r="AUM16" t="s">
        <v>2214</v>
      </c>
      <c r="AUN16" t="s">
        <v>2215</v>
      </c>
      <c r="AUO16" t="s">
        <v>2216</v>
      </c>
    </row>
    <row r="17" spans="1:534 1125:1237" x14ac:dyDescent="0.35">
      <c r="A17">
        <v>16</v>
      </c>
      <c r="B17" t="s">
        <v>2307</v>
      </c>
      <c r="C17" s="2">
        <v>45155</v>
      </c>
      <c r="D17" t="s">
        <v>2231</v>
      </c>
      <c r="E17" t="s">
        <v>2302</v>
      </c>
      <c r="F17" s="2">
        <v>45155.432363819447</v>
      </c>
      <c r="G17" s="2">
        <v>45155.443641504629</v>
      </c>
      <c r="H17" t="s">
        <v>2189</v>
      </c>
      <c r="K17" t="s">
        <v>2233</v>
      </c>
      <c r="L17" s="2">
        <v>45155</v>
      </c>
      <c r="M17" t="s">
        <v>96</v>
      </c>
      <c r="N17" t="s">
        <v>2234</v>
      </c>
      <c r="O17" t="s">
        <v>97</v>
      </c>
      <c r="P17" t="s">
        <v>2192</v>
      </c>
      <c r="S17" t="s">
        <v>2235</v>
      </c>
      <c r="T17" t="s">
        <v>2236</v>
      </c>
      <c r="V17" t="s">
        <v>2195</v>
      </c>
      <c r="X17" t="s">
        <v>2253</v>
      </c>
      <c r="AA17" t="s">
        <v>2206</v>
      </c>
      <c r="AB17">
        <v>0</v>
      </c>
      <c r="AC17">
        <v>0</v>
      </c>
      <c r="AD17">
        <v>0</v>
      </c>
      <c r="AE17">
        <v>1</v>
      </c>
      <c r="AF17">
        <v>1</v>
      </c>
      <c r="EK17" t="s">
        <v>2206</v>
      </c>
      <c r="EL17">
        <v>0</v>
      </c>
      <c r="EM17">
        <v>0</v>
      </c>
      <c r="EN17">
        <v>0</v>
      </c>
      <c r="EO17">
        <v>0</v>
      </c>
      <c r="EP17">
        <v>1</v>
      </c>
      <c r="EQ17">
        <v>1</v>
      </c>
      <c r="JB17" t="s">
        <v>2308</v>
      </c>
      <c r="JC17">
        <v>0</v>
      </c>
      <c r="JD17">
        <v>0</v>
      </c>
      <c r="JE17">
        <v>0</v>
      </c>
      <c r="JF17">
        <v>1</v>
      </c>
      <c r="JG17">
        <v>1</v>
      </c>
      <c r="JH17">
        <v>1</v>
      </c>
      <c r="JI17">
        <v>0</v>
      </c>
      <c r="JJ17">
        <v>1</v>
      </c>
      <c r="JK17">
        <v>0</v>
      </c>
      <c r="JL17">
        <v>1</v>
      </c>
      <c r="JM17">
        <v>1</v>
      </c>
      <c r="JN17">
        <v>1</v>
      </c>
      <c r="JO17">
        <v>1</v>
      </c>
      <c r="JP17">
        <v>1</v>
      </c>
      <c r="JQ17">
        <v>1</v>
      </c>
      <c r="JR17">
        <v>0</v>
      </c>
      <c r="JS17">
        <v>10</v>
      </c>
      <c r="JT17">
        <v>12</v>
      </c>
      <c r="LM17" t="s">
        <v>2200</v>
      </c>
      <c r="LN17">
        <v>6000</v>
      </c>
      <c r="LO17" t="s">
        <v>2199</v>
      </c>
      <c r="LR17">
        <v>10</v>
      </c>
      <c r="LS17">
        <v>2</v>
      </c>
      <c r="LT17">
        <v>0</v>
      </c>
      <c r="LU17">
        <v>400</v>
      </c>
      <c r="LV17">
        <v>300</v>
      </c>
      <c r="LX17" t="s">
        <v>2200</v>
      </c>
      <c r="LY17">
        <v>4500</v>
      </c>
      <c r="LZ17" t="s">
        <v>2199</v>
      </c>
      <c r="MC17">
        <v>5</v>
      </c>
      <c r="MD17">
        <v>3</v>
      </c>
      <c r="ME17">
        <v>0</v>
      </c>
      <c r="MF17">
        <v>300</v>
      </c>
      <c r="MG17">
        <v>250</v>
      </c>
      <c r="MI17" t="s">
        <v>2200</v>
      </c>
      <c r="MJ17">
        <v>400</v>
      </c>
      <c r="MK17" t="s">
        <v>2199</v>
      </c>
      <c r="MN17">
        <v>10</v>
      </c>
      <c r="MO17">
        <v>3</v>
      </c>
      <c r="MP17">
        <v>0</v>
      </c>
      <c r="MQ17">
        <v>1000</v>
      </c>
      <c r="MR17">
        <v>800</v>
      </c>
      <c r="NE17" t="s">
        <v>2200</v>
      </c>
      <c r="NF17" t="s">
        <v>2240</v>
      </c>
      <c r="NG17">
        <v>1</v>
      </c>
      <c r="NH17">
        <v>1</v>
      </c>
      <c r="NI17">
        <v>1</v>
      </c>
      <c r="NJ17">
        <v>800</v>
      </c>
      <c r="NK17">
        <v>1000</v>
      </c>
      <c r="NL17">
        <v>1250</v>
      </c>
      <c r="NM17" t="s">
        <v>2199</v>
      </c>
      <c r="NP17">
        <v>15</v>
      </c>
      <c r="NQ17">
        <v>3</v>
      </c>
      <c r="NR17">
        <v>0</v>
      </c>
      <c r="NS17">
        <v>500</v>
      </c>
      <c r="NT17">
        <v>300</v>
      </c>
      <c r="OG17" t="s">
        <v>2200</v>
      </c>
      <c r="OH17">
        <v>2700</v>
      </c>
      <c r="OI17" t="s">
        <v>2199</v>
      </c>
      <c r="OL17">
        <v>5</v>
      </c>
      <c r="OM17">
        <v>3</v>
      </c>
      <c r="ON17">
        <v>0</v>
      </c>
      <c r="OO17">
        <v>300</v>
      </c>
      <c r="OP17">
        <v>300</v>
      </c>
      <c r="OR17" t="s">
        <v>2200</v>
      </c>
      <c r="OS17">
        <v>2000</v>
      </c>
      <c r="OT17" t="s">
        <v>2199</v>
      </c>
      <c r="OW17">
        <v>10</v>
      </c>
      <c r="OX17">
        <v>3</v>
      </c>
      <c r="OY17">
        <v>0</v>
      </c>
      <c r="OZ17">
        <v>1000</v>
      </c>
      <c r="PA17">
        <v>1000</v>
      </c>
      <c r="PC17" t="s">
        <v>2200</v>
      </c>
      <c r="PD17">
        <v>2500</v>
      </c>
      <c r="PE17" t="s">
        <v>2199</v>
      </c>
      <c r="PH17">
        <v>6</v>
      </c>
      <c r="PI17">
        <v>3</v>
      </c>
      <c r="PJ17">
        <v>0</v>
      </c>
      <c r="PK17">
        <v>300</v>
      </c>
      <c r="PL17">
        <v>200</v>
      </c>
      <c r="PN17" t="s">
        <v>2200</v>
      </c>
      <c r="PO17">
        <v>1000</v>
      </c>
      <c r="PP17" t="s">
        <v>2199</v>
      </c>
      <c r="PS17">
        <v>5</v>
      </c>
      <c r="PT17">
        <v>3</v>
      </c>
      <c r="PU17">
        <v>0</v>
      </c>
      <c r="PV17">
        <v>500</v>
      </c>
      <c r="PW17">
        <v>500</v>
      </c>
      <c r="PY17" t="s">
        <v>2200</v>
      </c>
      <c r="PZ17" t="s">
        <v>2195</v>
      </c>
      <c r="QA17">
        <v>3000</v>
      </c>
      <c r="QD17" t="s">
        <v>2199</v>
      </c>
      <c r="QG17">
        <v>10</v>
      </c>
      <c r="QH17">
        <v>10</v>
      </c>
      <c r="QI17">
        <v>1</v>
      </c>
      <c r="QJ17">
        <v>600</v>
      </c>
      <c r="QK17">
        <v>500</v>
      </c>
      <c r="QM17" t="s">
        <v>2200</v>
      </c>
      <c r="QN17">
        <v>300</v>
      </c>
      <c r="QO17" t="s">
        <v>2199</v>
      </c>
      <c r="QR17">
        <v>6</v>
      </c>
      <c r="QS17">
        <v>3</v>
      </c>
      <c r="QT17">
        <v>0</v>
      </c>
      <c r="QU17">
        <v>1000</v>
      </c>
      <c r="QV17">
        <v>1000</v>
      </c>
      <c r="QX17" t="s">
        <v>2220</v>
      </c>
      <c r="SF17" t="s">
        <v>2204</v>
      </c>
      <c r="SG17">
        <v>1</v>
      </c>
      <c r="SH17">
        <v>0</v>
      </c>
      <c r="SI17">
        <v>0</v>
      </c>
      <c r="SJ17">
        <v>0</v>
      </c>
      <c r="AQG17" t="s">
        <v>2206</v>
      </c>
      <c r="AQH17">
        <v>1</v>
      </c>
      <c r="AQI17">
        <v>0</v>
      </c>
      <c r="AQJ17">
        <v>0</v>
      </c>
      <c r="AQK17">
        <v>0</v>
      </c>
      <c r="AQL17">
        <v>0</v>
      </c>
      <c r="AQM17">
        <v>0</v>
      </c>
      <c r="AQN17">
        <v>0</v>
      </c>
      <c r="AQO17">
        <v>0</v>
      </c>
      <c r="AQP17">
        <v>0</v>
      </c>
      <c r="AQQ17">
        <v>0</v>
      </c>
      <c r="AQS17" t="s">
        <v>2305</v>
      </c>
      <c r="AQT17">
        <v>0</v>
      </c>
      <c r="AQU17">
        <v>0</v>
      </c>
      <c r="AQV17">
        <v>1</v>
      </c>
      <c r="AQW17">
        <v>0</v>
      </c>
      <c r="AQX17">
        <v>0</v>
      </c>
      <c r="AQY17">
        <v>0</v>
      </c>
      <c r="AQZ17">
        <v>0</v>
      </c>
      <c r="ARA17">
        <v>0</v>
      </c>
      <c r="ARB17">
        <v>0</v>
      </c>
      <c r="ARC17">
        <v>0</v>
      </c>
      <c r="ARD17">
        <v>0</v>
      </c>
      <c r="ARF17" t="s">
        <v>2306</v>
      </c>
      <c r="ARG17" t="s">
        <v>2220</v>
      </c>
      <c r="ARH17">
        <v>1</v>
      </c>
      <c r="ARI17">
        <v>0</v>
      </c>
      <c r="ARJ17">
        <v>0</v>
      </c>
      <c r="ARK17">
        <v>0</v>
      </c>
      <c r="ARL17">
        <v>0</v>
      </c>
      <c r="ARM17">
        <v>0</v>
      </c>
      <c r="ARO17" t="s">
        <v>2206</v>
      </c>
      <c r="ARP17">
        <v>1</v>
      </c>
      <c r="ARQ17">
        <v>0</v>
      </c>
      <c r="ARR17">
        <v>0</v>
      </c>
      <c r="ARS17">
        <v>0</v>
      </c>
      <c r="ART17">
        <v>0</v>
      </c>
      <c r="ARU17">
        <v>0</v>
      </c>
      <c r="ARW17">
        <v>0</v>
      </c>
      <c r="ARX17">
        <v>0</v>
      </c>
      <c r="ARY17">
        <v>0</v>
      </c>
      <c r="ASB17" t="s">
        <v>2211</v>
      </c>
      <c r="ASC17" t="s">
        <v>2206</v>
      </c>
      <c r="ASD17">
        <v>1</v>
      </c>
      <c r="ASE17">
        <v>0</v>
      </c>
      <c r="ASF17">
        <v>0</v>
      </c>
      <c r="ASG17">
        <v>0</v>
      </c>
      <c r="ASH17">
        <v>0</v>
      </c>
      <c r="ASI17">
        <v>0</v>
      </c>
      <c r="ASJ17">
        <v>0</v>
      </c>
      <c r="ASK17">
        <v>0</v>
      </c>
      <c r="ASL17">
        <v>0</v>
      </c>
      <c r="ASN17" t="s">
        <v>2206</v>
      </c>
      <c r="ASO17">
        <v>1</v>
      </c>
      <c r="ASP17">
        <v>0</v>
      </c>
      <c r="ASQ17">
        <v>0</v>
      </c>
      <c r="ASR17">
        <v>0</v>
      </c>
      <c r="ASS17">
        <v>0</v>
      </c>
      <c r="AST17">
        <v>0</v>
      </c>
      <c r="ASU17">
        <v>0</v>
      </c>
      <c r="ASV17">
        <v>0</v>
      </c>
      <c r="ASW17">
        <v>0</v>
      </c>
      <c r="ASX17">
        <v>0</v>
      </c>
      <c r="ASZ17" t="s">
        <v>2206</v>
      </c>
      <c r="ATA17">
        <v>1</v>
      </c>
      <c r="ATB17">
        <v>0</v>
      </c>
      <c r="ATC17">
        <v>0</v>
      </c>
      <c r="ATD17">
        <v>0</v>
      </c>
      <c r="ATE17">
        <v>0</v>
      </c>
      <c r="ATF17">
        <v>0</v>
      </c>
      <c r="ATG17">
        <v>0</v>
      </c>
      <c r="ATH17">
        <v>0</v>
      </c>
      <c r="ATI17">
        <v>0</v>
      </c>
      <c r="ATK17" t="s">
        <v>2206</v>
      </c>
      <c r="ATL17">
        <v>1</v>
      </c>
      <c r="ATM17">
        <v>0</v>
      </c>
      <c r="ATN17">
        <v>0</v>
      </c>
      <c r="ATO17">
        <v>0</v>
      </c>
      <c r="ATP17">
        <v>0</v>
      </c>
      <c r="ATQ17">
        <v>0</v>
      </c>
      <c r="ATR17">
        <v>0</v>
      </c>
      <c r="ATS17">
        <v>0</v>
      </c>
      <c r="ATT17">
        <v>0</v>
      </c>
      <c r="ATV17" t="s">
        <v>2295</v>
      </c>
      <c r="ATW17" t="s">
        <v>2220</v>
      </c>
      <c r="ATZ17" t="s">
        <v>2295</v>
      </c>
      <c r="AUA17" t="s">
        <v>2220</v>
      </c>
      <c r="AUD17" t="s">
        <v>2251</v>
      </c>
      <c r="AUF17" t="s">
        <v>2251</v>
      </c>
      <c r="AUI17">
        <v>467967246</v>
      </c>
      <c r="AUJ17" s="2">
        <v>45156.374421296292</v>
      </c>
      <c r="AUM17" t="s">
        <v>2214</v>
      </c>
      <c r="AUN17" t="s">
        <v>2215</v>
      </c>
      <c r="AUO17" t="s">
        <v>2216</v>
      </c>
    </row>
    <row r="18" spans="1:534 1125:1237" x14ac:dyDescent="0.35">
      <c r="A18">
        <v>17</v>
      </c>
      <c r="B18" t="s">
        <v>2309</v>
      </c>
      <c r="C18" s="2">
        <v>45155</v>
      </c>
      <c r="D18" t="s">
        <v>2231</v>
      </c>
      <c r="E18" t="s">
        <v>2302</v>
      </c>
      <c r="F18" s="2">
        <v>45155.445648564812</v>
      </c>
      <c r="G18" s="2">
        <v>45155.454714918982</v>
      </c>
      <c r="H18" t="s">
        <v>2189</v>
      </c>
      <c r="K18" t="s">
        <v>2233</v>
      </c>
      <c r="L18" s="2">
        <v>45155</v>
      </c>
      <c r="M18" t="s">
        <v>96</v>
      </c>
      <c r="N18" t="s">
        <v>2234</v>
      </c>
      <c r="O18" t="s">
        <v>97</v>
      </c>
      <c r="P18" t="s">
        <v>2192</v>
      </c>
      <c r="S18" t="s">
        <v>2235</v>
      </c>
      <c r="T18" t="s">
        <v>2236</v>
      </c>
      <c r="V18" t="s">
        <v>2195</v>
      </c>
      <c r="X18" t="s">
        <v>2196</v>
      </c>
      <c r="AA18" t="s">
        <v>2206</v>
      </c>
      <c r="AB18">
        <v>0</v>
      </c>
      <c r="AC18">
        <v>0</v>
      </c>
      <c r="AD18">
        <v>0</v>
      </c>
      <c r="AE18">
        <v>1</v>
      </c>
      <c r="AF18">
        <v>1</v>
      </c>
      <c r="EK18" t="s">
        <v>2254</v>
      </c>
      <c r="EL18">
        <v>1</v>
      </c>
      <c r="EM18">
        <v>1</v>
      </c>
      <c r="EN18">
        <v>1</v>
      </c>
      <c r="EO18">
        <v>1</v>
      </c>
      <c r="EP18">
        <v>0</v>
      </c>
      <c r="EQ18">
        <v>4</v>
      </c>
      <c r="ES18" t="s">
        <v>2200</v>
      </c>
      <c r="ET18">
        <v>5000</v>
      </c>
      <c r="EU18" t="s">
        <v>2199</v>
      </c>
      <c r="EX18">
        <v>6</v>
      </c>
      <c r="EY18">
        <v>3</v>
      </c>
      <c r="EZ18">
        <v>0</v>
      </c>
      <c r="FA18">
        <v>200</v>
      </c>
      <c r="FB18">
        <v>200</v>
      </c>
      <c r="FD18" t="s">
        <v>2200</v>
      </c>
      <c r="FE18">
        <v>3000</v>
      </c>
      <c r="FF18" t="s">
        <v>2199</v>
      </c>
      <c r="FI18">
        <v>5</v>
      </c>
      <c r="FJ18">
        <v>3</v>
      </c>
      <c r="FK18">
        <v>0</v>
      </c>
      <c r="FL18">
        <v>400</v>
      </c>
      <c r="FM18">
        <v>300</v>
      </c>
      <c r="FO18" t="s">
        <v>2200</v>
      </c>
      <c r="FP18">
        <v>1500</v>
      </c>
      <c r="FQ18" t="s">
        <v>2199</v>
      </c>
      <c r="FT18">
        <v>5</v>
      </c>
      <c r="FU18">
        <v>3</v>
      </c>
      <c r="FV18">
        <v>0</v>
      </c>
      <c r="FW18">
        <v>200</v>
      </c>
      <c r="FX18">
        <v>200</v>
      </c>
      <c r="FZ18" t="s">
        <v>2200</v>
      </c>
      <c r="GA18">
        <v>2000</v>
      </c>
      <c r="GB18" t="s">
        <v>2199</v>
      </c>
      <c r="GE18">
        <v>5</v>
      </c>
      <c r="GF18">
        <v>3</v>
      </c>
      <c r="GG18">
        <v>0</v>
      </c>
      <c r="GH18">
        <v>300</v>
      </c>
      <c r="GI18">
        <v>300</v>
      </c>
      <c r="GK18" t="s">
        <v>2220</v>
      </c>
      <c r="HH18" t="s">
        <v>2204</v>
      </c>
      <c r="HI18">
        <v>1</v>
      </c>
      <c r="HJ18">
        <v>0</v>
      </c>
      <c r="HK18">
        <v>0</v>
      </c>
      <c r="HL18">
        <v>0</v>
      </c>
      <c r="JB18" t="s">
        <v>2206</v>
      </c>
      <c r="JC18">
        <v>0</v>
      </c>
      <c r="JD18">
        <v>0</v>
      </c>
      <c r="JE18">
        <v>0</v>
      </c>
      <c r="JF18">
        <v>0</v>
      </c>
      <c r="JG18">
        <v>0</v>
      </c>
      <c r="JH18">
        <v>0</v>
      </c>
      <c r="JI18">
        <v>0</v>
      </c>
      <c r="JJ18">
        <v>0</v>
      </c>
      <c r="JK18">
        <v>0</v>
      </c>
      <c r="JL18">
        <v>0</v>
      </c>
      <c r="JM18">
        <v>0</v>
      </c>
      <c r="JN18">
        <v>0</v>
      </c>
      <c r="JO18">
        <v>0</v>
      </c>
      <c r="JP18">
        <v>0</v>
      </c>
      <c r="JQ18">
        <v>0</v>
      </c>
      <c r="JR18">
        <v>1</v>
      </c>
      <c r="JS18">
        <v>1</v>
      </c>
      <c r="JT18">
        <v>6</v>
      </c>
      <c r="AQG18" t="s">
        <v>2206</v>
      </c>
      <c r="AQH18">
        <v>1</v>
      </c>
      <c r="AQI18">
        <v>0</v>
      </c>
      <c r="AQJ18">
        <v>0</v>
      </c>
      <c r="AQK18">
        <v>0</v>
      </c>
      <c r="AQL18">
        <v>0</v>
      </c>
      <c r="AQM18">
        <v>0</v>
      </c>
      <c r="AQN18">
        <v>0</v>
      </c>
      <c r="AQO18">
        <v>0</v>
      </c>
      <c r="AQP18">
        <v>0</v>
      </c>
      <c r="AQQ18">
        <v>0</v>
      </c>
      <c r="AQS18" t="s">
        <v>2305</v>
      </c>
      <c r="AQT18">
        <v>0</v>
      </c>
      <c r="AQU18">
        <v>0</v>
      </c>
      <c r="AQV18">
        <v>1</v>
      </c>
      <c r="AQW18">
        <v>0</v>
      </c>
      <c r="AQX18">
        <v>0</v>
      </c>
      <c r="AQY18">
        <v>0</v>
      </c>
      <c r="AQZ18">
        <v>0</v>
      </c>
      <c r="ARA18">
        <v>0</v>
      </c>
      <c r="ARB18">
        <v>0</v>
      </c>
      <c r="ARC18">
        <v>0</v>
      </c>
      <c r="ARD18">
        <v>0</v>
      </c>
      <c r="ARF18" t="s">
        <v>2209</v>
      </c>
      <c r="ARG18" t="s">
        <v>2220</v>
      </c>
      <c r="ARH18">
        <v>1</v>
      </c>
      <c r="ARI18">
        <v>0</v>
      </c>
      <c r="ARJ18">
        <v>0</v>
      </c>
      <c r="ARK18">
        <v>0</v>
      </c>
      <c r="ARL18">
        <v>0</v>
      </c>
      <c r="ARM18">
        <v>0</v>
      </c>
      <c r="ARO18" t="s">
        <v>2206</v>
      </c>
      <c r="ARP18">
        <v>1</v>
      </c>
      <c r="ARQ18">
        <v>0</v>
      </c>
      <c r="ARR18">
        <v>0</v>
      </c>
      <c r="ARS18">
        <v>0</v>
      </c>
      <c r="ART18">
        <v>0</v>
      </c>
      <c r="ARU18">
        <v>0</v>
      </c>
      <c r="ARW18">
        <v>0</v>
      </c>
      <c r="ARX18">
        <v>0</v>
      </c>
      <c r="ARY18">
        <v>0</v>
      </c>
      <c r="ASB18" t="s">
        <v>2211</v>
      </c>
      <c r="ASC18" t="s">
        <v>2206</v>
      </c>
      <c r="ASD18">
        <v>1</v>
      </c>
      <c r="ASE18">
        <v>0</v>
      </c>
      <c r="ASF18">
        <v>0</v>
      </c>
      <c r="ASG18">
        <v>0</v>
      </c>
      <c r="ASH18">
        <v>0</v>
      </c>
      <c r="ASI18">
        <v>0</v>
      </c>
      <c r="ASJ18">
        <v>0</v>
      </c>
      <c r="ASK18">
        <v>0</v>
      </c>
      <c r="ASL18">
        <v>0</v>
      </c>
      <c r="ASN18" t="s">
        <v>2206</v>
      </c>
      <c r="ASO18">
        <v>1</v>
      </c>
      <c r="ASP18">
        <v>0</v>
      </c>
      <c r="ASQ18">
        <v>0</v>
      </c>
      <c r="ASR18">
        <v>0</v>
      </c>
      <c r="ASS18">
        <v>0</v>
      </c>
      <c r="AST18">
        <v>0</v>
      </c>
      <c r="ASU18">
        <v>0</v>
      </c>
      <c r="ASV18">
        <v>0</v>
      </c>
      <c r="ASW18">
        <v>0</v>
      </c>
      <c r="ASX18">
        <v>0</v>
      </c>
      <c r="ASZ18" t="s">
        <v>2206</v>
      </c>
      <c r="ATA18">
        <v>1</v>
      </c>
      <c r="ATB18">
        <v>0</v>
      </c>
      <c r="ATC18">
        <v>0</v>
      </c>
      <c r="ATD18">
        <v>0</v>
      </c>
      <c r="ATE18">
        <v>0</v>
      </c>
      <c r="ATF18">
        <v>0</v>
      </c>
      <c r="ATG18">
        <v>0</v>
      </c>
      <c r="ATH18">
        <v>0</v>
      </c>
      <c r="ATI18">
        <v>0</v>
      </c>
      <c r="ATK18" t="s">
        <v>2206</v>
      </c>
      <c r="ATL18">
        <v>1</v>
      </c>
      <c r="ATM18">
        <v>0</v>
      </c>
      <c r="ATN18">
        <v>0</v>
      </c>
      <c r="ATO18">
        <v>0</v>
      </c>
      <c r="ATP18">
        <v>0</v>
      </c>
      <c r="ATQ18">
        <v>0</v>
      </c>
      <c r="ATR18">
        <v>0</v>
      </c>
      <c r="ATS18">
        <v>0</v>
      </c>
      <c r="ATT18">
        <v>0</v>
      </c>
      <c r="ATV18" t="s">
        <v>2295</v>
      </c>
      <c r="ATW18" t="s">
        <v>2220</v>
      </c>
      <c r="ATZ18" t="s">
        <v>2295</v>
      </c>
      <c r="AUA18" t="s">
        <v>2220</v>
      </c>
      <c r="AUD18" t="s">
        <v>2310</v>
      </c>
      <c r="AUF18" t="s">
        <v>2310</v>
      </c>
      <c r="AUI18">
        <v>467967271</v>
      </c>
      <c r="AUJ18" s="2">
        <v>45156.374456018522</v>
      </c>
      <c r="AUM18" t="s">
        <v>2214</v>
      </c>
      <c r="AUN18" t="s">
        <v>2215</v>
      </c>
      <c r="AUO18" t="s">
        <v>2216</v>
      </c>
    </row>
    <row r="19" spans="1:534 1125:1237" x14ac:dyDescent="0.35">
      <c r="A19">
        <v>18</v>
      </c>
      <c r="B19" t="s">
        <v>2311</v>
      </c>
      <c r="C19" s="2">
        <v>45155</v>
      </c>
      <c r="D19" t="s">
        <v>2231</v>
      </c>
      <c r="E19" t="s">
        <v>2302</v>
      </c>
      <c r="F19" s="2">
        <v>45155.458378506941</v>
      </c>
      <c r="G19" s="2">
        <v>45155.466048495371</v>
      </c>
      <c r="H19" t="s">
        <v>2189</v>
      </c>
      <c r="K19" t="s">
        <v>2233</v>
      </c>
      <c r="L19" s="2">
        <v>45155</v>
      </c>
      <c r="M19" t="s">
        <v>96</v>
      </c>
      <c r="N19" t="s">
        <v>2234</v>
      </c>
      <c r="O19" t="s">
        <v>97</v>
      </c>
      <c r="P19" t="s">
        <v>2192</v>
      </c>
      <c r="S19" t="s">
        <v>2235</v>
      </c>
      <c r="T19" t="s">
        <v>2236</v>
      </c>
      <c r="V19" t="s">
        <v>2195</v>
      </c>
      <c r="X19" t="s">
        <v>2196</v>
      </c>
      <c r="AA19" t="s">
        <v>2206</v>
      </c>
      <c r="AB19">
        <v>0</v>
      </c>
      <c r="AC19">
        <v>0</v>
      </c>
      <c r="AD19">
        <v>0</v>
      </c>
      <c r="AE19">
        <v>1</v>
      </c>
      <c r="AF19">
        <v>1</v>
      </c>
      <c r="EK19" t="s">
        <v>2206</v>
      </c>
      <c r="EL19">
        <v>0</v>
      </c>
      <c r="EM19">
        <v>0</v>
      </c>
      <c r="EN19">
        <v>0</v>
      </c>
      <c r="EO19">
        <v>0</v>
      </c>
      <c r="EP19">
        <v>1</v>
      </c>
      <c r="EQ19">
        <v>1</v>
      </c>
      <c r="JB19" t="s">
        <v>2312</v>
      </c>
      <c r="JC19">
        <v>1</v>
      </c>
      <c r="JD19">
        <v>1</v>
      </c>
      <c r="JE19">
        <v>1</v>
      </c>
      <c r="JF19">
        <v>0</v>
      </c>
      <c r="JG19">
        <v>0</v>
      </c>
      <c r="JH19">
        <v>0</v>
      </c>
      <c r="JI19">
        <v>0</v>
      </c>
      <c r="JJ19">
        <v>0</v>
      </c>
      <c r="JK19">
        <v>0</v>
      </c>
      <c r="JL19">
        <v>0</v>
      </c>
      <c r="JM19">
        <v>0</v>
      </c>
      <c r="JN19">
        <v>0</v>
      </c>
      <c r="JO19">
        <v>0</v>
      </c>
      <c r="JP19">
        <v>0</v>
      </c>
      <c r="JQ19">
        <v>0</v>
      </c>
      <c r="JR19">
        <v>0</v>
      </c>
      <c r="JS19">
        <v>3</v>
      </c>
      <c r="JT19">
        <v>5</v>
      </c>
      <c r="JV19" t="s">
        <v>2200</v>
      </c>
      <c r="JW19">
        <v>250</v>
      </c>
      <c r="JX19" t="s">
        <v>2199</v>
      </c>
      <c r="KA19">
        <v>6</v>
      </c>
      <c r="KB19">
        <v>3</v>
      </c>
      <c r="KC19">
        <v>0</v>
      </c>
      <c r="KD19">
        <v>500</v>
      </c>
      <c r="KE19">
        <v>500</v>
      </c>
      <c r="KG19" t="s">
        <v>2200</v>
      </c>
      <c r="KH19" t="s">
        <v>2262</v>
      </c>
      <c r="KI19">
        <v>1</v>
      </c>
      <c r="KJ19">
        <v>1</v>
      </c>
      <c r="KK19">
        <v>8000</v>
      </c>
      <c r="KL19">
        <v>100</v>
      </c>
      <c r="KM19" t="s">
        <v>2199</v>
      </c>
      <c r="KP19">
        <v>5</v>
      </c>
      <c r="KQ19">
        <v>3</v>
      </c>
      <c r="KR19">
        <v>0</v>
      </c>
      <c r="KS19">
        <v>200</v>
      </c>
      <c r="KT19">
        <v>200</v>
      </c>
      <c r="KV19" t="s">
        <v>2200</v>
      </c>
      <c r="KW19" t="s">
        <v>2271</v>
      </c>
      <c r="KX19">
        <v>1</v>
      </c>
      <c r="KY19">
        <v>1</v>
      </c>
      <c r="KZ19">
        <v>1</v>
      </c>
      <c r="LA19">
        <v>15000</v>
      </c>
      <c r="LB19">
        <v>30000</v>
      </c>
      <c r="LC19">
        <v>38500</v>
      </c>
      <c r="LD19" t="s">
        <v>2199</v>
      </c>
      <c r="LG19">
        <v>10</v>
      </c>
      <c r="LH19">
        <v>3</v>
      </c>
      <c r="LI19">
        <v>0</v>
      </c>
      <c r="LJ19">
        <v>500</v>
      </c>
      <c r="LK19">
        <v>400</v>
      </c>
      <c r="QX19" t="s">
        <v>2220</v>
      </c>
      <c r="SF19" t="s">
        <v>2204</v>
      </c>
      <c r="SG19">
        <v>1</v>
      </c>
      <c r="SH19">
        <v>0</v>
      </c>
      <c r="SI19">
        <v>0</v>
      </c>
      <c r="SJ19">
        <v>0</v>
      </c>
      <c r="AQG19" t="s">
        <v>2206</v>
      </c>
      <c r="AQH19">
        <v>1</v>
      </c>
      <c r="AQI19">
        <v>0</v>
      </c>
      <c r="AQJ19">
        <v>0</v>
      </c>
      <c r="AQK19">
        <v>0</v>
      </c>
      <c r="AQL19">
        <v>0</v>
      </c>
      <c r="AQM19">
        <v>0</v>
      </c>
      <c r="AQN19">
        <v>0</v>
      </c>
      <c r="AQO19">
        <v>0</v>
      </c>
      <c r="AQP19">
        <v>0</v>
      </c>
      <c r="AQQ19">
        <v>0</v>
      </c>
      <c r="AQS19" t="s">
        <v>2305</v>
      </c>
      <c r="AQT19">
        <v>0</v>
      </c>
      <c r="AQU19">
        <v>0</v>
      </c>
      <c r="AQV19">
        <v>1</v>
      </c>
      <c r="AQW19">
        <v>0</v>
      </c>
      <c r="AQX19">
        <v>0</v>
      </c>
      <c r="AQY19">
        <v>0</v>
      </c>
      <c r="AQZ19">
        <v>0</v>
      </c>
      <c r="ARA19">
        <v>0</v>
      </c>
      <c r="ARB19">
        <v>0</v>
      </c>
      <c r="ARC19">
        <v>0</v>
      </c>
      <c r="ARD19">
        <v>0</v>
      </c>
      <c r="ARF19" t="s">
        <v>2306</v>
      </c>
      <c r="ARG19" t="s">
        <v>2220</v>
      </c>
      <c r="ARH19">
        <v>1</v>
      </c>
      <c r="ARI19">
        <v>0</v>
      </c>
      <c r="ARJ19">
        <v>0</v>
      </c>
      <c r="ARK19">
        <v>0</v>
      </c>
      <c r="ARL19">
        <v>0</v>
      </c>
      <c r="ARM19">
        <v>0</v>
      </c>
      <c r="ARO19" t="s">
        <v>2206</v>
      </c>
      <c r="ARP19">
        <v>1</v>
      </c>
      <c r="ARQ19">
        <v>0</v>
      </c>
      <c r="ARR19">
        <v>0</v>
      </c>
      <c r="ARS19">
        <v>0</v>
      </c>
      <c r="ART19">
        <v>0</v>
      </c>
      <c r="ARU19">
        <v>0</v>
      </c>
      <c r="ARW19">
        <v>0</v>
      </c>
      <c r="ARX19">
        <v>0</v>
      </c>
      <c r="ARY19">
        <v>0</v>
      </c>
      <c r="ASB19" t="s">
        <v>2211</v>
      </c>
      <c r="ASC19" t="s">
        <v>2206</v>
      </c>
      <c r="ASD19">
        <v>1</v>
      </c>
      <c r="ASE19">
        <v>0</v>
      </c>
      <c r="ASF19">
        <v>0</v>
      </c>
      <c r="ASG19">
        <v>0</v>
      </c>
      <c r="ASH19">
        <v>0</v>
      </c>
      <c r="ASI19">
        <v>0</v>
      </c>
      <c r="ASJ19">
        <v>0</v>
      </c>
      <c r="ASK19">
        <v>0</v>
      </c>
      <c r="ASL19">
        <v>0</v>
      </c>
      <c r="ASN19" t="s">
        <v>2206</v>
      </c>
      <c r="ASO19">
        <v>1</v>
      </c>
      <c r="ASP19">
        <v>0</v>
      </c>
      <c r="ASQ19">
        <v>0</v>
      </c>
      <c r="ASR19">
        <v>0</v>
      </c>
      <c r="ASS19">
        <v>0</v>
      </c>
      <c r="AST19">
        <v>0</v>
      </c>
      <c r="ASU19">
        <v>0</v>
      </c>
      <c r="ASV19">
        <v>0</v>
      </c>
      <c r="ASW19">
        <v>0</v>
      </c>
      <c r="ASX19">
        <v>0</v>
      </c>
      <c r="ASZ19" t="s">
        <v>2206</v>
      </c>
      <c r="ATA19">
        <v>1</v>
      </c>
      <c r="ATB19">
        <v>0</v>
      </c>
      <c r="ATC19">
        <v>0</v>
      </c>
      <c r="ATD19">
        <v>0</v>
      </c>
      <c r="ATE19">
        <v>0</v>
      </c>
      <c r="ATF19">
        <v>0</v>
      </c>
      <c r="ATG19">
        <v>0</v>
      </c>
      <c r="ATH19">
        <v>0</v>
      </c>
      <c r="ATI19">
        <v>0</v>
      </c>
      <c r="ATK19" t="s">
        <v>2206</v>
      </c>
      <c r="ATL19">
        <v>1</v>
      </c>
      <c r="ATM19">
        <v>0</v>
      </c>
      <c r="ATN19">
        <v>0</v>
      </c>
      <c r="ATO19">
        <v>0</v>
      </c>
      <c r="ATP19">
        <v>0</v>
      </c>
      <c r="ATQ19">
        <v>0</v>
      </c>
      <c r="ATR19">
        <v>0</v>
      </c>
      <c r="ATS19">
        <v>0</v>
      </c>
      <c r="ATT19">
        <v>0</v>
      </c>
      <c r="ATV19" t="s">
        <v>2295</v>
      </c>
      <c r="ATW19" t="s">
        <v>2220</v>
      </c>
      <c r="ATZ19" t="s">
        <v>2295</v>
      </c>
      <c r="AUA19" t="s">
        <v>2220</v>
      </c>
      <c r="AUD19" t="s">
        <v>2310</v>
      </c>
      <c r="AUF19" t="s">
        <v>2310</v>
      </c>
      <c r="AUI19">
        <v>467967298</v>
      </c>
      <c r="AUJ19" s="2">
        <v>45156.374513888892</v>
      </c>
      <c r="AUM19" t="s">
        <v>2214</v>
      </c>
      <c r="AUN19" t="s">
        <v>2215</v>
      </c>
      <c r="AUO19" t="s">
        <v>2216</v>
      </c>
    </row>
    <row r="20" spans="1:534 1125:1237" x14ac:dyDescent="0.35">
      <c r="A20">
        <v>19</v>
      </c>
      <c r="B20" t="s">
        <v>2313</v>
      </c>
      <c r="C20" s="2">
        <v>45155</v>
      </c>
      <c r="D20" t="s">
        <v>2231</v>
      </c>
      <c r="E20" t="s">
        <v>2302</v>
      </c>
      <c r="F20" s="2">
        <v>45155.470213599532</v>
      </c>
      <c r="G20" s="2">
        <v>45155.488054421287</v>
      </c>
      <c r="H20" t="s">
        <v>2189</v>
      </c>
      <c r="K20" t="s">
        <v>2233</v>
      </c>
      <c r="L20" s="2">
        <v>45155</v>
      </c>
      <c r="M20" t="s">
        <v>96</v>
      </c>
      <c r="N20" t="s">
        <v>2234</v>
      </c>
      <c r="O20" t="s">
        <v>97</v>
      </c>
      <c r="P20" t="s">
        <v>2192</v>
      </c>
      <c r="S20" t="s">
        <v>2235</v>
      </c>
      <c r="T20" t="s">
        <v>2236</v>
      </c>
      <c r="V20" t="s">
        <v>2195</v>
      </c>
      <c r="X20" t="s">
        <v>2196</v>
      </c>
      <c r="AA20" t="s">
        <v>2206</v>
      </c>
      <c r="AB20">
        <v>0</v>
      </c>
      <c r="AC20">
        <v>0</v>
      </c>
      <c r="AD20">
        <v>0</v>
      </c>
      <c r="AE20">
        <v>1</v>
      </c>
      <c r="AF20">
        <v>1</v>
      </c>
      <c r="EK20" t="s">
        <v>2206</v>
      </c>
      <c r="EL20">
        <v>0</v>
      </c>
      <c r="EM20">
        <v>0</v>
      </c>
      <c r="EN20">
        <v>0</v>
      </c>
      <c r="EO20">
        <v>0</v>
      </c>
      <c r="EP20">
        <v>1</v>
      </c>
      <c r="EQ20">
        <v>1</v>
      </c>
      <c r="JB20" t="s">
        <v>2314</v>
      </c>
      <c r="JC20">
        <v>1</v>
      </c>
      <c r="JD20">
        <v>1</v>
      </c>
      <c r="JE20">
        <v>1</v>
      </c>
      <c r="JF20">
        <v>1</v>
      </c>
      <c r="JG20">
        <v>1</v>
      </c>
      <c r="JH20">
        <v>1</v>
      </c>
      <c r="JI20">
        <v>1</v>
      </c>
      <c r="JJ20">
        <v>1</v>
      </c>
      <c r="JK20">
        <v>1</v>
      </c>
      <c r="JL20">
        <v>1</v>
      </c>
      <c r="JM20">
        <v>1</v>
      </c>
      <c r="JN20">
        <v>1</v>
      </c>
      <c r="JO20">
        <v>1</v>
      </c>
      <c r="JP20">
        <v>1</v>
      </c>
      <c r="JQ20">
        <v>1</v>
      </c>
      <c r="JR20">
        <v>0</v>
      </c>
      <c r="JS20">
        <v>15</v>
      </c>
      <c r="JT20">
        <v>17</v>
      </c>
      <c r="JV20" t="s">
        <v>2200</v>
      </c>
      <c r="JW20">
        <v>300</v>
      </c>
      <c r="JX20" t="s">
        <v>2199</v>
      </c>
      <c r="KA20">
        <v>5</v>
      </c>
      <c r="KB20">
        <v>3</v>
      </c>
      <c r="KC20">
        <v>0</v>
      </c>
      <c r="KD20">
        <v>500</v>
      </c>
      <c r="KE20">
        <v>500</v>
      </c>
      <c r="KG20" t="s">
        <v>2200</v>
      </c>
      <c r="KH20" t="s">
        <v>2262</v>
      </c>
      <c r="KI20">
        <v>1</v>
      </c>
      <c r="KJ20">
        <v>1</v>
      </c>
      <c r="KK20">
        <v>8500</v>
      </c>
      <c r="KL20">
        <v>100</v>
      </c>
      <c r="KM20" t="s">
        <v>2199</v>
      </c>
      <c r="KP20">
        <v>5</v>
      </c>
      <c r="KQ20">
        <v>3</v>
      </c>
      <c r="KR20">
        <v>0</v>
      </c>
      <c r="KS20">
        <v>600</v>
      </c>
      <c r="KT20">
        <v>500</v>
      </c>
      <c r="KV20" t="s">
        <v>2200</v>
      </c>
      <c r="KW20" t="s">
        <v>2271</v>
      </c>
      <c r="KX20">
        <v>1</v>
      </c>
      <c r="KY20">
        <v>1</v>
      </c>
      <c r="KZ20">
        <v>1</v>
      </c>
      <c r="LA20">
        <v>15000</v>
      </c>
      <c r="LB20">
        <v>30000</v>
      </c>
      <c r="LC20">
        <v>38500</v>
      </c>
      <c r="LD20" t="s">
        <v>2199</v>
      </c>
      <c r="LG20">
        <v>15</v>
      </c>
      <c r="LH20">
        <v>3</v>
      </c>
      <c r="LI20">
        <v>0</v>
      </c>
      <c r="LJ20">
        <v>300</v>
      </c>
      <c r="LK20">
        <v>200</v>
      </c>
      <c r="LM20" t="s">
        <v>2200</v>
      </c>
      <c r="LN20">
        <v>6000</v>
      </c>
      <c r="LO20" t="s">
        <v>2199</v>
      </c>
      <c r="LR20">
        <v>15</v>
      </c>
      <c r="LS20">
        <v>3</v>
      </c>
      <c r="LT20">
        <v>0</v>
      </c>
      <c r="LU20">
        <v>700</v>
      </c>
      <c r="LV20">
        <v>700</v>
      </c>
      <c r="LX20" t="s">
        <v>2200</v>
      </c>
      <c r="LY20">
        <v>4250</v>
      </c>
      <c r="LZ20" t="s">
        <v>2199</v>
      </c>
      <c r="MC20">
        <v>10</v>
      </c>
      <c r="MD20">
        <v>3</v>
      </c>
      <c r="ME20">
        <v>0</v>
      </c>
      <c r="MF20">
        <v>1000</v>
      </c>
      <c r="MG20">
        <v>1000</v>
      </c>
      <c r="MI20" t="s">
        <v>2200</v>
      </c>
      <c r="MJ20">
        <v>500</v>
      </c>
      <c r="MK20" t="s">
        <v>2199</v>
      </c>
      <c r="MN20">
        <v>6</v>
      </c>
      <c r="MO20">
        <v>3</v>
      </c>
      <c r="MP20">
        <v>0</v>
      </c>
      <c r="MQ20">
        <v>500</v>
      </c>
      <c r="MR20">
        <v>500</v>
      </c>
      <c r="MT20" t="s">
        <v>2200</v>
      </c>
      <c r="MU20">
        <v>150</v>
      </c>
      <c r="MV20" t="s">
        <v>2199</v>
      </c>
      <c r="MY20">
        <v>5</v>
      </c>
      <c r="MZ20">
        <v>3</v>
      </c>
      <c r="NA20">
        <v>0</v>
      </c>
      <c r="NB20">
        <v>600</v>
      </c>
      <c r="NC20">
        <v>900</v>
      </c>
      <c r="NE20" t="s">
        <v>2200</v>
      </c>
      <c r="NF20" t="s">
        <v>2240</v>
      </c>
      <c r="NG20">
        <v>1</v>
      </c>
      <c r="NH20">
        <v>1</v>
      </c>
      <c r="NI20">
        <v>1</v>
      </c>
      <c r="NJ20">
        <v>850</v>
      </c>
      <c r="NK20">
        <v>1050</v>
      </c>
      <c r="NL20">
        <v>1300</v>
      </c>
      <c r="NM20" t="s">
        <v>2199</v>
      </c>
      <c r="NP20">
        <v>800</v>
      </c>
      <c r="NQ20">
        <v>3</v>
      </c>
      <c r="NR20">
        <v>0</v>
      </c>
      <c r="NS20">
        <v>900</v>
      </c>
      <c r="NT20">
        <v>1000</v>
      </c>
      <c r="NV20" t="s">
        <v>2200</v>
      </c>
      <c r="NW20">
        <v>3250</v>
      </c>
      <c r="NX20" t="s">
        <v>2199</v>
      </c>
      <c r="OA20">
        <v>10</v>
      </c>
      <c r="OB20">
        <v>2</v>
      </c>
      <c r="OC20">
        <v>0</v>
      </c>
      <c r="OD20">
        <v>600</v>
      </c>
      <c r="OE20">
        <v>1000</v>
      </c>
      <c r="OG20" t="s">
        <v>2200</v>
      </c>
      <c r="OH20">
        <v>2750</v>
      </c>
      <c r="OI20" t="s">
        <v>2199</v>
      </c>
      <c r="OL20">
        <v>6</v>
      </c>
      <c r="OM20">
        <v>3</v>
      </c>
      <c r="ON20">
        <v>0</v>
      </c>
      <c r="OO20">
        <v>400</v>
      </c>
      <c r="OP20">
        <v>800</v>
      </c>
      <c r="OR20" t="s">
        <v>2200</v>
      </c>
      <c r="OS20">
        <v>2000</v>
      </c>
      <c r="OT20" t="s">
        <v>2199</v>
      </c>
      <c r="OW20">
        <v>10</v>
      </c>
      <c r="OX20">
        <v>3</v>
      </c>
      <c r="OY20">
        <v>0</v>
      </c>
      <c r="OZ20">
        <v>1000</v>
      </c>
      <c r="PA20">
        <v>3000</v>
      </c>
      <c r="PC20" t="s">
        <v>2200</v>
      </c>
      <c r="PD20">
        <v>3000</v>
      </c>
      <c r="PE20" t="s">
        <v>2199</v>
      </c>
      <c r="PH20">
        <v>15</v>
      </c>
      <c r="PI20">
        <v>2</v>
      </c>
      <c r="PJ20">
        <v>0</v>
      </c>
      <c r="PK20">
        <v>200</v>
      </c>
      <c r="PL20">
        <v>200</v>
      </c>
      <c r="PN20" t="s">
        <v>2200</v>
      </c>
      <c r="PO20">
        <v>1100</v>
      </c>
      <c r="PP20" t="s">
        <v>2199</v>
      </c>
      <c r="PS20">
        <v>7</v>
      </c>
      <c r="PT20">
        <v>3</v>
      </c>
      <c r="PU20">
        <v>0</v>
      </c>
      <c r="PV20">
        <v>300</v>
      </c>
      <c r="PW20">
        <v>300</v>
      </c>
      <c r="PY20" t="s">
        <v>2200</v>
      </c>
      <c r="PZ20" t="s">
        <v>2195</v>
      </c>
      <c r="QA20">
        <v>3250</v>
      </c>
      <c r="QD20" t="s">
        <v>2199</v>
      </c>
      <c r="QG20">
        <v>5</v>
      </c>
      <c r="QH20">
        <v>3</v>
      </c>
      <c r="QI20">
        <v>0</v>
      </c>
      <c r="QJ20">
        <v>2000</v>
      </c>
      <c r="QK20">
        <v>3000</v>
      </c>
      <c r="QM20" t="s">
        <v>2200</v>
      </c>
      <c r="QN20">
        <v>250</v>
      </c>
      <c r="QO20" t="s">
        <v>2199</v>
      </c>
      <c r="QR20">
        <v>180</v>
      </c>
      <c r="QS20">
        <v>2</v>
      </c>
      <c r="QT20">
        <v>0</v>
      </c>
      <c r="QU20">
        <v>600</v>
      </c>
      <c r="QV20">
        <v>1000</v>
      </c>
      <c r="QX20" t="s">
        <v>2220</v>
      </c>
      <c r="SF20" t="s">
        <v>2204</v>
      </c>
      <c r="SG20">
        <v>1</v>
      </c>
      <c r="SH20">
        <v>0</v>
      </c>
      <c r="SI20">
        <v>0</v>
      </c>
      <c r="SJ20">
        <v>0</v>
      </c>
      <c r="AQG20" t="s">
        <v>2206</v>
      </c>
      <c r="AQH20">
        <v>1</v>
      </c>
      <c r="AQI20">
        <v>0</v>
      </c>
      <c r="AQJ20">
        <v>0</v>
      </c>
      <c r="AQK20">
        <v>0</v>
      </c>
      <c r="AQL20">
        <v>0</v>
      </c>
      <c r="AQM20">
        <v>0</v>
      </c>
      <c r="AQN20">
        <v>0</v>
      </c>
      <c r="AQO20">
        <v>0</v>
      </c>
      <c r="AQP20">
        <v>0</v>
      </c>
      <c r="AQQ20">
        <v>0</v>
      </c>
      <c r="AQS20" t="s">
        <v>2305</v>
      </c>
      <c r="AQT20">
        <v>0</v>
      </c>
      <c r="AQU20">
        <v>0</v>
      </c>
      <c r="AQV20">
        <v>1</v>
      </c>
      <c r="AQW20">
        <v>0</v>
      </c>
      <c r="AQX20">
        <v>0</v>
      </c>
      <c r="AQY20">
        <v>0</v>
      </c>
      <c r="AQZ20">
        <v>0</v>
      </c>
      <c r="ARA20">
        <v>0</v>
      </c>
      <c r="ARB20">
        <v>0</v>
      </c>
      <c r="ARC20">
        <v>0</v>
      </c>
      <c r="ARD20">
        <v>0</v>
      </c>
      <c r="ARF20" t="s">
        <v>2209</v>
      </c>
      <c r="ARG20" t="s">
        <v>2220</v>
      </c>
      <c r="ARH20">
        <v>1</v>
      </c>
      <c r="ARI20">
        <v>0</v>
      </c>
      <c r="ARJ20">
        <v>0</v>
      </c>
      <c r="ARK20">
        <v>0</v>
      </c>
      <c r="ARL20">
        <v>0</v>
      </c>
      <c r="ARM20">
        <v>0</v>
      </c>
      <c r="ARO20" t="s">
        <v>2206</v>
      </c>
      <c r="ARP20">
        <v>1</v>
      </c>
      <c r="ARQ20">
        <v>0</v>
      </c>
      <c r="ARR20">
        <v>0</v>
      </c>
      <c r="ARS20">
        <v>0</v>
      </c>
      <c r="ART20">
        <v>0</v>
      </c>
      <c r="ARU20">
        <v>0</v>
      </c>
      <c r="ARW20">
        <v>0</v>
      </c>
      <c r="ARX20">
        <v>0</v>
      </c>
      <c r="ARY20">
        <v>0</v>
      </c>
      <c r="ASB20" t="s">
        <v>2211</v>
      </c>
      <c r="ASC20" t="s">
        <v>2206</v>
      </c>
      <c r="ASD20">
        <v>1</v>
      </c>
      <c r="ASE20">
        <v>0</v>
      </c>
      <c r="ASF20">
        <v>0</v>
      </c>
      <c r="ASG20">
        <v>0</v>
      </c>
      <c r="ASH20">
        <v>0</v>
      </c>
      <c r="ASI20">
        <v>0</v>
      </c>
      <c r="ASJ20">
        <v>0</v>
      </c>
      <c r="ASK20">
        <v>0</v>
      </c>
      <c r="ASL20">
        <v>0</v>
      </c>
      <c r="ASN20" t="s">
        <v>2206</v>
      </c>
      <c r="ASO20">
        <v>1</v>
      </c>
      <c r="ASP20">
        <v>0</v>
      </c>
      <c r="ASQ20">
        <v>0</v>
      </c>
      <c r="ASR20">
        <v>0</v>
      </c>
      <c r="ASS20">
        <v>0</v>
      </c>
      <c r="AST20">
        <v>0</v>
      </c>
      <c r="ASU20">
        <v>0</v>
      </c>
      <c r="ASV20">
        <v>0</v>
      </c>
      <c r="ASW20">
        <v>0</v>
      </c>
      <c r="ASX20">
        <v>0</v>
      </c>
      <c r="ASZ20" t="s">
        <v>2206</v>
      </c>
      <c r="ATA20">
        <v>1</v>
      </c>
      <c r="ATB20">
        <v>0</v>
      </c>
      <c r="ATC20">
        <v>0</v>
      </c>
      <c r="ATD20">
        <v>0</v>
      </c>
      <c r="ATE20">
        <v>0</v>
      </c>
      <c r="ATF20">
        <v>0</v>
      </c>
      <c r="ATG20">
        <v>0</v>
      </c>
      <c r="ATH20">
        <v>0</v>
      </c>
      <c r="ATI20">
        <v>0</v>
      </c>
      <c r="ATK20" t="s">
        <v>2206</v>
      </c>
      <c r="ATL20">
        <v>1</v>
      </c>
      <c r="ATM20">
        <v>0</v>
      </c>
      <c r="ATN20">
        <v>0</v>
      </c>
      <c r="ATO20">
        <v>0</v>
      </c>
      <c r="ATP20">
        <v>0</v>
      </c>
      <c r="ATQ20">
        <v>0</v>
      </c>
      <c r="ATR20">
        <v>0</v>
      </c>
      <c r="ATS20">
        <v>0</v>
      </c>
      <c r="ATT20">
        <v>0</v>
      </c>
      <c r="ATV20" t="s">
        <v>2295</v>
      </c>
      <c r="ATW20" t="s">
        <v>2195</v>
      </c>
      <c r="ATX20" t="s">
        <v>2315</v>
      </c>
      <c r="ATZ20" t="s">
        <v>2295</v>
      </c>
      <c r="AUA20" t="s">
        <v>2195</v>
      </c>
      <c r="AUB20" t="s">
        <v>2315</v>
      </c>
      <c r="AUD20" t="s">
        <v>2310</v>
      </c>
      <c r="AUF20" t="s">
        <v>2310</v>
      </c>
      <c r="AUI20">
        <v>467967325</v>
      </c>
      <c r="AUJ20" s="2">
        <v>45156.374560185177</v>
      </c>
      <c r="AUM20" t="s">
        <v>2214</v>
      </c>
      <c r="AUN20" t="s">
        <v>2215</v>
      </c>
      <c r="AUO20" t="s">
        <v>2216</v>
      </c>
    </row>
    <row r="21" spans="1:534 1125:1237" x14ac:dyDescent="0.35">
      <c r="A21">
        <v>20</v>
      </c>
      <c r="B21" t="s">
        <v>2316</v>
      </c>
      <c r="C21" s="2">
        <v>45155</v>
      </c>
      <c r="D21" t="s">
        <v>2231</v>
      </c>
      <c r="E21" t="s">
        <v>2302</v>
      </c>
      <c r="F21" s="2">
        <v>45155.490165983792</v>
      </c>
      <c r="G21" s="2">
        <v>45155.495663310183</v>
      </c>
      <c r="H21" t="s">
        <v>2189</v>
      </c>
      <c r="K21" t="s">
        <v>2233</v>
      </c>
      <c r="L21" s="2">
        <v>45155</v>
      </c>
      <c r="M21" t="s">
        <v>96</v>
      </c>
      <c r="N21" t="s">
        <v>2234</v>
      </c>
      <c r="O21" t="s">
        <v>97</v>
      </c>
      <c r="P21" t="s">
        <v>2192</v>
      </c>
      <c r="S21" t="s">
        <v>2235</v>
      </c>
      <c r="T21" t="s">
        <v>2236</v>
      </c>
      <c r="V21" t="s">
        <v>2195</v>
      </c>
      <c r="X21" t="s">
        <v>2196</v>
      </c>
      <c r="AA21" t="s">
        <v>2206</v>
      </c>
      <c r="AB21">
        <v>0</v>
      </c>
      <c r="AC21">
        <v>0</v>
      </c>
      <c r="AD21">
        <v>0</v>
      </c>
      <c r="AE21">
        <v>1</v>
      </c>
      <c r="AF21">
        <v>1</v>
      </c>
      <c r="EK21" t="s">
        <v>2254</v>
      </c>
      <c r="EL21">
        <v>1</v>
      </c>
      <c r="EM21">
        <v>1</v>
      </c>
      <c r="EN21">
        <v>1</v>
      </c>
      <c r="EO21">
        <v>1</v>
      </c>
      <c r="EP21">
        <v>0</v>
      </c>
      <c r="EQ21">
        <v>4</v>
      </c>
      <c r="ES21" t="s">
        <v>2200</v>
      </c>
      <c r="ET21">
        <v>4800</v>
      </c>
      <c r="EU21" t="s">
        <v>2199</v>
      </c>
      <c r="EX21">
        <v>90</v>
      </c>
      <c r="EY21">
        <v>2</v>
      </c>
      <c r="EZ21">
        <v>0</v>
      </c>
      <c r="FA21">
        <v>300</v>
      </c>
      <c r="FB21">
        <v>400</v>
      </c>
      <c r="FD21" t="s">
        <v>2200</v>
      </c>
      <c r="FE21">
        <v>3000</v>
      </c>
      <c r="FF21" t="s">
        <v>2199</v>
      </c>
      <c r="FI21">
        <v>5</v>
      </c>
      <c r="FJ21">
        <v>2</v>
      </c>
      <c r="FK21">
        <v>0</v>
      </c>
      <c r="FL21">
        <v>100</v>
      </c>
      <c r="FM21">
        <v>300</v>
      </c>
      <c r="FO21" t="s">
        <v>2200</v>
      </c>
      <c r="FP21">
        <v>1600</v>
      </c>
      <c r="FQ21" t="s">
        <v>2199</v>
      </c>
      <c r="FT21">
        <v>10</v>
      </c>
      <c r="FU21">
        <v>2</v>
      </c>
      <c r="FV21">
        <v>0</v>
      </c>
      <c r="FW21">
        <v>300</v>
      </c>
      <c r="FX21">
        <v>600</v>
      </c>
      <c r="FZ21" t="s">
        <v>2200</v>
      </c>
      <c r="GA21">
        <v>2000</v>
      </c>
      <c r="GB21" t="s">
        <v>2199</v>
      </c>
      <c r="GE21">
        <v>5</v>
      </c>
      <c r="GF21">
        <v>2</v>
      </c>
      <c r="GG21">
        <v>0</v>
      </c>
      <c r="GH21">
        <v>150</v>
      </c>
      <c r="GI21">
        <v>300</v>
      </c>
      <c r="GK21" t="s">
        <v>2220</v>
      </c>
      <c r="HH21" t="s">
        <v>2204</v>
      </c>
      <c r="HI21">
        <v>1</v>
      </c>
      <c r="HJ21">
        <v>0</v>
      </c>
      <c r="HK21">
        <v>0</v>
      </c>
      <c r="HL21">
        <v>0</v>
      </c>
      <c r="JB21" t="s">
        <v>2206</v>
      </c>
      <c r="JC21">
        <v>0</v>
      </c>
      <c r="JD21">
        <v>0</v>
      </c>
      <c r="JE21">
        <v>0</v>
      </c>
      <c r="JF21">
        <v>0</v>
      </c>
      <c r="JG21">
        <v>0</v>
      </c>
      <c r="JH21">
        <v>0</v>
      </c>
      <c r="JI21">
        <v>0</v>
      </c>
      <c r="JJ21">
        <v>0</v>
      </c>
      <c r="JK21">
        <v>0</v>
      </c>
      <c r="JL21">
        <v>0</v>
      </c>
      <c r="JM21">
        <v>0</v>
      </c>
      <c r="JN21">
        <v>0</v>
      </c>
      <c r="JO21">
        <v>0</v>
      </c>
      <c r="JP21">
        <v>0</v>
      </c>
      <c r="JQ21">
        <v>0</v>
      </c>
      <c r="JR21">
        <v>1</v>
      </c>
      <c r="JS21">
        <v>1</v>
      </c>
      <c r="JT21">
        <v>6</v>
      </c>
      <c r="AQG21" t="s">
        <v>2206</v>
      </c>
      <c r="AQH21">
        <v>1</v>
      </c>
      <c r="AQI21">
        <v>0</v>
      </c>
      <c r="AQJ21">
        <v>0</v>
      </c>
      <c r="AQK21">
        <v>0</v>
      </c>
      <c r="AQL21">
        <v>0</v>
      </c>
      <c r="AQM21">
        <v>0</v>
      </c>
      <c r="AQN21">
        <v>0</v>
      </c>
      <c r="AQO21">
        <v>0</v>
      </c>
      <c r="AQP21">
        <v>0</v>
      </c>
      <c r="AQQ21">
        <v>0</v>
      </c>
      <c r="AQS21" t="s">
        <v>2305</v>
      </c>
      <c r="AQT21">
        <v>0</v>
      </c>
      <c r="AQU21">
        <v>0</v>
      </c>
      <c r="AQV21">
        <v>1</v>
      </c>
      <c r="AQW21">
        <v>0</v>
      </c>
      <c r="AQX21">
        <v>0</v>
      </c>
      <c r="AQY21">
        <v>0</v>
      </c>
      <c r="AQZ21">
        <v>0</v>
      </c>
      <c r="ARA21">
        <v>0</v>
      </c>
      <c r="ARB21">
        <v>0</v>
      </c>
      <c r="ARC21">
        <v>0</v>
      </c>
      <c r="ARD21">
        <v>0</v>
      </c>
      <c r="ARF21" t="s">
        <v>2209</v>
      </c>
      <c r="ARG21" t="s">
        <v>2220</v>
      </c>
      <c r="ARH21">
        <v>1</v>
      </c>
      <c r="ARI21">
        <v>0</v>
      </c>
      <c r="ARJ21">
        <v>0</v>
      </c>
      <c r="ARK21">
        <v>0</v>
      </c>
      <c r="ARL21">
        <v>0</v>
      </c>
      <c r="ARM21">
        <v>0</v>
      </c>
      <c r="ARO21" t="s">
        <v>2206</v>
      </c>
      <c r="ARP21">
        <v>1</v>
      </c>
      <c r="ARQ21">
        <v>0</v>
      </c>
      <c r="ARR21">
        <v>0</v>
      </c>
      <c r="ARS21">
        <v>0</v>
      </c>
      <c r="ART21">
        <v>0</v>
      </c>
      <c r="ARU21">
        <v>0</v>
      </c>
      <c r="ARW21">
        <v>0</v>
      </c>
      <c r="ARX21">
        <v>0</v>
      </c>
      <c r="ARY21">
        <v>0</v>
      </c>
      <c r="ASB21" t="s">
        <v>2211</v>
      </c>
      <c r="ASC21" t="s">
        <v>2206</v>
      </c>
      <c r="ASD21">
        <v>1</v>
      </c>
      <c r="ASE21">
        <v>0</v>
      </c>
      <c r="ASF21">
        <v>0</v>
      </c>
      <c r="ASG21">
        <v>0</v>
      </c>
      <c r="ASH21">
        <v>0</v>
      </c>
      <c r="ASI21">
        <v>0</v>
      </c>
      <c r="ASJ21">
        <v>0</v>
      </c>
      <c r="ASK21">
        <v>0</v>
      </c>
      <c r="ASL21">
        <v>0</v>
      </c>
      <c r="ASN21" t="s">
        <v>2206</v>
      </c>
      <c r="ASO21">
        <v>1</v>
      </c>
      <c r="ASP21">
        <v>0</v>
      </c>
      <c r="ASQ21">
        <v>0</v>
      </c>
      <c r="ASR21">
        <v>0</v>
      </c>
      <c r="ASS21">
        <v>0</v>
      </c>
      <c r="AST21">
        <v>0</v>
      </c>
      <c r="ASU21">
        <v>0</v>
      </c>
      <c r="ASV21">
        <v>0</v>
      </c>
      <c r="ASW21">
        <v>0</v>
      </c>
      <c r="ASX21">
        <v>0</v>
      </c>
      <c r="ASZ21" t="s">
        <v>2206</v>
      </c>
      <c r="ATA21">
        <v>1</v>
      </c>
      <c r="ATB21">
        <v>0</v>
      </c>
      <c r="ATC21">
        <v>0</v>
      </c>
      <c r="ATD21">
        <v>0</v>
      </c>
      <c r="ATE21">
        <v>0</v>
      </c>
      <c r="ATF21">
        <v>0</v>
      </c>
      <c r="ATG21">
        <v>0</v>
      </c>
      <c r="ATH21">
        <v>0</v>
      </c>
      <c r="ATI21">
        <v>0</v>
      </c>
      <c r="ATK21" t="s">
        <v>2206</v>
      </c>
      <c r="ATL21">
        <v>1</v>
      </c>
      <c r="ATM21">
        <v>0</v>
      </c>
      <c r="ATN21">
        <v>0</v>
      </c>
      <c r="ATO21">
        <v>0</v>
      </c>
      <c r="ATP21">
        <v>0</v>
      </c>
      <c r="ATQ21">
        <v>0</v>
      </c>
      <c r="ATR21">
        <v>0</v>
      </c>
      <c r="ATS21">
        <v>0</v>
      </c>
      <c r="ATT21">
        <v>0</v>
      </c>
      <c r="ATV21" t="s">
        <v>2295</v>
      </c>
      <c r="ATW21" t="s">
        <v>2220</v>
      </c>
      <c r="ATZ21" t="s">
        <v>2295</v>
      </c>
      <c r="AUA21" t="s">
        <v>2220</v>
      </c>
      <c r="AUD21" t="s">
        <v>2310</v>
      </c>
      <c r="AUF21" t="s">
        <v>2310</v>
      </c>
      <c r="AUI21">
        <v>467967393</v>
      </c>
      <c r="AUJ21" s="2">
        <v>45156.374664351853</v>
      </c>
      <c r="AUM21" t="s">
        <v>2214</v>
      </c>
      <c r="AUN21" t="s">
        <v>2215</v>
      </c>
      <c r="AUO21" t="s">
        <v>2216</v>
      </c>
    </row>
    <row r="22" spans="1:534 1125:1237" x14ac:dyDescent="0.35">
      <c r="A22">
        <v>21</v>
      </c>
      <c r="B22" t="s">
        <v>2317</v>
      </c>
      <c r="C22" s="2">
        <v>45155</v>
      </c>
      <c r="D22" t="s">
        <v>2231</v>
      </c>
      <c r="E22" t="s">
        <v>2302</v>
      </c>
      <c r="F22" s="2">
        <v>45155.50094489583</v>
      </c>
      <c r="G22" s="2">
        <v>45155.513219780092</v>
      </c>
      <c r="H22" t="s">
        <v>2189</v>
      </c>
      <c r="K22" t="s">
        <v>2233</v>
      </c>
      <c r="L22" s="2">
        <v>45155</v>
      </c>
      <c r="M22" t="s">
        <v>96</v>
      </c>
      <c r="N22" t="s">
        <v>2234</v>
      </c>
      <c r="O22" t="s">
        <v>97</v>
      </c>
      <c r="P22" t="s">
        <v>2192</v>
      </c>
      <c r="S22" t="s">
        <v>2235</v>
      </c>
      <c r="T22" t="s">
        <v>2236</v>
      </c>
      <c r="V22" t="s">
        <v>2195</v>
      </c>
      <c r="X22" t="s">
        <v>2196</v>
      </c>
      <c r="AA22" t="s">
        <v>2303</v>
      </c>
      <c r="AB22">
        <v>1</v>
      </c>
      <c r="AC22">
        <v>1</v>
      </c>
      <c r="AD22">
        <v>1</v>
      </c>
      <c r="AE22">
        <v>0</v>
      </c>
      <c r="AF22">
        <v>3</v>
      </c>
      <c r="AH22" t="s">
        <v>2200</v>
      </c>
      <c r="AI22">
        <v>800</v>
      </c>
      <c r="AJ22" t="s">
        <v>2199</v>
      </c>
      <c r="AM22">
        <v>5</v>
      </c>
      <c r="AN22">
        <v>3</v>
      </c>
      <c r="AO22">
        <v>0</v>
      </c>
      <c r="AP22">
        <v>500</v>
      </c>
      <c r="AQ22">
        <v>1000</v>
      </c>
      <c r="AS22" t="s">
        <v>2200</v>
      </c>
      <c r="AT22" t="s">
        <v>2285</v>
      </c>
      <c r="AU22">
        <v>1</v>
      </c>
      <c r="AV22">
        <v>1</v>
      </c>
      <c r="AW22">
        <v>5000</v>
      </c>
      <c r="AX22">
        <v>6000</v>
      </c>
      <c r="AY22" t="s">
        <v>2199</v>
      </c>
      <c r="BB22">
        <v>10</v>
      </c>
      <c r="BC22">
        <v>3</v>
      </c>
      <c r="BD22">
        <v>0</v>
      </c>
      <c r="BE22">
        <v>200</v>
      </c>
      <c r="BF22">
        <v>500</v>
      </c>
      <c r="BH22" t="s">
        <v>2200</v>
      </c>
      <c r="BI22" t="s">
        <v>2269</v>
      </c>
      <c r="BJ22">
        <v>1</v>
      </c>
      <c r="BK22">
        <v>1</v>
      </c>
      <c r="BL22">
        <v>450</v>
      </c>
      <c r="BM22">
        <v>250</v>
      </c>
      <c r="BN22" t="s">
        <v>2199</v>
      </c>
      <c r="BQ22">
        <v>6</v>
      </c>
      <c r="BR22">
        <v>3</v>
      </c>
      <c r="BS22">
        <v>0</v>
      </c>
      <c r="BT22">
        <v>2000</v>
      </c>
      <c r="BU22">
        <v>5000</v>
      </c>
      <c r="BW22" t="s">
        <v>2220</v>
      </c>
      <c r="CS22" t="s">
        <v>2204</v>
      </c>
      <c r="CT22">
        <v>1</v>
      </c>
      <c r="CU22">
        <v>0</v>
      </c>
      <c r="CV22">
        <v>0</v>
      </c>
      <c r="CW22">
        <v>0</v>
      </c>
      <c r="EK22" t="s">
        <v>2206</v>
      </c>
      <c r="EL22">
        <v>0</v>
      </c>
      <c r="EM22">
        <v>0</v>
      </c>
      <c r="EN22">
        <v>0</v>
      </c>
      <c r="EO22">
        <v>0</v>
      </c>
      <c r="EP22">
        <v>1</v>
      </c>
      <c r="EQ22">
        <v>1</v>
      </c>
      <c r="JB22" t="s">
        <v>2206</v>
      </c>
      <c r="JC22">
        <v>0</v>
      </c>
      <c r="JD22">
        <v>0</v>
      </c>
      <c r="JE22">
        <v>0</v>
      </c>
      <c r="JF22">
        <v>0</v>
      </c>
      <c r="JG22">
        <v>0</v>
      </c>
      <c r="JH22">
        <v>0</v>
      </c>
      <c r="JI22">
        <v>0</v>
      </c>
      <c r="JJ22">
        <v>0</v>
      </c>
      <c r="JK22">
        <v>0</v>
      </c>
      <c r="JL22">
        <v>0</v>
      </c>
      <c r="JM22">
        <v>0</v>
      </c>
      <c r="JN22">
        <v>0</v>
      </c>
      <c r="JO22">
        <v>0</v>
      </c>
      <c r="JP22">
        <v>0</v>
      </c>
      <c r="JQ22">
        <v>0</v>
      </c>
      <c r="JR22">
        <v>1</v>
      </c>
      <c r="JS22">
        <v>1</v>
      </c>
      <c r="JT22">
        <v>5</v>
      </c>
      <c r="AQG22" t="s">
        <v>2206</v>
      </c>
      <c r="AQH22">
        <v>1</v>
      </c>
      <c r="AQI22">
        <v>0</v>
      </c>
      <c r="AQJ22">
        <v>0</v>
      </c>
      <c r="AQK22">
        <v>0</v>
      </c>
      <c r="AQL22">
        <v>0</v>
      </c>
      <c r="AQM22">
        <v>0</v>
      </c>
      <c r="AQN22">
        <v>0</v>
      </c>
      <c r="AQO22">
        <v>0</v>
      </c>
      <c r="AQP22">
        <v>0</v>
      </c>
      <c r="AQQ22">
        <v>0</v>
      </c>
      <c r="AQS22" t="s">
        <v>2305</v>
      </c>
      <c r="AQT22">
        <v>0</v>
      </c>
      <c r="AQU22">
        <v>0</v>
      </c>
      <c r="AQV22">
        <v>1</v>
      </c>
      <c r="AQW22">
        <v>0</v>
      </c>
      <c r="AQX22">
        <v>0</v>
      </c>
      <c r="AQY22">
        <v>0</v>
      </c>
      <c r="AQZ22">
        <v>0</v>
      </c>
      <c r="ARA22">
        <v>0</v>
      </c>
      <c r="ARB22">
        <v>0</v>
      </c>
      <c r="ARC22">
        <v>0</v>
      </c>
      <c r="ARD22">
        <v>0</v>
      </c>
      <c r="ARF22" t="s">
        <v>2209</v>
      </c>
      <c r="ARG22" t="s">
        <v>2220</v>
      </c>
      <c r="ARH22">
        <v>1</v>
      </c>
      <c r="ARI22">
        <v>0</v>
      </c>
      <c r="ARJ22">
        <v>0</v>
      </c>
      <c r="ARK22">
        <v>0</v>
      </c>
      <c r="ARL22">
        <v>0</v>
      </c>
      <c r="ARM22">
        <v>0</v>
      </c>
      <c r="ARO22" t="s">
        <v>2206</v>
      </c>
      <c r="ARP22">
        <v>1</v>
      </c>
      <c r="ARQ22">
        <v>0</v>
      </c>
      <c r="ARR22">
        <v>0</v>
      </c>
      <c r="ARS22">
        <v>0</v>
      </c>
      <c r="ART22">
        <v>0</v>
      </c>
      <c r="ARU22">
        <v>0</v>
      </c>
      <c r="ARW22">
        <v>0</v>
      </c>
      <c r="ARX22">
        <v>0</v>
      </c>
      <c r="ARY22">
        <v>0</v>
      </c>
      <c r="ASB22" t="s">
        <v>2211</v>
      </c>
      <c r="ASC22" t="s">
        <v>2206</v>
      </c>
      <c r="ASD22">
        <v>1</v>
      </c>
      <c r="ASE22">
        <v>0</v>
      </c>
      <c r="ASF22">
        <v>0</v>
      </c>
      <c r="ASG22">
        <v>0</v>
      </c>
      <c r="ASH22">
        <v>0</v>
      </c>
      <c r="ASI22">
        <v>0</v>
      </c>
      <c r="ASJ22">
        <v>0</v>
      </c>
      <c r="ASK22">
        <v>0</v>
      </c>
      <c r="ASL22">
        <v>0</v>
      </c>
      <c r="ASN22" t="s">
        <v>2206</v>
      </c>
      <c r="ASO22">
        <v>1</v>
      </c>
      <c r="ASP22">
        <v>0</v>
      </c>
      <c r="ASQ22">
        <v>0</v>
      </c>
      <c r="ASR22">
        <v>0</v>
      </c>
      <c r="ASS22">
        <v>0</v>
      </c>
      <c r="AST22">
        <v>0</v>
      </c>
      <c r="ASU22">
        <v>0</v>
      </c>
      <c r="ASV22">
        <v>0</v>
      </c>
      <c r="ASW22">
        <v>0</v>
      </c>
      <c r="ASX22">
        <v>0</v>
      </c>
      <c r="ASZ22" t="s">
        <v>2206</v>
      </c>
      <c r="ATA22">
        <v>1</v>
      </c>
      <c r="ATB22">
        <v>0</v>
      </c>
      <c r="ATC22">
        <v>0</v>
      </c>
      <c r="ATD22">
        <v>0</v>
      </c>
      <c r="ATE22">
        <v>0</v>
      </c>
      <c r="ATF22">
        <v>0</v>
      </c>
      <c r="ATG22">
        <v>0</v>
      </c>
      <c r="ATH22">
        <v>0</v>
      </c>
      <c r="ATI22">
        <v>0</v>
      </c>
      <c r="ATK22" t="s">
        <v>2206</v>
      </c>
      <c r="ATL22">
        <v>1</v>
      </c>
      <c r="ATM22">
        <v>0</v>
      </c>
      <c r="ATN22">
        <v>0</v>
      </c>
      <c r="ATO22">
        <v>0</v>
      </c>
      <c r="ATP22">
        <v>0</v>
      </c>
      <c r="ATQ22">
        <v>0</v>
      </c>
      <c r="ATR22">
        <v>0</v>
      </c>
      <c r="ATS22">
        <v>0</v>
      </c>
      <c r="ATT22">
        <v>0</v>
      </c>
      <c r="ATV22" t="s">
        <v>2295</v>
      </c>
      <c r="ATW22" t="s">
        <v>2220</v>
      </c>
      <c r="ATZ22" t="s">
        <v>2295</v>
      </c>
      <c r="AUA22" t="s">
        <v>2220</v>
      </c>
      <c r="AUD22" t="s">
        <v>2310</v>
      </c>
      <c r="AUF22" t="s">
        <v>2310</v>
      </c>
      <c r="AUI22">
        <v>467967411</v>
      </c>
      <c r="AUJ22" s="2">
        <v>45156.3746875</v>
      </c>
      <c r="AUM22" t="s">
        <v>2214</v>
      </c>
      <c r="AUN22" t="s">
        <v>2215</v>
      </c>
      <c r="AUO22" t="s">
        <v>2216</v>
      </c>
    </row>
    <row r="23" spans="1:534 1125:1237" x14ac:dyDescent="0.35">
      <c r="A23">
        <v>22</v>
      </c>
      <c r="B23" t="s">
        <v>2318</v>
      </c>
      <c r="C23" s="2">
        <v>45154</v>
      </c>
      <c r="D23" t="s">
        <v>2319</v>
      </c>
      <c r="E23" t="s">
        <v>2320</v>
      </c>
      <c r="F23" s="2">
        <v>45154.577155196763</v>
      </c>
      <c r="G23" s="2">
        <v>45154.59446886574</v>
      </c>
      <c r="H23" t="s">
        <v>2189</v>
      </c>
      <c r="K23" t="s">
        <v>2190</v>
      </c>
      <c r="L23" s="2">
        <v>45154</v>
      </c>
      <c r="M23" t="s">
        <v>99</v>
      </c>
      <c r="N23" t="s">
        <v>2321</v>
      </c>
      <c r="O23" t="s">
        <v>102</v>
      </c>
      <c r="P23" t="s">
        <v>2192</v>
      </c>
      <c r="S23" t="s">
        <v>2193</v>
      </c>
      <c r="T23" t="s">
        <v>2322</v>
      </c>
      <c r="V23" t="s">
        <v>2195</v>
      </c>
      <c r="X23" t="s">
        <v>2196</v>
      </c>
      <c r="AA23" t="s">
        <v>2206</v>
      </c>
      <c r="AB23">
        <v>0</v>
      </c>
      <c r="AC23">
        <v>0</v>
      </c>
      <c r="AD23">
        <v>0</v>
      </c>
      <c r="AE23">
        <v>1</v>
      </c>
      <c r="AF23">
        <v>1</v>
      </c>
      <c r="EK23" t="s">
        <v>2206</v>
      </c>
      <c r="EL23">
        <v>0</v>
      </c>
      <c r="EM23">
        <v>0</v>
      </c>
      <c r="EN23">
        <v>0</v>
      </c>
      <c r="EO23">
        <v>0</v>
      </c>
      <c r="EP23">
        <v>1</v>
      </c>
      <c r="EQ23">
        <v>1</v>
      </c>
      <c r="JB23" t="s">
        <v>2275</v>
      </c>
      <c r="JC23">
        <v>0</v>
      </c>
      <c r="JD23">
        <v>0</v>
      </c>
      <c r="JE23">
        <v>0</v>
      </c>
      <c r="JF23">
        <v>0</v>
      </c>
      <c r="JG23">
        <v>0</v>
      </c>
      <c r="JH23">
        <v>0</v>
      </c>
      <c r="JI23">
        <v>0</v>
      </c>
      <c r="JJ23">
        <v>0</v>
      </c>
      <c r="JK23">
        <v>0</v>
      </c>
      <c r="JL23">
        <v>0</v>
      </c>
      <c r="JM23">
        <v>0</v>
      </c>
      <c r="JN23">
        <v>0</v>
      </c>
      <c r="JO23">
        <v>0</v>
      </c>
      <c r="JP23">
        <v>1</v>
      </c>
      <c r="JQ23">
        <v>0</v>
      </c>
      <c r="JR23">
        <v>0</v>
      </c>
      <c r="JS23">
        <v>1</v>
      </c>
      <c r="JT23">
        <v>3</v>
      </c>
      <c r="PY23" t="s">
        <v>2198</v>
      </c>
      <c r="PZ23" t="s">
        <v>2195</v>
      </c>
      <c r="QA23">
        <v>7500</v>
      </c>
      <c r="QD23" t="s">
        <v>2239</v>
      </c>
      <c r="QG23">
        <v>60</v>
      </c>
      <c r="QH23">
        <v>95</v>
      </c>
      <c r="QI23">
        <v>1</v>
      </c>
      <c r="QJ23">
        <v>100</v>
      </c>
      <c r="QK23">
        <v>0</v>
      </c>
      <c r="QX23" t="s">
        <v>2195</v>
      </c>
      <c r="QZ23" t="s">
        <v>2275</v>
      </c>
      <c r="RA23">
        <v>0</v>
      </c>
      <c r="RB23">
        <v>0</v>
      </c>
      <c r="RC23">
        <v>0</v>
      </c>
      <c r="RD23">
        <v>0</v>
      </c>
      <c r="RE23">
        <v>0</v>
      </c>
      <c r="RF23">
        <v>0</v>
      </c>
      <c r="RG23">
        <v>0</v>
      </c>
      <c r="RH23">
        <v>0</v>
      </c>
      <c r="RI23">
        <v>0</v>
      </c>
      <c r="RJ23">
        <v>0</v>
      </c>
      <c r="RK23">
        <v>0</v>
      </c>
      <c r="RL23">
        <v>0</v>
      </c>
      <c r="RM23">
        <v>0</v>
      </c>
      <c r="RN23">
        <v>1</v>
      </c>
      <c r="RO23">
        <v>0</v>
      </c>
      <c r="RP23">
        <v>0</v>
      </c>
      <c r="RR23" t="s">
        <v>2323</v>
      </c>
      <c r="RS23">
        <v>1</v>
      </c>
      <c r="RT23">
        <v>0</v>
      </c>
      <c r="RU23">
        <v>0</v>
      </c>
      <c r="RV23">
        <v>0</v>
      </c>
      <c r="RW23">
        <v>0</v>
      </c>
      <c r="RX23">
        <v>1</v>
      </c>
      <c r="RY23">
        <v>1</v>
      </c>
      <c r="RZ23">
        <v>0</v>
      </c>
      <c r="SA23">
        <v>0</v>
      </c>
      <c r="SB23">
        <v>0</v>
      </c>
      <c r="SC23">
        <v>0</v>
      </c>
      <c r="SF23" t="s">
        <v>2223</v>
      </c>
      <c r="SG23">
        <v>0</v>
      </c>
      <c r="SH23">
        <v>1</v>
      </c>
      <c r="SI23">
        <v>0</v>
      </c>
      <c r="SJ23">
        <v>0</v>
      </c>
      <c r="SK23" t="s">
        <v>2275</v>
      </c>
      <c r="SL23">
        <v>0</v>
      </c>
      <c r="SM23">
        <v>0</v>
      </c>
      <c r="SN23">
        <v>0</v>
      </c>
      <c r="SO23">
        <v>0</v>
      </c>
      <c r="SP23">
        <v>0</v>
      </c>
      <c r="SQ23">
        <v>0</v>
      </c>
      <c r="SR23">
        <v>0</v>
      </c>
      <c r="SS23">
        <v>0</v>
      </c>
      <c r="ST23">
        <v>0</v>
      </c>
      <c r="SU23">
        <v>0</v>
      </c>
      <c r="SV23">
        <v>0</v>
      </c>
      <c r="SW23">
        <v>0</v>
      </c>
      <c r="SX23">
        <v>0</v>
      </c>
      <c r="SY23">
        <v>1</v>
      </c>
      <c r="SZ23">
        <v>0</v>
      </c>
      <c r="TA23">
        <v>0</v>
      </c>
      <c r="TB23" t="s">
        <v>2324</v>
      </c>
      <c r="TC23">
        <v>0</v>
      </c>
      <c r="TD23">
        <v>0</v>
      </c>
      <c r="TE23">
        <v>0</v>
      </c>
      <c r="TF23">
        <v>0</v>
      </c>
      <c r="TG23">
        <v>0</v>
      </c>
      <c r="TH23">
        <v>0</v>
      </c>
      <c r="TI23">
        <v>0</v>
      </c>
      <c r="TJ23">
        <v>0</v>
      </c>
      <c r="TK23">
        <v>1</v>
      </c>
      <c r="TL23">
        <v>0</v>
      </c>
      <c r="TM23">
        <v>0</v>
      </c>
      <c r="TN23">
        <v>0</v>
      </c>
      <c r="AQG23" t="s">
        <v>2325</v>
      </c>
      <c r="AQH23">
        <v>0</v>
      </c>
      <c r="AQI23">
        <v>1</v>
      </c>
      <c r="AQJ23">
        <v>1</v>
      </c>
      <c r="AQK23">
        <v>0</v>
      </c>
      <c r="AQL23">
        <v>1</v>
      </c>
      <c r="AQM23">
        <v>1</v>
      </c>
      <c r="AQN23">
        <v>0</v>
      </c>
      <c r="AQO23">
        <v>0</v>
      </c>
      <c r="AQP23">
        <v>0</v>
      </c>
      <c r="AQQ23">
        <v>0</v>
      </c>
      <c r="AQS23" t="s">
        <v>2326</v>
      </c>
      <c r="AQT23">
        <v>0</v>
      </c>
      <c r="AQU23">
        <v>0</v>
      </c>
      <c r="AQV23">
        <v>0</v>
      </c>
      <c r="AQW23">
        <v>1</v>
      </c>
      <c r="AQX23">
        <v>0</v>
      </c>
      <c r="AQY23">
        <v>0</v>
      </c>
      <c r="AQZ23">
        <v>0</v>
      </c>
      <c r="ARA23">
        <v>0</v>
      </c>
      <c r="ARB23">
        <v>0</v>
      </c>
      <c r="ARC23">
        <v>0</v>
      </c>
      <c r="ARD23">
        <v>0</v>
      </c>
      <c r="ARF23" t="s">
        <v>2306</v>
      </c>
      <c r="ARG23" t="s">
        <v>2210</v>
      </c>
      <c r="ARH23">
        <v>0</v>
      </c>
      <c r="ARI23">
        <v>1</v>
      </c>
      <c r="ARJ23">
        <v>0</v>
      </c>
      <c r="ARK23">
        <v>0</v>
      </c>
      <c r="ARL23">
        <v>0</v>
      </c>
      <c r="ARM23">
        <v>0</v>
      </c>
      <c r="ARO23" t="s">
        <v>2206</v>
      </c>
      <c r="ARP23">
        <v>1</v>
      </c>
      <c r="ARQ23">
        <v>0</v>
      </c>
      <c r="ARR23">
        <v>0</v>
      </c>
      <c r="ARS23">
        <v>0</v>
      </c>
      <c r="ART23">
        <v>0</v>
      </c>
      <c r="ARU23">
        <v>0</v>
      </c>
      <c r="ARW23">
        <v>0</v>
      </c>
      <c r="ARX23">
        <v>0</v>
      </c>
      <c r="ARY23">
        <v>0</v>
      </c>
      <c r="ASB23" t="s">
        <v>2211</v>
      </c>
      <c r="ASC23" t="s">
        <v>2206</v>
      </c>
      <c r="ASD23">
        <v>1</v>
      </c>
      <c r="ASE23">
        <v>0</v>
      </c>
      <c r="ASF23">
        <v>0</v>
      </c>
      <c r="ASG23">
        <v>0</v>
      </c>
      <c r="ASH23">
        <v>0</v>
      </c>
      <c r="ASI23">
        <v>0</v>
      </c>
      <c r="ASJ23">
        <v>0</v>
      </c>
      <c r="ASK23">
        <v>0</v>
      </c>
      <c r="ASL23">
        <v>0</v>
      </c>
      <c r="ASN23" t="s">
        <v>2327</v>
      </c>
      <c r="ASO23">
        <v>0</v>
      </c>
      <c r="ASP23">
        <v>0</v>
      </c>
      <c r="ASQ23">
        <v>1</v>
      </c>
      <c r="ASR23">
        <v>1</v>
      </c>
      <c r="ASS23">
        <v>0</v>
      </c>
      <c r="AST23">
        <v>0</v>
      </c>
      <c r="ASU23">
        <v>0</v>
      </c>
      <c r="ASV23">
        <v>0</v>
      </c>
      <c r="ASW23">
        <v>0</v>
      </c>
      <c r="ASX23">
        <v>0</v>
      </c>
      <c r="ASZ23" t="s">
        <v>2206</v>
      </c>
      <c r="ATA23">
        <v>1</v>
      </c>
      <c r="ATB23">
        <v>0</v>
      </c>
      <c r="ATC23">
        <v>0</v>
      </c>
      <c r="ATD23">
        <v>0</v>
      </c>
      <c r="ATE23">
        <v>0</v>
      </c>
      <c r="ATF23">
        <v>0</v>
      </c>
      <c r="ATG23">
        <v>0</v>
      </c>
      <c r="ATH23">
        <v>0</v>
      </c>
      <c r="ATI23">
        <v>0</v>
      </c>
      <c r="ATK23" t="s">
        <v>2328</v>
      </c>
      <c r="ATL23">
        <v>0</v>
      </c>
      <c r="ATM23">
        <v>0</v>
      </c>
      <c r="ATN23">
        <v>0</v>
      </c>
      <c r="ATO23">
        <v>0</v>
      </c>
      <c r="ATP23">
        <v>1</v>
      </c>
      <c r="ATQ23">
        <v>1</v>
      </c>
      <c r="ATR23">
        <v>1</v>
      </c>
      <c r="ATS23">
        <v>0</v>
      </c>
      <c r="ATT23">
        <v>0</v>
      </c>
      <c r="ATV23" t="s">
        <v>2273</v>
      </c>
      <c r="ATW23" t="s">
        <v>2195</v>
      </c>
      <c r="ATY23" t="s">
        <v>2329</v>
      </c>
      <c r="ATZ23" t="s">
        <v>2273</v>
      </c>
      <c r="AUA23" t="s">
        <v>2195</v>
      </c>
      <c r="AUC23" t="s">
        <v>2330</v>
      </c>
      <c r="AUD23" t="s">
        <v>2331</v>
      </c>
      <c r="AUI23">
        <v>468026619</v>
      </c>
      <c r="AUJ23" s="2">
        <v>45156.469675925917</v>
      </c>
      <c r="AUM23" t="s">
        <v>2214</v>
      </c>
      <c r="AUN23" t="s">
        <v>2215</v>
      </c>
      <c r="AUO23" t="s">
        <v>2216</v>
      </c>
    </row>
    <row r="24" spans="1:534 1125:1237" x14ac:dyDescent="0.35">
      <c r="A24">
        <v>23</v>
      </c>
      <c r="B24" t="s">
        <v>2332</v>
      </c>
      <c r="C24" s="2">
        <v>45154</v>
      </c>
      <c r="D24" t="s">
        <v>2319</v>
      </c>
      <c r="E24" t="s">
        <v>2320</v>
      </c>
      <c r="F24" s="2">
        <v>45154.67586988426</v>
      </c>
      <c r="G24" s="2">
        <v>45154.684639861109</v>
      </c>
      <c r="H24" t="s">
        <v>2189</v>
      </c>
      <c r="K24" t="s">
        <v>2190</v>
      </c>
      <c r="L24" s="2">
        <v>45154</v>
      </c>
      <c r="M24" t="s">
        <v>99</v>
      </c>
      <c r="N24" t="s">
        <v>2321</v>
      </c>
      <c r="O24" t="s">
        <v>102</v>
      </c>
      <c r="P24" t="s">
        <v>2192</v>
      </c>
      <c r="S24" t="s">
        <v>2193</v>
      </c>
      <c r="T24" t="s">
        <v>2322</v>
      </c>
      <c r="V24" t="s">
        <v>2195</v>
      </c>
      <c r="X24" t="s">
        <v>2196</v>
      </c>
      <c r="AA24" t="s">
        <v>2206</v>
      </c>
      <c r="AB24">
        <v>0</v>
      </c>
      <c r="AC24">
        <v>0</v>
      </c>
      <c r="AD24">
        <v>0</v>
      </c>
      <c r="AE24">
        <v>1</v>
      </c>
      <c r="AF24">
        <v>1</v>
      </c>
      <c r="EK24" t="s">
        <v>2206</v>
      </c>
      <c r="EL24">
        <v>0</v>
      </c>
      <c r="EM24">
        <v>0</v>
      </c>
      <c r="EN24">
        <v>0</v>
      </c>
      <c r="EO24">
        <v>0</v>
      </c>
      <c r="EP24">
        <v>1</v>
      </c>
      <c r="EQ24">
        <v>1</v>
      </c>
      <c r="JB24" t="s">
        <v>2275</v>
      </c>
      <c r="JC24">
        <v>0</v>
      </c>
      <c r="JD24">
        <v>0</v>
      </c>
      <c r="JE24">
        <v>0</v>
      </c>
      <c r="JF24">
        <v>0</v>
      </c>
      <c r="JG24">
        <v>0</v>
      </c>
      <c r="JH24">
        <v>0</v>
      </c>
      <c r="JI24">
        <v>0</v>
      </c>
      <c r="JJ24">
        <v>0</v>
      </c>
      <c r="JK24">
        <v>0</v>
      </c>
      <c r="JL24">
        <v>0</v>
      </c>
      <c r="JM24">
        <v>0</v>
      </c>
      <c r="JN24">
        <v>0</v>
      </c>
      <c r="JO24">
        <v>0</v>
      </c>
      <c r="JP24">
        <v>1</v>
      </c>
      <c r="JQ24">
        <v>0</v>
      </c>
      <c r="JR24">
        <v>0</v>
      </c>
      <c r="JS24">
        <v>1</v>
      </c>
      <c r="JT24">
        <v>3</v>
      </c>
      <c r="PY24" t="s">
        <v>2198</v>
      </c>
      <c r="PZ24" t="s">
        <v>2195</v>
      </c>
      <c r="QA24">
        <v>7000</v>
      </c>
      <c r="QD24" t="s">
        <v>2239</v>
      </c>
      <c r="QG24">
        <v>60</v>
      </c>
      <c r="QH24">
        <v>120</v>
      </c>
      <c r="QI24">
        <v>1</v>
      </c>
      <c r="QJ24">
        <v>150</v>
      </c>
      <c r="QK24">
        <v>0</v>
      </c>
      <c r="QX24" t="s">
        <v>2195</v>
      </c>
      <c r="QZ24" t="s">
        <v>2275</v>
      </c>
      <c r="RA24">
        <v>0</v>
      </c>
      <c r="RB24">
        <v>0</v>
      </c>
      <c r="RC24">
        <v>0</v>
      </c>
      <c r="RD24">
        <v>0</v>
      </c>
      <c r="RE24">
        <v>0</v>
      </c>
      <c r="RF24">
        <v>0</v>
      </c>
      <c r="RG24">
        <v>0</v>
      </c>
      <c r="RH24">
        <v>0</v>
      </c>
      <c r="RI24">
        <v>0</v>
      </c>
      <c r="RJ24">
        <v>0</v>
      </c>
      <c r="RK24">
        <v>0</v>
      </c>
      <c r="RL24">
        <v>0</v>
      </c>
      <c r="RM24">
        <v>0</v>
      </c>
      <c r="RN24">
        <v>1</v>
      </c>
      <c r="RO24">
        <v>0</v>
      </c>
      <c r="RP24">
        <v>0</v>
      </c>
      <c r="RR24" t="s">
        <v>2333</v>
      </c>
      <c r="RS24">
        <v>1</v>
      </c>
      <c r="RT24">
        <v>0</v>
      </c>
      <c r="RU24">
        <v>0</v>
      </c>
      <c r="RV24">
        <v>1</v>
      </c>
      <c r="RW24">
        <v>0</v>
      </c>
      <c r="RX24">
        <v>1</v>
      </c>
      <c r="RY24">
        <v>1</v>
      </c>
      <c r="RZ24">
        <v>0</v>
      </c>
      <c r="SA24">
        <v>0</v>
      </c>
      <c r="SB24">
        <v>0</v>
      </c>
      <c r="SC24">
        <v>0</v>
      </c>
      <c r="SF24" t="s">
        <v>2223</v>
      </c>
      <c r="SG24">
        <v>0</v>
      </c>
      <c r="SH24">
        <v>1</v>
      </c>
      <c r="SI24">
        <v>0</v>
      </c>
      <c r="SJ24">
        <v>0</v>
      </c>
      <c r="SK24" t="s">
        <v>2275</v>
      </c>
      <c r="SL24">
        <v>0</v>
      </c>
      <c r="SM24">
        <v>0</v>
      </c>
      <c r="SN24">
        <v>0</v>
      </c>
      <c r="SO24">
        <v>0</v>
      </c>
      <c r="SP24">
        <v>0</v>
      </c>
      <c r="SQ24">
        <v>0</v>
      </c>
      <c r="SR24">
        <v>0</v>
      </c>
      <c r="SS24">
        <v>0</v>
      </c>
      <c r="ST24">
        <v>0</v>
      </c>
      <c r="SU24">
        <v>0</v>
      </c>
      <c r="SV24">
        <v>0</v>
      </c>
      <c r="SW24">
        <v>0</v>
      </c>
      <c r="SX24">
        <v>0</v>
      </c>
      <c r="SY24">
        <v>1</v>
      </c>
      <c r="SZ24">
        <v>0</v>
      </c>
      <c r="TA24">
        <v>0</v>
      </c>
      <c r="TB24" t="s">
        <v>2324</v>
      </c>
      <c r="TC24">
        <v>0</v>
      </c>
      <c r="TD24">
        <v>0</v>
      </c>
      <c r="TE24">
        <v>0</v>
      </c>
      <c r="TF24">
        <v>0</v>
      </c>
      <c r="TG24">
        <v>0</v>
      </c>
      <c r="TH24">
        <v>0</v>
      </c>
      <c r="TI24">
        <v>0</v>
      </c>
      <c r="TJ24">
        <v>0</v>
      </c>
      <c r="TK24">
        <v>1</v>
      </c>
      <c r="TL24">
        <v>0</v>
      </c>
      <c r="TM24">
        <v>0</v>
      </c>
      <c r="TN24">
        <v>0</v>
      </c>
      <c r="AQG24" t="s">
        <v>2334</v>
      </c>
      <c r="AQH24">
        <v>0</v>
      </c>
      <c r="AQI24">
        <v>0</v>
      </c>
      <c r="AQJ24">
        <v>0</v>
      </c>
      <c r="AQK24">
        <v>0</v>
      </c>
      <c r="AQL24">
        <v>1</v>
      </c>
      <c r="AQM24">
        <v>1</v>
      </c>
      <c r="AQN24">
        <v>0</v>
      </c>
      <c r="AQO24">
        <v>0</v>
      </c>
      <c r="AQP24">
        <v>0</v>
      </c>
      <c r="AQQ24">
        <v>0</v>
      </c>
      <c r="AQS24" t="s">
        <v>2326</v>
      </c>
      <c r="AQT24">
        <v>0</v>
      </c>
      <c r="AQU24">
        <v>0</v>
      </c>
      <c r="AQV24">
        <v>0</v>
      </c>
      <c r="AQW24">
        <v>1</v>
      </c>
      <c r="AQX24">
        <v>0</v>
      </c>
      <c r="AQY24">
        <v>0</v>
      </c>
      <c r="AQZ24">
        <v>0</v>
      </c>
      <c r="ARA24">
        <v>0</v>
      </c>
      <c r="ARB24">
        <v>0</v>
      </c>
      <c r="ARC24">
        <v>0</v>
      </c>
      <c r="ARD24">
        <v>0</v>
      </c>
      <c r="ARF24" t="s">
        <v>2335</v>
      </c>
      <c r="ARG24" t="s">
        <v>2336</v>
      </c>
      <c r="ARH24">
        <v>0</v>
      </c>
      <c r="ARI24">
        <v>1</v>
      </c>
      <c r="ARJ24">
        <v>0</v>
      </c>
      <c r="ARK24">
        <v>1</v>
      </c>
      <c r="ARL24">
        <v>0</v>
      </c>
      <c r="ARM24">
        <v>0</v>
      </c>
      <c r="ARO24" t="s">
        <v>2206</v>
      </c>
      <c r="ARP24">
        <v>1</v>
      </c>
      <c r="ARQ24">
        <v>0</v>
      </c>
      <c r="ARR24">
        <v>0</v>
      </c>
      <c r="ARS24">
        <v>0</v>
      </c>
      <c r="ART24">
        <v>0</v>
      </c>
      <c r="ARU24">
        <v>0</v>
      </c>
      <c r="ARW24">
        <v>0</v>
      </c>
      <c r="ARX24">
        <v>0</v>
      </c>
      <c r="ARY24">
        <v>0</v>
      </c>
      <c r="ASB24" t="s">
        <v>2211</v>
      </c>
      <c r="ASC24" t="s">
        <v>2206</v>
      </c>
      <c r="ASD24">
        <v>1</v>
      </c>
      <c r="ASE24">
        <v>0</v>
      </c>
      <c r="ASF24">
        <v>0</v>
      </c>
      <c r="ASG24">
        <v>0</v>
      </c>
      <c r="ASH24">
        <v>0</v>
      </c>
      <c r="ASI24">
        <v>0</v>
      </c>
      <c r="ASJ24">
        <v>0</v>
      </c>
      <c r="ASK24">
        <v>0</v>
      </c>
      <c r="ASL24">
        <v>0</v>
      </c>
      <c r="ASN24" t="s">
        <v>2265</v>
      </c>
      <c r="ASO24">
        <v>0</v>
      </c>
      <c r="ASP24">
        <v>0</v>
      </c>
      <c r="ASQ24">
        <v>0</v>
      </c>
      <c r="ASR24">
        <v>1</v>
      </c>
      <c r="ASS24">
        <v>0</v>
      </c>
      <c r="AST24">
        <v>0</v>
      </c>
      <c r="ASU24">
        <v>0</v>
      </c>
      <c r="ASV24">
        <v>0</v>
      </c>
      <c r="ASW24">
        <v>0</v>
      </c>
      <c r="ASX24">
        <v>0</v>
      </c>
      <c r="ASZ24" t="s">
        <v>2206</v>
      </c>
      <c r="ATA24">
        <v>1</v>
      </c>
      <c r="ATB24">
        <v>0</v>
      </c>
      <c r="ATC24">
        <v>0</v>
      </c>
      <c r="ATD24">
        <v>0</v>
      </c>
      <c r="ATE24">
        <v>0</v>
      </c>
      <c r="ATF24">
        <v>0</v>
      </c>
      <c r="ATG24">
        <v>0</v>
      </c>
      <c r="ATH24">
        <v>0</v>
      </c>
      <c r="ATI24">
        <v>0</v>
      </c>
      <c r="ATK24" t="s">
        <v>2337</v>
      </c>
      <c r="ATL24">
        <v>0</v>
      </c>
      <c r="ATM24">
        <v>0</v>
      </c>
      <c r="ATN24">
        <v>0</v>
      </c>
      <c r="ATO24">
        <v>0</v>
      </c>
      <c r="ATP24">
        <v>1</v>
      </c>
      <c r="ATQ24">
        <v>0</v>
      </c>
      <c r="ATR24">
        <v>1</v>
      </c>
      <c r="ATS24">
        <v>0</v>
      </c>
      <c r="ATT24">
        <v>0</v>
      </c>
      <c r="ATV24" t="s">
        <v>2273</v>
      </c>
      <c r="ATW24" t="s">
        <v>2195</v>
      </c>
      <c r="ATY24" t="s">
        <v>2338</v>
      </c>
      <c r="ATZ24" t="s">
        <v>2273</v>
      </c>
      <c r="AUA24" t="s">
        <v>2195</v>
      </c>
      <c r="AUC24" t="s">
        <v>2339</v>
      </c>
      <c r="AUD24" t="s">
        <v>2340</v>
      </c>
      <c r="AUI24">
        <v>468026628</v>
      </c>
      <c r="AUJ24" s="2">
        <v>45156.469699074078</v>
      </c>
      <c r="AUM24" t="s">
        <v>2214</v>
      </c>
      <c r="AUN24" t="s">
        <v>2215</v>
      </c>
      <c r="AUO24" t="s">
        <v>2216</v>
      </c>
    </row>
    <row r="25" spans="1:534 1125:1237" x14ac:dyDescent="0.35">
      <c r="A25">
        <v>24</v>
      </c>
      <c r="B25" t="s">
        <v>2341</v>
      </c>
      <c r="C25" s="2">
        <v>45154</v>
      </c>
      <c r="D25" t="s">
        <v>2319</v>
      </c>
      <c r="E25" t="s">
        <v>2320</v>
      </c>
      <c r="F25" s="2">
        <v>45154.684787812497</v>
      </c>
      <c r="G25" s="2">
        <v>45154.702205451387</v>
      </c>
      <c r="H25" t="s">
        <v>2189</v>
      </c>
      <c r="K25" t="s">
        <v>2190</v>
      </c>
      <c r="L25" s="2">
        <v>45154</v>
      </c>
      <c r="M25" t="s">
        <v>99</v>
      </c>
      <c r="N25" t="s">
        <v>2321</v>
      </c>
      <c r="O25" t="s">
        <v>102</v>
      </c>
      <c r="P25" t="s">
        <v>2192</v>
      </c>
      <c r="S25" t="s">
        <v>2193</v>
      </c>
      <c r="T25" t="s">
        <v>2322</v>
      </c>
      <c r="V25" t="s">
        <v>2195</v>
      </c>
      <c r="X25" t="s">
        <v>2196</v>
      </c>
      <c r="AA25" t="s">
        <v>2206</v>
      </c>
      <c r="AB25">
        <v>0</v>
      </c>
      <c r="AC25">
        <v>0</v>
      </c>
      <c r="AD25">
        <v>0</v>
      </c>
      <c r="AE25">
        <v>1</v>
      </c>
      <c r="AF25">
        <v>1</v>
      </c>
      <c r="EK25" t="s">
        <v>2206</v>
      </c>
      <c r="EL25">
        <v>0</v>
      </c>
      <c r="EM25">
        <v>0</v>
      </c>
      <c r="EN25">
        <v>0</v>
      </c>
      <c r="EO25">
        <v>0</v>
      </c>
      <c r="EP25">
        <v>1</v>
      </c>
      <c r="EQ25">
        <v>1</v>
      </c>
      <c r="JB25" t="s">
        <v>2275</v>
      </c>
      <c r="JC25">
        <v>0</v>
      </c>
      <c r="JD25">
        <v>0</v>
      </c>
      <c r="JE25">
        <v>0</v>
      </c>
      <c r="JF25">
        <v>0</v>
      </c>
      <c r="JG25">
        <v>0</v>
      </c>
      <c r="JH25">
        <v>0</v>
      </c>
      <c r="JI25">
        <v>0</v>
      </c>
      <c r="JJ25">
        <v>0</v>
      </c>
      <c r="JK25">
        <v>0</v>
      </c>
      <c r="JL25">
        <v>0</v>
      </c>
      <c r="JM25">
        <v>0</v>
      </c>
      <c r="JN25">
        <v>0</v>
      </c>
      <c r="JO25">
        <v>0</v>
      </c>
      <c r="JP25">
        <v>1</v>
      </c>
      <c r="JQ25">
        <v>0</v>
      </c>
      <c r="JR25">
        <v>0</v>
      </c>
      <c r="JS25">
        <v>1</v>
      </c>
      <c r="JT25">
        <v>3</v>
      </c>
      <c r="PY25" t="s">
        <v>2198</v>
      </c>
      <c r="PZ25" t="s">
        <v>2195</v>
      </c>
      <c r="QA25">
        <v>6750</v>
      </c>
      <c r="QD25" t="s">
        <v>2342</v>
      </c>
      <c r="QG25">
        <v>45</v>
      </c>
      <c r="QH25">
        <v>120</v>
      </c>
      <c r="QI25">
        <v>1</v>
      </c>
      <c r="QJ25">
        <v>200</v>
      </c>
      <c r="QK25">
        <v>0</v>
      </c>
      <c r="QX25" t="s">
        <v>2195</v>
      </c>
      <c r="QZ25" t="s">
        <v>2275</v>
      </c>
      <c r="RA25">
        <v>0</v>
      </c>
      <c r="RB25">
        <v>0</v>
      </c>
      <c r="RC25">
        <v>0</v>
      </c>
      <c r="RD25">
        <v>0</v>
      </c>
      <c r="RE25">
        <v>0</v>
      </c>
      <c r="RF25">
        <v>0</v>
      </c>
      <c r="RG25">
        <v>0</v>
      </c>
      <c r="RH25">
        <v>0</v>
      </c>
      <c r="RI25">
        <v>0</v>
      </c>
      <c r="RJ25">
        <v>0</v>
      </c>
      <c r="RK25">
        <v>0</v>
      </c>
      <c r="RL25">
        <v>0</v>
      </c>
      <c r="RM25">
        <v>0</v>
      </c>
      <c r="RN25">
        <v>1</v>
      </c>
      <c r="RO25">
        <v>0</v>
      </c>
      <c r="RP25">
        <v>0</v>
      </c>
      <c r="RR25" t="s">
        <v>2343</v>
      </c>
      <c r="RS25">
        <v>1</v>
      </c>
      <c r="RT25">
        <v>0</v>
      </c>
      <c r="RU25">
        <v>0</v>
      </c>
      <c r="RV25">
        <v>1</v>
      </c>
      <c r="RW25">
        <v>0</v>
      </c>
      <c r="RX25">
        <v>1</v>
      </c>
      <c r="RY25">
        <v>1</v>
      </c>
      <c r="RZ25">
        <v>0</v>
      </c>
      <c r="SA25">
        <v>0</v>
      </c>
      <c r="SB25">
        <v>0</v>
      </c>
      <c r="SC25">
        <v>0</v>
      </c>
      <c r="SF25" t="s">
        <v>2223</v>
      </c>
      <c r="SG25">
        <v>0</v>
      </c>
      <c r="SH25">
        <v>1</v>
      </c>
      <c r="SI25">
        <v>0</v>
      </c>
      <c r="SJ25">
        <v>0</v>
      </c>
      <c r="SK25" t="s">
        <v>2275</v>
      </c>
      <c r="SL25">
        <v>0</v>
      </c>
      <c r="SM25">
        <v>0</v>
      </c>
      <c r="SN25">
        <v>0</v>
      </c>
      <c r="SO25">
        <v>0</v>
      </c>
      <c r="SP25">
        <v>0</v>
      </c>
      <c r="SQ25">
        <v>0</v>
      </c>
      <c r="SR25">
        <v>0</v>
      </c>
      <c r="SS25">
        <v>0</v>
      </c>
      <c r="ST25">
        <v>0</v>
      </c>
      <c r="SU25">
        <v>0</v>
      </c>
      <c r="SV25">
        <v>0</v>
      </c>
      <c r="SW25">
        <v>0</v>
      </c>
      <c r="SX25">
        <v>0</v>
      </c>
      <c r="SY25">
        <v>1</v>
      </c>
      <c r="SZ25">
        <v>0</v>
      </c>
      <c r="TA25">
        <v>0</v>
      </c>
      <c r="TB25" t="s">
        <v>2344</v>
      </c>
      <c r="TC25">
        <v>0</v>
      </c>
      <c r="TD25">
        <v>0</v>
      </c>
      <c r="TE25">
        <v>0</v>
      </c>
      <c r="TF25">
        <v>0</v>
      </c>
      <c r="TG25">
        <v>0</v>
      </c>
      <c r="TH25">
        <v>1</v>
      </c>
      <c r="TI25">
        <v>0</v>
      </c>
      <c r="TJ25">
        <v>0</v>
      </c>
      <c r="TK25">
        <v>1</v>
      </c>
      <c r="TL25">
        <v>0</v>
      </c>
      <c r="TM25">
        <v>0</v>
      </c>
      <c r="TN25">
        <v>0</v>
      </c>
      <c r="AQG25" t="s">
        <v>2334</v>
      </c>
      <c r="AQH25">
        <v>0</v>
      </c>
      <c r="AQI25">
        <v>0</v>
      </c>
      <c r="AQJ25">
        <v>0</v>
      </c>
      <c r="AQK25">
        <v>0</v>
      </c>
      <c r="AQL25">
        <v>1</v>
      </c>
      <c r="AQM25">
        <v>1</v>
      </c>
      <c r="AQN25">
        <v>0</v>
      </c>
      <c r="AQO25">
        <v>0</v>
      </c>
      <c r="AQP25">
        <v>0</v>
      </c>
      <c r="AQQ25">
        <v>0</v>
      </c>
      <c r="AQS25" t="s">
        <v>2326</v>
      </c>
      <c r="AQT25">
        <v>0</v>
      </c>
      <c r="AQU25">
        <v>0</v>
      </c>
      <c r="AQV25">
        <v>0</v>
      </c>
      <c r="AQW25">
        <v>1</v>
      </c>
      <c r="AQX25">
        <v>0</v>
      </c>
      <c r="AQY25">
        <v>0</v>
      </c>
      <c r="AQZ25">
        <v>0</v>
      </c>
      <c r="ARA25">
        <v>0</v>
      </c>
      <c r="ARB25">
        <v>0</v>
      </c>
      <c r="ARC25">
        <v>0</v>
      </c>
      <c r="ARD25">
        <v>0</v>
      </c>
      <c r="ARF25" t="s">
        <v>2335</v>
      </c>
      <c r="ARG25" t="s">
        <v>2210</v>
      </c>
      <c r="ARH25">
        <v>0</v>
      </c>
      <c r="ARI25">
        <v>1</v>
      </c>
      <c r="ARJ25">
        <v>0</v>
      </c>
      <c r="ARK25">
        <v>0</v>
      </c>
      <c r="ARL25">
        <v>0</v>
      </c>
      <c r="ARM25">
        <v>0</v>
      </c>
      <c r="ARO25" t="s">
        <v>2206</v>
      </c>
      <c r="ARP25">
        <v>1</v>
      </c>
      <c r="ARQ25">
        <v>0</v>
      </c>
      <c r="ARR25">
        <v>0</v>
      </c>
      <c r="ARS25">
        <v>0</v>
      </c>
      <c r="ART25">
        <v>0</v>
      </c>
      <c r="ARU25">
        <v>0</v>
      </c>
      <c r="ARW25">
        <v>0</v>
      </c>
      <c r="ARX25">
        <v>0</v>
      </c>
      <c r="ARY25">
        <v>0</v>
      </c>
      <c r="ASB25" t="s">
        <v>2211</v>
      </c>
      <c r="ASC25" t="s">
        <v>2206</v>
      </c>
      <c r="ASD25">
        <v>1</v>
      </c>
      <c r="ASE25">
        <v>0</v>
      </c>
      <c r="ASF25">
        <v>0</v>
      </c>
      <c r="ASG25">
        <v>0</v>
      </c>
      <c r="ASH25">
        <v>0</v>
      </c>
      <c r="ASI25">
        <v>0</v>
      </c>
      <c r="ASJ25">
        <v>0</v>
      </c>
      <c r="ASK25">
        <v>0</v>
      </c>
      <c r="ASL25">
        <v>0</v>
      </c>
      <c r="ASN25" t="s">
        <v>2276</v>
      </c>
      <c r="ASO25">
        <v>0</v>
      </c>
      <c r="ASP25">
        <v>0</v>
      </c>
      <c r="ASQ25">
        <v>1</v>
      </c>
      <c r="ASR25">
        <v>0</v>
      </c>
      <c r="ASS25">
        <v>0</v>
      </c>
      <c r="AST25">
        <v>0</v>
      </c>
      <c r="ASU25">
        <v>0</v>
      </c>
      <c r="ASV25">
        <v>0</v>
      </c>
      <c r="ASW25">
        <v>0</v>
      </c>
      <c r="ASX25">
        <v>0</v>
      </c>
      <c r="ASZ25" t="s">
        <v>2206</v>
      </c>
      <c r="ATA25">
        <v>1</v>
      </c>
      <c r="ATB25">
        <v>0</v>
      </c>
      <c r="ATC25">
        <v>0</v>
      </c>
      <c r="ATD25">
        <v>0</v>
      </c>
      <c r="ATE25">
        <v>0</v>
      </c>
      <c r="ATF25">
        <v>0</v>
      </c>
      <c r="ATG25">
        <v>0</v>
      </c>
      <c r="ATH25">
        <v>0</v>
      </c>
      <c r="ATI25">
        <v>0</v>
      </c>
      <c r="ATK25" t="s">
        <v>2247</v>
      </c>
      <c r="ATL25">
        <v>0</v>
      </c>
      <c r="ATM25">
        <v>0</v>
      </c>
      <c r="ATN25">
        <v>0</v>
      </c>
      <c r="ATO25">
        <v>0</v>
      </c>
      <c r="ATP25">
        <v>1</v>
      </c>
      <c r="ATQ25">
        <v>1</v>
      </c>
      <c r="ATR25">
        <v>1</v>
      </c>
      <c r="ATS25">
        <v>0</v>
      </c>
      <c r="ATT25">
        <v>0</v>
      </c>
      <c r="ATV25" t="s">
        <v>2273</v>
      </c>
      <c r="ATW25" t="s">
        <v>2195</v>
      </c>
      <c r="ATY25" t="s">
        <v>2345</v>
      </c>
      <c r="ATZ25" t="s">
        <v>2273</v>
      </c>
      <c r="AUA25" t="s">
        <v>2195</v>
      </c>
      <c r="AUC25" t="s">
        <v>2346</v>
      </c>
      <c r="AUD25" t="s">
        <v>2347</v>
      </c>
      <c r="AUI25">
        <v>468026651</v>
      </c>
      <c r="AUJ25" s="2">
        <v>45156.469733796301</v>
      </c>
      <c r="AUM25" t="s">
        <v>2214</v>
      </c>
      <c r="AUN25" t="s">
        <v>2215</v>
      </c>
      <c r="AUO25" t="s">
        <v>2216</v>
      </c>
    </row>
    <row r="26" spans="1:534 1125:1237" x14ac:dyDescent="0.35">
      <c r="A26">
        <v>25</v>
      </c>
      <c r="B26" t="s">
        <v>2348</v>
      </c>
      <c r="C26" s="2">
        <v>45154</v>
      </c>
      <c r="D26" t="s">
        <v>2319</v>
      </c>
      <c r="E26" t="s">
        <v>2320</v>
      </c>
      <c r="F26" s="2">
        <v>45154.702445601863</v>
      </c>
      <c r="G26" s="2">
        <v>45154.707032881954</v>
      </c>
      <c r="H26" t="s">
        <v>2189</v>
      </c>
      <c r="K26" t="s">
        <v>2190</v>
      </c>
      <c r="L26" s="2">
        <v>45154</v>
      </c>
      <c r="M26" t="s">
        <v>99</v>
      </c>
      <c r="N26" t="s">
        <v>2321</v>
      </c>
      <c r="O26" t="s">
        <v>102</v>
      </c>
      <c r="P26" t="s">
        <v>2192</v>
      </c>
      <c r="S26" t="s">
        <v>2193</v>
      </c>
      <c r="T26" t="s">
        <v>2322</v>
      </c>
      <c r="V26" t="s">
        <v>2195</v>
      </c>
      <c r="X26" t="s">
        <v>2196</v>
      </c>
      <c r="AA26" t="s">
        <v>2206</v>
      </c>
      <c r="AB26">
        <v>0</v>
      </c>
      <c r="AC26">
        <v>0</v>
      </c>
      <c r="AD26">
        <v>0</v>
      </c>
      <c r="AE26">
        <v>1</v>
      </c>
      <c r="AF26">
        <v>1</v>
      </c>
      <c r="EK26" t="s">
        <v>2206</v>
      </c>
      <c r="EL26">
        <v>0</v>
      </c>
      <c r="EM26">
        <v>0</v>
      </c>
      <c r="EN26">
        <v>0</v>
      </c>
      <c r="EO26">
        <v>0</v>
      </c>
      <c r="EP26">
        <v>1</v>
      </c>
      <c r="EQ26">
        <v>1</v>
      </c>
      <c r="JB26" t="s">
        <v>2275</v>
      </c>
      <c r="JC26">
        <v>0</v>
      </c>
      <c r="JD26">
        <v>0</v>
      </c>
      <c r="JE26">
        <v>0</v>
      </c>
      <c r="JF26">
        <v>0</v>
      </c>
      <c r="JG26">
        <v>0</v>
      </c>
      <c r="JH26">
        <v>0</v>
      </c>
      <c r="JI26">
        <v>0</v>
      </c>
      <c r="JJ26">
        <v>0</v>
      </c>
      <c r="JK26">
        <v>0</v>
      </c>
      <c r="JL26">
        <v>0</v>
      </c>
      <c r="JM26">
        <v>0</v>
      </c>
      <c r="JN26">
        <v>0</v>
      </c>
      <c r="JO26">
        <v>0</v>
      </c>
      <c r="JP26">
        <v>1</v>
      </c>
      <c r="JQ26">
        <v>0</v>
      </c>
      <c r="JR26">
        <v>0</v>
      </c>
      <c r="JS26">
        <v>1</v>
      </c>
      <c r="JT26">
        <v>3</v>
      </c>
      <c r="PY26" t="s">
        <v>2198</v>
      </c>
      <c r="PZ26" t="s">
        <v>2195</v>
      </c>
      <c r="QA26">
        <v>6000</v>
      </c>
      <c r="QD26" t="s">
        <v>2239</v>
      </c>
      <c r="QG26">
        <v>45</v>
      </c>
      <c r="QH26">
        <v>120</v>
      </c>
      <c r="QI26">
        <v>1</v>
      </c>
      <c r="QJ26">
        <v>250</v>
      </c>
      <c r="QK26">
        <v>0</v>
      </c>
      <c r="QX26" t="s">
        <v>2195</v>
      </c>
      <c r="QZ26" t="s">
        <v>2275</v>
      </c>
      <c r="RA26">
        <v>0</v>
      </c>
      <c r="RB26">
        <v>0</v>
      </c>
      <c r="RC26">
        <v>0</v>
      </c>
      <c r="RD26">
        <v>0</v>
      </c>
      <c r="RE26">
        <v>0</v>
      </c>
      <c r="RF26">
        <v>0</v>
      </c>
      <c r="RG26">
        <v>0</v>
      </c>
      <c r="RH26">
        <v>0</v>
      </c>
      <c r="RI26">
        <v>0</v>
      </c>
      <c r="RJ26">
        <v>0</v>
      </c>
      <c r="RK26">
        <v>0</v>
      </c>
      <c r="RL26">
        <v>0</v>
      </c>
      <c r="RM26">
        <v>0</v>
      </c>
      <c r="RN26">
        <v>1</v>
      </c>
      <c r="RO26">
        <v>0</v>
      </c>
      <c r="RP26">
        <v>0</v>
      </c>
      <c r="RR26" t="s">
        <v>2333</v>
      </c>
      <c r="RS26">
        <v>1</v>
      </c>
      <c r="RT26">
        <v>0</v>
      </c>
      <c r="RU26">
        <v>0</v>
      </c>
      <c r="RV26">
        <v>1</v>
      </c>
      <c r="RW26">
        <v>0</v>
      </c>
      <c r="RX26">
        <v>1</v>
      </c>
      <c r="RY26">
        <v>1</v>
      </c>
      <c r="RZ26">
        <v>0</v>
      </c>
      <c r="SA26">
        <v>0</v>
      </c>
      <c r="SB26">
        <v>0</v>
      </c>
      <c r="SC26">
        <v>0</v>
      </c>
      <c r="SF26" t="s">
        <v>2223</v>
      </c>
      <c r="SG26">
        <v>0</v>
      </c>
      <c r="SH26">
        <v>1</v>
      </c>
      <c r="SI26">
        <v>0</v>
      </c>
      <c r="SJ26">
        <v>0</v>
      </c>
      <c r="SK26" t="s">
        <v>2275</v>
      </c>
      <c r="SL26">
        <v>0</v>
      </c>
      <c r="SM26">
        <v>0</v>
      </c>
      <c r="SN26">
        <v>0</v>
      </c>
      <c r="SO26">
        <v>0</v>
      </c>
      <c r="SP26">
        <v>0</v>
      </c>
      <c r="SQ26">
        <v>0</v>
      </c>
      <c r="SR26">
        <v>0</v>
      </c>
      <c r="SS26">
        <v>0</v>
      </c>
      <c r="ST26">
        <v>0</v>
      </c>
      <c r="SU26">
        <v>0</v>
      </c>
      <c r="SV26">
        <v>0</v>
      </c>
      <c r="SW26">
        <v>0</v>
      </c>
      <c r="SX26">
        <v>0</v>
      </c>
      <c r="SY26">
        <v>1</v>
      </c>
      <c r="SZ26">
        <v>0</v>
      </c>
      <c r="TA26">
        <v>0</v>
      </c>
      <c r="TB26" t="s">
        <v>2324</v>
      </c>
      <c r="TC26">
        <v>0</v>
      </c>
      <c r="TD26">
        <v>0</v>
      </c>
      <c r="TE26">
        <v>0</v>
      </c>
      <c r="TF26">
        <v>0</v>
      </c>
      <c r="TG26">
        <v>0</v>
      </c>
      <c r="TH26">
        <v>0</v>
      </c>
      <c r="TI26">
        <v>0</v>
      </c>
      <c r="TJ26">
        <v>0</v>
      </c>
      <c r="TK26">
        <v>1</v>
      </c>
      <c r="TL26">
        <v>0</v>
      </c>
      <c r="TM26">
        <v>0</v>
      </c>
      <c r="TN26">
        <v>0</v>
      </c>
      <c r="AQG26" t="s">
        <v>2334</v>
      </c>
      <c r="AQH26">
        <v>0</v>
      </c>
      <c r="AQI26">
        <v>0</v>
      </c>
      <c r="AQJ26">
        <v>0</v>
      </c>
      <c r="AQK26">
        <v>0</v>
      </c>
      <c r="AQL26">
        <v>1</v>
      </c>
      <c r="AQM26">
        <v>1</v>
      </c>
      <c r="AQN26">
        <v>0</v>
      </c>
      <c r="AQO26">
        <v>0</v>
      </c>
      <c r="AQP26">
        <v>0</v>
      </c>
      <c r="AQQ26">
        <v>0</v>
      </c>
      <c r="AQS26" t="s">
        <v>2305</v>
      </c>
      <c r="AQT26">
        <v>0</v>
      </c>
      <c r="AQU26">
        <v>0</v>
      </c>
      <c r="AQV26">
        <v>1</v>
      </c>
      <c r="AQW26">
        <v>0</v>
      </c>
      <c r="AQX26">
        <v>0</v>
      </c>
      <c r="AQY26">
        <v>0</v>
      </c>
      <c r="AQZ26">
        <v>0</v>
      </c>
      <c r="ARA26">
        <v>0</v>
      </c>
      <c r="ARB26">
        <v>0</v>
      </c>
      <c r="ARC26">
        <v>0</v>
      </c>
      <c r="ARD26">
        <v>0</v>
      </c>
      <c r="ARF26" t="s">
        <v>2335</v>
      </c>
      <c r="ARG26" t="s">
        <v>2210</v>
      </c>
      <c r="ARH26">
        <v>0</v>
      </c>
      <c r="ARI26">
        <v>1</v>
      </c>
      <c r="ARJ26">
        <v>0</v>
      </c>
      <c r="ARK26">
        <v>0</v>
      </c>
      <c r="ARL26">
        <v>0</v>
      </c>
      <c r="ARM26">
        <v>0</v>
      </c>
      <c r="ARO26" t="s">
        <v>2206</v>
      </c>
      <c r="ARP26">
        <v>1</v>
      </c>
      <c r="ARQ26">
        <v>0</v>
      </c>
      <c r="ARR26">
        <v>0</v>
      </c>
      <c r="ARS26">
        <v>0</v>
      </c>
      <c r="ART26">
        <v>0</v>
      </c>
      <c r="ARU26">
        <v>0</v>
      </c>
      <c r="ARW26">
        <v>0</v>
      </c>
      <c r="ARX26">
        <v>0</v>
      </c>
      <c r="ARY26">
        <v>0</v>
      </c>
      <c r="ASB26" t="s">
        <v>2211</v>
      </c>
      <c r="ASC26" t="s">
        <v>2206</v>
      </c>
      <c r="ASD26">
        <v>1</v>
      </c>
      <c r="ASE26">
        <v>0</v>
      </c>
      <c r="ASF26">
        <v>0</v>
      </c>
      <c r="ASG26">
        <v>0</v>
      </c>
      <c r="ASH26">
        <v>0</v>
      </c>
      <c r="ASI26">
        <v>0</v>
      </c>
      <c r="ASJ26">
        <v>0</v>
      </c>
      <c r="ASK26">
        <v>0</v>
      </c>
      <c r="ASL26">
        <v>0</v>
      </c>
      <c r="ASN26" t="s">
        <v>2265</v>
      </c>
      <c r="ASO26">
        <v>0</v>
      </c>
      <c r="ASP26">
        <v>0</v>
      </c>
      <c r="ASQ26">
        <v>0</v>
      </c>
      <c r="ASR26">
        <v>1</v>
      </c>
      <c r="ASS26">
        <v>0</v>
      </c>
      <c r="AST26">
        <v>0</v>
      </c>
      <c r="ASU26">
        <v>0</v>
      </c>
      <c r="ASV26">
        <v>0</v>
      </c>
      <c r="ASW26">
        <v>0</v>
      </c>
      <c r="ASX26">
        <v>0</v>
      </c>
      <c r="ASZ26" t="s">
        <v>2206</v>
      </c>
      <c r="ATA26">
        <v>1</v>
      </c>
      <c r="ATB26">
        <v>0</v>
      </c>
      <c r="ATC26">
        <v>0</v>
      </c>
      <c r="ATD26">
        <v>0</v>
      </c>
      <c r="ATE26">
        <v>0</v>
      </c>
      <c r="ATF26">
        <v>0</v>
      </c>
      <c r="ATG26">
        <v>0</v>
      </c>
      <c r="ATH26">
        <v>0</v>
      </c>
      <c r="ATI26">
        <v>0</v>
      </c>
      <c r="ATK26" t="s">
        <v>2247</v>
      </c>
      <c r="ATL26">
        <v>0</v>
      </c>
      <c r="ATM26">
        <v>0</v>
      </c>
      <c r="ATN26">
        <v>0</v>
      </c>
      <c r="ATO26">
        <v>0</v>
      </c>
      <c r="ATP26">
        <v>1</v>
      </c>
      <c r="ATQ26">
        <v>1</v>
      </c>
      <c r="ATR26">
        <v>1</v>
      </c>
      <c r="ATS26">
        <v>0</v>
      </c>
      <c r="ATT26">
        <v>0</v>
      </c>
      <c r="ATV26" t="s">
        <v>2273</v>
      </c>
      <c r="ATW26" t="s">
        <v>2195</v>
      </c>
      <c r="ATY26" t="s">
        <v>2349</v>
      </c>
      <c r="ATZ26" t="s">
        <v>2273</v>
      </c>
      <c r="AUA26" t="s">
        <v>2195</v>
      </c>
      <c r="AUC26" t="s">
        <v>2350</v>
      </c>
      <c r="AUI26">
        <v>468026667</v>
      </c>
      <c r="AUJ26" s="2">
        <v>45156.469791666663</v>
      </c>
      <c r="AUM26" t="s">
        <v>2214</v>
      </c>
      <c r="AUN26" t="s">
        <v>2215</v>
      </c>
      <c r="AUO26" t="s">
        <v>2216</v>
      </c>
    </row>
    <row r="27" spans="1:534 1125:1237" x14ac:dyDescent="0.35">
      <c r="A27">
        <v>26</v>
      </c>
      <c r="B27" t="s">
        <v>2351</v>
      </c>
      <c r="C27" s="2">
        <v>45155</v>
      </c>
      <c r="D27" t="s">
        <v>2319</v>
      </c>
      <c r="E27" t="s">
        <v>2352</v>
      </c>
      <c r="F27" s="2">
        <v>45155.35953775463</v>
      </c>
      <c r="G27" s="2">
        <v>45155.370834791669</v>
      </c>
      <c r="H27" t="s">
        <v>2189</v>
      </c>
      <c r="K27" t="s">
        <v>2190</v>
      </c>
      <c r="L27" s="2">
        <v>45155</v>
      </c>
      <c r="M27" t="s">
        <v>99</v>
      </c>
      <c r="N27" t="s">
        <v>2321</v>
      </c>
      <c r="O27" t="s">
        <v>102</v>
      </c>
      <c r="P27" t="s">
        <v>2192</v>
      </c>
      <c r="S27" t="s">
        <v>2193</v>
      </c>
      <c r="T27" t="s">
        <v>2322</v>
      </c>
      <c r="V27" t="s">
        <v>2195</v>
      </c>
      <c r="X27" t="s">
        <v>2196</v>
      </c>
      <c r="AA27" t="s">
        <v>2206</v>
      </c>
      <c r="AB27">
        <v>0</v>
      </c>
      <c r="AC27">
        <v>0</v>
      </c>
      <c r="AD27">
        <v>0</v>
      </c>
      <c r="AE27">
        <v>1</v>
      </c>
      <c r="AF27">
        <v>1</v>
      </c>
      <c r="EK27" t="s">
        <v>2206</v>
      </c>
      <c r="EL27">
        <v>0</v>
      </c>
      <c r="EM27">
        <v>0</v>
      </c>
      <c r="EN27">
        <v>0</v>
      </c>
      <c r="EO27">
        <v>0</v>
      </c>
      <c r="EP27">
        <v>1</v>
      </c>
      <c r="EQ27">
        <v>1</v>
      </c>
      <c r="JB27" t="s">
        <v>2353</v>
      </c>
      <c r="JC27">
        <v>0</v>
      </c>
      <c r="JD27">
        <v>0</v>
      </c>
      <c r="JE27">
        <v>0</v>
      </c>
      <c r="JF27">
        <v>0</v>
      </c>
      <c r="JG27">
        <v>0</v>
      </c>
      <c r="JH27">
        <v>0</v>
      </c>
      <c r="JI27">
        <v>0</v>
      </c>
      <c r="JJ27">
        <v>0</v>
      </c>
      <c r="JK27">
        <v>0</v>
      </c>
      <c r="JL27">
        <v>0</v>
      </c>
      <c r="JM27">
        <v>1</v>
      </c>
      <c r="JN27">
        <v>0</v>
      </c>
      <c r="JO27">
        <v>0</v>
      </c>
      <c r="JP27">
        <v>0</v>
      </c>
      <c r="JQ27">
        <v>0</v>
      </c>
      <c r="JR27">
        <v>0</v>
      </c>
      <c r="JS27">
        <v>1</v>
      </c>
      <c r="JT27">
        <v>3</v>
      </c>
      <c r="OR27" t="s">
        <v>2198</v>
      </c>
      <c r="OS27">
        <v>3000</v>
      </c>
      <c r="OT27" t="s">
        <v>2342</v>
      </c>
      <c r="OW27">
        <v>45</v>
      </c>
      <c r="OX27">
        <v>120</v>
      </c>
      <c r="OY27">
        <v>1</v>
      </c>
      <c r="OZ27">
        <v>100</v>
      </c>
      <c r="PA27">
        <v>0</v>
      </c>
      <c r="QX27" t="s">
        <v>2195</v>
      </c>
      <c r="QZ27" t="s">
        <v>2353</v>
      </c>
      <c r="RA27">
        <v>0</v>
      </c>
      <c r="RB27">
        <v>0</v>
      </c>
      <c r="RC27">
        <v>0</v>
      </c>
      <c r="RD27">
        <v>0</v>
      </c>
      <c r="RE27">
        <v>0</v>
      </c>
      <c r="RF27">
        <v>0</v>
      </c>
      <c r="RG27">
        <v>0</v>
      </c>
      <c r="RH27">
        <v>0</v>
      </c>
      <c r="RI27">
        <v>0</v>
      </c>
      <c r="RJ27">
        <v>0</v>
      </c>
      <c r="RK27">
        <v>1</v>
      </c>
      <c r="RL27">
        <v>0</v>
      </c>
      <c r="RM27">
        <v>0</v>
      </c>
      <c r="RN27">
        <v>0</v>
      </c>
      <c r="RO27">
        <v>0</v>
      </c>
      <c r="RP27">
        <v>0</v>
      </c>
      <c r="RR27" t="s">
        <v>2354</v>
      </c>
      <c r="RS27">
        <v>1</v>
      </c>
      <c r="RT27">
        <v>0</v>
      </c>
      <c r="RU27">
        <v>0</v>
      </c>
      <c r="RV27">
        <v>0</v>
      </c>
      <c r="RW27">
        <v>0</v>
      </c>
      <c r="RX27">
        <v>1</v>
      </c>
      <c r="RY27">
        <v>1</v>
      </c>
      <c r="RZ27">
        <v>0</v>
      </c>
      <c r="SA27">
        <v>0</v>
      </c>
      <c r="SB27">
        <v>0</v>
      </c>
      <c r="SC27">
        <v>0</v>
      </c>
      <c r="SF27" t="s">
        <v>2223</v>
      </c>
      <c r="SG27">
        <v>0</v>
      </c>
      <c r="SH27">
        <v>1</v>
      </c>
      <c r="SI27">
        <v>0</v>
      </c>
      <c r="SJ27">
        <v>0</v>
      </c>
      <c r="SK27" t="s">
        <v>2353</v>
      </c>
      <c r="SL27">
        <v>0</v>
      </c>
      <c r="SM27">
        <v>0</v>
      </c>
      <c r="SN27">
        <v>0</v>
      </c>
      <c r="SO27">
        <v>0</v>
      </c>
      <c r="SP27">
        <v>0</v>
      </c>
      <c r="SQ27">
        <v>0</v>
      </c>
      <c r="SR27">
        <v>0</v>
      </c>
      <c r="SS27">
        <v>0</v>
      </c>
      <c r="ST27">
        <v>0</v>
      </c>
      <c r="SU27">
        <v>0</v>
      </c>
      <c r="SV27">
        <v>1</v>
      </c>
      <c r="SW27">
        <v>0</v>
      </c>
      <c r="SX27">
        <v>0</v>
      </c>
      <c r="SY27">
        <v>0</v>
      </c>
      <c r="SZ27">
        <v>0</v>
      </c>
      <c r="TA27">
        <v>0</v>
      </c>
      <c r="TB27" t="s">
        <v>2324</v>
      </c>
      <c r="TC27">
        <v>0</v>
      </c>
      <c r="TD27">
        <v>0</v>
      </c>
      <c r="TE27">
        <v>0</v>
      </c>
      <c r="TF27">
        <v>0</v>
      </c>
      <c r="TG27">
        <v>0</v>
      </c>
      <c r="TH27">
        <v>0</v>
      </c>
      <c r="TI27">
        <v>0</v>
      </c>
      <c r="TJ27">
        <v>0</v>
      </c>
      <c r="TK27">
        <v>1</v>
      </c>
      <c r="TL27">
        <v>0</v>
      </c>
      <c r="TM27">
        <v>0</v>
      </c>
      <c r="TN27">
        <v>0</v>
      </c>
      <c r="AQG27" t="s">
        <v>2355</v>
      </c>
      <c r="AQH27">
        <v>0</v>
      </c>
      <c r="AQI27">
        <v>0</v>
      </c>
      <c r="AQJ27">
        <v>0</v>
      </c>
      <c r="AQK27">
        <v>0</v>
      </c>
      <c r="AQL27">
        <v>1</v>
      </c>
      <c r="AQM27">
        <v>0</v>
      </c>
      <c r="AQN27">
        <v>0</v>
      </c>
      <c r="AQO27">
        <v>0</v>
      </c>
      <c r="AQP27">
        <v>0</v>
      </c>
      <c r="AQQ27">
        <v>0</v>
      </c>
      <c r="AQS27" t="s">
        <v>2326</v>
      </c>
      <c r="AQT27">
        <v>0</v>
      </c>
      <c r="AQU27">
        <v>0</v>
      </c>
      <c r="AQV27">
        <v>0</v>
      </c>
      <c r="AQW27">
        <v>1</v>
      </c>
      <c r="AQX27">
        <v>0</v>
      </c>
      <c r="AQY27">
        <v>0</v>
      </c>
      <c r="AQZ27">
        <v>0</v>
      </c>
      <c r="ARA27">
        <v>0</v>
      </c>
      <c r="ARB27">
        <v>0</v>
      </c>
      <c r="ARC27">
        <v>0</v>
      </c>
      <c r="ARD27">
        <v>0</v>
      </c>
      <c r="ARF27" t="s">
        <v>2335</v>
      </c>
      <c r="ARG27" t="s">
        <v>2210</v>
      </c>
      <c r="ARH27">
        <v>0</v>
      </c>
      <c r="ARI27">
        <v>1</v>
      </c>
      <c r="ARJ27">
        <v>0</v>
      </c>
      <c r="ARK27">
        <v>0</v>
      </c>
      <c r="ARL27">
        <v>0</v>
      </c>
      <c r="ARM27">
        <v>0</v>
      </c>
      <c r="ARO27" t="s">
        <v>2206</v>
      </c>
      <c r="ARP27">
        <v>1</v>
      </c>
      <c r="ARQ27">
        <v>0</v>
      </c>
      <c r="ARR27">
        <v>0</v>
      </c>
      <c r="ARS27">
        <v>0</v>
      </c>
      <c r="ART27">
        <v>0</v>
      </c>
      <c r="ARU27">
        <v>0</v>
      </c>
      <c r="ARW27">
        <v>0</v>
      </c>
      <c r="ARX27">
        <v>0</v>
      </c>
      <c r="ARY27">
        <v>0</v>
      </c>
      <c r="ASB27" t="s">
        <v>2211</v>
      </c>
      <c r="ASC27" t="s">
        <v>2206</v>
      </c>
      <c r="ASD27">
        <v>1</v>
      </c>
      <c r="ASE27">
        <v>0</v>
      </c>
      <c r="ASF27">
        <v>0</v>
      </c>
      <c r="ASG27">
        <v>0</v>
      </c>
      <c r="ASH27">
        <v>0</v>
      </c>
      <c r="ASI27">
        <v>0</v>
      </c>
      <c r="ASJ27">
        <v>0</v>
      </c>
      <c r="ASK27">
        <v>0</v>
      </c>
      <c r="ASL27">
        <v>0</v>
      </c>
      <c r="ASN27" t="s">
        <v>2356</v>
      </c>
      <c r="ASO27">
        <v>0</v>
      </c>
      <c r="ASP27">
        <v>0</v>
      </c>
      <c r="ASQ27">
        <v>1</v>
      </c>
      <c r="ASR27">
        <v>1</v>
      </c>
      <c r="ASS27">
        <v>0</v>
      </c>
      <c r="AST27">
        <v>0</v>
      </c>
      <c r="ASU27">
        <v>0</v>
      </c>
      <c r="ASV27">
        <v>0</v>
      </c>
      <c r="ASW27">
        <v>0</v>
      </c>
      <c r="ASX27">
        <v>0</v>
      </c>
      <c r="ASZ27" t="s">
        <v>2206</v>
      </c>
      <c r="ATA27">
        <v>1</v>
      </c>
      <c r="ATB27">
        <v>0</v>
      </c>
      <c r="ATC27">
        <v>0</v>
      </c>
      <c r="ATD27">
        <v>0</v>
      </c>
      <c r="ATE27">
        <v>0</v>
      </c>
      <c r="ATF27">
        <v>0</v>
      </c>
      <c r="ATG27">
        <v>0</v>
      </c>
      <c r="ATH27">
        <v>0</v>
      </c>
      <c r="ATI27">
        <v>0</v>
      </c>
      <c r="ATK27" t="s">
        <v>2247</v>
      </c>
      <c r="ATL27">
        <v>0</v>
      </c>
      <c r="ATM27">
        <v>0</v>
      </c>
      <c r="ATN27">
        <v>0</v>
      </c>
      <c r="ATO27">
        <v>0</v>
      </c>
      <c r="ATP27">
        <v>1</v>
      </c>
      <c r="ATQ27">
        <v>1</v>
      </c>
      <c r="ATR27">
        <v>1</v>
      </c>
      <c r="ATS27">
        <v>0</v>
      </c>
      <c r="ATT27">
        <v>0</v>
      </c>
      <c r="ATV27" t="s">
        <v>2273</v>
      </c>
      <c r="ATW27" t="s">
        <v>2195</v>
      </c>
      <c r="ATY27" t="s">
        <v>2357</v>
      </c>
      <c r="ATZ27" t="s">
        <v>2273</v>
      </c>
      <c r="AUA27" t="s">
        <v>2195</v>
      </c>
      <c r="AUC27" t="s">
        <v>2358</v>
      </c>
      <c r="AUD27" t="s">
        <v>2359</v>
      </c>
      <c r="AUI27">
        <v>468026676</v>
      </c>
      <c r="AUJ27" s="2">
        <v>45156.46980324074</v>
      </c>
      <c r="AUM27" t="s">
        <v>2214</v>
      </c>
      <c r="AUN27" t="s">
        <v>2215</v>
      </c>
      <c r="AUO27" t="s">
        <v>2216</v>
      </c>
    </row>
    <row r="28" spans="1:534 1125:1237" x14ac:dyDescent="0.35">
      <c r="A28">
        <v>27</v>
      </c>
      <c r="B28" t="s">
        <v>2360</v>
      </c>
      <c r="C28" s="2">
        <v>45155</v>
      </c>
      <c r="D28" t="s">
        <v>2319</v>
      </c>
      <c r="E28" t="s">
        <v>2352</v>
      </c>
      <c r="F28" s="2">
        <v>45155.370888773148</v>
      </c>
      <c r="G28" s="2">
        <v>45155.375479537033</v>
      </c>
      <c r="H28" t="s">
        <v>2189</v>
      </c>
      <c r="K28" t="s">
        <v>2190</v>
      </c>
      <c r="L28" s="2">
        <v>45155</v>
      </c>
      <c r="M28" t="s">
        <v>99</v>
      </c>
      <c r="N28" t="s">
        <v>2321</v>
      </c>
      <c r="O28" t="s">
        <v>102</v>
      </c>
      <c r="P28" t="s">
        <v>2192</v>
      </c>
      <c r="S28" t="s">
        <v>2193</v>
      </c>
      <c r="T28" t="s">
        <v>2322</v>
      </c>
      <c r="V28" t="s">
        <v>2195</v>
      </c>
      <c r="X28" t="s">
        <v>2196</v>
      </c>
      <c r="AA28" t="s">
        <v>2206</v>
      </c>
      <c r="AB28">
        <v>0</v>
      </c>
      <c r="AC28">
        <v>0</v>
      </c>
      <c r="AD28">
        <v>0</v>
      </c>
      <c r="AE28">
        <v>1</v>
      </c>
      <c r="AF28">
        <v>1</v>
      </c>
      <c r="EK28" t="s">
        <v>2206</v>
      </c>
      <c r="EL28">
        <v>0</v>
      </c>
      <c r="EM28">
        <v>0</v>
      </c>
      <c r="EN28">
        <v>0</v>
      </c>
      <c r="EO28">
        <v>0</v>
      </c>
      <c r="EP28">
        <v>1</v>
      </c>
      <c r="EQ28">
        <v>1</v>
      </c>
      <c r="JB28" t="s">
        <v>2353</v>
      </c>
      <c r="JC28">
        <v>0</v>
      </c>
      <c r="JD28">
        <v>0</v>
      </c>
      <c r="JE28">
        <v>0</v>
      </c>
      <c r="JF28">
        <v>0</v>
      </c>
      <c r="JG28">
        <v>0</v>
      </c>
      <c r="JH28">
        <v>0</v>
      </c>
      <c r="JI28">
        <v>0</v>
      </c>
      <c r="JJ28">
        <v>0</v>
      </c>
      <c r="JK28">
        <v>0</v>
      </c>
      <c r="JL28">
        <v>0</v>
      </c>
      <c r="JM28">
        <v>1</v>
      </c>
      <c r="JN28">
        <v>0</v>
      </c>
      <c r="JO28">
        <v>0</v>
      </c>
      <c r="JP28">
        <v>0</v>
      </c>
      <c r="JQ28">
        <v>0</v>
      </c>
      <c r="JR28">
        <v>0</v>
      </c>
      <c r="JS28">
        <v>1</v>
      </c>
      <c r="JT28">
        <v>3</v>
      </c>
      <c r="OR28" t="s">
        <v>2198</v>
      </c>
      <c r="OS28">
        <v>2500</v>
      </c>
      <c r="OT28" t="s">
        <v>2342</v>
      </c>
      <c r="OW28">
        <v>60</v>
      </c>
      <c r="OX28">
        <v>120</v>
      </c>
      <c r="OY28">
        <v>1</v>
      </c>
      <c r="OZ28">
        <v>70</v>
      </c>
      <c r="PA28">
        <v>0</v>
      </c>
      <c r="QX28" t="s">
        <v>2195</v>
      </c>
      <c r="QZ28" t="s">
        <v>2353</v>
      </c>
      <c r="RA28">
        <v>0</v>
      </c>
      <c r="RB28">
        <v>0</v>
      </c>
      <c r="RC28">
        <v>0</v>
      </c>
      <c r="RD28">
        <v>0</v>
      </c>
      <c r="RE28">
        <v>0</v>
      </c>
      <c r="RF28">
        <v>0</v>
      </c>
      <c r="RG28">
        <v>0</v>
      </c>
      <c r="RH28">
        <v>0</v>
      </c>
      <c r="RI28">
        <v>0</v>
      </c>
      <c r="RJ28">
        <v>0</v>
      </c>
      <c r="RK28">
        <v>1</v>
      </c>
      <c r="RL28">
        <v>0</v>
      </c>
      <c r="RM28">
        <v>0</v>
      </c>
      <c r="RN28">
        <v>0</v>
      </c>
      <c r="RO28">
        <v>0</v>
      </c>
      <c r="RP28">
        <v>0</v>
      </c>
      <c r="RR28" t="s">
        <v>2361</v>
      </c>
      <c r="RS28">
        <v>1</v>
      </c>
      <c r="RT28">
        <v>0</v>
      </c>
      <c r="RU28">
        <v>0</v>
      </c>
      <c r="RV28">
        <v>1</v>
      </c>
      <c r="RW28">
        <v>0</v>
      </c>
      <c r="RX28">
        <v>0</v>
      </c>
      <c r="RY28">
        <v>1</v>
      </c>
      <c r="RZ28">
        <v>0</v>
      </c>
      <c r="SA28">
        <v>0</v>
      </c>
      <c r="SB28">
        <v>0</v>
      </c>
      <c r="SC28">
        <v>0</v>
      </c>
      <c r="SF28" t="s">
        <v>2223</v>
      </c>
      <c r="SG28">
        <v>0</v>
      </c>
      <c r="SH28">
        <v>1</v>
      </c>
      <c r="SI28">
        <v>0</v>
      </c>
      <c r="SJ28">
        <v>0</v>
      </c>
      <c r="SK28" t="s">
        <v>2353</v>
      </c>
      <c r="SL28">
        <v>0</v>
      </c>
      <c r="SM28">
        <v>0</v>
      </c>
      <c r="SN28">
        <v>0</v>
      </c>
      <c r="SO28">
        <v>0</v>
      </c>
      <c r="SP28">
        <v>0</v>
      </c>
      <c r="SQ28">
        <v>0</v>
      </c>
      <c r="SR28">
        <v>0</v>
      </c>
      <c r="SS28">
        <v>0</v>
      </c>
      <c r="ST28">
        <v>0</v>
      </c>
      <c r="SU28">
        <v>0</v>
      </c>
      <c r="SV28">
        <v>1</v>
      </c>
      <c r="SW28">
        <v>0</v>
      </c>
      <c r="SX28">
        <v>0</v>
      </c>
      <c r="SY28">
        <v>0</v>
      </c>
      <c r="SZ28">
        <v>0</v>
      </c>
      <c r="TA28">
        <v>0</v>
      </c>
      <c r="TB28" t="s">
        <v>2324</v>
      </c>
      <c r="TC28">
        <v>0</v>
      </c>
      <c r="TD28">
        <v>0</v>
      </c>
      <c r="TE28">
        <v>0</v>
      </c>
      <c r="TF28">
        <v>0</v>
      </c>
      <c r="TG28">
        <v>0</v>
      </c>
      <c r="TH28">
        <v>0</v>
      </c>
      <c r="TI28">
        <v>0</v>
      </c>
      <c r="TJ28">
        <v>0</v>
      </c>
      <c r="TK28">
        <v>1</v>
      </c>
      <c r="TL28">
        <v>0</v>
      </c>
      <c r="TM28">
        <v>0</v>
      </c>
      <c r="TN28">
        <v>0</v>
      </c>
      <c r="AQG28" t="s">
        <v>2362</v>
      </c>
      <c r="AQH28">
        <v>0</v>
      </c>
      <c r="AQI28">
        <v>0</v>
      </c>
      <c r="AQJ28">
        <v>1</v>
      </c>
      <c r="AQK28">
        <v>0</v>
      </c>
      <c r="AQL28">
        <v>0</v>
      </c>
      <c r="AQM28">
        <v>1</v>
      </c>
      <c r="AQN28">
        <v>0</v>
      </c>
      <c r="AQO28">
        <v>0</v>
      </c>
      <c r="AQP28">
        <v>0</v>
      </c>
      <c r="AQQ28">
        <v>0</v>
      </c>
      <c r="AQS28" t="s">
        <v>2305</v>
      </c>
      <c r="AQT28">
        <v>0</v>
      </c>
      <c r="AQU28">
        <v>0</v>
      </c>
      <c r="AQV28">
        <v>1</v>
      </c>
      <c r="AQW28">
        <v>0</v>
      </c>
      <c r="AQX28">
        <v>0</v>
      </c>
      <c r="AQY28">
        <v>0</v>
      </c>
      <c r="AQZ28">
        <v>0</v>
      </c>
      <c r="ARA28">
        <v>0</v>
      </c>
      <c r="ARB28">
        <v>0</v>
      </c>
      <c r="ARC28">
        <v>0</v>
      </c>
      <c r="ARD28">
        <v>0</v>
      </c>
      <c r="ARF28" t="s">
        <v>2306</v>
      </c>
      <c r="ARG28" t="s">
        <v>2210</v>
      </c>
      <c r="ARH28">
        <v>0</v>
      </c>
      <c r="ARI28">
        <v>1</v>
      </c>
      <c r="ARJ28">
        <v>0</v>
      </c>
      <c r="ARK28">
        <v>0</v>
      </c>
      <c r="ARL28">
        <v>0</v>
      </c>
      <c r="ARM28">
        <v>0</v>
      </c>
      <c r="ARO28" t="s">
        <v>2206</v>
      </c>
      <c r="ARP28">
        <v>1</v>
      </c>
      <c r="ARQ28">
        <v>0</v>
      </c>
      <c r="ARR28">
        <v>0</v>
      </c>
      <c r="ARS28">
        <v>0</v>
      </c>
      <c r="ART28">
        <v>0</v>
      </c>
      <c r="ARU28">
        <v>0</v>
      </c>
      <c r="ARW28">
        <v>0</v>
      </c>
      <c r="ARX28">
        <v>0</v>
      </c>
      <c r="ARY28">
        <v>0</v>
      </c>
      <c r="ASB28" t="s">
        <v>2211</v>
      </c>
      <c r="ASC28" t="s">
        <v>2206</v>
      </c>
      <c r="ASD28">
        <v>1</v>
      </c>
      <c r="ASE28">
        <v>0</v>
      </c>
      <c r="ASF28">
        <v>0</v>
      </c>
      <c r="ASG28">
        <v>0</v>
      </c>
      <c r="ASH28">
        <v>0</v>
      </c>
      <c r="ASI28">
        <v>0</v>
      </c>
      <c r="ASJ28">
        <v>0</v>
      </c>
      <c r="ASK28">
        <v>0</v>
      </c>
      <c r="ASL28">
        <v>0</v>
      </c>
      <c r="ASN28" t="s">
        <v>2327</v>
      </c>
      <c r="ASO28">
        <v>0</v>
      </c>
      <c r="ASP28">
        <v>0</v>
      </c>
      <c r="ASQ28">
        <v>1</v>
      </c>
      <c r="ASR28">
        <v>1</v>
      </c>
      <c r="ASS28">
        <v>0</v>
      </c>
      <c r="AST28">
        <v>0</v>
      </c>
      <c r="ASU28">
        <v>0</v>
      </c>
      <c r="ASV28">
        <v>0</v>
      </c>
      <c r="ASW28">
        <v>0</v>
      </c>
      <c r="ASX28">
        <v>0</v>
      </c>
      <c r="ASZ28" t="s">
        <v>2206</v>
      </c>
      <c r="ATA28">
        <v>1</v>
      </c>
      <c r="ATB28">
        <v>0</v>
      </c>
      <c r="ATC28">
        <v>0</v>
      </c>
      <c r="ATD28">
        <v>0</v>
      </c>
      <c r="ATE28">
        <v>0</v>
      </c>
      <c r="ATF28">
        <v>0</v>
      </c>
      <c r="ATG28">
        <v>0</v>
      </c>
      <c r="ATH28">
        <v>0</v>
      </c>
      <c r="ATI28">
        <v>0</v>
      </c>
      <c r="ATK28" t="s">
        <v>2247</v>
      </c>
      <c r="ATL28">
        <v>0</v>
      </c>
      <c r="ATM28">
        <v>0</v>
      </c>
      <c r="ATN28">
        <v>0</v>
      </c>
      <c r="ATO28">
        <v>0</v>
      </c>
      <c r="ATP28">
        <v>1</v>
      </c>
      <c r="ATQ28">
        <v>1</v>
      </c>
      <c r="ATR28">
        <v>1</v>
      </c>
      <c r="ATS28">
        <v>0</v>
      </c>
      <c r="ATT28">
        <v>0</v>
      </c>
      <c r="ATV28" t="s">
        <v>2273</v>
      </c>
      <c r="ATW28" t="s">
        <v>2195</v>
      </c>
      <c r="ATY28" t="s">
        <v>2363</v>
      </c>
      <c r="ATZ28" t="s">
        <v>2273</v>
      </c>
      <c r="AUA28" t="s">
        <v>2195</v>
      </c>
      <c r="AUC28" t="s">
        <v>2364</v>
      </c>
      <c r="AUI28">
        <v>468026728</v>
      </c>
      <c r="AUJ28" s="2">
        <v>45156.469918981493</v>
      </c>
      <c r="AUM28" t="s">
        <v>2214</v>
      </c>
      <c r="AUN28" t="s">
        <v>2215</v>
      </c>
      <c r="AUO28" t="s">
        <v>2216</v>
      </c>
    </row>
    <row r="29" spans="1:534 1125:1237" x14ac:dyDescent="0.35">
      <c r="A29">
        <v>28</v>
      </c>
      <c r="B29" t="s">
        <v>2365</v>
      </c>
      <c r="C29" s="2">
        <v>45155</v>
      </c>
      <c r="D29" t="s">
        <v>2319</v>
      </c>
      <c r="E29" t="s">
        <v>2352</v>
      </c>
      <c r="F29" s="2">
        <v>45155.375546990741</v>
      </c>
      <c r="G29" s="2">
        <v>45155.385233912028</v>
      </c>
      <c r="H29" t="s">
        <v>2189</v>
      </c>
      <c r="K29" t="s">
        <v>2190</v>
      </c>
      <c r="L29" s="2">
        <v>45155</v>
      </c>
      <c r="M29" t="s">
        <v>99</v>
      </c>
      <c r="N29" t="s">
        <v>2321</v>
      </c>
      <c r="O29" t="s">
        <v>102</v>
      </c>
      <c r="P29" t="s">
        <v>2192</v>
      </c>
      <c r="S29" t="s">
        <v>2193</v>
      </c>
      <c r="T29" t="s">
        <v>2322</v>
      </c>
      <c r="V29" t="s">
        <v>2195</v>
      </c>
      <c r="X29" t="s">
        <v>2196</v>
      </c>
      <c r="AA29" t="s">
        <v>2206</v>
      </c>
      <c r="AB29">
        <v>0</v>
      </c>
      <c r="AC29">
        <v>0</v>
      </c>
      <c r="AD29">
        <v>0</v>
      </c>
      <c r="AE29">
        <v>1</v>
      </c>
      <c r="AF29">
        <v>1</v>
      </c>
      <c r="EK29" t="s">
        <v>2206</v>
      </c>
      <c r="EL29">
        <v>0</v>
      </c>
      <c r="EM29">
        <v>0</v>
      </c>
      <c r="EN29">
        <v>0</v>
      </c>
      <c r="EO29">
        <v>0</v>
      </c>
      <c r="EP29">
        <v>1</v>
      </c>
      <c r="EQ29">
        <v>1</v>
      </c>
      <c r="JB29" t="s">
        <v>2353</v>
      </c>
      <c r="JC29">
        <v>0</v>
      </c>
      <c r="JD29">
        <v>0</v>
      </c>
      <c r="JE29">
        <v>0</v>
      </c>
      <c r="JF29">
        <v>0</v>
      </c>
      <c r="JG29">
        <v>0</v>
      </c>
      <c r="JH29">
        <v>0</v>
      </c>
      <c r="JI29">
        <v>0</v>
      </c>
      <c r="JJ29">
        <v>0</v>
      </c>
      <c r="JK29">
        <v>0</v>
      </c>
      <c r="JL29">
        <v>0</v>
      </c>
      <c r="JM29">
        <v>1</v>
      </c>
      <c r="JN29">
        <v>0</v>
      </c>
      <c r="JO29">
        <v>0</v>
      </c>
      <c r="JP29">
        <v>0</v>
      </c>
      <c r="JQ29">
        <v>0</v>
      </c>
      <c r="JR29">
        <v>0</v>
      </c>
      <c r="JS29">
        <v>1</v>
      </c>
      <c r="JT29">
        <v>3</v>
      </c>
      <c r="OR29" t="s">
        <v>2198</v>
      </c>
      <c r="OS29">
        <v>2750</v>
      </c>
      <c r="OT29" t="s">
        <v>2239</v>
      </c>
      <c r="OW29">
        <v>50</v>
      </c>
      <c r="OX29">
        <v>120</v>
      </c>
      <c r="OY29">
        <v>1</v>
      </c>
      <c r="OZ29">
        <v>50</v>
      </c>
      <c r="PA29">
        <v>0</v>
      </c>
      <c r="QX29" t="s">
        <v>2195</v>
      </c>
      <c r="QZ29" t="s">
        <v>2353</v>
      </c>
      <c r="RA29">
        <v>0</v>
      </c>
      <c r="RB29">
        <v>0</v>
      </c>
      <c r="RC29">
        <v>0</v>
      </c>
      <c r="RD29">
        <v>0</v>
      </c>
      <c r="RE29">
        <v>0</v>
      </c>
      <c r="RF29">
        <v>0</v>
      </c>
      <c r="RG29">
        <v>0</v>
      </c>
      <c r="RH29">
        <v>0</v>
      </c>
      <c r="RI29">
        <v>0</v>
      </c>
      <c r="RJ29">
        <v>0</v>
      </c>
      <c r="RK29">
        <v>1</v>
      </c>
      <c r="RL29">
        <v>0</v>
      </c>
      <c r="RM29">
        <v>0</v>
      </c>
      <c r="RN29">
        <v>0</v>
      </c>
      <c r="RO29">
        <v>0</v>
      </c>
      <c r="RP29">
        <v>0</v>
      </c>
      <c r="RR29" t="s">
        <v>2366</v>
      </c>
      <c r="RS29">
        <v>1</v>
      </c>
      <c r="RT29">
        <v>0</v>
      </c>
      <c r="RU29">
        <v>0</v>
      </c>
      <c r="RV29">
        <v>1</v>
      </c>
      <c r="RW29">
        <v>0</v>
      </c>
      <c r="RX29">
        <v>1</v>
      </c>
      <c r="RY29">
        <v>1</v>
      </c>
      <c r="RZ29">
        <v>0</v>
      </c>
      <c r="SA29">
        <v>0</v>
      </c>
      <c r="SB29">
        <v>0</v>
      </c>
      <c r="SC29">
        <v>0</v>
      </c>
      <c r="SF29" t="s">
        <v>2223</v>
      </c>
      <c r="SG29">
        <v>0</v>
      </c>
      <c r="SH29">
        <v>1</v>
      </c>
      <c r="SI29">
        <v>0</v>
      </c>
      <c r="SJ29">
        <v>0</v>
      </c>
      <c r="SK29" t="s">
        <v>2353</v>
      </c>
      <c r="SL29">
        <v>0</v>
      </c>
      <c r="SM29">
        <v>0</v>
      </c>
      <c r="SN29">
        <v>0</v>
      </c>
      <c r="SO29">
        <v>0</v>
      </c>
      <c r="SP29">
        <v>0</v>
      </c>
      <c r="SQ29">
        <v>0</v>
      </c>
      <c r="SR29">
        <v>0</v>
      </c>
      <c r="SS29">
        <v>0</v>
      </c>
      <c r="ST29">
        <v>0</v>
      </c>
      <c r="SU29">
        <v>0</v>
      </c>
      <c r="SV29">
        <v>1</v>
      </c>
      <c r="SW29">
        <v>0</v>
      </c>
      <c r="SX29">
        <v>0</v>
      </c>
      <c r="SY29">
        <v>0</v>
      </c>
      <c r="SZ29">
        <v>0</v>
      </c>
      <c r="TA29">
        <v>0</v>
      </c>
      <c r="TB29" t="s">
        <v>2324</v>
      </c>
      <c r="TC29">
        <v>0</v>
      </c>
      <c r="TD29">
        <v>0</v>
      </c>
      <c r="TE29">
        <v>0</v>
      </c>
      <c r="TF29">
        <v>0</v>
      </c>
      <c r="TG29">
        <v>0</v>
      </c>
      <c r="TH29">
        <v>0</v>
      </c>
      <c r="TI29">
        <v>0</v>
      </c>
      <c r="TJ29">
        <v>0</v>
      </c>
      <c r="TK29">
        <v>1</v>
      </c>
      <c r="TL29">
        <v>0</v>
      </c>
      <c r="TM29">
        <v>0</v>
      </c>
      <c r="TN29">
        <v>0</v>
      </c>
      <c r="AQG29" t="s">
        <v>2334</v>
      </c>
      <c r="AQH29">
        <v>0</v>
      </c>
      <c r="AQI29">
        <v>0</v>
      </c>
      <c r="AQJ29">
        <v>0</v>
      </c>
      <c r="AQK29">
        <v>0</v>
      </c>
      <c r="AQL29">
        <v>1</v>
      </c>
      <c r="AQM29">
        <v>1</v>
      </c>
      <c r="AQN29">
        <v>0</v>
      </c>
      <c r="AQO29">
        <v>0</v>
      </c>
      <c r="AQP29">
        <v>0</v>
      </c>
      <c r="AQQ29">
        <v>0</v>
      </c>
      <c r="AQS29" t="s">
        <v>2326</v>
      </c>
      <c r="AQT29">
        <v>0</v>
      </c>
      <c r="AQU29">
        <v>0</v>
      </c>
      <c r="AQV29">
        <v>0</v>
      </c>
      <c r="AQW29">
        <v>1</v>
      </c>
      <c r="AQX29">
        <v>0</v>
      </c>
      <c r="AQY29">
        <v>0</v>
      </c>
      <c r="AQZ29">
        <v>0</v>
      </c>
      <c r="ARA29">
        <v>0</v>
      </c>
      <c r="ARB29">
        <v>0</v>
      </c>
      <c r="ARC29">
        <v>0</v>
      </c>
      <c r="ARD29">
        <v>0</v>
      </c>
      <c r="ARF29" t="s">
        <v>2209</v>
      </c>
      <c r="ARG29" t="s">
        <v>2210</v>
      </c>
      <c r="ARH29">
        <v>0</v>
      </c>
      <c r="ARI29">
        <v>1</v>
      </c>
      <c r="ARJ29">
        <v>0</v>
      </c>
      <c r="ARK29">
        <v>0</v>
      </c>
      <c r="ARL29">
        <v>0</v>
      </c>
      <c r="ARM29">
        <v>0</v>
      </c>
      <c r="ARO29" t="s">
        <v>2206</v>
      </c>
      <c r="ARP29">
        <v>1</v>
      </c>
      <c r="ARQ29">
        <v>0</v>
      </c>
      <c r="ARR29">
        <v>0</v>
      </c>
      <c r="ARS29">
        <v>0</v>
      </c>
      <c r="ART29">
        <v>0</v>
      </c>
      <c r="ARU29">
        <v>0</v>
      </c>
      <c r="ARW29">
        <v>0</v>
      </c>
      <c r="ARX29">
        <v>0</v>
      </c>
      <c r="ARY29">
        <v>0</v>
      </c>
      <c r="ASB29" t="s">
        <v>2211</v>
      </c>
      <c r="ASC29" t="s">
        <v>2206</v>
      </c>
      <c r="ASD29">
        <v>1</v>
      </c>
      <c r="ASE29">
        <v>0</v>
      </c>
      <c r="ASF29">
        <v>0</v>
      </c>
      <c r="ASG29">
        <v>0</v>
      </c>
      <c r="ASH29">
        <v>0</v>
      </c>
      <c r="ASI29">
        <v>0</v>
      </c>
      <c r="ASJ29">
        <v>0</v>
      </c>
      <c r="ASK29">
        <v>0</v>
      </c>
      <c r="ASL29">
        <v>0</v>
      </c>
      <c r="ASN29" t="s">
        <v>2327</v>
      </c>
      <c r="ASO29">
        <v>0</v>
      </c>
      <c r="ASP29">
        <v>0</v>
      </c>
      <c r="ASQ29">
        <v>1</v>
      </c>
      <c r="ASR29">
        <v>1</v>
      </c>
      <c r="ASS29">
        <v>0</v>
      </c>
      <c r="AST29">
        <v>0</v>
      </c>
      <c r="ASU29">
        <v>0</v>
      </c>
      <c r="ASV29">
        <v>0</v>
      </c>
      <c r="ASW29">
        <v>0</v>
      </c>
      <c r="ASX29">
        <v>0</v>
      </c>
      <c r="ASZ29" t="s">
        <v>2206</v>
      </c>
      <c r="ATA29">
        <v>1</v>
      </c>
      <c r="ATB29">
        <v>0</v>
      </c>
      <c r="ATC29">
        <v>0</v>
      </c>
      <c r="ATD29">
        <v>0</v>
      </c>
      <c r="ATE29">
        <v>0</v>
      </c>
      <c r="ATF29">
        <v>0</v>
      </c>
      <c r="ATG29">
        <v>0</v>
      </c>
      <c r="ATH29">
        <v>0</v>
      </c>
      <c r="ATI29">
        <v>0</v>
      </c>
      <c r="ATK29" t="s">
        <v>2247</v>
      </c>
      <c r="ATL29">
        <v>0</v>
      </c>
      <c r="ATM29">
        <v>0</v>
      </c>
      <c r="ATN29">
        <v>0</v>
      </c>
      <c r="ATO29">
        <v>0</v>
      </c>
      <c r="ATP29">
        <v>1</v>
      </c>
      <c r="ATQ29">
        <v>1</v>
      </c>
      <c r="ATR29">
        <v>1</v>
      </c>
      <c r="ATS29">
        <v>0</v>
      </c>
      <c r="ATT29">
        <v>0</v>
      </c>
      <c r="ATV29" t="s">
        <v>2273</v>
      </c>
      <c r="ATW29" t="s">
        <v>2195</v>
      </c>
      <c r="ATY29" t="s">
        <v>2357</v>
      </c>
      <c r="ATZ29" t="s">
        <v>2273</v>
      </c>
      <c r="AUA29" t="s">
        <v>2195</v>
      </c>
      <c r="AUC29" t="s">
        <v>2367</v>
      </c>
      <c r="AUI29">
        <v>468026746</v>
      </c>
      <c r="AUJ29" s="2">
        <v>45156.469965277778</v>
      </c>
      <c r="AUM29" t="s">
        <v>2214</v>
      </c>
      <c r="AUN29" t="s">
        <v>2215</v>
      </c>
      <c r="AUO29" t="s">
        <v>2216</v>
      </c>
    </row>
    <row r="30" spans="1:534 1125:1237" x14ac:dyDescent="0.35">
      <c r="A30">
        <v>29</v>
      </c>
      <c r="B30" t="s">
        <v>2368</v>
      </c>
      <c r="C30" s="2">
        <v>45155</v>
      </c>
      <c r="D30" t="s">
        <v>2319</v>
      </c>
      <c r="E30" t="s">
        <v>2352</v>
      </c>
      <c r="F30" s="2">
        <v>45155.385326018513</v>
      </c>
      <c r="G30" s="2">
        <v>45155.393756712961</v>
      </c>
      <c r="H30" t="s">
        <v>2189</v>
      </c>
      <c r="K30" t="s">
        <v>2190</v>
      </c>
      <c r="L30" s="2">
        <v>45155</v>
      </c>
      <c r="M30" t="s">
        <v>99</v>
      </c>
      <c r="N30" t="s">
        <v>2321</v>
      </c>
      <c r="O30" t="s">
        <v>102</v>
      </c>
      <c r="P30" t="s">
        <v>2192</v>
      </c>
      <c r="S30" t="s">
        <v>2193</v>
      </c>
      <c r="T30" t="s">
        <v>2322</v>
      </c>
      <c r="V30" t="s">
        <v>2195</v>
      </c>
      <c r="X30" t="s">
        <v>2196</v>
      </c>
      <c r="AA30" t="s">
        <v>2206</v>
      </c>
      <c r="AB30">
        <v>0</v>
      </c>
      <c r="AC30">
        <v>0</v>
      </c>
      <c r="AD30">
        <v>0</v>
      </c>
      <c r="AE30">
        <v>1</v>
      </c>
      <c r="AF30">
        <v>1</v>
      </c>
      <c r="EK30" t="s">
        <v>2206</v>
      </c>
      <c r="EL30">
        <v>0</v>
      </c>
      <c r="EM30">
        <v>0</v>
      </c>
      <c r="EN30">
        <v>0</v>
      </c>
      <c r="EO30">
        <v>0</v>
      </c>
      <c r="EP30">
        <v>1</v>
      </c>
      <c r="EQ30">
        <v>1</v>
      </c>
      <c r="JB30" t="s">
        <v>2353</v>
      </c>
      <c r="JC30">
        <v>0</v>
      </c>
      <c r="JD30">
        <v>0</v>
      </c>
      <c r="JE30">
        <v>0</v>
      </c>
      <c r="JF30">
        <v>0</v>
      </c>
      <c r="JG30">
        <v>0</v>
      </c>
      <c r="JH30">
        <v>0</v>
      </c>
      <c r="JI30">
        <v>0</v>
      </c>
      <c r="JJ30">
        <v>0</v>
      </c>
      <c r="JK30">
        <v>0</v>
      </c>
      <c r="JL30">
        <v>0</v>
      </c>
      <c r="JM30">
        <v>1</v>
      </c>
      <c r="JN30">
        <v>0</v>
      </c>
      <c r="JO30">
        <v>0</v>
      </c>
      <c r="JP30">
        <v>0</v>
      </c>
      <c r="JQ30">
        <v>0</v>
      </c>
      <c r="JR30">
        <v>0</v>
      </c>
      <c r="JS30">
        <v>1</v>
      </c>
      <c r="JT30">
        <v>3</v>
      </c>
      <c r="OR30" t="s">
        <v>2198</v>
      </c>
      <c r="OS30">
        <v>2500</v>
      </c>
      <c r="OT30" t="s">
        <v>2239</v>
      </c>
      <c r="OW30">
        <v>50</v>
      </c>
      <c r="OX30">
        <v>120</v>
      </c>
      <c r="OY30">
        <v>1</v>
      </c>
      <c r="OZ30">
        <v>80</v>
      </c>
      <c r="PA30">
        <v>0</v>
      </c>
      <c r="QX30" t="s">
        <v>2195</v>
      </c>
      <c r="QZ30" t="s">
        <v>2353</v>
      </c>
      <c r="RA30">
        <v>0</v>
      </c>
      <c r="RB30">
        <v>0</v>
      </c>
      <c r="RC30">
        <v>0</v>
      </c>
      <c r="RD30">
        <v>0</v>
      </c>
      <c r="RE30">
        <v>0</v>
      </c>
      <c r="RF30">
        <v>0</v>
      </c>
      <c r="RG30">
        <v>0</v>
      </c>
      <c r="RH30">
        <v>0</v>
      </c>
      <c r="RI30">
        <v>0</v>
      </c>
      <c r="RJ30">
        <v>0</v>
      </c>
      <c r="RK30">
        <v>1</v>
      </c>
      <c r="RL30">
        <v>0</v>
      </c>
      <c r="RM30">
        <v>0</v>
      </c>
      <c r="RN30">
        <v>0</v>
      </c>
      <c r="RO30">
        <v>0</v>
      </c>
      <c r="RP30">
        <v>0</v>
      </c>
      <c r="RR30" t="s">
        <v>2361</v>
      </c>
      <c r="RS30">
        <v>1</v>
      </c>
      <c r="RT30">
        <v>0</v>
      </c>
      <c r="RU30">
        <v>0</v>
      </c>
      <c r="RV30">
        <v>1</v>
      </c>
      <c r="RW30">
        <v>0</v>
      </c>
      <c r="RX30">
        <v>0</v>
      </c>
      <c r="RY30">
        <v>1</v>
      </c>
      <c r="RZ30">
        <v>0</v>
      </c>
      <c r="SA30">
        <v>0</v>
      </c>
      <c r="SB30">
        <v>0</v>
      </c>
      <c r="SC30">
        <v>0</v>
      </c>
      <c r="SF30" t="s">
        <v>2223</v>
      </c>
      <c r="SG30">
        <v>0</v>
      </c>
      <c r="SH30">
        <v>1</v>
      </c>
      <c r="SI30">
        <v>0</v>
      </c>
      <c r="SJ30">
        <v>0</v>
      </c>
      <c r="SK30" t="s">
        <v>2353</v>
      </c>
      <c r="SL30">
        <v>0</v>
      </c>
      <c r="SM30">
        <v>0</v>
      </c>
      <c r="SN30">
        <v>0</v>
      </c>
      <c r="SO30">
        <v>0</v>
      </c>
      <c r="SP30">
        <v>0</v>
      </c>
      <c r="SQ30">
        <v>0</v>
      </c>
      <c r="SR30">
        <v>0</v>
      </c>
      <c r="SS30">
        <v>0</v>
      </c>
      <c r="ST30">
        <v>0</v>
      </c>
      <c r="SU30">
        <v>0</v>
      </c>
      <c r="SV30">
        <v>1</v>
      </c>
      <c r="SW30">
        <v>0</v>
      </c>
      <c r="SX30">
        <v>0</v>
      </c>
      <c r="SY30">
        <v>0</v>
      </c>
      <c r="SZ30">
        <v>0</v>
      </c>
      <c r="TA30">
        <v>0</v>
      </c>
      <c r="TB30" t="s">
        <v>2324</v>
      </c>
      <c r="TC30">
        <v>0</v>
      </c>
      <c r="TD30">
        <v>0</v>
      </c>
      <c r="TE30">
        <v>0</v>
      </c>
      <c r="TF30">
        <v>0</v>
      </c>
      <c r="TG30">
        <v>0</v>
      </c>
      <c r="TH30">
        <v>0</v>
      </c>
      <c r="TI30">
        <v>0</v>
      </c>
      <c r="TJ30">
        <v>0</v>
      </c>
      <c r="TK30">
        <v>1</v>
      </c>
      <c r="TL30">
        <v>0</v>
      </c>
      <c r="TM30">
        <v>0</v>
      </c>
      <c r="TN30">
        <v>0</v>
      </c>
      <c r="AQG30" t="s">
        <v>2369</v>
      </c>
      <c r="AQH30">
        <v>0</v>
      </c>
      <c r="AQI30">
        <v>0</v>
      </c>
      <c r="AQJ30">
        <v>0</v>
      </c>
      <c r="AQK30">
        <v>0</v>
      </c>
      <c r="AQL30">
        <v>1</v>
      </c>
      <c r="AQM30">
        <v>1</v>
      </c>
      <c r="AQN30">
        <v>0</v>
      </c>
      <c r="AQO30">
        <v>0</v>
      </c>
      <c r="AQP30">
        <v>0</v>
      </c>
      <c r="AQQ30">
        <v>0</v>
      </c>
      <c r="AQS30" t="s">
        <v>2326</v>
      </c>
      <c r="AQT30">
        <v>0</v>
      </c>
      <c r="AQU30">
        <v>0</v>
      </c>
      <c r="AQV30">
        <v>0</v>
      </c>
      <c r="AQW30">
        <v>1</v>
      </c>
      <c r="AQX30">
        <v>0</v>
      </c>
      <c r="AQY30">
        <v>0</v>
      </c>
      <c r="AQZ30">
        <v>0</v>
      </c>
      <c r="ARA30">
        <v>0</v>
      </c>
      <c r="ARB30">
        <v>0</v>
      </c>
      <c r="ARC30">
        <v>0</v>
      </c>
      <c r="ARD30">
        <v>0</v>
      </c>
      <c r="ARF30" t="s">
        <v>2209</v>
      </c>
      <c r="ARG30" t="s">
        <v>2220</v>
      </c>
      <c r="ARH30">
        <v>1</v>
      </c>
      <c r="ARI30">
        <v>0</v>
      </c>
      <c r="ARJ30">
        <v>0</v>
      </c>
      <c r="ARK30">
        <v>0</v>
      </c>
      <c r="ARL30">
        <v>0</v>
      </c>
      <c r="ARM30">
        <v>0</v>
      </c>
      <c r="ARO30" t="s">
        <v>2206</v>
      </c>
      <c r="ARP30">
        <v>1</v>
      </c>
      <c r="ARQ30">
        <v>0</v>
      </c>
      <c r="ARR30">
        <v>0</v>
      </c>
      <c r="ARS30">
        <v>0</v>
      </c>
      <c r="ART30">
        <v>0</v>
      </c>
      <c r="ARU30">
        <v>0</v>
      </c>
      <c r="ARW30">
        <v>0</v>
      </c>
      <c r="ARX30">
        <v>0</v>
      </c>
      <c r="ARY30">
        <v>0</v>
      </c>
      <c r="ASB30" t="s">
        <v>2211</v>
      </c>
      <c r="ASC30" t="s">
        <v>2206</v>
      </c>
      <c r="ASD30">
        <v>1</v>
      </c>
      <c r="ASE30">
        <v>0</v>
      </c>
      <c r="ASF30">
        <v>0</v>
      </c>
      <c r="ASG30">
        <v>0</v>
      </c>
      <c r="ASH30">
        <v>0</v>
      </c>
      <c r="ASI30">
        <v>0</v>
      </c>
      <c r="ASJ30">
        <v>0</v>
      </c>
      <c r="ASK30">
        <v>0</v>
      </c>
      <c r="ASL30">
        <v>0</v>
      </c>
      <c r="ASN30" t="s">
        <v>2370</v>
      </c>
      <c r="ASO30">
        <v>0</v>
      </c>
      <c r="ASP30">
        <v>1</v>
      </c>
      <c r="ASQ30">
        <v>1</v>
      </c>
      <c r="ASR30">
        <v>0</v>
      </c>
      <c r="ASS30">
        <v>0</v>
      </c>
      <c r="AST30">
        <v>0</v>
      </c>
      <c r="ASU30">
        <v>0</v>
      </c>
      <c r="ASV30">
        <v>0</v>
      </c>
      <c r="ASW30">
        <v>0</v>
      </c>
      <c r="ASX30">
        <v>0</v>
      </c>
      <c r="ASZ30" t="s">
        <v>2206</v>
      </c>
      <c r="ATA30">
        <v>1</v>
      </c>
      <c r="ATB30">
        <v>0</v>
      </c>
      <c r="ATC30">
        <v>0</v>
      </c>
      <c r="ATD30">
        <v>0</v>
      </c>
      <c r="ATE30">
        <v>0</v>
      </c>
      <c r="ATF30">
        <v>0</v>
      </c>
      <c r="ATG30">
        <v>0</v>
      </c>
      <c r="ATH30">
        <v>0</v>
      </c>
      <c r="ATI30">
        <v>0</v>
      </c>
      <c r="ATK30" t="s">
        <v>2247</v>
      </c>
      <c r="ATL30">
        <v>0</v>
      </c>
      <c r="ATM30">
        <v>0</v>
      </c>
      <c r="ATN30">
        <v>0</v>
      </c>
      <c r="ATO30">
        <v>0</v>
      </c>
      <c r="ATP30">
        <v>1</v>
      </c>
      <c r="ATQ30">
        <v>1</v>
      </c>
      <c r="ATR30">
        <v>1</v>
      </c>
      <c r="ATS30">
        <v>0</v>
      </c>
      <c r="ATT30">
        <v>0</v>
      </c>
      <c r="ATV30" t="s">
        <v>2273</v>
      </c>
      <c r="ATW30" t="s">
        <v>2195</v>
      </c>
      <c r="ATY30" t="s">
        <v>2371</v>
      </c>
      <c r="ATZ30" t="s">
        <v>2273</v>
      </c>
      <c r="AUA30" t="s">
        <v>2195</v>
      </c>
      <c r="AUC30" t="s">
        <v>2364</v>
      </c>
      <c r="AUI30">
        <v>468026751</v>
      </c>
      <c r="AUJ30" s="2">
        <v>45156.469976851848</v>
      </c>
      <c r="AUM30" t="s">
        <v>2214</v>
      </c>
      <c r="AUN30" t="s">
        <v>2215</v>
      </c>
      <c r="AUO30" t="s">
        <v>2216</v>
      </c>
    </row>
    <row r="31" spans="1:534 1125:1237" x14ac:dyDescent="0.35">
      <c r="A31">
        <v>30</v>
      </c>
      <c r="B31" t="s">
        <v>2372</v>
      </c>
      <c r="C31" s="2">
        <v>45155</v>
      </c>
      <c r="D31" t="s">
        <v>2319</v>
      </c>
      <c r="E31" t="s">
        <v>2320</v>
      </c>
      <c r="F31" s="2">
        <v>45155.417142858787</v>
      </c>
      <c r="G31" s="2">
        <v>45155.422741296286</v>
      </c>
      <c r="H31" t="s">
        <v>2189</v>
      </c>
      <c r="K31" t="s">
        <v>2190</v>
      </c>
      <c r="L31" s="2">
        <v>45155</v>
      </c>
      <c r="M31" t="s">
        <v>99</v>
      </c>
      <c r="N31" t="s">
        <v>2321</v>
      </c>
      <c r="O31" t="s">
        <v>102</v>
      </c>
      <c r="P31" t="s">
        <v>2192</v>
      </c>
      <c r="S31" t="s">
        <v>2193</v>
      </c>
      <c r="T31" t="s">
        <v>2322</v>
      </c>
      <c r="V31" t="s">
        <v>2195</v>
      </c>
      <c r="X31" t="s">
        <v>2196</v>
      </c>
      <c r="AA31" t="s">
        <v>2297</v>
      </c>
      <c r="AB31">
        <v>0</v>
      </c>
      <c r="AC31">
        <v>0</v>
      </c>
      <c r="AD31">
        <v>1</v>
      </c>
      <c r="AE31">
        <v>0</v>
      </c>
      <c r="AF31">
        <v>1</v>
      </c>
      <c r="BH31" t="s">
        <v>2198</v>
      </c>
      <c r="BI31" t="s">
        <v>2373</v>
      </c>
      <c r="BJ31">
        <v>1</v>
      </c>
      <c r="BK31">
        <v>0</v>
      </c>
      <c r="BL31">
        <v>600</v>
      </c>
      <c r="BN31" t="s">
        <v>2239</v>
      </c>
      <c r="BQ31">
        <v>60</v>
      </c>
      <c r="BR31">
        <v>120</v>
      </c>
      <c r="BS31">
        <v>1</v>
      </c>
      <c r="BT31">
        <v>500</v>
      </c>
      <c r="BU31">
        <v>0</v>
      </c>
      <c r="BW31" t="s">
        <v>2195</v>
      </c>
      <c r="BY31" t="s">
        <v>2297</v>
      </c>
      <c r="BZ31">
        <v>0</v>
      </c>
      <c r="CA31">
        <v>0</v>
      </c>
      <c r="CB31">
        <v>1</v>
      </c>
      <c r="CC31">
        <v>0</v>
      </c>
      <c r="CE31" t="s">
        <v>2361</v>
      </c>
      <c r="CF31">
        <v>1</v>
      </c>
      <c r="CG31">
        <v>0</v>
      </c>
      <c r="CH31">
        <v>0</v>
      </c>
      <c r="CI31">
        <v>1</v>
      </c>
      <c r="CJ31">
        <v>0</v>
      </c>
      <c r="CK31">
        <v>0</v>
      </c>
      <c r="CL31">
        <v>1</v>
      </c>
      <c r="CM31">
        <v>0</v>
      </c>
      <c r="CN31">
        <v>0</v>
      </c>
      <c r="CO31">
        <v>0</v>
      </c>
      <c r="CP31">
        <v>0</v>
      </c>
      <c r="CS31" t="s">
        <v>2223</v>
      </c>
      <c r="CT31">
        <v>0</v>
      </c>
      <c r="CU31">
        <v>1</v>
      </c>
      <c r="CV31">
        <v>0</v>
      </c>
      <c r="CW31">
        <v>0</v>
      </c>
      <c r="CX31" t="s">
        <v>2297</v>
      </c>
      <c r="CY31">
        <v>0</v>
      </c>
      <c r="CZ31">
        <v>0</v>
      </c>
      <c r="DA31">
        <v>1</v>
      </c>
      <c r="DB31">
        <v>0</v>
      </c>
      <c r="DC31" t="s">
        <v>2374</v>
      </c>
      <c r="DD31">
        <v>0</v>
      </c>
      <c r="DE31">
        <v>0</v>
      </c>
      <c r="DF31">
        <v>0</v>
      </c>
      <c r="DG31">
        <v>1</v>
      </c>
      <c r="DH31">
        <v>0</v>
      </c>
      <c r="DI31">
        <v>0</v>
      </c>
      <c r="DJ31">
        <v>0</v>
      </c>
      <c r="DK31">
        <v>0</v>
      </c>
      <c r="DL31">
        <v>1</v>
      </c>
      <c r="DM31">
        <v>0</v>
      </c>
      <c r="DN31">
        <v>0</v>
      </c>
      <c r="DO31">
        <v>0</v>
      </c>
      <c r="EK31" t="s">
        <v>2206</v>
      </c>
      <c r="EL31">
        <v>0</v>
      </c>
      <c r="EM31">
        <v>0</v>
      </c>
      <c r="EN31">
        <v>0</v>
      </c>
      <c r="EO31">
        <v>0</v>
      </c>
      <c r="EP31">
        <v>1</v>
      </c>
      <c r="EQ31">
        <v>1</v>
      </c>
      <c r="JB31" t="s">
        <v>2206</v>
      </c>
      <c r="JC31">
        <v>0</v>
      </c>
      <c r="JD31">
        <v>0</v>
      </c>
      <c r="JE31">
        <v>0</v>
      </c>
      <c r="JF31">
        <v>0</v>
      </c>
      <c r="JG31">
        <v>0</v>
      </c>
      <c r="JH31">
        <v>0</v>
      </c>
      <c r="JI31">
        <v>0</v>
      </c>
      <c r="JJ31">
        <v>0</v>
      </c>
      <c r="JK31">
        <v>0</v>
      </c>
      <c r="JL31">
        <v>0</v>
      </c>
      <c r="JM31">
        <v>0</v>
      </c>
      <c r="JN31">
        <v>0</v>
      </c>
      <c r="JO31">
        <v>0</v>
      </c>
      <c r="JP31">
        <v>0</v>
      </c>
      <c r="JQ31">
        <v>0</v>
      </c>
      <c r="JR31">
        <v>1</v>
      </c>
      <c r="JS31">
        <v>1</v>
      </c>
      <c r="JT31">
        <v>3</v>
      </c>
      <c r="AQG31" t="s">
        <v>2362</v>
      </c>
      <c r="AQH31">
        <v>0</v>
      </c>
      <c r="AQI31">
        <v>0</v>
      </c>
      <c r="AQJ31">
        <v>1</v>
      </c>
      <c r="AQK31">
        <v>0</v>
      </c>
      <c r="AQL31">
        <v>0</v>
      </c>
      <c r="AQM31">
        <v>1</v>
      </c>
      <c r="AQN31">
        <v>0</v>
      </c>
      <c r="AQO31">
        <v>0</v>
      </c>
      <c r="AQP31">
        <v>0</v>
      </c>
      <c r="AQQ31">
        <v>0</v>
      </c>
      <c r="AQS31" t="s">
        <v>2305</v>
      </c>
      <c r="AQT31">
        <v>0</v>
      </c>
      <c r="AQU31">
        <v>0</v>
      </c>
      <c r="AQV31">
        <v>1</v>
      </c>
      <c r="AQW31">
        <v>0</v>
      </c>
      <c r="AQX31">
        <v>0</v>
      </c>
      <c r="AQY31">
        <v>0</v>
      </c>
      <c r="AQZ31">
        <v>0</v>
      </c>
      <c r="ARA31">
        <v>0</v>
      </c>
      <c r="ARB31">
        <v>0</v>
      </c>
      <c r="ARC31">
        <v>0</v>
      </c>
      <c r="ARD31">
        <v>0</v>
      </c>
      <c r="ARF31" t="s">
        <v>2209</v>
      </c>
      <c r="ARG31" t="s">
        <v>2210</v>
      </c>
      <c r="ARH31">
        <v>0</v>
      </c>
      <c r="ARI31">
        <v>1</v>
      </c>
      <c r="ARJ31">
        <v>0</v>
      </c>
      <c r="ARK31">
        <v>0</v>
      </c>
      <c r="ARL31">
        <v>0</v>
      </c>
      <c r="ARM31">
        <v>0</v>
      </c>
      <c r="ARO31" t="s">
        <v>2206</v>
      </c>
      <c r="ARP31">
        <v>1</v>
      </c>
      <c r="ARQ31">
        <v>0</v>
      </c>
      <c r="ARR31">
        <v>0</v>
      </c>
      <c r="ARS31">
        <v>0</v>
      </c>
      <c r="ART31">
        <v>0</v>
      </c>
      <c r="ARU31">
        <v>0</v>
      </c>
      <c r="ARW31">
        <v>0</v>
      </c>
      <c r="ARX31">
        <v>0</v>
      </c>
      <c r="ARY31">
        <v>0</v>
      </c>
      <c r="ASB31" t="s">
        <v>2211</v>
      </c>
      <c r="ASC31" t="s">
        <v>2206</v>
      </c>
      <c r="ASD31">
        <v>1</v>
      </c>
      <c r="ASE31">
        <v>0</v>
      </c>
      <c r="ASF31">
        <v>0</v>
      </c>
      <c r="ASG31">
        <v>0</v>
      </c>
      <c r="ASH31">
        <v>0</v>
      </c>
      <c r="ASI31">
        <v>0</v>
      </c>
      <c r="ASJ31">
        <v>0</v>
      </c>
      <c r="ASK31">
        <v>0</v>
      </c>
      <c r="ASL31">
        <v>0</v>
      </c>
      <c r="ASN31" t="s">
        <v>2356</v>
      </c>
      <c r="ASO31">
        <v>0</v>
      </c>
      <c r="ASP31">
        <v>0</v>
      </c>
      <c r="ASQ31">
        <v>1</v>
      </c>
      <c r="ASR31">
        <v>1</v>
      </c>
      <c r="ASS31">
        <v>0</v>
      </c>
      <c r="AST31">
        <v>0</v>
      </c>
      <c r="ASU31">
        <v>0</v>
      </c>
      <c r="ASV31">
        <v>0</v>
      </c>
      <c r="ASW31">
        <v>0</v>
      </c>
      <c r="ASX31">
        <v>0</v>
      </c>
      <c r="ASZ31" t="s">
        <v>2206</v>
      </c>
      <c r="ATA31">
        <v>1</v>
      </c>
      <c r="ATB31">
        <v>0</v>
      </c>
      <c r="ATC31">
        <v>0</v>
      </c>
      <c r="ATD31">
        <v>0</v>
      </c>
      <c r="ATE31">
        <v>0</v>
      </c>
      <c r="ATF31">
        <v>0</v>
      </c>
      <c r="ATG31">
        <v>0</v>
      </c>
      <c r="ATH31">
        <v>0</v>
      </c>
      <c r="ATI31">
        <v>0</v>
      </c>
      <c r="ATK31" t="s">
        <v>2375</v>
      </c>
      <c r="ATL31">
        <v>0</v>
      </c>
      <c r="ATM31">
        <v>0</v>
      </c>
      <c r="ATN31">
        <v>0</v>
      </c>
      <c r="ATO31">
        <v>0</v>
      </c>
      <c r="ATP31">
        <v>1</v>
      </c>
      <c r="ATQ31">
        <v>1</v>
      </c>
      <c r="ATR31">
        <v>1</v>
      </c>
      <c r="ATS31">
        <v>0</v>
      </c>
      <c r="ATT31">
        <v>0</v>
      </c>
      <c r="ATV31" t="s">
        <v>2273</v>
      </c>
      <c r="ATW31" t="s">
        <v>2195</v>
      </c>
      <c r="ATY31" t="s">
        <v>2357</v>
      </c>
      <c r="ATZ31" t="s">
        <v>2273</v>
      </c>
      <c r="AUA31" t="s">
        <v>2195</v>
      </c>
      <c r="AUC31" t="s">
        <v>2364</v>
      </c>
      <c r="AUI31">
        <v>468026763</v>
      </c>
      <c r="AUJ31" s="2">
        <v>45156.47</v>
      </c>
      <c r="AUM31" t="s">
        <v>2214</v>
      </c>
      <c r="AUN31" t="s">
        <v>2215</v>
      </c>
      <c r="AUO31" t="s">
        <v>2216</v>
      </c>
    </row>
    <row r="32" spans="1:534 1125:1237" x14ac:dyDescent="0.35">
      <c r="A32">
        <v>31</v>
      </c>
      <c r="B32" t="s">
        <v>2376</v>
      </c>
      <c r="C32" s="2">
        <v>45155</v>
      </c>
      <c r="D32" t="s">
        <v>2319</v>
      </c>
      <c r="E32" t="s">
        <v>2320</v>
      </c>
      <c r="F32" s="2">
        <v>45155.423257592593</v>
      </c>
      <c r="G32" s="2">
        <v>45155.427274895832</v>
      </c>
      <c r="H32" t="s">
        <v>2189</v>
      </c>
      <c r="K32" t="s">
        <v>2190</v>
      </c>
      <c r="L32" s="2">
        <v>45155</v>
      </c>
      <c r="M32" t="s">
        <v>99</v>
      </c>
      <c r="N32" t="s">
        <v>2321</v>
      </c>
      <c r="O32" t="s">
        <v>102</v>
      </c>
      <c r="P32" t="s">
        <v>2192</v>
      </c>
      <c r="S32" t="s">
        <v>2193</v>
      </c>
      <c r="T32" t="s">
        <v>2322</v>
      </c>
      <c r="V32" t="s">
        <v>2195</v>
      </c>
      <c r="X32" t="s">
        <v>2196</v>
      </c>
      <c r="AA32" t="s">
        <v>2297</v>
      </c>
      <c r="AB32">
        <v>0</v>
      </c>
      <c r="AC32">
        <v>0</v>
      </c>
      <c r="AD32">
        <v>1</v>
      </c>
      <c r="AE32">
        <v>0</v>
      </c>
      <c r="AF32">
        <v>1</v>
      </c>
      <c r="BH32" t="s">
        <v>2198</v>
      </c>
      <c r="BI32" t="s">
        <v>2373</v>
      </c>
      <c r="BJ32">
        <v>1</v>
      </c>
      <c r="BK32">
        <v>0</v>
      </c>
      <c r="BL32">
        <v>500</v>
      </c>
      <c r="BN32" t="s">
        <v>2239</v>
      </c>
      <c r="BQ32">
        <v>65</v>
      </c>
      <c r="BR32">
        <v>45</v>
      </c>
      <c r="BS32">
        <v>0</v>
      </c>
      <c r="BT32">
        <v>480</v>
      </c>
      <c r="BU32">
        <v>0</v>
      </c>
      <c r="BW32" t="s">
        <v>2195</v>
      </c>
      <c r="BY32" t="s">
        <v>2297</v>
      </c>
      <c r="BZ32">
        <v>0</v>
      </c>
      <c r="CA32">
        <v>0</v>
      </c>
      <c r="CB32">
        <v>1</v>
      </c>
      <c r="CC32">
        <v>0</v>
      </c>
      <c r="CE32" t="s">
        <v>2203</v>
      </c>
      <c r="CF32">
        <v>1</v>
      </c>
      <c r="CG32">
        <v>0</v>
      </c>
      <c r="CH32">
        <v>0</v>
      </c>
      <c r="CI32">
        <v>1</v>
      </c>
      <c r="CJ32">
        <v>0</v>
      </c>
      <c r="CK32">
        <v>1</v>
      </c>
      <c r="CL32">
        <v>0</v>
      </c>
      <c r="CM32">
        <v>0</v>
      </c>
      <c r="CN32">
        <v>0</v>
      </c>
      <c r="CO32">
        <v>0</v>
      </c>
      <c r="CP32">
        <v>0</v>
      </c>
      <c r="CS32" t="s">
        <v>2223</v>
      </c>
      <c r="CT32">
        <v>0</v>
      </c>
      <c r="CU32">
        <v>1</v>
      </c>
      <c r="CV32">
        <v>0</v>
      </c>
      <c r="CW32">
        <v>0</v>
      </c>
      <c r="CX32" t="s">
        <v>2297</v>
      </c>
      <c r="CY32">
        <v>0</v>
      </c>
      <c r="CZ32">
        <v>0</v>
      </c>
      <c r="DA32">
        <v>1</v>
      </c>
      <c r="DB32">
        <v>0</v>
      </c>
      <c r="DC32" t="s">
        <v>2324</v>
      </c>
      <c r="DD32">
        <v>0</v>
      </c>
      <c r="DE32">
        <v>0</v>
      </c>
      <c r="DF32">
        <v>0</v>
      </c>
      <c r="DG32">
        <v>0</v>
      </c>
      <c r="DH32">
        <v>0</v>
      </c>
      <c r="DI32">
        <v>0</v>
      </c>
      <c r="DJ32">
        <v>0</v>
      </c>
      <c r="DK32">
        <v>0</v>
      </c>
      <c r="DL32">
        <v>1</v>
      </c>
      <c r="DM32">
        <v>0</v>
      </c>
      <c r="DN32">
        <v>0</v>
      </c>
      <c r="DO32">
        <v>0</v>
      </c>
      <c r="EK32" t="s">
        <v>2206</v>
      </c>
      <c r="EL32">
        <v>0</v>
      </c>
      <c r="EM32">
        <v>0</v>
      </c>
      <c r="EN32">
        <v>0</v>
      </c>
      <c r="EO32">
        <v>0</v>
      </c>
      <c r="EP32">
        <v>1</v>
      </c>
      <c r="EQ32">
        <v>1</v>
      </c>
      <c r="JB32" t="s">
        <v>2206</v>
      </c>
      <c r="JC32">
        <v>0</v>
      </c>
      <c r="JD32">
        <v>0</v>
      </c>
      <c r="JE32">
        <v>0</v>
      </c>
      <c r="JF32">
        <v>0</v>
      </c>
      <c r="JG32">
        <v>0</v>
      </c>
      <c r="JH32">
        <v>0</v>
      </c>
      <c r="JI32">
        <v>0</v>
      </c>
      <c r="JJ32">
        <v>0</v>
      </c>
      <c r="JK32">
        <v>0</v>
      </c>
      <c r="JL32">
        <v>0</v>
      </c>
      <c r="JM32">
        <v>0</v>
      </c>
      <c r="JN32">
        <v>0</v>
      </c>
      <c r="JO32">
        <v>0</v>
      </c>
      <c r="JP32">
        <v>0</v>
      </c>
      <c r="JQ32">
        <v>0</v>
      </c>
      <c r="JR32">
        <v>1</v>
      </c>
      <c r="JS32">
        <v>1</v>
      </c>
      <c r="JT32">
        <v>3</v>
      </c>
      <c r="AQG32" t="s">
        <v>2334</v>
      </c>
      <c r="AQH32">
        <v>0</v>
      </c>
      <c r="AQI32">
        <v>0</v>
      </c>
      <c r="AQJ32">
        <v>0</v>
      </c>
      <c r="AQK32">
        <v>0</v>
      </c>
      <c r="AQL32">
        <v>1</v>
      </c>
      <c r="AQM32">
        <v>1</v>
      </c>
      <c r="AQN32">
        <v>0</v>
      </c>
      <c r="AQO32">
        <v>0</v>
      </c>
      <c r="AQP32">
        <v>0</v>
      </c>
      <c r="AQQ32">
        <v>0</v>
      </c>
      <c r="AQS32" t="s">
        <v>2326</v>
      </c>
      <c r="AQT32">
        <v>0</v>
      </c>
      <c r="AQU32">
        <v>0</v>
      </c>
      <c r="AQV32">
        <v>0</v>
      </c>
      <c r="AQW32">
        <v>1</v>
      </c>
      <c r="AQX32">
        <v>0</v>
      </c>
      <c r="AQY32">
        <v>0</v>
      </c>
      <c r="AQZ32">
        <v>0</v>
      </c>
      <c r="ARA32">
        <v>0</v>
      </c>
      <c r="ARB32">
        <v>0</v>
      </c>
      <c r="ARC32">
        <v>0</v>
      </c>
      <c r="ARD32">
        <v>0</v>
      </c>
      <c r="ARF32" t="s">
        <v>2209</v>
      </c>
      <c r="ARG32" t="s">
        <v>2210</v>
      </c>
      <c r="ARH32">
        <v>0</v>
      </c>
      <c r="ARI32">
        <v>1</v>
      </c>
      <c r="ARJ32">
        <v>0</v>
      </c>
      <c r="ARK32">
        <v>0</v>
      </c>
      <c r="ARL32">
        <v>0</v>
      </c>
      <c r="ARM32">
        <v>0</v>
      </c>
      <c r="ARO32" t="s">
        <v>2206</v>
      </c>
      <c r="ARP32">
        <v>1</v>
      </c>
      <c r="ARQ32">
        <v>0</v>
      </c>
      <c r="ARR32">
        <v>0</v>
      </c>
      <c r="ARS32">
        <v>0</v>
      </c>
      <c r="ART32">
        <v>0</v>
      </c>
      <c r="ARU32">
        <v>0</v>
      </c>
      <c r="ARW32">
        <v>0</v>
      </c>
      <c r="ARX32">
        <v>0</v>
      </c>
      <c r="ARY32">
        <v>0</v>
      </c>
      <c r="ASB32" t="s">
        <v>2211</v>
      </c>
      <c r="ASC32" t="s">
        <v>2206</v>
      </c>
      <c r="ASD32">
        <v>1</v>
      </c>
      <c r="ASE32">
        <v>0</v>
      </c>
      <c r="ASF32">
        <v>0</v>
      </c>
      <c r="ASG32">
        <v>0</v>
      </c>
      <c r="ASH32">
        <v>0</v>
      </c>
      <c r="ASI32">
        <v>0</v>
      </c>
      <c r="ASJ32">
        <v>0</v>
      </c>
      <c r="ASK32">
        <v>0</v>
      </c>
      <c r="ASL32">
        <v>0</v>
      </c>
      <c r="ASN32" t="s">
        <v>2327</v>
      </c>
      <c r="ASO32">
        <v>0</v>
      </c>
      <c r="ASP32">
        <v>0</v>
      </c>
      <c r="ASQ32">
        <v>1</v>
      </c>
      <c r="ASR32">
        <v>1</v>
      </c>
      <c r="ASS32">
        <v>0</v>
      </c>
      <c r="AST32">
        <v>0</v>
      </c>
      <c r="ASU32">
        <v>0</v>
      </c>
      <c r="ASV32">
        <v>0</v>
      </c>
      <c r="ASW32">
        <v>0</v>
      </c>
      <c r="ASX32">
        <v>0</v>
      </c>
      <c r="ASZ32" t="s">
        <v>2206</v>
      </c>
      <c r="ATA32">
        <v>1</v>
      </c>
      <c r="ATB32">
        <v>0</v>
      </c>
      <c r="ATC32">
        <v>0</v>
      </c>
      <c r="ATD32">
        <v>0</v>
      </c>
      <c r="ATE32">
        <v>0</v>
      </c>
      <c r="ATF32">
        <v>0</v>
      </c>
      <c r="ATG32">
        <v>0</v>
      </c>
      <c r="ATH32">
        <v>0</v>
      </c>
      <c r="ATI32">
        <v>0</v>
      </c>
      <c r="ATK32" t="s">
        <v>2377</v>
      </c>
      <c r="ATL32">
        <v>0</v>
      </c>
      <c r="ATM32">
        <v>0</v>
      </c>
      <c r="ATN32">
        <v>0</v>
      </c>
      <c r="ATO32">
        <v>0</v>
      </c>
      <c r="ATP32">
        <v>1</v>
      </c>
      <c r="ATQ32">
        <v>1</v>
      </c>
      <c r="ATR32">
        <v>1</v>
      </c>
      <c r="ATS32">
        <v>0</v>
      </c>
      <c r="ATT32">
        <v>0</v>
      </c>
      <c r="ATV32" t="s">
        <v>2273</v>
      </c>
      <c r="ATW32" t="s">
        <v>2195</v>
      </c>
      <c r="ATY32" t="s">
        <v>2338</v>
      </c>
      <c r="ATZ32" t="s">
        <v>2273</v>
      </c>
      <c r="AUA32" t="s">
        <v>2195</v>
      </c>
      <c r="AUC32" t="s">
        <v>2378</v>
      </c>
      <c r="AUI32">
        <v>468026770</v>
      </c>
      <c r="AUJ32" s="2">
        <v>45156.470023148147</v>
      </c>
      <c r="AUM32" t="s">
        <v>2214</v>
      </c>
      <c r="AUN32" t="s">
        <v>2215</v>
      </c>
      <c r="AUO32" t="s">
        <v>2216</v>
      </c>
    </row>
    <row r="33" spans="1:534 1125:1237" x14ac:dyDescent="0.35">
      <c r="A33">
        <v>32</v>
      </c>
      <c r="B33" t="s">
        <v>2379</v>
      </c>
      <c r="C33" s="2">
        <v>45155</v>
      </c>
      <c r="D33" t="s">
        <v>2319</v>
      </c>
      <c r="E33" t="s">
        <v>2320</v>
      </c>
      <c r="F33" s="2">
        <v>45155.427324432872</v>
      </c>
      <c r="G33" s="2">
        <v>45155.430618229162</v>
      </c>
      <c r="H33" t="s">
        <v>2189</v>
      </c>
      <c r="K33" t="s">
        <v>2190</v>
      </c>
      <c r="L33" s="2">
        <v>45155</v>
      </c>
      <c r="M33" t="s">
        <v>99</v>
      </c>
      <c r="N33" t="s">
        <v>2321</v>
      </c>
      <c r="O33" t="s">
        <v>102</v>
      </c>
      <c r="P33" t="s">
        <v>2192</v>
      </c>
      <c r="S33" t="s">
        <v>2193</v>
      </c>
      <c r="T33" t="s">
        <v>2322</v>
      </c>
      <c r="V33" t="s">
        <v>2195</v>
      </c>
      <c r="X33" t="s">
        <v>2196</v>
      </c>
      <c r="AA33" t="s">
        <v>2297</v>
      </c>
      <c r="AB33">
        <v>0</v>
      </c>
      <c r="AC33">
        <v>0</v>
      </c>
      <c r="AD33">
        <v>1</v>
      </c>
      <c r="AE33">
        <v>0</v>
      </c>
      <c r="AF33">
        <v>1</v>
      </c>
      <c r="BH33" t="s">
        <v>2198</v>
      </c>
      <c r="BI33" t="s">
        <v>2269</v>
      </c>
      <c r="BJ33">
        <v>1</v>
      </c>
      <c r="BK33">
        <v>1</v>
      </c>
      <c r="BL33">
        <v>550</v>
      </c>
      <c r="BM33">
        <v>300</v>
      </c>
      <c r="BN33" t="s">
        <v>2239</v>
      </c>
      <c r="BQ33">
        <v>50</v>
      </c>
      <c r="BR33">
        <v>120</v>
      </c>
      <c r="BS33">
        <v>1</v>
      </c>
      <c r="BT33">
        <v>960</v>
      </c>
      <c r="BU33">
        <v>0</v>
      </c>
      <c r="BW33" t="s">
        <v>2195</v>
      </c>
      <c r="BY33" t="s">
        <v>2297</v>
      </c>
      <c r="BZ33">
        <v>0</v>
      </c>
      <c r="CA33">
        <v>0</v>
      </c>
      <c r="CB33">
        <v>1</v>
      </c>
      <c r="CC33">
        <v>0</v>
      </c>
      <c r="CE33" t="s">
        <v>2361</v>
      </c>
      <c r="CF33">
        <v>1</v>
      </c>
      <c r="CG33">
        <v>0</v>
      </c>
      <c r="CH33">
        <v>0</v>
      </c>
      <c r="CI33">
        <v>1</v>
      </c>
      <c r="CJ33">
        <v>0</v>
      </c>
      <c r="CK33">
        <v>0</v>
      </c>
      <c r="CL33">
        <v>1</v>
      </c>
      <c r="CM33">
        <v>0</v>
      </c>
      <c r="CN33">
        <v>0</v>
      </c>
      <c r="CO33">
        <v>0</v>
      </c>
      <c r="CP33">
        <v>0</v>
      </c>
      <c r="CS33" t="s">
        <v>2223</v>
      </c>
      <c r="CT33">
        <v>0</v>
      </c>
      <c r="CU33">
        <v>1</v>
      </c>
      <c r="CV33">
        <v>0</v>
      </c>
      <c r="CW33">
        <v>0</v>
      </c>
      <c r="CX33" t="s">
        <v>2297</v>
      </c>
      <c r="CY33">
        <v>0</v>
      </c>
      <c r="CZ33">
        <v>0</v>
      </c>
      <c r="DA33">
        <v>1</v>
      </c>
      <c r="DB33">
        <v>0</v>
      </c>
      <c r="DC33" t="s">
        <v>2380</v>
      </c>
      <c r="DD33">
        <v>0</v>
      </c>
      <c r="DE33">
        <v>0</v>
      </c>
      <c r="DF33">
        <v>0</v>
      </c>
      <c r="DG33">
        <v>1</v>
      </c>
      <c r="DH33">
        <v>0</v>
      </c>
      <c r="DI33">
        <v>0</v>
      </c>
      <c r="DJ33">
        <v>0</v>
      </c>
      <c r="DK33">
        <v>0</v>
      </c>
      <c r="DL33">
        <v>0</v>
      </c>
      <c r="DM33">
        <v>0</v>
      </c>
      <c r="DN33">
        <v>0</v>
      </c>
      <c r="DO33">
        <v>0</v>
      </c>
      <c r="EK33" t="s">
        <v>2206</v>
      </c>
      <c r="EL33">
        <v>0</v>
      </c>
      <c r="EM33">
        <v>0</v>
      </c>
      <c r="EN33">
        <v>0</v>
      </c>
      <c r="EO33">
        <v>0</v>
      </c>
      <c r="EP33">
        <v>1</v>
      </c>
      <c r="EQ33">
        <v>1</v>
      </c>
      <c r="JB33" t="s">
        <v>2206</v>
      </c>
      <c r="JC33">
        <v>0</v>
      </c>
      <c r="JD33">
        <v>0</v>
      </c>
      <c r="JE33">
        <v>0</v>
      </c>
      <c r="JF33">
        <v>0</v>
      </c>
      <c r="JG33">
        <v>0</v>
      </c>
      <c r="JH33">
        <v>0</v>
      </c>
      <c r="JI33">
        <v>0</v>
      </c>
      <c r="JJ33">
        <v>0</v>
      </c>
      <c r="JK33">
        <v>0</v>
      </c>
      <c r="JL33">
        <v>0</v>
      </c>
      <c r="JM33">
        <v>0</v>
      </c>
      <c r="JN33">
        <v>0</v>
      </c>
      <c r="JO33">
        <v>0</v>
      </c>
      <c r="JP33">
        <v>0</v>
      </c>
      <c r="JQ33">
        <v>0</v>
      </c>
      <c r="JR33">
        <v>1</v>
      </c>
      <c r="JS33">
        <v>1</v>
      </c>
      <c r="JT33">
        <v>3</v>
      </c>
      <c r="AQG33" t="s">
        <v>2206</v>
      </c>
      <c r="AQH33">
        <v>1</v>
      </c>
      <c r="AQI33">
        <v>0</v>
      </c>
      <c r="AQJ33">
        <v>0</v>
      </c>
      <c r="AQK33">
        <v>0</v>
      </c>
      <c r="AQL33">
        <v>0</v>
      </c>
      <c r="AQM33">
        <v>0</v>
      </c>
      <c r="AQN33">
        <v>0</v>
      </c>
      <c r="AQO33">
        <v>0</v>
      </c>
      <c r="AQP33">
        <v>0</v>
      </c>
      <c r="AQQ33">
        <v>0</v>
      </c>
      <c r="AQS33" t="s">
        <v>2305</v>
      </c>
      <c r="AQT33">
        <v>0</v>
      </c>
      <c r="AQU33">
        <v>0</v>
      </c>
      <c r="AQV33">
        <v>1</v>
      </c>
      <c r="AQW33">
        <v>0</v>
      </c>
      <c r="AQX33">
        <v>0</v>
      </c>
      <c r="AQY33">
        <v>0</v>
      </c>
      <c r="AQZ33">
        <v>0</v>
      </c>
      <c r="ARA33">
        <v>0</v>
      </c>
      <c r="ARB33">
        <v>0</v>
      </c>
      <c r="ARC33">
        <v>0</v>
      </c>
      <c r="ARD33">
        <v>0</v>
      </c>
      <c r="ARF33" t="s">
        <v>2209</v>
      </c>
      <c r="ARG33" t="s">
        <v>2210</v>
      </c>
      <c r="ARH33">
        <v>0</v>
      </c>
      <c r="ARI33">
        <v>1</v>
      </c>
      <c r="ARJ33">
        <v>0</v>
      </c>
      <c r="ARK33">
        <v>0</v>
      </c>
      <c r="ARL33">
        <v>0</v>
      </c>
      <c r="ARM33">
        <v>0</v>
      </c>
      <c r="ARO33" t="s">
        <v>2206</v>
      </c>
      <c r="ARP33">
        <v>1</v>
      </c>
      <c r="ARQ33">
        <v>0</v>
      </c>
      <c r="ARR33">
        <v>0</v>
      </c>
      <c r="ARS33">
        <v>0</v>
      </c>
      <c r="ART33">
        <v>0</v>
      </c>
      <c r="ARU33">
        <v>0</v>
      </c>
      <c r="ARW33">
        <v>0</v>
      </c>
      <c r="ARX33">
        <v>0</v>
      </c>
      <c r="ARY33">
        <v>0</v>
      </c>
      <c r="ASB33" t="s">
        <v>2211</v>
      </c>
      <c r="ASC33" t="s">
        <v>2206</v>
      </c>
      <c r="ASD33">
        <v>1</v>
      </c>
      <c r="ASE33">
        <v>0</v>
      </c>
      <c r="ASF33">
        <v>0</v>
      </c>
      <c r="ASG33">
        <v>0</v>
      </c>
      <c r="ASH33">
        <v>0</v>
      </c>
      <c r="ASI33">
        <v>0</v>
      </c>
      <c r="ASJ33">
        <v>0</v>
      </c>
      <c r="ASK33">
        <v>0</v>
      </c>
      <c r="ASL33">
        <v>0</v>
      </c>
      <c r="ASN33" t="s">
        <v>2327</v>
      </c>
      <c r="ASO33">
        <v>0</v>
      </c>
      <c r="ASP33">
        <v>0</v>
      </c>
      <c r="ASQ33">
        <v>1</v>
      </c>
      <c r="ASR33">
        <v>1</v>
      </c>
      <c r="ASS33">
        <v>0</v>
      </c>
      <c r="AST33">
        <v>0</v>
      </c>
      <c r="ASU33">
        <v>0</v>
      </c>
      <c r="ASV33">
        <v>0</v>
      </c>
      <c r="ASW33">
        <v>0</v>
      </c>
      <c r="ASX33">
        <v>0</v>
      </c>
      <c r="ASZ33" t="s">
        <v>2206</v>
      </c>
      <c r="ATA33">
        <v>1</v>
      </c>
      <c r="ATB33">
        <v>0</v>
      </c>
      <c r="ATC33">
        <v>0</v>
      </c>
      <c r="ATD33">
        <v>0</v>
      </c>
      <c r="ATE33">
        <v>0</v>
      </c>
      <c r="ATF33">
        <v>0</v>
      </c>
      <c r="ATG33">
        <v>0</v>
      </c>
      <c r="ATH33">
        <v>0</v>
      </c>
      <c r="ATI33">
        <v>0</v>
      </c>
      <c r="ATK33" t="s">
        <v>2247</v>
      </c>
      <c r="ATL33">
        <v>0</v>
      </c>
      <c r="ATM33">
        <v>0</v>
      </c>
      <c r="ATN33">
        <v>0</v>
      </c>
      <c r="ATO33">
        <v>0</v>
      </c>
      <c r="ATP33">
        <v>1</v>
      </c>
      <c r="ATQ33">
        <v>1</v>
      </c>
      <c r="ATR33">
        <v>1</v>
      </c>
      <c r="ATS33">
        <v>0</v>
      </c>
      <c r="ATT33">
        <v>0</v>
      </c>
      <c r="ATV33" t="s">
        <v>2273</v>
      </c>
      <c r="ATW33" t="s">
        <v>2195</v>
      </c>
      <c r="ATY33" t="s">
        <v>2338</v>
      </c>
      <c r="ATZ33" t="s">
        <v>2273</v>
      </c>
      <c r="AUA33" t="s">
        <v>2195</v>
      </c>
      <c r="AUC33" t="s">
        <v>2378</v>
      </c>
      <c r="AUI33">
        <v>468026801</v>
      </c>
      <c r="AUJ33" s="2">
        <v>45156.470057870371</v>
      </c>
      <c r="AUM33" t="s">
        <v>2214</v>
      </c>
      <c r="AUN33" t="s">
        <v>2215</v>
      </c>
      <c r="AUO33" t="s">
        <v>2216</v>
      </c>
    </row>
    <row r="34" spans="1:534 1125:1237" x14ac:dyDescent="0.35">
      <c r="A34">
        <v>33</v>
      </c>
      <c r="B34" t="s">
        <v>2381</v>
      </c>
      <c r="C34" s="2">
        <v>45155</v>
      </c>
      <c r="D34" t="s">
        <v>2319</v>
      </c>
      <c r="E34" t="s">
        <v>2320</v>
      </c>
      <c r="F34" s="2">
        <v>45155.430669710651</v>
      </c>
      <c r="G34" s="2">
        <v>45155.433653715278</v>
      </c>
      <c r="H34" t="s">
        <v>2189</v>
      </c>
      <c r="K34" t="s">
        <v>2190</v>
      </c>
      <c r="L34" s="2">
        <v>45155</v>
      </c>
      <c r="M34" t="s">
        <v>99</v>
      </c>
      <c r="N34" t="s">
        <v>2321</v>
      </c>
      <c r="O34" t="s">
        <v>102</v>
      </c>
      <c r="P34" t="s">
        <v>2192</v>
      </c>
      <c r="S34" t="s">
        <v>2193</v>
      </c>
      <c r="T34" t="s">
        <v>2322</v>
      </c>
      <c r="V34" t="s">
        <v>2195</v>
      </c>
      <c r="X34" t="s">
        <v>2196</v>
      </c>
      <c r="AA34" t="s">
        <v>2297</v>
      </c>
      <c r="AB34">
        <v>0</v>
      </c>
      <c r="AC34">
        <v>0</v>
      </c>
      <c r="AD34">
        <v>1</v>
      </c>
      <c r="AE34">
        <v>0</v>
      </c>
      <c r="AF34">
        <v>1</v>
      </c>
      <c r="BH34" t="s">
        <v>2198</v>
      </c>
      <c r="BI34" t="s">
        <v>2269</v>
      </c>
      <c r="BJ34">
        <v>1</v>
      </c>
      <c r="BK34">
        <v>1</v>
      </c>
      <c r="BL34">
        <v>600</v>
      </c>
      <c r="BM34">
        <v>350</v>
      </c>
      <c r="BN34" t="s">
        <v>2342</v>
      </c>
      <c r="BQ34">
        <v>60</v>
      </c>
      <c r="BR34">
        <v>120</v>
      </c>
      <c r="BS34">
        <v>1</v>
      </c>
      <c r="BT34">
        <v>800</v>
      </c>
      <c r="BU34">
        <v>0</v>
      </c>
      <c r="BW34" t="s">
        <v>2195</v>
      </c>
      <c r="BY34" t="s">
        <v>2297</v>
      </c>
      <c r="BZ34">
        <v>0</v>
      </c>
      <c r="CA34">
        <v>0</v>
      </c>
      <c r="CB34">
        <v>1</v>
      </c>
      <c r="CC34">
        <v>0</v>
      </c>
      <c r="CE34" t="s">
        <v>2333</v>
      </c>
      <c r="CF34">
        <v>1</v>
      </c>
      <c r="CG34">
        <v>0</v>
      </c>
      <c r="CH34">
        <v>0</v>
      </c>
      <c r="CI34">
        <v>1</v>
      </c>
      <c r="CJ34">
        <v>0</v>
      </c>
      <c r="CK34">
        <v>1</v>
      </c>
      <c r="CL34">
        <v>1</v>
      </c>
      <c r="CM34">
        <v>0</v>
      </c>
      <c r="CN34">
        <v>0</v>
      </c>
      <c r="CO34">
        <v>0</v>
      </c>
      <c r="CP34">
        <v>0</v>
      </c>
      <c r="CS34" t="s">
        <v>2223</v>
      </c>
      <c r="CT34">
        <v>0</v>
      </c>
      <c r="CU34">
        <v>1</v>
      </c>
      <c r="CV34">
        <v>0</v>
      </c>
      <c r="CW34">
        <v>0</v>
      </c>
      <c r="CX34" t="s">
        <v>2297</v>
      </c>
      <c r="CY34">
        <v>0</v>
      </c>
      <c r="CZ34">
        <v>0</v>
      </c>
      <c r="DA34">
        <v>1</v>
      </c>
      <c r="DB34">
        <v>0</v>
      </c>
      <c r="DC34" t="s">
        <v>2382</v>
      </c>
      <c r="DD34">
        <v>1</v>
      </c>
      <c r="DE34">
        <v>0</v>
      </c>
      <c r="DF34">
        <v>0</v>
      </c>
      <c r="DG34">
        <v>0</v>
      </c>
      <c r="DH34">
        <v>0</v>
      </c>
      <c r="DI34">
        <v>0</v>
      </c>
      <c r="DJ34">
        <v>0</v>
      </c>
      <c r="DK34">
        <v>0</v>
      </c>
      <c r="DL34">
        <v>1</v>
      </c>
      <c r="DM34">
        <v>0</v>
      </c>
      <c r="DN34">
        <v>0</v>
      </c>
      <c r="DO34">
        <v>0</v>
      </c>
      <c r="EK34" t="s">
        <v>2206</v>
      </c>
      <c r="EL34">
        <v>0</v>
      </c>
      <c r="EM34">
        <v>0</v>
      </c>
      <c r="EN34">
        <v>0</v>
      </c>
      <c r="EO34">
        <v>0</v>
      </c>
      <c r="EP34">
        <v>1</v>
      </c>
      <c r="EQ34">
        <v>1</v>
      </c>
      <c r="JB34" t="s">
        <v>2206</v>
      </c>
      <c r="JC34">
        <v>0</v>
      </c>
      <c r="JD34">
        <v>0</v>
      </c>
      <c r="JE34">
        <v>0</v>
      </c>
      <c r="JF34">
        <v>0</v>
      </c>
      <c r="JG34">
        <v>0</v>
      </c>
      <c r="JH34">
        <v>0</v>
      </c>
      <c r="JI34">
        <v>0</v>
      </c>
      <c r="JJ34">
        <v>0</v>
      </c>
      <c r="JK34">
        <v>0</v>
      </c>
      <c r="JL34">
        <v>0</v>
      </c>
      <c r="JM34">
        <v>0</v>
      </c>
      <c r="JN34">
        <v>0</v>
      </c>
      <c r="JO34">
        <v>0</v>
      </c>
      <c r="JP34">
        <v>0</v>
      </c>
      <c r="JQ34">
        <v>0</v>
      </c>
      <c r="JR34">
        <v>1</v>
      </c>
      <c r="JS34">
        <v>1</v>
      </c>
      <c r="JT34">
        <v>3</v>
      </c>
      <c r="AQG34" t="s">
        <v>2362</v>
      </c>
      <c r="AQH34">
        <v>0</v>
      </c>
      <c r="AQI34">
        <v>0</v>
      </c>
      <c r="AQJ34">
        <v>1</v>
      </c>
      <c r="AQK34">
        <v>0</v>
      </c>
      <c r="AQL34">
        <v>0</v>
      </c>
      <c r="AQM34">
        <v>1</v>
      </c>
      <c r="AQN34">
        <v>0</v>
      </c>
      <c r="AQO34">
        <v>0</v>
      </c>
      <c r="AQP34">
        <v>0</v>
      </c>
      <c r="AQQ34">
        <v>0</v>
      </c>
      <c r="AQS34" t="s">
        <v>2326</v>
      </c>
      <c r="AQT34">
        <v>0</v>
      </c>
      <c r="AQU34">
        <v>0</v>
      </c>
      <c r="AQV34">
        <v>0</v>
      </c>
      <c r="AQW34">
        <v>1</v>
      </c>
      <c r="AQX34">
        <v>0</v>
      </c>
      <c r="AQY34">
        <v>0</v>
      </c>
      <c r="AQZ34">
        <v>0</v>
      </c>
      <c r="ARA34">
        <v>0</v>
      </c>
      <c r="ARB34">
        <v>0</v>
      </c>
      <c r="ARC34">
        <v>0</v>
      </c>
      <c r="ARD34">
        <v>0</v>
      </c>
      <c r="ARF34" t="s">
        <v>2209</v>
      </c>
      <c r="ARG34" t="s">
        <v>2210</v>
      </c>
      <c r="ARH34">
        <v>0</v>
      </c>
      <c r="ARI34">
        <v>1</v>
      </c>
      <c r="ARJ34">
        <v>0</v>
      </c>
      <c r="ARK34">
        <v>0</v>
      </c>
      <c r="ARL34">
        <v>0</v>
      </c>
      <c r="ARM34">
        <v>0</v>
      </c>
      <c r="ARO34" t="s">
        <v>2206</v>
      </c>
      <c r="ARP34">
        <v>1</v>
      </c>
      <c r="ARQ34">
        <v>0</v>
      </c>
      <c r="ARR34">
        <v>0</v>
      </c>
      <c r="ARS34">
        <v>0</v>
      </c>
      <c r="ART34">
        <v>0</v>
      </c>
      <c r="ARU34">
        <v>0</v>
      </c>
      <c r="ARW34">
        <v>0</v>
      </c>
      <c r="ARX34">
        <v>0</v>
      </c>
      <c r="ARY34">
        <v>0</v>
      </c>
      <c r="ASB34" t="s">
        <v>2211</v>
      </c>
      <c r="ASC34" t="s">
        <v>2206</v>
      </c>
      <c r="ASD34">
        <v>1</v>
      </c>
      <c r="ASE34">
        <v>0</v>
      </c>
      <c r="ASF34">
        <v>0</v>
      </c>
      <c r="ASG34">
        <v>0</v>
      </c>
      <c r="ASH34">
        <v>0</v>
      </c>
      <c r="ASI34">
        <v>0</v>
      </c>
      <c r="ASJ34">
        <v>0</v>
      </c>
      <c r="ASK34">
        <v>0</v>
      </c>
      <c r="ASL34">
        <v>0</v>
      </c>
      <c r="ASN34" t="s">
        <v>2327</v>
      </c>
      <c r="ASO34">
        <v>0</v>
      </c>
      <c r="ASP34">
        <v>0</v>
      </c>
      <c r="ASQ34">
        <v>1</v>
      </c>
      <c r="ASR34">
        <v>1</v>
      </c>
      <c r="ASS34">
        <v>0</v>
      </c>
      <c r="AST34">
        <v>0</v>
      </c>
      <c r="ASU34">
        <v>0</v>
      </c>
      <c r="ASV34">
        <v>0</v>
      </c>
      <c r="ASW34">
        <v>0</v>
      </c>
      <c r="ASX34">
        <v>0</v>
      </c>
      <c r="ASZ34" t="s">
        <v>2206</v>
      </c>
      <c r="ATA34">
        <v>1</v>
      </c>
      <c r="ATB34">
        <v>0</v>
      </c>
      <c r="ATC34">
        <v>0</v>
      </c>
      <c r="ATD34">
        <v>0</v>
      </c>
      <c r="ATE34">
        <v>0</v>
      </c>
      <c r="ATF34">
        <v>0</v>
      </c>
      <c r="ATG34">
        <v>0</v>
      </c>
      <c r="ATH34">
        <v>0</v>
      </c>
      <c r="ATI34">
        <v>0</v>
      </c>
      <c r="ATK34" t="s">
        <v>2247</v>
      </c>
      <c r="ATL34">
        <v>0</v>
      </c>
      <c r="ATM34">
        <v>0</v>
      </c>
      <c r="ATN34">
        <v>0</v>
      </c>
      <c r="ATO34">
        <v>0</v>
      </c>
      <c r="ATP34">
        <v>1</v>
      </c>
      <c r="ATQ34">
        <v>1</v>
      </c>
      <c r="ATR34">
        <v>1</v>
      </c>
      <c r="ATS34">
        <v>0</v>
      </c>
      <c r="ATT34">
        <v>0</v>
      </c>
      <c r="ATV34" t="s">
        <v>2273</v>
      </c>
      <c r="ATW34" t="s">
        <v>2195</v>
      </c>
      <c r="ATY34" t="s">
        <v>2338</v>
      </c>
      <c r="ATZ34" t="s">
        <v>2273</v>
      </c>
      <c r="AUA34" t="s">
        <v>2195</v>
      </c>
      <c r="AUC34" t="s">
        <v>2378</v>
      </c>
      <c r="AUI34">
        <v>468026807</v>
      </c>
      <c r="AUJ34" s="2">
        <v>45156.470081018517</v>
      </c>
      <c r="AUM34" t="s">
        <v>2214</v>
      </c>
      <c r="AUN34" t="s">
        <v>2215</v>
      </c>
      <c r="AUO34" t="s">
        <v>2216</v>
      </c>
    </row>
    <row r="35" spans="1:534 1125:1237" x14ac:dyDescent="0.35">
      <c r="A35">
        <v>34</v>
      </c>
      <c r="B35" t="s">
        <v>2383</v>
      </c>
      <c r="C35" s="2">
        <v>45155</v>
      </c>
      <c r="D35" t="s">
        <v>2319</v>
      </c>
      <c r="E35" t="s">
        <v>2352</v>
      </c>
      <c r="F35" s="2">
        <v>45155.435029039349</v>
      </c>
      <c r="G35" s="2">
        <v>45155.441170833343</v>
      </c>
      <c r="H35" t="s">
        <v>2189</v>
      </c>
      <c r="K35" t="s">
        <v>2190</v>
      </c>
      <c r="L35" s="2">
        <v>45155</v>
      </c>
      <c r="M35" t="s">
        <v>99</v>
      </c>
      <c r="N35" t="s">
        <v>2321</v>
      </c>
      <c r="O35" t="s">
        <v>102</v>
      </c>
      <c r="P35" t="s">
        <v>2192</v>
      </c>
      <c r="S35" t="s">
        <v>2193</v>
      </c>
      <c r="T35" t="s">
        <v>2322</v>
      </c>
      <c r="V35" t="s">
        <v>2195</v>
      </c>
      <c r="X35" t="s">
        <v>2196</v>
      </c>
      <c r="AA35" t="s">
        <v>2206</v>
      </c>
      <c r="AB35">
        <v>0</v>
      </c>
      <c r="AC35">
        <v>0</v>
      </c>
      <c r="AD35">
        <v>0</v>
      </c>
      <c r="AE35">
        <v>1</v>
      </c>
      <c r="AF35">
        <v>1</v>
      </c>
      <c r="EK35" t="s">
        <v>2206</v>
      </c>
      <c r="EL35">
        <v>0</v>
      </c>
      <c r="EM35">
        <v>0</v>
      </c>
      <c r="EN35">
        <v>0</v>
      </c>
      <c r="EO35">
        <v>0</v>
      </c>
      <c r="EP35">
        <v>1</v>
      </c>
      <c r="EQ35">
        <v>1</v>
      </c>
      <c r="JB35" t="s">
        <v>2384</v>
      </c>
      <c r="JC35">
        <v>0</v>
      </c>
      <c r="JD35">
        <v>0</v>
      </c>
      <c r="JE35">
        <v>0</v>
      </c>
      <c r="JF35">
        <v>0</v>
      </c>
      <c r="JG35">
        <v>0</v>
      </c>
      <c r="JH35">
        <v>0</v>
      </c>
      <c r="JI35">
        <v>0</v>
      </c>
      <c r="JJ35">
        <v>0</v>
      </c>
      <c r="JK35">
        <v>0</v>
      </c>
      <c r="JL35">
        <v>0</v>
      </c>
      <c r="JM35">
        <v>0</v>
      </c>
      <c r="JN35">
        <v>0</v>
      </c>
      <c r="JO35">
        <v>1</v>
      </c>
      <c r="JP35">
        <v>0</v>
      </c>
      <c r="JQ35">
        <v>0</v>
      </c>
      <c r="JR35">
        <v>0</v>
      </c>
      <c r="JS35">
        <v>1</v>
      </c>
      <c r="JT35">
        <v>3</v>
      </c>
      <c r="PN35" t="s">
        <v>2198</v>
      </c>
      <c r="PO35">
        <v>6000</v>
      </c>
      <c r="PP35" t="s">
        <v>2342</v>
      </c>
      <c r="PS35">
        <v>60</v>
      </c>
      <c r="PT35">
        <v>120</v>
      </c>
      <c r="PU35">
        <v>1</v>
      </c>
      <c r="PV35">
        <v>100</v>
      </c>
      <c r="PW35">
        <v>0</v>
      </c>
      <c r="QX35" t="s">
        <v>2195</v>
      </c>
      <c r="QZ35" t="s">
        <v>2384</v>
      </c>
      <c r="RA35">
        <v>0</v>
      </c>
      <c r="RB35">
        <v>0</v>
      </c>
      <c r="RC35">
        <v>0</v>
      </c>
      <c r="RD35">
        <v>0</v>
      </c>
      <c r="RE35">
        <v>0</v>
      </c>
      <c r="RF35">
        <v>0</v>
      </c>
      <c r="RG35">
        <v>0</v>
      </c>
      <c r="RH35">
        <v>0</v>
      </c>
      <c r="RI35">
        <v>0</v>
      </c>
      <c r="RJ35">
        <v>0</v>
      </c>
      <c r="RK35">
        <v>0</v>
      </c>
      <c r="RL35">
        <v>0</v>
      </c>
      <c r="RM35">
        <v>1</v>
      </c>
      <c r="RN35">
        <v>0</v>
      </c>
      <c r="RO35">
        <v>0</v>
      </c>
      <c r="RP35">
        <v>0</v>
      </c>
      <c r="RR35" t="s">
        <v>2361</v>
      </c>
      <c r="RS35">
        <v>1</v>
      </c>
      <c r="RT35">
        <v>0</v>
      </c>
      <c r="RU35">
        <v>0</v>
      </c>
      <c r="RV35">
        <v>1</v>
      </c>
      <c r="RW35">
        <v>0</v>
      </c>
      <c r="RX35">
        <v>0</v>
      </c>
      <c r="RY35">
        <v>1</v>
      </c>
      <c r="RZ35">
        <v>0</v>
      </c>
      <c r="SA35">
        <v>0</v>
      </c>
      <c r="SB35">
        <v>0</v>
      </c>
      <c r="SC35">
        <v>0</v>
      </c>
      <c r="SF35" t="s">
        <v>2223</v>
      </c>
      <c r="SG35">
        <v>0</v>
      </c>
      <c r="SH35">
        <v>1</v>
      </c>
      <c r="SI35">
        <v>0</v>
      </c>
      <c r="SJ35">
        <v>0</v>
      </c>
      <c r="SK35" t="s">
        <v>2384</v>
      </c>
      <c r="SL35">
        <v>0</v>
      </c>
      <c r="SM35">
        <v>0</v>
      </c>
      <c r="SN35">
        <v>0</v>
      </c>
      <c r="SO35">
        <v>0</v>
      </c>
      <c r="SP35">
        <v>0</v>
      </c>
      <c r="SQ35">
        <v>0</v>
      </c>
      <c r="SR35">
        <v>0</v>
      </c>
      <c r="SS35">
        <v>0</v>
      </c>
      <c r="ST35">
        <v>0</v>
      </c>
      <c r="SU35">
        <v>0</v>
      </c>
      <c r="SV35">
        <v>0</v>
      </c>
      <c r="SW35">
        <v>0</v>
      </c>
      <c r="SX35">
        <v>1</v>
      </c>
      <c r="SY35">
        <v>0</v>
      </c>
      <c r="SZ35">
        <v>0</v>
      </c>
      <c r="TA35">
        <v>0</v>
      </c>
      <c r="TB35" t="s">
        <v>2324</v>
      </c>
      <c r="TC35">
        <v>0</v>
      </c>
      <c r="TD35">
        <v>0</v>
      </c>
      <c r="TE35">
        <v>0</v>
      </c>
      <c r="TF35">
        <v>0</v>
      </c>
      <c r="TG35">
        <v>0</v>
      </c>
      <c r="TH35">
        <v>0</v>
      </c>
      <c r="TI35">
        <v>0</v>
      </c>
      <c r="TJ35">
        <v>0</v>
      </c>
      <c r="TK35">
        <v>1</v>
      </c>
      <c r="TL35">
        <v>0</v>
      </c>
      <c r="TM35">
        <v>0</v>
      </c>
      <c r="TN35">
        <v>0</v>
      </c>
      <c r="AQG35" t="s">
        <v>2362</v>
      </c>
      <c r="AQH35">
        <v>0</v>
      </c>
      <c r="AQI35">
        <v>0</v>
      </c>
      <c r="AQJ35">
        <v>1</v>
      </c>
      <c r="AQK35">
        <v>0</v>
      </c>
      <c r="AQL35">
        <v>0</v>
      </c>
      <c r="AQM35">
        <v>1</v>
      </c>
      <c r="AQN35">
        <v>0</v>
      </c>
      <c r="AQO35">
        <v>0</v>
      </c>
      <c r="AQP35">
        <v>0</v>
      </c>
      <c r="AQQ35">
        <v>0</v>
      </c>
      <c r="AQS35" t="s">
        <v>2326</v>
      </c>
      <c r="AQT35">
        <v>0</v>
      </c>
      <c r="AQU35">
        <v>0</v>
      </c>
      <c r="AQV35">
        <v>0</v>
      </c>
      <c r="AQW35">
        <v>1</v>
      </c>
      <c r="AQX35">
        <v>0</v>
      </c>
      <c r="AQY35">
        <v>0</v>
      </c>
      <c r="AQZ35">
        <v>0</v>
      </c>
      <c r="ARA35">
        <v>0</v>
      </c>
      <c r="ARB35">
        <v>0</v>
      </c>
      <c r="ARC35">
        <v>0</v>
      </c>
      <c r="ARD35">
        <v>0</v>
      </c>
      <c r="ARF35" t="s">
        <v>2209</v>
      </c>
      <c r="ARG35" t="s">
        <v>2210</v>
      </c>
      <c r="ARH35">
        <v>0</v>
      </c>
      <c r="ARI35">
        <v>1</v>
      </c>
      <c r="ARJ35">
        <v>0</v>
      </c>
      <c r="ARK35">
        <v>0</v>
      </c>
      <c r="ARL35">
        <v>0</v>
      </c>
      <c r="ARM35">
        <v>0</v>
      </c>
      <c r="ARO35" t="s">
        <v>2206</v>
      </c>
      <c r="ARP35">
        <v>1</v>
      </c>
      <c r="ARQ35">
        <v>0</v>
      </c>
      <c r="ARR35">
        <v>0</v>
      </c>
      <c r="ARS35">
        <v>0</v>
      </c>
      <c r="ART35">
        <v>0</v>
      </c>
      <c r="ARU35">
        <v>0</v>
      </c>
      <c r="ARW35">
        <v>0</v>
      </c>
      <c r="ARX35">
        <v>0</v>
      </c>
      <c r="ARY35">
        <v>0</v>
      </c>
      <c r="ASB35" t="s">
        <v>2211</v>
      </c>
      <c r="ASC35" t="s">
        <v>2206</v>
      </c>
      <c r="ASD35">
        <v>1</v>
      </c>
      <c r="ASE35">
        <v>0</v>
      </c>
      <c r="ASF35">
        <v>0</v>
      </c>
      <c r="ASG35">
        <v>0</v>
      </c>
      <c r="ASH35">
        <v>0</v>
      </c>
      <c r="ASI35">
        <v>0</v>
      </c>
      <c r="ASJ35">
        <v>0</v>
      </c>
      <c r="ASK35">
        <v>0</v>
      </c>
      <c r="ASL35">
        <v>0</v>
      </c>
      <c r="ASN35" t="s">
        <v>2327</v>
      </c>
      <c r="ASO35">
        <v>0</v>
      </c>
      <c r="ASP35">
        <v>0</v>
      </c>
      <c r="ASQ35">
        <v>1</v>
      </c>
      <c r="ASR35">
        <v>1</v>
      </c>
      <c r="ASS35">
        <v>0</v>
      </c>
      <c r="AST35">
        <v>0</v>
      </c>
      <c r="ASU35">
        <v>0</v>
      </c>
      <c r="ASV35">
        <v>0</v>
      </c>
      <c r="ASW35">
        <v>0</v>
      </c>
      <c r="ASX35">
        <v>0</v>
      </c>
      <c r="ASZ35" t="s">
        <v>2206</v>
      </c>
      <c r="ATA35">
        <v>1</v>
      </c>
      <c r="ATB35">
        <v>0</v>
      </c>
      <c r="ATC35">
        <v>0</v>
      </c>
      <c r="ATD35">
        <v>0</v>
      </c>
      <c r="ATE35">
        <v>0</v>
      </c>
      <c r="ATF35">
        <v>0</v>
      </c>
      <c r="ATG35">
        <v>0</v>
      </c>
      <c r="ATH35">
        <v>0</v>
      </c>
      <c r="ATI35">
        <v>0</v>
      </c>
      <c r="ATK35" t="s">
        <v>2247</v>
      </c>
      <c r="ATL35">
        <v>0</v>
      </c>
      <c r="ATM35">
        <v>0</v>
      </c>
      <c r="ATN35">
        <v>0</v>
      </c>
      <c r="ATO35">
        <v>0</v>
      </c>
      <c r="ATP35">
        <v>1</v>
      </c>
      <c r="ATQ35">
        <v>1</v>
      </c>
      <c r="ATR35">
        <v>1</v>
      </c>
      <c r="ATS35">
        <v>0</v>
      </c>
      <c r="ATT35">
        <v>0</v>
      </c>
      <c r="ATV35" t="s">
        <v>2273</v>
      </c>
      <c r="ATW35" t="s">
        <v>2195</v>
      </c>
      <c r="ATY35" t="s">
        <v>2338</v>
      </c>
      <c r="ATZ35" t="s">
        <v>2273</v>
      </c>
      <c r="AUA35" t="s">
        <v>2195</v>
      </c>
      <c r="AUC35" t="s">
        <v>2378</v>
      </c>
      <c r="AUI35">
        <v>468026818</v>
      </c>
      <c r="AUJ35" s="2">
        <v>45156.47010416667</v>
      </c>
      <c r="AUM35" t="s">
        <v>2214</v>
      </c>
      <c r="AUN35" t="s">
        <v>2215</v>
      </c>
      <c r="AUO35" t="s">
        <v>2216</v>
      </c>
    </row>
    <row r="36" spans="1:534 1125:1237" x14ac:dyDescent="0.35">
      <c r="A36">
        <v>35</v>
      </c>
      <c r="B36" t="s">
        <v>2385</v>
      </c>
      <c r="C36" s="2">
        <v>45155</v>
      </c>
      <c r="D36" t="s">
        <v>2319</v>
      </c>
      <c r="E36" t="s">
        <v>2352</v>
      </c>
      <c r="F36" s="2">
        <v>45155.441341064812</v>
      </c>
      <c r="G36" s="2">
        <v>45155.444575636568</v>
      </c>
      <c r="H36" t="s">
        <v>2189</v>
      </c>
      <c r="K36" t="s">
        <v>2190</v>
      </c>
      <c r="L36" s="2">
        <v>45155</v>
      </c>
      <c r="M36" t="s">
        <v>99</v>
      </c>
      <c r="N36" t="s">
        <v>2321</v>
      </c>
      <c r="O36" t="s">
        <v>102</v>
      </c>
      <c r="P36" t="s">
        <v>2192</v>
      </c>
      <c r="S36" t="s">
        <v>2193</v>
      </c>
      <c r="T36" t="s">
        <v>2322</v>
      </c>
      <c r="V36" t="s">
        <v>2195</v>
      </c>
      <c r="X36" t="s">
        <v>2196</v>
      </c>
      <c r="AA36" t="s">
        <v>2206</v>
      </c>
      <c r="AB36">
        <v>0</v>
      </c>
      <c r="AC36">
        <v>0</v>
      </c>
      <c r="AD36">
        <v>0</v>
      </c>
      <c r="AE36">
        <v>1</v>
      </c>
      <c r="AF36">
        <v>1</v>
      </c>
      <c r="EK36" t="s">
        <v>2206</v>
      </c>
      <c r="EL36">
        <v>0</v>
      </c>
      <c r="EM36">
        <v>0</v>
      </c>
      <c r="EN36">
        <v>0</v>
      </c>
      <c r="EO36">
        <v>0</v>
      </c>
      <c r="EP36">
        <v>1</v>
      </c>
      <c r="EQ36">
        <v>1</v>
      </c>
      <c r="JB36" t="s">
        <v>2384</v>
      </c>
      <c r="JC36">
        <v>0</v>
      </c>
      <c r="JD36">
        <v>0</v>
      </c>
      <c r="JE36">
        <v>0</v>
      </c>
      <c r="JF36">
        <v>0</v>
      </c>
      <c r="JG36">
        <v>0</v>
      </c>
      <c r="JH36">
        <v>0</v>
      </c>
      <c r="JI36">
        <v>0</v>
      </c>
      <c r="JJ36">
        <v>0</v>
      </c>
      <c r="JK36">
        <v>0</v>
      </c>
      <c r="JL36">
        <v>0</v>
      </c>
      <c r="JM36">
        <v>0</v>
      </c>
      <c r="JN36">
        <v>0</v>
      </c>
      <c r="JO36">
        <v>1</v>
      </c>
      <c r="JP36">
        <v>0</v>
      </c>
      <c r="JQ36">
        <v>0</v>
      </c>
      <c r="JR36">
        <v>0</v>
      </c>
      <c r="JS36">
        <v>1</v>
      </c>
      <c r="JT36">
        <v>3</v>
      </c>
      <c r="PN36" t="s">
        <v>2198</v>
      </c>
      <c r="PO36">
        <v>5000</v>
      </c>
      <c r="PP36" t="s">
        <v>2239</v>
      </c>
      <c r="PS36">
        <v>60</v>
      </c>
      <c r="PT36">
        <v>120</v>
      </c>
      <c r="PU36">
        <v>1</v>
      </c>
      <c r="PV36">
        <v>70</v>
      </c>
      <c r="PW36">
        <v>0</v>
      </c>
      <c r="QX36" t="s">
        <v>2195</v>
      </c>
      <c r="QZ36" t="s">
        <v>2384</v>
      </c>
      <c r="RA36">
        <v>0</v>
      </c>
      <c r="RB36">
        <v>0</v>
      </c>
      <c r="RC36">
        <v>0</v>
      </c>
      <c r="RD36">
        <v>0</v>
      </c>
      <c r="RE36">
        <v>0</v>
      </c>
      <c r="RF36">
        <v>0</v>
      </c>
      <c r="RG36">
        <v>0</v>
      </c>
      <c r="RH36">
        <v>0</v>
      </c>
      <c r="RI36">
        <v>0</v>
      </c>
      <c r="RJ36">
        <v>0</v>
      </c>
      <c r="RK36">
        <v>0</v>
      </c>
      <c r="RL36">
        <v>0</v>
      </c>
      <c r="RM36">
        <v>1</v>
      </c>
      <c r="RN36">
        <v>0</v>
      </c>
      <c r="RO36">
        <v>0</v>
      </c>
      <c r="RP36">
        <v>0</v>
      </c>
      <c r="RR36" t="s">
        <v>2333</v>
      </c>
      <c r="RS36">
        <v>1</v>
      </c>
      <c r="RT36">
        <v>0</v>
      </c>
      <c r="RU36">
        <v>0</v>
      </c>
      <c r="RV36">
        <v>1</v>
      </c>
      <c r="RW36">
        <v>0</v>
      </c>
      <c r="RX36">
        <v>1</v>
      </c>
      <c r="RY36">
        <v>1</v>
      </c>
      <c r="RZ36">
        <v>0</v>
      </c>
      <c r="SA36">
        <v>0</v>
      </c>
      <c r="SB36">
        <v>0</v>
      </c>
      <c r="SC36">
        <v>0</v>
      </c>
      <c r="SF36" t="s">
        <v>2223</v>
      </c>
      <c r="SG36">
        <v>0</v>
      </c>
      <c r="SH36">
        <v>1</v>
      </c>
      <c r="SI36">
        <v>0</v>
      </c>
      <c r="SJ36">
        <v>0</v>
      </c>
      <c r="SK36" t="s">
        <v>2384</v>
      </c>
      <c r="SL36">
        <v>0</v>
      </c>
      <c r="SM36">
        <v>0</v>
      </c>
      <c r="SN36">
        <v>0</v>
      </c>
      <c r="SO36">
        <v>0</v>
      </c>
      <c r="SP36">
        <v>0</v>
      </c>
      <c r="SQ36">
        <v>0</v>
      </c>
      <c r="SR36">
        <v>0</v>
      </c>
      <c r="SS36">
        <v>0</v>
      </c>
      <c r="ST36">
        <v>0</v>
      </c>
      <c r="SU36">
        <v>0</v>
      </c>
      <c r="SV36">
        <v>0</v>
      </c>
      <c r="SW36">
        <v>0</v>
      </c>
      <c r="SX36">
        <v>1</v>
      </c>
      <c r="SY36">
        <v>0</v>
      </c>
      <c r="SZ36">
        <v>0</v>
      </c>
      <c r="TA36">
        <v>0</v>
      </c>
      <c r="TB36" t="s">
        <v>2324</v>
      </c>
      <c r="TC36">
        <v>0</v>
      </c>
      <c r="TD36">
        <v>0</v>
      </c>
      <c r="TE36">
        <v>0</v>
      </c>
      <c r="TF36">
        <v>0</v>
      </c>
      <c r="TG36">
        <v>0</v>
      </c>
      <c r="TH36">
        <v>0</v>
      </c>
      <c r="TI36">
        <v>0</v>
      </c>
      <c r="TJ36">
        <v>0</v>
      </c>
      <c r="TK36">
        <v>1</v>
      </c>
      <c r="TL36">
        <v>0</v>
      </c>
      <c r="TM36">
        <v>0</v>
      </c>
      <c r="TN36">
        <v>0</v>
      </c>
      <c r="AQG36" t="s">
        <v>2386</v>
      </c>
      <c r="AQH36">
        <v>0</v>
      </c>
      <c r="AQI36">
        <v>0</v>
      </c>
      <c r="AQJ36">
        <v>1</v>
      </c>
      <c r="AQK36">
        <v>0</v>
      </c>
      <c r="AQL36">
        <v>1</v>
      </c>
      <c r="AQM36">
        <v>1</v>
      </c>
      <c r="AQN36">
        <v>0</v>
      </c>
      <c r="AQO36">
        <v>0</v>
      </c>
      <c r="AQP36">
        <v>0</v>
      </c>
      <c r="AQQ36">
        <v>0</v>
      </c>
      <c r="AQS36" t="s">
        <v>2326</v>
      </c>
      <c r="AQT36">
        <v>0</v>
      </c>
      <c r="AQU36">
        <v>0</v>
      </c>
      <c r="AQV36">
        <v>0</v>
      </c>
      <c r="AQW36">
        <v>1</v>
      </c>
      <c r="AQX36">
        <v>0</v>
      </c>
      <c r="AQY36">
        <v>0</v>
      </c>
      <c r="AQZ36">
        <v>0</v>
      </c>
      <c r="ARA36">
        <v>0</v>
      </c>
      <c r="ARB36">
        <v>0</v>
      </c>
      <c r="ARC36">
        <v>0</v>
      </c>
      <c r="ARD36">
        <v>0</v>
      </c>
      <c r="ARF36" t="s">
        <v>2209</v>
      </c>
      <c r="ARG36" t="s">
        <v>2210</v>
      </c>
      <c r="ARH36">
        <v>0</v>
      </c>
      <c r="ARI36">
        <v>1</v>
      </c>
      <c r="ARJ36">
        <v>0</v>
      </c>
      <c r="ARK36">
        <v>0</v>
      </c>
      <c r="ARL36">
        <v>0</v>
      </c>
      <c r="ARM36">
        <v>0</v>
      </c>
      <c r="ARO36" t="s">
        <v>2206</v>
      </c>
      <c r="ARP36">
        <v>1</v>
      </c>
      <c r="ARQ36">
        <v>0</v>
      </c>
      <c r="ARR36">
        <v>0</v>
      </c>
      <c r="ARS36">
        <v>0</v>
      </c>
      <c r="ART36">
        <v>0</v>
      </c>
      <c r="ARU36">
        <v>0</v>
      </c>
      <c r="ARW36">
        <v>0</v>
      </c>
      <c r="ARX36">
        <v>0</v>
      </c>
      <c r="ARY36">
        <v>0</v>
      </c>
      <c r="ASB36" t="s">
        <v>2211</v>
      </c>
      <c r="ASC36" t="s">
        <v>2206</v>
      </c>
      <c r="ASD36">
        <v>1</v>
      </c>
      <c r="ASE36">
        <v>0</v>
      </c>
      <c r="ASF36">
        <v>0</v>
      </c>
      <c r="ASG36">
        <v>0</v>
      </c>
      <c r="ASH36">
        <v>0</v>
      </c>
      <c r="ASI36">
        <v>0</v>
      </c>
      <c r="ASJ36">
        <v>0</v>
      </c>
      <c r="ASK36">
        <v>0</v>
      </c>
      <c r="ASL36">
        <v>0</v>
      </c>
      <c r="ASN36" t="s">
        <v>2327</v>
      </c>
      <c r="ASO36">
        <v>0</v>
      </c>
      <c r="ASP36">
        <v>0</v>
      </c>
      <c r="ASQ36">
        <v>1</v>
      </c>
      <c r="ASR36">
        <v>1</v>
      </c>
      <c r="ASS36">
        <v>0</v>
      </c>
      <c r="AST36">
        <v>0</v>
      </c>
      <c r="ASU36">
        <v>0</v>
      </c>
      <c r="ASV36">
        <v>0</v>
      </c>
      <c r="ASW36">
        <v>0</v>
      </c>
      <c r="ASX36">
        <v>0</v>
      </c>
      <c r="ASZ36" t="s">
        <v>2206</v>
      </c>
      <c r="ATA36">
        <v>1</v>
      </c>
      <c r="ATB36">
        <v>0</v>
      </c>
      <c r="ATC36">
        <v>0</v>
      </c>
      <c r="ATD36">
        <v>0</v>
      </c>
      <c r="ATE36">
        <v>0</v>
      </c>
      <c r="ATF36">
        <v>0</v>
      </c>
      <c r="ATG36">
        <v>0</v>
      </c>
      <c r="ATH36">
        <v>0</v>
      </c>
      <c r="ATI36">
        <v>0</v>
      </c>
      <c r="ATK36" t="s">
        <v>2247</v>
      </c>
      <c r="ATL36">
        <v>0</v>
      </c>
      <c r="ATM36">
        <v>0</v>
      </c>
      <c r="ATN36">
        <v>0</v>
      </c>
      <c r="ATO36">
        <v>0</v>
      </c>
      <c r="ATP36">
        <v>1</v>
      </c>
      <c r="ATQ36">
        <v>1</v>
      </c>
      <c r="ATR36">
        <v>1</v>
      </c>
      <c r="ATS36">
        <v>0</v>
      </c>
      <c r="ATT36">
        <v>0</v>
      </c>
      <c r="ATV36" t="s">
        <v>2273</v>
      </c>
      <c r="ATW36" t="s">
        <v>2195</v>
      </c>
      <c r="ATY36" t="s">
        <v>2349</v>
      </c>
      <c r="ATZ36" t="s">
        <v>2273</v>
      </c>
      <c r="AUA36" t="s">
        <v>2195</v>
      </c>
      <c r="AUC36" t="s">
        <v>2378</v>
      </c>
      <c r="AUI36">
        <v>468026824</v>
      </c>
      <c r="AUJ36" s="2">
        <v>45156.470127314809</v>
      </c>
      <c r="AUM36" t="s">
        <v>2214</v>
      </c>
      <c r="AUN36" t="s">
        <v>2215</v>
      </c>
      <c r="AUO36" t="s">
        <v>2216</v>
      </c>
    </row>
    <row r="37" spans="1:534 1125:1237" x14ac:dyDescent="0.35">
      <c r="A37">
        <v>36</v>
      </c>
      <c r="B37" t="s">
        <v>2387</v>
      </c>
      <c r="C37" s="2">
        <v>45155</v>
      </c>
      <c r="D37" t="s">
        <v>2319</v>
      </c>
      <c r="E37" t="s">
        <v>2352</v>
      </c>
      <c r="F37" s="2">
        <v>45155.444700335647</v>
      </c>
      <c r="G37" s="2">
        <v>45155.448865358798</v>
      </c>
      <c r="H37" t="s">
        <v>2189</v>
      </c>
      <c r="K37" t="s">
        <v>2190</v>
      </c>
      <c r="L37" s="2">
        <v>45155</v>
      </c>
      <c r="M37" t="s">
        <v>99</v>
      </c>
      <c r="N37" t="s">
        <v>2321</v>
      </c>
      <c r="O37" t="s">
        <v>102</v>
      </c>
      <c r="P37" t="s">
        <v>2192</v>
      </c>
      <c r="S37" t="s">
        <v>2193</v>
      </c>
      <c r="T37" t="s">
        <v>2322</v>
      </c>
      <c r="V37" t="s">
        <v>2195</v>
      </c>
      <c r="X37" t="s">
        <v>2196</v>
      </c>
      <c r="AA37" t="s">
        <v>2206</v>
      </c>
      <c r="AB37">
        <v>0</v>
      </c>
      <c r="AC37">
        <v>0</v>
      </c>
      <c r="AD37">
        <v>0</v>
      </c>
      <c r="AE37">
        <v>1</v>
      </c>
      <c r="AF37">
        <v>1</v>
      </c>
      <c r="EK37" t="s">
        <v>2206</v>
      </c>
      <c r="EL37">
        <v>0</v>
      </c>
      <c r="EM37">
        <v>0</v>
      </c>
      <c r="EN37">
        <v>0</v>
      </c>
      <c r="EO37">
        <v>0</v>
      </c>
      <c r="EP37">
        <v>1</v>
      </c>
      <c r="EQ37">
        <v>1</v>
      </c>
      <c r="JB37" t="s">
        <v>2384</v>
      </c>
      <c r="JC37">
        <v>0</v>
      </c>
      <c r="JD37">
        <v>0</v>
      </c>
      <c r="JE37">
        <v>0</v>
      </c>
      <c r="JF37">
        <v>0</v>
      </c>
      <c r="JG37">
        <v>0</v>
      </c>
      <c r="JH37">
        <v>0</v>
      </c>
      <c r="JI37">
        <v>0</v>
      </c>
      <c r="JJ37">
        <v>0</v>
      </c>
      <c r="JK37">
        <v>0</v>
      </c>
      <c r="JL37">
        <v>0</v>
      </c>
      <c r="JM37">
        <v>0</v>
      </c>
      <c r="JN37">
        <v>0</v>
      </c>
      <c r="JO37">
        <v>1</v>
      </c>
      <c r="JP37">
        <v>0</v>
      </c>
      <c r="JQ37">
        <v>0</v>
      </c>
      <c r="JR37">
        <v>0</v>
      </c>
      <c r="JS37">
        <v>1</v>
      </c>
      <c r="JT37">
        <v>3</v>
      </c>
      <c r="PN37" t="s">
        <v>2198</v>
      </c>
      <c r="PO37">
        <v>4500</v>
      </c>
      <c r="PP37" t="s">
        <v>2239</v>
      </c>
      <c r="PS37">
        <v>60</v>
      </c>
      <c r="PT37">
        <v>120</v>
      </c>
      <c r="PU37">
        <v>1</v>
      </c>
      <c r="PV37">
        <v>60</v>
      </c>
      <c r="PW37">
        <v>0</v>
      </c>
      <c r="QX37" t="s">
        <v>2195</v>
      </c>
      <c r="QZ37" t="s">
        <v>2384</v>
      </c>
      <c r="RA37">
        <v>0</v>
      </c>
      <c r="RB37">
        <v>0</v>
      </c>
      <c r="RC37">
        <v>0</v>
      </c>
      <c r="RD37">
        <v>0</v>
      </c>
      <c r="RE37">
        <v>0</v>
      </c>
      <c r="RF37">
        <v>0</v>
      </c>
      <c r="RG37">
        <v>0</v>
      </c>
      <c r="RH37">
        <v>0</v>
      </c>
      <c r="RI37">
        <v>0</v>
      </c>
      <c r="RJ37">
        <v>0</v>
      </c>
      <c r="RK37">
        <v>0</v>
      </c>
      <c r="RL37">
        <v>0</v>
      </c>
      <c r="RM37">
        <v>1</v>
      </c>
      <c r="RN37">
        <v>0</v>
      </c>
      <c r="RO37">
        <v>0</v>
      </c>
      <c r="RP37">
        <v>0</v>
      </c>
      <c r="RR37" t="s">
        <v>2361</v>
      </c>
      <c r="RS37">
        <v>1</v>
      </c>
      <c r="RT37">
        <v>0</v>
      </c>
      <c r="RU37">
        <v>0</v>
      </c>
      <c r="RV37">
        <v>1</v>
      </c>
      <c r="RW37">
        <v>0</v>
      </c>
      <c r="RX37">
        <v>0</v>
      </c>
      <c r="RY37">
        <v>1</v>
      </c>
      <c r="RZ37">
        <v>0</v>
      </c>
      <c r="SA37">
        <v>0</v>
      </c>
      <c r="SB37">
        <v>0</v>
      </c>
      <c r="SC37">
        <v>0</v>
      </c>
      <c r="SF37" t="s">
        <v>2223</v>
      </c>
      <c r="SG37">
        <v>0</v>
      </c>
      <c r="SH37">
        <v>1</v>
      </c>
      <c r="SI37">
        <v>0</v>
      </c>
      <c r="SJ37">
        <v>0</v>
      </c>
      <c r="SK37" t="s">
        <v>2384</v>
      </c>
      <c r="SL37">
        <v>0</v>
      </c>
      <c r="SM37">
        <v>0</v>
      </c>
      <c r="SN37">
        <v>0</v>
      </c>
      <c r="SO37">
        <v>0</v>
      </c>
      <c r="SP37">
        <v>0</v>
      </c>
      <c r="SQ37">
        <v>0</v>
      </c>
      <c r="SR37">
        <v>0</v>
      </c>
      <c r="SS37">
        <v>0</v>
      </c>
      <c r="ST37">
        <v>0</v>
      </c>
      <c r="SU37">
        <v>0</v>
      </c>
      <c r="SV37">
        <v>0</v>
      </c>
      <c r="SW37">
        <v>0</v>
      </c>
      <c r="SX37">
        <v>1</v>
      </c>
      <c r="SY37">
        <v>0</v>
      </c>
      <c r="SZ37">
        <v>0</v>
      </c>
      <c r="TA37">
        <v>0</v>
      </c>
      <c r="TB37" t="s">
        <v>2324</v>
      </c>
      <c r="TC37">
        <v>0</v>
      </c>
      <c r="TD37">
        <v>0</v>
      </c>
      <c r="TE37">
        <v>0</v>
      </c>
      <c r="TF37">
        <v>0</v>
      </c>
      <c r="TG37">
        <v>0</v>
      </c>
      <c r="TH37">
        <v>0</v>
      </c>
      <c r="TI37">
        <v>0</v>
      </c>
      <c r="TJ37">
        <v>0</v>
      </c>
      <c r="TK37">
        <v>1</v>
      </c>
      <c r="TL37">
        <v>0</v>
      </c>
      <c r="TM37">
        <v>0</v>
      </c>
      <c r="TN37">
        <v>0</v>
      </c>
      <c r="AQG37" t="s">
        <v>2334</v>
      </c>
      <c r="AQH37">
        <v>0</v>
      </c>
      <c r="AQI37">
        <v>0</v>
      </c>
      <c r="AQJ37">
        <v>0</v>
      </c>
      <c r="AQK37">
        <v>0</v>
      </c>
      <c r="AQL37">
        <v>1</v>
      </c>
      <c r="AQM37">
        <v>1</v>
      </c>
      <c r="AQN37">
        <v>0</v>
      </c>
      <c r="AQO37">
        <v>0</v>
      </c>
      <c r="AQP37">
        <v>0</v>
      </c>
      <c r="AQQ37">
        <v>0</v>
      </c>
      <c r="AQS37" t="s">
        <v>2326</v>
      </c>
      <c r="AQT37">
        <v>0</v>
      </c>
      <c r="AQU37">
        <v>0</v>
      </c>
      <c r="AQV37">
        <v>0</v>
      </c>
      <c r="AQW37">
        <v>1</v>
      </c>
      <c r="AQX37">
        <v>0</v>
      </c>
      <c r="AQY37">
        <v>0</v>
      </c>
      <c r="AQZ37">
        <v>0</v>
      </c>
      <c r="ARA37">
        <v>0</v>
      </c>
      <c r="ARB37">
        <v>0</v>
      </c>
      <c r="ARC37">
        <v>0</v>
      </c>
      <c r="ARD37">
        <v>0</v>
      </c>
      <c r="ARF37" t="s">
        <v>2209</v>
      </c>
      <c r="ARG37" t="s">
        <v>2210</v>
      </c>
      <c r="ARH37">
        <v>0</v>
      </c>
      <c r="ARI37">
        <v>1</v>
      </c>
      <c r="ARJ37">
        <v>0</v>
      </c>
      <c r="ARK37">
        <v>0</v>
      </c>
      <c r="ARL37">
        <v>0</v>
      </c>
      <c r="ARM37">
        <v>0</v>
      </c>
      <c r="ARO37" t="s">
        <v>2206</v>
      </c>
      <c r="ARP37">
        <v>1</v>
      </c>
      <c r="ARQ37">
        <v>0</v>
      </c>
      <c r="ARR37">
        <v>0</v>
      </c>
      <c r="ARS37">
        <v>0</v>
      </c>
      <c r="ART37">
        <v>0</v>
      </c>
      <c r="ARU37">
        <v>0</v>
      </c>
      <c r="ARW37">
        <v>0</v>
      </c>
      <c r="ARX37">
        <v>0</v>
      </c>
      <c r="ARY37">
        <v>0</v>
      </c>
      <c r="ASB37" t="s">
        <v>2211</v>
      </c>
      <c r="ASC37" t="s">
        <v>2206</v>
      </c>
      <c r="ASD37">
        <v>1</v>
      </c>
      <c r="ASE37">
        <v>0</v>
      </c>
      <c r="ASF37">
        <v>0</v>
      </c>
      <c r="ASG37">
        <v>0</v>
      </c>
      <c r="ASH37">
        <v>0</v>
      </c>
      <c r="ASI37">
        <v>0</v>
      </c>
      <c r="ASJ37">
        <v>0</v>
      </c>
      <c r="ASK37">
        <v>0</v>
      </c>
      <c r="ASL37">
        <v>0</v>
      </c>
      <c r="ASN37" t="s">
        <v>2327</v>
      </c>
      <c r="ASO37">
        <v>0</v>
      </c>
      <c r="ASP37">
        <v>0</v>
      </c>
      <c r="ASQ37">
        <v>1</v>
      </c>
      <c r="ASR37">
        <v>1</v>
      </c>
      <c r="ASS37">
        <v>0</v>
      </c>
      <c r="AST37">
        <v>0</v>
      </c>
      <c r="ASU37">
        <v>0</v>
      </c>
      <c r="ASV37">
        <v>0</v>
      </c>
      <c r="ASW37">
        <v>0</v>
      </c>
      <c r="ASX37">
        <v>0</v>
      </c>
      <c r="ASZ37" t="s">
        <v>2206</v>
      </c>
      <c r="ATA37">
        <v>1</v>
      </c>
      <c r="ATB37">
        <v>0</v>
      </c>
      <c r="ATC37">
        <v>0</v>
      </c>
      <c r="ATD37">
        <v>0</v>
      </c>
      <c r="ATE37">
        <v>0</v>
      </c>
      <c r="ATF37">
        <v>0</v>
      </c>
      <c r="ATG37">
        <v>0</v>
      </c>
      <c r="ATH37">
        <v>0</v>
      </c>
      <c r="ATI37">
        <v>0</v>
      </c>
      <c r="ATK37" t="s">
        <v>2375</v>
      </c>
      <c r="ATL37">
        <v>0</v>
      </c>
      <c r="ATM37">
        <v>0</v>
      </c>
      <c r="ATN37">
        <v>0</v>
      </c>
      <c r="ATO37">
        <v>0</v>
      </c>
      <c r="ATP37">
        <v>1</v>
      </c>
      <c r="ATQ37">
        <v>1</v>
      </c>
      <c r="ATR37">
        <v>1</v>
      </c>
      <c r="ATS37">
        <v>0</v>
      </c>
      <c r="ATT37">
        <v>0</v>
      </c>
      <c r="ATV37" t="s">
        <v>2273</v>
      </c>
      <c r="ATW37" t="s">
        <v>2195</v>
      </c>
      <c r="ATY37" t="s">
        <v>2338</v>
      </c>
      <c r="ATZ37" t="s">
        <v>2273</v>
      </c>
      <c r="AUA37" t="s">
        <v>2195</v>
      </c>
      <c r="AUC37" t="s">
        <v>2378</v>
      </c>
      <c r="AUI37">
        <v>468026839</v>
      </c>
      <c r="AUJ37" s="2">
        <v>45156.470138888893</v>
      </c>
      <c r="AUM37" t="s">
        <v>2214</v>
      </c>
      <c r="AUN37" t="s">
        <v>2215</v>
      </c>
      <c r="AUO37" t="s">
        <v>2216</v>
      </c>
    </row>
    <row r="38" spans="1:534 1125:1237" x14ac:dyDescent="0.35">
      <c r="A38">
        <v>37</v>
      </c>
      <c r="B38" t="s">
        <v>2388</v>
      </c>
      <c r="C38" s="2">
        <v>45155</v>
      </c>
      <c r="D38" t="s">
        <v>2319</v>
      </c>
      <c r="E38" t="s">
        <v>2352</v>
      </c>
      <c r="F38" s="2">
        <v>45155.448926041667</v>
      </c>
      <c r="G38" s="2">
        <v>45155.453467187501</v>
      </c>
      <c r="H38" t="s">
        <v>2189</v>
      </c>
      <c r="K38" t="s">
        <v>2190</v>
      </c>
      <c r="L38" s="2">
        <v>45155</v>
      </c>
      <c r="M38" t="s">
        <v>99</v>
      </c>
      <c r="N38" t="s">
        <v>2321</v>
      </c>
      <c r="O38" t="s">
        <v>102</v>
      </c>
      <c r="P38" t="s">
        <v>2192</v>
      </c>
      <c r="S38" t="s">
        <v>2193</v>
      </c>
      <c r="T38" t="s">
        <v>2322</v>
      </c>
      <c r="V38" t="s">
        <v>2195</v>
      </c>
      <c r="X38" t="s">
        <v>2196</v>
      </c>
      <c r="AA38" t="s">
        <v>2206</v>
      </c>
      <c r="AB38">
        <v>0</v>
      </c>
      <c r="AC38">
        <v>0</v>
      </c>
      <c r="AD38">
        <v>0</v>
      </c>
      <c r="AE38">
        <v>1</v>
      </c>
      <c r="AF38">
        <v>1</v>
      </c>
      <c r="EK38" t="s">
        <v>2206</v>
      </c>
      <c r="EL38">
        <v>0</v>
      </c>
      <c r="EM38">
        <v>0</v>
      </c>
      <c r="EN38">
        <v>0</v>
      </c>
      <c r="EO38">
        <v>0</v>
      </c>
      <c r="EP38">
        <v>1</v>
      </c>
      <c r="EQ38">
        <v>1</v>
      </c>
      <c r="JB38" t="s">
        <v>2384</v>
      </c>
      <c r="JC38">
        <v>0</v>
      </c>
      <c r="JD38">
        <v>0</v>
      </c>
      <c r="JE38">
        <v>0</v>
      </c>
      <c r="JF38">
        <v>0</v>
      </c>
      <c r="JG38">
        <v>0</v>
      </c>
      <c r="JH38">
        <v>0</v>
      </c>
      <c r="JI38">
        <v>0</v>
      </c>
      <c r="JJ38">
        <v>0</v>
      </c>
      <c r="JK38">
        <v>0</v>
      </c>
      <c r="JL38">
        <v>0</v>
      </c>
      <c r="JM38">
        <v>0</v>
      </c>
      <c r="JN38">
        <v>0</v>
      </c>
      <c r="JO38">
        <v>1</v>
      </c>
      <c r="JP38">
        <v>0</v>
      </c>
      <c r="JQ38">
        <v>0</v>
      </c>
      <c r="JR38">
        <v>0</v>
      </c>
      <c r="JS38">
        <v>1</v>
      </c>
      <c r="JT38">
        <v>3</v>
      </c>
      <c r="PN38" t="s">
        <v>2198</v>
      </c>
      <c r="PO38">
        <v>5000</v>
      </c>
      <c r="PP38" t="s">
        <v>2239</v>
      </c>
      <c r="PS38">
        <v>60</v>
      </c>
      <c r="PT38">
        <v>120</v>
      </c>
      <c r="PU38">
        <v>1</v>
      </c>
      <c r="PV38">
        <v>50</v>
      </c>
      <c r="PW38">
        <v>0</v>
      </c>
      <c r="QX38" t="s">
        <v>2195</v>
      </c>
      <c r="QZ38" t="s">
        <v>2384</v>
      </c>
      <c r="RA38">
        <v>0</v>
      </c>
      <c r="RB38">
        <v>0</v>
      </c>
      <c r="RC38">
        <v>0</v>
      </c>
      <c r="RD38">
        <v>0</v>
      </c>
      <c r="RE38">
        <v>0</v>
      </c>
      <c r="RF38">
        <v>0</v>
      </c>
      <c r="RG38">
        <v>0</v>
      </c>
      <c r="RH38">
        <v>0</v>
      </c>
      <c r="RI38">
        <v>0</v>
      </c>
      <c r="RJ38">
        <v>0</v>
      </c>
      <c r="RK38">
        <v>0</v>
      </c>
      <c r="RL38">
        <v>0</v>
      </c>
      <c r="RM38">
        <v>1</v>
      </c>
      <c r="RN38">
        <v>0</v>
      </c>
      <c r="RO38">
        <v>0</v>
      </c>
      <c r="RP38">
        <v>0</v>
      </c>
      <c r="RR38" t="s">
        <v>2361</v>
      </c>
      <c r="RS38">
        <v>1</v>
      </c>
      <c r="RT38">
        <v>0</v>
      </c>
      <c r="RU38">
        <v>0</v>
      </c>
      <c r="RV38">
        <v>1</v>
      </c>
      <c r="RW38">
        <v>0</v>
      </c>
      <c r="RX38">
        <v>0</v>
      </c>
      <c r="RY38">
        <v>1</v>
      </c>
      <c r="RZ38">
        <v>0</v>
      </c>
      <c r="SA38">
        <v>0</v>
      </c>
      <c r="SB38">
        <v>0</v>
      </c>
      <c r="SC38">
        <v>0</v>
      </c>
      <c r="SF38" t="s">
        <v>2223</v>
      </c>
      <c r="SG38">
        <v>0</v>
      </c>
      <c r="SH38">
        <v>1</v>
      </c>
      <c r="SI38">
        <v>0</v>
      </c>
      <c r="SJ38">
        <v>0</v>
      </c>
      <c r="SK38" t="s">
        <v>2384</v>
      </c>
      <c r="SL38">
        <v>0</v>
      </c>
      <c r="SM38">
        <v>0</v>
      </c>
      <c r="SN38">
        <v>0</v>
      </c>
      <c r="SO38">
        <v>0</v>
      </c>
      <c r="SP38">
        <v>0</v>
      </c>
      <c r="SQ38">
        <v>0</v>
      </c>
      <c r="SR38">
        <v>0</v>
      </c>
      <c r="SS38">
        <v>0</v>
      </c>
      <c r="ST38">
        <v>0</v>
      </c>
      <c r="SU38">
        <v>0</v>
      </c>
      <c r="SV38">
        <v>0</v>
      </c>
      <c r="SW38">
        <v>0</v>
      </c>
      <c r="SX38">
        <v>1</v>
      </c>
      <c r="SY38">
        <v>0</v>
      </c>
      <c r="SZ38">
        <v>0</v>
      </c>
      <c r="TA38">
        <v>0</v>
      </c>
      <c r="TB38" t="s">
        <v>2324</v>
      </c>
      <c r="TC38">
        <v>0</v>
      </c>
      <c r="TD38">
        <v>0</v>
      </c>
      <c r="TE38">
        <v>0</v>
      </c>
      <c r="TF38">
        <v>0</v>
      </c>
      <c r="TG38">
        <v>0</v>
      </c>
      <c r="TH38">
        <v>0</v>
      </c>
      <c r="TI38">
        <v>0</v>
      </c>
      <c r="TJ38">
        <v>0</v>
      </c>
      <c r="TK38">
        <v>1</v>
      </c>
      <c r="TL38">
        <v>0</v>
      </c>
      <c r="TM38">
        <v>0</v>
      </c>
      <c r="TN38">
        <v>0</v>
      </c>
      <c r="AQG38" t="s">
        <v>2362</v>
      </c>
      <c r="AQH38">
        <v>0</v>
      </c>
      <c r="AQI38">
        <v>0</v>
      </c>
      <c r="AQJ38">
        <v>1</v>
      </c>
      <c r="AQK38">
        <v>0</v>
      </c>
      <c r="AQL38">
        <v>0</v>
      </c>
      <c r="AQM38">
        <v>1</v>
      </c>
      <c r="AQN38">
        <v>0</v>
      </c>
      <c r="AQO38">
        <v>0</v>
      </c>
      <c r="AQP38">
        <v>0</v>
      </c>
      <c r="AQQ38">
        <v>0</v>
      </c>
      <c r="AQS38" t="s">
        <v>2305</v>
      </c>
      <c r="AQT38">
        <v>0</v>
      </c>
      <c r="AQU38">
        <v>0</v>
      </c>
      <c r="AQV38">
        <v>1</v>
      </c>
      <c r="AQW38">
        <v>0</v>
      </c>
      <c r="AQX38">
        <v>0</v>
      </c>
      <c r="AQY38">
        <v>0</v>
      </c>
      <c r="AQZ38">
        <v>0</v>
      </c>
      <c r="ARA38">
        <v>0</v>
      </c>
      <c r="ARB38">
        <v>0</v>
      </c>
      <c r="ARC38">
        <v>0</v>
      </c>
      <c r="ARD38">
        <v>0</v>
      </c>
      <c r="ARF38" t="s">
        <v>2209</v>
      </c>
      <c r="ARG38" t="s">
        <v>2210</v>
      </c>
      <c r="ARH38">
        <v>0</v>
      </c>
      <c r="ARI38">
        <v>1</v>
      </c>
      <c r="ARJ38">
        <v>0</v>
      </c>
      <c r="ARK38">
        <v>0</v>
      </c>
      <c r="ARL38">
        <v>0</v>
      </c>
      <c r="ARM38">
        <v>0</v>
      </c>
      <c r="ARO38" t="s">
        <v>2206</v>
      </c>
      <c r="ARP38">
        <v>1</v>
      </c>
      <c r="ARQ38">
        <v>0</v>
      </c>
      <c r="ARR38">
        <v>0</v>
      </c>
      <c r="ARS38">
        <v>0</v>
      </c>
      <c r="ART38">
        <v>0</v>
      </c>
      <c r="ARU38">
        <v>0</v>
      </c>
      <c r="ARW38">
        <v>0</v>
      </c>
      <c r="ARX38">
        <v>0</v>
      </c>
      <c r="ARY38">
        <v>0</v>
      </c>
      <c r="ASB38" t="s">
        <v>2211</v>
      </c>
      <c r="ASC38" t="s">
        <v>2206</v>
      </c>
      <c r="ASD38">
        <v>1</v>
      </c>
      <c r="ASE38">
        <v>0</v>
      </c>
      <c r="ASF38">
        <v>0</v>
      </c>
      <c r="ASG38">
        <v>0</v>
      </c>
      <c r="ASH38">
        <v>0</v>
      </c>
      <c r="ASI38">
        <v>0</v>
      </c>
      <c r="ASJ38">
        <v>0</v>
      </c>
      <c r="ASK38">
        <v>0</v>
      </c>
      <c r="ASL38">
        <v>0</v>
      </c>
      <c r="ASN38" t="s">
        <v>2327</v>
      </c>
      <c r="ASO38">
        <v>0</v>
      </c>
      <c r="ASP38">
        <v>0</v>
      </c>
      <c r="ASQ38">
        <v>1</v>
      </c>
      <c r="ASR38">
        <v>1</v>
      </c>
      <c r="ASS38">
        <v>0</v>
      </c>
      <c r="AST38">
        <v>0</v>
      </c>
      <c r="ASU38">
        <v>0</v>
      </c>
      <c r="ASV38">
        <v>0</v>
      </c>
      <c r="ASW38">
        <v>0</v>
      </c>
      <c r="ASX38">
        <v>0</v>
      </c>
      <c r="ASZ38" t="s">
        <v>2206</v>
      </c>
      <c r="ATA38">
        <v>1</v>
      </c>
      <c r="ATB38">
        <v>0</v>
      </c>
      <c r="ATC38">
        <v>0</v>
      </c>
      <c r="ATD38">
        <v>0</v>
      </c>
      <c r="ATE38">
        <v>0</v>
      </c>
      <c r="ATF38">
        <v>0</v>
      </c>
      <c r="ATG38">
        <v>0</v>
      </c>
      <c r="ATH38">
        <v>0</v>
      </c>
      <c r="ATI38">
        <v>0</v>
      </c>
      <c r="ATK38" t="s">
        <v>2247</v>
      </c>
      <c r="ATL38">
        <v>0</v>
      </c>
      <c r="ATM38">
        <v>0</v>
      </c>
      <c r="ATN38">
        <v>0</v>
      </c>
      <c r="ATO38">
        <v>0</v>
      </c>
      <c r="ATP38">
        <v>1</v>
      </c>
      <c r="ATQ38">
        <v>1</v>
      </c>
      <c r="ATR38">
        <v>1</v>
      </c>
      <c r="ATS38">
        <v>0</v>
      </c>
      <c r="ATT38">
        <v>0</v>
      </c>
      <c r="ATV38" t="s">
        <v>2273</v>
      </c>
      <c r="ATW38" t="s">
        <v>2195</v>
      </c>
      <c r="ATY38" t="s">
        <v>2338</v>
      </c>
      <c r="ATZ38" t="s">
        <v>2273</v>
      </c>
      <c r="AUA38" t="s">
        <v>2195</v>
      </c>
      <c r="AUC38" t="s">
        <v>2378</v>
      </c>
      <c r="AUI38">
        <v>468026847</v>
      </c>
      <c r="AUJ38" s="2">
        <v>45156.470150462963</v>
      </c>
      <c r="AUM38" t="s">
        <v>2214</v>
      </c>
      <c r="AUN38" t="s">
        <v>2215</v>
      </c>
      <c r="AUO38" t="s">
        <v>2216</v>
      </c>
    </row>
    <row r="39" spans="1:534 1125:1237" x14ac:dyDescent="0.35">
      <c r="A39">
        <v>38</v>
      </c>
      <c r="B39" t="s">
        <v>2389</v>
      </c>
      <c r="C39" s="2">
        <v>45155</v>
      </c>
      <c r="D39" t="s">
        <v>2319</v>
      </c>
      <c r="E39" t="s">
        <v>2320</v>
      </c>
      <c r="F39" s="2">
        <v>45155.619223715272</v>
      </c>
      <c r="G39" s="2">
        <v>45155.621996377318</v>
      </c>
      <c r="H39" t="s">
        <v>2189</v>
      </c>
      <c r="K39" t="s">
        <v>2190</v>
      </c>
      <c r="L39" s="2">
        <v>45155</v>
      </c>
      <c r="M39" t="s">
        <v>99</v>
      </c>
      <c r="N39" t="s">
        <v>2321</v>
      </c>
      <c r="O39" t="s">
        <v>102</v>
      </c>
      <c r="P39" t="s">
        <v>2192</v>
      </c>
      <c r="S39" t="s">
        <v>2193</v>
      </c>
      <c r="T39" t="s">
        <v>2322</v>
      </c>
      <c r="V39" t="s">
        <v>2195</v>
      </c>
      <c r="X39" t="s">
        <v>2196</v>
      </c>
      <c r="AA39" t="s">
        <v>2206</v>
      </c>
      <c r="AB39">
        <v>0</v>
      </c>
      <c r="AC39">
        <v>0</v>
      </c>
      <c r="AD39">
        <v>0</v>
      </c>
      <c r="AE39">
        <v>1</v>
      </c>
      <c r="AF39">
        <v>1</v>
      </c>
      <c r="EK39" t="s">
        <v>2390</v>
      </c>
      <c r="EL39">
        <v>0</v>
      </c>
      <c r="EM39">
        <v>0</v>
      </c>
      <c r="EN39">
        <v>0</v>
      </c>
      <c r="EO39">
        <v>1</v>
      </c>
      <c r="EP39">
        <v>0</v>
      </c>
      <c r="EQ39">
        <v>1</v>
      </c>
      <c r="FZ39" t="s">
        <v>2198</v>
      </c>
      <c r="GA39">
        <v>1500</v>
      </c>
      <c r="GB39" t="s">
        <v>2239</v>
      </c>
      <c r="GE39">
        <v>60</v>
      </c>
      <c r="GF39">
        <v>120</v>
      </c>
      <c r="GG39">
        <v>1</v>
      </c>
      <c r="GH39">
        <v>150</v>
      </c>
      <c r="GI39">
        <v>0</v>
      </c>
      <c r="GK39" t="s">
        <v>2195</v>
      </c>
      <c r="GM39" t="s">
        <v>2390</v>
      </c>
      <c r="GN39">
        <v>0</v>
      </c>
      <c r="GO39">
        <v>0</v>
      </c>
      <c r="GP39">
        <v>0</v>
      </c>
      <c r="GQ39">
        <v>1</v>
      </c>
      <c r="GR39">
        <v>0</v>
      </c>
      <c r="GT39" t="s">
        <v>2361</v>
      </c>
      <c r="GU39">
        <v>1</v>
      </c>
      <c r="GV39">
        <v>0</v>
      </c>
      <c r="GW39">
        <v>0</v>
      </c>
      <c r="GX39">
        <v>1</v>
      </c>
      <c r="GY39">
        <v>0</v>
      </c>
      <c r="GZ39">
        <v>0</v>
      </c>
      <c r="HA39">
        <v>1</v>
      </c>
      <c r="HB39">
        <v>0</v>
      </c>
      <c r="HC39">
        <v>0</v>
      </c>
      <c r="HD39">
        <v>0</v>
      </c>
      <c r="HE39">
        <v>0</v>
      </c>
      <c r="HH39" t="s">
        <v>2223</v>
      </c>
      <c r="HI39">
        <v>0</v>
      </c>
      <c r="HJ39">
        <v>1</v>
      </c>
      <c r="HK39">
        <v>0</v>
      </c>
      <c r="HL39">
        <v>0</v>
      </c>
      <c r="HM39" t="s">
        <v>2390</v>
      </c>
      <c r="HN39">
        <v>0</v>
      </c>
      <c r="HO39">
        <v>0</v>
      </c>
      <c r="HP39">
        <v>0</v>
      </c>
      <c r="HQ39">
        <v>1</v>
      </c>
      <c r="HR39">
        <v>0</v>
      </c>
      <c r="HS39" t="s">
        <v>2382</v>
      </c>
      <c r="HT39">
        <v>1</v>
      </c>
      <c r="HU39">
        <v>0</v>
      </c>
      <c r="HV39">
        <v>0</v>
      </c>
      <c r="HW39">
        <v>0</v>
      </c>
      <c r="HX39">
        <v>0</v>
      </c>
      <c r="HY39">
        <v>0</v>
      </c>
      <c r="HZ39">
        <v>0</v>
      </c>
      <c r="IA39">
        <v>0</v>
      </c>
      <c r="IB39">
        <v>1</v>
      </c>
      <c r="IC39">
        <v>0</v>
      </c>
      <c r="ID39">
        <v>0</v>
      </c>
      <c r="IE39">
        <v>0</v>
      </c>
      <c r="JB39" t="s">
        <v>2206</v>
      </c>
      <c r="JC39">
        <v>0</v>
      </c>
      <c r="JD39">
        <v>0</v>
      </c>
      <c r="JE39">
        <v>0</v>
      </c>
      <c r="JF39">
        <v>0</v>
      </c>
      <c r="JG39">
        <v>0</v>
      </c>
      <c r="JH39">
        <v>0</v>
      </c>
      <c r="JI39">
        <v>0</v>
      </c>
      <c r="JJ39">
        <v>0</v>
      </c>
      <c r="JK39">
        <v>0</v>
      </c>
      <c r="JL39">
        <v>0</v>
      </c>
      <c r="JM39">
        <v>0</v>
      </c>
      <c r="JN39">
        <v>0</v>
      </c>
      <c r="JO39">
        <v>0</v>
      </c>
      <c r="JP39">
        <v>0</v>
      </c>
      <c r="JQ39">
        <v>0</v>
      </c>
      <c r="JR39">
        <v>1</v>
      </c>
      <c r="JS39">
        <v>1</v>
      </c>
      <c r="JT39">
        <v>3</v>
      </c>
      <c r="AQG39" t="s">
        <v>2334</v>
      </c>
      <c r="AQH39">
        <v>0</v>
      </c>
      <c r="AQI39">
        <v>0</v>
      </c>
      <c r="AQJ39">
        <v>0</v>
      </c>
      <c r="AQK39">
        <v>0</v>
      </c>
      <c r="AQL39">
        <v>1</v>
      </c>
      <c r="AQM39">
        <v>1</v>
      </c>
      <c r="AQN39">
        <v>0</v>
      </c>
      <c r="AQO39">
        <v>0</v>
      </c>
      <c r="AQP39">
        <v>0</v>
      </c>
      <c r="AQQ39">
        <v>0</v>
      </c>
      <c r="AQS39" t="s">
        <v>2326</v>
      </c>
      <c r="AQT39">
        <v>0</v>
      </c>
      <c r="AQU39">
        <v>0</v>
      </c>
      <c r="AQV39">
        <v>0</v>
      </c>
      <c r="AQW39">
        <v>1</v>
      </c>
      <c r="AQX39">
        <v>0</v>
      </c>
      <c r="AQY39">
        <v>0</v>
      </c>
      <c r="AQZ39">
        <v>0</v>
      </c>
      <c r="ARA39">
        <v>0</v>
      </c>
      <c r="ARB39">
        <v>0</v>
      </c>
      <c r="ARC39">
        <v>0</v>
      </c>
      <c r="ARD39">
        <v>0</v>
      </c>
      <c r="ARF39" t="s">
        <v>2209</v>
      </c>
      <c r="ARG39" t="s">
        <v>2210</v>
      </c>
      <c r="ARH39">
        <v>0</v>
      </c>
      <c r="ARI39">
        <v>1</v>
      </c>
      <c r="ARJ39">
        <v>0</v>
      </c>
      <c r="ARK39">
        <v>0</v>
      </c>
      <c r="ARL39">
        <v>0</v>
      </c>
      <c r="ARM39">
        <v>0</v>
      </c>
      <c r="ARO39" t="s">
        <v>2206</v>
      </c>
      <c r="ARP39">
        <v>1</v>
      </c>
      <c r="ARQ39">
        <v>0</v>
      </c>
      <c r="ARR39">
        <v>0</v>
      </c>
      <c r="ARS39">
        <v>0</v>
      </c>
      <c r="ART39">
        <v>0</v>
      </c>
      <c r="ARU39">
        <v>0</v>
      </c>
      <c r="ARW39">
        <v>0</v>
      </c>
      <c r="ARX39">
        <v>0</v>
      </c>
      <c r="ARY39">
        <v>0</v>
      </c>
      <c r="ASB39" t="s">
        <v>2211</v>
      </c>
      <c r="ASC39" t="s">
        <v>2206</v>
      </c>
      <c r="ASD39">
        <v>1</v>
      </c>
      <c r="ASE39">
        <v>0</v>
      </c>
      <c r="ASF39">
        <v>0</v>
      </c>
      <c r="ASG39">
        <v>0</v>
      </c>
      <c r="ASH39">
        <v>0</v>
      </c>
      <c r="ASI39">
        <v>0</v>
      </c>
      <c r="ASJ39">
        <v>0</v>
      </c>
      <c r="ASK39">
        <v>0</v>
      </c>
      <c r="ASL39">
        <v>0</v>
      </c>
      <c r="ASN39" t="s">
        <v>2327</v>
      </c>
      <c r="ASO39">
        <v>0</v>
      </c>
      <c r="ASP39">
        <v>0</v>
      </c>
      <c r="ASQ39">
        <v>1</v>
      </c>
      <c r="ASR39">
        <v>1</v>
      </c>
      <c r="ASS39">
        <v>0</v>
      </c>
      <c r="AST39">
        <v>0</v>
      </c>
      <c r="ASU39">
        <v>0</v>
      </c>
      <c r="ASV39">
        <v>0</v>
      </c>
      <c r="ASW39">
        <v>0</v>
      </c>
      <c r="ASX39">
        <v>0</v>
      </c>
      <c r="ASZ39" t="s">
        <v>2206</v>
      </c>
      <c r="ATA39">
        <v>1</v>
      </c>
      <c r="ATB39">
        <v>0</v>
      </c>
      <c r="ATC39">
        <v>0</v>
      </c>
      <c r="ATD39">
        <v>0</v>
      </c>
      <c r="ATE39">
        <v>0</v>
      </c>
      <c r="ATF39">
        <v>0</v>
      </c>
      <c r="ATG39">
        <v>0</v>
      </c>
      <c r="ATH39">
        <v>0</v>
      </c>
      <c r="ATI39">
        <v>0</v>
      </c>
      <c r="ATK39" t="s">
        <v>2375</v>
      </c>
      <c r="ATL39">
        <v>0</v>
      </c>
      <c r="ATM39">
        <v>0</v>
      </c>
      <c r="ATN39">
        <v>0</v>
      </c>
      <c r="ATO39">
        <v>0</v>
      </c>
      <c r="ATP39">
        <v>1</v>
      </c>
      <c r="ATQ39">
        <v>1</v>
      </c>
      <c r="ATR39">
        <v>1</v>
      </c>
      <c r="ATS39">
        <v>0</v>
      </c>
      <c r="ATT39">
        <v>0</v>
      </c>
      <c r="ATV39" t="s">
        <v>2273</v>
      </c>
      <c r="ATW39" t="s">
        <v>2195</v>
      </c>
      <c r="ATY39" t="s">
        <v>2338</v>
      </c>
      <c r="ATZ39" t="s">
        <v>2273</v>
      </c>
      <c r="AUA39" t="s">
        <v>2195</v>
      </c>
      <c r="AUC39" t="s">
        <v>2378</v>
      </c>
      <c r="AUI39">
        <v>468026852</v>
      </c>
      <c r="AUJ39" s="2">
        <v>45156.470173611116</v>
      </c>
      <c r="AUM39" t="s">
        <v>2214</v>
      </c>
      <c r="AUN39" t="s">
        <v>2215</v>
      </c>
      <c r="AUO39" t="s">
        <v>2216</v>
      </c>
    </row>
    <row r="40" spans="1:534 1125:1237" x14ac:dyDescent="0.35">
      <c r="A40">
        <v>39</v>
      </c>
      <c r="B40" t="s">
        <v>2391</v>
      </c>
      <c r="C40" s="2">
        <v>45155</v>
      </c>
      <c r="D40" t="s">
        <v>2319</v>
      </c>
      <c r="E40" t="s">
        <v>2320</v>
      </c>
      <c r="F40" s="2">
        <v>45155.622085312498</v>
      </c>
      <c r="G40" s="2">
        <v>45155.62484399305</v>
      </c>
      <c r="H40" t="s">
        <v>2189</v>
      </c>
      <c r="K40" t="s">
        <v>2190</v>
      </c>
      <c r="L40" s="2">
        <v>45155</v>
      </c>
      <c r="M40" t="s">
        <v>99</v>
      </c>
      <c r="N40" t="s">
        <v>2321</v>
      </c>
      <c r="O40" t="s">
        <v>102</v>
      </c>
      <c r="P40" t="s">
        <v>2192</v>
      </c>
      <c r="S40" t="s">
        <v>2193</v>
      </c>
      <c r="T40" t="s">
        <v>2322</v>
      </c>
      <c r="V40" t="s">
        <v>2195</v>
      </c>
      <c r="X40" t="s">
        <v>2196</v>
      </c>
      <c r="AA40" t="s">
        <v>2206</v>
      </c>
      <c r="AB40">
        <v>0</v>
      </c>
      <c r="AC40">
        <v>0</v>
      </c>
      <c r="AD40">
        <v>0</v>
      </c>
      <c r="AE40">
        <v>1</v>
      </c>
      <c r="AF40">
        <v>1</v>
      </c>
      <c r="EK40" t="s">
        <v>2390</v>
      </c>
      <c r="EL40">
        <v>0</v>
      </c>
      <c r="EM40">
        <v>0</v>
      </c>
      <c r="EN40">
        <v>0</v>
      </c>
      <c r="EO40">
        <v>1</v>
      </c>
      <c r="EP40">
        <v>0</v>
      </c>
      <c r="EQ40">
        <v>1</v>
      </c>
      <c r="FZ40" t="s">
        <v>2198</v>
      </c>
      <c r="GA40">
        <v>1250</v>
      </c>
      <c r="GB40" t="s">
        <v>2342</v>
      </c>
      <c r="GE40">
        <v>45</v>
      </c>
      <c r="GF40">
        <v>120</v>
      </c>
      <c r="GG40">
        <v>1</v>
      </c>
      <c r="GH40">
        <v>120</v>
      </c>
      <c r="GI40">
        <v>0</v>
      </c>
      <c r="GK40" t="s">
        <v>2195</v>
      </c>
      <c r="GM40" t="s">
        <v>2390</v>
      </c>
      <c r="GN40">
        <v>0</v>
      </c>
      <c r="GO40">
        <v>0</v>
      </c>
      <c r="GP40">
        <v>0</v>
      </c>
      <c r="GQ40">
        <v>1</v>
      </c>
      <c r="GR40">
        <v>0</v>
      </c>
      <c r="GT40" t="s">
        <v>2343</v>
      </c>
      <c r="GU40">
        <v>1</v>
      </c>
      <c r="GV40">
        <v>0</v>
      </c>
      <c r="GW40">
        <v>0</v>
      </c>
      <c r="GX40">
        <v>1</v>
      </c>
      <c r="GY40">
        <v>0</v>
      </c>
      <c r="GZ40">
        <v>1</v>
      </c>
      <c r="HA40">
        <v>1</v>
      </c>
      <c r="HB40">
        <v>0</v>
      </c>
      <c r="HC40">
        <v>0</v>
      </c>
      <c r="HD40">
        <v>0</v>
      </c>
      <c r="HE40">
        <v>0</v>
      </c>
      <c r="HH40" t="s">
        <v>2223</v>
      </c>
      <c r="HI40">
        <v>0</v>
      </c>
      <c r="HJ40">
        <v>1</v>
      </c>
      <c r="HK40">
        <v>0</v>
      </c>
      <c r="HL40">
        <v>0</v>
      </c>
      <c r="HM40" t="s">
        <v>2390</v>
      </c>
      <c r="HN40">
        <v>0</v>
      </c>
      <c r="HO40">
        <v>0</v>
      </c>
      <c r="HP40">
        <v>0</v>
      </c>
      <c r="HQ40">
        <v>1</v>
      </c>
      <c r="HR40">
        <v>0</v>
      </c>
      <c r="HS40" t="s">
        <v>2392</v>
      </c>
      <c r="HT40">
        <v>0</v>
      </c>
      <c r="HU40">
        <v>0</v>
      </c>
      <c r="HV40">
        <v>0</v>
      </c>
      <c r="HW40">
        <v>0</v>
      </c>
      <c r="HX40">
        <v>1</v>
      </c>
      <c r="HY40">
        <v>1</v>
      </c>
      <c r="HZ40">
        <v>0</v>
      </c>
      <c r="IA40">
        <v>0</v>
      </c>
      <c r="IB40">
        <v>0</v>
      </c>
      <c r="IC40">
        <v>0</v>
      </c>
      <c r="ID40">
        <v>0</v>
      </c>
      <c r="IE40">
        <v>0</v>
      </c>
      <c r="JB40" t="s">
        <v>2206</v>
      </c>
      <c r="JC40">
        <v>0</v>
      </c>
      <c r="JD40">
        <v>0</v>
      </c>
      <c r="JE40">
        <v>0</v>
      </c>
      <c r="JF40">
        <v>0</v>
      </c>
      <c r="JG40">
        <v>0</v>
      </c>
      <c r="JH40">
        <v>0</v>
      </c>
      <c r="JI40">
        <v>0</v>
      </c>
      <c r="JJ40">
        <v>0</v>
      </c>
      <c r="JK40">
        <v>0</v>
      </c>
      <c r="JL40">
        <v>0</v>
      </c>
      <c r="JM40">
        <v>0</v>
      </c>
      <c r="JN40">
        <v>0</v>
      </c>
      <c r="JO40">
        <v>0</v>
      </c>
      <c r="JP40">
        <v>0</v>
      </c>
      <c r="JQ40">
        <v>0</v>
      </c>
      <c r="JR40">
        <v>1</v>
      </c>
      <c r="JS40">
        <v>1</v>
      </c>
      <c r="JT40">
        <v>3</v>
      </c>
      <c r="AQG40" t="s">
        <v>2393</v>
      </c>
      <c r="AQH40">
        <v>0</v>
      </c>
      <c r="AQI40">
        <v>0</v>
      </c>
      <c r="AQJ40">
        <v>1</v>
      </c>
      <c r="AQK40">
        <v>0</v>
      </c>
      <c r="AQL40">
        <v>1</v>
      </c>
      <c r="AQM40">
        <v>0</v>
      </c>
      <c r="AQN40">
        <v>0</v>
      </c>
      <c r="AQO40">
        <v>0</v>
      </c>
      <c r="AQP40">
        <v>0</v>
      </c>
      <c r="AQQ40">
        <v>0</v>
      </c>
      <c r="AQS40" t="s">
        <v>2326</v>
      </c>
      <c r="AQT40">
        <v>0</v>
      </c>
      <c r="AQU40">
        <v>0</v>
      </c>
      <c r="AQV40">
        <v>0</v>
      </c>
      <c r="AQW40">
        <v>1</v>
      </c>
      <c r="AQX40">
        <v>0</v>
      </c>
      <c r="AQY40">
        <v>0</v>
      </c>
      <c r="AQZ40">
        <v>0</v>
      </c>
      <c r="ARA40">
        <v>0</v>
      </c>
      <c r="ARB40">
        <v>0</v>
      </c>
      <c r="ARC40">
        <v>0</v>
      </c>
      <c r="ARD40">
        <v>0</v>
      </c>
      <c r="ARF40" t="s">
        <v>2209</v>
      </c>
      <c r="ARG40" t="s">
        <v>2210</v>
      </c>
      <c r="ARH40">
        <v>0</v>
      </c>
      <c r="ARI40">
        <v>1</v>
      </c>
      <c r="ARJ40">
        <v>0</v>
      </c>
      <c r="ARK40">
        <v>0</v>
      </c>
      <c r="ARL40">
        <v>0</v>
      </c>
      <c r="ARM40">
        <v>0</v>
      </c>
      <c r="ARO40" t="s">
        <v>2206</v>
      </c>
      <c r="ARP40">
        <v>1</v>
      </c>
      <c r="ARQ40">
        <v>0</v>
      </c>
      <c r="ARR40">
        <v>0</v>
      </c>
      <c r="ARS40">
        <v>0</v>
      </c>
      <c r="ART40">
        <v>0</v>
      </c>
      <c r="ARU40">
        <v>0</v>
      </c>
      <c r="ARW40">
        <v>0</v>
      </c>
      <c r="ARX40">
        <v>0</v>
      </c>
      <c r="ARY40">
        <v>0</v>
      </c>
      <c r="ASB40" t="s">
        <v>2211</v>
      </c>
      <c r="ASC40" t="s">
        <v>2206</v>
      </c>
      <c r="ASD40">
        <v>1</v>
      </c>
      <c r="ASE40">
        <v>0</v>
      </c>
      <c r="ASF40">
        <v>0</v>
      </c>
      <c r="ASG40">
        <v>0</v>
      </c>
      <c r="ASH40">
        <v>0</v>
      </c>
      <c r="ASI40">
        <v>0</v>
      </c>
      <c r="ASJ40">
        <v>0</v>
      </c>
      <c r="ASK40">
        <v>0</v>
      </c>
      <c r="ASL40">
        <v>0</v>
      </c>
      <c r="ASN40" t="s">
        <v>2356</v>
      </c>
      <c r="ASO40">
        <v>0</v>
      </c>
      <c r="ASP40">
        <v>0</v>
      </c>
      <c r="ASQ40">
        <v>1</v>
      </c>
      <c r="ASR40">
        <v>1</v>
      </c>
      <c r="ASS40">
        <v>0</v>
      </c>
      <c r="AST40">
        <v>0</v>
      </c>
      <c r="ASU40">
        <v>0</v>
      </c>
      <c r="ASV40">
        <v>0</v>
      </c>
      <c r="ASW40">
        <v>0</v>
      </c>
      <c r="ASX40">
        <v>0</v>
      </c>
      <c r="ASZ40" t="s">
        <v>2206</v>
      </c>
      <c r="ATA40">
        <v>1</v>
      </c>
      <c r="ATB40">
        <v>0</v>
      </c>
      <c r="ATC40">
        <v>0</v>
      </c>
      <c r="ATD40">
        <v>0</v>
      </c>
      <c r="ATE40">
        <v>0</v>
      </c>
      <c r="ATF40">
        <v>0</v>
      </c>
      <c r="ATG40">
        <v>0</v>
      </c>
      <c r="ATH40">
        <v>0</v>
      </c>
      <c r="ATI40">
        <v>0</v>
      </c>
      <c r="ATK40" t="s">
        <v>2394</v>
      </c>
      <c r="ATL40">
        <v>0</v>
      </c>
      <c r="ATM40">
        <v>0</v>
      </c>
      <c r="ATN40">
        <v>0</v>
      </c>
      <c r="ATO40">
        <v>0</v>
      </c>
      <c r="ATP40">
        <v>1</v>
      </c>
      <c r="ATQ40">
        <v>1</v>
      </c>
      <c r="ATR40">
        <v>0</v>
      </c>
      <c r="ATS40">
        <v>0</v>
      </c>
      <c r="ATT40">
        <v>0</v>
      </c>
      <c r="ATV40" t="s">
        <v>2273</v>
      </c>
      <c r="ATW40" t="s">
        <v>2195</v>
      </c>
      <c r="ATY40" t="s">
        <v>2338</v>
      </c>
      <c r="ATZ40" t="s">
        <v>2273</v>
      </c>
      <c r="AUA40" t="s">
        <v>2195</v>
      </c>
      <c r="AUC40" t="s">
        <v>2395</v>
      </c>
      <c r="AUI40">
        <v>468026861</v>
      </c>
      <c r="AUJ40" s="2">
        <v>45156.470185185193</v>
      </c>
      <c r="AUM40" t="s">
        <v>2214</v>
      </c>
      <c r="AUN40" t="s">
        <v>2215</v>
      </c>
      <c r="AUO40" t="s">
        <v>2216</v>
      </c>
    </row>
    <row r="41" spans="1:534 1125:1237" x14ac:dyDescent="0.35">
      <c r="A41">
        <v>40</v>
      </c>
      <c r="B41" t="s">
        <v>2396</v>
      </c>
      <c r="C41" s="2">
        <v>45155</v>
      </c>
      <c r="D41" t="s">
        <v>2319</v>
      </c>
      <c r="E41" t="s">
        <v>2320</v>
      </c>
      <c r="F41" s="2">
        <v>45155.62584439815</v>
      </c>
      <c r="G41" s="2">
        <v>45155.629832673607</v>
      </c>
      <c r="H41" t="s">
        <v>2189</v>
      </c>
      <c r="K41" t="s">
        <v>2190</v>
      </c>
      <c r="L41" s="2">
        <v>45155</v>
      </c>
      <c r="M41" t="s">
        <v>99</v>
      </c>
      <c r="N41" t="s">
        <v>2321</v>
      </c>
      <c r="O41" t="s">
        <v>102</v>
      </c>
      <c r="P41" t="s">
        <v>2192</v>
      </c>
      <c r="S41" t="s">
        <v>2193</v>
      </c>
      <c r="T41" t="s">
        <v>2322</v>
      </c>
      <c r="V41" t="s">
        <v>2195</v>
      </c>
      <c r="X41" t="s">
        <v>2196</v>
      </c>
      <c r="AA41" t="s">
        <v>2206</v>
      </c>
      <c r="AB41">
        <v>0</v>
      </c>
      <c r="AC41">
        <v>0</v>
      </c>
      <c r="AD41">
        <v>0</v>
      </c>
      <c r="AE41">
        <v>1</v>
      </c>
      <c r="AF41">
        <v>1</v>
      </c>
      <c r="EK41" t="s">
        <v>2390</v>
      </c>
      <c r="EL41">
        <v>0</v>
      </c>
      <c r="EM41">
        <v>0</v>
      </c>
      <c r="EN41">
        <v>0</v>
      </c>
      <c r="EO41">
        <v>1</v>
      </c>
      <c r="EP41">
        <v>0</v>
      </c>
      <c r="EQ41">
        <v>1</v>
      </c>
      <c r="FZ41" t="s">
        <v>2198</v>
      </c>
      <c r="GA41">
        <v>1500</v>
      </c>
      <c r="GB41" t="s">
        <v>2239</v>
      </c>
      <c r="GE41">
        <v>30</v>
      </c>
      <c r="GF41">
        <v>120</v>
      </c>
      <c r="GG41">
        <v>1</v>
      </c>
      <c r="GH41">
        <v>50</v>
      </c>
      <c r="GI41">
        <v>0</v>
      </c>
      <c r="GK41" t="s">
        <v>2195</v>
      </c>
      <c r="GM41" t="s">
        <v>2390</v>
      </c>
      <c r="GN41">
        <v>0</v>
      </c>
      <c r="GO41">
        <v>0</v>
      </c>
      <c r="GP41">
        <v>0</v>
      </c>
      <c r="GQ41">
        <v>1</v>
      </c>
      <c r="GR41">
        <v>0</v>
      </c>
      <c r="GT41" t="s">
        <v>2343</v>
      </c>
      <c r="GU41">
        <v>1</v>
      </c>
      <c r="GV41">
        <v>0</v>
      </c>
      <c r="GW41">
        <v>0</v>
      </c>
      <c r="GX41">
        <v>1</v>
      </c>
      <c r="GY41">
        <v>0</v>
      </c>
      <c r="GZ41">
        <v>1</v>
      </c>
      <c r="HA41">
        <v>1</v>
      </c>
      <c r="HB41">
        <v>0</v>
      </c>
      <c r="HC41">
        <v>0</v>
      </c>
      <c r="HD41">
        <v>0</v>
      </c>
      <c r="HE41">
        <v>0</v>
      </c>
      <c r="HH41" t="s">
        <v>2223</v>
      </c>
      <c r="HI41">
        <v>0</v>
      </c>
      <c r="HJ41">
        <v>1</v>
      </c>
      <c r="HK41">
        <v>0</v>
      </c>
      <c r="HL41">
        <v>0</v>
      </c>
      <c r="HM41" t="s">
        <v>2390</v>
      </c>
      <c r="HN41">
        <v>0</v>
      </c>
      <c r="HO41">
        <v>0</v>
      </c>
      <c r="HP41">
        <v>0</v>
      </c>
      <c r="HQ41">
        <v>1</v>
      </c>
      <c r="HR41">
        <v>0</v>
      </c>
      <c r="HS41" t="s">
        <v>2324</v>
      </c>
      <c r="HT41">
        <v>0</v>
      </c>
      <c r="HU41">
        <v>0</v>
      </c>
      <c r="HV41">
        <v>0</v>
      </c>
      <c r="HW41">
        <v>0</v>
      </c>
      <c r="HX41">
        <v>0</v>
      </c>
      <c r="HY41">
        <v>0</v>
      </c>
      <c r="HZ41">
        <v>0</v>
      </c>
      <c r="IA41">
        <v>0</v>
      </c>
      <c r="IB41">
        <v>1</v>
      </c>
      <c r="IC41">
        <v>0</v>
      </c>
      <c r="ID41">
        <v>0</v>
      </c>
      <c r="IE41">
        <v>0</v>
      </c>
      <c r="JB41" t="s">
        <v>2206</v>
      </c>
      <c r="JC41">
        <v>0</v>
      </c>
      <c r="JD41">
        <v>0</v>
      </c>
      <c r="JE41">
        <v>0</v>
      </c>
      <c r="JF41">
        <v>0</v>
      </c>
      <c r="JG41">
        <v>0</v>
      </c>
      <c r="JH41">
        <v>0</v>
      </c>
      <c r="JI41">
        <v>0</v>
      </c>
      <c r="JJ41">
        <v>0</v>
      </c>
      <c r="JK41">
        <v>0</v>
      </c>
      <c r="JL41">
        <v>0</v>
      </c>
      <c r="JM41">
        <v>0</v>
      </c>
      <c r="JN41">
        <v>0</v>
      </c>
      <c r="JO41">
        <v>0</v>
      </c>
      <c r="JP41">
        <v>0</v>
      </c>
      <c r="JQ41">
        <v>0</v>
      </c>
      <c r="JR41">
        <v>1</v>
      </c>
      <c r="JS41">
        <v>1</v>
      </c>
      <c r="JT41">
        <v>3</v>
      </c>
      <c r="AQG41" t="s">
        <v>2334</v>
      </c>
      <c r="AQH41">
        <v>0</v>
      </c>
      <c r="AQI41">
        <v>0</v>
      </c>
      <c r="AQJ41">
        <v>0</v>
      </c>
      <c r="AQK41">
        <v>0</v>
      </c>
      <c r="AQL41">
        <v>1</v>
      </c>
      <c r="AQM41">
        <v>1</v>
      </c>
      <c r="AQN41">
        <v>0</v>
      </c>
      <c r="AQO41">
        <v>0</v>
      </c>
      <c r="AQP41">
        <v>0</v>
      </c>
      <c r="AQQ41">
        <v>0</v>
      </c>
      <c r="AQS41" t="s">
        <v>2326</v>
      </c>
      <c r="AQT41">
        <v>0</v>
      </c>
      <c r="AQU41">
        <v>0</v>
      </c>
      <c r="AQV41">
        <v>0</v>
      </c>
      <c r="AQW41">
        <v>1</v>
      </c>
      <c r="AQX41">
        <v>0</v>
      </c>
      <c r="AQY41">
        <v>0</v>
      </c>
      <c r="AQZ41">
        <v>0</v>
      </c>
      <c r="ARA41">
        <v>0</v>
      </c>
      <c r="ARB41">
        <v>0</v>
      </c>
      <c r="ARC41">
        <v>0</v>
      </c>
      <c r="ARD41">
        <v>0</v>
      </c>
      <c r="ARF41" t="s">
        <v>2209</v>
      </c>
      <c r="ARG41" t="s">
        <v>2210</v>
      </c>
      <c r="ARH41">
        <v>0</v>
      </c>
      <c r="ARI41">
        <v>1</v>
      </c>
      <c r="ARJ41">
        <v>0</v>
      </c>
      <c r="ARK41">
        <v>0</v>
      </c>
      <c r="ARL41">
        <v>0</v>
      </c>
      <c r="ARM41">
        <v>0</v>
      </c>
      <c r="ARO41" t="s">
        <v>2206</v>
      </c>
      <c r="ARP41">
        <v>1</v>
      </c>
      <c r="ARQ41">
        <v>0</v>
      </c>
      <c r="ARR41">
        <v>0</v>
      </c>
      <c r="ARS41">
        <v>0</v>
      </c>
      <c r="ART41">
        <v>0</v>
      </c>
      <c r="ARU41">
        <v>0</v>
      </c>
      <c r="ARW41">
        <v>0</v>
      </c>
      <c r="ARX41">
        <v>0</v>
      </c>
      <c r="ARY41">
        <v>0</v>
      </c>
      <c r="ASB41" t="s">
        <v>2211</v>
      </c>
      <c r="ASC41" t="s">
        <v>2206</v>
      </c>
      <c r="ASD41">
        <v>1</v>
      </c>
      <c r="ASE41">
        <v>0</v>
      </c>
      <c r="ASF41">
        <v>0</v>
      </c>
      <c r="ASG41">
        <v>0</v>
      </c>
      <c r="ASH41">
        <v>0</v>
      </c>
      <c r="ASI41">
        <v>0</v>
      </c>
      <c r="ASJ41">
        <v>0</v>
      </c>
      <c r="ASK41">
        <v>0</v>
      </c>
      <c r="ASL41">
        <v>0</v>
      </c>
      <c r="ASN41" t="s">
        <v>2356</v>
      </c>
      <c r="ASO41">
        <v>0</v>
      </c>
      <c r="ASP41">
        <v>0</v>
      </c>
      <c r="ASQ41">
        <v>1</v>
      </c>
      <c r="ASR41">
        <v>1</v>
      </c>
      <c r="ASS41">
        <v>0</v>
      </c>
      <c r="AST41">
        <v>0</v>
      </c>
      <c r="ASU41">
        <v>0</v>
      </c>
      <c r="ASV41">
        <v>0</v>
      </c>
      <c r="ASW41">
        <v>0</v>
      </c>
      <c r="ASX41">
        <v>0</v>
      </c>
      <c r="ASZ41" t="s">
        <v>2206</v>
      </c>
      <c r="ATA41">
        <v>1</v>
      </c>
      <c r="ATB41">
        <v>0</v>
      </c>
      <c r="ATC41">
        <v>0</v>
      </c>
      <c r="ATD41">
        <v>0</v>
      </c>
      <c r="ATE41">
        <v>0</v>
      </c>
      <c r="ATF41">
        <v>0</v>
      </c>
      <c r="ATG41">
        <v>0</v>
      </c>
      <c r="ATH41">
        <v>0</v>
      </c>
      <c r="ATI41">
        <v>0</v>
      </c>
      <c r="ATK41" t="s">
        <v>2397</v>
      </c>
      <c r="ATL41">
        <v>0</v>
      </c>
      <c r="ATM41">
        <v>0</v>
      </c>
      <c r="ATN41">
        <v>0</v>
      </c>
      <c r="ATO41">
        <v>0</v>
      </c>
      <c r="ATP41">
        <v>1</v>
      </c>
      <c r="ATQ41">
        <v>1</v>
      </c>
      <c r="ATR41">
        <v>1</v>
      </c>
      <c r="ATS41">
        <v>0</v>
      </c>
      <c r="ATT41">
        <v>0</v>
      </c>
      <c r="ATV41" t="s">
        <v>2273</v>
      </c>
      <c r="ATW41" t="s">
        <v>2195</v>
      </c>
      <c r="ATY41" t="s">
        <v>2338</v>
      </c>
      <c r="ATZ41" t="s">
        <v>2273</v>
      </c>
      <c r="AUA41" t="s">
        <v>2195</v>
      </c>
      <c r="AUC41" t="s">
        <v>2398</v>
      </c>
      <c r="AUI41">
        <v>468026882</v>
      </c>
      <c r="AUJ41" s="2">
        <v>45156.470208333332</v>
      </c>
      <c r="AUM41" t="s">
        <v>2214</v>
      </c>
      <c r="AUN41" t="s">
        <v>2215</v>
      </c>
      <c r="AUO41" t="s">
        <v>2216</v>
      </c>
    </row>
    <row r="42" spans="1:534 1125:1237" x14ac:dyDescent="0.35">
      <c r="A42">
        <v>41</v>
      </c>
      <c r="B42" t="s">
        <v>2399</v>
      </c>
      <c r="C42" s="2">
        <v>45155</v>
      </c>
      <c r="D42" t="s">
        <v>2319</v>
      </c>
      <c r="E42" t="s">
        <v>2320</v>
      </c>
      <c r="F42" s="2">
        <v>45155.629882673609</v>
      </c>
      <c r="G42" s="2">
        <v>45155.632473148144</v>
      </c>
      <c r="H42" t="s">
        <v>2189</v>
      </c>
      <c r="K42" t="s">
        <v>2190</v>
      </c>
      <c r="L42" s="2">
        <v>45155</v>
      </c>
      <c r="M42" t="s">
        <v>99</v>
      </c>
      <c r="N42" t="s">
        <v>2321</v>
      </c>
      <c r="O42" t="s">
        <v>102</v>
      </c>
      <c r="P42" t="s">
        <v>2192</v>
      </c>
      <c r="S42" t="s">
        <v>2193</v>
      </c>
      <c r="T42" t="s">
        <v>2322</v>
      </c>
      <c r="V42" t="s">
        <v>2195</v>
      </c>
      <c r="X42" t="s">
        <v>2196</v>
      </c>
      <c r="AA42" t="s">
        <v>2206</v>
      </c>
      <c r="AB42">
        <v>0</v>
      </c>
      <c r="AC42">
        <v>0</v>
      </c>
      <c r="AD42">
        <v>0</v>
      </c>
      <c r="AE42">
        <v>1</v>
      </c>
      <c r="AF42">
        <v>1</v>
      </c>
      <c r="EK42" t="s">
        <v>2390</v>
      </c>
      <c r="EL42">
        <v>0</v>
      </c>
      <c r="EM42">
        <v>0</v>
      </c>
      <c r="EN42">
        <v>0</v>
      </c>
      <c r="EO42">
        <v>1</v>
      </c>
      <c r="EP42">
        <v>0</v>
      </c>
      <c r="EQ42">
        <v>1</v>
      </c>
      <c r="FZ42" t="s">
        <v>2198</v>
      </c>
      <c r="GA42">
        <v>1500</v>
      </c>
      <c r="GB42" t="s">
        <v>2222</v>
      </c>
      <c r="GE42">
        <v>50</v>
      </c>
      <c r="GF42">
        <v>120</v>
      </c>
      <c r="GG42">
        <v>1</v>
      </c>
      <c r="GH42">
        <v>60</v>
      </c>
      <c r="GI42">
        <v>0</v>
      </c>
      <c r="GK42" t="s">
        <v>2195</v>
      </c>
      <c r="GM42" t="s">
        <v>2390</v>
      </c>
      <c r="GN42">
        <v>0</v>
      </c>
      <c r="GO42">
        <v>0</v>
      </c>
      <c r="GP42">
        <v>0</v>
      </c>
      <c r="GQ42">
        <v>1</v>
      </c>
      <c r="GR42">
        <v>0</v>
      </c>
      <c r="GT42" t="s">
        <v>2333</v>
      </c>
      <c r="GU42">
        <v>1</v>
      </c>
      <c r="GV42">
        <v>0</v>
      </c>
      <c r="GW42">
        <v>0</v>
      </c>
      <c r="GX42">
        <v>1</v>
      </c>
      <c r="GY42">
        <v>0</v>
      </c>
      <c r="GZ42">
        <v>1</v>
      </c>
      <c r="HA42">
        <v>1</v>
      </c>
      <c r="HB42">
        <v>0</v>
      </c>
      <c r="HC42">
        <v>0</v>
      </c>
      <c r="HD42">
        <v>0</v>
      </c>
      <c r="HE42">
        <v>0</v>
      </c>
      <c r="HH42" t="s">
        <v>2223</v>
      </c>
      <c r="HI42">
        <v>0</v>
      </c>
      <c r="HJ42">
        <v>1</v>
      </c>
      <c r="HK42">
        <v>0</v>
      </c>
      <c r="HL42">
        <v>0</v>
      </c>
      <c r="HM42" t="s">
        <v>2390</v>
      </c>
      <c r="HN42">
        <v>0</v>
      </c>
      <c r="HO42">
        <v>0</v>
      </c>
      <c r="HP42">
        <v>0</v>
      </c>
      <c r="HQ42">
        <v>1</v>
      </c>
      <c r="HR42">
        <v>0</v>
      </c>
      <c r="HS42" t="s">
        <v>2324</v>
      </c>
      <c r="HT42">
        <v>0</v>
      </c>
      <c r="HU42">
        <v>0</v>
      </c>
      <c r="HV42">
        <v>0</v>
      </c>
      <c r="HW42">
        <v>0</v>
      </c>
      <c r="HX42">
        <v>0</v>
      </c>
      <c r="HY42">
        <v>0</v>
      </c>
      <c r="HZ42">
        <v>0</v>
      </c>
      <c r="IA42">
        <v>0</v>
      </c>
      <c r="IB42">
        <v>1</v>
      </c>
      <c r="IC42">
        <v>0</v>
      </c>
      <c r="ID42">
        <v>0</v>
      </c>
      <c r="IE42">
        <v>0</v>
      </c>
      <c r="JB42" t="s">
        <v>2206</v>
      </c>
      <c r="JC42">
        <v>0</v>
      </c>
      <c r="JD42">
        <v>0</v>
      </c>
      <c r="JE42">
        <v>0</v>
      </c>
      <c r="JF42">
        <v>0</v>
      </c>
      <c r="JG42">
        <v>0</v>
      </c>
      <c r="JH42">
        <v>0</v>
      </c>
      <c r="JI42">
        <v>0</v>
      </c>
      <c r="JJ42">
        <v>0</v>
      </c>
      <c r="JK42">
        <v>0</v>
      </c>
      <c r="JL42">
        <v>0</v>
      </c>
      <c r="JM42">
        <v>0</v>
      </c>
      <c r="JN42">
        <v>0</v>
      </c>
      <c r="JO42">
        <v>0</v>
      </c>
      <c r="JP42">
        <v>0</v>
      </c>
      <c r="JQ42">
        <v>0</v>
      </c>
      <c r="JR42">
        <v>1</v>
      </c>
      <c r="JS42">
        <v>1</v>
      </c>
      <c r="JT42">
        <v>3</v>
      </c>
      <c r="AQG42" t="s">
        <v>2369</v>
      </c>
      <c r="AQH42">
        <v>0</v>
      </c>
      <c r="AQI42">
        <v>0</v>
      </c>
      <c r="AQJ42">
        <v>0</v>
      </c>
      <c r="AQK42">
        <v>0</v>
      </c>
      <c r="AQL42">
        <v>1</v>
      </c>
      <c r="AQM42">
        <v>1</v>
      </c>
      <c r="AQN42">
        <v>0</v>
      </c>
      <c r="AQO42">
        <v>0</v>
      </c>
      <c r="AQP42">
        <v>0</v>
      </c>
      <c r="AQQ42">
        <v>0</v>
      </c>
      <c r="AQS42" t="s">
        <v>2326</v>
      </c>
      <c r="AQT42">
        <v>0</v>
      </c>
      <c r="AQU42">
        <v>0</v>
      </c>
      <c r="AQV42">
        <v>0</v>
      </c>
      <c r="AQW42">
        <v>1</v>
      </c>
      <c r="AQX42">
        <v>0</v>
      </c>
      <c r="AQY42">
        <v>0</v>
      </c>
      <c r="AQZ42">
        <v>0</v>
      </c>
      <c r="ARA42">
        <v>0</v>
      </c>
      <c r="ARB42">
        <v>0</v>
      </c>
      <c r="ARC42">
        <v>0</v>
      </c>
      <c r="ARD42">
        <v>0</v>
      </c>
      <c r="ARF42" t="s">
        <v>2209</v>
      </c>
      <c r="ARG42" t="s">
        <v>2210</v>
      </c>
      <c r="ARH42">
        <v>0</v>
      </c>
      <c r="ARI42">
        <v>1</v>
      </c>
      <c r="ARJ42">
        <v>0</v>
      </c>
      <c r="ARK42">
        <v>0</v>
      </c>
      <c r="ARL42">
        <v>0</v>
      </c>
      <c r="ARM42">
        <v>0</v>
      </c>
      <c r="ARO42" t="s">
        <v>2206</v>
      </c>
      <c r="ARP42">
        <v>1</v>
      </c>
      <c r="ARQ42">
        <v>0</v>
      </c>
      <c r="ARR42">
        <v>0</v>
      </c>
      <c r="ARS42">
        <v>0</v>
      </c>
      <c r="ART42">
        <v>0</v>
      </c>
      <c r="ARU42">
        <v>0</v>
      </c>
      <c r="ARW42">
        <v>0</v>
      </c>
      <c r="ARX42">
        <v>0</v>
      </c>
      <c r="ARY42">
        <v>0</v>
      </c>
      <c r="ASB42" t="s">
        <v>2211</v>
      </c>
      <c r="ASC42" t="s">
        <v>2206</v>
      </c>
      <c r="ASD42">
        <v>1</v>
      </c>
      <c r="ASE42">
        <v>0</v>
      </c>
      <c r="ASF42">
        <v>0</v>
      </c>
      <c r="ASG42">
        <v>0</v>
      </c>
      <c r="ASH42">
        <v>0</v>
      </c>
      <c r="ASI42">
        <v>0</v>
      </c>
      <c r="ASJ42">
        <v>0</v>
      </c>
      <c r="ASK42">
        <v>0</v>
      </c>
      <c r="ASL42">
        <v>0</v>
      </c>
      <c r="ASN42" t="s">
        <v>2356</v>
      </c>
      <c r="ASO42">
        <v>0</v>
      </c>
      <c r="ASP42">
        <v>0</v>
      </c>
      <c r="ASQ42">
        <v>1</v>
      </c>
      <c r="ASR42">
        <v>1</v>
      </c>
      <c r="ASS42">
        <v>0</v>
      </c>
      <c r="AST42">
        <v>0</v>
      </c>
      <c r="ASU42">
        <v>0</v>
      </c>
      <c r="ASV42">
        <v>0</v>
      </c>
      <c r="ASW42">
        <v>0</v>
      </c>
      <c r="ASX42">
        <v>0</v>
      </c>
      <c r="ASZ42" t="s">
        <v>2206</v>
      </c>
      <c r="ATA42">
        <v>1</v>
      </c>
      <c r="ATB42">
        <v>0</v>
      </c>
      <c r="ATC42">
        <v>0</v>
      </c>
      <c r="ATD42">
        <v>0</v>
      </c>
      <c r="ATE42">
        <v>0</v>
      </c>
      <c r="ATF42">
        <v>0</v>
      </c>
      <c r="ATG42">
        <v>0</v>
      </c>
      <c r="ATH42">
        <v>0</v>
      </c>
      <c r="ATI42">
        <v>0</v>
      </c>
      <c r="ATK42" t="s">
        <v>2394</v>
      </c>
      <c r="ATL42">
        <v>0</v>
      </c>
      <c r="ATM42">
        <v>0</v>
      </c>
      <c r="ATN42">
        <v>0</v>
      </c>
      <c r="ATO42">
        <v>0</v>
      </c>
      <c r="ATP42">
        <v>1</v>
      </c>
      <c r="ATQ42">
        <v>1</v>
      </c>
      <c r="ATR42">
        <v>0</v>
      </c>
      <c r="ATS42">
        <v>0</v>
      </c>
      <c r="ATT42">
        <v>0</v>
      </c>
      <c r="ATV42" t="s">
        <v>2273</v>
      </c>
      <c r="ATW42" t="s">
        <v>2195</v>
      </c>
      <c r="ATY42" t="s">
        <v>2338</v>
      </c>
      <c r="ATZ42" t="s">
        <v>2273</v>
      </c>
      <c r="AUA42" t="s">
        <v>2195</v>
      </c>
      <c r="AUC42" t="s">
        <v>2378</v>
      </c>
      <c r="AUI42">
        <v>468026893</v>
      </c>
      <c r="AUJ42" s="2">
        <v>45156.470219907409</v>
      </c>
      <c r="AUM42" t="s">
        <v>2214</v>
      </c>
      <c r="AUN42" t="s">
        <v>2215</v>
      </c>
      <c r="AUO42" t="s">
        <v>2216</v>
      </c>
    </row>
    <row r="43" spans="1:534 1125:1237" x14ac:dyDescent="0.35">
      <c r="A43">
        <v>42</v>
      </c>
      <c r="B43" t="s">
        <v>2400</v>
      </c>
      <c r="C43" s="2">
        <v>45155</v>
      </c>
      <c r="D43" t="s">
        <v>2319</v>
      </c>
      <c r="E43" t="s">
        <v>2352</v>
      </c>
      <c r="F43" s="2">
        <v>45155.688293437503</v>
      </c>
      <c r="G43" s="2">
        <v>45155.695774780092</v>
      </c>
      <c r="H43" t="s">
        <v>2189</v>
      </c>
      <c r="K43" t="s">
        <v>2190</v>
      </c>
      <c r="L43" s="2">
        <v>45155</v>
      </c>
      <c r="M43" t="s">
        <v>99</v>
      </c>
      <c r="N43" t="s">
        <v>2321</v>
      </c>
      <c r="O43" t="s">
        <v>102</v>
      </c>
      <c r="P43" t="s">
        <v>2192</v>
      </c>
      <c r="S43" t="s">
        <v>2193</v>
      </c>
      <c r="T43" t="s">
        <v>2322</v>
      </c>
      <c r="V43" t="s">
        <v>2195</v>
      </c>
      <c r="X43" t="s">
        <v>2196</v>
      </c>
      <c r="AA43" t="s">
        <v>2206</v>
      </c>
      <c r="AB43">
        <v>0</v>
      </c>
      <c r="AC43">
        <v>0</v>
      </c>
      <c r="AD43">
        <v>0</v>
      </c>
      <c r="AE43">
        <v>1</v>
      </c>
      <c r="AF43">
        <v>1</v>
      </c>
      <c r="EK43" t="s">
        <v>2206</v>
      </c>
      <c r="EL43">
        <v>0</v>
      </c>
      <c r="EM43">
        <v>0</v>
      </c>
      <c r="EN43">
        <v>0</v>
      </c>
      <c r="EO43">
        <v>0</v>
      </c>
      <c r="EP43">
        <v>1</v>
      </c>
      <c r="EQ43">
        <v>1</v>
      </c>
      <c r="JB43" t="s">
        <v>2401</v>
      </c>
      <c r="JC43">
        <v>0</v>
      </c>
      <c r="JD43">
        <v>0</v>
      </c>
      <c r="JE43">
        <v>0</v>
      </c>
      <c r="JF43">
        <v>0</v>
      </c>
      <c r="JG43">
        <v>0</v>
      </c>
      <c r="JH43">
        <v>0</v>
      </c>
      <c r="JI43">
        <v>0</v>
      </c>
      <c r="JJ43">
        <v>0</v>
      </c>
      <c r="JK43">
        <v>0</v>
      </c>
      <c r="JL43">
        <v>1</v>
      </c>
      <c r="JM43">
        <v>0</v>
      </c>
      <c r="JN43">
        <v>0</v>
      </c>
      <c r="JO43">
        <v>0</v>
      </c>
      <c r="JP43">
        <v>0</v>
      </c>
      <c r="JQ43">
        <v>0</v>
      </c>
      <c r="JR43">
        <v>0</v>
      </c>
      <c r="JS43">
        <v>1</v>
      </c>
      <c r="JT43">
        <v>3</v>
      </c>
      <c r="OG43" t="s">
        <v>2198</v>
      </c>
      <c r="OH43">
        <v>3000</v>
      </c>
      <c r="OI43" t="s">
        <v>2239</v>
      </c>
      <c r="OL43">
        <v>60</v>
      </c>
      <c r="OM43">
        <v>90</v>
      </c>
      <c r="ON43">
        <v>1</v>
      </c>
      <c r="OO43">
        <v>200</v>
      </c>
      <c r="OP43">
        <v>0</v>
      </c>
      <c r="QX43" t="s">
        <v>2195</v>
      </c>
      <c r="QZ43" t="s">
        <v>2401</v>
      </c>
      <c r="RA43">
        <v>0</v>
      </c>
      <c r="RB43">
        <v>0</v>
      </c>
      <c r="RC43">
        <v>0</v>
      </c>
      <c r="RD43">
        <v>0</v>
      </c>
      <c r="RE43">
        <v>0</v>
      </c>
      <c r="RF43">
        <v>0</v>
      </c>
      <c r="RG43">
        <v>0</v>
      </c>
      <c r="RH43">
        <v>0</v>
      </c>
      <c r="RI43">
        <v>0</v>
      </c>
      <c r="RJ43">
        <v>1</v>
      </c>
      <c r="RK43">
        <v>0</v>
      </c>
      <c r="RL43">
        <v>0</v>
      </c>
      <c r="RM43">
        <v>0</v>
      </c>
      <c r="RN43">
        <v>0</v>
      </c>
      <c r="RO43">
        <v>0</v>
      </c>
      <c r="RP43">
        <v>0</v>
      </c>
      <c r="RR43" t="s">
        <v>2333</v>
      </c>
      <c r="RS43">
        <v>1</v>
      </c>
      <c r="RT43">
        <v>0</v>
      </c>
      <c r="RU43">
        <v>0</v>
      </c>
      <c r="RV43">
        <v>1</v>
      </c>
      <c r="RW43">
        <v>0</v>
      </c>
      <c r="RX43">
        <v>1</v>
      </c>
      <c r="RY43">
        <v>1</v>
      </c>
      <c r="RZ43">
        <v>0</v>
      </c>
      <c r="SA43">
        <v>0</v>
      </c>
      <c r="SB43">
        <v>0</v>
      </c>
      <c r="SC43">
        <v>0</v>
      </c>
      <c r="SF43" t="s">
        <v>2223</v>
      </c>
      <c r="SG43">
        <v>0</v>
      </c>
      <c r="SH43">
        <v>1</v>
      </c>
      <c r="SI43">
        <v>0</v>
      </c>
      <c r="SJ43">
        <v>0</v>
      </c>
      <c r="SK43" t="s">
        <v>2401</v>
      </c>
      <c r="SL43">
        <v>0</v>
      </c>
      <c r="SM43">
        <v>0</v>
      </c>
      <c r="SN43">
        <v>0</v>
      </c>
      <c r="SO43">
        <v>0</v>
      </c>
      <c r="SP43">
        <v>0</v>
      </c>
      <c r="SQ43">
        <v>0</v>
      </c>
      <c r="SR43">
        <v>0</v>
      </c>
      <c r="SS43">
        <v>0</v>
      </c>
      <c r="ST43">
        <v>0</v>
      </c>
      <c r="SU43">
        <v>1</v>
      </c>
      <c r="SV43">
        <v>0</v>
      </c>
      <c r="SW43">
        <v>0</v>
      </c>
      <c r="SX43">
        <v>0</v>
      </c>
      <c r="SY43">
        <v>0</v>
      </c>
      <c r="SZ43">
        <v>0</v>
      </c>
      <c r="TA43">
        <v>0</v>
      </c>
      <c r="TB43" t="s">
        <v>2324</v>
      </c>
      <c r="TC43">
        <v>0</v>
      </c>
      <c r="TD43">
        <v>0</v>
      </c>
      <c r="TE43">
        <v>0</v>
      </c>
      <c r="TF43">
        <v>0</v>
      </c>
      <c r="TG43">
        <v>0</v>
      </c>
      <c r="TH43">
        <v>0</v>
      </c>
      <c r="TI43">
        <v>0</v>
      </c>
      <c r="TJ43">
        <v>0</v>
      </c>
      <c r="TK43">
        <v>1</v>
      </c>
      <c r="TL43">
        <v>0</v>
      </c>
      <c r="TM43">
        <v>0</v>
      </c>
      <c r="TN43">
        <v>0</v>
      </c>
      <c r="AQG43" t="s">
        <v>2334</v>
      </c>
      <c r="AQH43">
        <v>0</v>
      </c>
      <c r="AQI43">
        <v>0</v>
      </c>
      <c r="AQJ43">
        <v>0</v>
      </c>
      <c r="AQK43">
        <v>0</v>
      </c>
      <c r="AQL43">
        <v>1</v>
      </c>
      <c r="AQM43">
        <v>1</v>
      </c>
      <c r="AQN43">
        <v>0</v>
      </c>
      <c r="AQO43">
        <v>0</v>
      </c>
      <c r="AQP43">
        <v>0</v>
      </c>
      <c r="AQQ43">
        <v>0</v>
      </c>
      <c r="AQS43" t="s">
        <v>2326</v>
      </c>
      <c r="AQT43">
        <v>0</v>
      </c>
      <c r="AQU43">
        <v>0</v>
      </c>
      <c r="AQV43">
        <v>0</v>
      </c>
      <c r="AQW43">
        <v>1</v>
      </c>
      <c r="AQX43">
        <v>0</v>
      </c>
      <c r="AQY43">
        <v>0</v>
      </c>
      <c r="AQZ43">
        <v>0</v>
      </c>
      <c r="ARA43">
        <v>0</v>
      </c>
      <c r="ARB43">
        <v>0</v>
      </c>
      <c r="ARC43">
        <v>0</v>
      </c>
      <c r="ARD43">
        <v>0</v>
      </c>
      <c r="ARF43" t="s">
        <v>2209</v>
      </c>
      <c r="ARG43" t="s">
        <v>2220</v>
      </c>
      <c r="ARH43">
        <v>1</v>
      </c>
      <c r="ARI43">
        <v>0</v>
      </c>
      <c r="ARJ43">
        <v>0</v>
      </c>
      <c r="ARK43">
        <v>0</v>
      </c>
      <c r="ARL43">
        <v>0</v>
      </c>
      <c r="ARM43">
        <v>0</v>
      </c>
      <c r="ARO43" t="s">
        <v>2206</v>
      </c>
      <c r="ARP43">
        <v>1</v>
      </c>
      <c r="ARQ43">
        <v>0</v>
      </c>
      <c r="ARR43">
        <v>0</v>
      </c>
      <c r="ARS43">
        <v>0</v>
      </c>
      <c r="ART43">
        <v>0</v>
      </c>
      <c r="ARU43">
        <v>0</v>
      </c>
      <c r="ARW43">
        <v>0</v>
      </c>
      <c r="ARX43">
        <v>0</v>
      </c>
      <c r="ARY43">
        <v>0</v>
      </c>
      <c r="ASB43" t="s">
        <v>2211</v>
      </c>
      <c r="ASC43" t="s">
        <v>2206</v>
      </c>
      <c r="ASD43">
        <v>1</v>
      </c>
      <c r="ASE43">
        <v>0</v>
      </c>
      <c r="ASF43">
        <v>0</v>
      </c>
      <c r="ASG43">
        <v>0</v>
      </c>
      <c r="ASH43">
        <v>0</v>
      </c>
      <c r="ASI43">
        <v>0</v>
      </c>
      <c r="ASJ43">
        <v>0</v>
      </c>
      <c r="ASK43">
        <v>0</v>
      </c>
      <c r="ASL43">
        <v>0</v>
      </c>
      <c r="ASN43" t="s">
        <v>2327</v>
      </c>
      <c r="ASO43">
        <v>0</v>
      </c>
      <c r="ASP43">
        <v>0</v>
      </c>
      <c r="ASQ43">
        <v>1</v>
      </c>
      <c r="ASR43">
        <v>1</v>
      </c>
      <c r="ASS43">
        <v>0</v>
      </c>
      <c r="AST43">
        <v>0</v>
      </c>
      <c r="ASU43">
        <v>0</v>
      </c>
      <c r="ASV43">
        <v>0</v>
      </c>
      <c r="ASW43">
        <v>0</v>
      </c>
      <c r="ASX43">
        <v>0</v>
      </c>
      <c r="ASZ43" t="s">
        <v>2206</v>
      </c>
      <c r="ATA43">
        <v>1</v>
      </c>
      <c r="ATB43">
        <v>0</v>
      </c>
      <c r="ATC43">
        <v>0</v>
      </c>
      <c r="ATD43">
        <v>0</v>
      </c>
      <c r="ATE43">
        <v>0</v>
      </c>
      <c r="ATF43">
        <v>0</v>
      </c>
      <c r="ATG43">
        <v>0</v>
      </c>
      <c r="ATH43">
        <v>0</v>
      </c>
      <c r="ATI43">
        <v>0</v>
      </c>
      <c r="ATK43" t="s">
        <v>2402</v>
      </c>
      <c r="ATL43">
        <v>0</v>
      </c>
      <c r="ATM43">
        <v>0</v>
      </c>
      <c r="ATN43">
        <v>0</v>
      </c>
      <c r="ATO43">
        <v>0</v>
      </c>
      <c r="ATP43">
        <v>0</v>
      </c>
      <c r="ATQ43">
        <v>1</v>
      </c>
      <c r="ATR43">
        <v>1</v>
      </c>
      <c r="ATS43">
        <v>0</v>
      </c>
      <c r="ATT43">
        <v>0</v>
      </c>
      <c r="ATV43" t="s">
        <v>2273</v>
      </c>
      <c r="ATW43" t="s">
        <v>2195</v>
      </c>
      <c r="ATY43" t="s">
        <v>2338</v>
      </c>
      <c r="ATZ43" t="s">
        <v>2273</v>
      </c>
      <c r="AUA43" t="s">
        <v>2195</v>
      </c>
      <c r="AUC43" t="s">
        <v>2403</v>
      </c>
      <c r="AUI43">
        <v>468026902</v>
      </c>
      <c r="AUJ43" s="2">
        <v>45156.470231481479</v>
      </c>
      <c r="AUM43" t="s">
        <v>2214</v>
      </c>
      <c r="AUN43" t="s">
        <v>2215</v>
      </c>
      <c r="AUO43" t="s">
        <v>2216</v>
      </c>
    </row>
    <row r="44" spans="1:534 1125:1237" x14ac:dyDescent="0.35">
      <c r="A44">
        <v>43</v>
      </c>
      <c r="B44" t="s">
        <v>2404</v>
      </c>
      <c r="C44" s="2">
        <v>45156</v>
      </c>
      <c r="D44" t="s">
        <v>2319</v>
      </c>
      <c r="E44" t="s">
        <v>2352</v>
      </c>
      <c r="F44" s="2">
        <v>45156.341976886572</v>
      </c>
      <c r="G44" s="2">
        <v>45156.344744722221</v>
      </c>
      <c r="H44" t="s">
        <v>2189</v>
      </c>
      <c r="K44" t="s">
        <v>2190</v>
      </c>
      <c r="L44" s="2">
        <v>45156</v>
      </c>
      <c r="M44" t="s">
        <v>99</v>
      </c>
      <c r="N44" t="s">
        <v>2321</v>
      </c>
      <c r="O44" t="s">
        <v>102</v>
      </c>
      <c r="P44" t="s">
        <v>2192</v>
      </c>
      <c r="S44" t="s">
        <v>2193</v>
      </c>
      <c r="T44" t="s">
        <v>2322</v>
      </c>
      <c r="V44" t="s">
        <v>2195</v>
      </c>
      <c r="X44" t="s">
        <v>2196</v>
      </c>
      <c r="AA44" t="s">
        <v>2206</v>
      </c>
      <c r="AB44">
        <v>0</v>
      </c>
      <c r="AC44">
        <v>0</v>
      </c>
      <c r="AD44">
        <v>0</v>
      </c>
      <c r="AE44">
        <v>1</v>
      </c>
      <c r="AF44">
        <v>1</v>
      </c>
      <c r="EK44" t="s">
        <v>2206</v>
      </c>
      <c r="EL44">
        <v>0</v>
      </c>
      <c r="EM44">
        <v>0</v>
      </c>
      <c r="EN44">
        <v>0</v>
      </c>
      <c r="EO44">
        <v>0</v>
      </c>
      <c r="EP44">
        <v>1</v>
      </c>
      <c r="EQ44">
        <v>1</v>
      </c>
      <c r="JB44" t="s">
        <v>2401</v>
      </c>
      <c r="JC44">
        <v>0</v>
      </c>
      <c r="JD44">
        <v>0</v>
      </c>
      <c r="JE44">
        <v>0</v>
      </c>
      <c r="JF44">
        <v>0</v>
      </c>
      <c r="JG44">
        <v>0</v>
      </c>
      <c r="JH44">
        <v>0</v>
      </c>
      <c r="JI44">
        <v>0</v>
      </c>
      <c r="JJ44">
        <v>0</v>
      </c>
      <c r="JK44">
        <v>0</v>
      </c>
      <c r="JL44">
        <v>1</v>
      </c>
      <c r="JM44">
        <v>0</v>
      </c>
      <c r="JN44">
        <v>0</v>
      </c>
      <c r="JO44">
        <v>0</v>
      </c>
      <c r="JP44">
        <v>0</v>
      </c>
      <c r="JQ44">
        <v>0</v>
      </c>
      <c r="JR44">
        <v>0</v>
      </c>
      <c r="JS44">
        <v>1</v>
      </c>
      <c r="JT44">
        <v>3</v>
      </c>
      <c r="OG44" t="s">
        <v>2198</v>
      </c>
      <c r="OH44">
        <v>2500</v>
      </c>
      <c r="OI44" t="s">
        <v>2222</v>
      </c>
      <c r="OL44">
        <v>60</v>
      </c>
      <c r="OM44">
        <v>120</v>
      </c>
      <c r="ON44">
        <v>1</v>
      </c>
      <c r="OO44">
        <v>50</v>
      </c>
      <c r="OP44">
        <v>0</v>
      </c>
      <c r="QX44" t="s">
        <v>2195</v>
      </c>
      <c r="QZ44" t="s">
        <v>2401</v>
      </c>
      <c r="RA44">
        <v>0</v>
      </c>
      <c r="RB44">
        <v>0</v>
      </c>
      <c r="RC44">
        <v>0</v>
      </c>
      <c r="RD44">
        <v>0</v>
      </c>
      <c r="RE44">
        <v>0</v>
      </c>
      <c r="RF44">
        <v>0</v>
      </c>
      <c r="RG44">
        <v>0</v>
      </c>
      <c r="RH44">
        <v>0</v>
      </c>
      <c r="RI44">
        <v>0</v>
      </c>
      <c r="RJ44">
        <v>1</v>
      </c>
      <c r="RK44">
        <v>0</v>
      </c>
      <c r="RL44">
        <v>0</v>
      </c>
      <c r="RM44">
        <v>0</v>
      </c>
      <c r="RN44">
        <v>0</v>
      </c>
      <c r="RO44">
        <v>0</v>
      </c>
      <c r="RP44">
        <v>0</v>
      </c>
      <c r="RR44" t="s">
        <v>2361</v>
      </c>
      <c r="RS44">
        <v>1</v>
      </c>
      <c r="RT44">
        <v>0</v>
      </c>
      <c r="RU44">
        <v>0</v>
      </c>
      <c r="RV44">
        <v>1</v>
      </c>
      <c r="RW44">
        <v>0</v>
      </c>
      <c r="RX44">
        <v>0</v>
      </c>
      <c r="RY44">
        <v>1</v>
      </c>
      <c r="RZ44">
        <v>0</v>
      </c>
      <c r="SA44">
        <v>0</v>
      </c>
      <c r="SB44">
        <v>0</v>
      </c>
      <c r="SC44">
        <v>0</v>
      </c>
      <c r="SF44" t="s">
        <v>2223</v>
      </c>
      <c r="SG44">
        <v>0</v>
      </c>
      <c r="SH44">
        <v>1</v>
      </c>
      <c r="SI44">
        <v>0</v>
      </c>
      <c r="SJ44">
        <v>0</v>
      </c>
      <c r="SK44" t="s">
        <v>2401</v>
      </c>
      <c r="SL44">
        <v>0</v>
      </c>
      <c r="SM44">
        <v>0</v>
      </c>
      <c r="SN44">
        <v>0</v>
      </c>
      <c r="SO44">
        <v>0</v>
      </c>
      <c r="SP44">
        <v>0</v>
      </c>
      <c r="SQ44">
        <v>0</v>
      </c>
      <c r="SR44">
        <v>0</v>
      </c>
      <c r="SS44">
        <v>0</v>
      </c>
      <c r="ST44">
        <v>0</v>
      </c>
      <c r="SU44">
        <v>1</v>
      </c>
      <c r="SV44">
        <v>0</v>
      </c>
      <c r="SW44">
        <v>0</v>
      </c>
      <c r="SX44">
        <v>0</v>
      </c>
      <c r="SY44">
        <v>0</v>
      </c>
      <c r="SZ44">
        <v>0</v>
      </c>
      <c r="TA44">
        <v>0</v>
      </c>
      <c r="TB44" t="s">
        <v>2324</v>
      </c>
      <c r="TC44">
        <v>0</v>
      </c>
      <c r="TD44">
        <v>0</v>
      </c>
      <c r="TE44">
        <v>0</v>
      </c>
      <c r="TF44">
        <v>0</v>
      </c>
      <c r="TG44">
        <v>0</v>
      </c>
      <c r="TH44">
        <v>0</v>
      </c>
      <c r="TI44">
        <v>0</v>
      </c>
      <c r="TJ44">
        <v>0</v>
      </c>
      <c r="TK44">
        <v>1</v>
      </c>
      <c r="TL44">
        <v>0</v>
      </c>
      <c r="TM44">
        <v>0</v>
      </c>
      <c r="TN44">
        <v>0</v>
      </c>
      <c r="AQG44" t="s">
        <v>2393</v>
      </c>
      <c r="AQH44">
        <v>0</v>
      </c>
      <c r="AQI44">
        <v>0</v>
      </c>
      <c r="AQJ44">
        <v>1</v>
      </c>
      <c r="AQK44">
        <v>0</v>
      </c>
      <c r="AQL44">
        <v>1</v>
      </c>
      <c r="AQM44">
        <v>0</v>
      </c>
      <c r="AQN44">
        <v>0</v>
      </c>
      <c r="AQO44">
        <v>0</v>
      </c>
      <c r="AQP44">
        <v>0</v>
      </c>
      <c r="AQQ44">
        <v>0</v>
      </c>
      <c r="AQS44" t="s">
        <v>2326</v>
      </c>
      <c r="AQT44">
        <v>0</v>
      </c>
      <c r="AQU44">
        <v>0</v>
      </c>
      <c r="AQV44">
        <v>0</v>
      </c>
      <c r="AQW44">
        <v>1</v>
      </c>
      <c r="AQX44">
        <v>0</v>
      </c>
      <c r="AQY44">
        <v>0</v>
      </c>
      <c r="AQZ44">
        <v>0</v>
      </c>
      <c r="ARA44">
        <v>0</v>
      </c>
      <c r="ARB44">
        <v>0</v>
      </c>
      <c r="ARC44">
        <v>0</v>
      </c>
      <c r="ARD44">
        <v>0</v>
      </c>
      <c r="ARF44" t="s">
        <v>2209</v>
      </c>
      <c r="ARG44" t="s">
        <v>2210</v>
      </c>
      <c r="ARH44">
        <v>0</v>
      </c>
      <c r="ARI44">
        <v>1</v>
      </c>
      <c r="ARJ44">
        <v>0</v>
      </c>
      <c r="ARK44">
        <v>0</v>
      </c>
      <c r="ARL44">
        <v>0</v>
      </c>
      <c r="ARM44">
        <v>0</v>
      </c>
      <c r="ARO44" t="s">
        <v>2206</v>
      </c>
      <c r="ARP44">
        <v>1</v>
      </c>
      <c r="ARQ44">
        <v>0</v>
      </c>
      <c r="ARR44">
        <v>0</v>
      </c>
      <c r="ARS44">
        <v>0</v>
      </c>
      <c r="ART44">
        <v>0</v>
      </c>
      <c r="ARU44">
        <v>0</v>
      </c>
      <c r="ARW44">
        <v>0</v>
      </c>
      <c r="ARX44">
        <v>0</v>
      </c>
      <c r="ARY44">
        <v>0</v>
      </c>
      <c r="ASB44" t="s">
        <v>2211</v>
      </c>
      <c r="ASC44" t="s">
        <v>2206</v>
      </c>
      <c r="ASD44">
        <v>1</v>
      </c>
      <c r="ASE44">
        <v>0</v>
      </c>
      <c r="ASF44">
        <v>0</v>
      </c>
      <c r="ASG44">
        <v>0</v>
      </c>
      <c r="ASH44">
        <v>0</v>
      </c>
      <c r="ASI44">
        <v>0</v>
      </c>
      <c r="ASJ44">
        <v>0</v>
      </c>
      <c r="ASK44">
        <v>0</v>
      </c>
      <c r="ASL44">
        <v>0</v>
      </c>
      <c r="ASN44" t="s">
        <v>2327</v>
      </c>
      <c r="ASO44">
        <v>0</v>
      </c>
      <c r="ASP44">
        <v>0</v>
      </c>
      <c r="ASQ44">
        <v>1</v>
      </c>
      <c r="ASR44">
        <v>1</v>
      </c>
      <c r="ASS44">
        <v>0</v>
      </c>
      <c r="AST44">
        <v>0</v>
      </c>
      <c r="ASU44">
        <v>0</v>
      </c>
      <c r="ASV44">
        <v>0</v>
      </c>
      <c r="ASW44">
        <v>0</v>
      </c>
      <c r="ASX44">
        <v>0</v>
      </c>
      <c r="ASZ44" t="s">
        <v>2206</v>
      </c>
      <c r="ATA44">
        <v>1</v>
      </c>
      <c r="ATB44">
        <v>0</v>
      </c>
      <c r="ATC44">
        <v>0</v>
      </c>
      <c r="ATD44">
        <v>0</v>
      </c>
      <c r="ATE44">
        <v>0</v>
      </c>
      <c r="ATF44">
        <v>0</v>
      </c>
      <c r="ATG44">
        <v>0</v>
      </c>
      <c r="ATH44">
        <v>0</v>
      </c>
      <c r="ATI44">
        <v>0</v>
      </c>
      <c r="ATK44" t="s">
        <v>2375</v>
      </c>
      <c r="ATL44">
        <v>0</v>
      </c>
      <c r="ATM44">
        <v>0</v>
      </c>
      <c r="ATN44">
        <v>0</v>
      </c>
      <c r="ATO44">
        <v>0</v>
      </c>
      <c r="ATP44">
        <v>1</v>
      </c>
      <c r="ATQ44">
        <v>1</v>
      </c>
      <c r="ATR44">
        <v>1</v>
      </c>
      <c r="ATS44">
        <v>0</v>
      </c>
      <c r="ATT44">
        <v>0</v>
      </c>
      <c r="ATV44" t="s">
        <v>2273</v>
      </c>
      <c r="ATW44" t="s">
        <v>2195</v>
      </c>
      <c r="ATY44" t="s">
        <v>2349</v>
      </c>
      <c r="ATZ44" t="s">
        <v>2273</v>
      </c>
      <c r="AUA44" t="s">
        <v>2195</v>
      </c>
      <c r="AUC44" t="s">
        <v>2403</v>
      </c>
      <c r="AUI44">
        <v>468026912</v>
      </c>
      <c r="AUJ44" s="2">
        <v>45156.470254629632</v>
      </c>
      <c r="AUM44" t="s">
        <v>2214</v>
      </c>
      <c r="AUN44" t="s">
        <v>2215</v>
      </c>
      <c r="AUO44" t="s">
        <v>2216</v>
      </c>
    </row>
    <row r="45" spans="1:534 1125:1237" x14ac:dyDescent="0.35">
      <c r="A45">
        <v>44</v>
      </c>
      <c r="B45" t="s">
        <v>2405</v>
      </c>
      <c r="C45" s="2">
        <v>45156</v>
      </c>
      <c r="D45" t="s">
        <v>2319</v>
      </c>
      <c r="E45" t="s">
        <v>2352</v>
      </c>
      <c r="F45" s="2">
        <v>45156.344980787027</v>
      </c>
      <c r="G45" s="2">
        <v>45156.349656782397</v>
      </c>
      <c r="H45" t="s">
        <v>2189</v>
      </c>
      <c r="K45" t="s">
        <v>2190</v>
      </c>
      <c r="L45" s="2">
        <v>45156</v>
      </c>
      <c r="M45" t="s">
        <v>99</v>
      </c>
      <c r="N45" t="s">
        <v>2321</v>
      </c>
      <c r="O45" t="s">
        <v>102</v>
      </c>
      <c r="P45" t="s">
        <v>2192</v>
      </c>
      <c r="S45" t="s">
        <v>2193</v>
      </c>
      <c r="T45" t="s">
        <v>2322</v>
      </c>
      <c r="V45" t="s">
        <v>2195</v>
      </c>
      <c r="X45" t="s">
        <v>2196</v>
      </c>
      <c r="AA45" t="s">
        <v>2206</v>
      </c>
      <c r="AB45">
        <v>0</v>
      </c>
      <c r="AC45">
        <v>0</v>
      </c>
      <c r="AD45">
        <v>0</v>
      </c>
      <c r="AE45">
        <v>1</v>
      </c>
      <c r="AF45">
        <v>1</v>
      </c>
      <c r="EK45" t="s">
        <v>2206</v>
      </c>
      <c r="EL45">
        <v>0</v>
      </c>
      <c r="EM45">
        <v>0</v>
      </c>
      <c r="EN45">
        <v>0</v>
      </c>
      <c r="EO45">
        <v>0</v>
      </c>
      <c r="EP45">
        <v>1</v>
      </c>
      <c r="EQ45">
        <v>1</v>
      </c>
      <c r="JB45" t="s">
        <v>2401</v>
      </c>
      <c r="JC45">
        <v>0</v>
      </c>
      <c r="JD45">
        <v>0</v>
      </c>
      <c r="JE45">
        <v>0</v>
      </c>
      <c r="JF45">
        <v>0</v>
      </c>
      <c r="JG45">
        <v>0</v>
      </c>
      <c r="JH45">
        <v>0</v>
      </c>
      <c r="JI45">
        <v>0</v>
      </c>
      <c r="JJ45">
        <v>0</v>
      </c>
      <c r="JK45">
        <v>0</v>
      </c>
      <c r="JL45">
        <v>1</v>
      </c>
      <c r="JM45">
        <v>0</v>
      </c>
      <c r="JN45">
        <v>0</v>
      </c>
      <c r="JO45">
        <v>0</v>
      </c>
      <c r="JP45">
        <v>0</v>
      </c>
      <c r="JQ45">
        <v>0</v>
      </c>
      <c r="JR45">
        <v>0</v>
      </c>
      <c r="JS45">
        <v>1</v>
      </c>
      <c r="JT45">
        <v>3</v>
      </c>
      <c r="OG45" t="s">
        <v>2198</v>
      </c>
      <c r="OH45">
        <v>3000</v>
      </c>
      <c r="OI45" t="s">
        <v>2239</v>
      </c>
      <c r="OL45">
        <v>60</v>
      </c>
      <c r="OM45">
        <v>120</v>
      </c>
      <c r="ON45">
        <v>1</v>
      </c>
      <c r="OO45">
        <v>60</v>
      </c>
      <c r="OP45">
        <v>0</v>
      </c>
      <c r="QX45" t="s">
        <v>2195</v>
      </c>
      <c r="QZ45" t="s">
        <v>2401</v>
      </c>
      <c r="RA45">
        <v>0</v>
      </c>
      <c r="RB45">
        <v>0</v>
      </c>
      <c r="RC45">
        <v>0</v>
      </c>
      <c r="RD45">
        <v>0</v>
      </c>
      <c r="RE45">
        <v>0</v>
      </c>
      <c r="RF45">
        <v>0</v>
      </c>
      <c r="RG45">
        <v>0</v>
      </c>
      <c r="RH45">
        <v>0</v>
      </c>
      <c r="RI45">
        <v>0</v>
      </c>
      <c r="RJ45">
        <v>1</v>
      </c>
      <c r="RK45">
        <v>0</v>
      </c>
      <c r="RL45">
        <v>0</v>
      </c>
      <c r="RM45">
        <v>0</v>
      </c>
      <c r="RN45">
        <v>0</v>
      </c>
      <c r="RO45">
        <v>0</v>
      </c>
      <c r="RP45">
        <v>0</v>
      </c>
      <c r="RR45" t="s">
        <v>2366</v>
      </c>
      <c r="RS45">
        <v>1</v>
      </c>
      <c r="RT45">
        <v>0</v>
      </c>
      <c r="RU45">
        <v>0</v>
      </c>
      <c r="RV45">
        <v>1</v>
      </c>
      <c r="RW45">
        <v>0</v>
      </c>
      <c r="RX45">
        <v>1</v>
      </c>
      <c r="RY45">
        <v>1</v>
      </c>
      <c r="RZ45">
        <v>0</v>
      </c>
      <c r="SA45">
        <v>0</v>
      </c>
      <c r="SB45">
        <v>0</v>
      </c>
      <c r="SC45">
        <v>0</v>
      </c>
      <c r="SF45" t="s">
        <v>2223</v>
      </c>
      <c r="SG45">
        <v>0</v>
      </c>
      <c r="SH45">
        <v>1</v>
      </c>
      <c r="SI45">
        <v>0</v>
      </c>
      <c r="SJ45">
        <v>0</v>
      </c>
      <c r="SK45" t="s">
        <v>2401</v>
      </c>
      <c r="SL45">
        <v>0</v>
      </c>
      <c r="SM45">
        <v>0</v>
      </c>
      <c r="SN45">
        <v>0</v>
      </c>
      <c r="SO45">
        <v>0</v>
      </c>
      <c r="SP45">
        <v>0</v>
      </c>
      <c r="SQ45">
        <v>0</v>
      </c>
      <c r="SR45">
        <v>0</v>
      </c>
      <c r="SS45">
        <v>0</v>
      </c>
      <c r="ST45">
        <v>0</v>
      </c>
      <c r="SU45">
        <v>1</v>
      </c>
      <c r="SV45">
        <v>0</v>
      </c>
      <c r="SW45">
        <v>0</v>
      </c>
      <c r="SX45">
        <v>0</v>
      </c>
      <c r="SY45">
        <v>0</v>
      </c>
      <c r="SZ45">
        <v>0</v>
      </c>
      <c r="TA45">
        <v>0</v>
      </c>
      <c r="TB45" t="s">
        <v>2324</v>
      </c>
      <c r="TC45">
        <v>0</v>
      </c>
      <c r="TD45">
        <v>0</v>
      </c>
      <c r="TE45">
        <v>0</v>
      </c>
      <c r="TF45">
        <v>0</v>
      </c>
      <c r="TG45">
        <v>0</v>
      </c>
      <c r="TH45">
        <v>0</v>
      </c>
      <c r="TI45">
        <v>0</v>
      </c>
      <c r="TJ45">
        <v>0</v>
      </c>
      <c r="TK45">
        <v>1</v>
      </c>
      <c r="TL45">
        <v>0</v>
      </c>
      <c r="TM45">
        <v>0</v>
      </c>
      <c r="TN45">
        <v>0</v>
      </c>
      <c r="AQG45" t="s">
        <v>2393</v>
      </c>
      <c r="AQH45">
        <v>0</v>
      </c>
      <c r="AQI45">
        <v>0</v>
      </c>
      <c r="AQJ45">
        <v>1</v>
      </c>
      <c r="AQK45">
        <v>0</v>
      </c>
      <c r="AQL45">
        <v>1</v>
      </c>
      <c r="AQM45">
        <v>0</v>
      </c>
      <c r="AQN45">
        <v>0</v>
      </c>
      <c r="AQO45">
        <v>0</v>
      </c>
      <c r="AQP45">
        <v>0</v>
      </c>
      <c r="AQQ45">
        <v>0</v>
      </c>
      <c r="AQS45" t="s">
        <v>2326</v>
      </c>
      <c r="AQT45">
        <v>0</v>
      </c>
      <c r="AQU45">
        <v>0</v>
      </c>
      <c r="AQV45">
        <v>0</v>
      </c>
      <c r="AQW45">
        <v>1</v>
      </c>
      <c r="AQX45">
        <v>0</v>
      </c>
      <c r="AQY45">
        <v>0</v>
      </c>
      <c r="AQZ45">
        <v>0</v>
      </c>
      <c r="ARA45">
        <v>0</v>
      </c>
      <c r="ARB45">
        <v>0</v>
      </c>
      <c r="ARC45">
        <v>0</v>
      </c>
      <c r="ARD45">
        <v>0</v>
      </c>
      <c r="ARF45" t="s">
        <v>2306</v>
      </c>
      <c r="ARG45" t="s">
        <v>2210</v>
      </c>
      <c r="ARH45">
        <v>0</v>
      </c>
      <c r="ARI45">
        <v>1</v>
      </c>
      <c r="ARJ45">
        <v>0</v>
      </c>
      <c r="ARK45">
        <v>0</v>
      </c>
      <c r="ARL45">
        <v>0</v>
      </c>
      <c r="ARM45">
        <v>0</v>
      </c>
      <c r="ARO45" t="s">
        <v>2206</v>
      </c>
      <c r="ARP45">
        <v>1</v>
      </c>
      <c r="ARQ45">
        <v>0</v>
      </c>
      <c r="ARR45">
        <v>0</v>
      </c>
      <c r="ARS45">
        <v>0</v>
      </c>
      <c r="ART45">
        <v>0</v>
      </c>
      <c r="ARU45">
        <v>0</v>
      </c>
      <c r="ARW45">
        <v>0</v>
      </c>
      <c r="ARX45">
        <v>0</v>
      </c>
      <c r="ARY45">
        <v>0</v>
      </c>
      <c r="ASB45" t="s">
        <v>2211</v>
      </c>
      <c r="ASC45" t="s">
        <v>2206</v>
      </c>
      <c r="ASD45">
        <v>1</v>
      </c>
      <c r="ASE45">
        <v>0</v>
      </c>
      <c r="ASF45">
        <v>0</v>
      </c>
      <c r="ASG45">
        <v>0</v>
      </c>
      <c r="ASH45">
        <v>0</v>
      </c>
      <c r="ASI45">
        <v>0</v>
      </c>
      <c r="ASJ45">
        <v>0</v>
      </c>
      <c r="ASK45">
        <v>0</v>
      </c>
      <c r="ASL45">
        <v>0</v>
      </c>
      <c r="ASN45" t="s">
        <v>2356</v>
      </c>
      <c r="ASO45">
        <v>0</v>
      </c>
      <c r="ASP45">
        <v>0</v>
      </c>
      <c r="ASQ45">
        <v>1</v>
      </c>
      <c r="ASR45">
        <v>1</v>
      </c>
      <c r="ASS45">
        <v>0</v>
      </c>
      <c r="AST45">
        <v>0</v>
      </c>
      <c r="ASU45">
        <v>0</v>
      </c>
      <c r="ASV45">
        <v>0</v>
      </c>
      <c r="ASW45">
        <v>0</v>
      </c>
      <c r="ASX45">
        <v>0</v>
      </c>
      <c r="ASZ45" t="s">
        <v>2206</v>
      </c>
      <c r="ATA45">
        <v>1</v>
      </c>
      <c r="ATB45">
        <v>0</v>
      </c>
      <c r="ATC45">
        <v>0</v>
      </c>
      <c r="ATD45">
        <v>0</v>
      </c>
      <c r="ATE45">
        <v>0</v>
      </c>
      <c r="ATF45">
        <v>0</v>
      </c>
      <c r="ATG45">
        <v>0</v>
      </c>
      <c r="ATH45">
        <v>0</v>
      </c>
      <c r="ATI45">
        <v>0</v>
      </c>
      <c r="ATK45" t="s">
        <v>2247</v>
      </c>
      <c r="ATL45">
        <v>0</v>
      </c>
      <c r="ATM45">
        <v>0</v>
      </c>
      <c r="ATN45">
        <v>0</v>
      </c>
      <c r="ATO45">
        <v>0</v>
      </c>
      <c r="ATP45">
        <v>1</v>
      </c>
      <c r="ATQ45">
        <v>1</v>
      </c>
      <c r="ATR45">
        <v>1</v>
      </c>
      <c r="ATS45">
        <v>0</v>
      </c>
      <c r="ATT45">
        <v>0</v>
      </c>
      <c r="ATV45" t="s">
        <v>2273</v>
      </c>
      <c r="ATW45" t="s">
        <v>2195</v>
      </c>
      <c r="ATY45" t="s">
        <v>2338</v>
      </c>
      <c r="ATZ45" t="s">
        <v>2273</v>
      </c>
      <c r="AUA45" t="s">
        <v>2195</v>
      </c>
      <c r="AUC45" t="s">
        <v>2378</v>
      </c>
      <c r="AUI45">
        <v>468026921</v>
      </c>
      <c r="AUJ45" s="2">
        <v>45156.470266203702</v>
      </c>
      <c r="AUM45" t="s">
        <v>2214</v>
      </c>
      <c r="AUN45" t="s">
        <v>2215</v>
      </c>
      <c r="AUO45" t="s">
        <v>2216</v>
      </c>
    </row>
    <row r="46" spans="1:534 1125:1237" x14ac:dyDescent="0.35">
      <c r="A46">
        <v>45</v>
      </c>
      <c r="B46" t="s">
        <v>2406</v>
      </c>
      <c r="C46" s="2">
        <v>45156</v>
      </c>
      <c r="D46" t="s">
        <v>2319</v>
      </c>
      <c r="E46" t="s">
        <v>2352</v>
      </c>
      <c r="F46" s="2">
        <v>45156.349705219909</v>
      </c>
      <c r="G46" s="2">
        <v>45156.372541620367</v>
      </c>
      <c r="H46" t="s">
        <v>2189</v>
      </c>
      <c r="K46" t="s">
        <v>2190</v>
      </c>
      <c r="L46" s="2">
        <v>45156</v>
      </c>
      <c r="M46" t="s">
        <v>99</v>
      </c>
      <c r="N46" t="s">
        <v>2321</v>
      </c>
      <c r="O46" t="s">
        <v>102</v>
      </c>
      <c r="P46" t="s">
        <v>2192</v>
      </c>
      <c r="S46" t="s">
        <v>2193</v>
      </c>
      <c r="T46" t="s">
        <v>2322</v>
      </c>
      <c r="V46" t="s">
        <v>2195</v>
      </c>
      <c r="X46" t="s">
        <v>2196</v>
      </c>
      <c r="AA46" t="s">
        <v>2206</v>
      </c>
      <c r="AB46">
        <v>0</v>
      </c>
      <c r="AC46">
        <v>0</v>
      </c>
      <c r="AD46">
        <v>0</v>
      </c>
      <c r="AE46">
        <v>1</v>
      </c>
      <c r="AF46">
        <v>1</v>
      </c>
      <c r="EK46" t="s">
        <v>2206</v>
      </c>
      <c r="EL46">
        <v>0</v>
      </c>
      <c r="EM46">
        <v>0</v>
      </c>
      <c r="EN46">
        <v>0</v>
      </c>
      <c r="EO46">
        <v>0</v>
      </c>
      <c r="EP46">
        <v>1</v>
      </c>
      <c r="EQ46">
        <v>1</v>
      </c>
      <c r="JB46" t="s">
        <v>2401</v>
      </c>
      <c r="JC46">
        <v>0</v>
      </c>
      <c r="JD46">
        <v>0</v>
      </c>
      <c r="JE46">
        <v>0</v>
      </c>
      <c r="JF46">
        <v>0</v>
      </c>
      <c r="JG46">
        <v>0</v>
      </c>
      <c r="JH46">
        <v>0</v>
      </c>
      <c r="JI46">
        <v>0</v>
      </c>
      <c r="JJ46">
        <v>0</v>
      </c>
      <c r="JK46">
        <v>0</v>
      </c>
      <c r="JL46">
        <v>1</v>
      </c>
      <c r="JM46">
        <v>0</v>
      </c>
      <c r="JN46">
        <v>0</v>
      </c>
      <c r="JO46">
        <v>0</v>
      </c>
      <c r="JP46">
        <v>0</v>
      </c>
      <c r="JQ46">
        <v>0</v>
      </c>
      <c r="JR46">
        <v>0</v>
      </c>
      <c r="JS46">
        <v>1</v>
      </c>
      <c r="JT46">
        <v>3</v>
      </c>
      <c r="OG46" t="s">
        <v>2198</v>
      </c>
      <c r="OH46">
        <v>2750</v>
      </c>
      <c r="OI46" t="s">
        <v>2239</v>
      </c>
      <c r="OL46">
        <v>60</v>
      </c>
      <c r="OM46">
        <v>120</v>
      </c>
      <c r="ON46">
        <v>1</v>
      </c>
      <c r="OO46">
        <v>55</v>
      </c>
      <c r="OP46">
        <v>0</v>
      </c>
      <c r="QX46" t="s">
        <v>2195</v>
      </c>
      <c r="QZ46" t="s">
        <v>2401</v>
      </c>
      <c r="RA46">
        <v>0</v>
      </c>
      <c r="RB46">
        <v>0</v>
      </c>
      <c r="RC46">
        <v>0</v>
      </c>
      <c r="RD46">
        <v>0</v>
      </c>
      <c r="RE46">
        <v>0</v>
      </c>
      <c r="RF46">
        <v>0</v>
      </c>
      <c r="RG46">
        <v>0</v>
      </c>
      <c r="RH46">
        <v>0</v>
      </c>
      <c r="RI46">
        <v>0</v>
      </c>
      <c r="RJ46">
        <v>1</v>
      </c>
      <c r="RK46">
        <v>0</v>
      </c>
      <c r="RL46">
        <v>0</v>
      </c>
      <c r="RM46">
        <v>0</v>
      </c>
      <c r="RN46">
        <v>0</v>
      </c>
      <c r="RO46">
        <v>0</v>
      </c>
      <c r="RP46">
        <v>0</v>
      </c>
      <c r="RR46" t="s">
        <v>2354</v>
      </c>
      <c r="RS46">
        <v>1</v>
      </c>
      <c r="RT46">
        <v>0</v>
      </c>
      <c r="RU46">
        <v>0</v>
      </c>
      <c r="RV46">
        <v>0</v>
      </c>
      <c r="RW46">
        <v>0</v>
      </c>
      <c r="RX46">
        <v>1</v>
      </c>
      <c r="RY46">
        <v>1</v>
      </c>
      <c r="RZ46">
        <v>0</v>
      </c>
      <c r="SA46">
        <v>0</v>
      </c>
      <c r="SB46">
        <v>0</v>
      </c>
      <c r="SC46">
        <v>0</v>
      </c>
      <c r="SF46" t="s">
        <v>2223</v>
      </c>
      <c r="SG46">
        <v>0</v>
      </c>
      <c r="SH46">
        <v>1</v>
      </c>
      <c r="SI46">
        <v>0</v>
      </c>
      <c r="SJ46">
        <v>0</v>
      </c>
      <c r="SK46" t="s">
        <v>2401</v>
      </c>
      <c r="SL46">
        <v>0</v>
      </c>
      <c r="SM46">
        <v>0</v>
      </c>
      <c r="SN46">
        <v>0</v>
      </c>
      <c r="SO46">
        <v>0</v>
      </c>
      <c r="SP46">
        <v>0</v>
      </c>
      <c r="SQ46">
        <v>0</v>
      </c>
      <c r="SR46">
        <v>0</v>
      </c>
      <c r="SS46">
        <v>0</v>
      </c>
      <c r="ST46">
        <v>0</v>
      </c>
      <c r="SU46">
        <v>1</v>
      </c>
      <c r="SV46">
        <v>0</v>
      </c>
      <c r="SW46">
        <v>0</v>
      </c>
      <c r="SX46">
        <v>0</v>
      </c>
      <c r="SY46">
        <v>0</v>
      </c>
      <c r="SZ46">
        <v>0</v>
      </c>
      <c r="TA46">
        <v>0</v>
      </c>
      <c r="TB46" t="s">
        <v>2392</v>
      </c>
      <c r="TC46">
        <v>0</v>
      </c>
      <c r="TD46">
        <v>0</v>
      </c>
      <c r="TE46">
        <v>0</v>
      </c>
      <c r="TF46">
        <v>0</v>
      </c>
      <c r="TG46">
        <v>1</v>
      </c>
      <c r="TH46">
        <v>1</v>
      </c>
      <c r="TI46">
        <v>0</v>
      </c>
      <c r="TJ46">
        <v>0</v>
      </c>
      <c r="TK46">
        <v>0</v>
      </c>
      <c r="TL46">
        <v>0</v>
      </c>
      <c r="TM46">
        <v>0</v>
      </c>
      <c r="TN46">
        <v>0</v>
      </c>
      <c r="AQG46" t="s">
        <v>2362</v>
      </c>
      <c r="AQH46">
        <v>0</v>
      </c>
      <c r="AQI46">
        <v>0</v>
      </c>
      <c r="AQJ46">
        <v>1</v>
      </c>
      <c r="AQK46">
        <v>0</v>
      </c>
      <c r="AQL46">
        <v>0</v>
      </c>
      <c r="AQM46">
        <v>1</v>
      </c>
      <c r="AQN46">
        <v>0</v>
      </c>
      <c r="AQO46">
        <v>0</v>
      </c>
      <c r="AQP46">
        <v>0</v>
      </c>
      <c r="AQQ46">
        <v>0</v>
      </c>
      <c r="AQS46" t="s">
        <v>2326</v>
      </c>
      <c r="AQT46">
        <v>0</v>
      </c>
      <c r="AQU46">
        <v>0</v>
      </c>
      <c r="AQV46">
        <v>0</v>
      </c>
      <c r="AQW46">
        <v>1</v>
      </c>
      <c r="AQX46">
        <v>0</v>
      </c>
      <c r="AQY46">
        <v>0</v>
      </c>
      <c r="AQZ46">
        <v>0</v>
      </c>
      <c r="ARA46">
        <v>0</v>
      </c>
      <c r="ARB46">
        <v>0</v>
      </c>
      <c r="ARC46">
        <v>0</v>
      </c>
      <c r="ARD46">
        <v>0</v>
      </c>
      <c r="ARF46" t="s">
        <v>2335</v>
      </c>
      <c r="ARG46" t="s">
        <v>2210</v>
      </c>
      <c r="ARH46">
        <v>0</v>
      </c>
      <c r="ARI46">
        <v>1</v>
      </c>
      <c r="ARJ46">
        <v>0</v>
      </c>
      <c r="ARK46">
        <v>0</v>
      </c>
      <c r="ARL46">
        <v>0</v>
      </c>
      <c r="ARM46">
        <v>0</v>
      </c>
      <c r="ARO46" t="s">
        <v>2206</v>
      </c>
      <c r="ARP46">
        <v>1</v>
      </c>
      <c r="ARQ46">
        <v>0</v>
      </c>
      <c r="ARR46">
        <v>0</v>
      </c>
      <c r="ARS46">
        <v>0</v>
      </c>
      <c r="ART46">
        <v>0</v>
      </c>
      <c r="ARU46">
        <v>0</v>
      </c>
      <c r="ARW46">
        <v>0</v>
      </c>
      <c r="ARX46">
        <v>0</v>
      </c>
      <c r="ARY46">
        <v>0</v>
      </c>
      <c r="ASB46" t="s">
        <v>2211</v>
      </c>
      <c r="ASC46" t="s">
        <v>2206</v>
      </c>
      <c r="ASD46">
        <v>1</v>
      </c>
      <c r="ASE46">
        <v>0</v>
      </c>
      <c r="ASF46">
        <v>0</v>
      </c>
      <c r="ASG46">
        <v>0</v>
      </c>
      <c r="ASH46">
        <v>0</v>
      </c>
      <c r="ASI46">
        <v>0</v>
      </c>
      <c r="ASJ46">
        <v>0</v>
      </c>
      <c r="ASK46">
        <v>0</v>
      </c>
      <c r="ASL46">
        <v>0</v>
      </c>
      <c r="ASN46" t="s">
        <v>2356</v>
      </c>
      <c r="ASO46">
        <v>0</v>
      </c>
      <c r="ASP46">
        <v>0</v>
      </c>
      <c r="ASQ46">
        <v>1</v>
      </c>
      <c r="ASR46">
        <v>1</v>
      </c>
      <c r="ASS46">
        <v>0</v>
      </c>
      <c r="AST46">
        <v>0</v>
      </c>
      <c r="ASU46">
        <v>0</v>
      </c>
      <c r="ASV46">
        <v>0</v>
      </c>
      <c r="ASW46">
        <v>0</v>
      </c>
      <c r="ASX46">
        <v>0</v>
      </c>
      <c r="ASZ46" t="s">
        <v>2206</v>
      </c>
      <c r="ATA46">
        <v>1</v>
      </c>
      <c r="ATB46">
        <v>0</v>
      </c>
      <c r="ATC46">
        <v>0</v>
      </c>
      <c r="ATD46">
        <v>0</v>
      </c>
      <c r="ATE46">
        <v>0</v>
      </c>
      <c r="ATF46">
        <v>0</v>
      </c>
      <c r="ATG46">
        <v>0</v>
      </c>
      <c r="ATH46">
        <v>0</v>
      </c>
      <c r="ATI46">
        <v>0</v>
      </c>
      <c r="ATK46" t="s">
        <v>2375</v>
      </c>
      <c r="ATL46">
        <v>0</v>
      </c>
      <c r="ATM46">
        <v>0</v>
      </c>
      <c r="ATN46">
        <v>0</v>
      </c>
      <c r="ATO46">
        <v>0</v>
      </c>
      <c r="ATP46">
        <v>1</v>
      </c>
      <c r="ATQ46">
        <v>1</v>
      </c>
      <c r="ATR46">
        <v>1</v>
      </c>
      <c r="ATS46">
        <v>0</v>
      </c>
      <c r="ATT46">
        <v>0</v>
      </c>
      <c r="ATV46" t="s">
        <v>2273</v>
      </c>
      <c r="ATW46" t="s">
        <v>2195</v>
      </c>
      <c r="ATY46" t="s">
        <v>2338</v>
      </c>
      <c r="ATZ46" t="s">
        <v>2273</v>
      </c>
      <c r="AUA46" t="s">
        <v>2195</v>
      </c>
      <c r="AUC46" t="s">
        <v>2378</v>
      </c>
      <c r="AUI46">
        <v>468026929</v>
      </c>
      <c r="AUJ46" s="2">
        <v>45156.470289351862</v>
      </c>
      <c r="AUM46" t="s">
        <v>2214</v>
      </c>
      <c r="AUN46" t="s">
        <v>2215</v>
      </c>
      <c r="AUO46" t="s">
        <v>2216</v>
      </c>
    </row>
    <row r="47" spans="1:534 1125:1237" x14ac:dyDescent="0.35">
      <c r="A47">
        <v>46</v>
      </c>
      <c r="B47" t="s">
        <v>2407</v>
      </c>
      <c r="C47" s="2">
        <v>45156</v>
      </c>
      <c r="D47" t="s">
        <v>2319</v>
      </c>
      <c r="E47" t="s">
        <v>2320</v>
      </c>
      <c r="F47" s="2">
        <v>45156.430943206018</v>
      </c>
      <c r="G47" s="2">
        <v>45156.434148981483</v>
      </c>
      <c r="H47" t="s">
        <v>2189</v>
      </c>
      <c r="K47" t="s">
        <v>2190</v>
      </c>
      <c r="L47" s="2">
        <v>45156</v>
      </c>
      <c r="M47" t="s">
        <v>99</v>
      </c>
      <c r="N47" t="s">
        <v>2321</v>
      </c>
      <c r="O47" t="s">
        <v>102</v>
      </c>
      <c r="P47" t="s">
        <v>2192</v>
      </c>
      <c r="S47" t="s">
        <v>2193</v>
      </c>
      <c r="T47" t="s">
        <v>2322</v>
      </c>
      <c r="V47" t="s">
        <v>2195</v>
      </c>
      <c r="X47" t="s">
        <v>2196</v>
      </c>
      <c r="AA47" t="s">
        <v>2237</v>
      </c>
      <c r="AB47">
        <v>1</v>
      </c>
      <c r="AC47">
        <v>0</v>
      </c>
      <c r="AD47">
        <v>0</v>
      </c>
      <c r="AE47">
        <v>0</v>
      </c>
      <c r="AF47">
        <v>1</v>
      </c>
      <c r="AH47" t="s">
        <v>2198</v>
      </c>
      <c r="AI47">
        <v>1000</v>
      </c>
      <c r="AJ47" t="s">
        <v>2342</v>
      </c>
      <c r="AM47">
        <v>60</v>
      </c>
      <c r="AN47">
        <v>120</v>
      </c>
      <c r="AO47">
        <v>1</v>
      </c>
      <c r="AP47">
        <v>60</v>
      </c>
      <c r="AQ47">
        <v>0</v>
      </c>
      <c r="BW47" t="s">
        <v>2195</v>
      </c>
      <c r="BY47" t="s">
        <v>2237</v>
      </c>
      <c r="BZ47">
        <v>1</v>
      </c>
      <c r="CA47">
        <v>0</v>
      </c>
      <c r="CB47">
        <v>0</v>
      </c>
      <c r="CC47">
        <v>0</v>
      </c>
      <c r="CE47" t="s">
        <v>2343</v>
      </c>
      <c r="CF47">
        <v>1</v>
      </c>
      <c r="CG47">
        <v>0</v>
      </c>
      <c r="CH47">
        <v>0</v>
      </c>
      <c r="CI47">
        <v>1</v>
      </c>
      <c r="CJ47">
        <v>0</v>
      </c>
      <c r="CK47">
        <v>1</v>
      </c>
      <c r="CL47">
        <v>1</v>
      </c>
      <c r="CM47">
        <v>0</v>
      </c>
      <c r="CN47">
        <v>0</v>
      </c>
      <c r="CO47">
        <v>0</v>
      </c>
      <c r="CP47">
        <v>0</v>
      </c>
      <c r="CS47" t="s">
        <v>2223</v>
      </c>
      <c r="CT47">
        <v>0</v>
      </c>
      <c r="CU47">
        <v>1</v>
      </c>
      <c r="CV47">
        <v>0</v>
      </c>
      <c r="CW47">
        <v>0</v>
      </c>
      <c r="CX47" t="s">
        <v>2237</v>
      </c>
      <c r="CY47">
        <v>1</v>
      </c>
      <c r="CZ47">
        <v>0</v>
      </c>
      <c r="DA47">
        <v>0</v>
      </c>
      <c r="DB47">
        <v>0</v>
      </c>
      <c r="DC47" t="s">
        <v>2324</v>
      </c>
      <c r="DD47">
        <v>0</v>
      </c>
      <c r="DE47">
        <v>0</v>
      </c>
      <c r="DF47">
        <v>0</v>
      </c>
      <c r="DG47">
        <v>0</v>
      </c>
      <c r="DH47">
        <v>0</v>
      </c>
      <c r="DI47">
        <v>0</v>
      </c>
      <c r="DJ47">
        <v>0</v>
      </c>
      <c r="DK47">
        <v>0</v>
      </c>
      <c r="DL47">
        <v>1</v>
      </c>
      <c r="DM47">
        <v>0</v>
      </c>
      <c r="DN47">
        <v>0</v>
      </c>
      <c r="DO47">
        <v>0</v>
      </c>
      <c r="EK47" t="s">
        <v>2206</v>
      </c>
      <c r="EL47">
        <v>0</v>
      </c>
      <c r="EM47">
        <v>0</v>
      </c>
      <c r="EN47">
        <v>0</v>
      </c>
      <c r="EO47">
        <v>0</v>
      </c>
      <c r="EP47">
        <v>1</v>
      </c>
      <c r="EQ47">
        <v>1</v>
      </c>
      <c r="JB47" t="s">
        <v>2206</v>
      </c>
      <c r="JC47">
        <v>0</v>
      </c>
      <c r="JD47">
        <v>0</v>
      </c>
      <c r="JE47">
        <v>0</v>
      </c>
      <c r="JF47">
        <v>0</v>
      </c>
      <c r="JG47">
        <v>0</v>
      </c>
      <c r="JH47">
        <v>0</v>
      </c>
      <c r="JI47">
        <v>0</v>
      </c>
      <c r="JJ47">
        <v>0</v>
      </c>
      <c r="JK47">
        <v>0</v>
      </c>
      <c r="JL47">
        <v>0</v>
      </c>
      <c r="JM47">
        <v>0</v>
      </c>
      <c r="JN47">
        <v>0</v>
      </c>
      <c r="JO47">
        <v>0</v>
      </c>
      <c r="JP47">
        <v>0</v>
      </c>
      <c r="JQ47">
        <v>0</v>
      </c>
      <c r="JR47">
        <v>1</v>
      </c>
      <c r="JS47">
        <v>1</v>
      </c>
      <c r="JT47">
        <v>3</v>
      </c>
      <c r="AQG47" t="s">
        <v>2408</v>
      </c>
      <c r="AQH47">
        <v>0</v>
      </c>
      <c r="AQI47">
        <v>0</v>
      </c>
      <c r="AQJ47">
        <v>1</v>
      </c>
      <c r="AQK47">
        <v>0</v>
      </c>
      <c r="AQL47">
        <v>0</v>
      </c>
      <c r="AQM47">
        <v>0</v>
      </c>
      <c r="AQN47">
        <v>0</v>
      </c>
      <c r="AQO47">
        <v>0</v>
      </c>
      <c r="AQP47">
        <v>0</v>
      </c>
      <c r="AQQ47">
        <v>0</v>
      </c>
      <c r="AQS47" t="s">
        <v>2326</v>
      </c>
      <c r="AQT47">
        <v>0</v>
      </c>
      <c r="AQU47">
        <v>0</v>
      </c>
      <c r="AQV47">
        <v>0</v>
      </c>
      <c r="AQW47">
        <v>1</v>
      </c>
      <c r="AQX47">
        <v>0</v>
      </c>
      <c r="AQY47">
        <v>0</v>
      </c>
      <c r="AQZ47">
        <v>0</v>
      </c>
      <c r="ARA47">
        <v>0</v>
      </c>
      <c r="ARB47">
        <v>0</v>
      </c>
      <c r="ARC47">
        <v>0</v>
      </c>
      <c r="ARD47">
        <v>0</v>
      </c>
      <c r="ARF47" t="s">
        <v>2335</v>
      </c>
      <c r="ARG47" t="s">
        <v>2210</v>
      </c>
      <c r="ARH47">
        <v>0</v>
      </c>
      <c r="ARI47">
        <v>1</v>
      </c>
      <c r="ARJ47">
        <v>0</v>
      </c>
      <c r="ARK47">
        <v>0</v>
      </c>
      <c r="ARL47">
        <v>0</v>
      </c>
      <c r="ARM47">
        <v>0</v>
      </c>
      <c r="ARO47" t="s">
        <v>2206</v>
      </c>
      <c r="ARP47">
        <v>1</v>
      </c>
      <c r="ARQ47">
        <v>0</v>
      </c>
      <c r="ARR47">
        <v>0</v>
      </c>
      <c r="ARS47">
        <v>0</v>
      </c>
      <c r="ART47">
        <v>0</v>
      </c>
      <c r="ARU47">
        <v>0</v>
      </c>
      <c r="ARW47">
        <v>0</v>
      </c>
      <c r="ARX47">
        <v>0</v>
      </c>
      <c r="ARY47">
        <v>0</v>
      </c>
      <c r="ASB47" t="s">
        <v>2211</v>
      </c>
      <c r="ASC47" t="s">
        <v>2206</v>
      </c>
      <c r="ASD47">
        <v>1</v>
      </c>
      <c r="ASE47">
        <v>0</v>
      </c>
      <c r="ASF47">
        <v>0</v>
      </c>
      <c r="ASG47">
        <v>0</v>
      </c>
      <c r="ASH47">
        <v>0</v>
      </c>
      <c r="ASI47">
        <v>0</v>
      </c>
      <c r="ASJ47">
        <v>0</v>
      </c>
      <c r="ASK47">
        <v>0</v>
      </c>
      <c r="ASL47">
        <v>0</v>
      </c>
      <c r="ASN47" t="s">
        <v>2356</v>
      </c>
      <c r="ASO47">
        <v>0</v>
      </c>
      <c r="ASP47">
        <v>0</v>
      </c>
      <c r="ASQ47">
        <v>1</v>
      </c>
      <c r="ASR47">
        <v>1</v>
      </c>
      <c r="ASS47">
        <v>0</v>
      </c>
      <c r="AST47">
        <v>0</v>
      </c>
      <c r="ASU47">
        <v>0</v>
      </c>
      <c r="ASV47">
        <v>0</v>
      </c>
      <c r="ASW47">
        <v>0</v>
      </c>
      <c r="ASX47">
        <v>0</v>
      </c>
      <c r="ASZ47" t="s">
        <v>2206</v>
      </c>
      <c r="ATA47">
        <v>1</v>
      </c>
      <c r="ATB47">
        <v>0</v>
      </c>
      <c r="ATC47">
        <v>0</v>
      </c>
      <c r="ATD47">
        <v>0</v>
      </c>
      <c r="ATE47">
        <v>0</v>
      </c>
      <c r="ATF47">
        <v>0</v>
      </c>
      <c r="ATG47">
        <v>0</v>
      </c>
      <c r="ATH47">
        <v>0</v>
      </c>
      <c r="ATI47">
        <v>0</v>
      </c>
      <c r="ATK47" t="s">
        <v>2375</v>
      </c>
      <c r="ATL47">
        <v>0</v>
      </c>
      <c r="ATM47">
        <v>0</v>
      </c>
      <c r="ATN47">
        <v>0</v>
      </c>
      <c r="ATO47">
        <v>0</v>
      </c>
      <c r="ATP47">
        <v>1</v>
      </c>
      <c r="ATQ47">
        <v>1</v>
      </c>
      <c r="ATR47">
        <v>1</v>
      </c>
      <c r="ATS47">
        <v>0</v>
      </c>
      <c r="ATT47">
        <v>0</v>
      </c>
      <c r="ATV47" t="s">
        <v>2273</v>
      </c>
      <c r="ATW47" t="s">
        <v>2195</v>
      </c>
      <c r="ATY47" t="s">
        <v>2338</v>
      </c>
      <c r="ATZ47" t="s">
        <v>2273</v>
      </c>
      <c r="AUA47" t="s">
        <v>2195</v>
      </c>
      <c r="AUC47" t="s">
        <v>2409</v>
      </c>
      <c r="AUI47">
        <v>468026944</v>
      </c>
      <c r="AUJ47" s="2">
        <v>45156.470300925917</v>
      </c>
      <c r="AUM47" t="s">
        <v>2214</v>
      </c>
      <c r="AUN47" t="s">
        <v>2215</v>
      </c>
      <c r="AUO47" t="s">
        <v>2216</v>
      </c>
    </row>
    <row r="48" spans="1:534 1125:1237" x14ac:dyDescent="0.35">
      <c r="A48">
        <v>47</v>
      </c>
      <c r="B48" t="s">
        <v>2410</v>
      </c>
      <c r="C48" s="2">
        <v>45156</v>
      </c>
      <c r="D48" t="s">
        <v>2319</v>
      </c>
      <c r="E48" t="s">
        <v>2320</v>
      </c>
      <c r="F48" s="2">
        <v>45156.436952731478</v>
      </c>
      <c r="G48" s="2">
        <v>45156.443622719897</v>
      </c>
      <c r="H48" t="s">
        <v>2189</v>
      </c>
      <c r="K48" t="s">
        <v>2190</v>
      </c>
      <c r="L48" s="2">
        <v>45156</v>
      </c>
      <c r="M48" t="s">
        <v>99</v>
      </c>
      <c r="N48" t="s">
        <v>2321</v>
      </c>
      <c r="O48" t="s">
        <v>102</v>
      </c>
      <c r="P48" t="s">
        <v>2192</v>
      </c>
      <c r="S48" t="s">
        <v>2193</v>
      </c>
      <c r="T48" t="s">
        <v>2322</v>
      </c>
      <c r="V48" t="s">
        <v>2195</v>
      </c>
      <c r="X48" t="s">
        <v>2196</v>
      </c>
      <c r="AA48" t="s">
        <v>2237</v>
      </c>
      <c r="AB48">
        <v>1</v>
      </c>
      <c r="AC48">
        <v>0</v>
      </c>
      <c r="AD48">
        <v>0</v>
      </c>
      <c r="AE48">
        <v>0</v>
      </c>
      <c r="AF48">
        <v>1</v>
      </c>
      <c r="AH48" t="s">
        <v>2198</v>
      </c>
      <c r="AI48">
        <v>1100</v>
      </c>
      <c r="AJ48" t="s">
        <v>2342</v>
      </c>
      <c r="AM48">
        <v>60</v>
      </c>
      <c r="AN48">
        <v>120</v>
      </c>
      <c r="AO48">
        <v>1</v>
      </c>
      <c r="AP48">
        <v>150</v>
      </c>
      <c r="AQ48">
        <v>0</v>
      </c>
      <c r="BW48" t="s">
        <v>2195</v>
      </c>
      <c r="BY48" t="s">
        <v>2237</v>
      </c>
      <c r="BZ48">
        <v>1</v>
      </c>
      <c r="CA48">
        <v>0</v>
      </c>
      <c r="CB48">
        <v>0</v>
      </c>
      <c r="CC48">
        <v>0</v>
      </c>
      <c r="CE48" t="s">
        <v>2361</v>
      </c>
      <c r="CF48">
        <v>1</v>
      </c>
      <c r="CG48">
        <v>0</v>
      </c>
      <c r="CH48">
        <v>0</v>
      </c>
      <c r="CI48">
        <v>1</v>
      </c>
      <c r="CJ48">
        <v>0</v>
      </c>
      <c r="CK48">
        <v>0</v>
      </c>
      <c r="CL48">
        <v>1</v>
      </c>
      <c r="CM48">
        <v>0</v>
      </c>
      <c r="CN48">
        <v>0</v>
      </c>
      <c r="CO48">
        <v>0</v>
      </c>
      <c r="CP48">
        <v>0</v>
      </c>
      <c r="CS48" t="s">
        <v>2223</v>
      </c>
      <c r="CT48">
        <v>0</v>
      </c>
      <c r="CU48">
        <v>1</v>
      </c>
      <c r="CV48">
        <v>0</v>
      </c>
      <c r="CW48">
        <v>0</v>
      </c>
      <c r="CX48" t="s">
        <v>2237</v>
      </c>
      <c r="CY48">
        <v>1</v>
      </c>
      <c r="CZ48">
        <v>0</v>
      </c>
      <c r="DA48">
        <v>0</v>
      </c>
      <c r="DB48">
        <v>0</v>
      </c>
      <c r="DC48" t="s">
        <v>2374</v>
      </c>
      <c r="DD48">
        <v>0</v>
      </c>
      <c r="DE48">
        <v>0</v>
      </c>
      <c r="DF48">
        <v>0</v>
      </c>
      <c r="DG48">
        <v>1</v>
      </c>
      <c r="DH48">
        <v>0</v>
      </c>
      <c r="DI48">
        <v>0</v>
      </c>
      <c r="DJ48">
        <v>0</v>
      </c>
      <c r="DK48">
        <v>0</v>
      </c>
      <c r="DL48">
        <v>1</v>
      </c>
      <c r="DM48">
        <v>0</v>
      </c>
      <c r="DN48">
        <v>0</v>
      </c>
      <c r="DO48">
        <v>0</v>
      </c>
      <c r="EK48" t="s">
        <v>2206</v>
      </c>
      <c r="EL48">
        <v>0</v>
      </c>
      <c r="EM48">
        <v>0</v>
      </c>
      <c r="EN48">
        <v>0</v>
      </c>
      <c r="EO48">
        <v>0</v>
      </c>
      <c r="EP48">
        <v>1</v>
      </c>
      <c r="EQ48">
        <v>1</v>
      </c>
      <c r="JB48" t="s">
        <v>2206</v>
      </c>
      <c r="JC48">
        <v>0</v>
      </c>
      <c r="JD48">
        <v>0</v>
      </c>
      <c r="JE48">
        <v>0</v>
      </c>
      <c r="JF48">
        <v>0</v>
      </c>
      <c r="JG48">
        <v>0</v>
      </c>
      <c r="JH48">
        <v>0</v>
      </c>
      <c r="JI48">
        <v>0</v>
      </c>
      <c r="JJ48">
        <v>0</v>
      </c>
      <c r="JK48">
        <v>0</v>
      </c>
      <c r="JL48">
        <v>0</v>
      </c>
      <c r="JM48">
        <v>0</v>
      </c>
      <c r="JN48">
        <v>0</v>
      </c>
      <c r="JO48">
        <v>0</v>
      </c>
      <c r="JP48">
        <v>0</v>
      </c>
      <c r="JQ48">
        <v>0</v>
      </c>
      <c r="JR48">
        <v>1</v>
      </c>
      <c r="JS48">
        <v>1</v>
      </c>
      <c r="JT48">
        <v>3</v>
      </c>
      <c r="AQG48" t="s">
        <v>2408</v>
      </c>
      <c r="AQH48">
        <v>0</v>
      </c>
      <c r="AQI48">
        <v>0</v>
      </c>
      <c r="AQJ48">
        <v>1</v>
      </c>
      <c r="AQK48">
        <v>0</v>
      </c>
      <c r="AQL48">
        <v>0</v>
      </c>
      <c r="AQM48">
        <v>0</v>
      </c>
      <c r="AQN48">
        <v>0</v>
      </c>
      <c r="AQO48">
        <v>0</v>
      </c>
      <c r="AQP48">
        <v>0</v>
      </c>
      <c r="AQQ48">
        <v>0</v>
      </c>
      <c r="AQS48" t="s">
        <v>2326</v>
      </c>
      <c r="AQT48">
        <v>0</v>
      </c>
      <c r="AQU48">
        <v>0</v>
      </c>
      <c r="AQV48">
        <v>0</v>
      </c>
      <c r="AQW48">
        <v>1</v>
      </c>
      <c r="AQX48">
        <v>0</v>
      </c>
      <c r="AQY48">
        <v>0</v>
      </c>
      <c r="AQZ48">
        <v>0</v>
      </c>
      <c r="ARA48">
        <v>0</v>
      </c>
      <c r="ARB48">
        <v>0</v>
      </c>
      <c r="ARC48">
        <v>0</v>
      </c>
      <c r="ARD48">
        <v>0</v>
      </c>
      <c r="ARF48" t="s">
        <v>2335</v>
      </c>
      <c r="ARG48" t="s">
        <v>2210</v>
      </c>
      <c r="ARH48">
        <v>0</v>
      </c>
      <c r="ARI48">
        <v>1</v>
      </c>
      <c r="ARJ48">
        <v>0</v>
      </c>
      <c r="ARK48">
        <v>0</v>
      </c>
      <c r="ARL48">
        <v>0</v>
      </c>
      <c r="ARM48">
        <v>0</v>
      </c>
      <c r="ARO48" t="s">
        <v>2206</v>
      </c>
      <c r="ARP48">
        <v>1</v>
      </c>
      <c r="ARQ48">
        <v>0</v>
      </c>
      <c r="ARR48">
        <v>0</v>
      </c>
      <c r="ARS48">
        <v>0</v>
      </c>
      <c r="ART48">
        <v>0</v>
      </c>
      <c r="ARU48">
        <v>0</v>
      </c>
      <c r="ARW48">
        <v>0</v>
      </c>
      <c r="ARX48">
        <v>0</v>
      </c>
      <c r="ARY48">
        <v>0</v>
      </c>
      <c r="ASB48" t="s">
        <v>2211</v>
      </c>
      <c r="ASC48" t="s">
        <v>2206</v>
      </c>
      <c r="ASD48">
        <v>1</v>
      </c>
      <c r="ASE48">
        <v>0</v>
      </c>
      <c r="ASF48">
        <v>0</v>
      </c>
      <c r="ASG48">
        <v>0</v>
      </c>
      <c r="ASH48">
        <v>0</v>
      </c>
      <c r="ASI48">
        <v>0</v>
      </c>
      <c r="ASJ48">
        <v>0</v>
      </c>
      <c r="ASK48">
        <v>0</v>
      </c>
      <c r="ASL48">
        <v>0</v>
      </c>
      <c r="ASN48" t="s">
        <v>2411</v>
      </c>
      <c r="ASO48">
        <v>0</v>
      </c>
      <c r="ASP48">
        <v>0</v>
      </c>
      <c r="ASQ48">
        <v>1</v>
      </c>
      <c r="ASR48">
        <v>1</v>
      </c>
      <c r="ASS48">
        <v>1</v>
      </c>
      <c r="AST48">
        <v>0</v>
      </c>
      <c r="ASU48">
        <v>0</v>
      </c>
      <c r="ASV48">
        <v>0</v>
      </c>
      <c r="ASW48">
        <v>0</v>
      </c>
      <c r="ASX48">
        <v>0</v>
      </c>
      <c r="ASZ48" t="s">
        <v>2206</v>
      </c>
      <c r="ATA48">
        <v>1</v>
      </c>
      <c r="ATB48">
        <v>0</v>
      </c>
      <c r="ATC48">
        <v>0</v>
      </c>
      <c r="ATD48">
        <v>0</v>
      </c>
      <c r="ATE48">
        <v>0</v>
      </c>
      <c r="ATF48">
        <v>0</v>
      </c>
      <c r="ATG48">
        <v>0</v>
      </c>
      <c r="ATH48">
        <v>0</v>
      </c>
      <c r="ATI48">
        <v>0</v>
      </c>
      <c r="ATK48" t="s">
        <v>2375</v>
      </c>
      <c r="ATL48">
        <v>0</v>
      </c>
      <c r="ATM48">
        <v>0</v>
      </c>
      <c r="ATN48">
        <v>0</v>
      </c>
      <c r="ATO48">
        <v>0</v>
      </c>
      <c r="ATP48">
        <v>1</v>
      </c>
      <c r="ATQ48">
        <v>1</v>
      </c>
      <c r="ATR48">
        <v>1</v>
      </c>
      <c r="ATS48">
        <v>0</v>
      </c>
      <c r="ATT48">
        <v>0</v>
      </c>
      <c r="ATV48" t="s">
        <v>2273</v>
      </c>
      <c r="ATW48" t="s">
        <v>2195</v>
      </c>
      <c r="ATY48" t="s">
        <v>2338</v>
      </c>
      <c r="ATZ48" t="s">
        <v>2273</v>
      </c>
      <c r="AUA48" t="s">
        <v>2195</v>
      </c>
      <c r="AUC48" t="s">
        <v>2378</v>
      </c>
      <c r="AUI48">
        <v>468026955</v>
      </c>
      <c r="AUJ48" s="2">
        <v>45156.470324074078</v>
      </c>
      <c r="AUM48" t="s">
        <v>2214</v>
      </c>
      <c r="AUN48" t="s">
        <v>2215</v>
      </c>
      <c r="AUO48" t="s">
        <v>2216</v>
      </c>
    </row>
    <row r="49" spans="1:535 1125:1237" x14ac:dyDescent="0.35">
      <c r="A49">
        <v>48</v>
      </c>
      <c r="B49" t="s">
        <v>2412</v>
      </c>
      <c r="C49" s="2">
        <v>45156</v>
      </c>
      <c r="D49" t="s">
        <v>2319</v>
      </c>
      <c r="E49" t="s">
        <v>2320</v>
      </c>
      <c r="F49" s="2">
        <v>45156.443965451377</v>
      </c>
      <c r="G49" s="2">
        <v>45156.447031203701</v>
      </c>
      <c r="H49" t="s">
        <v>2189</v>
      </c>
      <c r="K49" t="s">
        <v>2190</v>
      </c>
      <c r="L49" s="2">
        <v>45156</v>
      </c>
      <c r="M49" t="s">
        <v>99</v>
      </c>
      <c r="N49" t="s">
        <v>2321</v>
      </c>
      <c r="O49" t="s">
        <v>102</v>
      </c>
      <c r="P49" t="s">
        <v>2192</v>
      </c>
      <c r="S49" t="s">
        <v>2193</v>
      </c>
      <c r="T49" t="s">
        <v>2322</v>
      </c>
      <c r="V49" t="s">
        <v>2195</v>
      </c>
      <c r="X49" t="s">
        <v>2196</v>
      </c>
      <c r="AA49" t="s">
        <v>2237</v>
      </c>
      <c r="AB49">
        <v>1</v>
      </c>
      <c r="AC49">
        <v>0</v>
      </c>
      <c r="AD49">
        <v>0</v>
      </c>
      <c r="AE49">
        <v>0</v>
      </c>
      <c r="AF49">
        <v>1</v>
      </c>
      <c r="AH49" t="s">
        <v>2198</v>
      </c>
      <c r="AI49">
        <v>1000</v>
      </c>
      <c r="AJ49" t="s">
        <v>2342</v>
      </c>
      <c r="AM49">
        <v>60</v>
      </c>
      <c r="AN49">
        <v>120</v>
      </c>
      <c r="AO49">
        <v>1</v>
      </c>
      <c r="AP49">
        <v>70</v>
      </c>
      <c r="AQ49">
        <v>0</v>
      </c>
      <c r="BW49" t="s">
        <v>2195</v>
      </c>
      <c r="BY49" t="s">
        <v>2237</v>
      </c>
      <c r="BZ49">
        <v>1</v>
      </c>
      <c r="CA49">
        <v>0</v>
      </c>
      <c r="CB49">
        <v>0</v>
      </c>
      <c r="CC49">
        <v>0</v>
      </c>
      <c r="CE49" t="s">
        <v>2361</v>
      </c>
      <c r="CF49">
        <v>1</v>
      </c>
      <c r="CG49">
        <v>0</v>
      </c>
      <c r="CH49">
        <v>0</v>
      </c>
      <c r="CI49">
        <v>1</v>
      </c>
      <c r="CJ49">
        <v>0</v>
      </c>
      <c r="CK49">
        <v>0</v>
      </c>
      <c r="CL49">
        <v>1</v>
      </c>
      <c r="CM49">
        <v>0</v>
      </c>
      <c r="CN49">
        <v>0</v>
      </c>
      <c r="CO49">
        <v>0</v>
      </c>
      <c r="CP49">
        <v>0</v>
      </c>
      <c r="CS49" t="s">
        <v>2223</v>
      </c>
      <c r="CT49">
        <v>0</v>
      </c>
      <c r="CU49">
        <v>1</v>
      </c>
      <c r="CV49">
        <v>0</v>
      </c>
      <c r="CW49">
        <v>0</v>
      </c>
      <c r="CX49" t="s">
        <v>2237</v>
      </c>
      <c r="CY49">
        <v>1</v>
      </c>
      <c r="CZ49">
        <v>0</v>
      </c>
      <c r="DA49">
        <v>0</v>
      </c>
      <c r="DB49">
        <v>0</v>
      </c>
      <c r="DC49" t="s">
        <v>2324</v>
      </c>
      <c r="DD49">
        <v>0</v>
      </c>
      <c r="DE49">
        <v>0</v>
      </c>
      <c r="DF49">
        <v>0</v>
      </c>
      <c r="DG49">
        <v>0</v>
      </c>
      <c r="DH49">
        <v>0</v>
      </c>
      <c r="DI49">
        <v>0</v>
      </c>
      <c r="DJ49">
        <v>0</v>
      </c>
      <c r="DK49">
        <v>0</v>
      </c>
      <c r="DL49">
        <v>1</v>
      </c>
      <c r="DM49">
        <v>0</v>
      </c>
      <c r="DN49">
        <v>0</v>
      </c>
      <c r="DO49">
        <v>0</v>
      </c>
      <c r="EK49" t="s">
        <v>2206</v>
      </c>
      <c r="EL49">
        <v>0</v>
      </c>
      <c r="EM49">
        <v>0</v>
      </c>
      <c r="EN49">
        <v>0</v>
      </c>
      <c r="EO49">
        <v>0</v>
      </c>
      <c r="EP49">
        <v>1</v>
      </c>
      <c r="EQ49">
        <v>1</v>
      </c>
      <c r="JB49" t="s">
        <v>2206</v>
      </c>
      <c r="JC49">
        <v>0</v>
      </c>
      <c r="JD49">
        <v>0</v>
      </c>
      <c r="JE49">
        <v>0</v>
      </c>
      <c r="JF49">
        <v>0</v>
      </c>
      <c r="JG49">
        <v>0</v>
      </c>
      <c r="JH49">
        <v>0</v>
      </c>
      <c r="JI49">
        <v>0</v>
      </c>
      <c r="JJ49">
        <v>0</v>
      </c>
      <c r="JK49">
        <v>0</v>
      </c>
      <c r="JL49">
        <v>0</v>
      </c>
      <c r="JM49">
        <v>0</v>
      </c>
      <c r="JN49">
        <v>0</v>
      </c>
      <c r="JO49">
        <v>0</v>
      </c>
      <c r="JP49">
        <v>0</v>
      </c>
      <c r="JQ49">
        <v>0</v>
      </c>
      <c r="JR49">
        <v>1</v>
      </c>
      <c r="JS49">
        <v>1</v>
      </c>
      <c r="JT49">
        <v>3</v>
      </c>
      <c r="AQG49" t="s">
        <v>2408</v>
      </c>
      <c r="AQH49">
        <v>0</v>
      </c>
      <c r="AQI49">
        <v>0</v>
      </c>
      <c r="AQJ49">
        <v>1</v>
      </c>
      <c r="AQK49">
        <v>0</v>
      </c>
      <c r="AQL49">
        <v>0</v>
      </c>
      <c r="AQM49">
        <v>0</v>
      </c>
      <c r="AQN49">
        <v>0</v>
      </c>
      <c r="AQO49">
        <v>0</v>
      </c>
      <c r="AQP49">
        <v>0</v>
      </c>
      <c r="AQQ49">
        <v>0</v>
      </c>
      <c r="AQS49" t="s">
        <v>2326</v>
      </c>
      <c r="AQT49">
        <v>0</v>
      </c>
      <c r="AQU49">
        <v>0</v>
      </c>
      <c r="AQV49">
        <v>0</v>
      </c>
      <c r="AQW49">
        <v>1</v>
      </c>
      <c r="AQX49">
        <v>0</v>
      </c>
      <c r="AQY49">
        <v>0</v>
      </c>
      <c r="AQZ49">
        <v>0</v>
      </c>
      <c r="ARA49">
        <v>0</v>
      </c>
      <c r="ARB49">
        <v>0</v>
      </c>
      <c r="ARC49">
        <v>0</v>
      </c>
      <c r="ARD49">
        <v>0</v>
      </c>
      <c r="ARF49" t="s">
        <v>2335</v>
      </c>
      <c r="ARG49" t="s">
        <v>2210</v>
      </c>
      <c r="ARH49">
        <v>0</v>
      </c>
      <c r="ARI49">
        <v>1</v>
      </c>
      <c r="ARJ49">
        <v>0</v>
      </c>
      <c r="ARK49">
        <v>0</v>
      </c>
      <c r="ARL49">
        <v>0</v>
      </c>
      <c r="ARM49">
        <v>0</v>
      </c>
      <c r="ARO49" t="s">
        <v>2206</v>
      </c>
      <c r="ARP49">
        <v>1</v>
      </c>
      <c r="ARQ49">
        <v>0</v>
      </c>
      <c r="ARR49">
        <v>0</v>
      </c>
      <c r="ARS49">
        <v>0</v>
      </c>
      <c r="ART49">
        <v>0</v>
      </c>
      <c r="ARU49">
        <v>0</v>
      </c>
      <c r="ARW49">
        <v>0</v>
      </c>
      <c r="ARX49">
        <v>0</v>
      </c>
      <c r="ARY49">
        <v>0</v>
      </c>
      <c r="ASB49" t="s">
        <v>2211</v>
      </c>
      <c r="ASC49" t="s">
        <v>2206</v>
      </c>
      <c r="ASD49">
        <v>1</v>
      </c>
      <c r="ASE49">
        <v>0</v>
      </c>
      <c r="ASF49">
        <v>0</v>
      </c>
      <c r="ASG49">
        <v>0</v>
      </c>
      <c r="ASH49">
        <v>0</v>
      </c>
      <c r="ASI49">
        <v>0</v>
      </c>
      <c r="ASJ49">
        <v>0</v>
      </c>
      <c r="ASK49">
        <v>0</v>
      </c>
      <c r="ASL49">
        <v>0</v>
      </c>
      <c r="ASN49" t="s">
        <v>2327</v>
      </c>
      <c r="ASO49">
        <v>0</v>
      </c>
      <c r="ASP49">
        <v>0</v>
      </c>
      <c r="ASQ49">
        <v>1</v>
      </c>
      <c r="ASR49">
        <v>1</v>
      </c>
      <c r="ASS49">
        <v>0</v>
      </c>
      <c r="AST49">
        <v>0</v>
      </c>
      <c r="ASU49">
        <v>0</v>
      </c>
      <c r="ASV49">
        <v>0</v>
      </c>
      <c r="ASW49">
        <v>0</v>
      </c>
      <c r="ASX49">
        <v>0</v>
      </c>
      <c r="ASZ49" t="s">
        <v>2206</v>
      </c>
      <c r="ATA49">
        <v>1</v>
      </c>
      <c r="ATB49">
        <v>0</v>
      </c>
      <c r="ATC49">
        <v>0</v>
      </c>
      <c r="ATD49">
        <v>0</v>
      </c>
      <c r="ATE49">
        <v>0</v>
      </c>
      <c r="ATF49">
        <v>0</v>
      </c>
      <c r="ATG49">
        <v>0</v>
      </c>
      <c r="ATH49">
        <v>0</v>
      </c>
      <c r="ATI49">
        <v>0</v>
      </c>
      <c r="ATK49" t="s">
        <v>2247</v>
      </c>
      <c r="ATL49">
        <v>0</v>
      </c>
      <c r="ATM49">
        <v>0</v>
      </c>
      <c r="ATN49">
        <v>0</v>
      </c>
      <c r="ATO49">
        <v>0</v>
      </c>
      <c r="ATP49">
        <v>1</v>
      </c>
      <c r="ATQ49">
        <v>1</v>
      </c>
      <c r="ATR49">
        <v>1</v>
      </c>
      <c r="ATS49">
        <v>0</v>
      </c>
      <c r="ATT49">
        <v>0</v>
      </c>
      <c r="ATV49" t="s">
        <v>2273</v>
      </c>
      <c r="ATW49" t="s">
        <v>2195</v>
      </c>
      <c r="ATY49" t="s">
        <v>2338</v>
      </c>
      <c r="ATZ49" t="s">
        <v>2273</v>
      </c>
      <c r="AUA49" t="s">
        <v>2195</v>
      </c>
      <c r="AUC49" t="s">
        <v>2378</v>
      </c>
      <c r="AUI49">
        <v>468026962</v>
      </c>
      <c r="AUJ49" s="2">
        <v>45156.470335648148</v>
      </c>
      <c r="AUM49" t="s">
        <v>2214</v>
      </c>
      <c r="AUN49" t="s">
        <v>2215</v>
      </c>
      <c r="AUO49" t="s">
        <v>2216</v>
      </c>
    </row>
    <row r="50" spans="1:535 1125:1237" x14ac:dyDescent="0.35">
      <c r="A50">
        <v>49</v>
      </c>
      <c r="B50" t="s">
        <v>2413</v>
      </c>
      <c r="C50" s="2">
        <v>45156</v>
      </c>
      <c r="D50" t="s">
        <v>2319</v>
      </c>
      <c r="E50" t="s">
        <v>2320</v>
      </c>
      <c r="F50" s="2">
        <v>45156.447078252313</v>
      </c>
      <c r="G50" s="2">
        <v>45156.449731180553</v>
      </c>
      <c r="H50" t="s">
        <v>2189</v>
      </c>
      <c r="K50" t="s">
        <v>2190</v>
      </c>
      <c r="L50" s="2">
        <v>45156</v>
      </c>
      <c r="M50" t="s">
        <v>99</v>
      </c>
      <c r="N50" t="s">
        <v>2321</v>
      </c>
      <c r="O50" t="s">
        <v>102</v>
      </c>
      <c r="P50" t="s">
        <v>2192</v>
      </c>
      <c r="S50" t="s">
        <v>2193</v>
      </c>
      <c r="T50" t="s">
        <v>2322</v>
      </c>
      <c r="V50" t="s">
        <v>2195</v>
      </c>
      <c r="X50" t="s">
        <v>2196</v>
      </c>
      <c r="AA50" t="s">
        <v>2237</v>
      </c>
      <c r="AB50">
        <v>1</v>
      </c>
      <c r="AC50">
        <v>0</v>
      </c>
      <c r="AD50">
        <v>0</v>
      </c>
      <c r="AE50">
        <v>0</v>
      </c>
      <c r="AF50">
        <v>1</v>
      </c>
      <c r="AH50" t="s">
        <v>2198</v>
      </c>
      <c r="AI50">
        <v>900</v>
      </c>
      <c r="AJ50" t="s">
        <v>2342</v>
      </c>
      <c r="AM50">
        <v>45</v>
      </c>
      <c r="AN50">
        <v>120</v>
      </c>
      <c r="AO50">
        <v>1</v>
      </c>
      <c r="AP50">
        <v>80</v>
      </c>
      <c r="AQ50">
        <v>0</v>
      </c>
      <c r="BW50" t="s">
        <v>2195</v>
      </c>
      <c r="BY50" t="s">
        <v>2237</v>
      </c>
      <c r="BZ50">
        <v>1</v>
      </c>
      <c r="CA50">
        <v>0</v>
      </c>
      <c r="CB50">
        <v>0</v>
      </c>
      <c r="CC50">
        <v>0</v>
      </c>
      <c r="CE50" t="s">
        <v>2203</v>
      </c>
      <c r="CF50">
        <v>1</v>
      </c>
      <c r="CG50">
        <v>0</v>
      </c>
      <c r="CH50">
        <v>0</v>
      </c>
      <c r="CI50">
        <v>1</v>
      </c>
      <c r="CJ50">
        <v>0</v>
      </c>
      <c r="CK50">
        <v>1</v>
      </c>
      <c r="CL50">
        <v>0</v>
      </c>
      <c r="CM50">
        <v>0</v>
      </c>
      <c r="CN50">
        <v>0</v>
      </c>
      <c r="CO50">
        <v>0</v>
      </c>
      <c r="CP50">
        <v>0</v>
      </c>
      <c r="CS50" t="s">
        <v>2223</v>
      </c>
      <c r="CT50">
        <v>0</v>
      </c>
      <c r="CU50">
        <v>1</v>
      </c>
      <c r="CV50">
        <v>0</v>
      </c>
      <c r="CW50">
        <v>0</v>
      </c>
      <c r="CX50" t="s">
        <v>2237</v>
      </c>
      <c r="CY50">
        <v>1</v>
      </c>
      <c r="CZ50">
        <v>0</v>
      </c>
      <c r="DA50">
        <v>0</v>
      </c>
      <c r="DB50">
        <v>0</v>
      </c>
      <c r="DC50" t="s">
        <v>2414</v>
      </c>
      <c r="DD50">
        <v>0</v>
      </c>
      <c r="DE50">
        <v>0</v>
      </c>
      <c r="DF50">
        <v>0</v>
      </c>
      <c r="DG50">
        <v>0</v>
      </c>
      <c r="DH50">
        <v>1</v>
      </c>
      <c r="DI50">
        <v>0</v>
      </c>
      <c r="DJ50">
        <v>0</v>
      </c>
      <c r="DK50">
        <v>0</v>
      </c>
      <c r="DL50">
        <v>0</v>
      </c>
      <c r="DM50">
        <v>0</v>
      </c>
      <c r="DN50">
        <v>0</v>
      </c>
      <c r="DO50">
        <v>0</v>
      </c>
      <c r="EK50" t="s">
        <v>2206</v>
      </c>
      <c r="EL50">
        <v>0</v>
      </c>
      <c r="EM50">
        <v>0</v>
      </c>
      <c r="EN50">
        <v>0</v>
      </c>
      <c r="EO50">
        <v>0</v>
      </c>
      <c r="EP50">
        <v>1</v>
      </c>
      <c r="EQ50">
        <v>1</v>
      </c>
      <c r="JB50" t="s">
        <v>2206</v>
      </c>
      <c r="JC50">
        <v>0</v>
      </c>
      <c r="JD50">
        <v>0</v>
      </c>
      <c r="JE50">
        <v>0</v>
      </c>
      <c r="JF50">
        <v>0</v>
      </c>
      <c r="JG50">
        <v>0</v>
      </c>
      <c r="JH50">
        <v>0</v>
      </c>
      <c r="JI50">
        <v>0</v>
      </c>
      <c r="JJ50">
        <v>0</v>
      </c>
      <c r="JK50">
        <v>0</v>
      </c>
      <c r="JL50">
        <v>0</v>
      </c>
      <c r="JM50">
        <v>0</v>
      </c>
      <c r="JN50">
        <v>0</v>
      </c>
      <c r="JO50">
        <v>0</v>
      </c>
      <c r="JP50">
        <v>0</v>
      </c>
      <c r="JQ50">
        <v>0</v>
      </c>
      <c r="JR50">
        <v>1</v>
      </c>
      <c r="JS50">
        <v>1</v>
      </c>
      <c r="JT50">
        <v>3</v>
      </c>
      <c r="AQG50" t="s">
        <v>2408</v>
      </c>
      <c r="AQH50">
        <v>0</v>
      </c>
      <c r="AQI50">
        <v>0</v>
      </c>
      <c r="AQJ50">
        <v>1</v>
      </c>
      <c r="AQK50">
        <v>0</v>
      </c>
      <c r="AQL50">
        <v>0</v>
      </c>
      <c r="AQM50">
        <v>0</v>
      </c>
      <c r="AQN50">
        <v>0</v>
      </c>
      <c r="AQO50">
        <v>0</v>
      </c>
      <c r="AQP50">
        <v>0</v>
      </c>
      <c r="AQQ50">
        <v>0</v>
      </c>
      <c r="AQS50" t="s">
        <v>2326</v>
      </c>
      <c r="AQT50">
        <v>0</v>
      </c>
      <c r="AQU50">
        <v>0</v>
      </c>
      <c r="AQV50">
        <v>0</v>
      </c>
      <c r="AQW50">
        <v>1</v>
      </c>
      <c r="AQX50">
        <v>0</v>
      </c>
      <c r="AQY50">
        <v>0</v>
      </c>
      <c r="AQZ50">
        <v>0</v>
      </c>
      <c r="ARA50">
        <v>0</v>
      </c>
      <c r="ARB50">
        <v>0</v>
      </c>
      <c r="ARC50">
        <v>0</v>
      </c>
      <c r="ARD50">
        <v>0</v>
      </c>
      <c r="ARF50" t="s">
        <v>2335</v>
      </c>
      <c r="ARG50" t="s">
        <v>2210</v>
      </c>
      <c r="ARH50">
        <v>0</v>
      </c>
      <c r="ARI50">
        <v>1</v>
      </c>
      <c r="ARJ50">
        <v>0</v>
      </c>
      <c r="ARK50">
        <v>0</v>
      </c>
      <c r="ARL50">
        <v>0</v>
      </c>
      <c r="ARM50">
        <v>0</v>
      </c>
      <c r="ARO50" t="s">
        <v>2206</v>
      </c>
      <c r="ARP50">
        <v>1</v>
      </c>
      <c r="ARQ50">
        <v>0</v>
      </c>
      <c r="ARR50">
        <v>0</v>
      </c>
      <c r="ARS50">
        <v>0</v>
      </c>
      <c r="ART50">
        <v>0</v>
      </c>
      <c r="ARU50">
        <v>0</v>
      </c>
      <c r="ARW50">
        <v>0</v>
      </c>
      <c r="ARX50">
        <v>0</v>
      </c>
      <c r="ARY50">
        <v>0</v>
      </c>
      <c r="ASB50" t="s">
        <v>2211</v>
      </c>
      <c r="ASC50" t="s">
        <v>2206</v>
      </c>
      <c r="ASD50">
        <v>1</v>
      </c>
      <c r="ASE50">
        <v>0</v>
      </c>
      <c r="ASF50">
        <v>0</v>
      </c>
      <c r="ASG50">
        <v>0</v>
      </c>
      <c r="ASH50">
        <v>0</v>
      </c>
      <c r="ASI50">
        <v>0</v>
      </c>
      <c r="ASJ50">
        <v>0</v>
      </c>
      <c r="ASK50">
        <v>0</v>
      </c>
      <c r="ASL50">
        <v>0</v>
      </c>
      <c r="ASN50" t="s">
        <v>2327</v>
      </c>
      <c r="ASO50">
        <v>0</v>
      </c>
      <c r="ASP50">
        <v>0</v>
      </c>
      <c r="ASQ50">
        <v>1</v>
      </c>
      <c r="ASR50">
        <v>1</v>
      </c>
      <c r="ASS50">
        <v>0</v>
      </c>
      <c r="AST50">
        <v>0</v>
      </c>
      <c r="ASU50">
        <v>0</v>
      </c>
      <c r="ASV50">
        <v>0</v>
      </c>
      <c r="ASW50">
        <v>0</v>
      </c>
      <c r="ASX50">
        <v>0</v>
      </c>
      <c r="ASZ50" t="s">
        <v>2206</v>
      </c>
      <c r="ATA50">
        <v>1</v>
      </c>
      <c r="ATB50">
        <v>0</v>
      </c>
      <c r="ATC50">
        <v>0</v>
      </c>
      <c r="ATD50">
        <v>0</v>
      </c>
      <c r="ATE50">
        <v>0</v>
      </c>
      <c r="ATF50">
        <v>0</v>
      </c>
      <c r="ATG50">
        <v>0</v>
      </c>
      <c r="ATH50">
        <v>0</v>
      </c>
      <c r="ATI50">
        <v>0</v>
      </c>
      <c r="ATK50" t="s">
        <v>2278</v>
      </c>
      <c r="ATL50">
        <v>0</v>
      </c>
      <c r="ATM50">
        <v>0</v>
      </c>
      <c r="ATN50">
        <v>0</v>
      </c>
      <c r="ATO50">
        <v>0</v>
      </c>
      <c r="ATP50">
        <v>1</v>
      </c>
      <c r="ATQ50">
        <v>1</v>
      </c>
      <c r="ATR50">
        <v>1</v>
      </c>
      <c r="ATS50">
        <v>0</v>
      </c>
      <c r="ATT50">
        <v>0</v>
      </c>
      <c r="ATV50" t="s">
        <v>2273</v>
      </c>
      <c r="ATW50" t="s">
        <v>2195</v>
      </c>
      <c r="ATY50" t="s">
        <v>2338</v>
      </c>
      <c r="ATZ50" t="s">
        <v>2273</v>
      </c>
      <c r="AUA50" t="s">
        <v>2195</v>
      </c>
      <c r="AUC50" t="s">
        <v>2403</v>
      </c>
      <c r="AUI50">
        <v>468026973</v>
      </c>
      <c r="AUJ50" s="2">
        <v>45156.470358796301</v>
      </c>
      <c r="AUM50" t="s">
        <v>2214</v>
      </c>
      <c r="AUN50" t="s">
        <v>2215</v>
      </c>
      <c r="AUO50" t="s">
        <v>2216</v>
      </c>
    </row>
    <row r="51" spans="1:535 1125:1237" x14ac:dyDescent="0.35">
      <c r="A51">
        <v>50</v>
      </c>
      <c r="B51" t="s">
        <v>2415</v>
      </c>
      <c r="C51" s="2">
        <v>45156</v>
      </c>
      <c r="D51" t="s">
        <v>2319</v>
      </c>
      <c r="E51" t="s">
        <v>2352</v>
      </c>
      <c r="F51" s="2">
        <v>45156.631940115738</v>
      </c>
      <c r="G51" s="2">
        <v>45156.636021932871</v>
      </c>
      <c r="H51" t="s">
        <v>2189</v>
      </c>
      <c r="K51" t="s">
        <v>2190</v>
      </c>
      <c r="L51" s="2">
        <v>45156</v>
      </c>
      <c r="M51" t="s">
        <v>99</v>
      </c>
      <c r="N51" t="s">
        <v>2321</v>
      </c>
      <c r="O51" t="s">
        <v>102</v>
      </c>
      <c r="P51" t="s">
        <v>2192</v>
      </c>
      <c r="S51" t="s">
        <v>2193</v>
      </c>
      <c r="T51" t="s">
        <v>2322</v>
      </c>
      <c r="V51" t="s">
        <v>2195</v>
      </c>
      <c r="X51" t="s">
        <v>2196</v>
      </c>
      <c r="AA51" t="s">
        <v>2206</v>
      </c>
      <c r="AB51">
        <v>0</v>
      </c>
      <c r="AC51">
        <v>0</v>
      </c>
      <c r="AD51">
        <v>0</v>
      </c>
      <c r="AE51">
        <v>1</v>
      </c>
      <c r="AF51">
        <v>1</v>
      </c>
      <c r="EK51" t="s">
        <v>2416</v>
      </c>
      <c r="EL51">
        <v>0</v>
      </c>
      <c r="EM51">
        <v>0</v>
      </c>
      <c r="EN51">
        <v>1</v>
      </c>
      <c r="EO51">
        <v>0</v>
      </c>
      <c r="EP51">
        <v>0</v>
      </c>
      <c r="EQ51">
        <v>1</v>
      </c>
      <c r="FO51" t="s">
        <v>2198</v>
      </c>
      <c r="FP51">
        <v>600</v>
      </c>
      <c r="FQ51" t="s">
        <v>2342</v>
      </c>
      <c r="FT51">
        <v>60</v>
      </c>
      <c r="FU51">
        <v>90</v>
      </c>
      <c r="FV51">
        <v>1</v>
      </c>
      <c r="FW51">
        <v>120</v>
      </c>
      <c r="FX51">
        <v>0</v>
      </c>
      <c r="GK51" t="s">
        <v>2195</v>
      </c>
      <c r="GM51" t="s">
        <v>2416</v>
      </c>
      <c r="GN51">
        <v>0</v>
      </c>
      <c r="GO51">
        <v>0</v>
      </c>
      <c r="GP51">
        <v>1</v>
      </c>
      <c r="GQ51">
        <v>0</v>
      </c>
      <c r="GR51">
        <v>0</v>
      </c>
      <c r="GT51" t="s">
        <v>2361</v>
      </c>
      <c r="GU51">
        <v>1</v>
      </c>
      <c r="GV51">
        <v>0</v>
      </c>
      <c r="GW51">
        <v>0</v>
      </c>
      <c r="GX51">
        <v>1</v>
      </c>
      <c r="GY51">
        <v>0</v>
      </c>
      <c r="GZ51">
        <v>0</v>
      </c>
      <c r="HA51">
        <v>1</v>
      </c>
      <c r="HB51">
        <v>0</v>
      </c>
      <c r="HC51">
        <v>0</v>
      </c>
      <c r="HD51">
        <v>0</v>
      </c>
      <c r="HE51">
        <v>0</v>
      </c>
      <c r="HH51" t="s">
        <v>2223</v>
      </c>
      <c r="HI51">
        <v>0</v>
      </c>
      <c r="HJ51">
        <v>1</v>
      </c>
      <c r="HK51">
        <v>0</v>
      </c>
      <c r="HL51">
        <v>0</v>
      </c>
      <c r="HM51" t="s">
        <v>2416</v>
      </c>
      <c r="HN51">
        <v>0</v>
      </c>
      <c r="HO51">
        <v>0</v>
      </c>
      <c r="HP51">
        <v>1</v>
      </c>
      <c r="HQ51">
        <v>0</v>
      </c>
      <c r="HR51">
        <v>0</v>
      </c>
      <c r="HS51" t="s">
        <v>2417</v>
      </c>
      <c r="HT51">
        <v>0</v>
      </c>
      <c r="HU51">
        <v>0</v>
      </c>
      <c r="HV51">
        <v>0</v>
      </c>
      <c r="HW51">
        <v>0</v>
      </c>
      <c r="HX51">
        <v>0</v>
      </c>
      <c r="HY51">
        <v>0</v>
      </c>
      <c r="HZ51">
        <v>1</v>
      </c>
      <c r="IA51">
        <v>0</v>
      </c>
      <c r="IB51">
        <v>0</v>
      </c>
      <c r="IC51">
        <v>0</v>
      </c>
      <c r="ID51">
        <v>0</v>
      </c>
      <c r="IE51">
        <v>0</v>
      </c>
      <c r="JB51" t="s">
        <v>2206</v>
      </c>
      <c r="JC51">
        <v>0</v>
      </c>
      <c r="JD51">
        <v>0</v>
      </c>
      <c r="JE51">
        <v>0</v>
      </c>
      <c r="JF51">
        <v>0</v>
      </c>
      <c r="JG51">
        <v>0</v>
      </c>
      <c r="JH51">
        <v>0</v>
      </c>
      <c r="JI51">
        <v>0</v>
      </c>
      <c r="JJ51">
        <v>0</v>
      </c>
      <c r="JK51">
        <v>0</v>
      </c>
      <c r="JL51">
        <v>0</v>
      </c>
      <c r="JM51">
        <v>0</v>
      </c>
      <c r="JN51">
        <v>0</v>
      </c>
      <c r="JO51">
        <v>0</v>
      </c>
      <c r="JP51">
        <v>0</v>
      </c>
      <c r="JQ51">
        <v>0</v>
      </c>
      <c r="JR51">
        <v>1</v>
      </c>
      <c r="JS51">
        <v>1</v>
      </c>
      <c r="JT51">
        <v>3</v>
      </c>
      <c r="AQG51" t="s">
        <v>2393</v>
      </c>
      <c r="AQH51">
        <v>0</v>
      </c>
      <c r="AQI51">
        <v>0</v>
      </c>
      <c r="AQJ51">
        <v>1</v>
      </c>
      <c r="AQK51">
        <v>0</v>
      </c>
      <c r="AQL51">
        <v>1</v>
      </c>
      <c r="AQM51">
        <v>0</v>
      </c>
      <c r="AQN51">
        <v>0</v>
      </c>
      <c r="AQO51">
        <v>0</v>
      </c>
      <c r="AQP51">
        <v>0</v>
      </c>
      <c r="AQQ51">
        <v>0</v>
      </c>
      <c r="AQS51" t="s">
        <v>2326</v>
      </c>
      <c r="AQT51">
        <v>0</v>
      </c>
      <c r="AQU51">
        <v>0</v>
      </c>
      <c r="AQV51">
        <v>0</v>
      </c>
      <c r="AQW51">
        <v>1</v>
      </c>
      <c r="AQX51">
        <v>0</v>
      </c>
      <c r="AQY51">
        <v>0</v>
      </c>
      <c r="AQZ51">
        <v>0</v>
      </c>
      <c r="ARA51">
        <v>0</v>
      </c>
      <c r="ARB51">
        <v>0</v>
      </c>
      <c r="ARC51">
        <v>0</v>
      </c>
      <c r="ARD51">
        <v>0</v>
      </c>
      <c r="ARF51" t="s">
        <v>2306</v>
      </c>
      <c r="ARG51" t="s">
        <v>2210</v>
      </c>
      <c r="ARH51">
        <v>0</v>
      </c>
      <c r="ARI51">
        <v>1</v>
      </c>
      <c r="ARJ51">
        <v>0</v>
      </c>
      <c r="ARK51">
        <v>0</v>
      </c>
      <c r="ARL51">
        <v>0</v>
      </c>
      <c r="ARM51">
        <v>0</v>
      </c>
      <c r="ARO51" t="s">
        <v>2206</v>
      </c>
      <c r="ARP51">
        <v>1</v>
      </c>
      <c r="ARQ51">
        <v>0</v>
      </c>
      <c r="ARR51">
        <v>0</v>
      </c>
      <c r="ARS51">
        <v>0</v>
      </c>
      <c r="ART51">
        <v>0</v>
      </c>
      <c r="ARU51">
        <v>0</v>
      </c>
      <c r="ARW51">
        <v>0</v>
      </c>
      <c r="ARX51">
        <v>0</v>
      </c>
      <c r="ARY51">
        <v>0</v>
      </c>
      <c r="ASB51" t="s">
        <v>2211</v>
      </c>
      <c r="ASC51" t="s">
        <v>2206</v>
      </c>
      <c r="ASD51">
        <v>1</v>
      </c>
      <c r="ASE51">
        <v>0</v>
      </c>
      <c r="ASF51">
        <v>0</v>
      </c>
      <c r="ASG51">
        <v>0</v>
      </c>
      <c r="ASH51">
        <v>0</v>
      </c>
      <c r="ASI51">
        <v>0</v>
      </c>
      <c r="ASJ51">
        <v>0</v>
      </c>
      <c r="ASK51">
        <v>0</v>
      </c>
      <c r="ASL51">
        <v>0</v>
      </c>
      <c r="ASN51" t="s">
        <v>2327</v>
      </c>
      <c r="ASO51">
        <v>0</v>
      </c>
      <c r="ASP51">
        <v>0</v>
      </c>
      <c r="ASQ51">
        <v>1</v>
      </c>
      <c r="ASR51">
        <v>1</v>
      </c>
      <c r="ASS51">
        <v>0</v>
      </c>
      <c r="AST51">
        <v>0</v>
      </c>
      <c r="ASU51">
        <v>0</v>
      </c>
      <c r="ASV51">
        <v>0</v>
      </c>
      <c r="ASW51">
        <v>0</v>
      </c>
      <c r="ASX51">
        <v>0</v>
      </c>
      <c r="ASZ51" t="s">
        <v>2206</v>
      </c>
      <c r="ATA51">
        <v>1</v>
      </c>
      <c r="ATB51">
        <v>0</v>
      </c>
      <c r="ATC51">
        <v>0</v>
      </c>
      <c r="ATD51">
        <v>0</v>
      </c>
      <c r="ATE51">
        <v>0</v>
      </c>
      <c r="ATF51">
        <v>0</v>
      </c>
      <c r="ATG51">
        <v>0</v>
      </c>
      <c r="ATH51">
        <v>0</v>
      </c>
      <c r="ATI51">
        <v>0</v>
      </c>
      <c r="ATK51" t="s">
        <v>2247</v>
      </c>
      <c r="ATL51">
        <v>0</v>
      </c>
      <c r="ATM51">
        <v>0</v>
      </c>
      <c r="ATN51">
        <v>0</v>
      </c>
      <c r="ATO51">
        <v>0</v>
      </c>
      <c r="ATP51">
        <v>1</v>
      </c>
      <c r="ATQ51">
        <v>1</v>
      </c>
      <c r="ATR51">
        <v>1</v>
      </c>
      <c r="ATS51">
        <v>0</v>
      </c>
      <c r="ATT51">
        <v>0</v>
      </c>
      <c r="ATV51" t="s">
        <v>2273</v>
      </c>
      <c r="ATW51" t="s">
        <v>2195</v>
      </c>
      <c r="ATY51" t="s">
        <v>2338</v>
      </c>
      <c r="ATZ51" t="s">
        <v>2273</v>
      </c>
      <c r="AUA51" t="s">
        <v>2195</v>
      </c>
      <c r="AUC51" t="s">
        <v>2403</v>
      </c>
      <c r="AUI51">
        <v>468175962</v>
      </c>
      <c r="AUJ51" s="2">
        <v>45156.685520833329</v>
      </c>
      <c r="AUM51" t="s">
        <v>2214</v>
      </c>
      <c r="AUN51" t="s">
        <v>2215</v>
      </c>
      <c r="AUO51" t="s">
        <v>2216</v>
      </c>
    </row>
    <row r="52" spans="1:535 1125:1237" x14ac:dyDescent="0.35">
      <c r="A52">
        <v>51</v>
      </c>
      <c r="B52" t="s">
        <v>2418</v>
      </c>
      <c r="C52" s="2">
        <v>45156</v>
      </c>
      <c r="D52" t="s">
        <v>2319</v>
      </c>
      <c r="E52" t="s">
        <v>2352</v>
      </c>
      <c r="F52" s="2">
        <v>45156.636070069449</v>
      </c>
      <c r="G52" s="2">
        <v>45156.639146053247</v>
      </c>
      <c r="H52" t="s">
        <v>2189</v>
      </c>
      <c r="K52" t="s">
        <v>2190</v>
      </c>
      <c r="L52" s="2">
        <v>45156</v>
      </c>
      <c r="M52" t="s">
        <v>99</v>
      </c>
      <c r="N52" t="s">
        <v>2321</v>
      </c>
      <c r="O52" t="s">
        <v>102</v>
      </c>
      <c r="P52" t="s">
        <v>2192</v>
      </c>
      <c r="S52" t="s">
        <v>2193</v>
      </c>
      <c r="T52" t="s">
        <v>2322</v>
      </c>
      <c r="V52" t="s">
        <v>2195</v>
      </c>
      <c r="X52" t="s">
        <v>2196</v>
      </c>
      <c r="AA52" t="s">
        <v>2206</v>
      </c>
      <c r="AB52">
        <v>0</v>
      </c>
      <c r="AC52">
        <v>0</v>
      </c>
      <c r="AD52">
        <v>0</v>
      </c>
      <c r="AE52">
        <v>1</v>
      </c>
      <c r="AF52">
        <v>1</v>
      </c>
      <c r="EK52" t="s">
        <v>2416</v>
      </c>
      <c r="EL52">
        <v>0</v>
      </c>
      <c r="EM52">
        <v>0</v>
      </c>
      <c r="EN52">
        <v>1</v>
      </c>
      <c r="EO52">
        <v>0</v>
      </c>
      <c r="EP52">
        <v>0</v>
      </c>
      <c r="EQ52">
        <v>1</v>
      </c>
      <c r="FO52" t="s">
        <v>2198</v>
      </c>
      <c r="FP52">
        <v>700</v>
      </c>
      <c r="FQ52" t="s">
        <v>2342</v>
      </c>
      <c r="FT52">
        <v>45</v>
      </c>
      <c r="FU52">
        <v>50</v>
      </c>
      <c r="FV52">
        <v>1</v>
      </c>
      <c r="FW52">
        <v>50</v>
      </c>
      <c r="FX52">
        <v>0</v>
      </c>
      <c r="GK52" t="s">
        <v>2195</v>
      </c>
      <c r="GM52" t="s">
        <v>2416</v>
      </c>
      <c r="GN52">
        <v>0</v>
      </c>
      <c r="GO52">
        <v>0</v>
      </c>
      <c r="GP52">
        <v>1</v>
      </c>
      <c r="GQ52">
        <v>0</v>
      </c>
      <c r="GR52">
        <v>0</v>
      </c>
      <c r="GT52" t="s">
        <v>2419</v>
      </c>
      <c r="GU52">
        <v>1</v>
      </c>
      <c r="GV52">
        <v>0</v>
      </c>
      <c r="GW52">
        <v>0</v>
      </c>
      <c r="GX52">
        <v>1</v>
      </c>
      <c r="GY52">
        <v>0</v>
      </c>
      <c r="GZ52">
        <v>0</v>
      </c>
      <c r="HA52">
        <v>1</v>
      </c>
      <c r="HB52">
        <v>0</v>
      </c>
      <c r="HC52">
        <v>0</v>
      </c>
      <c r="HD52">
        <v>0</v>
      </c>
      <c r="HE52">
        <v>0</v>
      </c>
      <c r="HH52" t="s">
        <v>2223</v>
      </c>
      <c r="HI52">
        <v>0</v>
      </c>
      <c r="HJ52">
        <v>1</v>
      </c>
      <c r="HK52">
        <v>0</v>
      </c>
      <c r="HL52">
        <v>0</v>
      </c>
      <c r="HM52" t="s">
        <v>2416</v>
      </c>
      <c r="HN52">
        <v>0</v>
      </c>
      <c r="HO52">
        <v>0</v>
      </c>
      <c r="HP52">
        <v>1</v>
      </c>
      <c r="HQ52">
        <v>0</v>
      </c>
      <c r="HR52">
        <v>0</v>
      </c>
      <c r="HS52" t="s">
        <v>2324</v>
      </c>
      <c r="HT52">
        <v>0</v>
      </c>
      <c r="HU52">
        <v>0</v>
      </c>
      <c r="HV52">
        <v>0</v>
      </c>
      <c r="HW52">
        <v>0</v>
      </c>
      <c r="HX52">
        <v>0</v>
      </c>
      <c r="HY52">
        <v>0</v>
      </c>
      <c r="HZ52">
        <v>0</v>
      </c>
      <c r="IA52">
        <v>0</v>
      </c>
      <c r="IB52">
        <v>1</v>
      </c>
      <c r="IC52">
        <v>0</v>
      </c>
      <c r="ID52">
        <v>0</v>
      </c>
      <c r="IE52">
        <v>0</v>
      </c>
      <c r="JB52" t="s">
        <v>2206</v>
      </c>
      <c r="JC52">
        <v>0</v>
      </c>
      <c r="JD52">
        <v>0</v>
      </c>
      <c r="JE52">
        <v>0</v>
      </c>
      <c r="JF52">
        <v>0</v>
      </c>
      <c r="JG52">
        <v>0</v>
      </c>
      <c r="JH52">
        <v>0</v>
      </c>
      <c r="JI52">
        <v>0</v>
      </c>
      <c r="JJ52">
        <v>0</v>
      </c>
      <c r="JK52">
        <v>0</v>
      </c>
      <c r="JL52">
        <v>0</v>
      </c>
      <c r="JM52">
        <v>0</v>
      </c>
      <c r="JN52">
        <v>0</v>
      </c>
      <c r="JO52">
        <v>0</v>
      </c>
      <c r="JP52">
        <v>0</v>
      </c>
      <c r="JQ52">
        <v>0</v>
      </c>
      <c r="JR52">
        <v>1</v>
      </c>
      <c r="JS52">
        <v>1</v>
      </c>
      <c r="JT52">
        <v>3</v>
      </c>
      <c r="AQG52" t="s">
        <v>2362</v>
      </c>
      <c r="AQH52">
        <v>0</v>
      </c>
      <c r="AQI52">
        <v>0</v>
      </c>
      <c r="AQJ52">
        <v>1</v>
      </c>
      <c r="AQK52">
        <v>0</v>
      </c>
      <c r="AQL52">
        <v>0</v>
      </c>
      <c r="AQM52">
        <v>1</v>
      </c>
      <c r="AQN52">
        <v>0</v>
      </c>
      <c r="AQO52">
        <v>0</v>
      </c>
      <c r="AQP52">
        <v>0</v>
      </c>
      <c r="AQQ52">
        <v>0</v>
      </c>
      <c r="AQS52" t="s">
        <v>2326</v>
      </c>
      <c r="AQT52">
        <v>0</v>
      </c>
      <c r="AQU52">
        <v>0</v>
      </c>
      <c r="AQV52">
        <v>0</v>
      </c>
      <c r="AQW52">
        <v>1</v>
      </c>
      <c r="AQX52">
        <v>0</v>
      </c>
      <c r="AQY52">
        <v>0</v>
      </c>
      <c r="AQZ52">
        <v>0</v>
      </c>
      <c r="ARA52">
        <v>0</v>
      </c>
      <c r="ARB52">
        <v>0</v>
      </c>
      <c r="ARC52">
        <v>0</v>
      </c>
      <c r="ARD52">
        <v>0</v>
      </c>
      <c r="ARF52" t="s">
        <v>2335</v>
      </c>
      <c r="ARG52" t="s">
        <v>2210</v>
      </c>
      <c r="ARH52">
        <v>0</v>
      </c>
      <c r="ARI52">
        <v>1</v>
      </c>
      <c r="ARJ52">
        <v>0</v>
      </c>
      <c r="ARK52">
        <v>0</v>
      </c>
      <c r="ARL52">
        <v>0</v>
      </c>
      <c r="ARM52">
        <v>0</v>
      </c>
      <c r="ARO52" t="s">
        <v>2206</v>
      </c>
      <c r="ARP52">
        <v>1</v>
      </c>
      <c r="ARQ52">
        <v>0</v>
      </c>
      <c r="ARR52">
        <v>0</v>
      </c>
      <c r="ARS52">
        <v>0</v>
      </c>
      <c r="ART52">
        <v>0</v>
      </c>
      <c r="ARU52">
        <v>0</v>
      </c>
      <c r="ARW52">
        <v>0</v>
      </c>
      <c r="ARX52">
        <v>0</v>
      </c>
      <c r="ARY52">
        <v>0</v>
      </c>
      <c r="ASB52" t="s">
        <v>2211</v>
      </c>
      <c r="ASC52" t="s">
        <v>2206</v>
      </c>
      <c r="ASD52">
        <v>1</v>
      </c>
      <c r="ASE52">
        <v>0</v>
      </c>
      <c r="ASF52">
        <v>0</v>
      </c>
      <c r="ASG52">
        <v>0</v>
      </c>
      <c r="ASH52">
        <v>0</v>
      </c>
      <c r="ASI52">
        <v>0</v>
      </c>
      <c r="ASJ52">
        <v>0</v>
      </c>
      <c r="ASK52">
        <v>0</v>
      </c>
      <c r="ASL52">
        <v>0</v>
      </c>
      <c r="ASN52" t="s">
        <v>2327</v>
      </c>
      <c r="ASO52">
        <v>0</v>
      </c>
      <c r="ASP52">
        <v>0</v>
      </c>
      <c r="ASQ52">
        <v>1</v>
      </c>
      <c r="ASR52">
        <v>1</v>
      </c>
      <c r="ASS52">
        <v>0</v>
      </c>
      <c r="AST52">
        <v>0</v>
      </c>
      <c r="ASU52">
        <v>0</v>
      </c>
      <c r="ASV52">
        <v>0</v>
      </c>
      <c r="ASW52">
        <v>0</v>
      </c>
      <c r="ASX52">
        <v>0</v>
      </c>
      <c r="ASZ52" t="s">
        <v>2206</v>
      </c>
      <c r="ATA52">
        <v>1</v>
      </c>
      <c r="ATB52">
        <v>0</v>
      </c>
      <c r="ATC52">
        <v>0</v>
      </c>
      <c r="ATD52">
        <v>0</v>
      </c>
      <c r="ATE52">
        <v>0</v>
      </c>
      <c r="ATF52">
        <v>0</v>
      </c>
      <c r="ATG52">
        <v>0</v>
      </c>
      <c r="ATH52">
        <v>0</v>
      </c>
      <c r="ATI52">
        <v>0</v>
      </c>
      <c r="ATK52" t="s">
        <v>2247</v>
      </c>
      <c r="ATL52">
        <v>0</v>
      </c>
      <c r="ATM52">
        <v>0</v>
      </c>
      <c r="ATN52">
        <v>0</v>
      </c>
      <c r="ATO52">
        <v>0</v>
      </c>
      <c r="ATP52">
        <v>1</v>
      </c>
      <c r="ATQ52">
        <v>1</v>
      </c>
      <c r="ATR52">
        <v>1</v>
      </c>
      <c r="ATS52">
        <v>0</v>
      </c>
      <c r="ATT52">
        <v>0</v>
      </c>
      <c r="ATV52" t="s">
        <v>2273</v>
      </c>
      <c r="ATW52" t="s">
        <v>2195</v>
      </c>
      <c r="ATY52" t="s">
        <v>2420</v>
      </c>
      <c r="ATZ52" t="s">
        <v>2273</v>
      </c>
      <c r="AUA52" t="s">
        <v>2195</v>
      </c>
      <c r="AUC52" t="s">
        <v>2421</v>
      </c>
      <c r="AUD52" t="s">
        <v>2422</v>
      </c>
      <c r="AUI52">
        <v>468176027</v>
      </c>
      <c r="AUJ52" s="2">
        <v>45156.685601851852</v>
      </c>
      <c r="AUM52" t="s">
        <v>2214</v>
      </c>
      <c r="AUN52" t="s">
        <v>2215</v>
      </c>
      <c r="AUO52" t="s">
        <v>2216</v>
      </c>
    </row>
    <row r="53" spans="1:535 1125:1237" x14ac:dyDescent="0.35">
      <c r="A53">
        <v>52</v>
      </c>
      <c r="B53" t="s">
        <v>2423</v>
      </c>
      <c r="C53" s="2">
        <v>45156</v>
      </c>
      <c r="D53" t="s">
        <v>2319</v>
      </c>
      <c r="E53" t="s">
        <v>2352</v>
      </c>
      <c r="F53" s="2">
        <v>45156.639192083327</v>
      </c>
      <c r="G53" s="2">
        <v>45156.64303929398</v>
      </c>
      <c r="H53" t="s">
        <v>2189</v>
      </c>
      <c r="K53" t="s">
        <v>2190</v>
      </c>
      <c r="L53" s="2">
        <v>45156</v>
      </c>
      <c r="M53" t="s">
        <v>99</v>
      </c>
      <c r="N53" t="s">
        <v>2321</v>
      </c>
      <c r="O53" t="s">
        <v>102</v>
      </c>
      <c r="P53" t="s">
        <v>2192</v>
      </c>
      <c r="S53" t="s">
        <v>2193</v>
      </c>
      <c r="T53" t="s">
        <v>2322</v>
      </c>
      <c r="V53" t="s">
        <v>2195</v>
      </c>
      <c r="X53" t="s">
        <v>2196</v>
      </c>
      <c r="AA53" t="s">
        <v>2206</v>
      </c>
      <c r="AB53">
        <v>0</v>
      </c>
      <c r="AC53">
        <v>0</v>
      </c>
      <c r="AD53">
        <v>0</v>
      </c>
      <c r="AE53">
        <v>1</v>
      </c>
      <c r="AF53">
        <v>1</v>
      </c>
      <c r="EK53" t="s">
        <v>2416</v>
      </c>
      <c r="EL53">
        <v>0</v>
      </c>
      <c r="EM53">
        <v>0</v>
      </c>
      <c r="EN53">
        <v>1</v>
      </c>
      <c r="EO53">
        <v>0</v>
      </c>
      <c r="EP53">
        <v>0</v>
      </c>
      <c r="EQ53">
        <v>1</v>
      </c>
      <c r="FO53" t="s">
        <v>2198</v>
      </c>
      <c r="FP53">
        <v>600</v>
      </c>
      <c r="FQ53" t="s">
        <v>2342</v>
      </c>
      <c r="FT53">
        <v>45</v>
      </c>
      <c r="FU53">
        <v>60</v>
      </c>
      <c r="FV53">
        <v>1</v>
      </c>
      <c r="FW53">
        <v>120</v>
      </c>
      <c r="FX53">
        <v>0</v>
      </c>
      <c r="GK53" t="s">
        <v>2195</v>
      </c>
      <c r="GM53" t="s">
        <v>2416</v>
      </c>
      <c r="GN53">
        <v>0</v>
      </c>
      <c r="GO53">
        <v>0</v>
      </c>
      <c r="GP53">
        <v>1</v>
      </c>
      <c r="GQ53">
        <v>0</v>
      </c>
      <c r="GR53">
        <v>0</v>
      </c>
      <c r="GT53" t="s">
        <v>2424</v>
      </c>
      <c r="GU53">
        <v>1</v>
      </c>
      <c r="GV53">
        <v>0</v>
      </c>
      <c r="GW53">
        <v>0</v>
      </c>
      <c r="GX53">
        <v>0</v>
      </c>
      <c r="GY53">
        <v>0</v>
      </c>
      <c r="GZ53">
        <v>0</v>
      </c>
      <c r="HA53">
        <v>1</v>
      </c>
      <c r="HB53">
        <v>0</v>
      </c>
      <c r="HC53">
        <v>0</v>
      </c>
      <c r="HD53">
        <v>0</v>
      </c>
      <c r="HE53">
        <v>0</v>
      </c>
      <c r="HH53" t="s">
        <v>2223</v>
      </c>
      <c r="HI53">
        <v>0</v>
      </c>
      <c r="HJ53">
        <v>1</v>
      </c>
      <c r="HK53">
        <v>0</v>
      </c>
      <c r="HL53">
        <v>0</v>
      </c>
      <c r="HM53" t="s">
        <v>2416</v>
      </c>
      <c r="HN53">
        <v>0</v>
      </c>
      <c r="HO53">
        <v>0</v>
      </c>
      <c r="HP53">
        <v>1</v>
      </c>
      <c r="HQ53">
        <v>0</v>
      </c>
      <c r="HR53">
        <v>0</v>
      </c>
      <c r="HS53" t="s">
        <v>2414</v>
      </c>
      <c r="HT53">
        <v>0</v>
      </c>
      <c r="HU53">
        <v>0</v>
      </c>
      <c r="HV53">
        <v>0</v>
      </c>
      <c r="HW53">
        <v>0</v>
      </c>
      <c r="HX53">
        <v>1</v>
      </c>
      <c r="HY53">
        <v>0</v>
      </c>
      <c r="HZ53">
        <v>0</v>
      </c>
      <c r="IA53">
        <v>0</v>
      </c>
      <c r="IB53">
        <v>0</v>
      </c>
      <c r="IC53">
        <v>0</v>
      </c>
      <c r="ID53">
        <v>0</v>
      </c>
      <c r="IE53">
        <v>0</v>
      </c>
      <c r="JB53" t="s">
        <v>2206</v>
      </c>
      <c r="JC53">
        <v>0</v>
      </c>
      <c r="JD53">
        <v>0</v>
      </c>
      <c r="JE53">
        <v>0</v>
      </c>
      <c r="JF53">
        <v>0</v>
      </c>
      <c r="JG53">
        <v>0</v>
      </c>
      <c r="JH53">
        <v>0</v>
      </c>
      <c r="JI53">
        <v>0</v>
      </c>
      <c r="JJ53">
        <v>0</v>
      </c>
      <c r="JK53">
        <v>0</v>
      </c>
      <c r="JL53">
        <v>0</v>
      </c>
      <c r="JM53">
        <v>0</v>
      </c>
      <c r="JN53">
        <v>0</v>
      </c>
      <c r="JO53">
        <v>0</v>
      </c>
      <c r="JP53">
        <v>0</v>
      </c>
      <c r="JQ53">
        <v>0</v>
      </c>
      <c r="JR53">
        <v>1</v>
      </c>
      <c r="JS53">
        <v>1</v>
      </c>
      <c r="JT53">
        <v>3</v>
      </c>
      <c r="AQG53" t="s">
        <v>2408</v>
      </c>
      <c r="AQH53">
        <v>0</v>
      </c>
      <c r="AQI53">
        <v>0</v>
      </c>
      <c r="AQJ53">
        <v>1</v>
      </c>
      <c r="AQK53">
        <v>0</v>
      </c>
      <c r="AQL53">
        <v>0</v>
      </c>
      <c r="AQM53">
        <v>0</v>
      </c>
      <c r="AQN53">
        <v>0</v>
      </c>
      <c r="AQO53">
        <v>0</v>
      </c>
      <c r="AQP53">
        <v>0</v>
      </c>
      <c r="AQQ53">
        <v>0</v>
      </c>
      <c r="AQS53" t="s">
        <v>2326</v>
      </c>
      <c r="AQT53">
        <v>0</v>
      </c>
      <c r="AQU53">
        <v>0</v>
      </c>
      <c r="AQV53">
        <v>0</v>
      </c>
      <c r="AQW53">
        <v>1</v>
      </c>
      <c r="AQX53">
        <v>0</v>
      </c>
      <c r="AQY53">
        <v>0</v>
      </c>
      <c r="AQZ53">
        <v>0</v>
      </c>
      <c r="ARA53">
        <v>0</v>
      </c>
      <c r="ARB53">
        <v>0</v>
      </c>
      <c r="ARC53">
        <v>0</v>
      </c>
      <c r="ARD53">
        <v>0</v>
      </c>
      <c r="ARF53" t="s">
        <v>2335</v>
      </c>
      <c r="ARG53" t="s">
        <v>2210</v>
      </c>
      <c r="ARH53">
        <v>0</v>
      </c>
      <c r="ARI53">
        <v>1</v>
      </c>
      <c r="ARJ53">
        <v>0</v>
      </c>
      <c r="ARK53">
        <v>0</v>
      </c>
      <c r="ARL53">
        <v>0</v>
      </c>
      <c r="ARM53">
        <v>0</v>
      </c>
      <c r="ARO53" t="s">
        <v>2206</v>
      </c>
      <c r="ARP53">
        <v>1</v>
      </c>
      <c r="ARQ53">
        <v>0</v>
      </c>
      <c r="ARR53">
        <v>0</v>
      </c>
      <c r="ARS53">
        <v>0</v>
      </c>
      <c r="ART53">
        <v>0</v>
      </c>
      <c r="ARU53">
        <v>0</v>
      </c>
      <c r="ARW53">
        <v>0</v>
      </c>
      <c r="ARX53">
        <v>0</v>
      </c>
      <c r="ARY53">
        <v>0</v>
      </c>
      <c r="ASB53" t="s">
        <v>2211</v>
      </c>
      <c r="ASC53" t="s">
        <v>2206</v>
      </c>
      <c r="ASD53">
        <v>1</v>
      </c>
      <c r="ASE53">
        <v>0</v>
      </c>
      <c r="ASF53">
        <v>0</v>
      </c>
      <c r="ASG53">
        <v>0</v>
      </c>
      <c r="ASH53">
        <v>0</v>
      </c>
      <c r="ASI53">
        <v>0</v>
      </c>
      <c r="ASJ53">
        <v>0</v>
      </c>
      <c r="ASK53">
        <v>0</v>
      </c>
      <c r="ASL53">
        <v>0</v>
      </c>
      <c r="ASN53" t="s">
        <v>2327</v>
      </c>
      <c r="ASO53">
        <v>0</v>
      </c>
      <c r="ASP53">
        <v>0</v>
      </c>
      <c r="ASQ53">
        <v>1</v>
      </c>
      <c r="ASR53">
        <v>1</v>
      </c>
      <c r="ASS53">
        <v>0</v>
      </c>
      <c r="AST53">
        <v>0</v>
      </c>
      <c r="ASU53">
        <v>0</v>
      </c>
      <c r="ASV53">
        <v>0</v>
      </c>
      <c r="ASW53">
        <v>0</v>
      </c>
      <c r="ASX53">
        <v>0</v>
      </c>
      <c r="ASZ53" t="s">
        <v>2206</v>
      </c>
      <c r="ATA53">
        <v>1</v>
      </c>
      <c r="ATB53">
        <v>0</v>
      </c>
      <c r="ATC53">
        <v>0</v>
      </c>
      <c r="ATD53">
        <v>0</v>
      </c>
      <c r="ATE53">
        <v>0</v>
      </c>
      <c r="ATF53">
        <v>0</v>
      </c>
      <c r="ATG53">
        <v>0</v>
      </c>
      <c r="ATH53">
        <v>0</v>
      </c>
      <c r="ATI53">
        <v>0</v>
      </c>
      <c r="ATK53" t="s">
        <v>2375</v>
      </c>
      <c r="ATL53">
        <v>0</v>
      </c>
      <c r="ATM53">
        <v>0</v>
      </c>
      <c r="ATN53">
        <v>0</v>
      </c>
      <c r="ATO53">
        <v>0</v>
      </c>
      <c r="ATP53">
        <v>1</v>
      </c>
      <c r="ATQ53">
        <v>1</v>
      </c>
      <c r="ATR53">
        <v>1</v>
      </c>
      <c r="ATS53">
        <v>0</v>
      </c>
      <c r="ATT53">
        <v>0</v>
      </c>
      <c r="ATV53" t="s">
        <v>2273</v>
      </c>
      <c r="ATW53" t="s">
        <v>2195</v>
      </c>
      <c r="ATY53" t="s">
        <v>2425</v>
      </c>
      <c r="ATZ53" t="s">
        <v>2273</v>
      </c>
      <c r="AUA53" t="s">
        <v>2195</v>
      </c>
      <c r="AUC53" t="s">
        <v>2403</v>
      </c>
      <c r="AUI53">
        <v>468176090</v>
      </c>
      <c r="AUJ53" s="2">
        <v>45156.685694444437</v>
      </c>
      <c r="AUM53" t="s">
        <v>2214</v>
      </c>
      <c r="AUN53" t="s">
        <v>2215</v>
      </c>
      <c r="AUO53" t="s">
        <v>2216</v>
      </c>
    </row>
    <row r="54" spans="1:535 1125:1237" x14ac:dyDescent="0.35">
      <c r="A54">
        <v>53</v>
      </c>
      <c r="B54" t="s">
        <v>2426</v>
      </c>
      <c r="C54" s="2">
        <v>45156</v>
      </c>
      <c r="D54" t="s">
        <v>2319</v>
      </c>
      <c r="E54" t="s">
        <v>2352</v>
      </c>
      <c r="F54" s="2">
        <v>45156.643083518517</v>
      </c>
      <c r="G54" s="2">
        <v>45156.647315497677</v>
      </c>
      <c r="H54" t="s">
        <v>2189</v>
      </c>
      <c r="K54" t="s">
        <v>2190</v>
      </c>
      <c r="L54" s="2">
        <v>45156</v>
      </c>
      <c r="M54" t="s">
        <v>99</v>
      </c>
      <c r="N54" t="s">
        <v>2321</v>
      </c>
      <c r="O54" t="s">
        <v>102</v>
      </c>
      <c r="P54" t="s">
        <v>2192</v>
      </c>
      <c r="S54" t="s">
        <v>2193</v>
      </c>
      <c r="T54" t="s">
        <v>2322</v>
      </c>
      <c r="V54" t="s">
        <v>2195</v>
      </c>
      <c r="X54" t="s">
        <v>2196</v>
      </c>
      <c r="AA54" t="s">
        <v>2206</v>
      </c>
      <c r="AB54">
        <v>0</v>
      </c>
      <c r="AC54">
        <v>0</v>
      </c>
      <c r="AD54">
        <v>0</v>
      </c>
      <c r="AE54">
        <v>1</v>
      </c>
      <c r="AF54">
        <v>1</v>
      </c>
      <c r="EK54" t="s">
        <v>2416</v>
      </c>
      <c r="EL54">
        <v>0</v>
      </c>
      <c r="EM54">
        <v>0</v>
      </c>
      <c r="EN54">
        <v>1</v>
      </c>
      <c r="EO54">
        <v>0</v>
      </c>
      <c r="EP54">
        <v>0</v>
      </c>
      <c r="EQ54">
        <v>1</v>
      </c>
      <c r="FO54" t="s">
        <v>2198</v>
      </c>
      <c r="FP54">
        <v>700</v>
      </c>
      <c r="FQ54" t="s">
        <v>2239</v>
      </c>
      <c r="FT54">
        <v>35</v>
      </c>
      <c r="FU54">
        <v>90</v>
      </c>
      <c r="FV54">
        <v>1</v>
      </c>
      <c r="FW54">
        <v>60</v>
      </c>
      <c r="FX54">
        <v>0</v>
      </c>
      <c r="GK54" t="s">
        <v>2195</v>
      </c>
      <c r="GM54" t="s">
        <v>2416</v>
      </c>
      <c r="GN54">
        <v>0</v>
      </c>
      <c r="GO54">
        <v>0</v>
      </c>
      <c r="GP54">
        <v>1</v>
      </c>
      <c r="GQ54">
        <v>0</v>
      </c>
      <c r="GR54">
        <v>0</v>
      </c>
      <c r="GT54" t="s">
        <v>2361</v>
      </c>
      <c r="GU54">
        <v>1</v>
      </c>
      <c r="GV54">
        <v>0</v>
      </c>
      <c r="GW54">
        <v>0</v>
      </c>
      <c r="GX54">
        <v>1</v>
      </c>
      <c r="GY54">
        <v>0</v>
      </c>
      <c r="GZ54">
        <v>0</v>
      </c>
      <c r="HA54">
        <v>1</v>
      </c>
      <c r="HB54">
        <v>0</v>
      </c>
      <c r="HC54">
        <v>0</v>
      </c>
      <c r="HD54">
        <v>0</v>
      </c>
      <c r="HE54">
        <v>0</v>
      </c>
      <c r="HH54" t="s">
        <v>2223</v>
      </c>
      <c r="HI54">
        <v>0</v>
      </c>
      <c r="HJ54">
        <v>1</v>
      </c>
      <c r="HK54">
        <v>0</v>
      </c>
      <c r="HL54">
        <v>0</v>
      </c>
      <c r="HM54" t="s">
        <v>2416</v>
      </c>
      <c r="HN54">
        <v>0</v>
      </c>
      <c r="HO54">
        <v>0</v>
      </c>
      <c r="HP54">
        <v>1</v>
      </c>
      <c r="HQ54">
        <v>0</v>
      </c>
      <c r="HR54">
        <v>0</v>
      </c>
      <c r="HS54" t="s">
        <v>2324</v>
      </c>
      <c r="HT54">
        <v>0</v>
      </c>
      <c r="HU54">
        <v>0</v>
      </c>
      <c r="HV54">
        <v>0</v>
      </c>
      <c r="HW54">
        <v>0</v>
      </c>
      <c r="HX54">
        <v>0</v>
      </c>
      <c r="HY54">
        <v>0</v>
      </c>
      <c r="HZ54">
        <v>0</v>
      </c>
      <c r="IA54">
        <v>0</v>
      </c>
      <c r="IB54">
        <v>1</v>
      </c>
      <c r="IC54">
        <v>0</v>
      </c>
      <c r="ID54">
        <v>0</v>
      </c>
      <c r="IE54">
        <v>0</v>
      </c>
      <c r="JB54" t="s">
        <v>2206</v>
      </c>
      <c r="JC54">
        <v>0</v>
      </c>
      <c r="JD54">
        <v>0</v>
      </c>
      <c r="JE54">
        <v>0</v>
      </c>
      <c r="JF54">
        <v>0</v>
      </c>
      <c r="JG54">
        <v>0</v>
      </c>
      <c r="JH54">
        <v>0</v>
      </c>
      <c r="JI54">
        <v>0</v>
      </c>
      <c r="JJ54">
        <v>0</v>
      </c>
      <c r="JK54">
        <v>0</v>
      </c>
      <c r="JL54">
        <v>0</v>
      </c>
      <c r="JM54">
        <v>0</v>
      </c>
      <c r="JN54">
        <v>0</v>
      </c>
      <c r="JO54">
        <v>0</v>
      </c>
      <c r="JP54">
        <v>0</v>
      </c>
      <c r="JQ54">
        <v>0</v>
      </c>
      <c r="JR54">
        <v>1</v>
      </c>
      <c r="JS54">
        <v>1</v>
      </c>
      <c r="JT54">
        <v>3</v>
      </c>
      <c r="AQG54" t="s">
        <v>2408</v>
      </c>
      <c r="AQH54">
        <v>0</v>
      </c>
      <c r="AQI54">
        <v>0</v>
      </c>
      <c r="AQJ54">
        <v>1</v>
      </c>
      <c r="AQK54">
        <v>0</v>
      </c>
      <c r="AQL54">
        <v>0</v>
      </c>
      <c r="AQM54">
        <v>0</v>
      </c>
      <c r="AQN54">
        <v>0</v>
      </c>
      <c r="AQO54">
        <v>0</v>
      </c>
      <c r="AQP54">
        <v>0</v>
      </c>
      <c r="AQQ54">
        <v>0</v>
      </c>
      <c r="AQS54" t="s">
        <v>2326</v>
      </c>
      <c r="AQT54">
        <v>0</v>
      </c>
      <c r="AQU54">
        <v>0</v>
      </c>
      <c r="AQV54">
        <v>0</v>
      </c>
      <c r="AQW54">
        <v>1</v>
      </c>
      <c r="AQX54">
        <v>0</v>
      </c>
      <c r="AQY54">
        <v>0</v>
      </c>
      <c r="AQZ54">
        <v>0</v>
      </c>
      <c r="ARA54">
        <v>0</v>
      </c>
      <c r="ARB54">
        <v>0</v>
      </c>
      <c r="ARC54">
        <v>0</v>
      </c>
      <c r="ARD54">
        <v>0</v>
      </c>
      <c r="ARF54" t="s">
        <v>2335</v>
      </c>
      <c r="ARG54" t="s">
        <v>2210</v>
      </c>
      <c r="ARH54">
        <v>0</v>
      </c>
      <c r="ARI54">
        <v>1</v>
      </c>
      <c r="ARJ54">
        <v>0</v>
      </c>
      <c r="ARK54">
        <v>0</v>
      </c>
      <c r="ARL54">
        <v>0</v>
      </c>
      <c r="ARM54">
        <v>0</v>
      </c>
      <c r="ARO54" t="s">
        <v>2206</v>
      </c>
      <c r="ARP54">
        <v>1</v>
      </c>
      <c r="ARQ54">
        <v>0</v>
      </c>
      <c r="ARR54">
        <v>0</v>
      </c>
      <c r="ARS54">
        <v>0</v>
      </c>
      <c r="ART54">
        <v>0</v>
      </c>
      <c r="ARU54">
        <v>0</v>
      </c>
      <c r="ARW54">
        <v>0</v>
      </c>
      <c r="ARX54">
        <v>0</v>
      </c>
      <c r="ARY54">
        <v>0</v>
      </c>
      <c r="ASB54" t="s">
        <v>2211</v>
      </c>
      <c r="ASC54" t="s">
        <v>2206</v>
      </c>
      <c r="ASD54">
        <v>1</v>
      </c>
      <c r="ASE54">
        <v>0</v>
      </c>
      <c r="ASF54">
        <v>0</v>
      </c>
      <c r="ASG54">
        <v>0</v>
      </c>
      <c r="ASH54">
        <v>0</v>
      </c>
      <c r="ASI54">
        <v>0</v>
      </c>
      <c r="ASJ54">
        <v>0</v>
      </c>
      <c r="ASK54">
        <v>0</v>
      </c>
      <c r="ASL54">
        <v>0</v>
      </c>
      <c r="ASN54" t="s">
        <v>2327</v>
      </c>
      <c r="ASO54">
        <v>0</v>
      </c>
      <c r="ASP54">
        <v>0</v>
      </c>
      <c r="ASQ54">
        <v>1</v>
      </c>
      <c r="ASR54">
        <v>1</v>
      </c>
      <c r="ASS54">
        <v>0</v>
      </c>
      <c r="AST54">
        <v>0</v>
      </c>
      <c r="ASU54">
        <v>0</v>
      </c>
      <c r="ASV54">
        <v>0</v>
      </c>
      <c r="ASW54">
        <v>0</v>
      </c>
      <c r="ASX54">
        <v>0</v>
      </c>
      <c r="ASZ54" t="s">
        <v>2206</v>
      </c>
      <c r="ATA54">
        <v>1</v>
      </c>
      <c r="ATB54">
        <v>0</v>
      </c>
      <c r="ATC54">
        <v>0</v>
      </c>
      <c r="ATD54">
        <v>0</v>
      </c>
      <c r="ATE54">
        <v>0</v>
      </c>
      <c r="ATF54">
        <v>0</v>
      </c>
      <c r="ATG54">
        <v>0</v>
      </c>
      <c r="ATH54">
        <v>0</v>
      </c>
      <c r="ATI54">
        <v>0</v>
      </c>
      <c r="ATK54" t="s">
        <v>2375</v>
      </c>
      <c r="ATL54">
        <v>0</v>
      </c>
      <c r="ATM54">
        <v>0</v>
      </c>
      <c r="ATN54">
        <v>0</v>
      </c>
      <c r="ATO54">
        <v>0</v>
      </c>
      <c r="ATP54">
        <v>1</v>
      </c>
      <c r="ATQ54">
        <v>1</v>
      </c>
      <c r="ATR54">
        <v>1</v>
      </c>
      <c r="ATS54">
        <v>0</v>
      </c>
      <c r="ATT54">
        <v>0</v>
      </c>
      <c r="ATV54" t="s">
        <v>2273</v>
      </c>
      <c r="ATW54" t="s">
        <v>2195</v>
      </c>
      <c r="ATY54" t="s">
        <v>2338</v>
      </c>
      <c r="ATZ54" t="s">
        <v>2273</v>
      </c>
      <c r="AUA54" t="s">
        <v>2195</v>
      </c>
      <c r="AUC54" t="s">
        <v>2403</v>
      </c>
      <c r="AUI54">
        <v>468176123</v>
      </c>
      <c r="AUJ54" s="2">
        <v>45156.685729166667</v>
      </c>
      <c r="AUM54" t="s">
        <v>2214</v>
      </c>
      <c r="AUN54" t="s">
        <v>2215</v>
      </c>
      <c r="AUO54" t="s">
        <v>2216</v>
      </c>
    </row>
    <row r="55" spans="1:535 1125:1237" x14ac:dyDescent="0.35">
      <c r="A55">
        <v>54</v>
      </c>
      <c r="B55" t="s">
        <v>2427</v>
      </c>
      <c r="C55" s="2">
        <v>45156</v>
      </c>
      <c r="D55" t="s">
        <v>2319</v>
      </c>
      <c r="E55" t="s">
        <v>2320</v>
      </c>
      <c r="F55" s="2">
        <v>45156.647365682868</v>
      </c>
      <c r="G55" s="2">
        <v>45156.653246956019</v>
      </c>
      <c r="H55" t="s">
        <v>2189</v>
      </c>
      <c r="K55" t="s">
        <v>2190</v>
      </c>
      <c r="L55" s="2">
        <v>45156</v>
      </c>
      <c r="M55" t="s">
        <v>99</v>
      </c>
      <c r="N55" t="s">
        <v>2321</v>
      </c>
      <c r="O55" t="s">
        <v>102</v>
      </c>
      <c r="P55" t="s">
        <v>2192</v>
      </c>
      <c r="S55" t="s">
        <v>2193</v>
      </c>
      <c r="T55" t="s">
        <v>2322</v>
      </c>
      <c r="V55" t="s">
        <v>2195</v>
      </c>
      <c r="X55" t="s">
        <v>2196</v>
      </c>
      <c r="AA55" t="s">
        <v>2206</v>
      </c>
      <c r="AB55">
        <v>0</v>
      </c>
      <c r="AC55">
        <v>0</v>
      </c>
      <c r="AD55">
        <v>0</v>
      </c>
      <c r="AE55">
        <v>1</v>
      </c>
      <c r="AF55">
        <v>1</v>
      </c>
      <c r="EK55" t="s">
        <v>2206</v>
      </c>
      <c r="EL55">
        <v>0</v>
      </c>
      <c r="EM55">
        <v>0</v>
      </c>
      <c r="EN55">
        <v>0</v>
      </c>
      <c r="EO55">
        <v>0</v>
      </c>
      <c r="EP55">
        <v>1</v>
      </c>
      <c r="EQ55">
        <v>1</v>
      </c>
      <c r="JB55" t="s">
        <v>2428</v>
      </c>
      <c r="JC55">
        <v>0</v>
      </c>
      <c r="JD55">
        <v>0</v>
      </c>
      <c r="JE55">
        <v>0</v>
      </c>
      <c r="JF55">
        <v>0</v>
      </c>
      <c r="JG55">
        <v>0</v>
      </c>
      <c r="JH55">
        <v>0</v>
      </c>
      <c r="JI55">
        <v>1</v>
      </c>
      <c r="JJ55">
        <v>0</v>
      </c>
      <c r="JK55">
        <v>0</v>
      </c>
      <c r="JL55">
        <v>0</v>
      </c>
      <c r="JM55">
        <v>0</v>
      </c>
      <c r="JN55">
        <v>0</v>
      </c>
      <c r="JO55">
        <v>0</v>
      </c>
      <c r="JP55">
        <v>0</v>
      </c>
      <c r="JQ55">
        <v>0</v>
      </c>
      <c r="JR55">
        <v>0</v>
      </c>
      <c r="JS55">
        <v>1</v>
      </c>
      <c r="JT55">
        <v>3</v>
      </c>
      <c r="MT55" t="s">
        <v>2198</v>
      </c>
      <c r="MU55">
        <v>200</v>
      </c>
      <c r="MV55" t="s">
        <v>2239</v>
      </c>
      <c r="MY55">
        <v>60</v>
      </c>
      <c r="MZ55">
        <v>90</v>
      </c>
      <c r="NA55">
        <v>1</v>
      </c>
      <c r="NB55">
        <v>120</v>
      </c>
      <c r="NC55">
        <v>0</v>
      </c>
      <c r="QX55" t="s">
        <v>2195</v>
      </c>
      <c r="QZ55" t="s">
        <v>2428</v>
      </c>
      <c r="RA55">
        <v>0</v>
      </c>
      <c r="RB55">
        <v>0</v>
      </c>
      <c r="RC55">
        <v>0</v>
      </c>
      <c r="RD55">
        <v>0</v>
      </c>
      <c r="RE55">
        <v>0</v>
      </c>
      <c r="RF55">
        <v>0</v>
      </c>
      <c r="RG55">
        <v>1</v>
      </c>
      <c r="RH55">
        <v>0</v>
      </c>
      <c r="RI55">
        <v>0</v>
      </c>
      <c r="RJ55">
        <v>0</v>
      </c>
      <c r="RK55">
        <v>0</v>
      </c>
      <c r="RL55">
        <v>0</v>
      </c>
      <c r="RM55">
        <v>0</v>
      </c>
      <c r="RN55">
        <v>0</v>
      </c>
      <c r="RO55">
        <v>0</v>
      </c>
      <c r="RP55">
        <v>0</v>
      </c>
      <c r="RR55" t="s">
        <v>2361</v>
      </c>
      <c r="RS55">
        <v>1</v>
      </c>
      <c r="RT55">
        <v>0</v>
      </c>
      <c r="RU55">
        <v>0</v>
      </c>
      <c r="RV55">
        <v>1</v>
      </c>
      <c r="RW55">
        <v>0</v>
      </c>
      <c r="RX55">
        <v>0</v>
      </c>
      <c r="RY55">
        <v>1</v>
      </c>
      <c r="RZ55">
        <v>0</v>
      </c>
      <c r="SA55">
        <v>0</v>
      </c>
      <c r="SB55">
        <v>0</v>
      </c>
      <c r="SC55">
        <v>0</v>
      </c>
      <c r="SF55" t="s">
        <v>2223</v>
      </c>
      <c r="SG55">
        <v>0</v>
      </c>
      <c r="SH55">
        <v>1</v>
      </c>
      <c r="SI55">
        <v>0</v>
      </c>
      <c r="SJ55">
        <v>0</v>
      </c>
      <c r="SK55" t="s">
        <v>2428</v>
      </c>
      <c r="SL55">
        <v>0</v>
      </c>
      <c r="SM55">
        <v>0</v>
      </c>
      <c r="SN55">
        <v>0</v>
      </c>
      <c r="SO55">
        <v>0</v>
      </c>
      <c r="SP55">
        <v>0</v>
      </c>
      <c r="SQ55">
        <v>0</v>
      </c>
      <c r="SR55">
        <v>1</v>
      </c>
      <c r="SS55">
        <v>0</v>
      </c>
      <c r="ST55">
        <v>0</v>
      </c>
      <c r="SU55">
        <v>0</v>
      </c>
      <c r="SV55">
        <v>0</v>
      </c>
      <c r="SW55">
        <v>0</v>
      </c>
      <c r="SX55">
        <v>0</v>
      </c>
      <c r="SY55">
        <v>0</v>
      </c>
      <c r="SZ55">
        <v>0</v>
      </c>
      <c r="TA55">
        <v>0</v>
      </c>
      <c r="TB55" t="s">
        <v>2324</v>
      </c>
      <c r="TC55">
        <v>0</v>
      </c>
      <c r="TD55">
        <v>0</v>
      </c>
      <c r="TE55">
        <v>0</v>
      </c>
      <c r="TF55">
        <v>0</v>
      </c>
      <c r="TG55">
        <v>0</v>
      </c>
      <c r="TH55">
        <v>0</v>
      </c>
      <c r="TI55">
        <v>0</v>
      </c>
      <c r="TJ55">
        <v>0</v>
      </c>
      <c r="TK55">
        <v>1</v>
      </c>
      <c r="TL55">
        <v>0</v>
      </c>
      <c r="TM55">
        <v>0</v>
      </c>
      <c r="TN55">
        <v>0</v>
      </c>
      <c r="AQG55" t="s">
        <v>2362</v>
      </c>
      <c r="AQH55">
        <v>0</v>
      </c>
      <c r="AQI55">
        <v>0</v>
      </c>
      <c r="AQJ55">
        <v>1</v>
      </c>
      <c r="AQK55">
        <v>0</v>
      </c>
      <c r="AQL55">
        <v>0</v>
      </c>
      <c r="AQM55">
        <v>1</v>
      </c>
      <c r="AQN55">
        <v>0</v>
      </c>
      <c r="AQO55">
        <v>0</v>
      </c>
      <c r="AQP55">
        <v>0</v>
      </c>
      <c r="AQQ55">
        <v>0</v>
      </c>
      <c r="AQS55" t="s">
        <v>2326</v>
      </c>
      <c r="AQT55">
        <v>0</v>
      </c>
      <c r="AQU55">
        <v>0</v>
      </c>
      <c r="AQV55">
        <v>0</v>
      </c>
      <c r="AQW55">
        <v>1</v>
      </c>
      <c r="AQX55">
        <v>0</v>
      </c>
      <c r="AQY55">
        <v>0</v>
      </c>
      <c r="AQZ55">
        <v>0</v>
      </c>
      <c r="ARA55">
        <v>0</v>
      </c>
      <c r="ARB55">
        <v>0</v>
      </c>
      <c r="ARC55">
        <v>0</v>
      </c>
      <c r="ARD55">
        <v>0</v>
      </c>
      <c r="ARF55" t="s">
        <v>2335</v>
      </c>
      <c r="ARG55" t="s">
        <v>2210</v>
      </c>
      <c r="ARH55">
        <v>0</v>
      </c>
      <c r="ARI55">
        <v>1</v>
      </c>
      <c r="ARJ55">
        <v>0</v>
      </c>
      <c r="ARK55">
        <v>0</v>
      </c>
      <c r="ARL55">
        <v>0</v>
      </c>
      <c r="ARM55">
        <v>0</v>
      </c>
      <c r="ARO55" t="s">
        <v>2206</v>
      </c>
      <c r="ARP55">
        <v>1</v>
      </c>
      <c r="ARQ55">
        <v>0</v>
      </c>
      <c r="ARR55">
        <v>0</v>
      </c>
      <c r="ARS55">
        <v>0</v>
      </c>
      <c r="ART55">
        <v>0</v>
      </c>
      <c r="ARU55">
        <v>0</v>
      </c>
      <c r="ARW55">
        <v>0</v>
      </c>
      <c r="ARX55">
        <v>0</v>
      </c>
      <c r="ARY55">
        <v>0</v>
      </c>
      <c r="ASB55" t="s">
        <v>2211</v>
      </c>
      <c r="ASC55" t="s">
        <v>2206</v>
      </c>
      <c r="ASD55">
        <v>1</v>
      </c>
      <c r="ASE55">
        <v>0</v>
      </c>
      <c r="ASF55">
        <v>0</v>
      </c>
      <c r="ASG55">
        <v>0</v>
      </c>
      <c r="ASH55">
        <v>0</v>
      </c>
      <c r="ASI55">
        <v>0</v>
      </c>
      <c r="ASJ55">
        <v>0</v>
      </c>
      <c r="ASK55">
        <v>0</v>
      </c>
      <c r="ASL55">
        <v>0</v>
      </c>
      <c r="ASN55" t="s">
        <v>2327</v>
      </c>
      <c r="ASO55">
        <v>0</v>
      </c>
      <c r="ASP55">
        <v>0</v>
      </c>
      <c r="ASQ55">
        <v>1</v>
      </c>
      <c r="ASR55">
        <v>1</v>
      </c>
      <c r="ASS55">
        <v>0</v>
      </c>
      <c r="AST55">
        <v>0</v>
      </c>
      <c r="ASU55">
        <v>0</v>
      </c>
      <c r="ASV55">
        <v>0</v>
      </c>
      <c r="ASW55">
        <v>0</v>
      </c>
      <c r="ASX55">
        <v>0</v>
      </c>
      <c r="ASZ55" t="s">
        <v>2206</v>
      </c>
      <c r="ATA55">
        <v>1</v>
      </c>
      <c r="ATB55">
        <v>0</v>
      </c>
      <c r="ATC55">
        <v>0</v>
      </c>
      <c r="ATD55">
        <v>0</v>
      </c>
      <c r="ATE55">
        <v>0</v>
      </c>
      <c r="ATF55">
        <v>0</v>
      </c>
      <c r="ATG55">
        <v>0</v>
      </c>
      <c r="ATH55">
        <v>0</v>
      </c>
      <c r="ATI55">
        <v>0</v>
      </c>
      <c r="ATK55" t="s">
        <v>2402</v>
      </c>
      <c r="ATL55">
        <v>0</v>
      </c>
      <c r="ATM55">
        <v>0</v>
      </c>
      <c r="ATN55">
        <v>0</v>
      </c>
      <c r="ATO55">
        <v>0</v>
      </c>
      <c r="ATP55">
        <v>0</v>
      </c>
      <c r="ATQ55">
        <v>1</v>
      </c>
      <c r="ATR55">
        <v>1</v>
      </c>
      <c r="ATS55">
        <v>0</v>
      </c>
      <c r="ATT55">
        <v>0</v>
      </c>
      <c r="ATV55" t="s">
        <v>2273</v>
      </c>
      <c r="ATW55" t="s">
        <v>2195</v>
      </c>
      <c r="ATY55" t="s">
        <v>2338</v>
      </c>
      <c r="ATZ55" t="s">
        <v>2273</v>
      </c>
      <c r="AUA55" t="s">
        <v>2195</v>
      </c>
      <c r="AUC55" t="s">
        <v>2403</v>
      </c>
      <c r="AUI55">
        <v>468176154</v>
      </c>
      <c r="AUJ55" s="2">
        <v>45156.685763888891</v>
      </c>
      <c r="AUM55" t="s">
        <v>2214</v>
      </c>
      <c r="AUN55" t="s">
        <v>2215</v>
      </c>
      <c r="AUO55" t="s">
        <v>2216</v>
      </c>
    </row>
    <row r="56" spans="1:535 1125:1237" x14ac:dyDescent="0.35">
      <c r="A56">
        <v>55</v>
      </c>
      <c r="B56" t="s">
        <v>2429</v>
      </c>
      <c r="C56" s="2">
        <v>45156</v>
      </c>
      <c r="D56" t="s">
        <v>2319</v>
      </c>
      <c r="E56" t="s">
        <v>2320</v>
      </c>
      <c r="F56" s="2">
        <v>45156.655777430547</v>
      </c>
      <c r="G56" s="2">
        <v>45156.662069814818</v>
      </c>
      <c r="H56" t="s">
        <v>2189</v>
      </c>
      <c r="K56" t="s">
        <v>2190</v>
      </c>
      <c r="L56" s="2">
        <v>45156</v>
      </c>
      <c r="M56" t="s">
        <v>99</v>
      </c>
      <c r="N56" t="s">
        <v>2321</v>
      </c>
      <c r="O56" t="s">
        <v>102</v>
      </c>
      <c r="P56" t="s">
        <v>2192</v>
      </c>
      <c r="S56" t="s">
        <v>2193</v>
      </c>
      <c r="T56" t="s">
        <v>2322</v>
      </c>
      <c r="V56" t="s">
        <v>2195</v>
      </c>
      <c r="X56" t="s">
        <v>2253</v>
      </c>
      <c r="AA56" t="s">
        <v>2206</v>
      </c>
      <c r="AB56">
        <v>0</v>
      </c>
      <c r="AC56">
        <v>0</v>
      </c>
      <c r="AD56">
        <v>0</v>
      </c>
      <c r="AE56">
        <v>1</v>
      </c>
      <c r="AF56">
        <v>1</v>
      </c>
      <c r="EK56" t="s">
        <v>2206</v>
      </c>
      <c r="EL56">
        <v>0</v>
      </c>
      <c r="EM56">
        <v>0</v>
      </c>
      <c r="EN56">
        <v>0</v>
      </c>
      <c r="EO56">
        <v>0</v>
      </c>
      <c r="EP56">
        <v>1</v>
      </c>
      <c r="EQ56">
        <v>1</v>
      </c>
      <c r="JB56" t="s">
        <v>2428</v>
      </c>
      <c r="JC56">
        <v>0</v>
      </c>
      <c r="JD56">
        <v>0</v>
      </c>
      <c r="JE56">
        <v>0</v>
      </c>
      <c r="JF56">
        <v>0</v>
      </c>
      <c r="JG56">
        <v>0</v>
      </c>
      <c r="JH56">
        <v>0</v>
      </c>
      <c r="JI56">
        <v>1</v>
      </c>
      <c r="JJ56">
        <v>0</v>
      </c>
      <c r="JK56">
        <v>0</v>
      </c>
      <c r="JL56">
        <v>0</v>
      </c>
      <c r="JM56">
        <v>0</v>
      </c>
      <c r="JN56">
        <v>0</v>
      </c>
      <c r="JO56">
        <v>0</v>
      </c>
      <c r="JP56">
        <v>0</v>
      </c>
      <c r="JQ56">
        <v>0</v>
      </c>
      <c r="JR56">
        <v>0</v>
      </c>
      <c r="JS56">
        <v>1</v>
      </c>
      <c r="JT56">
        <v>3</v>
      </c>
      <c r="MT56" t="s">
        <v>2198</v>
      </c>
      <c r="MU56">
        <v>175</v>
      </c>
      <c r="MV56" t="s">
        <v>2239</v>
      </c>
      <c r="MY56">
        <v>45</v>
      </c>
      <c r="MZ56">
        <v>95</v>
      </c>
      <c r="NA56">
        <v>1</v>
      </c>
      <c r="NB56">
        <v>200</v>
      </c>
      <c r="NC56">
        <v>0</v>
      </c>
      <c r="QX56" t="s">
        <v>2195</v>
      </c>
      <c r="QZ56" t="s">
        <v>2428</v>
      </c>
      <c r="RA56">
        <v>0</v>
      </c>
      <c r="RB56">
        <v>0</v>
      </c>
      <c r="RC56">
        <v>0</v>
      </c>
      <c r="RD56">
        <v>0</v>
      </c>
      <c r="RE56">
        <v>0</v>
      </c>
      <c r="RF56">
        <v>0</v>
      </c>
      <c r="RG56">
        <v>1</v>
      </c>
      <c r="RH56">
        <v>0</v>
      </c>
      <c r="RI56">
        <v>0</v>
      </c>
      <c r="RJ56">
        <v>0</v>
      </c>
      <c r="RK56">
        <v>0</v>
      </c>
      <c r="RL56">
        <v>0</v>
      </c>
      <c r="RM56">
        <v>0</v>
      </c>
      <c r="RN56">
        <v>0</v>
      </c>
      <c r="RO56">
        <v>0</v>
      </c>
      <c r="RP56">
        <v>0</v>
      </c>
      <c r="RR56" t="s">
        <v>2225</v>
      </c>
      <c r="RS56">
        <v>1</v>
      </c>
      <c r="RT56">
        <v>0</v>
      </c>
      <c r="RU56">
        <v>0</v>
      </c>
      <c r="RV56">
        <v>1</v>
      </c>
      <c r="RW56">
        <v>0</v>
      </c>
      <c r="RX56">
        <v>0</v>
      </c>
      <c r="RY56">
        <v>0</v>
      </c>
      <c r="RZ56">
        <v>0</v>
      </c>
      <c r="SA56">
        <v>0</v>
      </c>
      <c r="SB56">
        <v>0</v>
      </c>
      <c r="SC56">
        <v>0</v>
      </c>
      <c r="SF56" t="s">
        <v>2223</v>
      </c>
      <c r="SG56">
        <v>0</v>
      </c>
      <c r="SH56">
        <v>1</v>
      </c>
      <c r="SI56">
        <v>0</v>
      </c>
      <c r="SJ56">
        <v>0</v>
      </c>
      <c r="SK56" t="s">
        <v>2428</v>
      </c>
      <c r="SL56">
        <v>0</v>
      </c>
      <c r="SM56">
        <v>0</v>
      </c>
      <c r="SN56">
        <v>0</v>
      </c>
      <c r="SO56">
        <v>0</v>
      </c>
      <c r="SP56">
        <v>0</v>
      </c>
      <c r="SQ56">
        <v>0</v>
      </c>
      <c r="SR56">
        <v>1</v>
      </c>
      <c r="SS56">
        <v>0</v>
      </c>
      <c r="ST56">
        <v>0</v>
      </c>
      <c r="SU56">
        <v>0</v>
      </c>
      <c r="SV56">
        <v>0</v>
      </c>
      <c r="SW56">
        <v>0</v>
      </c>
      <c r="SX56">
        <v>0</v>
      </c>
      <c r="SY56">
        <v>0</v>
      </c>
      <c r="SZ56">
        <v>0</v>
      </c>
      <c r="TA56">
        <v>0</v>
      </c>
      <c r="TB56" t="s">
        <v>2430</v>
      </c>
      <c r="TC56">
        <v>0</v>
      </c>
      <c r="TD56">
        <v>0</v>
      </c>
      <c r="TE56">
        <v>0</v>
      </c>
      <c r="TF56">
        <v>0</v>
      </c>
      <c r="TG56">
        <v>1</v>
      </c>
      <c r="TH56">
        <v>0</v>
      </c>
      <c r="TI56">
        <v>0</v>
      </c>
      <c r="TJ56">
        <v>0</v>
      </c>
      <c r="TK56">
        <v>1</v>
      </c>
      <c r="TL56">
        <v>0</v>
      </c>
      <c r="TM56">
        <v>0</v>
      </c>
      <c r="TN56">
        <v>0</v>
      </c>
      <c r="AQG56" t="s">
        <v>2393</v>
      </c>
      <c r="AQH56">
        <v>0</v>
      </c>
      <c r="AQI56">
        <v>0</v>
      </c>
      <c r="AQJ56">
        <v>1</v>
      </c>
      <c r="AQK56">
        <v>0</v>
      </c>
      <c r="AQL56">
        <v>1</v>
      </c>
      <c r="AQM56">
        <v>0</v>
      </c>
      <c r="AQN56">
        <v>0</v>
      </c>
      <c r="AQO56">
        <v>0</v>
      </c>
      <c r="AQP56">
        <v>0</v>
      </c>
      <c r="AQQ56">
        <v>0</v>
      </c>
      <c r="AQS56" t="s">
        <v>2326</v>
      </c>
      <c r="AQT56">
        <v>0</v>
      </c>
      <c r="AQU56">
        <v>0</v>
      </c>
      <c r="AQV56">
        <v>0</v>
      </c>
      <c r="AQW56">
        <v>1</v>
      </c>
      <c r="AQX56">
        <v>0</v>
      </c>
      <c r="AQY56">
        <v>0</v>
      </c>
      <c r="AQZ56">
        <v>0</v>
      </c>
      <c r="ARA56">
        <v>0</v>
      </c>
      <c r="ARB56">
        <v>0</v>
      </c>
      <c r="ARC56">
        <v>0</v>
      </c>
      <c r="ARD56">
        <v>0</v>
      </c>
      <c r="ARF56" t="s">
        <v>2306</v>
      </c>
      <c r="ARG56" t="s">
        <v>2210</v>
      </c>
      <c r="ARH56">
        <v>0</v>
      </c>
      <c r="ARI56">
        <v>1</v>
      </c>
      <c r="ARJ56">
        <v>0</v>
      </c>
      <c r="ARK56">
        <v>0</v>
      </c>
      <c r="ARL56">
        <v>0</v>
      </c>
      <c r="ARM56">
        <v>0</v>
      </c>
      <c r="ARO56" t="s">
        <v>2206</v>
      </c>
      <c r="ARP56">
        <v>1</v>
      </c>
      <c r="ARQ56">
        <v>0</v>
      </c>
      <c r="ARR56">
        <v>0</v>
      </c>
      <c r="ARS56">
        <v>0</v>
      </c>
      <c r="ART56">
        <v>0</v>
      </c>
      <c r="ARU56">
        <v>0</v>
      </c>
      <c r="ARW56">
        <v>0</v>
      </c>
      <c r="ARX56">
        <v>0</v>
      </c>
      <c r="ARY56">
        <v>0</v>
      </c>
      <c r="ASB56" t="s">
        <v>2211</v>
      </c>
      <c r="ASC56" t="s">
        <v>2206</v>
      </c>
      <c r="ASD56">
        <v>1</v>
      </c>
      <c r="ASE56">
        <v>0</v>
      </c>
      <c r="ASF56">
        <v>0</v>
      </c>
      <c r="ASG56">
        <v>0</v>
      </c>
      <c r="ASH56">
        <v>0</v>
      </c>
      <c r="ASI56">
        <v>0</v>
      </c>
      <c r="ASJ56">
        <v>0</v>
      </c>
      <c r="ASK56">
        <v>0</v>
      </c>
      <c r="ASL56">
        <v>0</v>
      </c>
      <c r="ASN56" t="s">
        <v>2327</v>
      </c>
      <c r="ASO56">
        <v>0</v>
      </c>
      <c r="ASP56">
        <v>0</v>
      </c>
      <c r="ASQ56">
        <v>1</v>
      </c>
      <c r="ASR56">
        <v>1</v>
      </c>
      <c r="ASS56">
        <v>0</v>
      </c>
      <c r="AST56">
        <v>0</v>
      </c>
      <c r="ASU56">
        <v>0</v>
      </c>
      <c r="ASV56">
        <v>0</v>
      </c>
      <c r="ASW56">
        <v>0</v>
      </c>
      <c r="ASX56">
        <v>0</v>
      </c>
      <c r="ASZ56" t="s">
        <v>2206</v>
      </c>
      <c r="ATA56">
        <v>1</v>
      </c>
      <c r="ATB56">
        <v>0</v>
      </c>
      <c r="ATC56">
        <v>0</v>
      </c>
      <c r="ATD56">
        <v>0</v>
      </c>
      <c r="ATE56">
        <v>0</v>
      </c>
      <c r="ATF56">
        <v>0</v>
      </c>
      <c r="ATG56">
        <v>0</v>
      </c>
      <c r="ATH56">
        <v>0</v>
      </c>
      <c r="ATI56">
        <v>0</v>
      </c>
      <c r="ATK56" t="s">
        <v>2431</v>
      </c>
      <c r="ATL56">
        <v>0</v>
      </c>
      <c r="ATM56">
        <v>0</v>
      </c>
      <c r="ATN56">
        <v>0</v>
      </c>
      <c r="ATO56">
        <v>0</v>
      </c>
      <c r="ATP56">
        <v>1</v>
      </c>
      <c r="ATQ56">
        <v>1</v>
      </c>
      <c r="ATR56">
        <v>0</v>
      </c>
      <c r="ATS56">
        <v>0</v>
      </c>
      <c r="ATT56">
        <v>0</v>
      </c>
      <c r="ATV56" t="s">
        <v>2273</v>
      </c>
      <c r="ATW56" t="s">
        <v>2195</v>
      </c>
      <c r="ATY56" t="s">
        <v>2249</v>
      </c>
      <c r="ATZ56" t="s">
        <v>2273</v>
      </c>
      <c r="AUA56" t="s">
        <v>2195</v>
      </c>
      <c r="AUC56" t="s">
        <v>2432</v>
      </c>
      <c r="AUI56">
        <v>468176191</v>
      </c>
      <c r="AUJ56" s="2">
        <v>45156.685798611114</v>
      </c>
      <c r="AUM56" t="s">
        <v>2214</v>
      </c>
      <c r="AUN56" t="s">
        <v>2215</v>
      </c>
      <c r="AUO56" t="s">
        <v>2216</v>
      </c>
    </row>
    <row r="57" spans="1:535 1125:1237" x14ac:dyDescent="0.35">
      <c r="A57">
        <v>56</v>
      </c>
      <c r="B57" t="s">
        <v>2433</v>
      </c>
      <c r="C57" s="2">
        <v>45156</v>
      </c>
      <c r="D57" t="s">
        <v>2319</v>
      </c>
      <c r="E57" t="s">
        <v>2320</v>
      </c>
      <c r="F57" s="2">
        <v>45156.663297395833</v>
      </c>
      <c r="G57" s="2">
        <v>45156.667783240737</v>
      </c>
      <c r="H57" t="s">
        <v>2189</v>
      </c>
      <c r="K57" t="s">
        <v>2190</v>
      </c>
      <c r="L57" s="2">
        <v>45156</v>
      </c>
      <c r="M57" t="s">
        <v>99</v>
      </c>
      <c r="N57" t="s">
        <v>2321</v>
      </c>
      <c r="O57" t="s">
        <v>102</v>
      </c>
      <c r="P57" t="s">
        <v>2192</v>
      </c>
      <c r="S57" t="s">
        <v>2193</v>
      </c>
      <c r="T57" t="s">
        <v>2322</v>
      </c>
      <c r="V57" t="s">
        <v>2195</v>
      </c>
      <c r="X57" t="s">
        <v>2196</v>
      </c>
      <c r="AA57" t="s">
        <v>2206</v>
      </c>
      <c r="AB57">
        <v>0</v>
      </c>
      <c r="AC57">
        <v>0</v>
      </c>
      <c r="AD57">
        <v>0</v>
      </c>
      <c r="AE57">
        <v>1</v>
      </c>
      <c r="AF57">
        <v>1</v>
      </c>
      <c r="EK57" t="s">
        <v>2206</v>
      </c>
      <c r="EL57">
        <v>0</v>
      </c>
      <c r="EM57">
        <v>0</v>
      </c>
      <c r="EN57">
        <v>0</v>
      </c>
      <c r="EO57">
        <v>0</v>
      </c>
      <c r="EP57">
        <v>1</v>
      </c>
      <c r="EQ57">
        <v>1</v>
      </c>
      <c r="JB57" t="s">
        <v>2428</v>
      </c>
      <c r="JC57">
        <v>0</v>
      </c>
      <c r="JD57">
        <v>0</v>
      </c>
      <c r="JE57">
        <v>0</v>
      </c>
      <c r="JF57">
        <v>0</v>
      </c>
      <c r="JG57">
        <v>0</v>
      </c>
      <c r="JH57">
        <v>0</v>
      </c>
      <c r="JI57">
        <v>1</v>
      </c>
      <c r="JJ57">
        <v>0</v>
      </c>
      <c r="JK57">
        <v>0</v>
      </c>
      <c r="JL57">
        <v>0</v>
      </c>
      <c r="JM57">
        <v>0</v>
      </c>
      <c r="JN57">
        <v>0</v>
      </c>
      <c r="JO57">
        <v>0</v>
      </c>
      <c r="JP57">
        <v>0</v>
      </c>
      <c r="JQ57">
        <v>0</v>
      </c>
      <c r="JR57">
        <v>0</v>
      </c>
      <c r="JS57">
        <v>1</v>
      </c>
      <c r="JT57">
        <v>3</v>
      </c>
      <c r="MT57" t="s">
        <v>2198</v>
      </c>
      <c r="MU57">
        <v>150</v>
      </c>
      <c r="MV57" t="s">
        <v>2239</v>
      </c>
      <c r="MY57">
        <v>45</v>
      </c>
      <c r="MZ57">
        <v>90</v>
      </c>
      <c r="NA57">
        <v>1</v>
      </c>
      <c r="NB57">
        <v>80</v>
      </c>
      <c r="NC57">
        <v>0</v>
      </c>
      <c r="QX57" t="s">
        <v>2195</v>
      </c>
      <c r="QZ57" t="s">
        <v>2428</v>
      </c>
      <c r="RA57">
        <v>0</v>
      </c>
      <c r="RB57">
        <v>0</v>
      </c>
      <c r="RC57">
        <v>0</v>
      </c>
      <c r="RD57">
        <v>0</v>
      </c>
      <c r="RE57">
        <v>0</v>
      </c>
      <c r="RF57">
        <v>0</v>
      </c>
      <c r="RG57">
        <v>1</v>
      </c>
      <c r="RH57">
        <v>0</v>
      </c>
      <c r="RI57">
        <v>0</v>
      </c>
      <c r="RJ57">
        <v>0</v>
      </c>
      <c r="RK57">
        <v>0</v>
      </c>
      <c r="RL57">
        <v>0</v>
      </c>
      <c r="RM57">
        <v>0</v>
      </c>
      <c r="RN57">
        <v>0</v>
      </c>
      <c r="RO57">
        <v>0</v>
      </c>
      <c r="RP57">
        <v>0</v>
      </c>
      <c r="RR57" t="s">
        <v>2361</v>
      </c>
      <c r="RS57">
        <v>1</v>
      </c>
      <c r="RT57">
        <v>0</v>
      </c>
      <c r="RU57">
        <v>0</v>
      </c>
      <c r="RV57">
        <v>1</v>
      </c>
      <c r="RW57">
        <v>0</v>
      </c>
      <c r="RX57">
        <v>0</v>
      </c>
      <c r="RY57">
        <v>1</v>
      </c>
      <c r="RZ57">
        <v>0</v>
      </c>
      <c r="SA57">
        <v>0</v>
      </c>
      <c r="SB57">
        <v>0</v>
      </c>
      <c r="SC57">
        <v>0</v>
      </c>
      <c r="SF57" t="s">
        <v>2223</v>
      </c>
      <c r="SG57">
        <v>0</v>
      </c>
      <c r="SH57">
        <v>1</v>
      </c>
      <c r="SI57">
        <v>0</v>
      </c>
      <c r="SJ57">
        <v>0</v>
      </c>
      <c r="SK57" t="s">
        <v>2428</v>
      </c>
      <c r="SL57">
        <v>0</v>
      </c>
      <c r="SM57">
        <v>0</v>
      </c>
      <c r="SN57">
        <v>0</v>
      </c>
      <c r="SO57">
        <v>0</v>
      </c>
      <c r="SP57">
        <v>0</v>
      </c>
      <c r="SQ57">
        <v>0</v>
      </c>
      <c r="SR57">
        <v>1</v>
      </c>
      <c r="SS57">
        <v>0</v>
      </c>
      <c r="ST57">
        <v>0</v>
      </c>
      <c r="SU57">
        <v>0</v>
      </c>
      <c r="SV57">
        <v>0</v>
      </c>
      <c r="SW57">
        <v>0</v>
      </c>
      <c r="SX57">
        <v>0</v>
      </c>
      <c r="SY57">
        <v>0</v>
      </c>
      <c r="SZ57">
        <v>0</v>
      </c>
      <c r="TA57">
        <v>0</v>
      </c>
      <c r="TB57" t="s">
        <v>2324</v>
      </c>
      <c r="TC57">
        <v>0</v>
      </c>
      <c r="TD57">
        <v>0</v>
      </c>
      <c r="TE57">
        <v>0</v>
      </c>
      <c r="TF57">
        <v>0</v>
      </c>
      <c r="TG57">
        <v>0</v>
      </c>
      <c r="TH57">
        <v>0</v>
      </c>
      <c r="TI57">
        <v>0</v>
      </c>
      <c r="TJ57">
        <v>0</v>
      </c>
      <c r="TK57">
        <v>1</v>
      </c>
      <c r="TL57">
        <v>0</v>
      </c>
      <c r="TM57">
        <v>0</v>
      </c>
      <c r="TN57">
        <v>0</v>
      </c>
      <c r="AQG57" t="s">
        <v>2393</v>
      </c>
      <c r="AQH57">
        <v>0</v>
      </c>
      <c r="AQI57">
        <v>0</v>
      </c>
      <c r="AQJ57">
        <v>1</v>
      </c>
      <c r="AQK57">
        <v>0</v>
      </c>
      <c r="AQL57">
        <v>1</v>
      </c>
      <c r="AQM57">
        <v>0</v>
      </c>
      <c r="AQN57">
        <v>0</v>
      </c>
      <c r="AQO57">
        <v>0</v>
      </c>
      <c r="AQP57">
        <v>0</v>
      </c>
      <c r="AQQ57">
        <v>0</v>
      </c>
      <c r="AQS57" t="s">
        <v>2326</v>
      </c>
      <c r="AQT57">
        <v>0</v>
      </c>
      <c r="AQU57">
        <v>0</v>
      </c>
      <c r="AQV57">
        <v>0</v>
      </c>
      <c r="AQW57">
        <v>1</v>
      </c>
      <c r="AQX57">
        <v>0</v>
      </c>
      <c r="AQY57">
        <v>0</v>
      </c>
      <c r="AQZ57">
        <v>0</v>
      </c>
      <c r="ARA57">
        <v>0</v>
      </c>
      <c r="ARB57">
        <v>0</v>
      </c>
      <c r="ARC57">
        <v>0</v>
      </c>
      <c r="ARD57">
        <v>0</v>
      </c>
      <c r="ARF57" t="s">
        <v>2306</v>
      </c>
      <c r="ARG57" t="s">
        <v>2210</v>
      </c>
      <c r="ARH57">
        <v>0</v>
      </c>
      <c r="ARI57">
        <v>1</v>
      </c>
      <c r="ARJ57">
        <v>0</v>
      </c>
      <c r="ARK57">
        <v>0</v>
      </c>
      <c r="ARL57">
        <v>0</v>
      </c>
      <c r="ARM57">
        <v>0</v>
      </c>
      <c r="ARO57" t="s">
        <v>2206</v>
      </c>
      <c r="ARP57">
        <v>1</v>
      </c>
      <c r="ARQ57">
        <v>0</v>
      </c>
      <c r="ARR57">
        <v>0</v>
      </c>
      <c r="ARS57">
        <v>0</v>
      </c>
      <c r="ART57">
        <v>0</v>
      </c>
      <c r="ARU57">
        <v>0</v>
      </c>
      <c r="ARW57">
        <v>0</v>
      </c>
      <c r="ARX57">
        <v>0</v>
      </c>
      <c r="ARY57">
        <v>0</v>
      </c>
      <c r="ASB57" t="s">
        <v>2211</v>
      </c>
      <c r="ASC57" t="s">
        <v>2206</v>
      </c>
      <c r="ASD57">
        <v>1</v>
      </c>
      <c r="ASE57">
        <v>0</v>
      </c>
      <c r="ASF57">
        <v>0</v>
      </c>
      <c r="ASG57">
        <v>0</v>
      </c>
      <c r="ASH57">
        <v>0</v>
      </c>
      <c r="ASI57">
        <v>0</v>
      </c>
      <c r="ASJ57">
        <v>0</v>
      </c>
      <c r="ASK57">
        <v>0</v>
      </c>
      <c r="ASL57">
        <v>0</v>
      </c>
      <c r="ASN57" t="s">
        <v>2356</v>
      </c>
      <c r="ASO57">
        <v>0</v>
      </c>
      <c r="ASP57">
        <v>0</v>
      </c>
      <c r="ASQ57">
        <v>1</v>
      </c>
      <c r="ASR57">
        <v>1</v>
      </c>
      <c r="ASS57">
        <v>0</v>
      </c>
      <c r="AST57">
        <v>0</v>
      </c>
      <c r="ASU57">
        <v>0</v>
      </c>
      <c r="ASV57">
        <v>0</v>
      </c>
      <c r="ASW57">
        <v>0</v>
      </c>
      <c r="ASX57">
        <v>0</v>
      </c>
      <c r="ASZ57" t="s">
        <v>2206</v>
      </c>
      <c r="ATA57">
        <v>1</v>
      </c>
      <c r="ATB57">
        <v>0</v>
      </c>
      <c r="ATC57">
        <v>0</v>
      </c>
      <c r="ATD57">
        <v>0</v>
      </c>
      <c r="ATE57">
        <v>0</v>
      </c>
      <c r="ATF57">
        <v>0</v>
      </c>
      <c r="ATG57">
        <v>0</v>
      </c>
      <c r="ATH57">
        <v>0</v>
      </c>
      <c r="ATI57">
        <v>0</v>
      </c>
      <c r="ATK57" t="s">
        <v>2431</v>
      </c>
      <c r="ATL57">
        <v>0</v>
      </c>
      <c r="ATM57">
        <v>0</v>
      </c>
      <c r="ATN57">
        <v>0</v>
      </c>
      <c r="ATO57">
        <v>0</v>
      </c>
      <c r="ATP57">
        <v>1</v>
      </c>
      <c r="ATQ57">
        <v>1</v>
      </c>
      <c r="ATR57">
        <v>0</v>
      </c>
      <c r="ATS57">
        <v>0</v>
      </c>
      <c r="ATT57">
        <v>0</v>
      </c>
      <c r="ATV57" t="s">
        <v>2273</v>
      </c>
      <c r="ATW57" t="s">
        <v>2195</v>
      </c>
      <c r="ATY57" t="s">
        <v>2338</v>
      </c>
      <c r="ATZ57" t="s">
        <v>2273</v>
      </c>
      <c r="AUA57" t="s">
        <v>2195</v>
      </c>
      <c r="AUC57" t="s">
        <v>2409</v>
      </c>
      <c r="AUI57">
        <v>468176246</v>
      </c>
      <c r="AUJ57" s="2">
        <v>45156.68586805556</v>
      </c>
      <c r="AUM57" t="s">
        <v>2214</v>
      </c>
      <c r="AUN57" t="s">
        <v>2215</v>
      </c>
      <c r="AUO57" t="s">
        <v>2216</v>
      </c>
    </row>
    <row r="58" spans="1:535 1125:1237" x14ac:dyDescent="0.35">
      <c r="A58">
        <v>57</v>
      </c>
      <c r="B58" t="s">
        <v>2434</v>
      </c>
      <c r="C58" s="2">
        <v>45156</v>
      </c>
      <c r="D58" t="s">
        <v>2319</v>
      </c>
      <c r="E58" t="s">
        <v>2320</v>
      </c>
      <c r="F58" s="2">
        <v>45156.681134328697</v>
      </c>
      <c r="G58" s="2">
        <v>45156.685078761569</v>
      </c>
      <c r="H58" t="s">
        <v>2189</v>
      </c>
      <c r="K58" t="s">
        <v>2190</v>
      </c>
      <c r="L58" s="2">
        <v>45156</v>
      </c>
      <c r="M58" t="s">
        <v>99</v>
      </c>
      <c r="N58" t="s">
        <v>2321</v>
      </c>
      <c r="O58" t="s">
        <v>102</v>
      </c>
      <c r="P58" t="s">
        <v>2192</v>
      </c>
      <c r="S58" t="s">
        <v>2193</v>
      </c>
      <c r="T58" t="s">
        <v>2322</v>
      </c>
      <c r="V58" t="s">
        <v>2195</v>
      </c>
      <c r="X58" t="s">
        <v>2196</v>
      </c>
      <c r="AA58" t="s">
        <v>2206</v>
      </c>
      <c r="AB58">
        <v>0</v>
      </c>
      <c r="AC58">
        <v>0</v>
      </c>
      <c r="AD58">
        <v>0</v>
      </c>
      <c r="AE58">
        <v>1</v>
      </c>
      <c r="AF58">
        <v>1</v>
      </c>
      <c r="EK58" t="s">
        <v>2206</v>
      </c>
      <c r="EL58">
        <v>0</v>
      </c>
      <c r="EM58">
        <v>0</v>
      </c>
      <c r="EN58">
        <v>0</v>
      </c>
      <c r="EO58">
        <v>0</v>
      </c>
      <c r="EP58">
        <v>1</v>
      </c>
      <c r="EQ58">
        <v>1</v>
      </c>
      <c r="JB58" t="s">
        <v>2428</v>
      </c>
      <c r="JC58">
        <v>0</v>
      </c>
      <c r="JD58">
        <v>0</v>
      </c>
      <c r="JE58">
        <v>0</v>
      </c>
      <c r="JF58">
        <v>0</v>
      </c>
      <c r="JG58">
        <v>0</v>
      </c>
      <c r="JH58">
        <v>0</v>
      </c>
      <c r="JI58">
        <v>1</v>
      </c>
      <c r="JJ58">
        <v>0</v>
      </c>
      <c r="JK58">
        <v>0</v>
      </c>
      <c r="JL58">
        <v>0</v>
      </c>
      <c r="JM58">
        <v>0</v>
      </c>
      <c r="JN58">
        <v>0</v>
      </c>
      <c r="JO58">
        <v>0</v>
      </c>
      <c r="JP58">
        <v>0</v>
      </c>
      <c r="JQ58">
        <v>0</v>
      </c>
      <c r="JR58">
        <v>0</v>
      </c>
      <c r="JS58">
        <v>1</v>
      </c>
      <c r="JT58">
        <v>3</v>
      </c>
      <c r="MT58" t="s">
        <v>2198</v>
      </c>
      <c r="MU58">
        <v>150</v>
      </c>
      <c r="MV58" t="s">
        <v>2239</v>
      </c>
      <c r="MY58">
        <v>50</v>
      </c>
      <c r="MZ58">
        <v>90</v>
      </c>
      <c r="NA58">
        <v>1</v>
      </c>
      <c r="NB58">
        <v>150</v>
      </c>
      <c r="NC58">
        <v>0</v>
      </c>
      <c r="QX58" t="s">
        <v>2195</v>
      </c>
      <c r="QZ58" t="s">
        <v>2428</v>
      </c>
      <c r="RA58">
        <v>0</v>
      </c>
      <c r="RB58">
        <v>0</v>
      </c>
      <c r="RC58">
        <v>0</v>
      </c>
      <c r="RD58">
        <v>0</v>
      </c>
      <c r="RE58">
        <v>0</v>
      </c>
      <c r="RF58">
        <v>0</v>
      </c>
      <c r="RG58">
        <v>1</v>
      </c>
      <c r="RH58">
        <v>0</v>
      </c>
      <c r="RI58">
        <v>0</v>
      </c>
      <c r="RJ58">
        <v>0</v>
      </c>
      <c r="RK58">
        <v>0</v>
      </c>
      <c r="RL58">
        <v>0</v>
      </c>
      <c r="RM58">
        <v>0</v>
      </c>
      <c r="RN58">
        <v>0</v>
      </c>
      <c r="RO58">
        <v>0</v>
      </c>
      <c r="RP58">
        <v>0</v>
      </c>
      <c r="RR58" t="s">
        <v>2361</v>
      </c>
      <c r="RS58">
        <v>1</v>
      </c>
      <c r="RT58">
        <v>0</v>
      </c>
      <c r="RU58">
        <v>0</v>
      </c>
      <c r="RV58">
        <v>1</v>
      </c>
      <c r="RW58">
        <v>0</v>
      </c>
      <c r="RX58">
        <v>0</v>
      </c>
      <c r="RY58">
        <v>1</v>
      </c>
      <c r="RZ58">
        <v>0</v>
      </c>
      <c r="SA58">
        <v>0</v>
      </c>
      <c r="SB58">
        <v>0</v>
      </c>
      <c r="SC58">
        <v>0</v>
      </c>
      <c r="SF58" t="s">
        <v>2223</v>
      </c>
      <c r="SG58">
        <v>0</v>
      </c>
      <c r="SH58">
        <v>1</v>
      </c>
      <c r="SI58">
        <v>0</v>
      </c>
      <c r="SJ58">
        <v>0</v>
      </c>
      <c r="SK58" t="s">
        <v>2428</v>
      </c>
      <c r="SL58">
        <v>0</v>
      </c>
      <c r="SM58">
        <v>0</v>
      </c>
      <c r="SN58">
        <v>0</v>
      </c>
      <c r="SO58">
        <v>0</v>
      </c>
      <c r="SP58">
        <v>0</v>
      </c>
      <c r="SQ58">
        <v>0</v>
      </c>
      <c r="SR58">
        <v>1</v>
      </c>
      <c r="SS58">
        <v>0</v>
      </c>
      <c r="ST58">
        <v>0</v>
      </c>
      <c r="SU58">
        <v>0</v>
      </c>
      <c r="SV58">
        <v>0</v>
      </c>
      <c r="SW58">
        <v>0</v>
      </c>
      <c r="SX58">
        <v>0</v>
      </c>
      <c r="SY58">
        <v>0</v>
      </c>
      <c r="SZ58">
        <v>0</v>
      </c>
      <c r="TA58">
        <v>0</v>
      </c>
      <c r="TB58" t="s">
        <v>2324</v>
      </c>
      <c r="TC58">
        <v>0</v>
      </c>
      <c r="TD58">
        <v>0</v>
      </c>
      <c r="TE58">
        <v>0</v>
      </c>
      <c r="TF58">
        <v>0</v>
      </c>
      <c r="TG58">
        <v>0</v>
      </c>
      <c r="TH58">
        <v>0</v>
      </c>
      <c r="TI58">
        <v>0</v>
      </c>
      <c r="TJ58">
        <v>0</v>
      </c>
      <c r="TK58">
        <v>1</v>
      </c>
      <c r="TL58">
        <v>0</v>
      </c>
      <c r="TM58">
        <v>0</v>
      </c>
      <c r="TN58">
        <v>0</v>
      </c>
      <c r="AQG58" t="s">
        <v>2435</v>
      </c>
      <c r="AQH58">
        <v>0</v>
      </c>
      <c r="AQI58">
        <v>0</v>
      </c>
      <c r="AQJ58">
        <v>1</v>
      </c>
      <c r="AQK58">
        <v>0</v>
      </c>
      <c r="AQL58">
        <v>0</v>
      </c>
      <c r="AQM58">
        <v>1</v>
      </c>
      <c r="AQN58">
        <v>0</v>
      </c>
      <c r="AQO58">
        <v>0</v>
      </c>
      <c r="AQP58">
        <v>0</v>
      </c>
      <c r="AQQ58">
        <v>0</v>
      </c>
      <c r="AQS58" t="s">
        <v>2326</v>
      </c>
      <c r="AQT58">
        <v>0</v>
      </c>
      <c r="AQU58">
        <v>0</v>
      </c>
      <c r="AQV58">
        <v>0</v>
      </c>
      <c r="AQW58">
        <v>1</v>
      </c>
      <c r="AQX58">
        <v>0</v>
      </c>
      <c r="AQY58">
        <v>0</v>
      </c>
      <c r="AQZ58">
        <v>0</v>
      </c>
      <c r="ARA58">
        <v>0</v>
      </c>
      <c r="ARB58">
        <v>0</v>
      </c>
      <c r="ARC58">
        <v>0</v>
      </c>
      <c r="ARD58">
        <v>0</v>
      </c>
      <c r="ARF58" t="s">
        <v>2306</v>
      </c>
      <c r="ARG58" t="s">
        <v>2210</v>
      </c>
      <c r="ARH58">
        <v>0</v>
      </c>
      <c r="ARI58">
        <v>1</v>
      </c>
      <c r="ARJ58">
        <v>0</v>
      </c>
      <c r="ARK58">
        <v>0</v>
      </c>
      <c r="ARL58">
        <v>0</v>
      </c>
      <c r="ARM58">
        <v>0</v>
      </c>
      <c r="ARO58" t="s">
        <v>2206</v>
      </c>
      <c r="ARP58">
        <v>1</v>
      </c>
      <c r="ARQ58">
        <v>0</v>
      </c>
      <c r="ARR58">
        <v>0</v>
      </c>
      <c r="ARS58">
        <v>0</v>
      </c>
      <c r="ART58">
        <v>0</v>
      </c>
      <c r="ARU58">
        <v>0</v>
      </c>
      <c r="ARW58">
        <v>0</v>
      </c>
      <c r="ARX58">
        <v>0</v>
      </c>
      <c r="ARY58">
        <v>0</v>
      </c>
      <c r="ASB58" t="s">
        <v>2211</v>
      </c>
      <c r="ASC58" t="s">
        <v>2206</v>
      </c>
      <c r="ASD58">
        <v>1</v>
      </c>
      <c r="ASE58">
        <v>0</v>
      </c>
      <c r="ASF58">
        <v>0</v>
      </c>
      <c r="ASG58">
        <v>0</v>
      </c>
      <c r="ASH58">
        <v>0</v>
      </c>
      <c r="ASI58">
        <v>0</v>
      </c>
      <c r="ASJ58">
        <v>0</v>
      </c>
      <c r="ASK58">
        <v>0</v>
      </c>
      <c r="ASL58">
        <v>0</v>
      </c>
      <c r="ASN58" t="s">
        <v>2327</v>
      </c>
      <c r="ASO58">
        <v>0</v>
      </c>
      <c r="ASP58">
        <v>0</v>
      </c>
      <c r="ASQ58">
        <v>1</v>
      </c>
      <c r="ASR58">
        <v>1</v>
      </c>
      <c r="ASS58">
        <v>0</v>
      </c>
      <c r="AST58">
        <v>0</v>
      </c>
      <c r="ASU58">
        <v>0</v>
      </c>
      <c r="ASV58">
        <v>0</v>
      </c>
      <c r="ASW58">
        <v>0</v>
      </c>
      <c r="ASX58">
        <v>0</v>
      </c>
      <c r="ASZ58" t="s">
        <v>2206</v>
      </c>
      <c r="ATA58">
        <v>1</v>
      </c>
      <c r="ATB58">
        <v>0</v>
      </c>
      <c r="ATC58">
        <v>0</v>
      </c>
      <c r="ATD58">
        <v>0</v>
      </c>
      <c r="ATE58">
        <v>0</v>
      </c>
      <c r="ATF58">
        <v>0</v>
      </c>
      <c r="ATG58">
        <v>0</v>
      </c>
      <c r="ATH58">
        <v>0</v>
      </c>
      <c r="ATI58">
        <v>0</v>
      </c>
      <c r="ATK58" t="s">
        <v>2394</v>
      </c>
      <c r="ATL58">
        <v>0</v>
      </c>
      <c r="ATM58">
        <v>0</v>
      </c>
      <c r="ATN58">
        <v>0</v>
      </c>
      <c r="ATO58">
        <v>0</v>
      </c>
      <c r="ATP58">
        <v>1</v>
      </c>
      <c r="ATQ58">
        <v>1</v>
      </c>
      <c r="ATR58">
        <v>0</v>
      </c>
      <c r="ATS58">
        <v>0</v>
      </c>
      <c r="ATT58">
        <v>0</v>
      </c>
      <c r="ATV58" t="s">
        <v>2273</v>
      </c>
      <c r="ATW58" t="s">
        <v>2195</v>
      </c>
      <c r="ATY58" t="s">
        <v>2338</v>
      </c>
      <c r="ATZ58" t="s">
        <v>2273</v>
      </c>
      <c r="AUA58" t="s">
        <v>2195</v>
      </c>
      <c r="AUC58" t="s">
        <v>2436</v>
      </c>
      <c r="AUI58">
        <v>468176298</v>
      </c>
      <c r="AUJ58" s="2">
        <v>45156.685925925922</v>
      </c>
      <c r="AUM58" t="s">
        <v>2214</v>
      </c>
      <c r="AUN58" t="s">
        <v>2215</v>
      </c>
      <c r="AUO58" t="s">
        <v>2216</v>
      </c>
    </row>
    <row r="59" spans="1:535 1125:1237" x14ac:dyDescent="0.35">
      <c r="A59">
        <v>58</v>
      </c>
      <c r="B59" t="s">
        <v>2437</v>
      </c>
      <c r="C59" s="2">
        <v>45154</v>
      </c>
      <c r="D59" t="s">
        <v>2438</v>
      </c>
      <c r="E59" t="s">
        <v>2439</v>
      </c>
      <c r="F59" s="2">
        <v>45154.388537743063</v>
      </c>
      <c r="G59" s="2">
        <v>45156.687785833332</v>
      </c>
      <c r="H59" t="s">
        <v>2189</v>
      </c>
      <c r="K59" t="s">
        <v>2440</v>
      </c>
      <c r="L59" s="2">
        <v>45154</v>
      </c>
      <c r="M59" t="s">
        <v>99</v>
      </c>
      <c r="N59" t="s">
        <v>2441</v>
      </c>
      <c r="O59" t="s">
        <v>100</v>
      </c>
      <c r="P59" t="s">
        <v>2192</v>
      </c>
      <c r="S59" t="s">
        <v>2442</v>
      </c>
      <c r="T59" t="s">
        <v>2443</v>
      </c>
      <c r="V59" t="s">
        <v>2195</v>
      </c>
      <c r="X59" t="s">
        <v>2196</v>
      </c>
      <c r="AA59" t="s">
        <v>2444</v>
      </c>
      <c r="AB59">
        <v>1</v>
      </c>
      <c r="AC59">
        <v>1</v>
      </c>
      <c r="AD59">
        <v>1</v>
      </c>
      <c r="AE59">
        <v>0</v>
      </c>
      <c r="AF59">
        <v>3</v>
      </c>
      <c r="AH59" t="s">
        <v>2198</v>
      </c>
      <c r="AI59">
        <v>2000</v>
      </c>
      <c r="AJ59" t="s">
        <v>2199</v>
      </c>
      <c r="AM59">
        <v>15</v>
      </c>
      <c r="AN59">
        <v>120</v>
      </c>
      <c r="AO59">
        <v>1</v>
      </c>
      <c r="AP59">
        <v>500</v>
      </c>
      <c r="AQ59">
        <v>0</v>
      </c>
      <c r="AS59" t="s">
        <v>2198</v>
      </c>
      <c r="AT59" t="s">
        <v>2268</v>
      </c>
      <c r="AU59">
        <v>1</v>
      </c>
      <c r="AV59">
        <v>0</v>
      </c>
      <c r="AW59">
        <v>6000</v>
      </c>
      <c r="AY59" t="s">
        <v>2199</v>
      </c>
      <c r="BB59">
        <v>15</v>
      </c>
      <c r="BC59">
        <v>120</v>
      </c>
      <c r="BD59">
        <v>1</v>
      </c>
      <c r="BE59">
        <v>500</v>
      </c>
      <c r="BF59">
        <v>0</v>
      </c>
      <c r="BH59" t="s">
        <v>2198</v>
      </c>
      <c r="BI59" t="s">
        <v>2201</v>
      </c>
      <c r="BJ59">
        <v>0</v>
      </c>
      <c r="BK59">
        <v>1</v>
      </c>
      <c r="BM59">
        <v>400</v>
      </c>
      <c r="BN59" t="s">
        <v>2199</v>
      </c>
      <c r="BQ59">
        <v>30</v>
      </c>
      <c r="BR59">
        <v>120</v>
      </c>
      <c r="BS59">
        <v>1</v>
      </c>
      <c r="BT59">
        <v>3600</v>
      </c>
      <c r="BU59">
        <v>0</v>
      </c>
      <c r="BW59" t="s">
        <v>2195</v>
      </c>
      <c r="BY59" t="s">
        <v>2303</v>
      </c>
      <c r="BZ59">
        <v>1</v>
      </c>
      <c r="CA59">
        <v>1</v>
      </c>
      <c r="CB59">
        <v>1</v>
      </c>
      <c r="CC59">
        <v>0</v>
      </c>
      <c r="CE59" t="s">
        <v>2445</v>
      </c>
      <c r="CF59">
        <v>1</v>
      </c>
      <c r="CG59">
        <v>1</v>
      </c>
      <c r="CH59">
        <v>1</v>
      </c>
      <c r="CI59">
        <v>1</v>
      </c>
      <c r="CJ59">
        <v>0</v>
      </c>
      <c r="CK59">
        <v>1</v>
      </c>
      <c r="CL59">
        <v>1</v>
      </c>
      <c r="CM59">
        <v>0</v>
      </c>
      <c r="CN59">
        <v>0</v>
      </c>
      <c r="CO59">
        <v>0</v>
      </c>
      <c r="CP59">
        <v>0</v>
      </c>
      <c r="CS59" t="s">
        <v>2204</v>
      </c>
      <c r="CT59">
        <v>1</v>
      </c>
      <c r="CU59">
        <v>0</v>
      </c>
      <c r="CV59">
        <v>0</v>
      </c>
      <c r="CW59">
        <v>0</v>
      </c>
      <c r="EK59" t="s">
        <v>2254</v>
      </c>
      <c r="EL59">
        <v>1</v>
      </c>
      <c r="EM59">
        <v>1</v>
      </c>
      <c r="EN59">
        <v>1</v>
      </c>
      <c r="EO59">
        <v>1</v>
      </c>
      <c r="EP59">
        <v>0</v>
      </c>
      <c r="EQ59">
        <v>4</v>
      </c>
      <c r="ES59" t="s">
        <v>2198</v>
      </c>
      <c r="ET59">
        <v>8500</v>
      </c>
      <c r="EU59" t="s">
        <v>2199</v>
      </c>
      <c r="EX59">
        <v>15</v>
      </c>
      <c r="EY59">
        <v>120</v>
      </c>
      <c r="EZ59">
        <v>1</v>
      </c>
      <c r="FA59">
        <v>500</v>
      </c>
      <c r="FB59">
        <v>0</v>
      </c>
      <c r="FD59" t="s">
        <v>2446</v>
      </c>
      <c r="FO59" t="s">
        <v>2198</v>
      </c>
      <c r="FP59">
        <v>1500</v>
      </c>
      <c r="FQ59" t="s">
        <v>2199</v>
      </c>
      <c r="FT59">
        <v>30</v>
      </c>
      <c r="FU59">
        <v>120</v>
      </c>
      <c r="FV59">
        <v>1</v>
      </c>
      <c r="FW59">
        <v>200</v>
      </c>
      <c r="FX59">
        <v>0</v>
      </c>
      <c r="FZ59" t="s">
        <v>2198</v>
      </c>
      <c r="GA59">
        <v>3000</v>
      </c>
      <c r="GB59" t="s">
        <v>2199</v>
      </c>
      <c r="GE59">
        <v>30</v>
      </c>
      <c r="GF59">
        <v>120</v>
      </c>
      <c r="GG59">
        <v>1</v>
      </c>
      <c r="GH59">
        <v>200</v>
      </c>
      <c r="GI59">
        <v>0</v>
      </c>
      <c r="GK59" t="s">
        <v>2195</v>
      </c>
      <c r="GM59" t="s">
        <v>2254</v>
      </c>
      <c r="GN59">
        <v>1</v>
      </c>
      <c r="GO59">
        <v>1</v>
      </c>
      <c r="GP59">
        <v>1</v>
      </c>
      <c r="GQ59">
        <v>1</v>
      </c>
      <c r="GR59">
        <v>0</v>
      </c>
      <c r="GT59" t="s">
        <v>2447</v>
      </c>
      <c r="GU59">
        <v>1</v>
      </c>
      <c r="GV59">
        <v>1</v>
      </c>
      <c r="GW59">
        <v>1</v>
      </c>
      <c r="GX59">
        <v>1</v>
      </c>
      <c r="GY59">
        <v>1</v>
      </c>
      <c r="GZ59">
        <v>1</v>
      </c>
      <c r="HA59">
        <v>1</v>
      </c>
      <c r="HB59">
        <v>0</v>
      </c>
      <c r="HC59">
        <v>0</v>
      </c>
      <c r="HD59">
        <v>0</v>
      </c>
      <c r="HE59">
        <v>0</v>
      </c>
      <c r="HH59" t="s">
        <v>2223</v>
      </c>
      <c r="HI59">
        <v>0</v>
      </c>
      <c r="HJ59">
        <v>1</v>
      </c>
      <c r="HK59">
        <v>0</v>
      </c>
      <c r="HL59">
        <v>0</v>
      </c>
      <c r="HM59" t="s">
        <v>2448</v>
      </c>
      <c r="HN59">
        <v>1</v>
      </c>
      <c r="HO59">
        <v>0</v>
      </c>
      <c r="HP59">
        <v>0</v>
      </c>
      <c r="HQ59">
        <v>0</v>
      </c>
      <c r="HR59">
        <v>0</v>
      </c>
      <c r="HS59" t="s">
        <v>2449</v>
      </c>
      <c r="HT59">
        <v>0</v>
      </c>
      <c r="HU59">
        <v>0</v>
      </c>
      <c r="HV59">
        <v>0</v>
      </c>
      <c r="HW59">
        <v>1</v>
      </c>
      <c r="HX59">
        <v>1</v>
      </c>
      <c r="HY59">
        <v>0</v>
      </c>
      <c r="HZ59">
        <v>1</v>
      </c>
      <c r="IA59">
        <v>0</v>
      </c>
      <c r="IB59">
        <v>1</v>
      </c>
      <c r="IC59">
        <v>0</v>
      </c>
      <c r="ID59">
        <v>0</v>
      </c>
      <c r="IE59">
        <v>0</v>
      </c>
      <c r="JB59" t="s">
        <v>2450</v>
      </c>
      <c r="JC59">
        <v>0</v>
      </c>
      <c r="JD59">
        <v>0</v>
      </c>
      <c r="JE59">
        <v>1</v>
      </c>
      <c r="JF59">
        <v>1</v>
      </c>
      <c r="JG59">
        <v>1</v>
      </c>
      <c r="JH59">
        <v>1</v>
      </c>
      <c r="JI59">
        <v>1</v>
      </c>
      <c r="JJ59">
        <v>1</v>
      </c>
      <c r="JK59">
        <v>1</v>
      </c>
      <c r="JL59">
        <v>1</v>
      </c>
      <c r="JM59">
        <v>0</v>
      </c>
      <c r="JN59">
        <v>1</v>
      </c>
      <c r="JO59">
        <v>1</v>
      </c>
      <c r="JP59">
        <v>1</v>
      </c>
      <c r="JQ59">
        <v>1</v>
      </c>
      <c r="JR59">
        <v>0</v>
      </c>
      <c r="JS59">
        <v>12</v>
      </c>
      <c r="JT59">
        <v>19</v>
      </c>
      <c r="KV59" t="s">
        <v>2446</v>
      </c>
      <c r="LM59" t="s">
        <v>2198</v>
      </c>
      <c r="LN59">
        <v>8000</v>
      </c>
      <c r="LO59" t="s">
        <v>2239</v>
      </c>
      <c r="LR59">
        <v>60</v>
      </c>
      <c r="LS59">
        <v>30</v>
      </c>
      <c r="LT59">
        <v>0</v>
      </c>
      <c r="LU59">
        <v>200</v>
      </c>
      <c r="LV59">
        <v>0</v>
      </c>
      <c r="LX59" t="s">
        <v>2198</v>
      </c>
      <c r="LY59">
        <v>6000</v>
      </c>
      <c r="LZ59" t="s">
        <v>2239</v>
      </c>
      <c r="MC59">
        <v>30</v>
      </c>
      <c r="MD59">
        <v>30</v>
      </c>
      <c r="ME59">
        <v>1</v>
      </c>
      <c r="MF59">
        <v>200</v>
      </c>
      <c r="MG59">
        <v>0</v>
      </c>
      <c r="MI59" t="s">
        <v>2446</v>
      </c>
      <c r="MT59" t="s">
        <v>2198</v>
      </c>
      <c r="MU59">
        <v>350</v>
      </c>
      <c r="MV59" t="s">
        <v>2199</v>
      </c>
      <c r="MY59">
        <v>15</v>
      </c>
      <c r="MZ59">
        <v>120</v>
      </c>
      <c r="NA59">
        <v>1</v>
      </c>
      <c r="NB59">
        <v>500</v>
      </c>
      <c r="NC59">
        <v>0</v>
      </c>
      <c r="NE59" t="s">
        <v>2446</v>
      </c>
      <c r="NV59" t="s">
        <v>2446</v>
      </c>
      <c r="OG59" t="s">
        <v>2198</v>
      </c>
      <c r="OH59">
        <v>4000</v>
      </c>
      <c r="OI59" t="s">
        <v>2199</v>
      </c>
      <c r="OL59">
        <v>21</v>
      </c>
      <c r="OM59">
        <v>120</v>
      </c>
      <c r="ON59">
        <v>1</v>
      </c>
      <c r="OO59">
        <v>400</v>
      </c>
      <c r="OP59">
        <v>0</v>
      </c>
      <c r="PC59" t="s">
        <v>2198</v>
      </c>
      <c r="PD59">
        <v>2500</v>
      </c>
      <c r="PE59" t="s">
        <v>2199</v>
      </c>
      <c r="PH59">
        <v>15</v>
      </c>
      <c r="PI59">
        <v>120</v>
      </c>
      <c r="PJ59">
        <v>1</v>
      </c>
      <c r="PK59">
        <v>500</v>
      </c>
      <c r="PL59">
        <v>0</v>
      </c>
      <c r="PN59" t="s">
        <v>2198</v>
      </c>
      <c r="PO59">
        <v>2000</v>
      </c>
      <c r="PP59" t="s">
        <v>2199</v>
      </c>
      <c r="PS59">
        <v>30</v>
      </c>
      <c r="PT59">
        <v>120</v>
      </c>
      <c r="PU59">
        <v>1</v>
      </c>
      <c r="PV59">
        <v>500</v>
      </c>
      <c r="PW59">
        <v>0</v>
      </c>
      <c r="PY59" t="s">
        <v>2446</v>
      </c>
      <c r="QM59" t="s">
        <v>2446</v>
      </c>
      <c r="QX59" t="s">
        <v>2195</v>
      </c>
      <c r="QZ59" t="s">
        <v>2451</v>
      </c>
      <c r="RA59">
        <v>0</v>
      </c>
      <c r="RB59">
        <v>0</v>
      </c>
      <c r="RC59">
        <v>1</v>
      </c>
      <c r="RD59">
        <v>1</v>
      </c>
      <c r="RE59">
        <v>1</v>
      </c>
      <c r="RF59">
        <v>1</v>
      </c>
      <c r="RG59">
        <v>1</v>
      </c>
      <c r="RH59">
        <v>1</v>
      </c>
      <c r="RI59">
        <v>1</v>
      </c>
      <c r="RJ59">
        <v>1</v>
      </c>
      <c r="RK59">
        <v>0</v>
      </c>
      <c r="RL59">
        <v>1</v>
      </c>
      <c r="RM59">
        <v>1</v>
      </c>
      <c r="RN59">
        <v>1</v>
      </c>
      <c r="RO59">
        <v>1</v>
      </c>
      <c r="RP59">
        <v>0</v>
      </c>
      <c r="RR59" t="s">
        <v>2452</v>
      </c>
      <c r="RS59">
        <v>1</v>
      </c>
      <c r="RT59">
        <v>1</v>
      </c>
      <c r="RU59">
        <v>1</v>
      </c>
      <c r="RV59">
        <v>1</v>
      </c>
      <c r="RW59">
        <v>0</v>
      </c>
      <c r="RX59">
        <v>1</v>
      </c>
      <c r="RY59">
        <v>1</v>
      </c>
      <c r="RZ59">
        <v>0</v>
      </c>
      <c r="SA59">
        <v>0</v>
      </c>
      <c r="SB59">
        <v>1</v>
      </c>
      <c r="SC59">
        <v>0</v>
      </c>
      <c r="SD59" t="s">
        <v>2453</v>
      </c>
      <c r="SF59" t="s">
        <v>2223</v>
      </c>
      <c r="SG59">
        <v>0</v>
      </c>
      <c r="SH59">
        <v>1</v>
      </c>
      <c r="SI59">
        <v>0</v>
      </c>
      <c r="SJ59">
        <v>0</v>
      </c>
      <c r="SK59" t="s">
        <v>2454</v>
      </c>
      <c r="SL59">
        <v>0</v>
      </c>
      <c r="SM59">
        <v>0</v>
      </c>
      <c r="SN59">
        <v>0</v>
      </c>
      <c r="SO59">
        <v>1</v>
      </c>
      <c r="SP59">
        <v>1</v>
      </c>
      <c r="SQ59">
        <v>1</v>
      </c>
      <c r="SR59">
        <v>1</v>
      </c>
      <c r="SS59">
        <v>0</v>
      </c>
      <c r="ST59">
        <v>1</v>
      </c>
      <c r="SU59">
        <v>1</v>
      </c>
      <c r="SV59">
        <v>0</v>
      </c>
      <c r="SW59">
        <v>1</v>
      </c>
      <c r="SX59">
        <v>1</v>
      </c>
      <c r="SY59">
        <v>1</v>
      </c>
      <c r="SZ59">
        <v>0</v>
      </c>
      <c r="TA59">
        <v>0</v>
      </c>
      <c r="TB59" t="s">
        <v>2455</v>
      </c>
      <c r="TC59">
        <v>1</v>
      </c>
      <c r="TD59">
        <v>0</v>
      </c>
      <c r="TE59">
        <v>0</v>
      </c>
      <c r="TF59">
        <v>1</v>
      </c>
      <c r="TG59">
        <v>0</v>
      </c>
      <c r="TH59">
        <v>1</v>
      </c>
      <c r="TI59">
        <v>1</v>
      </c>
      <c r="TJ59">
        <v>0</v>
      </c>
      <c r="TK59">
        <v>1</v>
      </c>
      <c r="TL59">
        <v>1</v>
      </c>
      <c r="TM59">
        <v>0</v>
      </c>
      <c r="TN59">
        <v>0</v>
      </c>
      <c r="AQG59" t="s">
        <v>2226</v>
      </c>
      <c r="AQH59">
        <v>0</v>
      </c>
      <c r="AQI59">
        <v>0</v>
      </c>
      <c r="AQJ59">
        <v>1</v>
      </c>
      <c r="AQK59">
        <v>1</v>
      </c>
      <c r="AQL59">
        <v>0</v>
      </c>
      <c r="AQM59">
        <v>1</v>
      </c>
      <c r="AQN59">
        <v>0</v>
      </c>
      <c r="AQO59">
        <v>0</v>
      </c>
      <c r="AQP59">
        <v>0</v>
      </c>
      <c r="AQQ59">
        <v>0</v>
      </c>
      <c r="AQS59" t="s">
        <v>2456</v>
      </c>
      <c r="AQT59">
        <v>0</v>
      </c>
      <c r="AQU59">
        <v>0</v>
      </c>
      <c r="AQV59">
        <v>1</v>
      </c>
      <c r="AQW59">
        <v>1</v>
      </c>
      <c r="AQX59">
        <v>0</v>
      </c>
      <c r="AQY59">
        <v>1</v>
      </c>
      <c r="AQZ59">
        <v>1</v>
      </c>
      <c r="ARA59">
        <v>0</v>
      </c>
      <c r="ARB59">
        <v>0</v>
      </c>
      <c r="ARC59">
        <v>0</v>
      </c>
      <c r="ARD59">
        <v>0</v>
      </c>
      <c r="ARF59" t="s">
        <v>2306</v>
      </c>
      <c r="ARG59" t="s">
        <v>2336</v>
      </c>
      <c r="ARH59">
        <v>0</v>
      </c>
      <c r="ARI59">
        <v>1</v>
      </c>
      <c r="ARJ59">
        <v>0</v>
      </c>
      <c r="ARK59">
        <v>1</v>
      </c>
      <c r="ARL59">
        <v>0</v>
      </c>
      <c r="ARM59">
        <v>0</v>
      </c>
      <c r="ARO59" t="s">
        <v>2206</v>
      </c>
      <c r="ARP59">
        <v>1</v>
      </c>
      <c r="ARQ59">
        <v>0</v>
      </c>
      <c r="ARR59">
        <v>0</v>
      </c>
      <c r="ARS59">
        <v>0</v>
      </c>
      <c r="ART59">
        <v>0</v>
      </c>
      <c r="ARU59">
        <v>0</v>
      </c>
      <c r="ARW59">
        <v>0</v>
      </c>
      <c r="ARX59">
        <v>0</v>
      </c>
      <c r="ARY59">
        <v>0</v>
      </c>
      <c r="ASB59" t="s">
        <v>2211</v>
      </c>
      <c r="ASC59" t="s">
        <v>2206</v>
      </c>
      <c r="ASD59">
        <v>1</v>
      </c>
      <c r="ASE59">
        <v>0</v>
      </c>
      <c r="ASF59">
        <v>0</v>
      </c>
      <c r="ASG59">
        <v>0</v>
      </c>
      <c r="ASH59">
        <v>0</v>
      </c>
      <c r="ASI59">
        <v>0</v>
      </c>
      <c r="ASJ59">
        <v>0</v>
      </c>
      <c r="ASK59">
        <v>0</v>
      </c>
      <c r="ASL59">
        <v>0</v>
      </c>
      <c r="ASN59" t="s">
        <v>2276</v>
      </c>
      <c r="ASO59">
        <v>0</v>
      </c>
      <c r="ASP59">
        <v>0</v>
      </c>
      <c r="ASQ59">
        <v>1</v>
      </c>
      <c r="ASR59">
        <v>0</v>
      </c>
      <c r="ASS59">
        <v>0</v>
      </c>
      <c r="AST59">
        <v>0</v>
      </c>
      <c r="ASU59">
        <v>0</v>
      </c>
      <c r="ASV59">
        <v>0</v>
      </c>
      <c r="ASW59">
        <v>0</v>
      </c>
      <c r="ASX59">
        <v>0</v>
      </c>
      <c r="ASZ59" t="s">
        <v>2457</v>
      </c>
      <c r="ATA59">
        <v>0</v>
      </c>
      <c r="ATB59">
        <v>0</v>
      </c>
      <c r="ATC59">
        <v>0</v>
      </c>
      <c r="ATD59">
        <v>0</v>
      </c>
      <c r="ATE59">
        <v>1</v>
      </c>
      <c r="ATF59">
        <v>1</v>
      </c>
      <c r="ATG59">
        <v>1</v>
      </c>
      <c r="ATH59">
        <v>0</v>
      </c>
      <c r="ATI59">
        <v>0</v>
      </c>
      <c r="ATJ59" t="s">
        <v>2458</v>
      </c>
      <c r="ATK59" t="s">
        <v>2459</v>
      </c>
      <c r="ATL59">
        <v>0</v>
      </c>
      <c r="ATM59">
        <v>0</v>
      </c>
      <c r="ATN59">
        <v>0</v>
      </c>
      <c r="ATO59">
        <v>0</v>
      </c>
      <c r="ATP59">
        <v>1</v>
      </c>
      <c r="ATQ59">
        <v>1</v>
      </c>
      <c r="ATR59">
        <v>1</v>
      </c>
      <c r="ATS59">
        <v>1</v>
      </c>
      <c r="ATT59">
        <v>0</v>
      </c>
      <c r="ATU59" t="s">
        <v>2460</v>
      </c>
      <c r="ATV59" t="s">
        <v>2273</v>
      </c>
      <c r="ATW59" t="s">
        <v>2195</v>
      </c>
      <c r="ATY59" t="s">
        <v>2461</v>
      </c>
      <c r="ATZ59" t="s">
        <v>2273</v>
      </c>
      <c r="AUA59" t="s">
        <v>2195</v>
      </c>
      <c r="AUC59" t="s">
        <v>2462</v>
      </c>
      <c r="AUD59" t="s">
        <v>2463</v>
      </c>
      <c r="AUF59" t="s">
        <v>2464</v>
      </c>
      <c r="AUI59">
        <v>468228379</v>
      </c>
      <c r="AUJ59" s="2">
        <v>45156.779270833329</v>
      </c>
      <c r="AUM59" t="s">
        <v>2214</v>
      </c>
      <c r="AUN59" t="s">
        <v>2215</v>
      </c>
      <c r="AUO59" t="s">
        <v>2216</v>
      </c>
    </row>
    <row r="60" spans="1:535 1125:1237" x14ac:dyDescent="0.35">
      <c r="A60">
        <v>59</v>
      </c>
      <c r="B60" t="s">
        <v>2465</v>
      </c>
      <c r="C60" s="2">
        <v>45154</v>
      </c>
      <c r="D60" t="s">
        <v>2438</v>
      </c>
      <c r="E60" t="s">
        <v>2439</v>
      </c>
      <c r="F60" s="2">
        <v>45154.469752129633</v>
      </c>
      <c r="G60" s="2">
        <v>45156.700442060188</v>
      </c>
      <c r="H60" t="s">
        <v>2189</v>
      </c>
      <c r="K60" t="s">
        <v>2440</v>
      </c>
      <c r="L60" s="2">
        <v>45154</v>
      </c>
      <c r="M60" t="s">
        <v>99</v>
      </c>
      <c r="N60" t="s">
        <v>2441</v>
      </c>
      <c r="O60" t="s">
        <v>100</v>
      </c>
      <c r="P60" t="s">
        <v>2192</v>
      </c>
      <c r="S60" t="s">
        <v>2442</v>
      </c>
      <c r="T60" t="s">
        <v>2443</v>
      </c>
      <c r="V60" t="s">
        <v>2195</v>
      </c>
      <c r="X60" t="s">
        <v>2196</v>
      </c>
      <c r="AA60" t="s">
        <v>2303</v>
      </c>
      <c r="AB60">
        <v>1</v>
      </c>
      <c r="AC60">
        <v>1</v>
      </c>
      <c r="AD60">
        <v>1</v>
      </c>
      <c r="AE60">
        <v>0</v>
      </c>
      <c r="AF60">
        <v>3</v>
      </c>
      <c r="AH60" t="s">
        <v>2198</v>
      </c>
      <c r="AI60">
        <v>2250</v>
      </c>
      <c r="AJ60" t="s">
        <v>2199</v>
      </c>
      <c r="AM60">
        <v>30</v>
      </c>
      <c r="AN60">
        <v>90</v>
      </c>
      <c r="AO60">
        <v>1</v>
      </c>
      <c r="AP60">
        <v>200</v>
      </c>
      <c r="AQ60">
        <v>0</v>
      </c>
      <c r="AS60" t="s">
        <v>2198</v>
      </c>
      <c r="AT60" t="s">
        <v>2268</v>
      </c>
      <c r="AU60">
        <v>1</v>
      </c>
      <c r="AV60">
        <v>0</v>
      </c>
      <c r="AW60">
        <v>5000</v>
      </c>
      <c r="AY60" t="s">
        <v>2199</v>
      </c>
      <c r="BB60">
        <v>15</v>
      </c>
      <c r="BC60">
        <v>90</v>
      </c>
      <c r="BD60">
        <v>1</v>
      </c>
      <c r="BE60">
        <v>500</v>
      </c>
      <c r="BF60">
        <v>0</v>
      </c>
      <c r="BH60" t="s">
        <v>2198</v>
      </c>
      <c r="BI60" t="s">
        <v>2201</v>
      </c>
      <c r="BJ60">
        <v>0</v>
      </c>
      <c r="BK60">
        <v>1</v>
      </c>
      <c r="BM60">
        <v>500</v>
      </c>
      <c r="BN60" t="s">
        <v>2199</v>
      </c>
      <c r="BQ60">
        <v>30</v>
      </c>
      <c r="BR60">
        <v>90</v>
      </c>
      <c r="BS60">
        <v>1</v>
      </c>
      <c r="BT60">
        <v>3600</v>
      </c>
      <c r="BU60">
        <v>0</v>
      </c>
      <c r="BW60" t="s">
        <v>2195</v>
      </c>
      <c r="BY60" t="s">
        <v>2303</v>
      </c>
      <c r="BZ60">
        <v>1</v>
      </c>
      <c r="CA60">
        <v>1</v>
      </c>
      <c r="CB60">
        <v>1</v>
      </c>
      <c r="CC60">
        <v>0</v>
      </c>
      <c r="CE60" t="s">
        <v>2447</v>
      </c>
      <c r="CF60">
        <v>1</v>
      </c>
      <c r="CG60">
        <v>1</v>
      </c>
      <c r="CH60">
        <v>1</v>
      </c>
      <c r="CI60">
        <v>1</v>
      </c>
      <c r="CJ60">
        <v>1</v>
      </c>
      <c r="CK60">
        <v>1</v>
      </c>
      <c r="CL60">
        <v>1</v>
      </c>
      <c r="CM60">
        <v>0</v>
      </c>
      <c r="CN60">
        <v>0</v>
      </c>
      <c r="CO60">
        <v>0</v>
      </c>
      <c r="CP60">
        <v>0</v>
      </c>
      <c r="CS60" t="s">
        <v>2223</v>
      </c>
      <c r="CT60">
        <v>0</v>
      </c>
      <c r="CU60">
        <v>1</v>
      </c>
      <c r="CV60">
        <v>0</v>
      </c>
      <c r="CW60">
        <v>0</v>
      </c>
      <c r="CX60" t="s">
        <v>2303</v>
      </c>
      <c r="CY60">
        <v>1</v>
      </c>
      <c r="CZ60">
        <v>1</v>
      </c>
      <c r="DA60">
        <v>1</v>
      </c>
      <c r="DB60">
        <v>0</v>
      </c>
      <c r="DC60" t="s">
        <v>2466</v>
      </c>
      <c r="DD60">
        <v>1</v>
      </c>
      <c r="DE60">
        <v>0</v>
      </c>
      <c r="DF60">
        <v>0</v>
      </c>
      <c r="DG60">
        <v>1</v>
      </c>
      <c r="DH60">
        <v>0</v>
      </c>
      <c r="DI60">
        <v>0</v>
      </c>
      <c r="DJ60">
        <v>1</v>
      </c>
      <c r="DK60">
        <v>1</v>
      </c>
      <c r="DL60">
        <v>1</v>
      </c>
      <c r="DM60">
        <v>0</v>
      </c>
      <c r="DN60">
        <v>0</v>
      </c>
      <c r="DO60">
        <v>0</v>
      </c>
      <c r="EK60" t="s">
        <v>2254</v>
      </c>
      <c r="EL60">
        <v>1</v>
      </c>
      <c r="EM60">
        <v>1</v>
      </c>
      <c r="EN60">
        <v>1</v>
      </c>
      <c r="EO60">
        <v>1</v>
      </c>
      <c r="EP60">
        <v>0</v>
      </c>
      <c r="EQ60">
        <v>4</v>
      </c>
      <c r="ES60" t="s">
        <v>2198</v>
      </c>
      <c r="ET60">
        <v>8000</v>
      </c>
      <c r="EU60" t="s">
        <v>2199</v>
      </c>
      <c r="EX60">
        <v>15</v>
      </c>
      <c r="EY60">
        <v>90</v>
      </c>
      <c r="EZ60">
        <v>1</v>
      </c>
      <c r="FA60">
        <v>200</v>
      </c>
      <c r="FB60">
        <v>0</v>
      </c>
      <c r="FD60" t="s">
        <v>2198</v>
      </c>
      <c r="FE60">
        <v>9000</v>
      </c>
      <c r="FF60" t="s">
        <v>2199</v>
      </c>
      <c r="FI60">
        <v>15</v>
      </c>
      <c r="FJ60">
        <v>90</v>
      </c>
      <c r="FK60">
        <v>1</v>
      </c>
      <c r="FL60">
        <v>50</v>
      </c>
      <c r="FM60">
        <v>0</v>
      </c>
      <c r="FO60" t="s">
        <v>2198</v>
      </c>
      <c r="FP60">
        <v>2000</v>
      </c>
      <c r="FQ60" t="s">
        <v>2199</v>
      </c>
      <c r="FT60">
        <v>30</v>
      </c>
      <c r="FU60">
        <v>90</v>
      </c>
      <c r="FV60">
        <v>1</v>
      </c>
      <c r="FW60">
        <v>300</v>
      </c>
      <c r="FX60">
        <v>0</v>
      </c>
      <c r="FZ60" t="s">
        <v>2198</v>
      </c>
      <c r="GA60">
        <v>2750</v>
      </c>
      <c r="GB60" t="s">
        <v>2199</v>
      </c>
      <c r="GE60">
        <v>30</v>
      </c>
      <c r="GF60">
        <v>90</v>
      </c>
      <c r="GG60">
        <v>1</v>
      </c>
      <c r="GH60">
        <v>300</v>
      </c>
      <c r="GI60">
        <v>0</v>
      </c>
      <c r="GK60" t="s">
        <v>2195</v>
      </c>
      <c r="GM60" t="s">
        <v>2254</v>
      </c>
      <c r="GN60">
        <v>1</v>
      </c>
      <c r="GO60">
        <v>1</v>
      </c>
      <c r="GP60">
        <v>1</v>
      </c>
      <c r="GQ60">
        <v>1</v>
      </c>
      <c r="GR60">
        <v>0</v>
      </c>
      <c r="GT60" t="s">
        <v>2447</v>
      </c>
      <c r="GU60">
        <v>1</v>
      </c>
      <c r="GV60">
        <v>1</v>
      </c>
      <c r="GW60">
        <v>1</v>
      </c>
      <c r="GX60">
        <v>1</v>
      </c>
      <c r="GY60">
        <v>1</v>
      </c>
      <c r="GZ60">
        <v>1</v>
      </c>
      <c r="HA60">
        <v>1</v>
      </c>
      <c r="HB60">
        <v>0</v>
      </c>
      <c r="HC60">
        <v>0</v>
      </c>
      <c r="HD60">
        <v>0</v>
      </c>
      <c r="HE60">
        <v>0</v>
      </c>
      <c r="HH60" t="s">
        <v>2223</v>
      </c>
      <c r="HI60">
        <v>0</v>
      </c>
      <c r="HJ60">
        <v>1</v>
      </c>
      <c r="HK60">
        <v>0</v>
      </c>
      <c r="HL60">
        <v>0</v>
      </c>
      <c r="HM60" t="s">
        <v>2254</v>
      </c>
      <c r="HN60">
        <v>1</v>
      </c>
      <c r="HO60">
        <v>1</v>
      </c>
      <c r="HP60">
        <v>1</v>
      </c>
      <c r="HQ60">
        <v>1</v>
      </c>
      <c r="HR60">
        <v>0</v>
      </c>
      <c r="HS60" t="s">
        <v>2467</v>
      </c>
      <c r="HT60">
        <v>1</v>
      </c>
      <c r="HU60">
        <v>1</v>
      </c>
      <c r="HV60">
        <v>0</v>
      </c>
      <c r="HW60">
        <v>1</v>
      </c>
      <c r="HX60">
        <v>0</v>
      </c>
      <c r="HY60">
        <v>1</v>
      </c>
      <c r="HZ60">
        <v>0</v>
      </c>
      <c r="IA60">
        <v>0</v>
      </c>
      <c r="IB60">
        <v>1</v>
      </c>
      <c r="IC60">
        <v>0</v>
      </c>
      <c r="ID60">
        <v>1</v>
      </c>
      <c r="IE60">
        <v>0</v>
      </c>
      <c r="IF60" t="s">
        <v>2468</v>
      </c>
      <c r="JB60" t="s">
        <v>2469</v>
      </c>
      <c r="JC60">
        <v>0</v>
      </c>
      <c r="JD60">
        <v>0</v>
      </c>
      <c r="JE60">
        <v>0</v>
      </c>
      <c r="JF60">
        <v>1</v>
      </c>
      <c r="JG60">
        <v>1</v>
      </c>
      <c r="JH60">
        <v>1</v>
      </c>
      <c r="JI60">
        <v>1</v>
      </c>
      <c r="JJ60">
        <v>0</v>
      </c>
      <c r="JK60">
        <v>1</v>
      </c>
      <c r="JL60">
        <v>1</v>
      </c>
      <c r="JM60">
        <v>1</v>
      </c>
      <c r="JN60">
        <v>1</v>
      </c>
      <c r="JO60">
        <v>1</v>
      </c>
      <c r="JP60">
        <v>1</v>
      </c>
      <c r="JQ60">
        <v>0</v>
      </c>
      <c r="JR60">
        <v>0</v>
      </c>
      <c r="JS60">
        <v>10</v>
      </c>
      <c r="JT60">
        <v>17</v>
      </c>
      <c r="LM60" t="s">
        <v>2198</v>
      </c>
      <c r="LN60">
        <v>7250</v>
      </c>
      <c r="LO60" t="s">
        <v>2342</v>
      </c>
      <c r="LR60">
        <v>15</v>
      </c>
      <c r="LS60">
        <v>21</v>
      </c>
      <c r="LT60">
        <v>1</v>
      </c>
      <c r="LU60">
        <v>300</v>
      </c>
      <c r="LV60">
        <v>0</v>
      </c>
      <c r="LX60" t="s">
        <v>2198</v>
      </c>
      <c r="LY60">
        <v>6000</v>
      </c>
      <c r="LZ60" t="s">
        <v>2342</v>
      </c>
      <c r="MC60">
        <v>15</v>
      </c>
      <c r="MD60">
        <v>21</v>
      </c>
      <c r="ME60">
        <v>1</v>
      </c>
      <c r="MF60">
        <v>200</v>
      </c>
      <c r="MG60">
        <v>0</v>
      </c>
      <c r="MI60" t="s">
        <v>2198</v>
      </c>
      <c r="MJ60">
        <v>3500</v>
      </c>
      <c r="MK60" t="s">
        <v>2199</v>
      </c>
      <c r="MN60">
        <v>15</v>
      </c>
      <c r="MO60">
        <v>90</v>
      </c>
      <c r="MP60">
        <v>1</v>
      </c>
      <c r="MQ60">
        <v>500</v>
      </c>
      <c r="MR60">
        <v>0</v>
      </c>
      <c r="MT60" t="s">
        <v>2198</v>
      </c>
      <c r="MU60">
        <v>400</v>
      </c>
      <c r="MV60" t="s">
        <v>2199</v>
      </c>
      <c r="MY60">
        <v>30</v>
      </c>
      <c r="MZ60">
        <v>90</v>
      </c>
      <c r="NA60">
        <v>1</v>
      </c>
      <c r="NB60">
        <v>400</v>
      </c>
      <c r="NC60">
        <v>0</v>
      </c>
      <c r="NV60" t="s">
        <v>2198</v>
      </c>
      <c r="NW60">
        <v>6750</v>
      </c>
      <c r="NX60" t="s">
        <v>2199</v>
      </c>
      <c r="OA60">
        <v>30</v>
      </c>
      <c r="OB60">
        <v>90</v>
      </c>
      <c r="OC60">
        <v>1</v>
      </c>
      <c r="OD60">
        <v>300</v>
      </c>
      <c r="OE60">
        <v>0</v>
      </c>
      <c r="OG60" t="s">
        <v>2198</v>
      </c>
      <c r="OH60">
        <v>4500</v>
      </c>
      <c r="OI60" t="s">
        <v>2199</v>
      </c>
      <c r="OL60">
        <v>30</v>
      </c>
      <c r="OM60">
        <v>90</v>
      </c>
      <c r="ON60">
        <v>1</v>
      </c>
      <c r="OO60">
        <v>300</v>
      </c>
      <c r="OP60">
        <v>0</v>
      </c>
      <c r="OR60" t="s">
        <v>2198</v>
      </c>
      <c r="OS60">
        <v>2750</v>
      </c>
      <c r="OT60" t="s">
        <v>2199</v>
      </c>
      <c r="OW60">
        <v>15</v>
      </c>
      <c r="OX60">
        <v>90</v>
      </c>
      <c r="OY60">
        <v>1</v>
      </c>
      <c r="OZ60">
        <v>400</v>
      </c>
      <c r="PA60">
        <v>0</v>
      </c>
      <c r="PC60" t="s">
        <v>2198</v>
      </c>
      <c r="PD60">
        <v>3000</v>
      </c>
      <c r="PE60" t="s">
        <v>2199</v>
      </c>
      <c r="PH60">
        <v>15</v>
      </c>
      <c r="PI60">
        <v>90</v>
      </c>
      <c r="PJ60">
        <v>1</v>
      </c>
      <c r="PK60">
        <v>600</v>
      </c>
      <c r="PL60">
        <v>0</v>
      </c>
      <c r="PN60" t="s">
        <v>2198</v>
      </c>
      <c r="PO60">
        <v>1750</v>
      </c>
      <c r="PP60" t="s">
        <v>2199</v>
      </c>
      <c r="PS60">
        <v>15</v>
      </c>
      <c r="PT60">
        <v>90</v>
      </c>
      <c r="PU60">
        <v>1</v>
      </c>
      <c r="PV60">
        <v>600</v>
      </c>
      <c r="PW60">
        <v>0</v>
      </c>
      <c r="PY60" t="s">
        <v>2198</v>
      </c>
      <c r="PZ60" t="s">
        <v>2195</v>
      </c>
      <c r="QA60">
        <v>7000</v>
      </c>
      <c r="QD60" t="s">
        <v>2199</v>
      </c>
      <c r="QG60">
        <v>15</v>
      </c>
      <c r="QH60">
        <v>90</v>
      </c>
      <c r="QI60">
        <v>1</v>
      </c>
      <c r="QJ60">
        <v>1000</v>
      </c>
      <c r="QK60">
        <v>0</v>
      </c>
      <c r="QX60" t="s">
        <v>2195</v>
      </c>
      <c r="QZ60" t="s">
        <v>2469</v>
      </c>
      <c r="RA60">
        <v>0</v>
      </c>
      <c r="RB60">
        <v>0</v>
      </c>
      <c r="RC60">
        <v>0</v>
      </c>
      <c r="RD60">
        <v>1</v>
      </c>
      <c r="RE60">
        <v>1</v>
      </c>
      <c r="RF60">
        <v>1</v>
      </c>
      <c r="RG60">
        <v>1</v>
      </c>
      <c r="RH60">
        <v>0</v>
      </c>
      <c r="RI60">
        <v>1</v>
      </c>
      <c r="RJ60">
        <v>1</v>
      </c>
      <c r="RK60">
        <v>1</v>
      </c>
      <c r="RL60">
        <v>1</v>
      </c>
      <c r="RM60">
        <v>1</v>
      </c>
      <c r="RN60">
        <v>1</v>
      </c>
      <c r="RO60">
        <v>0</v>
      </c>
      <c r="RP60">
        <v>0</v>
      </c>
      <c r="RR60" t="s">
        <v>2447</v>
      </c>
      <c r="RS60">
        <v>1</v>
      </c>
      <c r="RT60">
        <v>1</v>
      </c>
      <c r="RU60">
        <v>1</v>
      </c>
      <c r="RV60">
        <v>1</v>
      </c>
      <c r="RW60">
        <v>1</v>
      </c>
      <c r="RX60">
        <v>1</v>
      </c>
      <c r="RY60">
        <v>1</v>
      </c>
      <c r="RZ60">
        <v>0</v>
      </c>
      <c r="SA60">
        <v>0</v>
      </c>
      <c r="SB60">
        <v>0</v>
      </c>
      <c r="SC60">
        <v>0</v>
      </c>
      <c r="SF60" t="s">
        <v>2223</v>
      </c>
      <c r="SG60">
        <v>0</v>
      </c>
      <c r="SH60">
        <v>1</v>
      </c>
      <c r="SI60">
        <v>0</v>
      </c>
      <c r="SJ60">
        <v>0</v>
      </c>
      <c r="SK60" t="s">
        <v>2470</v>
      </c>
      <c r="SL60">
        <v>0</v>
      </c>
      <c r="SM60">
        <v>0</v>
      </c>
      <c r="SN60">
        <v>0</v>
      </c>
      <c r="SO60">
        <v>1</v>
      </c>
      <c r="SP60">
        <v>1</v>
      </c>
      <c r="SQ60">
        <v>1</v>
      </c>
      <c r="SR60">
        <v>0</v>
      </c>
      <c r="SS60">
        <v>0</v>
      </c>
      <c r="ST60">
        <v>1</v>
      </c>
      <c r="SU60">
        <v>0</v>
      </c>
      <c r="SV60">
        <v>0</v>
      </c>
      <c r="SW60">
        <v>0</v>
      </c>
      <c r="SX60">
        <v>1</v>
      </c>
      <c r="SY60">
        <v>1</v>
      </c>
      <c r="SZ60">
        <v>0</v>
      </c>
      <c r="TA60">
        <v>0</v>
      </c>
      <c r="TB60" t="s">
        <v>2471</v>
      </c>
      <c r="TC60">
        <v>1</v>
      </c>
      <c r="TD60">
        <v>1</v>
      </c>
      <c r="TE60">
        <v>0</v>
      </c>
      <c r="TF60">
        <v>1</v>
      </c>
      <c r="TG60">
        <v>0</v>
      </c>
      <c r="TH60">
        <v>1</v>
      </c>
      <c r="TI60">
        <v>1</v>
      </c>
      <c r="TJ60">
        <v>1</v>
      </c>
      <c r="TK60">
        <v>1</v>
      </c>
      <c r="TL60">
        <v>1</v>
      </c>
      <c r="TM60">
        <v>0</v>
      </c>
      <c r="TN60">
        <v>0</v>
      </c>
      <c r="AQG60" t="s">
        <v>2218</v>
      </c>
      <c r="AQH60">
        <v>0</v>
      </c>
      <c r="AQI60">
        <v>1</v>
      </c>
      <c r="AQJ60">
        <v>1</v>
      </c>
      <c r="AQK60">
        <v>0</v>
      </c>
      <c r="AQL60">
        <v>0</v>
      </c>
      <c r="AQM60">
        <v>1</v>
      </c>
      <c r="AQN60">
        <v>0</v>
      </c>
      <c r="AQO60">
        <v>0</v>
      </c>
      <c r="AQP60">
        <v>0</v>
      </c>
      <c r="AQQ60">
        <v>0</v>
      </c>
      <c r="AQS60" t="s">
        <v>2472</v>
      </c>
      <c r="AQT60">
        <v>0</v>
      </c>
      <c r="AQU60">
        <v>0</v>
      </c>
      <c r="AQV60">
        <v>1</v>
      </c>
      <c r="AQW60">
        <v>0</v>
      </c>
      <c r="AQX60">
        <v>0</v>
      </c>
      <c r="AQY60">
        <v>1</v>
      </c>
      <c r="AQZ60">
        <v>1</v>
      </c>
      <c r="ARA60">
        <v>0</v>
      </c>
      <c r="ARB60">
        <v>0</v>
      </c>
      <c r="ARC60">
        <v>0</v>
      </c>
      <c r="ARD60">
        <v>0</v>
      </c>
      <c r="ARF60" t="s">
        <v>2306</v>
      </c>
      <c r="ARG60" t="s">
        <v>2336</v>
      </c>
      <c r="ARH60">
        <v>0</v>
      </c>
      <c r="ARI60">
        <v>1</v>
      </c>
      <c r="ARJ60">
        <v>0</v>
      </c>
      <c r="ARK60">
        <v>1</v>
      </c>
      <c r="ARL60">
        <v>0</v>
      </c>
      <c r="ARM60">
        <v>0</v>
      </c>
      <c r="ARO60" t="s">
        <v>2206</v>
      </c>
      <c r="ARP60">
        <v>1</v>
      </c>
      <c r="ARQ60">
        <v>0</v>
      </c>
      <c r="ARR60">
        <v>0</v>
      </c>
      <c r="ARS60">
        <v>0</v>
      </c>
      <c r="ART60">
        <v>0</v>
      </c>
      <c r="ARU60">
        <v>0</v>
      </c>
      <c r="ARW60">
        <v>0</v>
      </c>
      <c r="ARX60">
        <v>0</v>
      </c>
      <c r="ARY60">
        <v>0</v>
      </c>
      <c r="ASB60" t="s">
        <v>2211</v>
      </c>
      <c r="ASC60" t="s">
        <v>2473</v>
      </c>
      <c r="ASD60">
        <v>0</v>
      </c>
      <c r="ASE60">
        <v>1</v>
      </c>
      <c r="ASF60">
        <v>0</v>
      </c>
      <c r="ASG60">
        <v>0</v>
      </c>
      <c r="ASH60">
        <v>1</v>
      </c>
      <c r="ASI60">
        <v>0</v>
      </c>
      <c r="ASJ60">
        <v>0</v>
      </c>
      <c r="ASK60">
        <v>0</v>
      </c>
      <c r="ASL60">
        <v>0</v>
      </c>
      <c r="ASN60" t="s">
        <v>2327</v>
      </c>
      <c r="ASO60">
        <v>0</v>
      </c>
      <c r="ASP60">
        <v>0</v>
      </c>
      <c r="ASQ60">
        <v>1</v>
      </c>
      <c r="ASR60">
        <v>1</v>
      </c>
      <c r="ASS60">
        <v>0</v>
      </c>
      <c r="AST60">
        <v>0</v>
      </c>
      <c r="ASU60">
        <v>0</v>
      </c>
      <c r="ASV60">
        <v>0</v>
      </c>
      <c r="ASW60">
        <v>0</v>
      </c>
      <c r="ASX60">
        <v>0</v>
      </c>
      <c r="ASZ60" t="s">
        <v>2257</v>
      </c>
      <c r="ATA60">
        <v>0</v>
      </c>
      <c r="ATB60">
        <v>0</v>
      </c>
      <c r="ATC60">
        <v>0</v>
      </c>
      <c r="ATD60">
        <v>0</v>
      </c>
      <c r="ATE60">
        <v>1</v>
      </c>
      <c r="ATF60">
        <v>0</v>
      </c>
      <c r="ATG60">
        <v>0</v>
      </c>
      <c r="ATH60">
        <v>0</v>
      </c>
      <c r="ATI60">
        <v>0</v>
      </c>
      <c r="ATK60" t="s">
        <v>2474</v>
      </c>
      <c r="ATL60">
        <v>0</v>
      </c>
      <c r="ATM60">
        <v>0</v>
      </c>
      <c r="ATN60">
        <v>1</v>
      </c>
      <c r="ATO60">
        <v>0</v>
      </c>
      <c r="ATP60">
        <v>1</v>
      </c>
      <c r="ATQ60">
        <v>0</v>
      </c>
      <c r="ATR60">
        <v>1</v>
      </c>
      <c r="ATS60">
        <v>0</v>
      </c>
      <c r="ATT60">
        <v>0</v>
      </c>
      <c r="ATV60" t="s">
        <v>2273</v>
      </c>
      <c r="ATW60" t="s">
        <v>2195</v>
      </c>
      <c r="ATY60" t="s">
        <v>2475</v>
      </c>
      <c r="ATZ60" t="s">
        <v>2273</v>
      </c>
      <c r="AUA60" t="s">
        <v>2195</v>
      </c>
      <c r="AUC60" t="s">
        <v>2476</v>
      </c>
      <c r="AUD60" t="s">
        <v>2477</v>
      </c>
      <c r="AUF60" t="s">
        <v>2478</v>
      </c>
      <c r="AUI60">
        <v>468228478</v>
      </c>
      <c r="AUJ60" s="2">
        <v>45156.77957175926</v>
      </c>
      <c r="AUM60" t="s">
        <v>2214</v>
      </c>
      <c r="AUN60" t="s">
        <v>2215</v>
      </c>
      <c r="AUO60" t="s">
        <v>2216</v>
      </c>
    </row>
    <row r="61" spans="1:535 1125:1237" x14ac:dyDescent="0.35">
      <c r="A61">
        <v>60</v>
      </c>
      <c r="B61" t="s">
        <v>2479</v>
      </c>
      <c r="C61" s="2">
        <v>45155</v>
      </c>
      <c r="D61" t="s">
        <v>2438</v>
      </c>
      <c r="E61" t="s">
        <v>2439</v>
      </c>
      <c r="F61" s="2">
        <v>45155.401431493046</v>
      </c>
      <c r="G61" s="2">
        <v>45156.790457002309</v>
      </c>
      <c r="H61" t="s">
        <v>2189</v>
      </c>
      <c r="K61" t="s">
        <v>2440</v>
      </c>
      <c r="L61" s="2">
        <v>45155</v>
      </c>
      <c r="M61" t="s">
        <v>99</v>
      </c>
      <c r="N61" t="s">
        <v>2441</v>
      </c>
      <c r="O61" t="s">
        <v>100</v>
      </c>
      <c r="P61" t="s">
        <v>2192</v>
      </c>
      <c r="S61" t="s">
        <v>2442</v>
      </c>
      <c r="T61" t="s">
        <v>2443</v>
      </c>
      <c r="V61" t="s">
        <v>2195</v>
      </c>
      <c r="X61" t="s">
        <v>2253</v>
      </c>
      <c r="AA61" t="s">
        <v>2480</v>
      </c>
      <c r="AB61">
        <v>1</v>
      </c>
      <c r="AC61">
        <v>1</v>
      </c>
      <c r="AD61">
        <v>0</v>
      </c>
      <c r="AE61">
        <v>0</v>
      </c>
      <c r="AF61">
        <v>2</v>
      </c>
      <c r="AH61" t="s">
        <v>2198</v>
      </c>
      <c r="AI61">
        <v>1500</v>
      </c>
      <c r="AJ61" t="s">
        <v>2199</v>
      </c>
      <c r="AM61">
        <v>15</v>
      </c>
      <c r="AN61">
        <v>120</v>
      </c>
      <c r="AO61">
        <v>1</v>
      </c>
      <c r="AP61">
        <v>500</v>
      </c>
      <c r="AQ61">
        <v>0</v>
      </c>
      <c r="AS61" t="s">
        <v>2446</v>
      </c>
      <c r="BW61" t="s">
        <v>2195</v>
      </c>
      <c r="BY61" t="s">
        <v>2480</v>
      </c>
      <c r="BZ61">
        <v>1</v>
      </c>
      <c r="CA61">
        <v>1</v>
      </c>
      <c r="CB61">
        <v>0</v>
      </c>
      <c r="CC61">
        <v>0</v>
      </c>
      <c r="CE61" t="s">
        <v>2447</v>
      </c>
      <c r="CF61">
        <v>1</v>
      </c>
      <c r="CG61">
        <v>1</v>
      </c>
      <c r="CH61">
        <v>1</v>
      </c>
      <c r="CI61">
        <v>1</v>
      </c>
      <c r="CJ61">
        <v>1</v>
      </c>
      <c r="CK61">
        <v>1</v>
      </c>
      <c r="CL61">
        <v>1</v>
      </c>
      <c r="CM61">
        <v>0</v>
      </c>
      <c r="CN61">
        <v>0</v>
      </c>
      <c r="CO61">
        <v>0</v>
      </c>
      <c r="CP61">
        <v>0</v>
      </c>
      <c r="CS61" t="s">
        <v>2223</v>
      </c>
      <c r="CT61">
        <v>0</v>
      </c>
      <c r="CU61">
        <v>1</v>
      </c>
      <c r="CV61">
        <v>0</v>
      </c>
      <c r="CW61">
        <v>0</v>
      </c>
      <c r="CX61" t="s">
        <v>2237</v>
      </c>
      <c r="CY61">
        <v>1</v>
      </c>
      <c r="CZ61">
        <v>0</v>
      </c>
      <c r="DA61">
        <v>0</v>
      </c>
      <c r="DB61">
        <v>0</v>
      </c>
      <c r="DC61" t="s">
        <v>2481</v>
      </c>
      <c r="DD61">
        <v>0</v>
      </c>
      <c r="DE61">
        <v>0</v>
      </c>
      <c r="DF61">
        <v>0</v>
      </c>
      <c r="DG61">
        <v>1</v>
      </c>
      <c r="DH61">
        <v>1</v>
      </c>
      <c r="DI61">
        <v>0</v>
      </c>
      <c r="DJ61">
        <v>0</v>
      </c>
      <c r="DK61">
        <v>0</v>
      </c>
      <c r="DL61">
        <v>1</v>
      </c>
      <c r="DM61">
        <v>0</v>
      </c>
      <c r="DN61">
        <v>0</v>
      </c>
      <c r="DO61">
        <v>0</v>
      </c>
      <c r="EK61" t="s">
        <v>2482</v>
      </c>
      <c r="EL61">
        <v>1</v>
      </c>
      <c r="EM61">
        <v>1</v>
      </c>
      <c r="EN61">
        <v>1</v>
      </c>
      <c r="EO61">
        <v>0</v>
      </c>
      <c r="EP61">
        <v>0</v>
      </c>
      <c r="EQ61">
        <v>3</v>
      </c>
      <c r="ES61" t="s">
        <v>2198</v>
      </c>
      <c r="ET61">
        <v>9000</v>
      </c>
      <c r="EU61" t="s">
        <v>2199</v>
      </c>
      <c r="EX61">
        <v>0</v>
      </c>
      <c r="EY61">
        <v>120</v>
      </c>
      <c r="EZ61">
        <v>1</v>
      </c>
      <c r="FA61">
        <v>200</v>
      </c>
      <c r="FB61">
        <v>0</v>
      </c>
      <c r="FD61" t="s">
        <v>2198</v>
      </c>
      <c r="FE61">
        <v>9000</v>
      </c>
      <c r="FF61" t="s">
        <v>2199</v>
      </c>
      <c r="FI61">
        <v>15</v>
      </c>
      <c r="FJ61">
        <v>120</v>
      </c>
      <c r="FK61">
        <v>1</v>
      </c>
      <c r="FL61">
        <v>20</v>
      </c>
      <c r="FM61">
        <v>0</v>
      </c>
      <c r="FO61" t="s">
        <v>2198</v>
      </c>
      <c r="FP61">
        <v>2000</v>
      </c>
      <c r="FQ61" t="s">
        <v>2199</v>
      </c>
      <c r="FT61">
        <v>30</v>
      </c>
      <c r="FU61">
        <v>120</v>
      </c>
      <c r="FV61">
        <v>1</v>
      </c>
      <c r="FW61">
        <v>200</v>
      </c>
      <c r="FX61">
        <v>0</v>
      </c>
      <c r="GK61" t="s">
        <v>2195</v>
      </c>
      <c r="GM61" t="s">
        <v>2482</v>
      </c>
      <c r="GN61">
        <v>1</v>
      </c>
      <c r="GO61">
        <v>1</v>
      </c>
      <c r="GP61">
        <v>1</v>
      </c>
      <c r="GQ61">
        <v>0</v>
      </c>
      <c r="GR61">
        <v>0</v>
      </c>
      <c r="GT61" t="s">
        <v>2447</v>
      </c>
      <c r="GU61">
        <v>1</v>
      </c>
      <c r="GV61">
        <v>1</v>
      </c>
      <c r="GW61">
        <v>1</v>
      </c>
      <c r="GX61">
        <v>1</v>
      </c>
      <c r="GY61">
        <v>1</v>
      </c>
      <c r="GZ61">
        <v>1</v>
      </c>
      <c r="HA61">
        <v>1</v>
      </c>
      <c r="HB61">
        <v>0</v>
      </c>
      <c r="HC61">
        <v>0</v>
      </c>
      <c r="HD61">
        <v>0</v>
      </c>
      <c r="HE61">
        <v>0</v>
      </c>
      <c r="HH61" t="s">
        <v>2223</v>
      </c>
      <c r="HI61">
        <v>0</v>
      </c>
      <c r="HJ61">
        <v>1</v>
      </c>
      <c r="HK61">
        <v>0</v>
      </c>
      <c r="HL61">
        <v>0</v>
      </c>
      <c r="HM61" t="s">
        <v>2287</v>
      </c>
      <c r="HN61">
        <v>1</v>
      </c>
      <c r="HO61">
        <v>1</v>
      </c>
      <c r="HP61">
        <v>0</v>
      </c>
      <c r="HQ61">
        <v>0</v>
      </c>
      <c r="HR61">
        <v>0</v>
      </c>
      <c r="HS61" t="s">
        <v>2483</v>
      </c>
      <c r="HT61">
        <v>1</v>
      </c>
      <c r="HU61">
        <v>1</v>
      </c>
      <c r="HV61">
        <v>0</v>
      </c>
      <c r="HW61">
        <v>1</v>
      </c>
      <c r="HX61">
        <v>1</v>
      </c>
      <c r="HY61">
        <v>0</v>
      </c>
      <c r="HZ61">
        <v>1</v>
      </c>
      <c r="IA61">
        <v>0</v>
      </c>
      <c r="IB61">
        <v>1</v>
      </c>
      <c r="IC61">
        <v>0</v>
      </c>
      <c r="ID61">
        <v>0</v>
      </c>
      <c r="IE61">
        <v>0</v>
      </c>
      <c r="JB61" t="s">
        <v>2238</v>
      </c>
      <c r="JC61">
        <v>0</v>
      </c>
      <c r="JD61">
        <v>0</v>
      </c>
      <c r="JE61">
        <v>0</v>
      </c>
      <c r="JF61">
        <v>1</v>
      </c>
      <c r="JG61">
        <v>1</v>
      </c>
      <c r="JH61">
        <v>1</v>
      </c>
      <c r="JI61">
        <v>1</v>
      </c>
      <c r="JJ61">
        <v>1</v>
      </c>
      <c r="JK61">
        <v>1</v>
      </c>
      <c r="JL61">
        <v>0</v>
      </c>
      <c r="JM61">
        <v>0</v>
      </c>
      <c r="JN61">
        <v>0</v>
      </c>
      <c r="JO61">
        <v>0</v>
      </c>
      <c r="JP61">
        <v>0</v>
      </c>
      <c r="JQ61">
        <v>0</v>
      </c>
      <c r="JR61">
        <v>0</v>
      </c>
      <c r="JS61">
        <v>6</v>
      </c>
      <c r="JT61">
        <v>11</v>
      </c>
      <c r="LM61" t="s">
        <v>2198</v>
      </c>
      <c r="LN61">
        <v>6500</v>
      </c>
      <c r="LO61" t="s">
        <v>2342</v>
      </c>
      <c r="LR61">
        <v>30</v>
      </c>
      <c r="LS61">
        <v>30</v>
      </c>
      <c r="LT61">
        <v>1</v>
      </c>
      <c r="LU61">
        <v>200</v>
      </c>
      <c r="LV61">
        <v>0</v>
      </c>
      <c r="LX61" t="s">
        <v>2198</v>
      </c>
      <c r="LY61">
        <v>5000</v>
      </c>
      <c r="LZ61" t="s">
        <v>2342</v>
      </c>
      <c r="MC61">
        <v>30</v>
      </c>
      <c r="MD61">
        <v>30</v>
      </c>
      <c r="ME61">
        <v>1</v>
      </c>
      <c r="MF61">
        <v>200</v>
      </c>
      <c r="MG61">
        <v>0</v>
      </c>
      <c r="MI61" t="s">
        <v>2198</v>
      </c>
      <c r="MJ61">
        <v>2000</v>
      </c>
      <c r="MK61" t="s">
        <v>2199</v>
      </c>
      <c r="MN61">
        <v>15</v>
      </c>
      <c r="MO61">
        <v>120</v>
      </c>
      <c r="MP61">
        <v>1</v>
      </c>
      <c r="MQ61">
        <v>400</v>
      </c>
      <c r="MR61">
        <v>0</v>
      </c>
      <c r="MT61" t="s">
        <v>2198</v>
      </c>
      <c r="MU61">
        <v>200</v>
      </c>
      <c r="MV61" t="s">
        <v>2199</v>
      </c>
      <c r="MY61">
        <v>30</v>
      </c>
      <c r="MZ61">
        <v>120</v>
      </c>
      <c r="NA61">
        <v>1</v>
      </c>
      <c r="NB61">
        <v>400</v>
      </c>
      <c r="NC61">
        <v>0</v>
      </c>
      <c r="NE61" t="s">
        <v>2198</v>
      </c>
      <c r="NF61" t="s">
        <v>2240</v>
      </c>
      <c r="NG61">
        <v>1</v>
      </c>
      <c r="NH61">
        <v>1</v>
      </c>
      <c r="NI61">
        <v>1</v>
      </c>
      <c r="NJ61">
        <v>750</v>
      </c>
      <c r="NK61">
        <v>1000</v>
      </c>
      <c r="NL61">
        <v>1500</v>
      </c>
      <c r="NM61" t="s">
        <v>2199</v>
      </c>
      <c r="NP61">
        <v>30</v>
      </c>
      <c r="NQ61">
        <v>120</v>
      </c>
      <c r="NR61">
        <v>1</v>
      </c>
      <c r="NS61">
        <v>500</v>
      </c>
      <c r="NT61">
        <v>0</v>
      </c>
      <c r="NV61" t="s">
        <v>2198</v>
      </c>
      <c r="NW61">
        <v>2500</v>
      </c>
      <c r="NX61" t="s">
        <v>2199</v>
      </c>
      <c r="OA61">
        <v>30</v>
      </c>
      <c r="OB61">
        <v>120</v>
      </c>
      <c r="OC61">
        <v>1</v>
      </c>
      <c r="OD61">
        <v>200</v>
      </c>
      <c r="OE61">
        <v>0</v>
      </c>
      <c r="QX61" t="s">
        <v>2195</v>
      </c>
      <c r="QZ61" t="s">
        <v>2238</v>
      </c>
      <c r="RA61">
        <v>0</v>
      </c>
      <c r="RB61">
        <v>0</v>
      </c>
      <c r="RC61">
        <v>0</v>
      </c>
      <c r="RD61">
        <v>1</v>
      </c>
      <c r="RE61">
        <v>1</v>
      </c>
      <c r="RF61">
        <v>1</v>
      </c>
      <c r="RG61">
        <v>1</v>
      </c>
      <c r="RH61">
        <v>1</v>
      </c>
      <c r="RI61">
        <v>1</v>
      </c>
      <c r="RJ61">
        <v>0</v>
      </c>
      <c r="RK61">
        <v>0</v>
      </c>
      <c r="RL61">
        <v>0</v>
      </c>
      <c r="RM61">
        <v>0</v>
      </c>
      <c r="RN61">
        <v>0</v>
      </c>
      <c r="RO61">
        <v>0</v>
      </c>
      <c r="RP61">
        <v>0</v>
      </c>
      <c r="RR61" t="s">
        <v>2445</v>
      </c>
      <c r="RS61">
        <v>1</v>
      </c>
      <c r="RT61">
        <v>1</v>
      </c>
      <c r="RU61">
        <v>1</v>
      </c>
      <c r="RV61">
        <v>1</v>
      </c>
      <c r="RW61">
        <v>0</v>
      </c>
      <c r="RX61">
        <v>1</v>
      </c>
      <c r="RY61">
        <v>1</v>
      </c>
      <c r="RZ61">
        <v>0</v>
      </c>
      <c r="SA61">
        <v>0</v>
      </c>
      <c r="SB61">
        <v>0</v>
      </c>
      <c r="SC61">
        <v>0</v>
      </c>
      <c r="SF61" t="s">
        <v>2223</v>
      </c>
      <c r="SG61">
        <v>0</v>
      </c>
      <c r="SH61">
        <v>1</v>
      </c>
      <c r="SI61">
        <v>0</v>
      </c>
      <c r="SJ61">
        <v>0</v>
      </c>
      <c r="SK61" t="s">
        <v>2484</v>
      </c>
      <c r="SL61">
        <v>0</v>
      </c>
      <c r="SM61">
        <v>0</v>
      </c>
      <c r="SN61">
        <v>0</v>
      </c>
      <c r="SO61">
        <v>1</v>
      </c>
      <c r="SP61">
        <v>1</v>
      </c>
      <c r="SQ61">
        <v>0</v>
      </c>
      <c r="SR61">
        <v>0</v>
      </c>
      <c r="SS61">
        <v>0</v>
      </c>
      <c r="ST61">
        <v>0</v>
      </c>
      <c r="SU61">
        <v>0</v>
      </c>
      <c r="SV61">
        <v>0</v>
      </c>
      <c r="SW61">
        <v>0</v>
      </c>
      <c r="SX61">
        <v>0</v>
      </c>
      <c r="SY61">
        <v>0</v>
      </c>
      <c r="SZ61">
        <v>0</v>
      </c>
      <c r="TA61">
        <v>0</v>
      </c>
      <c r="TB61" t="s">
        <v>2485</v>
      </c>
      <c r="TC61">
        <v>0</v>
      </c>
      <c r="TD61">
        <v>1</v>
      </c>
      <c r="TE61">
        <v>0</v>
      </c>
      <c r="TF61">
        <v>1</v>
      </c>
      <c r="TG61">
        <v>1</v>
      </c>
      <c r="TH61">
        <v>0</v>
      </c>
      <c r="TI61">
        <v>0</v>
      </c>
      <c r="TJ61">
        <v>0</v>
      </c>
      <c r="TK61">
        <v>1</v>
      </c>
      <c r="TL61">
        <v>0</v>
      </c>
      <c r="TM61">
        <v>1</v>
      </c>
      <c r="TN61">
        <v>0</v>
      </c>
      <c r="TO61" t="s">
        <v>2486</v>
      </c>
      <c r="AQG61" t="s">
        <v>2487</v>
      </c>
      <c r="AQH61">
        <v>0</v>
      </c>
      <c r="AQI61">
        <v>0</v>
      </c>
      <c r="AQJ61">
        <v>1</v>
      </c>
      <c r="AQK61">
        <v>1</v>
      </c>
      <c r="AQL61">
        <v>0</v>
      </c>
      <c r="AQM61">
        <v>1</v>
      </c>
      <c r="AQN61">
        <v>0</v>
      </c>
      <c r="AQO61">
        <v>0</v>
      </c>
      <c r="AQP61">
        <v>0</v>
      </c>
      <c r="AQQ61">
        <v>0</v>
      </c>
      <c r="AQS61" t="s">
        <v>2227</v>
      </c>
      <c r="AQT61">
        <v>0</v>
      </c>
      <c r="AQU61">
        <v>0</v>
      </c>
      <c r="AQV61">
        <v>1</v>
      </c>
      <c r="AQW61">
        <v>1</v>
      </c>
      <c r="AQX61">
        <v>0</v>
      </c>
      <c r="AQY61">
        <v>1</v>
      </c>
      <c r="AQZ61">
        <v>0</v>
      </c>
      <c r="ARA61">
        <v>0</v>
      </c>
      <c r="ARB61">
        <v>0</v>
      </c>
      <c r="ARC61">
        <v>0</v>
      </c>
      <c r="ARD61">
        <v>0</v>
      </c>
      <c r="ARF61" t="s">
        <v>2306</v>
      </c>
      <c r="ARG61" t="s">
        <v>2336</v>
      </c>
      <c r="ARH61">
        <v>0</v>
      </c>
      <c r="ARI61">
        <v>1</v>
      </c>
      <c r="ARJ61">
        <v>0</v>
      </c>
      <c r="ARK61">
        <v>1</v>
      </c>
      <c r="ARL61">
        <v>0</v>
      </c>
      <c r="ARM61">
        <v>0</v>
      </c>
      <c r="ARO61" t="s">
        <v>2488</v>
      </c>
      <c r="ARP61">
        <v>0</v>
      </c>
      <c r="ARQ61">
        <v>0</v>
      </c>
      <c r="ARR61">
        <v>1</v>
      </c>
      <c r="ARS61">
        <v>1</v>
      </c>
      <c r="ART61">
        <v>0</v>
      </c>
      <c r="ARU61">
        <v>1</v>
      </c>
      <c r="ARW61">
        <v>0</v>
      </c>
      <c r="ARX61">
        <v>0</v>
      </c>
      <c r="ARY61">
        <v>0</v>
      </c>
      <c r="ASB61" t="s">
        <v>2211</v>
      </c>
      <c r="ASC61" t="s">
        <v>2206</v>
      </c>
      <c r="ASD61">
        <v>1</v>
      </c>
      <c r="ASE61">
        <v>0</v>
      </c>
      <c r="ASF61">
        <v>0</v>
      </c>
      <c r="ASG61">
        <v>0</v>
      </c>
      <c r="ASH61">
        <v>0</v>
      </c>
      <c r="ASI61">
        <v>0</v>
      </c>
      <c r="ASJ61">
        <v>0</v>
      </c>
      <c r="ASK61">
        <v>0</v>
      </c>
      <c r="ASL61">
        <v>0</v>
      </c>
      <c r="ASN61" t="s">
        <v>2276</v>
      </c>
      <c r="ASO61">
        <v>0</v>
      </c>
      <c r="ASP61">
        <v>0</v>
      </c>
      <c r="ASQ61">
        <v>1</v>
      </c>
      <c r="ASR61">
        <v>0</v>
      </c>
      <c r="ASS61">
        <v>0</v>
      </c>
      <c r="AST61">
        <v>0</v>
      </c>
      <c r="ASU61">
        <v>0</v>
      </c>
      <c r="ASV61">
        <v>0</v>
      </c>
      <c r="ASW61">
        <v>0</v>
      </c>
      <c r="ASX61">
        <v>0</v>
      </c>
      <c r="ASZ61" t="s">
        <v>506</v>
      </c>
      <c r="ATA61">
        <v>0</v>
      </c>
      <c r="ATB61">
        <v>0</v>
      </c>
      <c r="ATC61">
        <v>0</v>
      </c>
      <c r="ATD61">
        <v>0</v>
      </c>
      <c r="ATE61">
        <v>0</v>
      </c>
      <c r="ATF61">
        <v>0</v>
      </c>
      <c r="ATG61">
        <v>1</v>
      </c>
      <c r="ATH61">
        <v>0</v>
      </c>
      <c r="ATI61">
        <v>0</v>
      </c>
      <c r="ATJ61" t="s">
        <v>2489</v>
      </c>
      <c r="ATK61" t="s">
        <v>2375</v>
      </c>
      <c r="ATL61">
        <v>0</v>
      </c>
      <c r="ATM61">
        <v>0</v>
      </c>
      <c r="ATN61">
        <v>0</v>
      </c>
      <c r="ATO61">
        <v>0</v>
      </c>
      <c r="ATP61">
        <v>1</v>
      </c>
      <c r="ATQ61">
        <v>1</v>
      </c>
      <c r="ATR61">
        <v>1</v>
      </c>
      <c r="ATS61">
        <v>0</v>
      </c>
      <c r="ATT61">
        <v>0</v>
      </c>
      <c r="ATV61" t="s">
        <v>2273</v>
      </c>
      <c r="ATW61" t="s">
        <v>2195</v>
      </c>
      <c r="ATY61" t="s">
        <v>2490</v>
      </c>
      <c r="ATZ61" t="s">
        <v>2273</v>
      </c>
      <c r="AUA61" t="s">
        <v>2195</v>
      </c>
      <c r="AUC61" t="s">
        <v>2491</v>
      </c>
      <c r="AUD61" t="s">
        <v>2492</v>
      </c>
      <c r="AUF61" t="s">
        <v>2493</v>
      </c>
      <c r="AUI61">
        <v>468233196</v>
      </c>
      <c r="AUJ61" s="2">
        <v>45156.790659722217</v>
      </c>
      <c r="AUM61" t="s">
        <v>2214</v>
      </c>
      <c r="AUN61" t="s">
        <v>2215</v>
      </c>
      <c r="AUO61" t="s">
        <v>2216</v>
      </c>
    </row>
    <row r="62" spans="1:535 1125:1237" x14ac:dyDescent="0.35">
      <c r="A62">
        <v>61</v>
      </c>
      <c r="B62" t="s">
        <v>2494</v>
      </c>
      <c r="C62" s="2">
        <v>45155</v>
      </c>
      <c r="D62" t="s">
        <v>2438</v>
      </c>
      <c r="E62" t="s">
        <v>2439</v>
      </c>
      <c r="F62" s="2">
        <v>45155.437661481483</v>
      </c>
      <c r="G62" s="2">
        <v>45156.800084351853</v>
      </c>
      <c r="H62" t="s">
        <v>2189</v>
      </c>
      <c r="K62" t="s">
        <v>2440</v>
      </c>
      <c r="L62" s="2">
        <v>45155</v>
      </c>
      <c r="M62" t="s">
        <v>99</v>
      </c>
      <c r="N62" t="s">
        <v>2441</v>
      </c>
      <c r="O62" t="s">
        <v>100</v>
      </c>
      <c r="P62" t="s">
        <v>2192</v>
      </c>
      <c r="S62" t="s">
        <v>2442</v>
      </c>
      <c r="T62" t="s">
        <v>2443</v>
      </c>
      <c r="V62" t="s">
        <v>2195</v>
      </c>
      <c r="X62" t="s">
        <v>2196</v>
      </c>
      <c r="AA62" t="s">
        <v>2202</v>
      </c>
      <c r="AB62">
        <v>1</v>
      </c>
      <c r="AC62">
        <v>0</v>
      </c>
      <c r="AD62">
        <v>1</v>
      </c>
      <c r="AE62">
        <v>0</v>
      </c>
      <c r="AF62">
        <v>2</v>
      </c>
      <c r="AH62" t="s">
        <v>2198</v>
      </c>
      <c r="AI62">
        <v>1400</v>
      </c>
      <c r="AJ62" t="s">
        <v>2199</v>
      </c>
      <c r="AM62">
        <v>30</v>
      </c>
      <c r="AN62">
        <v>120</v>
      </c>
      <c r="AO62">
        <v>1</v>
      </c>
      <c r="AP62">
        <v>400</v>
      </c>
      <c r="AQ62">
        <v>0</v>
      </c>
      <c r="BH62" t="s">
        <v>2198</v>
      </c>
      <c r="BI62" t="s">
        <v>2201</v>
      </c>
      <c r="BJ62">
        <v>0</v>
      </c>
      <c r="BK62">
        <v>1</v>
      </c>
      <c r="BM62">
        <v>500</v>
      </c>
      <c r="BN62" t="s">
        <v>2199</v>
      </c>
      <c r="BQ62">
        <v>15</v>
      </c>
      <c r="BR62">
        <v>120</v>
      </c>
      <c r="BS62">
        <v>1</v>
      </c>
      <c r="BT62">
        <v>3600</v>
      </c>
      <c r="BU62">
        <v>0</v>
      </c>
      <c r="BW62" t="s">
        <v>2195</v>
      </c>
      <c r="BY62" t="s">
        <v>2202</v>
      </c>
      <c r="BZ62">
        <v>1</v>
      </c>
      <c r="CA62">
        <v>0</v>
      </c>
      <c r="CB62">
        <v>1</v>
      </c>
      <c r="CC62">
        <v>0</v>
      </c>
      <c r="CE62" t="s">
        <v>2447</v>
      </c>
      <c r="CF62">
        <v>1</v>
      </c>
      <c r="CG62">
        <v>1</v>
      </c>
      <c r="CH62">
        <v>1</v>
      </c>
      <c r="CI62">
        <v>1</v>
      </c>
      <c r="CJ62">
        <v>1</v>
      </c>
      <c r="CK62">
        <v>1</v>
      </c>
      <c r="CL62">
        <v>1</v>
      </c>
      <c r="CM62">
        <v>0</v>
      </c>
      <c r="CN62">
        <v>0</v>
      </c>
      <c r="CO62">
        <v>0</v>
      </c>
      <c r="CP62">
        <v>0</v>
      </c>
      <c r="CS62" t="s">
        <v>2223</v>
      </c>
      <c r="CT62">
        <v>0</v>
      </c>
      <c r="CU62">
        <v>1</v>
      </c>
      <c r="CV62">
        <v>0</v>
      </c>
      <c r="CW62">
        <v>0</v>
      </c>
      <c r="CX62" t="s">
        <v>2202</v>
      </c>
      <c r="CY62">
        <v>1</v>
      </c>
      <c r="CZ62">
        <v>0</v>
      </c>
      <c r="DA62">
        <v>1</v>
      </c>
      <c r="DB62">
        <v>0</v>
      </c>
      <c r="DC62" t="s">
        <v>2294</v>
      </c>
      <c r="DD62">
        <v>1</v>
      </c>
      <c r="DE62">
        <v>0</v>
      </c>
      <c r="DF62">
        <v>0</v>
      </c>
      <c r="DG62">
        <v>0</v>
      </c>
      <c r="DH62">
        <v>0</v>
      </c>
      <c r="DI62">
        <v>1</v>
      </c>
      <c r="DJ62">
        <v>0</v>
      </c>
      <c r="DK62">
        <v>0</v>
      </c>
      <c r="DL62">
        <v>1</v>
      </c>
      <c r="DM62">
        <v>0</v>
      </c>
      <c r="DN62">
        <v>0</v>
      </c>
      <c r="DO62">
        <v>0</v>
      </c>
      <c r="EK62" t="s">
        <v>2206</v>
      </c>
      <c r="EL62">
        <v>0</v>
      </c>
      <c r="EM62">
        <v>0</v>
      </c>
      <c r="EN62">
        <v>0</v>
      </c>
      <c r="EO62">
        <v>0</v>
      </c>
      <c r="EP62">
        <v>1</v>
      </c>
      <c r="EQ62">
        <v>1</v>
      </c>
      <c r="JB62" t="s">
        <v>2495</v>
      </c>
      <c r="JC62">
        <v>0</v>
      </c>
      <c r="JD62">
        <v>0</v>
      </c>
      <c r="JE62">
        <v>0</v>
      </c>
      <c r="JF62">
        <v>1</v>
      </c>
      <c r="JG62">
        <v>1</v>
      </c>
      <c r="JH62">
        <v>1</v>
      </c>
      <c r="JI62">
        <v>1</v>
      </c>
      <c r="JJ62">
        <v>1</v>
      </c>
      <c r="JK62">
        <v>1</v>
      </c>
      <c r="JL62">
        <v>1</v>
      </c>
      <c r="JM62">
        <v>0</v>
      </c>
      <c r="JN62">
        <v>0</v>
      </c>
      <c r="JO62">
        <v>0</v>
      </c>
      <c r="JP62">
        <v>0</v>
      </c>
      <c r="JQ62">
        <v>0</v>
      </c>
      <c r="JR62">
        <v>0</v>
      </c>
      <c r="JS62">
        <v>7</v>
      </c>
      <c r="JT62">
        <v>10</v>
      </c>
      <c r="LM62" t="s">
        <v>2198</v>
      </c>
      <c r="LN62">
        <v>5500</v>
      </c>
      <c r="LO62" t="s">
        <v>2342</v>
      </c>
      <c r="LR62">
        <v>15</v>
      </c>
      <c r="LS62">
        <v>14</v>
      </c>
      <c r="LT62">
        <v>0</v>
      </c>
      <c r="LU62">
        <v>150</v>
      </c>
      <c r="LV62">
        <v>0</v>
      </c>
      <c r="LX62" t="s">
        <v>2198</v>
      </c>
      <c r="LY62">
        <v>4000</v>
      </c>
      <c r="LZ62" t="s">
        <v>2342</v>
      </c>
      <c r="MC62">
        <v>15</v>
      </c>
      <c r="MD62">
        <v>15</v>
      </c>
      <c r="ME62">
        <v>1</v>
      </c>
      <c r="MF62">
        <v>150</v>
      </c>
      <c r="MG62">
        <v>0</v>
      </c>
      <c r="MI62" t="s">
        <v>2446</v>
      </c>
      <c r="MT62" t="s">
        <v>2446</v>
      </c>
      <c r="NE62" t="s">
        <v>2198</v>
      </c>
      <c r="NF62" t="s">
        <v>2496</v>
      </c>
      <c r="NG62">
        <v>0</v>
      </c>
      <c r="NH62">
        <v>1</v>
      </c>
      <c r="NI62">
        <v>1</v>
      </c>
      <c r="NK62">
        <v>900</v>
      </c>
      <c r="NL62">
        <v>1500</v>
      </c>
      <c r="NM62" t="s">
        <v>2199</v>
      </c>
      <c r="NP62">
        <v>15</v>
      </c>
      <c r="NQ62">
        <v>120</v>
      </c>
      <c r="NR62">
        <v>1</v>
      </c>
      <c r="NS62">
        <v>200</v>
      </c>
      <c r="NT62">
        <v>0</v>
      </c>
      <c r="NV62" t="s">
        <v>2198</v>
      </c>
      <c r="NW62">
        <v>3000</v>
      </c>
      <c r="NX62" t="s">
        <v>2199</v>
      </c>
      <c r="OA62">
        <v>30</v>
      </c>
      <c r="OB62">
        <v>120</v>
      </c>
      <c r="OC62">
        <v>1</v>
      </c>
      <c r="OD62">
        <v>200</v>
      </c>
      <c r="OE62">
        <v>0</v>
      </c>
      <c r="OG62" t="s">
        <v>2198</v>
      </c>
      <c r="OH62">
        <v>3500</v>
      </c>
      <c r="OI62" t="s">
        <v>2199</v>
      </c>
      <c r="OL62">
        <v>30</v>
      </c>
      <c r="OM62">
        <v>120</v>
      </c>
      <c r="ON62">
        <v>1</v>
      </c>
      <c r="OO62">
        <v>400</v>
      </c>
      <c r="OP62">
        <v>0</v>
      </c>
      <c r="QX62" t="s">
        <v>2195</v>
      </c>
      <c r="QZ62" t="s">
        <v>2495</v>
      </c>
      <c r="RA62">
        <v>0</v>
      </c>
      <c r="RB62">
        <v>0</v>
      </c>
      <c r="RC62">
        <v>0</v>
      </c>
      <c r="RD62">
        <v>1</v>
      </c>
      <c r="RE62">
        <v>1</v>
      </c>
      <c r="RF62">
        <v>1</v>
      </c>
      <c r="RG62">
        <v>1</v>
      </c>
      <c r="RH62">
        <v>1</v>
      </c>
      <c r="RI62">
        <v>1</v>
      </c>
      <c r="RJ62">
        <v>1</v>
      </c>
      <c r="RK62">
        <v>0</v>
      </c>
      <c r="RL62">
        <v>0</v>
      </c>
      <c r="RM62">
        <v>0</v>
      </c>
      <c r="RN62">
        <v>0</v>
      </c>
      <c r="RO62">
        <v>0</v>
      </c>
      <c r="RP62">
        <v>0</v>
      </c>
      <c r="RR62" t="s">
        <v>2447</v>
      </c>
      <c r="RS62">
        <v>1</v>
      </c>
      <c r="RT62">
        <v>1</v>
      </c>
      <c r="RU62">
        <v>1</v>
      </c>
      <c r="RV62">
        <v>1</v>
      </c>
      <c r="RW62">
        <v>1</v>
      </c>
      <c r="RX62">
        <v>1</v>
      </c>
      <c r="RY62">
        <v>1</v>
      </c>
      <c r="RZ62">
        <v>0</v>
      </c>
      <c r="SA62">
        <v>0</v>
      </c>
      <c r="SB62">
        <v>0</v>
      </c>
      <c r="SC62">
        <v>0</v>
      </c>
      <c r="SF62" t="s">
        <v>2223</v>
      </c>
      <c r="SG62">
        <v>0</v>
      </c>
      <c r="SH62">
        <v>1</v>
      </c>
      <c r="SI62">
        <v>0</v>
      </c>
      <c r="SJ62">
        <v>0</v>
      </c>
      <c r="SK62" t="s">
        <v>2495</v>
      </c>
      <c r="SL62">
        <v>0</v>
      </c>
      <c r="SM62">
        <v>0</v>
      </c>
      <c r="SN62">
        <v>0</v>
      </c>
      <c r="SO62">
        <v>1</v>
      </c>
      <c r="SP62">
        <v>1</v>
      </c>
      <c r="SQ62">
        <v>1</v>
      </c>
      <c r="SR62">
        <v>1</v>
      </c>
      <c r="SS62">
        <v>1</v>
      </c>
      <c r="ST62">
        <v>1</v>
      </c>
      <c r="SU62">
        <v>1</v>
      </c>
      <c r="SV62">
        <v>0</v>
      </c>
      <c r="SW62">
        <v>0</v>
      </c>
      <c r="SX62">
        <v>0</v>
      </c>
      <c r="SY62">
        <v>0</v>
      </c>
      <c r="SZ62">
        <v>0</v>
      </c>
      <c r="TA62">
        <v>0</v>
      </c>
      <c r="TB62" t="s">
        <v>2497</v>
      </c>
      <c r="TC62">
        <v>1</v>
      </c>
      <c r="TD62">
        <v>0</v>
      </c>
      <c r="TE62">
        <v>0</v>
      </c>
      <c r="TF62">
        <v>1</v>
      </c>
      <c r="TG62">
        <v>1</v>
      </c>
      <c r="TH62">
        <v>1</v>
      </c>
      <c r="TI62">
        <v>1</v>
      </c>
      <c r="TJ62">
        <v>0</v>
      </c>
      <c r="TK62">
        <v>1</v>
      </c>
      <c r="TL62">
        <v>0</v>
      </c>
      <c r="TM62">
        <v>0</v>
      </c>
      <c r="TN62">
        <v>0</v>
      </c>
      <c r="AQG62" t="s">
        <v>2226</v>
      </c>
      <c r="AQH62">
        <v>0</v>
      </c>
      <c r="AQI62">
        <v>0</v>
      </c>
      <c r="AQJ62">
        <v>1</v>
      </c>
      <c r="AQK62">
        <v>1</v>
      </c>
      <c r="AQL62">
        <v>0</v>
      </c>
      <c r="AQM62">
        <v>1</v>
      </c>
      <c r="AQN62">
        <v>0</v>
      </c>
      <c r="AQO62">
        <v>0</v>
      </c>
      <c r="AQP62">
        <v>0</v>
      </c>
      <c r="AQQ62">
        <v>0</v>
      </c>
      <c r="AQS62" t="s">
        <v>2208</v>
      </c>
      <c r="AQT62">
        <v>0</v>
      </c>
      <c r="AQU62">
        <v>0</v>
      </c>
      <c r="AQV62">
        <v>1</v>
      </c>
      <c r="AQW62">
        <v>1</v>
      </c>
      <c r="AQX62">
        <v>0</v>
      </c>
      <c r="AQY62">
        <v>0</v>
      </c>
      <c r="AQZ62">
        <v>0</v>
      </c>
      <c r="ARA62">
        <v>0</v>
      </c>
      <c r="ARB62">
        <v>0</v>
      </c>
      <c r="ARC62">
        <v>0</v>
      </c>
      <c r="ARD62">
        <v>0</v>
      </c>
      <c r="ARF62" t="s">
        <v>2335</v>
      </c>
      <c r="ARG62" t="s">
        <v>2336</v>
      </c>
      <c r="ARH62">
        <v>0</v>
      </c>
      <c r="ARI62">
        <v>1</v>
      </c>
      <c r="ARJ62">
        <v>0</v>
      </c>
      <c r="ARK62">
        <v>1</v>
      </c>
      <c r="ARL62">
        <v>0</v>
      </c>
      <c r="ARM62">
        <v>0</v>
      </c>
      <c r="ARO62" t="s">
        <v>2206</v>
      </c>
      <c r="ARP62">
        <v>1</v>
      </c>
      <c r="ARQ62">
        <v>0</v>
      </c>
      <c r="ARR62">
        <v>0</v>
      </c>
      <c r="ARS62">
        <v>0</v>
      </c>
      <c r="ART62">
        <v>0</v>
      </c>
      <c r="ARU62">
        <v>0</v>
      </c>
      <c r="ARW62">
        <v>0</v>
      </c>
      <c r="ARX62">
        <v>0</v>
      </c>
      <c r="ARY62">
        <v>0</v>
      </c>
      <c r="ASB62" t="s">
        <v>2211</v>
      </c>
      <c r="ASC62" t="s">
        <v>2206</v>
      </c>
      <c r="ASD62">
        <v>1</v>
      </c>
      <c r="ASE62">
        <v>0</v>
      </c>
      <c r="ASF62">
        <v>0</v>
      </c>
      <c r="ASG62">
        <v>0</v>
      </c>
      <c r="ASH62">
        <v>0</v>
      </c>
      <c r="ASI62">
        <v>0</v>
      </c>
      <c r="ASJ62">
        <v>0</v>
      </c>
      <c r="ASK62">
        <v>0</v>
      </c>
      <c r="ASL62">
        <v>0</v>
      </c>
      <c r="ASN62" t="s">
        <v>2276</v>
      </c>
      <c r="ASO62">
        <v>0</v>
      </c>
      <c r="ASP62">
        <v>0</v>
      </c>
      <c r="ASQ62">
        <v>1</v>
      </c>
      <c r="ASR62">
        <v>0</v>
      </c>
      <c r="ASS62">
        <v>0</v>
      </c>
      <c r="AST62">
        <v>0</v>
      </c>
      <c r="ASU62">
        <v>0</v>
      </c>
      <c r="ASV62">
        <v>0</v>
      </c>
      <c r="ASW62">
        <v>0</v>
      </c>
      <c r="ASX62">
        <v>0</v>
      </c>
      <c r="ASZ62" t="s">
        <v>2277</v>
      </c>
      <c r="ATA62">
        <v>0</v>
      </c>
      <c r="ATB62">
        <v>0</v>
      </c>
      <c r="ATC62">
        <v>0</v>
      </c>
      <c r="ATD62">
        <v>0</v>
      </c>
      <c r="ATE62">
        <v>1</v>
      </c>
      <c r="ATF62">
        <v>1</v>
      </c>
      <c r="ATG62">
        <v>0</v>
      </c>
      <c r="ATH62">
        <v>0</v>
      </c>
      <c r="ATI62">
        <v>0</v>
      </c>
      <c r="ATK62" t="s">
        <v>2229</v>
      </c>
      <c r="ATL62">
        <v>0</v>
      </c>
      <c r="ATM62">
        <v>0</v>
      </c>
      <c r="ATN62">
        <v>0</v>
      </c>
      <c r="ATO62">
        <v>0</v>
      </c>
      <c r="ATP62">
        <v>0</v>
      </c>
      <c r="ATQ62">
        <v>0</v>
      </c>
      <c r="ATR62">
        <v>0</v>
      </c>
      <c r="ATS62">
        <v>0</v>
      </c>
      <c r="ATT62">
        <v>1</v>
      </c>
      <c r="ATV62" t="s">
        <v>2273</v>
      </c>
      <c r="ATW62" t="s">
        <v>2195</v>
      </c>
      <c r="ATY62" t="s">
        <v>2498</v>
      </c>
      <c r="ATZ62" t="s">
        <v>2273</v>
      </c>
      <c r="AUA62" t="s">
        <v>2195</v>
      </c>
      <c r="AUC62" t="s">
        <v>2499</v>
      </c>
      <c r="AUD62" t="s">
        <v>2500</v>
      </c>
      <c r="AUI62">
        <v>468237031</v>
      </c>
      <c r="AUJ62" s="2">
        <v>45156.800300925926</v>
      </c>
      <c r="AUM62" t="s">
        <v>2214</v>
      </c>
      <c r="AUN62" t="s">
        <v>2215</v>
      </c>
      <c r="AUO62" t="s">
        <v>2216</v>
      </c>
    </row>
    <row r="63" spans="1:535 1125:1237" x14ac:dyDescent="0.35">
      <c r="A63">
        <v>62</v>
      </c>
      <c r="B63" t="s">
        <v>2501</v>
      </c>
      <c r="C63" s="2">
        <v>45157</v>
      </c>
      <c r="D63" t="s">
        <v>2187</v>
      </c>
      <c r="E63" t="s">
        <v>2502</v>
      </c>
      <c r="F63" s="2">
        <v>45157.340533229173</v>
      </c>
      <c r="G63" s="2">
        <v>45157.369678530093</v>
      </c>
      <c r="H63" t="s">
        <v>2189</v>
      </c>
      <c r="K63" t="s">
        <v>2190</v>
      </c>
      <c r="L63" s="2">
        <v>45157</v>
      </c>
      <c r="M63" t="s">
        <v>73</v>
      </c>
      <c r="N63" t="s">
        <v>2191</v>
      </c>
      <c r="O63" t="s">
        <v>74</v>
      </c>
      <c r="P63" t="s">
        <v>2503</v>
      </c>
      <c r="S63" t="s">
        <v>2193</v>
      </c>
      <c r="T63" t="s">
        <v>2194</v>
      </c>
      <c r="V63" t="s">
        <v>2195</v>
      </c>
      <c r="X63" t="s">
        <v>2196</v>
      </c>
      <c r="AA63" t="s">
        <v>2202</v>
      </c>
      <c r="AB63">
        <v>1</v>
      </c>
      <c r="AC63">
        <v>0</v>
      </c>
      <c r="AD63">
        <v>1</v>
      </c>
      <c r="AE63">
        <v>0</v>
      </c>
      <c r="AF63">
        <v>2</v>
      </c>
      <c r="AH63" t="s">
        <v>2198</v>
      </c>
      <c r="AI63">
        <v>1050</v>
      </c>
      <c r="AJ63" t="s">
        <v>2239</v>
      </c>
      <c r="AM63">
        <v>48</v>
      </c>
      <c r="AN63">
        <v>45</v>
      </c>
      <c r="AO63">
        <v>0</v>
      </c>
      <c r="AP63">
        <v>90</v>
      </c>
      <c r="AQ63">
        <v>0</v>
      </c>
      <c r="BH63" t="s">
        <v>2200</v>
      </c>
      <c r="BI63" t="s">
        <v>2201</v>
      </c>
      <c r="BJ63">
        <v>0</v>
      </c>
      <c r="BK63">
        <v>1</v>
      </c>
      <c r="BM63">
        <v>500</v>
      </c>
      <c r="BN63" t="s">
        <v>2239</v>
      </c>
      <c r="BQ63">
        <v>40</v>
      </c>
      <c r="BR63">
        <v>45</v>
      </c>
      <c r="BS63">
        <v>1</v>
      </c>
      <c r="BT63">
        <v>130</v>
      </c>
      <c r="BU63">
        <v>0</v>
      </c>
      <c r="BW63" t="s">
        <v>2195</v>
      </c>
      <c r="BY63" t="s">
        <v>2202</v>
      </c>
      <c r="BZ63">
        <v>1</v>
      </c>
      <c r="CA63">
        <v>0</v>
      </c>
      <c r="CB63">
        <v>1</v>
      </c>
      <c r="CC63">
        <v>0</v>
      </c>
      <c r="CE63" t="s">
        <v>486</v>
      </c>
      <c r="CF63">
        <v>0</v>
      </c>
      <c r="CG63">
        <v>0</v>
      </c>
      <c r="CH63">
        <v>0</v>
      </c>
      <c r="CI63">
        <v>1</v>
      </c>
      <c r="CJ63">
        <v>0</v>
      </c>
      <c r="CK63">
        <v>0</v>
      </c>
      <c r="CL63">
        <v>0</v>
      </c>
      <c r="CM63">
        <v>0</v>
      </c>
      <c r="CN63">
        <v>0</v>
      </c>
      <c r="CO63">
        <v>0</v>
      </c>
      <c r="CP63">
        <v>0</v>
      </c>
      <c r="CS63" t="s">
        <v>2223</v>
      </c>
      <c r="CT63">
        <v>0</v>
      </c>
      <c r="CU63">
        <v>1</v>
      </c>
      <c r="CV63">
        <v>0</v>
      </c>
      <c r="CW63">
        <v>0</v>
      </c>
      <c r="CX63" t="s">
        <v>2202</v>
      </c>
      <c r="CY63">
        <v>1</v>
      </c>
      <c r="CZ63">
        <v>0</v>
      </c>
      <c r="DA63">
        <v>1</v>
      </c>
      <c r="DB63">
        <v>0</v>
      </c>
      <c r="DC63" t="s">
        <v>2504</v>
      </c>
      <c r="DD63">
        <v>0</v>
      </c>
      <c r="DE63">
        <v>1</v>
      </c>
      <c r="DF63">
        <v>0</v>
      </c>
      <c r="DG63">
        <v>0</v>
      </c>
      <c r="DH63">
        <v>0</v>
      </c>
      <c r="DI63">
        <v>1</v>
      </c>
      <c r="DJ63">
        <v>0</v>
      </c>
      <c r="DK63">
        <v>0</v>
      </c>
      <c r="DL63">
        <v>0</v>
      </c>
      <c r="DM63">
        <v>0</v>
      </c>
      <c r="DN63">
        <v>0</v>
      </c>
      <c r="DO63">
        <v>0</v>
      </c>
      <c r="EK63" t="s">
        <v>2206</v>
      </c>
      <c r="EL63">
        <v>0</v>
      </c>
      <c r="EM63">
        <v>0</v>
      </c>
      <c r="EN63">
        <v>0</v>
      </c>
      <c r="EO63">
        <v>0</v>
      </c>
      <c r="EP63">
        <v>1</v>
      </c>
      <c r="EQ63">
        <v>1</v>
      </c>
      <c r="JB63" t="s">
        <v>2505</v>
      </c>
      <c r="JC63">
        <v>0</v>
      </c>
      <c r="JD63">
        <v>0</v>
      </c>
      <c r="JE63">
        <v>0</v>
      </c>
      <c r="JF63">
        <v>0</v>
      </c>
      <c r="JG63">
        <v>0</v>
      </c>
      <c r="JH63">
        <v>0</v>
      </c>
      <c r="JI63">
        <v>1</v>
      </c>
      <c r="JJ63">
        <v>0</v>
      </c>
      <c r="JK63">
        <v>0</v>
      </c>
      <c r="JL63">
        <v>0</v>
      </c>
      <c r="JM63">
        <v>0</v>
      </c>
      <c r="JN63">
        <v>0</v>
      </c>
      <c r="JO63">
        <v>1</v>
      </c>
      <c r="JP63">
        <v>1</v>
      </c>
      <c r="JQ63">
        <v>0</v>
      </c>
      <c r="JR63">
        <v>0</v>
      </c>
      <c r="JS63">
        <v>3</v>
      </c>
      <c r="JT63">
        <v>6</v>
      </c>
      <c r="MT63" t="s">
        <v>2198</v>
      </c>
      <c r="MU63">
        <v>350</v>
      </c>
      <c r="MV63" t="s">
        <v>2239</v>
      </c>
      <c r="MY63">
        <v>60</v>
      </c>
      <c r="MZ63">
        <v>42</v>
      </c>
      <c r="NA63">
        <v>0</v>
      </c>
      <c r="NB63">
        <v>100</v>
      </c>
      <c r="NC63">
        <v>0</v>
      </c>
      <c r="PN63" t="s">
        <v>2200</v>
      </c>
      <c r="PO63">
        <v>1750</v>
      </c>
      <c r="PP63" t="s">
        <v>2239</v>
      </c>
      <c r="PS63">
        <v>50</v>
      </c>
      <c r="PT63">
        <v>42</v>
      </c>
      <c r="PU63">
        <v>0</v>
      </c>
      <c r="PV63">
        <v>100</v>
      </c>
      <c r="PW63">
        <v>0</v>
      </c>
      <c r="PY63" t="s">
        <v>2198</v>
      </c>
      <c r="PZ63" t="s">
        <v>2195</v>
      </c>
      <c r="QA63">
        <v>8000</v>
      </c>
      <c r="QD63" t="s">
        <v>2239</v>
      </c>
      <c r="QG63">
        <v>35</v>
      </c>
      <c r="QH63">
        <v>40</v>
      </c>
      <c r="QI63">
        <v>1</v>
      </c>
      <c r="QJ63">
        <v>120</v>
      </c>
      <c r="QK63">
        <v>0</v>
      </c>
      <c r="QX63" t="s">
        <v>2195</v>
      </c>
      <c r="QZ63" t="s">
        <v>2505</v>
      </c>
      <c r="RA63">
        <v>0</v>
      </c>
      <c r="RB63">
        <v>0</v>
      </c>
      <c r="RC63">
        <v>0</v>
      </c>
      <c r="RD63">
        <v>0</v>
      </c>
      <c r="RE63">
        <v>0</v>
      </c>
      <c r="RF63">
        <v>0</v>
      </c>
      <c r="RG63">
        <v>1</v>
      </c>
      <c r="RH63">
        <v>0</v>
      </c>
      <c r="RI63">
        <v>0</v>
      </c>
      <c r="RJ63">
        <v>0</v>
      </c>
      <c r="RK63">
        <v>0</v>
      </c>
      <c r="RL63">
        <v>0</v>
      </c>
      <c r="RM63">
        <v>1</v>
      </c>
      <c r="RN63">
        <v>1</v>
      </c>
      <c r="RO63">
        <v>0</v>
      </c>
      <c r="RP63">
        <v>0</v>
      </c>
      <c r="RR63" t="s">
        <v>2506</v>
      </c>
      <c r="RS63">
        <v>0</v>
      </c>
      <c r="RT63">
        <v>0</v>
      </c>
      <c r="RU63">
        <v>0</v>
      </c>
      <c r="RV63">
        <v>1</v>
      </c>
      <c r="RW63">
        <v>0</v>
      </c>
      <c r="RX63">
        <v>0</v>
      </c>
      <c r="RY63">
        <v>1</v>
      </c>
      <c r="RZ63">
        <v>0</v>
      </c>
      <c r="SA63">
        <v>0</v>
      </c>
      <c r="SB63">
        <v>0</v>
      </c>
      <c r="SC63">
        <v>0</v>
      </c>
      <c r="SF63" t="s">
        <v>2223</v>
      </c>
      <c r="SG63">
        <v>0</v>
      </c>
      <c r="SH63">
        <v>1</v>
      </c>
      <c r="SI63">
        <v>0</v>
      </c>
      <c r="SJ63">
        <v>0</v>
      </c>
      <c r="SK63" t="s">
        <v>2505</v>
      </c>
      <c r="SL63">
        <v>0</v>
      </c>
      <c r="SM63">
        <v>0</v>
      </c>
      <c r="SN63">
        <v>0</v>
      </c>
      <c r="SO63">
        <v>0</v>
      </c>
      <c r="SP63">
        <v>0</v>
      </c>
      <c r="SQ63">
        <v>0</v>
      </c>
      <c r="SR63">
        <v>1</v>
      </c>
      <c r="SS63">
        <v>0</v>
      </c>
      <c r="ST63">
        <v>0</v>
      </c>
      <c r="SU63">
        <v>0</v>
      </c>
      <c r="SV63">
        <v>0</v>
      </c>
      <c r="SW63">
        <v>0</v>
      </c>
      <c r="SX63">
        <v>1</v>
      </c>
      <c r="SY63">
        <v>1</v>
      </c>
      <c r="SZ63">
        <v>0</v>
      </c>
      <c r="TA63">
        <v>0</v>
      </c>
      <c r="TB63" t="s">
        <v>2504</v>
      </c>
      <c r="TC63">
        <v>0</v>
      </c>
      <c r="TD63">
        <v>1</v>
      </c>
      <c r="TE63">
        <v>0</v>
      </c>
      <c r="TF63">
        <v>0</v>
      </c>
      <c r="TG63">
        <v>0</v>
      </c>
      <c r="TH63">
        <v>1</v>
      </c>
      <c r="TI63">
        <v>0</v>
      </c>
      <c r="TJ63">
        <v>0</v>
      </c>
      <c r="TK63">
        <v>0</v>
      </c>
      <c r="TL63">
        <v>0</v>
      </c>
      <c r="TM63">
        <v>0</v>
      </c>
      <c r="TN63">
        <v>0</v>
      </c>
      <c r="AQG63" t="s">
        <v>2507</v>
      </c>
      <c r="AQH63">
        <v>0</v>
      </c>
      <c r="AQI63">
        <v>0</v>
      </c>
      <c r="AQJ63">
        <v>1</v>
      </c>
      <c r="AQK63">
        <v>1</v>
      </c>
      <c r="AQL63">
        <v>0</v>
      </c>
      <c r="AQM63">
        <v>0</v>
      </c>
      <c r="AQN63">
        <v>0</v>
      </c>
      <c r="AQO63">
        <v>0</v>
      </c>
      <c r="AQP63">
        <v>0</v>
      </c>
      <c r="AQQ63">
        <v>0</v>
      </c>
      <c r="AQS63" t="s">
        <v>2208</v>
      </c>
      <c r="AQT63">
        <v>0</v>
      </c>
      <c r="AQU63">
        <v>0</v>
      </c>
      <c r="AQV63">
        <v>1</v>
      </c>
      <c r="AQW63">
        <v>1</v>
      </c>
      <c r="AQX63">
        <v>0</v>
      </c>
      <c r="AQY63">
        <v>0</v>
      </c>
      <c r="AQZ63">
        <v>0</v>
      </c>
      <c r="ARA63">
        <v>0</v>
      </c>
      <c r="ARB63">
        <v>0</v>
      </c>
      <c r="ARC63">
        <v>0</v>
      </c>
      <c r="ARD63">
        <v>0</v>
      </c>
      <c r="ARF63" t="s">
        <v>2209</v>
      </c>
      <c r="ARG63" t="s">
        <v>2210</v>
      </c>
      <c r="ARH63">
        <v>0</v>
      </c>
      <c r="ARI63">
        <v>1</v>
      </c>
      <c r="ARJ63">
        <v>0</v>
      </c>
      <c r="ARK63">
        <v>0</v>
      </c>
      <c r="ARL63">
        <v>0</v>
      </c>
      <c r="ARM63">
        <v>0</v>
      </c>
      <c r="ARO63" t="s">
        <v>2206</v>
      </c>
      <c r="ARP63">
        <v>1</v>
      </c>
      <c r="ARQ63">
        <v>0</v>
      </c>
      <c r="ARR63">
        <v>0</v>
      </c>
      <c r="ARS63">
        <v>0</v>
      </c>
      <c r="ART63">
        <v>0</v>
      </c>
      <c r="ARU63">
        <v>0</v>
      </c>
      <c r="ARW63">
        <v>0</v>
      </c>
      <c r="ARX63">
        <v>0</v>
      </c>
      <c r="ARY63">
        <v>0</v>
      </c>
      <c r="ASB63" t="s">
        <v>2211</v>
      </c>
      <c r="ASC63" t="s">
        <v>2206</v>
      </c>
      <c r="ASD63">
        <v>1</v>
      </c>
      <c r="ASE63">
        <v>0</v>
      </c>
      <c r="ASF63">
        <v>0</v>
      </c>
      <c r="ASG63">
        <v>0</v>
      </c>
      <c r="ASH63">
        <v>0</v>
      </c>
      <c r="ASI63">
        <v>0</v>
      </c>
      <c r="ASJ63">
        <v>0</v>
      </c>
      <c r="ASK63">
        <v>0</v>
      </c>
      <c r="ASL63">
        <v>0</v>
      </c>
      <c r="ASN63" t="s">
        <v>2206</v>
      </c>
      <c r="ASO63">
        <v>1</v>
      </c>
      <c r="ASP63">
        <v>0</v>
      </c>
      <c r="ASQ63">
        <v>0</v>
      </c>
      <c r="ASR63">
        <v>0</v>
      </c>
      <c r="ASS63">
        <v>0</v>
      </c>
      <c r="AST63">
        <v>0</v>
      </c>
      <c r="ASU63">
        <v>0</v>
      </c>
      <c r="ASV63">
        <v>0</v>
      </c>
      <c r="ASW63">
        <v>0</v>
      </c>
      <c r="ASX63">
        <v>0</v>
      </c>
      <c r="ASZ63" t="s">
        <v>2508</v>
      </c>
      <c r="ATA63">
        <v>0</v>
      </c>
      <c r="ATB63">
        <v>0</v>
      </c>
      <c r="ATC63">
        <v>0</v>
      </c>
      <c r="ATD63">
        <v>0</v>
      </c>
      <c r="ATE63">
        <v>0</v>
      </c>
      <c r="ATF63">
        <v>0</v>
      </c>
      <c r="ATG63">
        <v>0</v>
      </c>
      <c r="ATH63">
        <v>0</v>
      </c>
      <c r="ATI63">
        <v>1</v>
      </c>
      <c r="ATK63" t="s">
        <v>2431</v>
      </c>
      <c r="ATL63">
        <v>0</v>
      </c>
      <c r="ATM63">
        <v>0</v>
      </c>
      <c r="ATN63">
        <v>0</v>
      </c>
      <c r="ATO63">
        <v>0</v>
      </c>
      <c r="ATP63">
        <v>1</v>
      </c>
      <c r="ATQ63">
        <v>1</v>
      </c>
      <c r="ATR63">
        <v>0</v>
      </c>
      <c r="ATS63">
        <v>0</v>
      </c>
      <c r="ATT63">
        <v>0</v>
      </c>
      <c r="ATV63" t="s">
        <v>2213</v>
      </c>
      <c r="ATZ63" t="s">
        <v>2213</v>
      </c>
      <c r="AUD63" t="s">
        <v>2509</v>
      </c>
      <c r="AUF63" t="s">
        <v>2251</v>
      </c>
      <c r="AUI63">
        <v>468374968</v>
      </c>
      <c r="AUJ63" s="2">
        <v>45157.370219907403</v>
      </c>
      <c r="AUM63" t="s">
        <v>2214</v>
      </c>
      <c r="AUN63" t="s">
        <v>2215</v>
      </c>
      <c r="AUO63" t="s">
        <v>2216</v>
      </c>
    </row>
    <row r="64" spans="1:535 1125:1237" x14ac:dyDescent="0.35">
      <c r="A64">
        <v>63</v>
      </c>
      <c r="B64" t="s">
        <v>2510</v>
      </c>
      <c r="C64" s="2">
        <v>45157</v>
      </c>
      <c r="D64" t="s">
        <v>2187</v>
      </c>
      <c r="E64" t="s">
        <v>2188</v>
      </c>
      <c r="F64" s="2">
        <v>45157.407767303237</v>
      </c>
      <c r="G64" s="2">
        <v>45157.4160509375</v>
      </c>
      <c r="H64" t="s">
        <v>2189</v>
      </c>
      <c r="K64" t="s">
        <v>2190</v>
      </c>
      <c r="L64" s="2">
        <v>45157</v>
      </c>
      <c r="M64" t="s">
        <v>73</v>
      </c>
      <c r="N64" t="s">
        <v>2191</v>
      </c>
      <c r="O64" t="s">
        <v>74</v>
      </c>
      <c r="P64" t="s">
        <v>2192</v>
      </c>
      <c r="S64" t="s">
        <v>2193</v>
      </c>
      <c r="T64" t="s">
        <v>2194</v>
      </c>
      <c r="V64" t="s">
        <v>2195</v>
      </c>
      <c r="X64" t="s">
        <v>2196</v>
      </c>
      <c r="AA64" t="s">
        <v>2202</v>
      </c>
      <c r="AB64">
        <v>1</v>
      </c>
      <c r="AC64">
        <v>0</v>
      </c>
      <c r="AD64">
        <v>1</v>
      </c>
      <c r="AE64">
        <v>0</v>
      </c>
      <c r="AF64">
        <v>2</v>
      </c>
      <c r="AH64" t="s">
        <v>2198</v>
      </c>
      <c r="AI64">
        <v>1500</v>
      </c>
      <c r="AJ64" t="s">
        <v>2199</v>
      </c>
      <c r="AM64">
        <v>65</v>
      </c>
      <c r="AN64">
        <v>40</v>
      </c>
      <c r="AO64">
        <v>0</v>
      </c>
      <c r="AP64">
        <v>150</v>
      </c>
      <c r="AQ64">
        <v>0</v>
      </c>
      <c r="BH64" t="s">
        <v>2200</v>
      </c>
      <c r="BI64" t="s">
        <v>2201</v>
      </c>
      <c r="BJ64">
        <v>0</v>
      </c>
      <c r="BK64">
        <v>1</v>
      </c>
      <c r="BM64">
        <v>325</v>
      </c>
      <c r="BN64" t="s">
        <v>2199</v>
      </c>
      <c r="BQ64">
        <v>70</v>
      </c>
      <c r="BR64">
        <v>40</v>
      </c>
      <c r="BS64">
        <v>0</v>
      </c>
      <c r="BT64">
        <v>800</v>
      </c>
      <c r="BU64">
        <v>0</v>
      </c>
      <c r="BW64" t="s">
        <v>2195</v>
      </c>
      <c r="BY64" t="s">
        <v>2202</v>
      </c>
      <c r="BZ64">
        <v>1</v>
      </c>
      <c r="CA64">
        <v>0</v>
      </c>
      <c r="CB64">
        <v>1</v>
      </c>
      <c r="CC64">
        <v>0</v>
      </c>
      <c r="CE64" t="s">
        <v>2203</v>
      </c>
      <c r="CF64">
        <v>1</v>
      </c>
      <c r="CG64">
        <v>0</v>
      </c>
      <c r="CH64">
        <v>0</v>
      </c>
      <c r="CI64">
        <v>1</v>
      </c>
      <c r="CJ64">
        <v>0</v>
      </c>
      <c r="CK64">
        <v>1</v>
      </c>
      <c r="CL64">
        <v>0</v>
      </c>
      <c r="CM64">
        <v>0</v>
      </c>
      <c r="CN64">
        <v>0</v>
      </c>
      <c r="CO64">
        <v>0</v>
      </c>
      <c r="CP64">
        <v>0</v>
      </c>
      <c r="CS64" t="s">
        <v>2204</v>
      </c>
      <c r="CT64">
        <v>1</v>
      </c>
      <c r="CU64">
        <v>0</v>
      </c>
      <c r="CV64">
        <v>0</v>
      </c>
      <c r="CW64">
        <v>0</v>
      </c>
      <c r="EK64" t="s">
        <v>2205</v>
      </c>
      <c r="EL64">
        <v>1</v>
      </c>
      <c r="EM64">
        <v>0</v>
      </c>
      <c r="EN64">
        <v>0</v>
      </c>
      <c r="EO64">
        <v>1</v>
      </c>
      <c r="EP64">
        <v>0</v>
      </c>
      <c r="EQ64">
        <v>2</v>
      </c>
      <c r="ES64" t="s">
        <v>2198</v>
      </c>
      <c r="ET64">
        <v>6500</v>
      </c>
      <c r="EU64" t="s">
        <v>2199</v>
      </c>
      <c r="EX64">
        <v>90</v>
      </c>
      <c r="EY64">
        <v>40</v>
      </c>
      <c r="EZ64">
        <v>0</v>
      </c>
      <c r="FA64">
        <v>100</v>
      </c>
      <c r="FB64">
        <v>0</v>
      </c>
      <c r="FZ64" t="s">
        <v>2198</v>
      </c>
      <c r="GA64">
        <v>2500</v>
      </c>
      <c r="GB64" t="s">
        <v>2199</v>
      </c>
      <c r="GE64">
        <v>70</v>
      </c>
      <c r="GF64">
        <v>40</v>
      </c>
      <c r="GG64">
        <v>0</v>
      </c>
      <c r="GH64">
        <v>60</v>
      </c>
      <c r="GI64">
        <v>0</v>
      </c>
      <c r="GK64" t="s">
        <v>2195</v>
      </c>
      <c r="GM64" t="s">
        <v>2205</v>
      </c>
      <c r="GN64">
        <v>1</v>
      </c>
      <c r="GO64">
        <v>0</v>
      </c>
      <c r="GP64">
        <v>0</v>
      </c>
      <c r="GQ64">
        <v>1</v>
      </c>
      <c r="GR64">
        <v>0</v>
      </c>
      <c r="GT64" t="s">
        <v>2203</v>
      </c>
      <c r="GU64">
        <v>1</v>
      </c>
      <c r="GV64">
        <v>0</v>
      </c>
      <c r="GW64">
        <v>0</v>
      </c>
      <c r="GX64">
        <v>1</v>
      </c>
      <c r="GY64">
        <v>0</v>
      </c>
      <c r="GZ64">
        <v>1</v>
      </c>
      <c r="HA64">
        <v>0</v>
      </c>
      <c r="HB64">
        <v>0</v>
      </c>
      <c r="HC64">
        <v>0</v>
      </c>
      <c r="HD64">
        <v>0</v>
      </c>
      <c r="HE64">
        <v>0</v>
      </c>
      <c r="HH64" t="s">
        <v>2204</v>
      </c>
      <c r="HI64">
        <v>1</v>
      </c>
      <c r="HJ64">
        <v>0</v>
      </c>
      <c r="HK64">
        <v>0</v>
      </c>
      <c r="HL64">
        <v>0</v>
      </c>
      <c r="JB64" t="s">
        <v>2206</v>
      </c>
      <c r="JC64">
        <v>0</v>
      </c>
      <c r="JD64">
        <v>0</v>
      </c>
      <c r="JE64">
        <v>0</v>
      </c>
      <c r="JF64">
        <v>0</v>
      </c>
      <c r="JG64">
        <v>0</v>
      </c>
      <c r="JH64">
        <v>0</v>
      </c>
      <c r="JI64">
        <v>0</v>
      </c>
      <c r="JJ64">
        <v>0</v>
      </c>
      <c r="JK64">
        <v>0</v>
      </c>
      <c r="JL64">
        <v>0</v>
      </c>
      <c r="JM64">
        <v>0</v>
      </c>
      <c r="JN64">
        <v>0</v>
      </c>
      <c r="JO64">
        <v>0</v>
      </c>
      <c r="JP64">
        <v>0</v>
      </c>
      <c r="JQ64">
        <v>0</v>
      </c>
      <c r="JR64">
        <v>1</v>
      </c>
      <c r="JS64">
        <v>1</v>
      </c>
      <c r="JT64">
        <v>5</v>
      </c>
      <c r="AQG64" t="s">
        <v>2218</v>
      </c>
      <c r="AQH64">
        <v>0</v>
      </c>
      <c r="AQI64">
        <v>1</v>
      </c>
      <c r="AQJ64">
        <v>1</v>
      </c>
      <c r="AQK64">
        <v>0</v>
      </c>
      <c r="AQL64">
        <v>0</v>
      </c>
      <c r="AQM64">
        <v>1</v>
      </c>
      <c r="AQN64">
        <v>0</v>
      </c>
      <c r="AQO64">
        <v>0</v>
      </c>
      <c r="AQP64">
        <v>0</v>
      </c>
      <c r="AQQ64">
        <v>0</v>
      </c>
      <c r="AQS64" t="s">
        <v>2208</v>
      </c>
      <c r="AQT64">
        <v>0</v>
      </c>
      <c r="AQU64">
        <v>0</v>
      </c>
      <c r="AQV64">
        <v>1</v>
      </c>
      <c r="AQW64">
        <v>1</v>
      </c>
      <c r="AQX64">
        <v>0</v>
      </c>
      <c r="AQY64">
        <v>0</v>
      </c>
      <c r="AQZ64">
        <v>0</v>
      </c>
      <c r="ARA64">
        <v>0</v>
      </c>
      <c r="ARB64">
        <v>0</v>
      </c>
      <c r="ARC64">
        <v>0</v>
      </c>
      <c r="ARD64">
        <v>0</v>
      </c>
      <c r="ARF64" t="s">
        <v>2209</v>
      </c>
      <c r="ARG64" t="s">
        <v>2210</v>
      </c>
      <c r="ARH64">
        <v>0</v>
      </c>
      <c r="ARI64">
        <v>1</v>
      </c>
      <c r="ARJ64">
        <v>0</v>
      </c>
      <c r="ARK64">
        <v>0</v>
      </c>
      <c r="ARL64">
        <v>0</v>
      </c>
      <c r="ARM64">
        <v>0</v>
      </c>
      <c r="ARO64" t="s">
        <v>2206</v>
      </c>
      <c r="ARP64">
        <v>1</v>
      </c>
      <c r="ARQ64">
        <v>0</v>
      </c>
      <c r="ARR64">
        <v>0</v>
      </c>
      <c r="ARS64">
        <v>0</v>
      </c>
      <c r="ART64">
        <v>0</v>
      </c>
      <c r="ARU64">
        <v>0</v>
      </c>
      <c r="ARW64">
        <v>0</v>
      </c>
      <c r="ARX64">
        <v>0</v>
      </c>
      <c r="ARY64">
        <v>0</v>
      </c>
      <c r="ASB64" t="s">
        <v>2211</v>
      </c>
      <c r="ASC64" t="s">
        <v>2206</v>
      </c>
      <c r="ASD64">
        <v>1</v>
      </c>
      <c r="ASE64">
        <v>0</v>
      </c>
      <c r="ASF64">
        <v>0</v>
      </c>
      <c r="ASG64">
        <v>0</v>
      </c>
      <c r="ASH64">
        <v>0</v>
      </c>
      <c r="ASI64">
        <v>0</v>
      </c>
      <c r="ASJ64">
        <v>0</v>
      </c>
      <c r="ASK64">
        <v>0</v>
      </c>
      <c r="ASL64">
        <v>0</v>
      </c>
      <c r="ASN64" t="s">
        <v>2206</v>
      </c>
      <c r="ASO64">
        <v>1</v>
      </c>
      <c r="ASP64">
        <v>0</v>
      </c>
      <c r="ASQ64">
        <v>0</v>
      </c>
      <c r="ASR64">
        <v>0</v>
      </c>
      <c r="ASS64">
        <v>0</v>
      </c>
      <c r="AST64">
        <v>0</v>
      </c>
      <c r="ASU64">
        <v>0</v>
      </c>
      <c r="ASV64">
        <v>0</v>
      </c>
      <c r="ASW64">
        <v>0</v>
      </c>
      <c r="ASX64">
        <v>0</v>
      </c>
      <c r="ASZ64" t="s">
        <v>2206</v>
      </c>
      <c r="ATA64">
        <v>1</v>
      </c>
      <c r="ATB64">
        <v>0</v>
      </c>
      <c r="ATC64">
        <v>0</v>
      </c>
      <c r="ATD64">
        <v>0</v>
      </c>
      <c r="ATE64">
        <v>0</v>
      </c>
      <c r="ATF64">
        <v>0</v>
      </c>
      <c r="ATG64">
        <v>0</v>
      </c>
      <c r="ATH64">
        <v>0</v>
      </c>
      <c r="ATI64">
        <v>0</v>
      </c>
      <c r="ATK64" t="s">
        <v>2212</v>
      </c>
      <c r="ATL64">
        <v>0</v>
      </c>
      <c r="ATM64">
        <v>0</v>
      </c>
      <c r="ATN64">
        <v>0</v>
      </c>
      <c r="ATO64">
        <v>0</v>
      </c>
      <c r="ATP64">
        <v>0</v>
      </c>
      <c r="ATQ64">
        <v>0</v>
      </c>
      <c r="ATR64">
        <v>1</v>
      </c>
      <c r="ATS64">
        <v>0</v>
      </c>
      <c r="ATT64">
        <v>0</v>
      </c>
      <c r="ATV64" t="s">
        <v>2213</v>
      </c>
      <c r="ATZ64" t="s">
        <v>2213</v>
      </c>
      <c r="AUD64" t="s">
        <v>2511</v>
      </c>
      <c r="AUI64">
        <v>468406874</v>
      </c>
      <c r="AUJ64" s="2">
        <v>45157.416770833333</v>
      </c>
      <c r="AUM64" t="s">
        <v>2214</v>
      </c>
      <c r="AUN64" t="s">
        <v>2215</v>
      </c>
      <c r="AUO64" t="s">
        <v>2216</v>
      </c>
    </row>
    <row r="65" spans="1:534 1125:1237" x14ac:dyDescent="0.35">
      <c r="A65">
        <v>64</v>
      </c>
      <c r="B65" t="s">
        <v>2512</v>
      </c>
      <c r="C65" s="2">
        <v>45157</v>
      </c>
      <c r="D65" t="s">
        <v>2187</v>
      </c>
      <c r="E65" t="s">
        <v>2502</v>
      </c>
      <c r="F65" s="2">
        <v>45157.425264837962</v>
      </c>
      <c r="G65" s="2">
        <v>45157.436815856483</v>
      </c>
      <c r="H65" t="s">
        <v>2189</v>
      </c>
      <c r="K65" t="s">
        <v>2190</v>
      </c>
      <c r="L65" s="2">
        <v>45157</v>
      </c>
      <c r="M65" t="s">
        <v>73</v>
      </c>
      <c r="N65" t="s">
        <v>2191</v>
      </c>
      <c r="O65" t="s">
        <v>74</v>
      </c>
      <c r="P65" t="s">
        <v>2503</v>
      </c>
      <c r="S65" t="s">
        <v>2193</v>
      </c>
      <c r="T65" t="s">
        <v>2194</v>
      </c>
      <c r="V65" t="s">
        <v>2195</v>
      </c>
      <c r="X65" t="s">
        <v>2196</v>
      </c>
      <c r="AA65" t="s">
        <v>2202</v>
      </c>
      <c r="AB65">
        <v>1</v>
      </c>
      <c r="AC65">
        <v>0</v>
      </c>
      <c r="AD65">
        <v>1</v>
      </c>
      <c r="AE65">
        <v>0</v>
      </c>
      <c r="AF65">
        <v>2</v>
      </c>
      <c r="AH65" t="s">
        <v>2198</v>
      </c>
      <c r="AI65">
        <v>1200</v>
      </c>
      <c r="AJ65" t="s">
        <v>2239</v>
      </c>
      <c r="AM65">
        <v>50</v>
      </c>
      <c r="AN65">
        <v>42</v>
      </c>
      <c r="AO65">
        <v>0</v>
      </c>
      <c r="AP65">
        <v>200</v>
      </c>
      <c r="AQ65">
        <v>0</v>
      </c>
      <c r="BH65" t="s">
        <v>2200</v>
      </c>
      <c r="BI65" t="s">
        <v>2201</v>
      </c>
      <c r="BJ65">
        <v>0</v>
      </c>
      <c r="BK65">
        <v>1</v>
      </c>
      <c r="BM65">
        <v>450</v>
      </c>
      <c r="BN65" t="s">
        <v>2239</v>
      </c>
      <c r="BQ65">
        <v>60</v>
      </c>
      <c r="BR65">
        <v>42</v>
      </c>
      <c r="BS65">
        <v>0</v>
      </c>
      <c r="BT65">
        <v>300</v>
      </c>
      <c r="BU65">
        <v>0</v>
      </c>
      <c r="BW65" t="s">
        <v>2195</v>
      </c>
      <c r="BY65" t="s">
        <v>2202</v>
      </c>
      <c r="BZ65">
        <v>1</v>
      </c>
      <c r="CA65">
        <v>0</v>
      </c>
      <c r="CB65">
        <v>1</v>
      </c>
      <c r="CC65">
        <v>0</v>
      </c>
      <c r="CE65" t="s">
        <v>2506</v>
      </c>
      <c r="CF65">
        <v>0</v>
      </c>
      <c r="CG65">
        <v>0</v>
      </c>
      <c r="CH65">
        <v>0</v>
      </c>
      <c r="CI65">
        <v>1</v>
      </c>
      <c r="CJ65">
        <v>0</v>
      </c>
      <c r="CK65">
        <v>0</v>
      </c>
      <c r="CL65">
        <v>1</v>
      </c>
      <c r="CM65">
        <v>0</v>
      </c>
      <c r="CN65">
        <v>0</v>
      </c>
      <c r="CO65">
        <v>0</v>
      </c>
      <c r="CP65">
        <v>0</v>
      </c>
      <c r="CS65" t="s">
        <v>2223</v>
      </c>
      <c r="CT65">
        <v>0</v>
      </c>
      <c r="CU65">
        <v>1</v>
      </c>
      <c r="CV65">
        <v>0</v>
      </c>
      <c r="CW65">
        <v>0</v>
      </c>
      <c r="CX65" t="s">
        <v>2202</v>
      </c>
      <c r="CY65">
        <v>1</v>
      </c>
      <c r="CZ65">
        <v>0</v>
      </c>
      <c r="DA65">
        <v>1</v>
      </c>
      <c r="DB65">
        <v>0</v>
      </c>
      <c r="DC65" t="s">
        <v>2513</v>
      </c>
      <c r="DD65">
        <v>0</v>
      </c>
      <c r="DE65">
        <v>1</v>
      </c>
      <c r="DF65">
        <v>0</v>
      </c>
      <c r="DG65">
        <v>0</v>
      </c>
      <c r="DH65">
        <v>0</v>
      </c>
      <c r="DI65">
        <v>1</v>
      </c>
      <c r="DJ65">
        <v>0</v>
      </c>
      <c r="DK65">
        <v>0</v>
      </c>
      <c r="DL65">
        <v>0</v>
      </c>
      <c r="DM65">
        <v>0</v>
      </c>
      <c r="DN65">
        <v>0</v>
      </c>
      <c r="DO65">
        <v>0</v>
      </c>
      <c r="EK65" t="s">
        <v>2206</v>
      </c>
      <c r="EL65">
        <v>0</v>
      </c>
      <c r="EM65">
        <v>0</v>
      </c>
      <c r="EN65">
        <v>0</v>
      </c>
      <c r="EO65">
        <v>0</v>
      </c>
      <c r="EP65">
        <v>1</v>
      </c>
      <c r="EQ65">
        <v>1</v>
      </c>
      <c r="JB65" t="s">
        <v>2505</v>
      </c>
      <c r="JC65">
        <v>0</v>
      </c>
      <c r="JD65">
        <v>0</v>
      </c>
      <c r="JE65">
        <v>0</v>
      </c>
      <c r="JF65">
        <v>0</v>
      </c>
      <c r="JG65">
        <v>0</v>
      </c>
      <c r="JH65">
        <v>0</v>
      </c>
      <c r="JI65">
        <v>1</v>
      </c>
      <c r="JJ65">
        <v>0</v>
      </c>
      <c r="JK65">
        <v>0</v>
      </c>
      <c r="JL65">
        <v>0</v>
      </c>
      <c r="JM65">
        <v>0</v>
      </c>
      <c r="JN65">
        <v>0</v>
      </c>
      <c r="JO65">
        <v>1</v>
      </c>
      <c r="JP65">
        <v>1</v>
      </c>
      <c r="JQ65">
        <v>0</v>
      </c>
      <c r="JR65">
        <v>0</v>
      </c>
      <c r="JS65">
        <v>3</v>
      </c>
      <c r="JT65">
        <v>6</v>
      </c>
      <c r="MT65" t="s">
        <v>2198</v>
      </c>
      <c r="MU65">
        <v>400</v>
      </c>
      <c r="MV65" t="s">
        <v>2239</v>
      </c>
      <c r="MY65">
        <v>57</v>
      </c>
      <c r="MZ65">
        <v>40</v>
      </c>
      <c r="NA65">
        <v>0</v>
      </c>
      <c r="NB65">
        <v>70</v>
      </c>
      <c r="NC65">
        <v>0</v>
      </c>
      <c r="PN65" t="s">
        <v>2200</v>
      </c>
      <c r="PO65">
        <v>2000</v>
      </c>
      <c r="PP65" t="s">
        <v>2239</v>
      </c>
      <c r="PS65">
        <v>49</v>
      </c>
      <c r="PT65">
        <v>43</v>
      </c>
      <c r="PU65">
        <v>0</v>
      </c>
      <c r="PV65">
        <v>90</v>
      </c>
      <c r="PW65">
        <v>0</v>
      </c>
      <c r="PY65" t="s">
        <v>2198</v>
      </c>
      <c r="PZ65" t="s">
        <v>2195</v>
      </c>
      <c r="QA65">
        <v>7750</v>
      </c>
      <c r="QD65" t="s">
        <v>2239</v>
      </c>
      <c r="QG65">
        <v>70</v>
      </c>
      <c r="QH65">
        <v>43</v>
      </c>
      <c r="QI65">
        <v>0</v>
      </c>
      <c r="QJ65">
        <v>250</v>
      </c>
      <c r="QK65">
        <v>0</v>
      </c>
      <c r="QX65" t="s">
        <v>2195</v>
      </c>
      <c r="QZ65" t="s">
        <v>2505</v>
      </c>
      <c r="RA65">
        <v>0</v>
      </c>
      <c r="RB65">
        <v>0</v>
      </c>
      <c r="RC65">
        <v>0</v>
      </c>
      <c r="RD65">
        <v>0</v>
      </c>
      <c r="RE65">
        <v>0</v>
      </c>
      <c r="RF65">
        <v>0</v>
      </c>
      <c r="RG65">
        <v>1</v>
      </c>
      <c r="RH65">
        <v>0</v>
      </c>
      <c r="RI65">
        <v>0</v>
      </c>
      <c r="RJ65">
        <v>0</v>
      </c>
      <c r="RK65">
        <v>0</v>
      </c>
      <c r="RL65">
        <v>0</v>
      </c>
      <c r="RM65">
        <v>1</v>
      </c>
      <c r="RN65">
        <v>1</v>
      </c>
      <c r="RO65">
        <v>0</v>
      </c>
      <c r="RP65">
        <v>0</v>
      </c>
      <c r="RR65" t="s">
        <v>2506</v>
      </c>
      <c r="RS65">
        <v>0</v>
      </c>
      <c r="RT65">
        <v>0</v>
      </c>
      <c r="RU65">
        <v>0</v>
      </c>
      <c r="RV65">
        <v>1</v>
      </c>
      <c r="RW65">
        <v>0</v>
      </c>
      <c r="RX65">
        <v>0</v>
      </c>
      <c r="RY65">
        <v>1</v>
      </c>
      <c r="RZ65">
        <v>0</v>
      </c>
      <c r="SA65">
        <v>0</v>
      </c>
      <c r="SB65">
        <v>0</v>
      </c>
      <c r="SC65">
        <v>0</v>
      </c>
      <c r="SF65" t="s">
        <v>2223</v>
      </c>
      <c r="SG65">
        <v>0</v>
      </c>
      <c r="SH65">
        <v>1</v>
      </c>
      <c r="SI65">
        <v>0</v>
      </c>
      <c r="SJ65">
        <v>0</v>
      </c>
      <c r="SK65" t="s">
        <v>2514</v>
      </c>
      <c r="SL65">
        <v>0</v>
      </c>
      <c r="SM65">
        <v>0</v>
      </c>
      <c r="SN65">
        <v>0</v>
      </c>
      <c r="SO65">
        <v>0</v>
      </c>
      <c r="SP65">
        <v>0</v>
      </c>
      <c r="SQ65">
        <v>0</v>
      </c>
      <c r="SR65">
        <v>1</v>
      </c>
      <c r="SS65">
        <v>0</v>
      </c>
      <c r="ST65">
        <v>0</v>
      </c>
      <c r="SU65">
        <v>0</v>
      </c>
      <c r="SV65">
        <v>0</v>
      </c>
      <c r="SW65">
        <v>0</v>
      </c>
      <c r="SX65">
        <v>1</v>
      </c>
      <c r="SY65">
        <v>1</v>
      </c>
      <c r="SZ65">
        <v>0</v>
      </c>
      <c r="TA65">
        <v>0</v>
      </c>
      <c r="TB65" t="s">
        <v>2504</v>
      </c>
      <c r="TC65">
        <v>0</v>
      </c>
      <c r="TD65">
        <v>1</v>
      </c>
      <c r="TE65">
        <v>0</v>
      </c>
      <c r="TF65">
        <v>0</v>
      </c>
      <c r="TG65">
        <v>0</v>
      </c>
      <c r="TH65">
        <v>1</v>
      </c>
      <c r="TI65">
        <v>0</v>
      </c>
      <c r="TJ65">
        <v>0</v>
      </c>
      <c r="TK65">
        <v>0</v>
      </c>
      <c r="TL65">
        <v>0</v>
      </c>
      <c r="TM65">
        <v>0</v>
      </c>
      <c r="TN65">
        <v>0</v>
      </c>
      <c r="AQG65" t="s">
        <v>2515</v>
      </c>
      <c r="AQH65">
        <v>0</v>
      </c>
      <c r="AQI65">
        <v>1</v>
      </c>
      <c r="AQJ65">
        <v>0</v>
      </c>
      <c r="AQK65">
        <v>0</v>
      </c>
      <c r="AQL65">
        <v>0</v>
      </c>
      <c r="AQM65">
        <v>1</v>
      </c>
      <c r="AQN65">
        <v>0</v>
      </c>
      <c r="AQO65">
        <v>0</v>
      </c>
      <c r="AQP65">
        <v>0</v>
      </c>
      <c r="AQQ65">
        <v>0</v>
      </c>
      <c r="AQS65" t="s">
        <v>2208</v>
      </c>
      <c r="AQT65">
        <v>0</v>
      </c>
      <c r="AQU65">
        <v>0</v>
      </c>
      <c r="AQV65">
        <v>1</v>
      </c>
      <c r="AQW65">
        <v>1</v>
      </c>
      <c r="AQX65">
        <v>0</v>
      </c>
      <c r="AQY65">
        <v>0</v>
      </c>
      <c r="AQZ65">
        <v>0</v>
      </c>
      <c r="ARA65">
        <v>0</v>
      </c>
      <c r="ARB65">
        <v>0</v>
      </c>
      <c r="ARC65">
        <v>0</v>
      </c>
      <c r="ARD65">
        <v>0</v>
      </c>
      <c r="ARF65" t="s">
        <v>2516</v>
      </c>
      <c r="ARG65" t="s">
        <v>2210</v>
      </c>
      <c r="ARH65">
        <v>0</v>
      </c>
      <c r="ARI65">
        <v>1</v>
      </c>
      <c r="ARJ65">
        <v>0</v>
      </c>
      <c r="ARK65">
        <v>0</v>
      </c>
      <c r="ARL65">
        <v>0</v>
      </c>
      <c r="ARM65">
        <v>0</v>
      </c>
      <c r="ARO65" t="s">
        <v>2206</v>
      </c>
      <c r="ARP65">
        <v>1</v>
      </c>
      <c r="ARQ65">
        <v>0</v>
      </c>
      <c r="ARR65">
        <v>0</v>
      </c>
      <c r="ARS65">
        <v>0</v>
      </c>
      <c r="ART65">
        <v>0</v>
      </c>
      <c r="ARU65">
        <v>0</v>
      </c>
      <c r="ARW65">
        <v>0</v>
      </c>
      <c r="ARX65">
        <v>0</v>
      </c>
      <c r="ARY65">
        <v>0</v>
      </c>
      <c r="ASB65" t="s">
        <v>2211</v>
      </c>
      <c r="ASC65" t="s">
        <v>2206</v>
      </c>
      <c r="ASD65">
        <v>1</v>
      </c>
      <c r="ASE65">
        <v>0</v>
      </c>
      <c r="ASF65">
        <v>0</v>
      </c>
      <c r="ASG65">
        <v>0</v>
      </c>
      <c r="ASH65">
        <v>0</v>
      </c>
      <c r="ASI65">
        <v>0</v>
      </c>
      <c r="ASJ65">
        <v>0</v>
      </c>
      <c r="ASK65">
        <v>0</v>
      </c>
      <c r="ASL65">
        <v>0</v>
      </c>
      <c r="ASN65" t="s">
        <v>2206</v>
      </c>
      <c r="ASO65">
        <v>1</v>
      </c>
      <c r="ASP65">
        <v>0</v>
      </c>
      <c r="ASQ65">
        <v>0</v>
      </c>
      <c r="ASR65">
        <v>0</v>
      </c>
      <c r="ASS65">
        <v>0</v>
      </c>
      <c r="AST65">
        <v>0</v>
      </c>
      <c r="ASU65">
        <v>0</v>
      </c>
      <c r="ASV65">
        <v>0</v>
      </c>
      <c r="ASW65">
        <v>0</v>
      </c>
      <c r="ASX65">
        <v>0</v>
      </c>
      <c r="ASZ65" t="s">
        <v>2206</v>
      </c>
      <c r="ATA65">
        <v>1</v>
      </c>
      <c r="ATB65">
        <v>0</v>
      </c>
      <c r="ATC65">
        <v>0</v>
      </c>
      <c r="ATD65">
        <v>0</v>
      </c>
      <c r="ATE65">
        <v>0</v>
      </c>
      <c r="ATF65">
        <v>0</v>
      </c>
      <c r="ATG65">
        <v>0</v>
      </c>
      <c r="ATH65">
        <v>0</v>
      </c>
      <c r="ATI65">
        <v>0</v>
      </c>
      <c r="ATK65" t="s">
        <v>2517</v>
      </c>
      <c r="ATL65">
        <v>0</v>
      </c>
      <c r="ATM65">
        <v>0</v>
      </c>
      <c r="ATN65">
        <v>0</v>
      </c>
      <c r="ATO65">
        <v>0</v>
      </c>
      <c r="ATP65">
        <v>1</v>
      </c>
      <c r="ATQ65">
        <v>0</v>
      </c>
      <c r="ATR65">
        <v>0</v>
      </c>
      <c r="ATS65">
        <v>0</v>
      </c>
      <c r="ATT65">
        <v>0</v>
      </c>
      <c r="ATV65" t="s">
        <v>2213</v>
      </c>
      <c r="ATZ65" t="s">
        <v>2213</v>
      </c>
      <c r="AUD65" t="s">
        <v>2251</v>
      </c>
      <c r="AUF65" t="s">
        <v>2251</v>
      </c>
      <c r="AUI65">
        <v>468422931</v>
      </c>
      <c r="AUJ65" s="2">
        <v>45157.436956018522</v>
      </c>
      <c r="AUM65" t="s">
        <v>2214</v>
      </c>
      <c r="AUN65" t="s">
        <v>2215</v>
      </c>
      <c r="AUO65" t="s">
        <v>2216</v>
      </c>
    </row>
    <row r="66" spans="1:534 1125:1237" x14ac:dyDescent="0.35">
      <c r="A66">
        <v>65</v>
      </c>
      <c r="B66" t="s">
        <v>2518</v>
      </c>
      <c r="C66" s="2">
        <v>45157</v>
      </c>
      <c r="D66" t="s">
        <v>2319</v>
      </c>
      <c r="E66" t="s">
        <v>2352</v>
      </c>
      <c r="F66" s="2">
        <v>45157.361888043983</v>
      </c>
      <c r="G66" s="2">
        <v>45157.390358310193</v>
      </c>
      <c r="H66" t="s">
        <v>2189</v>
      </c>
      <c r="K66" t="s">
        <v>2190</v>
      </c>
      <c r="L66" s="2">
        <v>45157</v>
      </c>
      <c r="M66" t="s">
        <v>99</v>
      </c>
      <c r="N66" t="s">
        <v>2321</v>
      </c>
      <c r="O66" t="s">
        <v>102</v>
      </c>
      <c r="P66" t="s">
        <v>2192</v>
      </c>
      <c r="S66" t="s">
        <v>2193</v>
      </c>
      <c r="T66" t="s">
        <v>2322</v>
      </c>
      <c r="V66" t="s">
        <v>2195</v>
      </c>
      <c r="X66" t="s">
        <v>2196</v>
      </c>
      <c r="AA66" t="s">
        <v>2206</v>
      </c>
      <c r="AB66">
        <v>0</v>
      </c>
      <c r="AC66">
        <v>0</v>
      </c>
      <c r="AD66">
        <v>0</v>
      </c>
      <c r="AE66">
        <v>1</v>
      </c>
      <c r="AF66">
        <v>1</v>
      </c>
      <c r="EK66" t="s">
        <v>2206</v>
      </c>
      <c r="EL66">
        <v>0</v>
      </c>
      <c r="EM66">
        <v>0</v>
      </c>
      <c r="EN66">
        <v>0</v>
      </c>
      <c r="EO66">
        <v>0</v>
      </c>
      <c r="EP66">
        <v>1</v>
      </c>
      <c r="EQ66">
        <v>1</v>
      </c>
      <c r="JB66" t="s">
        <v>2519</v>
      </c>
      <c r="JC66">
        <v>0</v>
      </c>
      <c r="JD66">
        <v>0</v>
      </c>
      <c r="JE66">
        <v>0</v>
      </c>
      <c r="JF66">
        <v>0</v>
      </c>
      <c r="JG66">
        <v>1</v>
      </c>
      <c r="JH66">
        <v>0</v>
      </c>
      <c r="JI66">
        <v>0</v>
      </c>
      <c r="JJ66">
        <v>0</v>
      </c>
      <c r="JK66">
        <v>0</v>
      </c>
      <c r="JL66">
        <v>0</v>
      </c>
      <c r="JM66">
        <v>0</v>
      </c>
      <c r="JN66">
        <v>0</v>
      </c>
      <c r="JO66">
        <v>0</v>
      </c>
      <c r="JP66">
        <v>0</v>
      </c>
      <c r="JQ66">
        <v>0</v>
      </c>
      <c r="JR66">
        <v>0</v>
      </c>
      <c r="JS66">
        <v>1</v>
      </c>
      <c r="JT66">
        <v>3</v>
      </c>
      <c r="LX66" t="s">
        <v>2198</v>
      </c>
      <c r="LY66">
        <v>5000</v>
      </c>
      <c r="LZ66" t="s">
        <v>2342</v>
      </c>
      <c r="MC66">
        <v>45</v>
      </c>
      <c r="MD66">
        <v>90</v>
      </c>
      <c r="ME66">
        <v>1</v>
      </c>
      <c r="MF66">
        <v>50</v>
      </c>
      <c r="MG66">
        <v>0</v>
      </c>
      <c r="QX66" t="s">
        <v>2195</v>
      </c>
      <c r="QZ66" t="s">
        <v>2519</v>
      </c>
      <c r="RA66">
        <v>0</v>
      </c>
      <c r="RB66">
        <v>0</v>
      </c>
      <c r="RC66">
        <v>0</v>
      </c>
      <c r="RD66">
        <v>0</v>
      </c>
      <c r="RE66">
        <v>1</v>
      </c>
      <c r="RF66">
        <v>0</v>
      </c>
      <c r="RG66">
        <v>0</v>
      </c>
      <c r="RH66">
        <v>0</v>
      </c>
      <c r="RI66">
        <v>0</v>
      </c>
      <c r="RJ66">
        <v>0</v>
      </c>
      <c r="RK66">
        <v>0</v>
      </c>
      <c r="RL66">
        <v>0</v>
      </c>
      <c r="RM66">
        <v>0</v>
      </c>
      <c r="RN66">
        <v>0</v>
      </c>
      <c r="RO66">
        <v>0</v>
      </c>
      <c r="RP66">
        <v>0</v>
      </c>
      <c r="RR66" t="s">
        <v>2354</v>
      </c>
      <c r="RS66">
        <v>1</v>
      </c>
      <c r="RT66">
        <v>0</v>
      </c>
      <c r="RU66">
        <v>0</v>
      </c>
      <c r="RV66">
        <v>0</v>
      </c>
      <c r="RW66">
        <v>0</v>
      </c>
      <c r="RX66">
        <v>1</v>
      </c>
      <c r="RY66">
        <v>1</v>
      </c>
      <c r="RZ66">
        <v>0</v>
      </c>
      <c r="SA66">
        <v>0</v>
      </c>
      <c r="SB66">
        <v>0</v>
      </c>
      <c r="SC66">
        <v>0</v>
      </c>
      <c r="SF66" t="s">
        <v>2223</v>
      </c>
      <c r="SG66">
        <v>0</v>
      </c>
      <c r="SH66">
        <v>1</v>
      </c>
      <c r="SI66">
        <v>0</v>
      </c>
      <c r="SJ66">
        <v>0</v>
      </c>
      <c r="SK66" t="s">
        <v>2519</v>
      </c>
      <c r="SL66">
        <v>0</v>
      </c>
      <c r="SM66">
        <v>0</v>
      </c>
      <c r="SN66">
        <v>0</v>
      </c>
      <c r="SO66">
        <v>0</v>
      </c>
      <c r="SP66">
        <v>1</v>
      </c>
      <c r="SQ66">
        <v>0</v>
      </c>
      <c r="SR66">
        <v>0</v>
      </c>
      <c r="SS66">
        <v>0</v>
      </c>
      <c r="ST66">
        <v>0</v>
      </c>
      <c r="SU66">
        <v>0</v>
      </c>
      <c r="SV66">
        <v>0</v>
      </c>
      <c r="SW66">
        <v>0</v>
      </c>
      <c r="SX66">
        <v>0</v>
      </c>
      <c r="SY66">
        <v>0</v>
      </c>
      <c r="SZ66">
        <v>0</v>
      </c>
      <c r="TA66">
        <v>0</v>
      </c>
      <c r="TB66" t="s">
        <v>2374</v>
      </c>
      <c r="TC66">
        <v>0</v>
      </c>
      <c r="TD66">
        <v>0</v>
      </c>
      <c r="TE66">
        <v>0</v>
      </c>
      <c r="TF66">
        <v>1</v>
      </c>
      <c r="TG66">
        <v>0</v>
      </c>
      <c r="TH66">
        <v>0</v>
      </c>
      <c r="TI66">
        <v>0</v>
      </c>
      <c r="TJ66">
        <v>0</v>
      </c>
      <c r="TK66">
        <v>1</v>
      </c>
      <c r="TL66">
        <v>0</v>
      </c>
      <c r="TM66">
        <v>0</v>
      </c>
      <c r="TN66">
        <v>0</v>
      </c>
      <c r="AQG66" t="s">
        <v>2393</v>
      </c>
      <c r="AQH66">
        <v>0</v>
      </c>
      <c r="AQI66">
        <v>0</v>
      </c>
      <c r="AQJ66">
        <v>1</v>
      </c>
      <c r="AQK66">
        <v>0</v>
      </c>
      <c r="AQL66">
        <v>1</v>
      </c>
      <c r="AQM66">
        <v>0</v>
      </c>
      <c r="AQN66">
        <v>0</v>
      </c>
      <c r="AQO66">
        <v>0</v>
      </c>
      <c r="AQP66">
        <v>0</v>
      </c>
      <c r="AQQ66">
        <v>0</v>
      </c>
      <c r="AQS66" t="s">
        <v>2326</v>
      </c>
      <c r="AQT66">
        <v>0</v>
      </c>
      <c r="AQU66">
        <v>0</v>
      </c>
      <c r="AQV66">
        <v>0</v>
      </c>
      <c r="AQW66">
        <v>1</v>
      </c>
      <c r="AQX66">
        <v>0</v>
      </c>
      <c r="AQY66">
        <v>0</v>
      </c>
      <c r="AQZ66">
        <v>0</v>
      </c>
      <c r="ARA66">
        <v>0</v>
      </c>
      <c r="ARB66">
        <v>0</v>
      </c>
      <c r="ARC66">
        <v>0</v>
      </c>
      <c r="ARD66">
        <v>0</v>
      </c>
      <c r="ARF66" t="s">
        <v>2306</v>
      </c>
      <c r="ARG66" t="s">
        <v>2210</v>
      </c>
      <c r="ARH66">
        <v>0</v>
      </c>
      <c r="ARI66">
        <v>1</v>
      </c>
      <c r="ARJ66">
        <v>0</v>
      </c>
      <c r="ARK66">
        <v>0</v>
      </c>
      <c r="ARL66">
        <v>0</v>
      </c>
      <c r="ARM66">
        <v>0</v>
      </c>
      <c r="ARO66" t="s">
        <v>2206</v>
      </c>
      <c r="ARP66">
        <v>1</v>
      </c>
      <c r="ARQ66">
        <v>0</v>
      </c>
      <c r="ARR66">
        <v>0</v>
      </c>
      <c r="ARS66">
        <v>0</v>
      </c>
      <c r="ART66">
        <v>0</v>
      </c>
      <c r="ARU66">
        <v>0</v>
      </c>
      <c r="ARW66">
        <v>0</v>
      </c>
      <c r="ARX66">
        <v>0</v>
      </c>
      <c r="ARY66">
        <v>0</v>
      </c>
      <c r="ASB66" t="s">
        <v>2211</v>
      </c>
      <c r="ASC66" t="s">
        <v>2206</v>
      </c>
      <c r="ASD66">
        <v>1</v>
      </c>
      <c r="ASE66">
        <v>0</v>
      </c>
      <c r="ASF66">
        <v>0</v>
      </c>
      <c r="ASG66">
        <v>0</v>
      </c>
      <c r="ASH66">
        <v>0</v>
      </c>
      <c r="ASI66">
        <v>0</v>
      </c>
      <c r="ASJ66">
        <v>0</v>
      </c>
      <c r="ASK66">
        <v>0</v>
      </c>
      <c r="ASL66">
        <v>0</v>
      </c>
      <c r="ASN66" t="s">
        <v>2356</v>
      </c>
      <c r="ASO66">
        <v>0</v>
      </c>
      <c r="ASP66">
        <v>0</v>
      </c>
      <c r="ASQ66">
        <v>1</v>
      </c>
      <c r="ASR66">
        <v>1</v>
      </c>
      <c r="ASS66">
        <v>0</v>
      </c>
      <c r="AST66">
        <v>0</v>
      </c>
      <c r="ASU66">
        <v>0</v>
      </c>
      <c r="ASV66">
        <v>0</v>
      </c>
      <c r="ASW66">
        <v>0</v>
      </c>
      <c r="ASX66">
        <v>0</v>
      </c>
      <c r="ASZ66" t="s">
        <v>2206</v>
      </c>
      <c r="ATA66">
        <v>1</v>
      </c>
      <c r="ATB66">
        <v>0</v>
      </c>
      <c r="ATC66">
        <v>0</v>
      </c>
      <c r="ATD66">
        <v>0</v>
      </c>
      <c r="ATE66">
        <v>0</v>
      </c>
      <c r="ATF66">
        <v>0</v>
      </c>
      <c r="ATG66">
        <v>0</v>
      </c>
      <c r="ATH66">
        <v>0</v>
      </c>
      <c r="ATI66">
        <v>0</v>
      </c>
      <c r="ATK66" t="s">
        <v>2247</v>
      </c>
      <c r="ATL66">
        <v>0</v>
      </c>
      <c r="ATM66">
        <v>0</v>
      </c>
      <c r="ATN66">
        <v>0</v>
      </c>
      <c r="ATO66">
        <v>0</v>
      </c>
      <c r="ATP66">
        <v>1</v>
      </c>
      <c r="ATQ66">
        <v>1</v>
      </c>
      <c r="ATR66">
        <v>1</v>
      </c>
      <c r="ATS66">
        <v>0</v>
      </c>
      <c r="ATT66">
        <v>0</v>
      </c>
      <c r="ATV66" t="s">
        <v>2273</v>
      </c>
      <c r="ATW66" t="s">
        <v>2195</v>
      </c>
      <c r="ATY66" t="s">
        <v>2338</v>
      </c>
      <c r="ATZ66" t="s">
        <v>2273</v>
      </c>
      <c r="AUA66" t="s">
        <v>2195</v>
      </c>
      <c r="AUC66" t="s">
        <v>2378</v>
      </c>
      <c r="AUI66">
        <v>468596146</v>
      </c>
      <c r="AUJ66" s="2">
        <v>45157.693437499998</v>
      </c>
      <c r="AUM66" t="s">
        <v>2214</v>
      </c>
      <c r="AUN66" t="s">
        <v>2215</v>
      </c>
      <c r="AUO66" t="s">
        <v>2216</v>
      </c>
    </row>
    <row r="67" spans="1:534 1125:1237" x14ac:dyDescent="0.35">
      <c r="A67">
        <v>66</v>
      </c>
      <c r="B67" t="s">
        <v>2520</v>
      </c>
      <c r="C67" s="2">
        <v>45157</v>
      </c>
      <c r="D67" t="s">
        <v>2319</v>
      </c>
      <c r="E67" t="s">
        <v>2352</v>
      </c>
      <c r="F67" s="2">
        <v>45157.39240084491</v>
      </c>
      <c r="G67" s="2">
        <v>45157.396974560193</v>
      </c>
      <c r="H67" t="s">
        <v>2189</v>
      </c>
      <c r="K67" t="s">
        <v>2190</v>
      </c>
      <c r="L67" s="2">
        <v>45157</v>
      </c>
      <c r="M67" t="s">
        <v>99</v>
      </c>
      <c r="N67" t="s">
        <v>2321</v>
      </c>
      <c r="O67" t="s">
        <v>102</v>
      </c>
      <c r="P67" t="s">
        <v>2192</v>
      </c>
      <c r="S67" t="s">
        <v>2193</v>
      </c>
      <c r="T67" t="s">
        <v>2322</v>
      </c>
      <c r="V67" t="s">
        <v>2195</v>
      </c>
      <c r="X67" t="s">
        <v>2196</v>
      </c>
      <c r="AA67" t="s">
        <v>2206</v>
      </c>
      <c r="AB67">
        <v>0</v>
      </c>
      <c r="AC67">
        <v>0</v>
      </c>
      <c r="AD67">
        <v>0</v>
      </c>
      <c r="AE67">
        <v>1</v>
      </c>
      <c r="AF67">
        <v>1</v>
      </c>
      <c r="EK67" t="s">
        <v>2206</v>
      </c>
      <c r="EL67">
        <v>0</v>
      </c>
      <c r="EM67">
        <v>0</v>
      </c>
      <c r="EN67">
        <v>0</v>
      </c>
      <c r="EO67">
        <v>0</v>
      </c>
      <c r="EP67">
        <v>1</v>
      </c>
      <c r="EQ67">
        <v>1</v>
      </c>
      <c r="JB67" t="s">
        <v>2519</v>
      </c>
      <c r="JC67">
        <v>0</v>
      </c>
      <c r="JD67">
        <v>0</v>
      </c>
      <c r="JE67">
        <v>0</v>
      </c>
      <c r="JF67">
        <v>0</v>
      </c>
      <c r="JG67">
        <v>1</v>
      </c>
      <c r="JH67">
        <v>0</v>
      </c>
      <c r="JI67">
        <v>0</v>
      </c>
      <c r="JJ67">
        <v>0</v>
      </c>
      <c r="JK67">
        <v>0</v>
      </c>
      <c r="JL67">
        <v>0</v>
      </c>
      <c r="JM67">
        <v>0</v>
      </c>
      <c r="JN67">
        <v>0</v>
      </c>
      <c r="JO67">
        <v>0</v>
      </c>
      <c r="JP67">
        <v>0</v>
      </c>
      <c r="JQ67">
        <v>0</v>
      </c>
      <c r="JR67">
        <v>0</v>
      </c>
      <c r="JS67">
        <v>1</v>
      </c>
      <c r="JT67">
        <v>3</v>
      </c>
      <c r="LX67" t="s">
        <v>2198</v>
      </c>
      <c r="LY67">
        <v>6000</v>
      </c>
      <c r="LZ67" t="s">
        <v>2239</v>
      </c>
      <c r="MC67">
        <v>45</v>
      </c>
      <c r="MD67">
        <v>90</v>
      </c>
      <c r="ME67">
        <v>1</v>
      </c>
      <c r="MF67">
        <v>40</v>
      </c>
      <c r="MG67">
        <v>0</v>
      </c>
      <c r="QX67" t="s">
        <v>2195</v>
      </c>
      <c r="QZ67" t="s">
        <v>2519</v>
      </c>
      <c r="RA67">
        <v>0</v>
      </c>
      <c r="RB67">
        <v>0</v>
      </c>
      <c r="RC67">
        <v>0</v>
      </c>
      <c r="RD67">
        <v>0</v>
      </c>
      <c r="RE67">
        <v>1</v>
      </c>
      <c r="RF67">
        <v>0</v>
      </c>
      <c r="RG67">
        <v>0</v>
      </c>
      <c r="RH67">
        <v>0</v>
      </c>
      <c r="RI67">
        <v>0</v>
      </c>
      <c r="RJ67">
        <v>0</v>
      </c>
      <c r="RK67">
        <v>0</v>
      </c>
      <c r="RL67">
        <v>0</v>
      </c>
      <c r="RM67">
        <v>0</v>
      </c>
      <c r="RN67">
        <v>0</v>
      </c>
      <c r="RO67">
        <v>0</v>
      </c>
      <c r="RP67">
        <v>0</v>
      </c>
      <c r="RR67" t="s">
        <v>2361</v>
      </c>
      <c r="RS67">
        <v>1</v>
      </c>
      <c r="RT67">
        <v>0</v>
      </c>
      <c r="RU67">
        <v>0</v>
      </c>
      <c r="RV67">
        <v>1</v>
      </c>
      <c r="RW67">
        <v>0</v>
      </c>
      <c r="RX67">
        <v>0</v>
      </c>
      <c r="RY67">
        <v>1</v>
      </c>
      <c r="RZ67">
        <v>0</v>
      </c>
      <c r="SA67">
        <v>0</v>
      </c>
      <c r="SB67">
        <v>0</v>
      </c>
      <c r="SC67">
        <v>0</v>
      </c>
      <c r="SF67" t="s">
        <v>2223</v>
      </c>
      <c r="SG67">
        <v>0</v>
      </c>
      <c r="SH67">
        <v>1</v>
      </c>
      <c r="SI67">
        <v>0</v>
      </c>
      <c r="SJ67">
        <v>0</v>
      </c>
      <c r="SK67" t="s">
        <v>2519</v>
      </c>
      <c r="SL67">
        <v>0</v>
      </c>
      <c r="SM67">
        <v>0</v>
      </c>
      <c r="SN67">
        <v>0</v>
      </c>
      <c r="SO67">
        <v>0</v>
      </c>
      <c r="SP67">
        <v>1</v>
      </c>
      <c r="SQ67">
        <v>0</v>
      </c>
      <c r="SR67">
        <v>0</v>
      </c>
      <c r="SS67">
        <v>0</v>
      </c>
      <c r="ST67">
        <v>0</v>
      </c>
      <c r="SU67">
        <v>0</v>
      </c>
      <c r="SV67">
        <v>0</v>
      </c>
      <c r="SW67">
        <v>0</v>
      </c>
      <c r="SX67">
        <v>0</v>
      </c>
      <c r="SY67">
        <v>0</v>
      </c>
      <c r="SZ67">
        <v>0</v>
      </c>
      <c r="TA67">
        <v>0</v>
      </c>
      <c r="TB67" t="s">
        <v>2417</v>
      </c>
      <c r="TC67">
        <v>0</v>
      </c>
      <c r="TD67">
        <v>0</v>
      </c>
      <c r="TE67">
        <v>0</v>
      </c>
      <c r="TF67">
        <v>0</v>
      </c>
      <c r="TG67">
        <v>0</v>
      </c>
      <c r="TH67">
        <v>0</v>
      </c>
      <c r="TI67">
        <v>1</v>
      </c>
      <c r="TJ67">
        <v>0</v>
      </c>
      <c r="TK67">
        <v>0</v>
      </c>
      <c r="TL67">
        <v>0</v>
      </c>
      <c r="TM67">
        <v>0</v>
      </c>
      <c r="TN67">
        <v>0</v>
      </c>
      <c r="AQG67" t="s">
        <v>2408</v>
      </c>
      <c r="AQH67">
        <v>0</v>
      </c>
      <c r="AQI67">
        <v>0</v>
      </c>
      <c r="AQJ67">
        <v>1</v>
      </c>
      <c r="AQK67">
        <v>0</v>
      </c>
      <c r="AQL67">
        <v>0</v>
      </c>
      <c r="AQM67">
        <v>0</v>
      </c>
      <c r="AQN67">
        <v>0</v>
      </c>
      <c r="AQO67">
        <v>0</v>
      </c>
      <c r="AQP67">
        <v>0</v>
      </c>
      <c r="AQQ67">
        <v>0</v>
      </c>
      <c r="AQS67" t="s">
        <v>2326</v>
      </c>
      <c r="AQT67">
        <v>0</v>
      </c>
      <c r="AQU67">
        <v>0</v>
      </c>
      <c r="AQV67">
        <v>0</v>
      </c>
      <c r="AQW67">
        <v>1</v>
      </c>
      <c r="AQX67">
        <v>0</v>
      </c>
      <c r="AQY67">
        <v>0</v>
      </c>
      <c r="AQZ67">
        <v>0</v>
      </c>
      <c r="ARA67">
        <v>0</v>
      </c>
      <c r="ARB67">
        <v>0</v>
      </c>
      <c r="ARC67">
        <v>0</v>
      </c>
      <c r="ARD67">
        <v>0</v>
      </c>
      <c r="ARF67" t="s">
        <v>2306</v>
      </c>
      <c r="ARG67" t="s">
        <v>2210</v>
      </c>
      <c r="ARH67">
        <v>0</v>
      </c>
      <c r="ARI67">
        <v>1</v>
      </c>
      <c r="ARJ67">
        <v>0</v>
      </c>
      <c r="ARK67">
        <v>0</v>
      </c>
      <c r="ARL67">
        <v>0</v>
      </c>
      <c r="ARM67">
        <v>0</v>
      </c>
      <c r="ARO67" t="s">
        <v>2206</v>
      </c>
      <c r="ARP67">
        <v>1</v>
      </c>
      <c r="ARQ67">
        <v>0</v>
      </c>
      <c r="ARR67">
        <v>0</v>
      </c>
      <c r="ARS67">
        <v>0</v>
      </c>
      <c r="ART67">
        <v>0</v>
      </c>
      <c r="ARU67">
        <v>0</v>
      </c>
      <c r="ARW67">
        <v>0</v>
      </c>
      <c r="ARX67">
        <v>0</v>
      </c>
      <c r="ARY67">
        <v>0</v>
      </c>
      <c r="ASB67" t="s">
        <v>2211</v>
      </c>
      <c r="ASC67" t="s">
        <v>2206</v>
      </c>
      <c r="ASD67">
        <v>1</v>
      </c>
      <c r="ASE67">
        <v>0</v>
      </c>
      <c r="ASF67">
        <v>0</v>
      </c>
      <c r="ASG67">
        <v>0</v>
      </c>
      <c r="ASH67">
        <v>0</v>
      </c>
      <c r="ASI67">
        <v>0</v>
      </c>
      <c r="ASJ67">
        <v>0</v>
      </c>
      <c r="ASK67">
        <v>0</v>
      </c>
      <c r="ASL67">
        <v>0</v>
      </c>
      <c r="ASN67" t="s">
        <v>2356</v>
      </c>
      <c r="ASO67">
        <v>0</v>
      </c>
      <c r="ASP67">
        <v>0</v>
      </c>
      <c r="ASQ67">
        <v>1</v>
      </c>
      <c r="ASR67">
        <v>1</v>
      </c>
      <c r="ASS67">
        <v>0</v>
      </c>
      <c r="AST67">
        <v>0</v>
      </c>
      <c r="ASU67">
        <v>0</v>
      </c>
      <c r="ASV67">
        <v>0</v>
      </c>
      <c r="ASW67">
        <v>0</v>
      </c>
      <c r="ASX67">
        <v>0</v>
      </c>
      <c r="ASZ67" t="s">
        <v>2206</v>
      </c>
      <c r="ATA67">
        <v>1</v>
      </c>
      <c r="ATB67">
        <v>0</v>
      </c>
      <c r="ATC67">
        <v>0</v>
      </c>
      <c r="ATD67">
        <v>0</v>
      </c>
      <c r="ATE67">
        <v>0</v>
      </c>
      <c r="ATF67">
        <v>0</v>
      </c>
      <c r="ATG67">
        <v>0</v>
      </c>
      <c r="ATH67">
        <v>0</v>
      </c>
      <c r="ATI67">
        <v>0</v>
      </c>
      <c r="ATK67" t="s">
        <v>2394</v>
      </c>
      <c r="ATL67">
        <v>0</v>
      </c>
      <c r="ATM67">
        <v>0</v>
      </c>
      <c r="ATN67">
        <v>0</v>
      </c>
      <c r="ATO67">
        <v>0</v>
      </c>
      <c r="ATP67">
        <v>1</v>
      </c>
      <c r="ATQ67">
        <v>1</v>
      </c>
      <c r="ATR67">
        <v>0</v>
      </c>
      <c r="ATS67">
        <v>0</v>
      </c>
      <c r="ATT67">
        <v>0</v>
      </c>
      <c r="ATV67" t="s">
        <v>2273</v>
      </c>
      <c r="ATW67" t="s">
        <v>2195</v>
      </c>
      <c r="ATY67" t="s">
        <v>2338</v>
      </c>
      <c r="ATZ67" t="s">
        <v>2273</v>
      </c>
      <c r="AUA67" t="s">
        <v>2195</v>
      </c>
      <c r="AUC67" t="s">
        <v>2378</v>
      </c>
      <c r="AUI67">
        <v>468596157</v>
      </c>
      <c r="AUJ67" s="2">
        <v>45157.693449074082</v>
      </c>
      <c r="AUM67" t="s">
        <v>2214</v>
      </c>
      <c r="AUN67" t="s">
        <v>2215</v>
      </c>
      <c r="AUO67" t="s">
        <v>2216</v>
      </c>
    </row>
    <row r="68" spans="1:534 1125:1237" x14ac:dyDescent="0.35">
      <c r="A68">
        <v>67</v>
      </c>
      <c r="B68" t="s">
        <v>2521</v>
      </c>
      <c r="C68" s="2">
        <v>45157</v>
      </c>
      <c r="D68" t="s">
        <v>2319</v>
      </c>
      <c r="E68" t="s">
        <v>2352</v>
      </c>
      <c r="F68" s="2">
        <v>45157.446367615739</v>
      </c>
      <c r="G68" s="2">
        <v>45157.454201527777</v>
      </c>
      <c r="H68" t="s">
        <v>2189</v>
      </c>
      <c r="K68" t="s">
        <v>2190</v>
      </c>
      <c r="L68" s="2">
        <v>45157</v>
      </c>
      <c r="M68" t="s">
        <v>99</v>
      </c>
      <c r="N68" t="s">
        <v>2321</v>
      </c>
      <c r="O68" t="s">
        <v>102</v>
      </c>
      <c r="P68" t="s">
        <v>2192</v>
      </c>
      <c r="S68" t="s">
        <v>2193</v>
      </c>
      <c r="T68" t="s">
        <v>2322</v>
      </c>
      <c r="V68" t="s">
        <v>2195</v>
      </c>
      <c r="X68" t="s">
        <v>2196</v>
      </c>
      <c r="AA68" t="s">
        <v>2206</v>
      </c>
      <c r="AB68">
        <v>0</v>
      </c>
      <c r="AC68">
        <v>0</v>
      </c>
      <c r="AD68">
        <v>0</v>
      </c>
      <c r="AE68">
        <v>1</v>
      </c>
      <c r="AF68">
        <v>1</v>
      </c>
      <c r="EK68" t="s">
        <v>2206</v>
      </c>
      <c r="EL68">
        <v>0</v>
      </c>
      <c r="EM68">
        <v>0</v>
      </c>
      <c r="EN68">
        <v>0</v>
      </c>
      <c r="EO68">
        <v>0</v>
      </c>
      <c r="EP68">
        <v>1</v>
      </c>
      <c r="EQ68">
        <v>1</v>
      </c>
      <c r="JB68" t="s">
        <v>2519</v>
      </c>
      <c r="JC68">
        <v>0</v>
      </c>
      <c r="JD68">
        <v>0</v>
      </c>
      <c r="JE68">
        <v>0</v>
      </c>
      <c r="JF68">
        <v>0</v>
      </c>
      <c r="JG68">
        <v>1</v>
      </c>
      <c r="JH68">
        <v>0</v>
      </c>
      <c r="JI68">
        <v>0</v>
      </c>
      <c r="JJ68">
        <v>0</v>
      </c>
      <c r="JK68">
        <v>0</v>
      </c>
      <c r="JL68">
        <v>0</v>
      </c>
      <c r="JM68">
        <v>0</v>
      </c>
      <c r="JN68">
        <v>0</v>
      </c>
      <c r="JO68">
        <v>0</v>
      </c>
      <c r="JP68">
        <v>0</v>
      </c>
      <c r="JQ68">
        <v>0</v>
      </c>
      <c r="JR68">
        <v>0</v>
      </c>
      <c r="JS68">
        <v>1</v>
      </c>
      <c r="JT68">
        <v>3</v>
      </c>
      <c r="LX68" t="s">
        <v>2198</v>
      </c>
      <c r="LY68">
        <v>6000</v>
      </c>
      <c r="LZ68" t="s">
        <v>2342</v>
      </c>
      <c r="MC68">
        <v>45</v>
      </c>
      <c r="MD68">
        <v>90</v>
      </c>
      <c r="ME68">
        <v>1</v>
      </c>
      <c r="MF68">
        <v>60</v>
      </c>
      <c r="MG68">
        <v>0</v>
      </c>
      <c r="QX68" t="s">
        <v>2195</v>
      </c>
      <c r="QZ68" t="s">
        <v>2519</v>
      </c>
      <c r="RA68">
        <v>0</v>
      </c>
      <c r="RB68">
        <v>0</v>
      </c>
      <c r="RC68">
        <v>0</v>
      </c>
      <c r="RD68">
        <v>0</v>
      </c>
      <c r="RE68">
        <v>1</v>
      </c>
      <c r="RF68">
        <v>0</v>
      </c>
      <c r="RG68">
        <v>0</v>
      </c>
      <c r="RH68">
        <v>0</v>
      </c>
      <c r="RI68">
        <v>0</v>
      </c>
      <c r="RJ68">
        <v>0</v>
      </c>
      <c r="RK68">
        <v>0</v>
      </c>
      <c r="RL68">
        <v>0</v>
      </c>
      <c r="RM68">
        <v>0</v>
      </c>
      <c r="RN68">
        <v>0</v>
      </c>
      <c r="RO68">
        <v>0</v>
      </c>
      <c r="RP68">
        <v>0</v>
      </c>
      <c r="RR68" t="s">
        <v>2361</v>
      </c>
      <c r="RS68">
        <v>1</v>
      </c>
      <c r="RT68">
        <v>0</v>
      </c>
      <c r="RU68">
        <v>0</v>
      </c>
      <c r="RV68">
        <v>1</v>
      </c>
      <c r="RW68">
        <v>0</v>
      </c>
      <c r="RX68">
        <v>0</v>
      </c>
      <c r="RY68">
        <v>1</v>
      </c>
      <c r="RZ68">
        <v>0</v>
      </c>
      <c r="SA68">
        <v>0</v>
      </c>
      <c r="SB68">
        <v>0</v>
      </c>
      <c r="SC68">
        <v>0</v>
      </c>
      <c r="SF68" t="s">
        <v>2223</v>
      </c>
      <c r="SG68">
        <v>0</v>
      </c>
      <c r="SH68">
        <v>1</v>
      </c>
      <c r="SI68">
        <v>0</v>
      </c>
      <c r="SJ68">
        <v>0</v>
      </c>
      <c r="SK68" t="s">
        <v>2519</v>
      </c>
      <c r="SL68">
        <v>0</v>
      </c>
      <c r="SM68">
        <v>0</v>
      </c>
      <c r="SN68">
        <v>0</v>
      </c>
      <c r="SO68">
        <v>0</v>
      </c>
      <c r="SP68">
        <v>1</v>
      </c>
      <c r="SQ68">
        <v>0</v>
      </c>
      <c r="SR68">
        <v>0</v>
      </c>
      <c r="SS68">
        <v>0</v>
      </c>
      <c r="ST68">
        <v>0</v>
      </c>
      <c r="SU68">
        <v>0</v>
      </c>
      <c r="SV68">
        <v>0</v>
      </c>
      <c r="SW68">
        <v>0</v>
      </c>
      <c r="SX68">
        <v>0</v>
      </c>
      <c r="SY68">
        <v>0</v>
      </c>
      <c r="SZ68">
        <v>0</v>
      </c>
      <c r="TA68">
        <v>0</v>
      </c>
      <c r="TB68" t="s">
        <v>2324</v>
      </c>
      <c r="TC68">
        <v>0</v>
      </c>
      <c r="TD68">
        <v>0</v>
      </c>
      <c r="TE68">
        <v>0</v>
      </c>
      <c r="TF68">
        <v>0</v>
      </c>
      <c r="TG68">
        <v>0</v>
      </c>
      <c r="TH68">
        <v>0</v>
      </c>
      <c r="TI68">
        <v>0</v>
      </c>
      <c r="TJ68">
        <v>0</v>
      </c>
      <c r="TK68">
        <v>1</v>
      </c>
      <c r="TL68">
        <v>0</v>
      </c>
      <c r="TM68">
        <v>0</v>
      </c>
      <c r="TN68">
        <v>0</v>
      </c>
      <c r="AQG68" t="s">
        <v>2408</v>
      </c>
      <c r="AQH68">
        <v>0</v>
      </c>
      <c r="AQI68">
        <v>0</v>
      </c>
      <c r="AQJ68">
        <v>1</v>
      </c>
      <c r="AQK68">
        <v>0</v>
      </c>
      <c r="AQL68">
        <v>0</v>
      </c>
      <c r="AQM68">
        <v>0</v>
      </c>
      <c r="AQN68">
        <v>0</v>
      </c>
      <c r="AQO68">
        <v>0</v>
      </c>
      <c r="AQP68">
        <v>0</v>
      </c>
      <c r="AQQ68">
        <v>0</v>
      </c>
      <c r="AQS68" t="s">
        <v>2326</v>
      </c>
      <c r="AQT68">
        <v>0</v>
      </c>
      <c r="AQU68">
        <v>0</v>
      </c>
      <c r="AQV68">
        <v>0</v>
      </c>
      <c r="AQW68">
        <v>1</v>
      </c>
      <c r="AQX68">
        <v>0</v>
      </c>
      <c r="AQY68">
        <v>0</v>
      </c>
      <c r="AQZ68">
        <v>0</v>
      </c>
      <c r="ARA68">
        <v>0</v>
      </c>
      <c r="ARB68">
        <v>0</v>
      </c>
      <c r="ARC68">
        <v>0</v>
      </c>
      <c r="ARD68">
        <v>0</v>
      </c>
      <c r="ARF68" t="s">
        <v>2335</v>
      </c>
      <c r="ARG68" t="s">
        <v>2210</v>
      </c>
      <c r="ARH68">
        <v>0</v>
      </c>
      <c r="ARI68">
        <v>1</v>
      </c>
      <c r="ARJ68">
        <v>0</v>
      </c>
      <c r="ARK68">
        <v>0</v>
      </c>
      <c r="ARL68">
        <v>0</v>
      </c>
      <c r="ARM68">
        <v>0</v>
      </c>
      <c r="ARO68" t="s">
        <v>2206</v>
      </c>
      <c r="ARP68">
        <v>1</v>
      </c>
      <c r="ARQ68">
        <v>0</v>
      </c>
      <c r="ARR68">
        <v>0</v>
      </c>
      <c r="ARS68">
        <v>0</v>
      </c>
      <c r="ART68">
        <v>0</v>
      </c>
      <c r="ARU68">
        <v>0</v>
      </c>
      <c r="ARW68">
        <v>0</v>
      </c>
      <c r="ARX68">
        <v>0</v>
      </c>
      <c r="ARY68">
        <v>0</v>
      </c>
      <c r="ASB68" t="s">
        <v>2211</v>
      </c>
      <c r="ASC68" t="s">
        <v>2206</v>
      </c>
      <c r="ASD68">
        <v>1</v>
      </c>
      <c r="ASE68">
        <v>0</v>
      </c>
      <c r="ASF68">
        <v>0</v>
      </c>
      <c r="ASG68">
        <v>0</v>
      </c>
      <c r="ASH68">
        <v>0</v>
      </c>
      <c r="ASI68">
        <v>0</v>
      </c>
      <c r="ASJ68">
        <v>0</v>
      </c>
      <c r="ASK68">
        <v>0</v>
      </c>
      <c r="ASL68">
        <v>0</v>
      </c>
      <c r="ASN68" t="s">
        <v>2356</v>
      </c>
      <c r="ASO68">
        <v>0</v>
      </c>
      <c r="ASP68">
        <v>0</v>
      </c>
      <c r="ASQ68">
        <v>1</v>
      </c>
      <c r="ASR68">
        <v>1</v>
      </c>
      <c r="ASS68">
        <v>0</v>
      </c>
      <c r="AST68">
        <v>0</v>
      </c>
      <c r="ASU68">
        <v>0</v>
      </c>
      <c r="ASV68">
        <v>0</v>
      </c>
      <c r="ASW68">
        <v>0</v>
      </c>
      <c r="ASX68">
        <v>0</v>
      </c>
      <c r="ASZ68" t="s">
        <v>2206</v>
      </c>
      <c r="ATA68">
        <v>1</v>
      </c>
      <c r="ATB68">
        <v>0</v>
      </c>
      <c r="ATC68">
        <v>0</v>
      </c>
      <c r="ATD68">
        <v>0</v>
      </c>
      <c r="ATE68">
        <v>0</v>
      </c>
      <c r="ATF68">
        <v>0</v>
      </c>
      <c r="ATG68">
        <v>0</v>
      </c>
      <c r="ATH68">
        <v>0</v>
      </c>
      <c r="ATI68">
        <v>0</v>
      </c>
      <c r="ATK68" t="s">
        <v>2431</v>
      </c>
      <c r="ATL68">
        <v>0</v>
      </c>
      <c r="ATM68">
        <v>0</v>
      </c>
      <c r="ATN68">
        <v>0</v>
      </c>
      <c r="ATO68">
        <v>0</v>
      </c>
      <c r="ATP68">
        <v>1</v>
      </c>
      <c r="ATQ68">
        <v>1</v>
      </c>
      <c r="ATR68">
        <v>0</v>
      </c>
      <c r="ATS68">
        <v>0</v>
      </c>
      <c r="ATT68">
        <v>0</v>
      </c>
      <c r="ATV68" t="s">
        <v>2273</v>
      </c>
      <c r="ATW68" t="s">
        <v>2195</v>
      </c>
      <c r="ATY68" t="s">
        <v>2338</v>
      </c>
      <c r="ATZ68" t="s">
        <v>2273</v>
      </c>
      <c r="AUA68" t="s">
        <v>2195</v>
      </c>
      <c r="AUC68" t="s">
        <v>2378</v>
      </c>
      <c r="AUI68">
        <v>468596171</v>
      </c>
      <c r="AUJ68" s="2">
        <v>45157.693472222221</v>
      </c>
      <c r="AUM68" t="s">
        <v>2214</v>
      </c>
      <c r="AUN68" t="s">
        <v>2215</v>
      </c>
      <c r="AUO68" t="s">
        <v>2216</v>
      </c>
    </row>
    <row r="69" spans="1:534 1125:1237" x14ac:dyDescent="0.35">
      <c r="A69">
        <v>68</v>
      </c>
      <c r="B69" t="s">
        <v>2522</v>
      </c>
      <c r="C69" s="2">
        <v>45157</v>
      </c>
      <c r="D69" t="s">
        <v>2319</v>
      </c>
      <c r="E69" t="s">
        <v>2352</v>
      </c>
      <c r="F69" s="2">
        <v>45157.456808506948</v>
      </c>
      <c r="G69" s="2">
        <v>45157.459293599539</v>
      </c>
      <c r="H69" t="s">
        <v>2189</v>
      </c>
      <c r="K69" t="s">
        <v>2190</v>
      </c>
      <c r="L69" s="2">
        <v>45157</v>
      </c>
      <c r="M69" t="s">
        <v>99</v>
      </c>
      <c r="N69" t="s">
        <v>2321</v>
      </c>
      <c r="O69" t="s">
        <v>102</v>
      </c>
      <c r="P69" t="s">
        <v>2192</v>
      </c>
      <c r="S69" t="s">
        <v>2193</v>
      </c>
      <c r="T69" t="s">
        <v>2322</v>
      </c>
      <c r="V69" t="s">
        <v>2195</v>
      </c>
      <c r="X69" t="s">
        <v>2196</v>
      </c>
      <c r="AA69" t="s">
        <v>2206</v>
      </c>
      <c r="AB69">
        <v>0</v>
      </c>
      <c r="AC69">
        <v>0</v>
      </c>
      <c r="AD69">
        <v>0</v>
      </c>
      <c r="AE69">
        <v>1</v>
      </c>
      <c r="AF69">
        <v>1</v>
      </c>
      <c r="EK69" t="s">
        <v>2206</v>
      </c>
      <c r="EL69">
        <v>0</v>
      </c>
      <c r="EM69">
        <v>0</v>
      </c>
      <c r="EN69">
        <v>0</v>
      </c>
      <c r="EO69">
        <v>0</v>
      </c>
      <c r="EP69">
        <v>1</v>
      </c>
      <c r="EQ69">
        <v>1</v>
      </c>
      <c r="JB69" t="s">
        <v>2519</v>
      </c>
      <c r="JC69">
        <v>0</v>
      </c>
      <c r="JD69">
        <v>0</v>
      </c>
      <c r="JE69">
        <v>0</v>
      </c>
      <c r="JF69">
        <v>0</v>
      </c>
      <c r="JG69">
        <v>1</v>
      </c>
      <c r="JH69">
        <v>0</v>
      </c>
      <c r="JI69">
        <v>0</v>
      </c>
      <c r="JJ69">
        <v>0</v>
      </c>
      <c r="JK69">
        <v>0</v>
      </c>
      <c r="JL69">
        <v>0</v>
      </c>
      <c r="JM69">
        <v>0</v>
      </c>
      <c r="JN69">
        <v>0</v>
      </c>
      <c r="JO69">
        <v>0</v>
      </c>
      <c r="JP69">
        <v>0</v>
      </c>
      <c r="JQ69">
        <v>0</v>
      </c>
      <c r="JR69">
        <v>0</v>
      </c>
      <c r="JS69">
        <v>1</v>
      </c>
      <c r="JT69">
        <v>3</v>
      </c>
      <c r="LX69" t="s">
        <v>2198</v>
      </c>
      <c r="LY69">
        <v>5000</v>
      </c>
      <c r="LZ69" t="s">
        <v>2239</v>
      </c>
      <c r="MC69">
        <v>60</v>
      </c>
      <c r="MD69">
        <v>120</v>
      </c>
      <c r="ME69">
        <v>1</v>
      </c>
      <c r="MF69">
        <v>60</v>
      </c>
      <c r="MG69">
        <v>0</v>
      </c>
      <c r="QX69" t="s">
        <v>2195</v>
      </c>
      <c r="QZ69" t="s">
        <v>2519</v>
      </c>
      <c r="RA69">
        <v>0</v>
      </c>
      <c r="RB69">
        <v>0</v>
      </c>
      <c r="RC69">
        <v>0</v>
      </c>
      <c r="RD69">
        <v>0</v>
      </c>
      <c r="RE69">
        <v>1</v>
      </c>
      <c r="RF69">
        <v>0</v>
      </c>
      <c r="RG69">
        <v>0</v>
      </c>
      <c r="RH69">
        <v>0</v>
      </c>
      <c r="RI69">
        <v>0</v>
      </c>
      <c r="RJ69">
        <v>0</v>
      </c>
      <c r="RK69">
        <v>0</v>
      </c>
      <c r="RL69">
        <v>0</v>
      </c>
      <c r="RM69">
        <v>0</v>
      </c>
      <c r="RN69">
        <v>0</v>
      </c>
      <c r="RO69">
        <v>0</v>
      </c>
      <c r="RP69">
        <v>0</v>
      </c>
      <c r="RR69" t="s">
        <v>2419</v>
      </c>
      <c r="RS69">
        <v>1</v>
      </c>
      <c r="RT69">
        <v>0</v>
      </c>
      <c r="RU69">
        <v>0</v>
      </c>
      <c r="RV69">
        <v>1</v>
      </c>
      <c r="RW69">
        <v>0</v>
      </c>
      <c r="RX69">
        <v>0</v>
      </c>
      <c r="RY69">
        <v>1</v>
      </c>
      <c r="RZ69">
        <v>0</v>
      </c>
      <c r="SA69">
        <v>0</v>
      </c>
      <c r="SB69">
        <v>0</v>
      </c>
      <c r="SC69">
        <v>0</v>
      </c>
      <c r="SF69" t="s">
        <v>2223</v>
      </c>
      <c r="SG69">
        <v>0</v>
      </c>
      <c r="SH69">
        <v>1</v>
      </c>
      <c r="SI69">
        <v>0</v>
      </c>
      <c r="SJ69">
        <v>0</v>
      </c>
      <c r="SK69" t="s">
        <v>2519</v>
      </c>
      <c r="SL69">
        <v>0</v>
      </c>
      <c r="SM69">
        <v>0</v>
      </c>
      <c r="SN69">
        <v>0</v>
      </c>
      <c r="SO69">
        <v>0</v>
      </c>
      <c r="SP69">
        <v>1</v>
      </c>
      <c r="SQ69">
        <v>0</v>
      </c>
      <c r="SR69">
        <v>0</v>
      </c>
      <c r="SS69">
        <v>0</v>
      </c>
      <c r="ST69">
        <v>0</v>
      </c>
      <c r="SU69">
        <v>0</v>
      </c>
      <c r="SV69">
        <v>0</v>
      </c>
      <c r="SW69">
        <v>0</v>
      </c>
      <c r="SX69">
        <v>0</v>
      </c>
      <c r="SY69">
        <v>0</v>
      </c>
      <c r="SZ69">
        <v>0</v>
      </c>
      <c r="TA69">
        <v>0</v>
      </c>
      <c r="TB69" t="s">
        <v>2324</v>
      </c>
      <c r="TC69">
        <v>0</v>
      </c>
      <c r="TD69">
        <v>0</v>
      </c>
      <c r="TE69">
        <v>0</v>
      </c>
      <c r="TF69">
        <v>0</v>
      </c>
      <c r="TG69">
        <v>0</v>
      </c>
      <c r="TH69">
        <v>0</v>
      </c>
      <c r="TI69">
        <v>0</v>
      </c>
      <c r="TJ69">
        <v>0</v>
      </c>
      <c r="TK69">
        <v>1</v>
      </c>
      <c r="TL69">
        <v>0</v>
      </c>
      <c r="TM69">
        <v>0</v>
      </c>
      <c r="TN69">
        <v>0</v>
      </c>
      <c r="AQG69" t="s">
        <v>2393</v>
      </c>
      <c r="AQH69">
        <v>0</v>
      </c>
      <c r="AQI69">
        <v>0</v>
      </c>
      <c r="AQJ69">
        <v>1</v>
      </c>
      <c r="AQK69">
        <v>0</v>
      </c>
      <c r="AQL69">
        <v>1</v>
      </c>
      <c r="AQM69">
        <v>0</v>
      </c>
      <c r="AQN69">
        <v>0</v>
      </c>
      <c r="AQO69">
        <v>0</v>
      </c>
      <c r="AQP69">
        <v>0</v>
      </c>
      <c r="AQQ69">
        <v>0</v>
      </c>
      <c r="AQS69" t="s">
        <v>2326</v>
      </c>
      <c r="AQT69">
        <v>0</v>
      </c>
      <c r="AQU69">
        <v>0</v>
      </c>
      <c r="AQV69">
        <v>0</v>
      </c>
      <c r="AQW69">
        <v>1</v>
      </c>
      <c r="AQX69">
        <v>0</v>
      </c>
      <c r="AQY69">
        <v>0</v>
      </c>
      <c r="AQZ69">
        <v>0</v>
      </c>
      <c r="ARA69">
        <v>0</v>
      </c>
      <c r="ARB69">
        <v>0</v>
      </c>
      <c r="ARC69">
        <v>0</v>
      </c>
      <c r="ARD69">
        <v>0</v>
      </c>
      <c r="ARF69" t="s">
        <v>2306</v>
      </c>
      <c r="ARG69" t="s">
        <v>2210</v>
      </c>
      <c r="ARH69">
        <v>0</v>
      </c>
      <c r="ARI69">
        <v>1</v>
      </c>
      <c r="ARJ69">
        <v>0</v>
      </c>
      <c r="ARK69">
        <v>0</v>
      </c>
      <c r="ARL69">
        <v>0</v>
      </c>
      <c r="ARM69">
        <v>0</v>
      </c>
      <c r="ARO69" t="s">
        <v>2206</v>
      </c>
      <c r="ARP69">
        <v>1</v>
      </c>
      <c r="ARQ69">
        <v>0</v>
      </c>
      <c r="ARR69">
        <v>0</v>
      </c>
      <c r="ARS69">
        <v>0</v>
      </c>
      <c r="ART69">
        <v>0</v>
      </c>
      <c r="ARU69">
        <v>0</v>
      </c>
      <c r="ARW69">
        <v>0</v>
      </c>
      <c r="ARX69">
        <v>0</v>
      </c>
      <c r="ARY69">
        <v>0</v>
      </c>
      <c r="ASB69" t="s">
        <v>2211</v>
      </c>
      <c r="ASC69" t="s">
        <v>2206</v>
      </c>
      <c r="ASD69">
        <v>1</v>
      </c>
      <c r="ASE69">
        <v>0</v>
      </c>
      <c r="ASF69">
        <v>0</v>
      </c>
      <c r="ASG69">
        <v>0</v>
      </c>
      <c r="ASH69">
        <v>0</v>
      </c>
      <c r="ASI69">
        <v>0</v>
      </c>
      <c r="ASJ69">
        <v>0</v>
      </c>
      <c r="ASK69">
        <v>0</v>
      </c>
      <c r="ASL69">
        <v>0</v>
      </c>
      <c r="ASN69" t="s">
        <v>2327</v>
      </c>
      <c r="ASO69">
        <v>0</v>
      </c>
      <c r="ASP69">
        <v>0</v>
      </c>
      <c r="ASQ69">
        <v>1</v>
      </c>
      <c r="ASR69">
        <v>1</v>
      </c>
      <c r="ASS69">
        <v>0</v>
      </c>
      <c r="AST69">
        <v>0</v>
      </c>
      <c r="ASU69">
        <v>0</v>
      </c>
      <c r="ASV69">
        <v>0</v>
      </c>
      <c r="ASW69">
        <v>0</v>
      </c>
      <c r="ASX69">
        <v>0</v>
      </c>
      <c r="ASZ69" t="s">
        <v>2206</v>
      </c>
      <c r="ATA69">
        <v>1</v>
      </c>
      <c r="ATB69">
        <v>0</v>
      </c>
      <c r="ATC69">
        <v>0</v>
      </c>
      <c r="ATD69">
        <v>0</v>
      </c>
      <c r="ATE69">
        <v>0</v>
      </c>
      <c r="ATF69">
        <v>0</v>
      </c>
      <c r="ATG69">
        <v>0</v>
      </c>
      <c r="ATH69">
        <v>0</v>
      </c>
      <c r="ATI69">
        <v>0</v>
      </c>
      <c r="ATK69" t="s">
        <v>2375</v>
      </c>
      <c r="ATL69">
        <v>0</v>
      </c>
      <c r="ATM69">
        <v>0</v>
      </c>
      <c r="ATN69">
        <v>0</v>
      </c>
      <c r="ATO69">
        <v>0</v>
      </c>
      <c r="ATP69">
        <v>1</v>
      </c>
      <c r="ATQ69">
        <v>1</v>
      </c>
      <c r="ATR69">
        <v>1</v>
      </c>
      <c r="ATS69">
        <v>0</v>
      </c>
      <c r="ATT69">
        <v>0</v>
      </c>
      <c r="ATV69" t="s">
        <v>2273</v>
      </c>
      <c r="ATW69" t="s">
        <v>2195</v>
      </c>
      <c r="ATY69" t="s">
        <v>2349</v>
      </c>
      <c r="ATZ69" t="s">
        <v>2273</v>
      </c>
      <c r="AUA69" t="s">
        <v>2195</v>
      </c>
      <c r="AUC69" t="s">
        <v>2409</v>
      </c>
      <c r="AUI69">
        <v>468596199</v>
      </c>
      <c r="AUJ69" s="2">
        <v>45157.693506944437</v>
      </c>
      <c r="AUM69" t="s">
        <v>2214</v>
      </c>
      <c r="AUN69" t="s">
        <v>2215</v>
      </c>
      <c r="AUO69" t="s">
        <v>2216</v>
      </c>
    </row>
    <row r="70" spans="1:534 1125:1237" x14ac:dyDescent="0.35">
      <c r="A70">
        <v>69</v>
      </c>
      <c r="B70" t="s">
        <v>2523</v>
      </c>
      <c r="C70" s="2">
        <v>45157</v>
      </c>
      <c r="D70" t="s">
        <v>2319</v>
      </c>
      <c r="E70" t="s">
        <v>2320</v>
      </c>
      <c r="F70" s="2">
        <v>45157.463764722233</v>
      </c>
      <c r="G70" s="2">
        <v>45157.467311099543</v>
      </c>
      <c r="H70" t="s">
        <v>2189</v>
      </c>
      <c r="K70" t="s">
        <v>2190</v>
      </c>
      <c r="L70" s="2">
        <v>45157</v>
      </c>
      <c r="M70" t="s">
        <v>99</v>
      </c>
      <c r="N70" t="s">
        <v>2321</v>
      </c>
      <c r="O70" t="s">
        <v>102</v>
      </c>
      <c r="P70" t="s">
        <v>2192</v>
      </c>
      <c r="S70" t="s">
        <v>2193</v>
      </c>
      <c r="T70" t="s">
        <v>2322</v>
      </c>
      <c r="V70" t="s">
        <v>2195</v>
      </c>
      <c r="X70" t="s">
        <v>2196</v>
      </c>
      <c r="AA70" t="s">
        <v>2206</v>
      </c>
      <c r="AB70">
        <v>0</v>
      </c>
      <c r="AC70">
        <v>0</v>
      </c>
      <c r="AD70">
        <v>0</v>
      </c>
      <c r="AE70">
        <v>1</v>
      </c>
      <c r="AF70">
        <v>1</v>
      </c>
      <c r="EK70" t="s">
        <v>2448</v>
      </c>
      <c r="EL70">
        <v>1</v>
      </c>
      <c r="EM70">
        <v>0</v>
      </c>
      <c r="EN70">
        <v>0</v>
      </c>
      <c r="EO70">
        <v>0</v>
      </c>
      <c r="EP70">
        <v>0</v>
      </c>
      <c r="EQ70">
        <v>1</v>
      </c>
      <c r="ES70" t="s">
        <v>2198</v>
      </c>
      <c r="ET70">
        <v>6000</v>
      </c>
      <c r="EU70" t="s">
        <v>2239</v>
      </c>
      <c r="EX70">
        <v>60</v>
      </c>
      <c r="EY70">
        <v>90</v>
      </c>
      <c r="EZ70">
        <v>1</v>
      </c>
      <c r="FA70">
        <v>55</v>
      </c>
      <c r="FB70">
        <v>0</v>
      </c>
      <c r="GK70" t="s">
        <v>2195</v>
      </c>
      <c r="GM70" t="s">
        <v>2448</v>
      </c>
      <c r="GN70">
        <v>1</v>
      </c>
      <c r="GO70">
        <v>0</v>
      </c>
      <c r="GP70">
        <v>0</v>
      </c>
      <c r="GQ70">
        <v>0</v>
      </c>
      <c r="GR70">
        <v>0</v>
      </c>
      <c r="GT70" t="s">
        <v>2361</v>
      </c>
      <c r="GU70">
        <v>1</v>
      </c>
      <c r="GV70">
        <v>0</v>
      </c>
      <c r="GW70">
        <v>0</v>
      </c>
      <c r="GX70">
        <v>1</v>
      </c>
      <c r="GY70">
        <v>0</v>
      </c>
      <c r="GZ70">
        <v>0</v>
      </c>
      <c r="HA70">
        <v>1</v>
      </c>
      <c r="HB70">
        <v>0</v>
      </c>
      <c r="HC70">
        <v>0</v>
      </c>
      <c r="HD70">
        <v>0</v>
      </c>
      <c r="HE70">
        <v>0</v>
      </c>
      <c r="HH70" t="s">
        <v>2223</v>
      </c>
      <c r="HI70">
        <v>0</v>
      </c>
      <c r="HJ70">
        <v>1</v>
      </c>
      <c r="HK70">
        <v>0</v>
      </c>
      <c r="HL70">
        <v>0</v>
      </c>
      <c r="HM70" t="s">
        <v>2448</v>
      </c>
      <c r="HN70">
        <v>1</v>
      </c>
      <c r="HO70">
        <v>0</v>
      </c>
      <c r="HP70">
        <v>0</v>
      </c>
      <c r="HQ70">
        <v>0</v>
      </c>
      <c r="HR70">
        <v>0</v>
      </c>
      <c r="HS70" t="s">
        <v>2324</v>
      </c>
      <c r="HT70">
        <v>0</v>
      </c>
      <c r="HU70">
        <v>0</v>
      </c>
      <c r="HV70">
        <v>0</v>
      </c>
      <c r="HW70">
        <v>0</v>
      </c>
      <c r="HX70">
        <v>0</v>
      </c>
      <c r="HY70">
        <v>0</v>
      </c>
      <c r="HZ70">
        <v>0</v>
      </c>
      <c r="IA70">
        <v>0</v>
      </c>
      <c r="IB70">
        <v>1</v>
      </c>
      <c r="IC70">
        <v>0</v>
      </c>
      <c r="ID70">
        <v>0</v>
      </c>
      <c r="IE70">
        <v>0</v>
      </c>
      <c r="JB70" t="s">
        <v>2206</v>
      </c>
      <c r="JC70">
        <v>0</v>
      </c>
      <c r="JD70">
        <v>0</v>
      </c>
      <c r="JE70">
        <v>0</v>
      </c>
      <c r="JF70">
        <v>0</v>
      </c>
      <c r="JG70">
        <v>0</v>
      </c>
      <c r="JH70">
        <v>0</v>
      </c>
      <c r="JI70">
        <v>0</v>
      </c>
      <c r="JJ70">
        <v>0</v>
      </c>
      <c r="JK70">
        <v>0</v>
      </c>
      <c r="JL70">
        <v>0</v>
      </c>
      <c r="JM70">
        <v>0</v>
      </c>
      <c r="JN70">
        <v>0</v>
      </c>
      <c r="JO70">
        <v>0</v>
      </c>
      <c r="JP70">
        <v>0</v>
      </c>
      <c r="JQ70">
        <v>0</v>
      </c>
      <c r="JR70">
        <v>1</v>
      </c>
      <c r="JS70">
        <v>1</v>
      </c>
      <c r="JT70">
        <v>3</v>
      </c>
      <c r="AQG70" t="s">
        <v>2408</v>
      </c>
      <c r="AQH70">
        <v>0</v>
      </c>
      <c r="AQI70">
        <v>0</v>
      </c>
      <c r="AQJ70">
        <v>1</v>
      </c>
      <c r="AQK70">
        <v>0</v>
      </c>
      <c r="AQL70">
        <v>0</v>
      </c>
      <c r="AQM70">
        <v>0</v>
      </c>
      <c r="AQN70">
        <v>0</v>
      </c>
      <c r="AQO70">
        <v>0</v>
      </c>
      <c r="AQP70">
        <v>0</v>
      </c>
      <c r="AQQ70">
        <v>0</v>
      </c>
      <c r="AQS70" t="s">
        <v>2326</v>
      </c>
      <c r="AQT70">
        <v>0</v>
      </c>
      <c r="AQU70">
        <v>0</v>
      </c>
      <c r="AQV70">
        <v>0</v>
      </c>
      <c r="AQW70">
        <v>1</v>
      </c>
      <c r="AQX70">
        <v>0</v>
      </c>
      <c r="AQY70">
        <v>0</v>
      </c>
      <c r="AQZ70">
        <v>0</v>
      </c>
      <c r="ARA70">
        <v>0</v>
      </c>
      <c r="ARB70">
        <v>0</v>
      </c>
      <c r="ARC70">
        <v>0</v>
      </c>
      <c r="ARD70">
        <v>0</v>
      </c>
      <c r="ARF70" t="s">
        <v>2335</v>
      </c>
      <c r="ARG70" t="s">
        <v>2210</v>
      </c>
      <c r="ARH70">
        <v>0</v>
      </c>
      <c r="ARI70">
        <v>1</v>
      </c>
      <c r="ARJ70">
        <v>0</v>
      </c>
      <c r="ARK70">
        <v>0</v>
      </c>
      <c r="ARL70">
        <v>0</v>
      </c>
      <c r="ARM70">
        <v>0</v>
      </c>
      <c r="ARO70" t="s">
        <v>2206</v>
      </c>
      <c r="ARP70">
        <v>1</v>
      </c>
      <c r="ARQ70">
        <v>0</v>
      </c>
      <c r="ARR70">
        <v>0</v>
      </c>
      <c r="ARS70">
        <v>0</v>
      </c>
      <c r="ART70">
        <v>0</v>
      </c>
      <c r="ARU70">
        <v>0</v>
      </c>
      <c r="ARW70">
        <v>0</v>
      </c>
      <c r="ARX70">
        <v>0</v>
      </c>
      <c r="ARY70">
        <v>0</v>
      </c>
      <c r="ASB70" t="s">
        <v>2211</v>
      </c>
      <c r="ASC70" t="s">
        <v>2206</v>
      </c>
      <c r="ASD70">
        <v>1</v>
      </c>
      <c r="ASE70">
        <v>0</v>
      </c>
      <c r="ASF70">
        <v>0</v>
      </c>
      <c r="ASG70">
        <v>0</v>
      </c>
      <c r="ASH70">
        <v>0</v>
      </c>
      <c r="ASI70">
        <v>0</v>
      </c>
      <c r="ASJ70">
        <v>0</v>
      </c>
      <c r="ASK70">
        <v>0</v>
      </c>
      <c r="ASL70">
        <v>0</v>
      </c>
      <c r="ASN70" t="s">
        <v>2327</v>
      </c>
      <c r="ASO70">
        <v>0</v>
      </c>
      <c r="ASP70">
        <v>0</v>
      </c>
      <c r="ASQ70">
        <v>1</v>
      </c>
      <c r="ASR70">
        <v>1</v>
      </c>
      <c r="ASS70">
        <v>0</v>
      </c>
      <c r="AST70">
        <v>0</v>
      </c>
      <c r="ASU70">
        <v>0</v>
      </c>
      <c r="ASV70">
        <v>0</v>
      </c>
      <c r="ASW70">
        <v>0</v>
      </c>
      <c r="ASX70">
        <v>0</v>
      </c>
      <c r="ASZ70" t="s">
        <v>2206</v>
      </c>
      <c r="ATA70">
        <v>1</v>
      </c>
      <c r="ATB70">
        <v>0</v>
      </c>
      <c r="ATC70">
        <v>0</v>
      </c>
      <c r="ATD70">
        <v>0</v>
      </c>
      <c r="ATE70">
        <v>0</v>
      </c>
      <c r="ATF70">
        <v>0</v>
      </c>
      <c r="ATG70">
        <v>0</v>
      </c>
      <c r="ATH70">
        <v>0</v>
      </c>
      <c r="ATI70">
        <v>0</v>
      </c>
      <c r="ATK70" t="s">
        <v>2431</v>
      </c>
      <c r="ATL70">
        <v>0</v>
      </c>
      <c r="ATM70">
        <v>0</v>
      </c>
      <c r="ATN70">
        <v>0</v>
      </c>
      <c r="ATO70">
        <v>0</v>
      </c>
      <c r="ATP70">
        <v>1</v>
      </c>
      <c r="ATQ70">
        <v>1</v>
      </c>
      <c r="ATR70">
        <v>0</v>
      </c>
      <c r="ATS70">
        <v>0</v>
      </c>
      <c r="ATT70">
        <v>0</v>
      </c>
      <c r="ATV70" t="s">
        <v>2273</v>
      </c>
      <c r="ATW70" t="s">
        <v>2195</v>
      </c>
      <c r="ATY70" t="s">
        <v>2338</v>
      </c>
      <c r="ATZ70" t="s">
        <v>2273</v>
      </c>
      <c r="AUA70" t="s">
        <v>2195</v>
      </c>
      <c r="AUC70" t="s">
        <v>2378</v>
      </c>
      <c r="AUI70">
        <v>468596280</v>
      </c>
      <c r="AUJ70" s="2">
        <v>45157.69363425926</v>
      </c>
      <c r="AUM70" t="s">
        <v>2214</v>
      </c>
      <c r="AUN70" t="s">
        <v>2215</v>
      </c>
      <c r="AUO70" t="s">
        <v>2216</v>
      </c>
    </row>
    <row r="71" spans="1:534 1125:1237" x14ac:dyDescent="0.35">
      <c r="A71">
        <v>70</v>
      </c>
      <c r="B71" t="s">
        <v>2524</v>
      </c>
      <c r="C71" s="2">
        <v>45157</v>
      </c>
      <c r="D71" t="s">
        <v>2319</v>
      </c>
      <c r="E71" t="s">
        <v>2320</v>
      </c>
      <c r="F71" s="2">
        <v>45157.474046990741</v>
      </c>
      <c r="G71" s="2">
        <v>45157.483185023149</v>
      </c>
      <c r="H71" t="s">
        <v>2189</v>
      </c>
      <c r="K71" t="s">
        <v>2190</v>
      </c>
      <c r="L71" s="2">
        <v>45157</v>
      </c>
      <c r="M71" t="s">
        <v>99</v>
      </c>
      <c r="N71" t="s">
        <v>2321</v>
      </c>
      <c r="O71" t="s">
        <v>102</v>
      </c>
      <c r="P71" t="s">
        <v>2192</v>
      </c>
      <c r="S71" t="s">
        <v>2193</v>
      </c>
      <c r="T71" t="s">
        <v>2322</v>
      </c>
      <c r="V71" t="s">
        <v>2195</v>
      </c>
      <c r="X71" t="s">
        <v>2196</v>
      </c>
      <c r="AA71" t="s">
        <v>2206</v>
      </c>
      <c r="AB71">
        <v>0</v>
      </c>
      <c r="AC71">
        <v>0</v>
      </c>
      <c r="AD71">
        <v>0</v>
      </c>
      <c r="AE71">
        <v>1</v>
      </c>
      <c r="AF71">
        <v>1</v>
      </c>
      <c r="EK71" t="s">
        <v>2448</v>
      </c>
      <c r="EL71">
        <v>1</v>
      </c>
      <c r="EM71">
        <v>0</v>
      </c>
      <c r="EN71">
        <v>0</v>
      </c>
      <c r="EO71">
        <v>0</v>
      </c>
      <c r="EP71">
        <v>0</v>
      </c>
      <c r="EQ71">
        <v>1</v>
      </c>
      <c r="ES71" t="s">
        <v>2198</v>
      </c>
      <c r="ET71">
        <v>6500</v>
      </c>
      <c r="EU71" t="s">
        <v>2239</v>
      </c>
      <c r="EX71">
        <v>45</v>
      </c>
      <c r="EY71">
        <v>90</v>
      </c>
      <c r="EZ71">
        <v>1</v>
      </c>
      <c r="FA71">
        <v>72</v>
      </c>
      <c r="FB71">
        <v>0</v>
      </c>
      <c r="GK71" t="s">
        <v>2195</v>
      </c>
      <c r="GM71" t="s">
        <v>2448</v>
      </c>
      <c r="GN71">
        <v>1</v>
      </c>
      <c r="GO71">
        <v>0</v>
      </c>
      <c r="GP71">
        <v>0</v>
      </c>
      <c r="GQ71">
        <v>0</v>
      </c>
      <c r="GR71">
        <v>0</v>
      </c>
      <c r="GT71" t="s">
        <v>2354</v>
      </c>
      <c r="GU71">
        <v>1</v>
      </c>
      <c r="GV71">
        <v>0</v>
      </c>
      <c r="GW71">
        <v>0</v>
      </c>
      <c r="GX71">
        <v>0</v>
      </c>
      <c r="GY71">
        <v>0</v>
      </c>
      <c r="GZ71">
        <v>1</v>
      </c>
      <c r="HA71">
        <v>1</v>
      </c>
      <c r="HB71">
        <v>0</v>
      </c>
      <c r="HC71">
        <v>0</v>
      </c>
      <c r="HD71">
        <v>0</v>
      </c>
      <c r="HE71">
        <v>0</v>
      </c>
      <c r="HH71" t="s">
        <v>2223</v>
      </c>
      <c r="HI71">
        <v>0</v>
      </c>
      <c r="HJ71">
        <v>1</v>
      </c>
      <c r="HK71">
        <v>0</v>
      </c>
      <c r="HL71">
        <v>0</v>
      </c>
      <c r="HM71" t="s">
        <v>2448</v>
      </c>
      <c r="HN71">
        <v>1</v>
      </c>
      <c r="HO71">
        <v>0</v>
      </c>
      <c r="HP71">
        <v>0</v>
      </c>
      <c r="HQ71">
        <v>0</v>
      </c>
      <c r="HR71">
        <v>0</v>
      </c>
      <c r="HS71" t="s">
        <v>2414</v>
      </c>
      <c r="HT71">
        <v>0</v>
      </c>
      <c r="HU71">
        <v>0</v>
      </c>
      <c r="HV71">
        <v>0</v>
      </c>
      <c r="HW71">
        <v>0</v>
      </c>
      <c r="HX71">
        <v>1</v>
      </c>
      <c r="HY71">
        <v>0</v>
      </c>
      <c r="HZ71">
        <v>0</v>
      </c>
      <c r="IA71">
        <v>0</v>
      </c>
      <c r="IB71">
        <v>0</v>
      </c>
      <c r="IC71">
        <v>0</v>
      </c>
      <c r="ID71">
        <v>0</v>
      </c>
      <c r="IE71">
        <v>0</v>
      </c>
      <c r="JB71" t="s">
        <v>2206</v>
      </c>
      <c r="JC71">
        <v>0</v>
      </c>
      <c r="JD71">
        <v>0</v>
      </c>
      <c r="JE71">
        <v>0</v>
      </c>
      <c r="JF71">
        <v>0</v>
      </c>
      <c r="JG71">
        <v>0</v>
      </c>
      <c r="JH71">
        <v>0</v>
      </c>
      <c r="JI71">
        <v>0</v>
      </c>
      <c r="JJ71">
        <v>0</v>
      </c>
      <c r="JK71">
        <v>0</v>
      </c>
      <c r="JL71">
        <v>0</v>
      </c>
      <c r="JM71">
        <v>0</v>
      </c>
      <c r="JN71">
        <v>0</v>
      </c>
      <c r="JO71">
        <v>0</v>
      </c>
      <c r="JP71">
        <v>0</v>
      </c>
      <c r="JQ71">
        <v>0</v>
      </c>
      <c r="JR71">
        <v>1</v>
      </c>
      <c r="JS71">
        <v>1</v>
      </c>
      <c r="JT71">
        <v>3</v>
      </c>
      <c r="AQG71" t="s">
        <v>2408</v>
      </c>
      <c r="AQH71">
        <v>0</v>
      </c>
      <c r="AQI71">
        <v>0</v>
      </c>
      <c r="AQJ71">
        <v>1</v>
      </c>
      <c r="AQK71">
        <v>0</v>
      </c>
      <c r="AQL71">
        <v>0</v>
      </c>
      <c r="AQM71">
        <v>0</v>
      </c>
      <c r="AQN71">
        <v>0</v>
      </c>
      <c r="AQO71">
        <v>0</v>
      </c>
      <c r="AQP71">
        <v>0</v>
      </c>
      <c r="AQQ71">
        <v>0</v>
      </c>
      <c r="AQS71" t="s">
        <v>2326</v>
      </c>
      <c r="AQT71">
        <v>0</v>
      </c>
      <c r="AQU71">
        <v>0</v>
      </c>
      <c r="AQV71">
        <v>0</v>
      </c>
      <c r="AQW71">
        <v>1</v>
      </c>
      <c r="AQX71">
        <v>0</v>
      </c>
      <c r="AQY71">
        <v>0</v>
      </c>
      <c r="AQZ71">
        <v>0</v>
      </c>
      <c r="ARA71">
        <v>0</v>
      </c>
      <c r="ARB71">
        <v>0</v>
      </c>
      <c r="ARC71">
        <v>0</v>
      </c>
      <c r="ARD71">
        <v>0</v>
      </c>
      <c r="ARF71" t="s">
        <v>2335</v>
      </c>
      <c r="ARG71" t="s">
        <v>2210</v>
      </c>
      <c r="ARH71">
        <v>0</v>
      </c>
      <c r="ARI71">
        <v>1</v>
      </c>
      <c r="ARJ71">
        <v>0</v>
      </c>
      <c r="ARK71">
        <v>0</v>
      </c>
      <c r="ARL71">
        <v>0</v>
      </c>
      <c r="ARM71">
        <v>0</v>
      </c>
      <c r="ARO71" t="s">
        <v>2206</v>
      </c>
      <c r="ARP71">
        <v>1</v>
      </c>
      <c r="ARQ71">
        <v>0</v>
      </c>
      <c r="ARR71">
        <v>0</v>
      </c>
      <c r="ARS71">
        <v>0</v>
      </c>
      <c r="ART71">
        <v>0</v>
      </c>
      <c r="ARU71">
        <v>0</v>
      </c>
      <c r="ARW71">
        <v>0</v>
      </c>
      <c r="ARX71">
        <v>0</v>
      </c>
      <c r="ARY71">
        <v>0</v>
      </c>
      <c r="ASB71" t="s">
        <v>2211</v>
      </c>
      <c r="ASC71" t="s">
        <v>2206</v>
      </c>
      <c r="ASD71">
        <v>1</v>
      </c>
      <c r="ASE71">
        <v>0</v>
      </c>
      <c r="ASF71">
        <v>0</v>
      </c>
      <c r="ASG71">
        <v>0</v>
      </c>
      <c r="ASH71">
        <v>0</v>
      </c>
      <c r="ASI71">
        <v>0</v>
      </c>
      <c r="ASJ71">
        <v>0</v>
      </c>
      <c r="ASK71">
        <v>0</v>
      </c>
      <c r="ASL71">
        <v>0</v>
      </c>
      <c r="ASN71" t="s">
        <v>2356</v>
      </c>
      <c r="ASO71">
        <v>0</v>
      </c>
      <c r="ASP71">
        <v>0</v>
      </c>
      <c r="ASQ71">
        <v>1</v>
      </c>
      <c r="ASR71">
        <v>1</v>
      </c>
      <c r="ASS71">
        <v>0</v>
      </c>
      <c r="AST71">
        <v>0</v>
      </c>
      <c r="ASU71">
        <v>0</v>
      </c>
      <c r="ASV71">
        <v>0</v>
      </c>
      <c r="ASW71">
        <v>0</v>
      </c>
      <c r="ASX71">
        <v>0</v>
      </c>
      <c r="ASZ71" t="s">
        <v>2206</v>
      </c>
      <c r="ATA71">
        <v>1</v>
      </c>
      <c r="ATB71">
        <v>0</v>
      </c>
      <c r="ATC71">
        <v>0</v>
      </c>
      <c r="ATD71">
        <v>0</v>
      </c>
      <c r="ATE71">
        <v>0</v>
      </c>
      <c r="ATF71">
        <v>0</v>
      </c>
      <c r="ATG71">
        <v>0</v>
      </c>
      <c r="ATH71">
        <v>0</v>
      </c>
      <c r="ATI71">
        <v>0</v>
      </c>
      <c r="ATK71" t="s">
        <v>2431</v>
      </c>
      <c r="ATL71">
        <v>0</v>
      </c>
      <c r="ATM71">
        <v>0</v>
      </c>
      <c r="ATN71">
        <v>0</v>
      </c>
      <c r="ATO71">
        <v>0</v>
      </c>
      <c r="ATP71">
        <v>1</v>
      </c>
      <c r="ATQ71">
        <v>1</v>
      </c>
      <c r="ATR71">
        <v>0</v>
      </c>
      <c r="ATS71">
        <v>0</v>
      </c>
      <c r="ATT71">
        <v>0</v>
      </c>
      <c r="ATV71" t="s">
        <v>2273</v>
      </c>
      <c r="ATW71" t="s">
        <v>2195</v>
      </c>
      <c r="ATY71" t="s">
        <v>2249</v>
      </c>
      <c r="ATZ71" t="s">
        <v>2273</v>
      </c>
      <c r="AUA71" t="s">
        <v>2195</v>
      </c>
      <c r="AUC71" t="s">
        <v>2421</v>
      </c>
      <c r="AUI71">
        <v>468596292</v>
      </c>
      <c r="AUJ71" s="2">
        <v>45157.693645833337</v>
      </c>
      <c r="AUM71" t="s">
        <v>2214</v>
      </c>
      <c r="AUN71" t="s">
        <v>2215</v>
      </c>
      <c r="AUO71" t="s">
        <v>2216</v>
      </c>
    </row>
    <row r="72" spans="1:534 1125:1237" x14ac:dyDescent="0.35">
      <c r="A72">
        <v>71</v>
      </c>
      <c r="B72" t="s">
        <v>2525</v>
      </c>
      <c r="C72" s="2">
        <v>45157</v>
      </c>
      <c r="D72" t="s">
        <v>2319</v>
      </c>
      <c r="E72" t="s">
        <v>2320</v>
      </c>
      <c r="F72" s="2">
        <v>45157.48323888889</v>
      </c>
      <c r="G72" s="2">
        <v>45157.489890231482</v>
      </c>
      <c r="H72" t="s">
        <v>2189</v>
      </c>
      <c r="K72" t="s">
        <v>2190</v>
      </c>
      <c r="L72" s="2">
        <v>45157</v>
      </c>
      <c r="M72" t="s">
        <v>99</v>
      </c>
      <c r="N72" t="s">
        <v>2321</v>
      </c>
      <c r="O72" t="s">
        <v>102</v>
      </c>
      <c r="P72" t="s">
        <v>2192</v>
      </c>
      <c r="S72" t="s">
        <v>2193</v>
      </c>
      <c r="T72" t="s">
        <v>2322</v>
      </c>
      <c r="V72" t="s">
        <v>2195</v>
      </c>
      <c r="X72" t="s">
        <v>2196</v>
      </c>
      <c r="AA72" t="s">
        <v>2206</v>
      </c>
      <c r="AB72">
        <v>0</v>
      </c>
      <c r="AC72">
        <v>0</v>
      </c>
      <c r="AD72">
        <v>0</v>
      </c>
      <c r="AE72">
        <v>1</v>
      </c>
      <c r="AF72">
        <v>1</v>
      </c>
      <c r="EK72" t="s">
        <v>2448</v>
      </c>
      <c r="EL72">
        <v>1</v>
      </c>
      <c r="EM72">
        <v>0</v>
      </c>
      <c r="EN72">
        <v>0</v>
      </c>
      <c r="EO72">
        <v>0</v>
      </c>
      <c r="EP72">
        <v>0</v>
      </c>
      <c r="EQ72">
        <v>1</v>
      </c>
      <c r="ES72" t="s">
        <v>2198</v>
      </c>
      <c r="ET72">
        <v>6000</v>
      </c>
      <c r="EU72" t="s">
        <v>2239</v>
      </c>
      <c r="EX72">
        <v>60</v>
      </c>
      <c r="EY72">
        <v>120</v>
      </c>
      <c r="EZ72">
        <v>1</v>
      </c>
      <c r="FA72">
        <v>60</v>
      </c>
      <c r="FB72">
        <v>0</v>
      </c>
      <c r="GK72" t="s">
        <v>2195</v>
      </c>
      <c r="GM72" t="s">
        <v>2448</v>
      </c>
      <c r="GN72">
        <v>1</v>
      </c>
      <c r="GO72">
        <v>0</v>
      </c>
      <c r="GP72">
        <v>0</v>
      </c>
      <c r="GQ72">
        <v>0</v>
      </c>
      <c r="GR72">
        <v>0</v>
      </c>
      <c r="GT72" t="s">
        <v>2419</v>
      </c>
      <c r="GU72">
        <v>1</v>
      </c>
      <c r="GV72">
        <v>0</v>
      </c>
      <c r="GW72">
        <v>0</v>
      </c>
      <c r="GX72">
        <v>1</v>
      </c>
      <c r="GY72">
        <v>0</v>
      </c>
      <c r="GZ72">
        <v>0</v>
      </c>
      <c r="HA72">
        <v>1</v>
      </c>
      <c r="HB72">
        <v>0</v>
      </c>
      <c r="HC72">
        <v>0</v>
      </c>
      <c r="HD72">
        <v>0</v>
      </c>
      <c r="HE72">
        <v>0</v>
      </c>
      <c r="HH72" t="s">
        <v>2223</v>
      </c>
      <c r="HI72">
        <v>0</v>
      </c>
      <c r="HJ72">
        <v>1</v>
      </c>
      <c r="HK72">
        <v>0</v>
      </c>
      <c r="HL72">
        <v>0</v>
      </c>
      <c r="HM72" t="s">
        <v>2448</v>
      </c>
      <c r="HN72">
        <v>1</v>
      </c>
      <c r="HO72">
        <v>0</v>
      </c>
      <c r="HP72">
        <v>0</v>
      </c>
      <c r="HQ72">
        <v>0</v>
      </c>
      <c r="HR72">
        <v>0</v>
      </c>
      <c r="HS72" t="s">
        <v>2324</v>
      </c>
      <c r="HT72">
        <v>0</v>
      </c>
      <c r="HU72">
        <v>0</v>
      </c>
      <c r="HV72">
        <v>0</v>
      </c>
      <c r="HW72">
        <v>0</v>
      </c>
      <c r="HX72">
        <v>0</v>
      </c>
      <c r="HY72">
        <v>0</v>
      </c>
      <c r="HZ72">
        <v>0</v>
      </c>
      <c r="IA72">
        <v>0</v>
      </c>
      <c r="IB72">
        <v>1</v>
      </c>
      <c r="IC72">
        <v>0</v>
      </c>
      <c r="ID72">
        <v>0</v>
      </c>
      <c r="IE72">
        <v>0</v>
      </c>
      <c r="JB72" t="s">
        <v>2206</v>
      </c>
      <c r="JC72">
        <v>0</v>
      </c>
      <c r="JD72">
        <v>0</v>
      </c>
      <c r="JE72">
        <v>0</v>
      </c>
      <c r="JF72">
        <v>0</v>
      </c>
      <c r="JG72">
        <v>0</v>
      </c>
      <c r="JH72">
        <v>0</v>
      </c>
      <c r="JI72">
        <v>0</v>
      </c>
      <c r="JJ72">
        <v>0</v>
      </c>
      <c r="JK72">
        <v>0</v>
      </c>
      <c r="JL72">
        <v>0</v>
      </c>
      <c r="JM72">
        <v>0</v>
      </c>
      <c r="JN72">
        <v>0</v>
      </c>
      <c r="JO72">
        <v>0</v>
      </c>
      <c r="JP72">
        <v>0</v>
      </c>
      <c r="JQ72">
        <v>0</v>
      </c>
      <c r="JR72">
        <v>1</v>
      </c>
      <c r="JS72">
        <v>1</v>
      </c>
      <c r="JT72">
        <v>3</v>
      </c>
      <c r="AQG72" t="s">
        <v>2408</v>
      </c>
      <c r="AQH72">
        <v>0</v>
      </c>
      <c r="AQI72">
        <v>0</v>
      </c>
      <c r="AQJ72">
        <v>1</v>
      </c>
      <c r="AQK72">
        <v>0</v>
      </c>
      <c r="AQL72">
        <v>0</v>
      </c>
      <c r="AQM72">
        <v>0</v>
      </c>
      <c r="AQN72">
        <v>0</v>
      </c>
      <c r="AQO72">
        <v>0</v>
      </c>
      <c r="AQP72">
        <v>0</v>
      </c>
      <c r="AQQ72">
        <v>0</v>
      </c>
      <c r="AQS72" t="s">
        <v>2326</v>
      </c>
      <c r="AQT72">
        <v>0</v>
      </c>
      <c r="AQU72">
        <v>0</v>
      </c>
      <c r="AQV72">
        <v>0</v>
      </c>
      <c r="AQW72">
        <v>1</v>
      </c>
      <c r="AQX72">
        <v>0</v>
      </c>
      <c r="AQY72">
        <v>0</v>
      </c>
      <c r="AQZ72">
        <v>0</v>
      </c>
      <c r="ARA72">
        <v>0</v>
      </c>
      <c r="ARB72">
        <v>0</v>
      </c>
      <c r="ARC72">
        <v>0</v>
      </c>
      <c r="ARD72">
        <v>0</v>
      </c>
      <c r="ARF72" t="s">
        <v>2335</v>
      </c>
      <c r="ARG72" t="s">
        <v>2210</v>
      </c>
      <c r="ARH72">
        <v>0</v>
      </c>
      <c r="ARI72">
        <v>1</v>
      </c>
      <c r="ARJ72">
        <v>0</v>
      </c>
      <c r="ARK72">
        <v>0</v>
      </c>
      <c r="ARL72">
        <v>0</v>
      </c>
      <c r="ARM72">
        <v>0</v>
      </c>
      <c r="ARO72" t="s">
        <v>2206</v>
      </c>
      <c r="ARP72">
        <v>1</v>
      </c>
      <c r="ARQ72">
        <v>0</v>
      </c>
      <c r="ARR72">
        <v>0</v>
      </c>
      <c r="ARS72">
        <v>0</v>
      </c>
      <c r="ART72">
        <v>0</v>
      </c>
      <c r="ARU72">
        <v>0</v>
      </c>
      <c r="ARW72">
        <v>0</v>
      </c>
      <c r="ARX72">
        <v>0</v>
      </c>
      <c r="ARY72">
        <v>0</v>
      </c>
      <c r="ASB72" t="s">
        <v>2211</v>
      </c>
      <c r="ASC72" t="s">
        <v>2206</v>
      </c>
      <c r="ASD72">
        <v>1</v>
      </c>
      <c r="ASE72">
        <v>0</v>
      </c>
      <c r="ASF72">
        <v>0</v>
      </c>
      <c r="ASG72">
        <v>0</v>
      </c>
      <c r="ASH72">
        <v>0</v>
      </c>
      <c r="ASI72">
        <v>0</v>
      </c>
      <c r="ASJ72">
        <v>0</v>
      </c>
      <c r="ASK72">
        <v>0</v>
      </c>
      <c r="ASL72">
        <v>0</v>
      </c>
      <c r="ASN72" t="s">
        <v>2356</v>
      </c>
      <c r="ASO72">
        <v>0</v>
      </c>
      <c r="ASP72">
        <v>0</v>
      </c>
      <c r="ASQ72">
        <v>1</v>
      </c>
      <c r="ASR72">
        <v>1</v>
      </c>
      <c r="ASS72">
        <v>0</v>
      </c>
      <c r="AST72">
        <v>0</v>
      </c>
      <c r="ASU72">
        <v>0</v>
      </c>
      <c r="ASV72">
        <v>0</v>
      </c>
      <c r="ASW72">
        <v>0</v>
      </c>
      <c r="ASX72">
        <v>0</v>
      </c>
      <c r="ASZ72" t="s">
        <v>2206</v>
      </c>
      <c r="ATA72">
        <v>1</v>
      </c>
      <c r="ATB72">
        <v>0</v>
      </c>
      <c r="ATC72">
        <v>0</v>
      </c>
      <c r="ATD72">
        <v>0</v>
      </c>
      <c r="ATE72">
        <v>0</v>
      </c>
      <c r="ATF72">
        <v>0</v>
      </c>
      <c r="ATG72">
        <v>0</v>
      </c>
      <c r="ATH72">
        <v>0</v>
      </c>
      <c r="ATI72">
        <v>0</v>
      </c>
      <c r="ATK72" t="s">
        <v>2431</v>
      </c>
      <c r="ATL72">
        <v>0</v>
      </c>
      <c r="ATM72">
        <v>0</v>
      </c>
      <c r="ATN72">
        <v>0</v>
      </c>
      <c r="ATO72">
        <v>0</v>
      </c>
      <c r="ATP72">
        <v>1</v>
      </c>
      <c r="ATQ72">
        <v>1</v>
      </c>
      <c r="ATR72">
        <v>0</v>
      </c>
      <c r="ATS72">
        <v>0</v>
      </c>
      <c r="ATT72">
        <v>0</v>
      </c>
      <c r="ATV72" t="s">
        <v>2273</v>
      </c>
      <c r="ATW72" t="s">
        <v>2195</v>
      </c>
      <c r="ATY72" t="s">
        <v>2338</v>
      </c>
      <c r="ATZ72" t="s">
        <v>2273</v>
      </c>
      <c r="AUA72" t="s">
        <v>2195</v>
      </c>
      <c r="AUC72" t="s">
        <v>2378</v>
      </c>
      <c r="AUI72">
        <v>468596301</v>
      </c>
      <c r="AUJ72" s="2">
        <v>45157.693657407413</v>
      </c>
      <c r="AUM72" t="s">
        <v>2214</v>
      </c>
      <c r="AUN72" t="s">
        <v>2215</v>
      </c>
      <c r="AUO72" t="s">
        <v>2216</v>
      </c>
    </row>
    <row r="73" spans="1:534 1125:1237" x14ac:dyDescent="0.35">
      <c r="A73">
        <v>72</v>
      </c>
      <c r="B73" t="s">
        <v>2526</v>
      </c>
      <c r="C73" s="2">
        <v>45157</v>
      </c>
      <c r="D73" t="s">
        <v>2319</v>
      </c>
      <c r="E73" t="s">
        <v>2320</v>
      </c>
      <c r="F73" s="2">
        <v>45157.489937326391</v>
      </c>
      <c r="G73" s="2">
        <v>45157.492213900463</v>
      </c>
      <c r="H73" t="s">
        <v>2189</v>
      </c>
      <c r="K73" t="s">
        <v>2190</v>
      </c>
      <c r="L73" s="2">
        <v>45157</v>
      </c>
      <c r="M73" t="s">
        <v>99</v>
      </c>
      <c r="N73" t="s">
        <v>2321</v>
      </c>
      <c r="O73" t="s">
        <v>102</v>
      </c>
      <c r="P73" t="s">
        <v>2192</v>
      </c>
      <c r="S73" t="s">
        <v>2193</v>
      </c>
      <c r="T73" t="s">
        <v>2322</v>
      </c>
      <c r="V73" t="s">
        <v>2195</v>
      </c>
      <c r="X73" t="s">
        <v>2196</v>
      </c>
      <c r="AA73" t="s">
        <v>2206</v>
      </c>
      <c r="AB73">
        <v>0</v>
      </c>
      <c r="AC73">
        <v>0</v>
      </c>
      <c r="AD73">
        <v>0</v>
      </c>
      <c r="AE73">
        <v>1</v>
      </c>
      <c r="AF73">
        <v>1</v>
      </c>
      <c r="EK73" t="s">
        <v>2448</v>
      </c>
      <c r="EL73">
        <v>1</v>
      </c>
      <c r="EM73">
        <v>0</v>
      </c>
      <c r="EN73">
        <v>0</v>
      </c>
      <c r="EO73">
        <v>0</v>
      </c>
      <c r="EP73">
        <v>0</v>
      </c>
      <c r="EQ73">
        <v>1</v>
      </c>
      <c r="ES73" t="s">
        <v>2198</v>
      </c>
      <c r="ET73">
        <v>6000</v>
      </c>
      <c r="EU73" t="s">
        <v>2222</v>
      </c>
      <c r="EX73">
        <v>0</v>
      </c>
      <c r="EY73">
        <v>90</v>
      </c>
      <c r="EZ73">
        <v>1</v>
      </c>
      <c r="FA73">
        <v>60</v>
      </c>
      <c r="FB73">
        <v>0</v>
      </c>
      <c r="GK73" t="s">
        <v>2195</v>
      </c>
      <c r="GM73" t="s">
        <v>2448</v>
      </c>
      <c r="GN73">
        <v>1</v>
      </c>
      <c r="GO73">
        <v>0</v>
      </c>
      <c r="GP73">
        <v>0</v>
      </c>
      <c r="GQ73">
        <v>0</v>
      </c>
      <c r="GR73">
        <v>0</v>
      </c>
      <c r="GT73" t="s">
        <v>2354</v>
      </c>
      <c r="GU73">
        <v>1</v>
      </c>
      <c r="GV73">
        <v>0</v>
      </c>
      <c r="GW73">
        <v>0</v>
      </c>
      <c r="GX73">
        <v>0</v>
      </c>
      <c r="GY73">
        <v>0</v>
      </c>
      <c r="GZ73">
        <v>1</v>
      </c>
      <c r="HA73">
        <v>1</v>
      </c>
      <c r="HB73">
        <v>0</v>
      </c>
      <c r="HC73">
        <v>0</v>
      </c>
      <c r="HD73">
        <v>0</v>
      </c>
      <c r="HE73">
        <v>0</v>
      </c>
      <c r="HH73" t="s">
        <v>2223</v>
      </c>
      <c r="HI73">
        <v>0</v>
      </c>
      <c r="HJ73">
        <v>1</v>
      </c>
      <c r="HK73">
        <v>0</v>
      </c>
      <c r="HL73">
        <v>0</v>
      </c>
      <c r="HM73" t="s">
        <v>2448</v>
      </c>
      <c r="HN73">
        <v>1</v>
      </c>
      <c r="HO73">
        <v>0</v>
      </c>
      <c r="HP73">
        <v>0</v>
      </c>
      <c r="HQ73">
        <v>0</v>
      </c>
      <c r="HR73">
        <v>0</v>
      </c>
      <c r="HS73" t="s">
        <v>2324</v>
      </c>
      <c r="HT73">
        <v>0</v>
      </c>
      <c r="HU73">
        <v>0</v>
      </c>
      <c r="HV73">
        <v>0</v>
      </c>
      <c r="HW73">
        <v>0</v>
      </c>
      <c r="HX73">
        <v>0</v>
      </c>
      <c r="HY73">
        <v>0</v>
      </c>
      <c r="HZ73">
        <v>0</v>
      </c>
      <c r="IA73">
        <v>0</v>
      </c>
      <c r="IB73">
        <v>1</v>
      </c>
      <c r="IC73">
        <v>0</v>
      </c>
      <c r="ID73">
        <v>0</v>
      </c>
      <c r="IE73">
        <v>0</v>
      </c>
      <c r="JB73" t="s">
        <v>2206</v>
      </c>
      <c r="JC73">
        <v>0</v>
      </c>
      <c r="JD73">
        <v>0</v>
      </c>
      <c r="JE73">
        <v>0</v>
      </c>
      <c r="JF73">
        <v>0</v>
      </c>
      <c r="JG73">
        <v>0</v>
      </c>
      <c r="JH73">
        <v>0</v>
      </c>
      <c r="JI73">
        <v>0</v>
      </c>
      <c r="JJ73">
        <v>0</v>
      </c>
      <c r="JK73">
        <v>0</v>
      </c>
      <c r="JL73">
        <v>0</v>
      </c>
      <c r="JM73">
        <v>0</v>
      </c>
      <c r="JN73">
        <v>0</v>
      </c>
      <c r="JO73">
        <v>0</v>
      </c>
      <c r="JP73">
        <v>0</v>
      </c>
      <c r="JQ73">
        <v>0</v>
      </c>
      <c r="JR73">
        <v>1</v>
      </c>
      <c r="JS73">
        <v>1</v>
      </c>
      <c r="JT73">
        <v>3</v>
      </c>
      <c r="AQG73" t="s">
        <v>2362</v>
      </c>
      <c r="AQH73">
        <v>0</v>
      </c>
      <c r="AQI73">
        <v>0</v>
      </c>
      <c r="AQJ73">
        <v>1</v>
      </c>
      <c r="AQK73">
        <v>0</v>
      </c>
      <c r="AQL73">
        <v>0</v>
      </c>
      <c r="AQM73">
        <v>1</v>
      </c>
      <c r="AQN73">
        <v>0</v>
      </c>
      <c r="AQO73">
        <v>0</v>
      </c>
      <c r="AQP73">
        <v>0</v>
      </c>
      <c r="AQQ73">
        <v>0</v>
      </c>
      <c r="AQS73" t="s">
        <v>2326</v>
      </c>
      <c r="AQT73">
        <v>0</v>
      </c>
      <c r="AQU73">
        <v>0</v>
      </c>
      <c r="AQV73">
        <v>0</v>
      </c>
      <c r="AQW73">
        <v>1</v>
      </c>
      <c r="AQX73">
        <v>0</v>
      </c>
      <c r="AQY73">
        <v>0</v>
      </c>
      <c r="AQZ73">
        <v>0</v>
      </c>
      <c r="ARA73">
        <v>0</v>
      </c>
      <c r="ARB73">
        <v>0</v>
      </c>
      <c r="ARC73">
        <v>0</v>
      </c>
      <c r="ARD73">
        <v>0</v>
      </c>
      <c r="ARF73" t="s">
        <v>2335</v>
      </c>
      <c r="ARG73" t="s">
        <v>2210</v>
      </c>
      <c r="ARH73">
        <v>0</v>
      </c>
      <c r="ARI73">
        <v>1</v>
      </c>
      <c r="ARJ73">
        <v>0</v>
      </c>
      <c r="ARK73">
        <v>0</v>
      </c>
      <c r="ARL73">
        <v>0</v>
      </c>
      <c r="ARM73">
        <v>0</v>
      </c>
      <c r="ARO73" t="s">
        <v>2206</v>
      </c>
      <c r="ARP73">
        <v>1</v>
      </c>
      <c r="ARQ73">
        <v>0</v>
      </c>
      <c r="ARR73">
        <v>0</v>
      </c>
      <c r="ARS73">
        <v>0</v>
      </c>
      <c r="ART73">
        <v>0</v>
      </c>
      <c r="ARU73">
        <v>0</v>
      </c>
      <c r="ARW73">
        <v>0</v>
      </c>
      <c r="ARX73">
        <v>0</v>
      </c>
      <c r="ARY73">
        <v>0</v>
      </c>
      <c r="ASB73" t="s">
        <v>2211</v>
      </c>
      <c r="ASC73" t="s">
        <v>2206</v>
      </c>
      <c r="ASD73">
        <v>1</v>
      </c>
      <c r="ASE73">
        <v>0</v>
      </c>
      <c r="ASF73">
        <v>0</v>
      </c>
      <c r="ASG73">
        <v>0</v>
      </c>
      <c r="ASH73">
        <v>0</v>
      </c>
      <c r="ASI73">
        <v>0</v>
      </c>
      <c r="ASJ73">
        <v>0</v>
      </c>
      <c r="ASK73">
        <v>0</v>
      </c>
      <c r="ASL73">
        <v>0</v>
      </c>
      <c r="ASN73" t="s">
        <v>2327</v>
      </c>
      <c r="ASO73">
        <v>0</v>
      </c>
      <c r="ASP73">
        <v>0</v>
      </c>
      <c r="ASQ73">
        <v>1</v>
      </c>
      <c r="ASR73">
        <v>1</v>
      </c>
      <c r="ASS73">
        <v>0</v>
      </c>
      <c r="AST73">
        <v>0</v>
      </c>
      <c r="ASU73">
        <v>0</v>
      </c>
      <c r="ASV73">
        <v>0</v>
      </c>
      <c r="ASW73">
        <v>0</v>
      </c>
      <c r="ASX73">
        <v>0</v>
      </c>
      <c r="ASZ73" t="s">
        <v>2206</v>
      </c>
      <c r="ATA73">
        <v>1</v>
      </c>
      <c r="ATB73">
        <v>0</v>
      </c>
      <c r="ATC73">
        <v>0</v>
      </c>
      <c r="ATD73">
        <v>0</v>
      </c>
      <c r="ATE73">
        <v>0</v>
      </c>
      <c r="ATF73">
        <v>0</v>
      </c>
      <c r="ATG73">
        <v>0</v>
      </c>
      <c r="ATH73">
        <v>0</v>
      </c>
      <c r="ATI73">
        <v>0</v>
      </c>
      <c r="ATK73" t="s">
        <v>2431</v>
      </c>
      <c r="ATL73">
        <v>0</v>
      </c>
      <c r="ATM73">
        <v>0</v>
      </c>
      <c r="ATN73">
        <v>0</v>
      </c>
      <c r="ATO73">
        <v>0</v>
      </c>
      <c r="ATP73">
        <v>1</v>
      </c>
      <c r="ATQ73">
        <v>1</v>
      </c>
      <c r="ATR73">
        <v>0</v>
      </c>
      <c r="ATS73">
        <v>0</v>
      </c>
      <c r="ATT73">
        <v>0</v>
      </c>
      <c r="ATV73" t="s">
        <v>2273</v>
      </c>
      <c r="ATW73" t="s">
        <v>2195</v>
      </c>
      <c r="ATY73" t="s">
        <v>2338</v>
      </c>
      <c r="ATZ73" t="s">
        <v>2273</v>
      </c>
      <c r="AUA73" t="s">
        <v>2195</v>
      </c>
      <c r="AUC73" t="s">
        <v>2378</v>
      </c>
      <c r="AUI73">
        <v>468596313</v>
      </c>
      <c r="AUJ73" s="2">
        <v>45157.69368055556</v>
      </c>
      <c r="AUM73" t="s">
        <v>2214</v>
      </c>
      <c r="AUN73" t="s">
        <v>2215</v>
      </c>
      <c r="AUO73" t="s">
        <v>2216</v>
      </c>
    </row>
    <row r="74" spans="1:534 1125:1237" x14ac:dyDescent="0.35">
      <c r="A74">
        <v>73</v>
      </c>
      <c r="B74" t="s">
        <v>2527</v>
      </c>
      <c r="C74" s="2">
        <v>45157</v>
      </c>
      <c r="D74" t="s">
        <v>2319</v>
      </c>
      <c r="E74" t="s">
        <v>2352</v>
      </c>
      <c r="F74" s="2">
        <v>45157.63923591435</v>
      </c>
      <c r="G74" s="2">
        <v>45157.649932835637</v>
      </c>
      <c r="H74" t="s">
        <v>2189</v>
      </c>
      <c r="K74" t="s">
        <v>2190</v>
      </c>
      <c r="L74" s="2">
        <v>45157</v>
      </c>
      <c r="M74" t="s">
        <v>99</v>
      </c>
      <c r="N74" t="s">
        <v>2321</v>
      </c>
      <c r="O74" t="s">
        <v>102</v>
      </c>
      <c r="P74" t="s">
        <v>2192</v>
      </c>
      <c r="S74" t="s">
        <v>2193</v>
      </c>
      <c r="T74" t="s">
        <v>2322</v>
      </c>
      <c r="V74" t="s">
        <v>2195</v>
      </c>
      <c r="X74" t="s">
        <v>2196</v>
      </c>
      <c r="AA74" t="s">
        <v>2206</v>
      </c>
      <c r="AB74">
        <v>0</v>
      </c>
      <c r="AC74">
        <v>0</v>
      </c>
      <c r="AD74">
        <v>0</v>
      </c>
      <c r="AE74">
        <v>1</v>
      </c>
      <c r="AF74">
        <v>1</v>
      </c>
      <c r="EK74" t="s">
        <v>2206</v>
      </c>
      <c r="EL74">
        <v>0</v>
      </c>
      <c r="EM74">
        <v>0</v>
      </c>
      <c r="EN74">
        <v>0</v>
      </c>
      <c r="EO74">
        <v>0</v>
      </c>
      <c r="EP74">
        <v>1</v>
      </c>
      <c r="EQ74">
        <v>1</v>
      </c>
      <c r="JB74" t="s">
        <v>2528</v>
      </c>
      <c r="JC74">
        <v>0</v>
      </c>
      <c r="JD74">
        <v>0</v>
      </c>
      <c r="JE74">
        <v>0</v>
      </c>
      <c r="JF74">
        <v>0</v>
      </c>
      <c r="JG74">
        <v>0</v>
      </c>
      <c r="JH74">
        <v>0</v>
      </c>
      <c r="JI74">
        <v>0</v>
      </c>
      <c r="JJ74">
        <v>0</v>
      </c>
      <c r="JK74">
        <v>1</v>
      </c>
      <c r="JL74">
        <v>0</v>
      </c>
      <c r="JM74">
        <v>0</v>
      </c>
      <c r="JN74">
        <v>0</v>
      </c>
      <c r="JO74">
        <v>0</v>
      </c>
      <c r="JP74">
        <v>0</v>
      </c>
      <c r="JQ74">
        <v>0</v>
      </c>
      <c r="JR74">
        <v>0</v>
      </c>
      <c r="JS74">
        <v>1</v>
      </c>
      <c r="JT74">
        <v>3</v>
      </c>
      <c r="NV74" t="s">
        <v>2198</v>
      </c>
      <c r="NW74">
        <v>1500</v>
      </c>
      <c r="NX74" t="s">
        <v>2239</v>
      </c>
      <c r="OA74">
        <v>50</v>
      </c>
      <c r="OB74">
        <v>90</v>
      </c>
      <c r="OC74">
        <v>1</v>
      </c>
      <c r="OD74">
        <v>60</v>
      </c>
      <c r="OE74">
        <v>0</v>
      </c>
      <c r="QX74" t="s">
        <v>2195</v>
      </c>
      <c r="QZ74" t="s">
        <v>2528</v>
      </c>
      <c r="RA74">
        <v>0</v>
      </c>
      <c r="RB74">
        <v>0</v>
      </c>
      <c r="RC74">
        <v>0</v>
      </c>
      <c r="RD74">
        <v>0</v>
      </c>
      <c r="RE74">
        <v>0</v>
      </c>
      <c r="RF74">
        <v>0</v>
      </c>
      <c r="RG74">
        <v>0</v>
      </c>
      <c r="RH74">
        <v>0</v>
      </c>
      <c r="RI74">
        <v>1</v>
      </c>
      <c r="RJ74">
        <v>0</v>
      </c>
      <c r="RK74">
        <v>0</v>
      </c>
      <c r="RL74">
        <v>0</v>
      </c>
      <c r="RM74">
        <v>0</v>
      </c>
      <c r="RN74">
        <v>0</v>
      </c>
      <c r="RO74">
        <v>0</v>
      </c>
      <c r="RP74">
        <v>0</v>
      </c>
      <c r="RR74" t="s">
        <v>2361</v>
      </c>
      <c r="RS74">
        <v>1</v>
      </c>
      <c r="RT74">
        <v>0</v>
      </c>
      <c r="RU74">
        <v>0</v>
      </c>
      <c r="RV74">
        <v>1</v>
      </c>
      <c r="RW74">
        <v>0</v>
      </c>
      <c r="RX74">
        <v>0</v>
      </c>
      <c r="RY74">
        <v>1</v>
      </c>
      <c r="RZ74">
        <v>0</v>
      </c>
      <c r="SA74">
        <v>0</v>
      </c>
      <c r="SB74">
        <v>0</v>
      </c>
      <c r="SC74">
        <v>0</v>
      </c>
      <c r="SF74" t="s">
        <v>2223</v>
      </c>
      <c r="SG74">
        <v>0</v>
      </c>
      <c r="SH74">
        <v>1</v>
      </c>
      <c r="SI74">
        <v>0</v>
      </c>
      <c r="SJ74">
        <v>0</v>
      </c>
      <c r="SK74" t="s">
        <v>2528</v>
      </c>
      <c r="SL74">
        <v>0</v>
      </c>
      <c r="SM74">
        <v>0</v>
      </c>
      <c r="SN74">
        <v>0</v>
      </c>
      <c r="SO74">
        <v>0</v>
      </c>
      <c r="SP74">
        <v>0</v>
      </c>
      <c r="SQ74">
        <v>0</v>
      </c>
      <c r="SR74">
        <v>0</v>
      </c>
      <c r="SS74">
        <v>0</v>
      </c>
      <c r="ST74">
        <v>1</v>
      </c>
      <c r="SU74">
        <v>0</v>
      </c>
      <c r="SV74">
        <v>0</v>
      </c>
      <c r="SW74">
        <v>0</v>
      </c>
      <c r="SX74">
        <v>0</v>
      </c>
      <c r="SY74">
        <v>0</v>
      </c>
      <c r="SZ74">
        <v>0</v>
      </c>
      <c r="TA74">
        <v>0</v>
      </c>
      <c r="TB74" t="s">
        <v>2414</v>
      </c>
      <c r="TC74">
        <v>0</v>
      </c>
      <c r="TD74">
        <v>0</v>
      </c>
      <c r="TE74">
        <v>0</v>
      </c>
      <c r="TF74">
        <v>0</v>
      </c>
      <c r="TG74">
        <v>1</v>
      </c>
      <c r="TH74">
        <v>0</v>
      </c>
      <c r="TI74">
        <v>0</v>
      </c>
      <c r="TJ74">
        <v>0</v>
      </c>
      <c r="TK74">
        <v>0</v>
      </c>
      <c r="TL74">
        <v>0</v>
      </c>
      <c r="TM74">
        <v>0</v>
      </c>
      <c r="TN74">
        <v>0</v>
      </c>
      <c r="AQG74" t="s">
        <v>2362</v>
      </c>
      <c r="AQH74">
        <v>0</v>
      </c>
      <c r="AQI74">
        <v>0</v>
      </c>
      <c r="AQJ74">
        <v>1</v>
      </c>
      <c r="AQK74">
        <v>0</v>
      </c>
      <c r="AQL74">
        <v>0</v>
      </c>
      <c r="AQM74">
        <v>1</v>
      </c>
      <c r="AQN74">
        <v>0</v>
      </c>
      <c r="AQO74">
        <v>0</v>
      </c>
      <c r="AQP74">
        <v>0</v>
      </c>
      <c r="AQQ74">
        <v>0</v>
      </c>
      <c r="AQS74" t="s">
        <v>2326</v>
      </c>
      <c r="AQT74">
        <v>0</v>
      </c>
      <c r="AQU74">
        <v>0</v>
      </c>
      <c r="AQV74">
        <v>0</v>
      </c>
      <c r="AQW74">
        <v>1</v>
      </c>
      <c r="AQX74">
        <v>0</v>
      </c>
      <c r="AQY74">
        <v>0</v>
      </c>
      <c r="AQZ74">
        <v>0</v>
      </c>
      <c r="ARA74">
        <v>0</v>
      </c>
      <c r="ARB74">
        <v>0</v>
      </c>
      <c r="ARC74">
        <v>0</v>
      </c>
      <c r="ARD74">
        <v>0</v>
      </c>
      <c r="ARF74" t="s">
        <v>2335</v>
      </c>
      <c r="ARG74" t="s">
        <v>2210</v>
      </c>
      <c r="ARH74">
        <v>0</v>
      </c>
      <c r="ARI74">
        <v>1</v>
      </c>
      <c r="ARJ74">
        <v>0</v>
      </c>
      <c r="ARK74">
        <v>0</v>
      </c>
      <c r="ARL74">
        <v>0</v>
      </c>
      <c r="ARM74">
        <v>0</v>
      </c>
      <c r="ARO74" t="s">
        <v>2206</v>
      </c>
      <c r="ARP74">
        <v>1</v>
      </c>
      <c r="ARQ74">
        <v>0</v>
      </c>
      <c r="ARR74">
        <v>0</v>
      </c>
      <c r="ARS74">
        <v>0</v>
      </c>
      <c r="ART74">
        <v>0</v>
      </c>
      <c r="ARU74">
        <v>0</v>
      </c>
      <c r="ARW74">
        <v>0</v>
      </c>
      <c r="ARX74">
        <v>0</v>
      </c>
      <c r="ARY74">
        <v>0</v>
      </c>
      <c r="ASB74" t="s">
        <v>2211</v>
      </c>
      <c r="ASC74" t="s">
        <v>2206</v>
      </c>
      <c r="ASD74">
        <v>1</v>
      </c>
      <c r="ASE74">
        <v>0</v>
      </c>
      <c r="ASF74">
        <v>0</v>
      </c>
      <c r="ASG74">
        <v>0</v>
      </c>
      <c r="ASH74">
        <v>0</v>
      </c>
      <c r="ASI74">
        <v>0</v>
      </c>
      <c r="ASJ74">
        <v>0</v>
      </c>
      <c r="ASK74">
        <v>0</v>
      </c>
      <c r="ASL74">
        <v>0</v>
      </c>
      <c r="ASN74" t="s">
        <v>2327</v>
      </c>
      <c r="ASO74">
        <v>0</v>
      </c>
      <c r="ASP74">
        <v>0</v>
      </c>
      <c r="ASQ74">
        <v>1</v>
      </c>
      <c r="ASR74">
        <v>1</v>
      </c>
      <c r="ASS74">
        <v>0</v>
      </c>
      <c r="AST74">
        <v>0</v>
      </c>
      <c r="ASU74">
        <v>0</v>
      </c>
      <c r="ASV74">
        <v>0</v>
      </c>
      <c r="ASW74">
        <v>0</v>
      </c>
      <c r="ASX74">
        <v>0</v>
      </c>
      <c r="ASZ74" t="s">
        <v>2206</v>
      </c>
      <c r="ATA74">
        <v>1</v>
      </c>
      <c r="ATB74">
        <v>0</v>
      </c>
      <c r="ATC74">
        <v>0</v>
      </c>
      <c r="ATD74">
        <v>0</v>
      </c>
      <c r="ATE74">
        <v>0</v>
      </c>
      <c r="ATF74">
        <v>0</v>
      </c>
      <c r="ATG74">
        <v>0</v>
      </c>
      <c r="ATH74">
        <v>0</v>
      </c>
      <c r="ATI74">
        <v>0</v>
      </c>
      <c r="ATK74" t="s">
        <v>2431</v>
      </c>
      <c r="ATL74">
        <v>0</v>
      </c>
      <c r="ATM74">
        <v>0</v>
      </c>
      <c r="ATN74">
        <v>0</v>
      </c>
      <c r="ATO74">
        <v>0</v>
      </c>
      <c r="ATP74">
        <v>1</v>
      </c>
      <c r="ATQ74">
        <v>1</v>
      </c>
      <c r="ATR74">
        <v>0</v>
      </c>
      <c r="ATS74">
        <v>0</v>
      </c>
      <c r="ATT74">
        <v>0</v>
      </c>
      <c r="ATV74" t="s">
        <v>2273</v>
      </c>
      <c r="ATW74" t="s">
        <v>2195</v>
      </c>
      <c r="ATY74" t="s">
        <v>2349</v>
      </c>
      <c r="ATZ74" t="s">
        <v>2273</v>
      </c>
      <c r="AUA74" t="s">
        <v>2195</v>
      </c>
      <c r="AUC74" t="s">
        <v>2529</v>
      </c>
      <c r="AUI74">
        <v>468596329</v>
      </c>
      <c r="AUJ74" s="2">
        <v>45157.693703703699</v>
      </c>
      <c r="AUM74" t="s">
        <v>2214</v>
      </c>
      <c r="AUN74" t="s">
        <v>2215</v>
      </c>
      <c r="AUO74" t="s">
        <v>2216</v>
      </c>
    </row>
    <row r="75" spans="1:534 1125:1237" x14ac:dyDescent="0.35">
      <c r="A75">
        <v>74</v>
      </c>
      <c r="B75" t="s">
        <v>2530</v>
      </c>
      <c r="C75" s="2">
        <v>45157</v>
      </c>
      <c r="D75" t="s">
        <v>2319</v>
      </c>
      <c r="E75" t="s">
        <v>2352</v>
      </c>
      <c r="F75" s="2">
        <v>45157.654171550923</v>
      </c>
      <c r="G75" s="2">
        <v>45157.658027997677</v>
      </c>
      <c r="H75" t="s">
        <v>2189</v>
      </c>
      <c r="K75" t="s">
        <v>2190</v>
      </c>
      <c r="L75" s="2">
        <v>45157</v>
      </c>
      <c r="M75" t="s">
        <v>99</v>
      </c>
      <c r="N75" t="s">
        <v>2321</v>
      </c>
      <c r="O75" t="s">
        <v>102</v>
      </c>
      <c r="P75" t="s">
        <v>2192</v>
      </c>
      <c r="S75" t="s">
        <v>2193</v>
      </c>
      <c r="T75" t="s">
        <v>2322</v>
      </c>
      <c r="V75" t="s">
        <v>2195</v>
      </c>
      <c r="X75" t="s">
        <v>2196</v>
      </c>
      <c r="AA75" t="s">
        <v>2206</v>
      </c>
      <c r="AB75">
        <v>0</v>
      </c>
      <c r="AC75">
        <v>0</v>
      </c>
      <c r="AD75">
        <v>0</v>
      </c>
      <c r="AE75">
        <v>1</v>
      </c>
      <c r="AF75">
        <v>1</v>
      </c>
      <c r="EK75" t="s">
        <v>2206</v>
      </c>
      <c r="EL75">
        <v>0</v>
      </c>
      <c r="EM75">
        <v>0</v>
      </c>
      <c r="EN75">
        <v>0</v>
      </c>
      <c r="EO75">
        <v>0</v>
      </c>
      <c r="EP75">
        <v>1</v>
      </c>
      <c r="EQ75">
        <v>1</v>
      </c>
      <c r="JB75" t="s">
        <v>2528</v>
      </c>
      <c r="JC75">
        <v>0</v>
      </c>
      <c r="JD75">
        <v>0</v>
      </c>
      <c r="JE75">
        <v>0</v>
      </c>
      <c r="JF75">
        <v>0</v>
      </c>
      <c r="JG75">
        <v>0</v>
      </c>
      <c r="JH75">
        <v>0</v>
      </c>
      <c r="JI75">
        <v>0</v>
      </c>
      <c r="JJ75">
        <v>0</v>
      </c>
      <c r="JK75">
        <v>1</v>
      </c>
      <c r="JL75">
        <v>0</v>
      </c>
      <c r="JM75">
        <v>0</v>
      </c>
      <c r="JN75">
        <v>0</v>
      </c>
      <c r="JO75">
        <v>0</v>
      </c>
      <c r="JP75">
        <v>0</v>
      </c>
      <c r="JQ75">
        <v>0</v>
      </c>
      <c r="JR75">
        <v>0</v>
      </c>
      <c r="JS75">
        <v>1</v>
      </c>
      <c r="JT75">
        <v>3</v>
      </c>
      <c r="NV75" t="s">
        <v>2198</v>
      </c>
      <c r="NW75">
        <v>2000</v>
      </c>
      <c r="NX75" t="s">
        <v>2239</v>
      </c>
      <c r="OA75">
        <v>45</v>
      </c>
      <c r="OB75">
        <v>90</v>
      </c>
      <c r="OC75">
        <v>1</v>
      </c>
      <c r="OD75">
        <v>72</v>
      </c>
      <c r="OE75">
        <v>0</v>
      </c>
      <c r="QX75" t="s">
        <v>2195</v>
      </c>
      <c r="QZ75" t="s">
        <v>2528</v>
      </c>
      <c r="RA75">
        <v>0</v>
      </c>
      <c r="RB75">
        <v>0</v>
      </c>
      <c r="RC75">
        <v>0</v>
      </c>
      <c r="RD75">
        <v>0</v>
      </c>
      <c r="RE75">
        <v>0</v>
      </c>
      <c r="RF75">
        <v>0</v>
      </c>
      <c r="RG75">
        <v>0</v>
      </c>
      <c r="RH75">
        <v>0</v>
      </c>
      <c r="RI75">
        <v>1</v>
      </c>
      <c r="RJ75">
        <v>0</v>
      </c>
      <c r="RK75">
        <v>0</v>
      </c>
      <c r="RL75">
        <v>0</v>
      </c>
      <c r="RM75">
        <v>0</v>
      </c>
      <c r="RN75">
        <v>0</v>
      </c>
      <c r="RO75">
        <v>0</v>
      </c>
      <c r="RP75">
        <v>0</v>
      </c>
      <c r="RR75" t="s">
        <v>2361</v>
      </c>
      <c r="RS75">
        <v>1</v>
      </c>
      <c r="RT75">
        <v>0</v>
      </c>
      <c r="RU75">
        <v>0</v>
      </c>
      <c r="RV75">
        <v>1</v>
      </c>
      <c r="RW75">
        <v>0</v>
      </c>
      <c r="RX75">
        <v>0</v>
      </c>
      <c r="RY75">
        <v>1</v>
      </c>
      <c r="RZ75">
        <v>0</v>
      </c>
      <c r="SA75">
        <v>0</v>
      </c>
      <c r="SB75">
        <v>0</v>
      </c>
      <c r="SC75">
        <v>0</v>
      </c>
      <c r="SF75" t="s">
        <v>2223</v>
      </c>
      <c r="SG75">
        <v>0</v>
      </c>
      <c r="SH75">
        <v>1</v>
      </c>
      <c r="SI75">
        <v>0</v>
      </c>
      <c r="SJ75">
        <v>0</v>
      </c>
      <c r="SK75" t="s">
        <v>2528</v>
      </c>
      <c r="SL75">
        <v>0</v>
      </c>
      <c r="SM75">
        <v>0</v>
      </c>
      <c r="SN75">
        <v>0</v>
      </c>
      <c r="SO75">
        <v>0</v>
      </c>
      <c r="SP75">
        <v>0</v>
      </c>
      <c r="SQ75">
        <v>0</v>
      </c>
      <c r="SR75">
        <v>0</v>
      </c>
      <c r="SS75">
        <v>0</v>
      </c>
      <c r="ST75">
        <v>1</v>
      </c>
      <c r="SU75">
        <v>0</v>
      </c>
      <c r="SV75">
        <v>0</v>
      </c>
      <c r="SW75">
        <v>0</v>
      </c>
      <c r="SX75">
        <v>0</v>
      </c>
      <c r="SY75">
        <v>0</v>
      </c>
      <c r="SZ75">
        <v>0</v>
      </c>
      <c r="TA75">
        <v>0</v>
      </c>
      <c r="TB75" t="s">
        <v>2324</v>
      </c>
      <c r="TC75">
        <v>0</v>
      </c>
      <c r="TD75">
        <v>0</v>
      </c>
      <c r="TE75">
        <v>0</v>
      </c>
      <c r="TF75">
        <v>0</v>
      </c>
      <c r="TG75">
        <v>0</v>
      </c>
      <c r="TH75">
        <v>0</v>
      </c>
      <c r="TI75">
        <v>0</v>
      </c>
      <c r="TJ75">
        <v>0</v>
      </c>
      <c r="TK75">
        <v>1</v>
      </c>
      <c r="TL75">
        <v>0</v>
      </c>
      <c r="TM75">
        <v>0</v>
      </c>
      <c r="TN75">
        <v>0</v>
      </c>
      <c r="AQG75" t="s">
        <v>2355</v>
      </c>
      <c r="AQH75">
        <v>0</v>
      </c>
      <c r="AQI75">
        <v>0</v>
      </c>
      <c r="AQJ75">
        <v>0</v>
      </c>
      <c r="AQK75">
        <v>0</v>
      </c>
      <c r="AQL75">
        <v>1</v>
      </c>
      <c r="AQM75">
        <v>0</v>
      </c>
      <c r="AQN75">
        <v>0</v>
      </c>
      <c r="AQO75">
        <v>0</v>
      </c>
      <c r="AQP75">
        <v>0</v>
      </c>
      <c r="AQQ75">
        <v>0</v>
      </c>
      <c r="AQS75" t="s">
        <v>2326</v>
      </c>
      <c r="AQT75">
        <v>0</v>
      </c>
      <c r="AQU75">
        <v>0</v>
      </c>
      <c r="AQV75">
        <v>0</v>
      </c>
      <c r="AQW75">
        <v>1</v>
      </c>
      <c r="AQX75">
        <v>0</v>
      </c>
      <c r="AQY75">
        <v>0</v>
      </c>
      <c r="AQZ75">
        <v>0</v>
      </c>
      <c r="ARA75">
        <v>0</v>
      </c>
      <c r="ARB75">
        <v>0</v>
      </c>
      <c r="ARC75">
        <v>0</v>
      </c>
      <c r="ARD75">
        <v>0</v>
      </c>
      <c r="ARF75" t="s">
        <v>2335</v>
      </c>
      <c r="ARG75" t="s">
        <v>2210</v>
      </c>
      <c r="ARH75">
        <v>0</v>
      </c>
      <c r="ARI75">
        <v>1</v>
      </c>
      <c r="ARJ75">
        <v>0</v>
      </c>
      <c r="ARK75">
        <v>0</v>
      </c>
      <c r="ARL75">
        <v>0</v>
      </c>
      <c r="ARM75">
        <v>0</v>
      </c>
      <c r="ARO75" t="s">
        <v>2206</v>
      </c>
      <c r="ARP75">
        <v>1</v>
      </c>
      <c r="ARQ75">
        <v>0</v>
      </c>
      <c r="ARR75">
        <v>0</v>
      </c>
      <c r="ARS75">
        <v>0</v>
      </c>
      <c r="ART75">
        <v>0</v>
      </c>
      <c r="ARU75">
        <v>0</v>
      </c>
      <c r="ARW75">
        <v>0</v>
      </c>
      <c r="ARX75">
        <v>0</v>
      </c>
      <c r="ARY75">
        <v>0</v>
      </c>
      <c r="ASB75" t="s">
        <v>2211</v>
      </c>
      <c r="ASC75" t="s">
        <v>2206</v>
      </c>
      <c r="ASD75">
        <v>1</v>
      </c>
      <c r="ASE75">
        <v>0</v>
      </c>
      <c r="ASF75">
        <v>0</v>
      </c>
      <c r="ASG75">
        <v>0</v>
      </c>
      <c r="ASH75">
        <v>0</v>
      </c>
      <c r="ASI75">
        <v>0</v>
      </c>
      <c r="ASJ75">
        <v>0</v>
      </c>
      <c r="ASK75">
        <v>0</v>
      </c>
      <c r="ASL75">
        <v>0</v>
      </c>
      <c r="ASN75" t="s">
        <v>2356</v>
      </c>
      <c r="ASO75">
        <v>0</v>
      </c>
      <c r="ASP75">
        <v>0</v>
      </c>
      <c r="ASQ75">
        <v>1</v>
      </c>
      <c r="ASR75">
        <v>1</v>
      </c>
      <c r="ASS75">
        <v>0</v>
      </c>
      <c r="AST75">
        <v>0</v>
      </c>
      <c r="ASU75">
        <v>0</v>
      </c>
      <c r="ASV75">
        <v>0</v>
      </c>
      <c r="ASW75">
        <v>0</v>
      </c>
      <c r="ASX75">
        <v>0</v>
      </c>
      <c r="ASZ75" t="s">
        <v>2206</v>
      </c>
      <c r="ATA75">
        <v>1</v>
      </c>
      <c r="ATB75">
        <v>0</v>
      </c>
      <c r="ATC75">
        <v>0</v>
      </c>
      <c r="ATD75">
        <v>0</v>
      </c>
      <c r="ATE75">
        <v>0</v>
      </c>
      <c r="ATF75">
        <v>0</v>
      </c>
      <c r="ATG75">
        <v>0</v>
      </c>
      <c r="ATH75">
        <v>0</v>
      </c>
      <c r="ATI75">
        <v>0</v>
      </c>
      <c r="ATK75" t="s">
        <v>2431</v>
      </c>
      <c r="ATL75">
        <v>0</v>
      </c>
      <c r="ATM75">
        <v>0</v>
      </c>
      <c r="ATN75">
        <v>0</v>
      </c>
      <c r="ATO75">
        <v>0</v>
      </c>
      <c r="ATP75">
        <v>1</v>
      </c>
      <c r="ATQ75">
        <v>1</v>
      </c>
      <c r="ATR75">
        <v>0</v>
      </c>
      <c r="ATS75">
        <v>0</v>
      </c>
      <c r="ATT75">
        <v>0</v>
      </c>
      <c r="ATV75" t="s">
        <v>2273</v>
      </c>
      <c r="ATW75" t="s">
        <v>2195</v>
      </c>
      <c r="ATY75" t="s">
        <v>2338</v>
      </c>
      <c r="ATZ75" t="s">
        <v>2273</v>
      </c>
      <c r="AUA75" t="s">
        <v>2195</v>
      </c>
      <c r="AUC75" t="s">
        <v>2403</v>
      </c>
      <c r="AUI75">
        <v>468596341</v>
      </c>
      <c r="AUJ75" s="2">
        <v>45157.693726851852</v>
      </c>
      <c r="AUM75" t="s">
        <v>2214</v>
      </c>
      <c r="AUN75" t="s">
        <v>2215</v>
      </c>
      <c r="AUO75" t="s">
        <v>2216</v>
      </c>
    </row>
    <row r="76" spans="1:534 1125:1237" x14ac:dyDescent="0.35">
      <c r="A76">
        <v>75</v>
      </c>
      <c r="B76" t="s">
        <v>2531</v>
      </c>
      <c r="C76" s="2">
        <v>45157</v>
      </c>
      <c r="D76" t="s">
        <v>2319</v>
      </c>
      <c r="E76" t="s">
        <v>2352</v>
      </c>
      <c r="F76" s="2">
        <v>45157.68556140046</v>
      </c>
      <c r="G76" s="2">
        <v>45157.690661377317</v>
      </c>
      <c r="H76" t="s">
        <v>2189</v>
      </c>
      <c r="K76" t="s">
        <v>2190</v>
      </c>
      <c r="L76" s="2">
        <v>45157</v>
      </c>
      <c r="M76" t="s">
        <v>99</v>
      </c>
      <c r="N76" t="s">
        <v>2321</v>
      </c>
      <c r="O76" t="s">
        <v>102</v>
      </c>
      <c r="P76" t="s">
        <v>2192</v>
      </c>
      <c r="S76" t="s">
        <v>2193</v>
      </c>
      <c r="T76" t="s">
        <v>2322</v>
      </c>
      <c r="V76" t="s">
        <v>2195</v>
      </c>
      <c r="X76" t="s">
        <v>2196</v>
      </c>
      <c r="AA76" t="s">
        <v>2206</v>
      </c>
      <c r="AB76">
        <v>0</v>
      </c>
      <c r="AC76">
        <v>0</v>
      </c>
      <c r="AD76">
        <v>0</v>
      </c>
      <c r="AE76">
        <v>1</v>
      </c>
      <c r="AF76">
        <v>1</v>
      </c>
      <c r="EK76" t="s">
        <v>2206</v>
      </c>
      <c r="EL76">
        <v>0</v>
      </c>
      <c r="EM76">
        <v>0</v>
      </c>
      <c r="EN76">
        <v>0</v>
      </c>
      <c r="EO76">
        <v>0</v>
      </c>
      <c r="EP76">
        <v>1</v>
      </c>
      <c r="EQ76">
        <v>1</v>
      </c>
      <c r="JB76" t="s">
        <v>2528</v>
      </c>
      <c r="JC76">
        <v>0</v>
      </c>
      <c r="JD76">
        <v>0</v>
      </c>
      <c r="JE76">
        <v>0</v>
      </c>
      <c r="JF76">
        <v>0</v>
      </c>
      <c r="JG76">
        <v>0</v>
      </c>
      <c r="JH76">
        <v>0</v>
      </c>
      <c r="JI76">
        <v>0</v>
      </c>
      <c r="JJ76">
        <v>0</v>
      </c>
      <c r="JK76">
        <v>1</v>
      </c>
      <c r="JL76">
        <v>0</v>
      </c>
      <c r="JM76">
        <v>0</v>
      </c>
      <c r="JN76">
        <v>0</v>
      </c>
      <c r="JO76">
        <v>0</v>
      </c>
      <c r="JP76">
        <v>0</v>
      </c>
      <c r="JQ76">
        <v>0</v>
      </c>
      <c r="JR76">
        <v>0</v>
      </c>
      <c r="JS76">
        <v>1</v>
      </c>
      <c r="JT76">
        <v>3</v>
      </c>
      <c r="NV76" t="s">
        <v>2198</v>
      </c>
      <c r="NW76">
        <v>2100</v>
      </c>
      <c r="NX76" t="s">
        <v>2239</v>
      </c>
      <c r="OA76">
        <v>50</v>
      </c>
      <c r="OB76">
        <v>90</v>
      </c>
      <c r="OC76">
        <v>1</v>
      </c>
      <c r="OD76">
        <v>60</v>
      </c>
      <c r="OE76">
        <v>0</v>
      </c>
      <c r="QX76" t="s">
        <v>2195</v>
      </c>
      <c r="QZ76" t="s">
        <v>2528</v>
      </c>
      <c r="RA76">
        <v>0</v>
      </c>
      <c r="RB76">
        <v>0</v>
      </c>
      <c r="RC76">
        <v>0</v>
      </c>
      <c r="RD76">
        <v>0</v>
      </c>
      <c r="RE76">
        <v>0</v>
      </c>
      <c r="RF76">
        <v>0</v>
      </c>
      <c r="RG76">
        <v>0</v>
      </c>
      <c r="RH76">
        <v>0</v>
      </c>
      <c r="RI76">
        <v>1</v>
      </c>
      <c r="RJ76">
        <v>0</v>
      </c>
      <c r="RK76">
        <v>0</v>
      </c>
      <c r="RL76">
        <v>0</v>
      </c>
      <c r="RM76">
        <v>0</v>
      </c>
      <c r="RN76">
        <v>0</v>
      </c>
      <c r="RO76">
        <v>0</v>
      </c>
      <c r="RP76">
        <v>0</v>
      </c>
      <c r="RR76" t="s">
        <v>2361</v>
      </c>
      <c r="RS76">
        <v>1</v>
      </c>
      <c r="RT76">
        <v>0</v>
      </c>
      <c r="RU76">
        <v>0</v>
      </c>
      <c r="RV76">
        <v>1</v>
      </c>
      <c r="RW76">
        <v>0</v>
      </c>
      <c r="RX76">
        <v>0</v>
      </c>
      <c r="RY76">
        <v>1</v>
      </c>
      <c r="RZ76">
        <v>0</v>
      </c>
      <c r="SA76">
        <v>0</v>
      </c>
      <c r="SB76">
        <v>0</v>
      </c>
      <c r="SC76">
        <v>0</v>
      </c>
      <c r="SF76" t="s">
        <v>2223</v>
      </c>
      <c r="SG76">
        <v>0</v>
      </c>
      <c r="SH76">
        <v>1</v>
      </c>
      <c r="SI76">
        <v>0</v>
      </c>
      <c r="SJ76">
        <v>0</v>
      </c>
      <c r="SK76" t="s">
        <v>2528</v>
      </c>
      <c r="SL76">
        <v>0</v>
      </c>
      <c r="SM76">
        <v>0</v>
      </c>
      <c r="SN76">
        <v>0</v>
      </c>
      <c r="SO76">
        <v>0</v>
      </c>
      <c r="SP76">
        <v>0</v>
      </c>
      <c r="SQ76">
        <v>0</v>
      </c>
      <c r="SR76">
        <v>0</v>
      </c>
      <c r="SS76">
        <v>0</v>
      </c>
      <c r="ST76">
        <v>1</v>
      </c>
      <c r="SU76">
        <v>0</v>
      </c>
      <c r="SV76">
        <v>0</v>
      </c>
      <c r="SW76">
        <v>0</v>
      </c>
      <c r="SX76">
        <v>0</v>
      </c>
      <c r="SY76">
        <v>0</v>
      </c>
      <c r="SZ76">
        <v>0</v>
      </c>
      <c r="TA76">
        <v>0</v>
      </c>
      <c r="TB76" t="s">
        <v>2324</v>
      </c>
      <c r="TC76">
        <v>0</v>
      </c>
      <c r="TD76">
        <v>0</v>
      </c>
      <c r="TE76">
        <v>0</v>
      </c>
      <c r="TF76">
        <v>0</v>
      </c>
      <c r="TG76">
        <v>0</v>
      </c>
      <c r="TH76">
        <v>0</v>
      </c>
      <c r="TI76">
        <v>0</v>
      </c>
      <c r="TJ76">
        <v>0</v>
      </c>
      <c r="TK76">
        <v>1</v>
      </c>
      <c r="TL76">
        <v>0</v>
      </c>
      <c r="TM76">
        <v>0</v>
      </c>
      <c r="TN76">
        <v>0</v>
      </c>
      <c r="AQG76" t="s">
        <v>2408</v>
      </c>
      <c r="AQH76">
        <v>0</v>
      </c>
      <c r="AQI76">
        <v>0</v>
      </c>
      <c r="AQJ76">
        <v>1</v>
      </c>
      <c r="AQK76">
        <v>0</v>
      </c>
      <c r="AQL76">
        <v>0</v>
      </c>
      <c r="AQM76">
        <v>0</v>
      </c>
      <c r="AQN76">
        <v>0</v>
      </c>
      <c r="AQO76">
        <v>0</v>
      </c>
      <c r="AQP76">
        <v>0</v>
      </c>
      <c r="AQQ76">
        <v>0</v>
      </c>
      <c r="AQS76" t="s">
        <v>2326</v>
      </c>
      <c r="AQT76">
        <v>0</v>
      </c>
      <c r="AQU76">
        <v>0</v>
      </c>
      <c r="AQV76">
        <v>0</v>
      </c>
      <c r="AQW76">
        <v>1</v>
      </c>
      <c r="AQX76">
        <v>0</v>
      </c>
      <c r="AQY76">
        <v>0</v>
      </c>
      <c r="AQZ76">
        <v>0</v>
      </c>
      <c r="ARA76">
        <v>0</v>
      </c>
      <c r="ARB76">
        <v>0</v>
      </c>
      <c r="ARC76">
        <v>0</v>
      </c>
      <c r="ARD76">
        <v>0</v>
      </c>
      <c r="ARF76" t="s">
        <v>2306</v>
      </c>
      <c r="ARG76" t="s">
        <v>2210</v>
      </c>
      <c r="ARH76">
        <v>0</v>
      </c>
      <c r="ARI76">
        <v>1</v>
      </c>
      <c r="ARJ76">
        <v>0</v>
      </c>
      <c r="ARK76">
        <v>0</v>
      </c>
      <c r="ARL76">
        <v>0</v>
      </c>
      <c r="ARM76">
        <v>0</v>
      </c>
      <c r="ARO76" t="s">
        <v>2206</v>
      </c>
      <c r="ARP76">
        <v>1</v>
      </c>
      <c r="ARQ76">
        <v>0</v>
      </c>
      <c r="ARR76">
        <v>0</v>
      </c>
      <c r="ARS76">
        <v>0</v>
      </c>
      <c r="ART76">
        <v>0</v>
      </c>
      <c r="ARU76">
        <v>0</v>
      </c>
      <c r="ARW76">
        <v>0</v>
      </c>
      <c r="ARX76">
        <v>0</v>
      </c>
      <c r="ARY76">
        <v>0</v>
      </c>
      <c r="ASB76" t="s">
        <v>2211</v>
      </c>
      <c r="ASC76" t="s">
        <v>2206</v>
      </c>
      <c r="ASD76">
        <v>1</v>
      </c>
      <c r="ASE76">
        <v>0</v>
      </c>
      <c r="ASF76">
        <v>0</v>
      </c>
      <c r="ASG76">
        <v>0</v>
      </c>
      <c r="ASH76">
        <v>0</v>
      </c>
      <c r="ASI76">
        <v>0</v>
      </c>
      <c r="ASJ76">
        <v>0</v>
      </c>
      <c r="ASK76">
        <v>0</v>
      </c>
      <c r="ASL76">
        <v>0</v>
      </c>
      <c r="ASN76" t="s">
        <v>2327</v>
      </c>
      <c r="ASO76">
        <v>0</v>
      </c>
      <c r="ASP76">
        <v>0</v>
      </c>
      <c r="ASQ76">
        <v>1</v>
      </c>
      <c r="ASR76">
        <v>1</v>
      </c>
      <c r="ASS76">
        <v>0</v>
      </c>
      <c r="AST76">
        <v>0</v>
      </c>
      <c r="ASU76">
        <v>0</v>
      </c>
      <c r="ASV76">
        <v>0</v>
      </c>
      <c r="ASW76">
        <v>0</v>
      </c>
      <c r="ASX76">
        <v>0</v>
      </c>
      <c r="ASZ76" t="s">
        <v>2206</v>
      </c>
      <c r="ATA76">
        <v>1</v>
      </c>
      <c r="ATB76">
        <v>0</v>
      </c>
      <c r="ATC76">
        <v>0</v>
      </c>
      <c r="ATD76">
        <v>0</v>
      </c>
      <c r="ATE76">
        <v>0</v>
      </c>
      <c r="ATF76">
        <v>0</v>
      </c>
      <c r="ATG76">
        <v>0</v>
      </c>
      <c r="ATH76">
        <v>0</v>
      </c>
      <c r="ATI76">
        <v>0</v>
      </c>
      <c r="ATK76" t="s">
        <v>2431</v>
      </c>
      <c r="ATL76">
        <v>0</v>
      </c>
      <c r="ATM76">
        <v>0</v>
      </c>
      <c r="ATN76">
        <v>0</v>
      </c>
      <c r="ATO76">
        <v>0</v>
      </c>
      <c r="ATP76">
        <v>1</v>
      </c>
      <c r="ATQ76">
        <v>1</v>
      </c>
      <c r="ATR76">
        <v>0</v>
      </c>
      <c r="ATS76">
        <v>0</v>
      </c>
      <c r="ATT76">
        <v>0</v>
      </c>
      <c r="ATV76" t="s">
        <v>2273</v>
      </c>
      <c r="ATW76" t="s">
        <v>2195</v>
      </c>
      <c r="ATY76" t="s">
        <v>2349</v>
      </c>
      <c r="ATZ76" t="s">
        <v>2273</v>
      </c>
      <c r="AUA76" t="s">
        <v>2195</v>
      </c>
      <c r="AUC76" t="s">
        <v>2403</v>
      </c>
      <c r="AUI76">
        <v>468596351</v>
      </c>
      <c r="AUJ76" s="2">
        <v>45157.693738425922</v>
      </c>
      <c r="AUM76" t="s">
        <v>2214</v>
      </c>
      <c r="AUN76" t="s">
        <v>2215</v>
      </c>
      <c r="AUO76" t="s">
        <v>2216</v>
      </c>
    </row>
    <row r="77" spans="1:534 1125:1237" x14ac:dyDescent="0.35">
      <c r="A77">
        <v>76</v>
      </c>
      <c r="B77" t="s">
        <v>2532</v>
      </c>
      <c r="C77" s="2">
        <v>45157</v>
      </c>
      <c r="D77" t="s">
        <v>2319</v>
      </c>
      <c r="E77" t="s">
        <v>2352</v>
      </c>
      <c r="F77" s="2">
        <v>45157.690718298611</v>
      </c>
      <c r="G77" s="2">
        <v>45157.693313518517</v>
      </c>
      <c r="H77" t="s">
        <v>2189</v>
      </c>
      <c r="K77" t="s">
        <v>2190</v>
      </c>
      <c r="L77" s="2">
        <v>45157</v>
      </c>
      <c r="M77" t="s">
        <v>99</v>
      </c>
      <c r="N77" t="s">
        <v>2321</v>
      </c>
      <c r="O77" t="s">
        <v>102</v>
      </c>
      <c r="P77" t="s">
        <v>2192</v>
      </c>
      <c r="S77" t="s">
        <v>2193</v>
      </c>
      <c r="T77" t="s">
        <v>2322</v>
      </c>
      <c r="V77" t="s">
        <v>2195</v>
      </c>
      <c r="X77" t="s">
        <v>2196</v>
      </c>
      <c r="AA77" t="s">
        <v>2206</v>
      </c>
      <c r="AB77">
        <v>0</v>
      </c>
      <c r="AC77">
        <v>0</v>
      </c>
      <c r="AD77">
        <v>0</v>
      </c>
      <c r="AE77">
        <v>1</v>
      </c>
      <c r="AF77">
        <v>1</v>
      </c>
      <c r="EK77" t="s">
        <v>2206</v>
      </c>
      <c r="EL77">
        <v>0</v>
      </c>
      <c r="EM77">
        <v>0</v>
      </c>
      <c r="EN77">
        <v>0</v>
      </c>
      <c r="EO77">
        <v>0</v>
      </c>
      <c r="EP77">
        <v>1</v>
      </c>
      <c r="EQ77">
        <v>1</v>
      </c>
      <c r="JB77" t="s">
        <v>2528</v>
      </c>
      <c r="JC77">
        <v>0</v>
      </c>
      <c r="JD77">
        <v>0</v>
      </c>
      <c r="JE77">
        <v>0</v>
      </c>
      <c r="JF77">
        <v>0</v>
      </c>
      <c r="JG77">
        <v>0</v>
      </c>
      <c r="JH77">
        <v>0</v>
      </c>
      <c r="JI77">
        <v>0</v>
      </c>
      <c r="JJ77">
        <v>0</v>
      </c>
      <c r="JK77">
        <v>1</v>
      </c>
      <c r="JL77">
        <v>0</v>
      </c>
      <c r="JM77">
        <v>0</v>
      </c>
      <c r="JN77">
        <v>0</v>
      </c>
      <c r="JO77">
        <v>0</v>
      </c>
      <c r="JP77">
        <v>0</v>
      </c>
      <c r="JQ77">
        <v>0</v>
      </c>
      <c r="JR77">
        <v>0</v>
      </c>
      <c r="JS77">
        <v>1</v>
      </c>
      <c r="JT77">
        <v>3</v>
      </c>
      <c r="NV77" t="s">
        <v>2198</v>
      </c>
      <c r="NW77">
        <v>2000</v>
      </c>
      <c r="NX77" t="s">
        <v>2239</v>
      </c>
      <c r="OA77">
        <v>50</v>
      </c>
      <c r="OB77">
        <v>90</v>
      </c>
      <c r="OC77">
        <v>1</v>
      </c>
      <c r="OD77">
        <v>75</v>
      </c>
      <c r="OE77">
        <v>0</v>
      </c>
      <c r="QX77" t="s">
        <v>2195</v>
      </c>
      <c r="QZ77" t="s">
        <v>2528</v>
      </c>
      <c r="RA77">
        <v>0</v>
      </c>
      <c r="RB77">
        <v>0</v>
      </c>
      <c r="RC77">
        <v>0</v>
      </c>
      <c r="RD77">
        <v>0</v>
      </c>
      <c r="RE77">
        <v>0</v>
      </c>
      <c r="RF77">
        <v>0</v>
      </c>
      <c r="RG77">
        <v>0</v>
      </c>
      <c r="RH77">
        <v>0</v>
      </c>
      <c r="RI77">
        <v>1</v>
      </c>
      <c r="RJ77">
        <v>0</v>
      </c>
      <c r="RK77">
        <v>0</v>
      </c>
      <c r="RL77">
        <v>0</v>
      </c>
      <c r="RM77">
        <v>0</v>
      </c>
      <c r="RN77">
        <v>0</v>
      </c>
      <c r="RO77">
        <v>0</v>
      </c>
      <c r="RP77">
        <v>0</v>
      </c>
      <c r="RR77" t="s">
        <v>2361</v>
      </c>
      <c r="RS77">
        <v>1</v>
      </c>
      <c r="RT77">
        <v>0</v>
      </c>
      <c r="RU77">
        <v>0</v>
      </c>
      <c r="RV77">
        <v>1</v>
      </c>
      <c r="RW77">
        <v>0</v>
      </c>
      <c r="RX77">
        <v>0</v>
      </c>
      <c r="RY77">
        <v>1</v>
      </c>
      <c r="RZ77">
        <v>0</v>
      </c>
      <c r="SA77">
        <v>0</v>
      </c>
      <c r="SB77">
        <v>0</v>
      </c>
      <c r="SC77">
        <v>0</v>
      </c>
      <c r="SF77" t="s">
        <v>2223</v>
      </c>
      <c r="SG77">
        <v>0</v>
      </c>
      <c r="SH77">
        <v>1</v>
      </c>
      <c r="SI77">
        <v>0</v>
      </c>
      <c r="SJ77">
        <v>0</v>
      </c>
      <c r="SK77" t="s">
        <v>2528</v>
      </c>
      <c r="SL77">
        <v>0</v>
      </c>
      <c r="SM77">
        <v>0</v>
      </c>
      <c r="SN77">
        <v>0</v>
      </c>
      <c r="SO77">
        <v>0</v>
      </c>
      <c r="SP77">
        <v>0</v>
      </c>
      <c r="SQ77">
        <v>0</v>
      </c>
      <c r="SR77">
        <v>0</v>
      </c>
      <c r="SS77">
        <v>0</v>
      </c>
      <c r="ST77">
        <v>1</v>
      </c>
      <c r="SU77">
        <v>0</v>
      </c>
      <c r="SV77">
        <v>0</v>
      </c>
      <c r="SW77">
        <v>0</v>
      </c>
      <c r="SX77">
        <v>0</v>
      </c>
      <c r="SY77">
        <v>0</v>
      </c>
      <c r="SZ77">
        <v>0</v>
      </c>
      <c r="TA77">
        <v>0</v>
      </c>
      <c r="TB77" t="s">
        <v>2414</v>
      </c>
      <c r="TC77">
        <v>0</v>
      </c>
      <c r="TD77">
        <v>0</v>
      </c>
      <c r="TE77">
        <v>0</v>
      </c>
      <c r="TF77">
        <v>0</v>
      </c>
      <c r="TG77">
        <v>1</v>
      </c>
      <c r="TH77">
        <v>0</v>
      </c>
      <c r="TI77">
        <v>0</v>
      </c>
      <c r="TJ77">
        <v>0</v>
      </c>
      <c r="TK77">
        <v>0</v>
      </c>
      <c r="TL77">
        <v>0</v>
      </c>
      <c r="TM77">
        <v>0</v>
      </c>
      <c r="TN77">
        <v>0</v>
      </c>
      <c r="AQG77" t="s">
        <v>2355</v>
      </c>
      <c r="AQH77">
        <v>0</v>
      </c>
      <c r="AQI77">
        <v>0</v>
      </c>
      <c r="AQJ77">
        <v>0</v>
      </c>
      <c r="AQK77">
        <v>0</v>
      </c>
      <c r="AQL77">
        <v>1</v>
      </c>
      <c r="AQM77">
        <v>0</v>
      </c>
      <c r="AQN77">
        <v>0</v>
      </c>
      <c r="AQO77">
        <v>0</v>
      </c>
      <c r="AQP77">
        <v>0</v>
      </c>
      <c r="AQQ77">
        <v>0</v>
      </c>
      <c r="AQS77" t="s">
        <v>2326</v>
      </c>
      <c r="AQT77">
        <v>0</v>
      </c>
      <c r="AQU77">
        <v>0</v>
      </c>
      <c r="AQV77">
        <v>0</v>
      </c>
      <c r="AQW77">
        <v>1</v>
      </c>
      <c r="AQX77">
        <v>0</v>
      </c>
      <c r="AQY77">
        <v>0</v>
      </c>
      <c r="AQZ77">
        <v>0</v>
      </c>
      <c r="ARA77">
        <v>0</v>
      </c>
      <c r="ARB77">
        <v>0</v>
      </c>
      <c r="ARC77">
        <v>0</v>
      </c>
      <c r="ARD77">
        <v>0</v>
      </c>
      <c r="ARF77" t="s">
        <v>2306</v>
      </c>
      <c r="ARG77" t="s">
        <v>2210</v>
      </c>
      <c r="ARH77">
        <v>0</v>
      </c>
      <c r="ARI77">
        <v>1</v>
      </c>
      <c r="ARJ77">
        <v>0</v>
      </c>
      <c r="ARK77">
        <v>0</v>
      </c>
      <c r="ARL77">
        <v>0</v>
      </c>
      <c r="ARM77">
        <v>0</v>
      </c>
      <c r="ARO77" t="s">
        <v>2206</v>
      </c>
      <c r="ARP77">
        <v>1</v>
      </c>
      <c r="ARQ77">
        <v>0</v>
      </c>
      <c r="ARR77">
        <v>0</v>
      </c>
      <c r="ARS77">
        <v>0</v>
      </c>
      <c r="ART77">
        <v>0</v>
      </c>
      <c r="ARU77">
        <v>0</v>
      </c>
      <c r="ARW77">
        <v>0</v>
      </c>
      <c r="ARX77">
        <v>0</v>
      </c>
      <c r="ARY77">
        <v>0</v>
      </c>
      <c r="ASB77" t="s">
        <v>2211</v>
      </c>
      <c r="ASC77" t="s">
        <v>2206</v>
      </c>
      <c r="ASD77">
        <v>1</v>
      </c>
      <c r="ASE77">
        <v>0</v>
      </c>
      <c r="ASF77">
        <v>0</v>
      </c>
      <c r="ASG77">
        <v>0</v>
      </c>
      <c r="ASH77">
        <v>0</v>
      </c>
      <c r="ASI77">
        <v>0</v>
      </c>
      <c r="ASJ77">
        <v>0</v>
      </c>
      <c r="ASK77">
        <v>0</v>
      </c>
      <c r="ASL77">
        <v>0</v>
      </c>
      <c r="ASN77" t="s">
        <v>2356</v>
      </c>
      <c r="ASO77">
        <v>0</v>
      </c>
      <c r="ASP77">
        <v>0</v>
      </c>
      <c r="ASQ77">
        <v>1</v>
      </c>
      <c r="ASR77">
        <v>1</v>
      </c>
      <c r="ASS77">
        <v>0</v>
      </c>
      <c r="AST77">
        <v>0</v>
      </c>
      <c r="ASU77">
        <v>0</v>
      </c>
      <c r="ASV77">
        <v>0</v>
      </c>
      <c r="ASW77">
        <v>0</v>
      </c>
      <c r="ASX77">
        <v>0</v>
      </c>
      <c r="ASZ77" t="s">
        <v>2206</v>
      </c>
      <c r="ATA77">
        <v>1</v>
      </c>
      <c r="ATB77">
        <v>0</v>
      </c>
      <c r="ATC77">
        <v>0</v>
      </c>
      <c r="ATD77">
        <v>0</v>
      </c>
      <c r="ATE77">
        <v>0</v>
      </c>
      <c r="ATF77">
        <v>0</v>
      </c>
      <c r="ATG77">
        <v>0</v>
      </c>
      <c r="ATH77">
        <v>0</v>
      </c>
      <c r="ATI77">
        <v>0</v>
      </c>
      <c r="ATK77" t="s">
        <v>2394</v>
      </c>
      <c r="ATL77">
        <v>0</v>
      </c>
      <c r="ATM77">
        <v>0</v>
      </c>
      <c r="ATN77">
        <v>0</v>
      </c>
      <c r="ATO77">
        <v>0</v>
      </c>
      <c r="ATP77">
        <v>1</v>
      </c>
      <c r="ATQ77">
        <v>1</v>
      </c>
      <c r="ATR77">
        <v>0</v>
      </c>
      <c r="ATS77">
        <v>0</v>
      </c>
      <c r="ATT77">
        <v>0</v>
      </c>
      <c r="ATV77" t="s">
        <v>2273</v>
      </c>
      <c r="ATW77" t="s">
        <v>2195</v>
      </c>
      <c r="ATY77" t="s">
        <v>2338</v>
      </c>
      <c r="ATZ77" t="s">
        <v>2273</v>
      </c>
      <c r="AUA77" t="s">
        <v>2195</v>
      </c>
      <c r="AUC77" t="s">
        <v>2409</v>
      </c>
      <c r="AUI77">
        <v>468596364</v>
      </c>
      <c r="AUJ77" s="2">
        <v>45157.693761574083</v>
      </c>
      <c r="AUM77" t="s">
        <v>2214</v>
      </c>
      <c r="AUN77" t="s">
        <v>2215</v>
      </c>
      <c r="AUO77" t="s">
        <v>2216</v>
      </c>
    </row>
    <row r="78" spans="1:534 1125:1237" x14ac:dyDescent="0.35">
      <c r="A78">
        <v>77</v>
      </c>
      <c r="B78" t="s">
        <v>2533</v>
      </c>
      <c r="C78" s="2">
        <v>45157</v>
      </c>
      <c r="D78" t="s">
        <v>2534</v>
      </c>
      <c r="E78" t="s">
        <v>2535</v>
      </c>
      <c r="F78" s="2">
        <v>45157.691353483788</v>
      </c>
      <c r="G78" s="2">
        <v>45157.69703221065</v>
      </c>
      <c r="H78" t="s">
        <v>2189</v>
      </c>
      <c r="K78" t="s">
        <v>2536</v>
      </c>
      <c r="L78" s="2">
        <v>45157</v>
      </c>
      <c r="M78" t="s">
        <v>81</v>
      </c>
      <c r="N78" t="s">
        <v>2537</v>
      </c>
      <c r="O78" t="s">
        <v>86</v>
      </c>
      <c r="P78" t="s">
        <v>2192</v>
      </c>
      <c r="S78" t="s">
        <v>2538</v>
      </c>
      <c r="T78" t="s">
        <v>2539</v>
      </c>
      <c r="V78" t="s">
        <v>2195</v>
      </c>
      <c r="X78" t="s">
        <v>2196</v>
      </c>
      <c r="AA78" t="s">
        <v>2297</v>
      </c>
      <c r="AB78">
        <v>0</v>
      </c>
      <c r="AC78">
        <v>0</v>
      </c>
      <c r="AD78">
        <v>1</v>
      </c>
      <c r="AE78">
        <v>0</v>
      </c>
      <c r="AF78">
        <v>1</v>
      </c>
      <c r="BH78" t="s">
        <v>2200</v>
      </c>
      <c r="BI78" t="s">
        <v>2269</v>
      </c>
      <c r="BJ78">
        <v>1</v>
      </c>
      <c r="BK78">
        <v>1</v>
      </c>
      <c r="BL78">
        <v>300</v>
      </c>
      <c r="BM78">
        <v>250</v>
      </c>
      <c r="BN78" t="s">
        <v>2199</v>
      </c>
      <c r="BQ78">
        <v>60</v>
      </c>
      <c r="BR78">
        <v>2</v>
      </c>
      <c r="BS78">
        <v>0</v>
      </c>
      <c r="BT78">
        <v>4000</v>
      </c>
      <c r="BU78">
        <v>4000</v>
      </c>
      <c r="BW78" t="s">
        <v>2220</v>
      </c>
      <c r="CS78" t="s">
        <v>2204</v>
      </c>
      <c r="CT78">
        <v>1</v>
      </c>
      <c r="CU78">
        <v>0</v>
      </c>
      <c r="CV78">
        <v>0</v>
      </c>
      <c r="CW78">
        <v>0</v>
      </c>
      <c r="EK78" t="s">
        <v>2206</v>
      </c>
      <c r="EL78">
        <v>0</v>
      </c>
      <c r="EM78">
        <v>0</v>
      </c>
      <c r="EN78">
        <v>0</v>
      </c>
      <c r="EO78">
        <v>0</v>
      </c>
      <c r="EP78">
        <v>1</v>
      </c>
      <c r="EQ78">
        <v>1</v>
      </c>
      <c r="JB78" t="s">
        <v>2206</v>
      </c>
      <c r="JC78">
        <v>0</v>
      </c>
      <c r="JD78">
        <v>0</v>
      </c>
      <c r="JE78">
        <v>0</v>
      </c>
      <c r="JF78">
        <v>0</v>
      </c>
      <c r="JG78">
        <v>0</v>
      </c>
      <c r="JH78">
        <v>0</v>
      </c>
      <c r="JI78">
        <v>0</v>
      </c>
      <c r="JJ78">
        <v>0</v>
      </c>
      <c r="JK78">
        <v>0</v>
      </c>
      <c r="JL78">
        <v>0</v>
      </c>
      <c r="JM78">
        <v>0</v>
      </c>
      <c r="JN78">
        <v>0</v>
      </c>
      <c r="JO78">
        <v>0</v>
      </c>
      <c r="JP78">
        <v>0</v>
      </c>
      <c r="JQ78">
        <v>0</v>
      </c>
      <c r="JR78">
        <v>1</v>
      </c>
      <c r="JS78">
        <v>1</v>
      </c>
      <c r="JT78">
        <v>3</v>
      </c>
      <c r="AQG78" t="s">
        <v>2206</v>
      </c>
      <c r="AQH78">
        <v>1</v>
      </c>
      <c r="AQI78">
        <v>0</v>
      </c>
      <c r="AQJ78">
        <v>0</v>
      </c>
      <c r="AQK78">
        <v>0</v>
      </c>
      <c r="AQL78">
        <v>0</v>
      </c>
      <c r="AQM78">
        <v>0</v>
      </c>
      <c r="AQN78">
        <v>0</v>
      </c>
      <c r="AQO78">
        <v>0</v>
      </c>
      <c r="AQP78">
        <v>0</v>
      </c>
      <c r="AQQ78">
        <v>0</v>
      </c>
      <c r="AQS78" t="s">
        <v>2326</v>
      </c>
      <c r="AQT78">
        <v>0</v>
      </c>
      <c r="AQU78">
        <v>0</v>
      </c>
      <c r="AQV78">
        <v>0</v>
      </c>
      <c r="AQW78">
        <v>1</v>
      </c>
      <c r="AQX78">
        <v>0</v>
      </c>
      <c r="AQY78">
        <v>0</v>
      </c>
      <c r="AQZ78">
        <v>0</v>
      </c>
      <c r="ARA78">
        <v>0</v>
      </c>
      <c r="ARB78">
        <v>0</v>
      </c>
      <c r="ARC78">
        <v>0</v>
      </c>
      <c r="ARD78">
        <v>0</v>
      </c>
      <c r="ARF78" t="s">
        <v>2516</v>
      </c>
      <c r="ARG78" t="s">
        <v>2220</v>
      </c>
      <c r="ARH78">
        <v>1</v>
      </c>
      <c r="ARI78">
        <v>0</v>
      </c>
      <c r="ARJ78">
        <v>0</v>
      </c>
      <c r="ARK78">
        <v>0</v>
      </c>
      <c r="ARL78">
        <v>0</v>
      </c>
      <c r="ARM78">
        <v>0</v>
      </c>
      <c r="ARO78" t="s">
        <v>2206</v>
      </c>
      <c r="ARP78">
        <v>1</v>
      </c>
      <c r="ARQ78">
        <v>0</v>
      </c>
      <c r="ARR78">
        <v>0</v>
      </c>
      <c r="ARS78">
        <v>0</v>
      </c>
      <c r="ART78">
        <v>0</v>
      </c>
      <c r="ARU78">
        <v>0</v>
      </c>
      <c r="ARW78">
        <v>0</v>
      </c>
      <c r="ARX78">
        <v>0</v>
      </c>
      <c r="ARY78">
        <v>0</v>
      </c>
      <c r="ASB78" t="s">
        <v>2211</v>
      </c>
      <c r="ASC78" t="s">
        <v>2206</v>
      </c>
      <c r="ASD78">
        <v>1</v>
      </c>
      <c r="ASE78">
        <v>0</v>
      </c>
      <c r="ASF78">
        <v>0</v>
      </c>
      <c r="ASG78">
        <v>0</v>
      </c>
      <c r="ASH78">
        <v>0</v>
      </c>
      <c r="ASI78">
        <v>0</v>
      </c>
      <c r="ASJ78">
        <v>0</v>
      </c>
      <c r="ASK78">
        <v>0</v>
      </c>
      <c r="ASL78">
        <v>0</v>
      </c>
      <c r="ASN78" t="s">
        <v>2206</v>
      </c>
      <c r="ASO78">
        <v>1</v>
      </c>
      <c r="ASP78">
        <v>0</v>
      </c>
      <c r="ASQ78">
        <v>0</v>
      </c>
      <c r="ASR78">
        <v>0</v>
      </c>
      <c r="ASS78">
        <v>0</v>
      </c>
      <c r="AST78">
        <v>0</v>
      </c>
      <c r="ASU78">
        <v>0</v>
      </c>
      <c r="ASV78">
        <v>0</v>
      </c>
      <c r="ASW78">
        <v>0</v>
      </c>
      <c r="ASX78">
        <v>0</v>
      </c>
      <c r="ASZ78" t="s">
        <v>2206</v>
      </c>
      <c r="ATA78">
        <v>1</v>
      </c>
      <c r="ATB78">
        <v>0</v>
      </c>
      <c r="ATC78">
        <v>0</v>
      </c>
      <c r="ATD78">
        <v>0</v>
      </c>
      <c r="ATE78">
        <v>0</v>
      </c>
      <c r="ATF78">
        <v>0</v>
      </c>
      <c r="ATG78">
        <v>0</v>
      </c>
      <c r="ATH78">
        <v>0</v>
      </c>
      <c r="ATI78">
        <v>0</v>
      </c>
      <c r="ATK78" t="s">
        <v>2206</v>
      </c>
      <c r="ATL78">
        <v>1</v>
      </c>
      <c r="ATM78">
        <v>0</v>
      </c>
      <c r="ATN78">
        <v>0</v>
      </c>
      <c r="ATO78">
        <v>0</v>
      </c>
      <c r="ATP78">
        <v>0</v>
      </c>
      <c r="ATQ78">
        <v>0</v>
      </c>
      <c r="ATR78">
        <v>0</v>
      </c>
      <c r="ATS78">
        <v>0</v>
      </c>
      <c r="ATT78">
        <v>0</v>
      </c>
      <c r="ATV78" t="s">
        <v>2213</v>
      </c>
      <c r="ATZ78" t="s">
        <v>2213</v>
      </c>
      <c r="AUI78">
        <v>468598080</v>
      </c>
      <c r="AUJ78" s="2">
        <v>45157.697337962964</v>
      </c>
      <c r="AUM78" t="s">
        <v>2214</v>
      </c>
      <c r="AUN78" t="s">
        <v>2215</v>
      </c>
      <c r="AUO78" t="s">
        <v>2216</v>
      </c>
    </row>
    <row r="79" spans="1:534 1125:1237" x14ac:dyDescent="0.35">
      <c r="A79">
        <v>78</v>
      </c>
      <c r="B79" t="s">
        <v>2540</v>
      </c>
      <c r="C79" s="2">
        <v>45157</v>
      </c>
      <c r="D79" t="s">
        <v>2534</v>
      </c>
      <c r="E79" t="s">
        <v>2535</v>
      </c>
      <c r="F79" s="2">
        <v>45157.702218182872</v>
      </c>
      <c r="G79" s="2">
        <v>45157.716029618052</v>
      </c>
      <c r="H79" t="s">
        <v>2189</v>
      </c>
      <c r="K79" t="s">
        <v>2536</v>
      </c>
      <c r="L79" s="2">
        <v>45157</v>
      </c>
      <c r="M79" t="s">
        <v>81</v>
      </c>
      <c r="N79" t="s">
        <v>2537</v>
      </c>
      <c r="O79" t="s">
        <v>86</v>
      </c>
      <c r="P79" t="s">
        <v>2192</v>
      </c>
      <c r="S79" t="s">
        <v>2538</v>
      </c>
      <c r="T79" t="s">
        <v>2539</v>
      </c>
      <c r="V79" t="s">
        <v>2195</v>
      </c>
      <c r="X79" t="s">
        <v>2253</v>
      </c>
      <c r="AA79" t="s">
        <v>2297</v>
      </c>
      <c r="AB79">
        <v>0</v>
      </c>
      <c r="AC79">
        <v>0</v>
      </c>
      <c r="AD79">
        <v>1</v>
      </c>
      <c r="AE79">
        <v>0</v>
      </c>
      <c r="AF79">
        <v>1</v>
      </c>
      <c r="BH79" t="s">
        <v>2200</v>
      </c>
      <c r="BI79" t="s">
        <v>2269</v>
      </c>
      <c r="BJ79">
        <v>1</v>
      </c>
      <c r="BK79">
        <v>1</v>
      </c>
      <c r="BL79">
        <v>300</v>
      </c>
      <c r="BM79">
        <v>250</v>
      </c>
      <c r="BN79" t="s">
        <v>2199</v>
      </c>
      <c r="BQ79">
        <v>30</v>
      </c>
      <c r="BR79">
        <v>2</v>
      </c>
      <c r="BS79">
        <v>0</v>
      </c>
      <c r="BT79">
        <v>4000</v>
      </c>
      <c r="BU79">
        <v>4000</v>
      </c>
      <c r="BW79" t="s">
        <v>2195</v>
      </c>
      <c r="BY79" t="s">
        <v>2297</v>
      </c>
      <c r="BZ79">
        <v>0</v>
      </c>
      <c r="CA79">
        <v>0</v>
      </c>
      <c r="CB79">
        <v>1</v>
      </c>
      <c r="CC79">
        <v>0</v>
      </c>
      <c r="CE79" t="s">
        <v>494</v>
      </c>
      <c r="CF79">
        <v>0</v>
      </c>
      <c r="CG79">
        <v>0</v>
      </c>
      <c r="CH79">
        <v>0</v>
      </c>
      <c r="CI79">
        <v>0</v>
      </c>
      <c r="CJ79">
        <v>0</v>
      </c>
      <c r="CK79">
        <v>1</v>
      </c>
      <c r="CL79">
        <v>0</v>
      </c>
      <c r="CM79">
        <v>0</v>
      </c>
      <c r="CN79">
        <v>0</v>
      </c>
      <c r="CO79">
        <v>0</v>
      </c>
      <c r="CP79">
        <v>0</v>
      </c>
      <c r="CS79" t="s">
        <v>2204</v>
      </c>
      <c r="CT79">
        <v>1</v>
      </c>
      <c r="CU79">
        <v>0</v>
      </c>
      <c r="CV79">
        <v>0</v>
      </c>
      <c r="CW79">
        <v>0</v>
      </c>
      <c r="EK79" t="s">
        <v>2287</v>
      </c>
      <c r="EL79">
        <v>1</v>
      </c>
      <c r="EM79">
        <v>1</v>
      </c>
      <c r="EN79">
        <v>0</v>
      </c>
      <c r="EO79">
        <v>0</v>
      </c>
      <c r="EP79">
        <v>0</v>
      </c>
      <c r="EQ79">
        <v>2</v>
      </c>
      <c r="ES79" t="s">
        <v>2200</v>
      </c>
      <c r="ET79">
        <v>6000</v>
      </c>
      <c r="EU79" t="s">
        <v>2199</v>
      </c>
      <c r="EX79">
        <v>60</v>
      </c>
      <c r="EY79">
        <v>2</v>
      </c>
      <c r="EZ79">
        <v>0</v>
      </c>
      <c r="FA79">
        <v>100</v>
      </c>
      <c r="FB79">
        <v>100</v>
      </c>
      <c r="FD79" t="s">
        <v>2200</v>
      </c>
      <c r="FE79">
        <v>6000</v>
      </c>
      <c r="FF79" t="s">
        <v>2199</v>
      </c>
      <c r="FI79">
        <v>60</v>
      </c>
      <c r="FJ79">
        <v>2</v>
      </c>
      <c r="FK79">
        <v>0</v>
      </c>
      <c r="FL79">
        <v>80</v>
      </c>
      <c r="FM79">
        <v>80</v>
      </c>
      <c r="GK79" t="s">
        <v>2220</v>
      </c>
      <c r="HH79" t="s">
        <v>2204</v>
      </c>
      <c r="HI79">
        <v>1</v>
      </c>
      <c r="HJ79">
        <v>0</v>
      </c>
      <c r="HK79">
        <v>0</v>
      </c>
      <c r="HL79">
        <v>0</v>
      </c>
      <c r="JB79" t="s">
        <v>2541</v>
      </c>
      <c r="JC79">
        <v>0</v>
      </c>
      <c r="JD79">
        <v>0</v>
      </c>
      <c r="JE79">
        <v>0</v>
      </c>
      <c r="JF79">
        <v>0</v>
      </c>
      <c r="JG79">
        <v>0</v>
      </c>
      <c r="JH79">
        <v>0</v>
      </c>
      <c r="JI79">
        <v>0</v>
      </c>
      <c r="JJ79">
        <v>0</v>
      </c>
      <c r="JK79">
        <v>0</v>
      </c>
      <c r="JL79">
        <v>0</v>
      </c>
      <c r="JM79">
        <v>0</v>
      </c>
      <c r="JN79">
        <v>0</v>
      </c>
      <c r="JO79">
        <v>1</v>
      </c>
      <c r="JP79">
        <v>0</v>
      </c>
      <c r="JQ79">
        <v>1</v>
      </c>
      <c r="JR79">
        <v>0</v>
      </c>
      <c r="JS79">
        <v>2</v>
      </c>
      <c r="JT79">
        <v>5</v>
      </c>
      <c r="PN79" t="s">
        <v>2200</v>
      </c>
      <c r="PO79">
        <v>2000</v>
      </c>
      <c r="PP79" t="s">
        <v>2199</v>
      </c>
      <c r="PS79">
        <v>30</v>
      </c>
      <c r="PT79">
        <v>2</v>
      </c>
      <c r="PU79">
        <v>0</v>
      </c>
      <c r="PV79">
        <v>1000</v>
      </c>
      <c r="PW79">
        <v>1000</v>
      </c>
      <c r="QM79" t="s">
        <v>2200</v>
      </c>
      <c r="QN79">
        <v>300</v>
      </c>
      <c r="QO79" t="s">
        <v>2199</v>
      </c>
      <c r="QR79">
        <v>60</v>
      </c>
      <c r="QS79">
        <v>2</v>
      </c>
      <c r="QT79">
        <v>0</v>
      </c>
      <c r="QU79">
        <v>2000</v>
      </c>
      <c r="QV79">
        <v>2000</v>
      </c>
      <c r="QX79" t="s">
        <v>2220</v>
      </c>
      <c r="SF79" t="s">
        <v>2204</v>
      </c>
      <c r="SG79">
        <v>1</v>
      </c>
      <c r="SH79">
        <v>0</v>
      </c>
      <c r="SI79">
        <v>0</v>
      </c>
      <c r="SJ79">
        <v>0</v>
      </c>
      <c r="AQG79" t="s">
        <v>2206</v>
      </c>
      <c r="AQH79">
        <v>1</v>
      </c>
      <c r="AQI79">
        <v>0</v>
      </c>
      <c r="AQJ79">
        <v>0</v>
      </c>
      <c r="AQK79">
        <v>0</v>
      </c>
      <c r="AQL79">
        <v>0</v>
      </c>
      <c r="AQM79">
        <v>0</v>
      </c>
      <c r="AQN79">
        <v>0</v>
      </c>
      <c r="AQO79">
        <v>0</v>
      </c>
      <c r="AQP79">
        <v>0</v>
      </c>
      <c r="AQQ79">
        <v>0</v>
      </c>
      <c r="AQS79" t="s">
        <v>2305</v>
      </c>
      <c r="AQT79">
        <v>0</v>
      </c>
      <c r="AQU79">
        <v>0</v>
      </c>
      <c r="AQV79">
        <v>1</v>
      </c>
      <c r="AQW79">
        <v>0</v>
      </c>
      <c r="AQX79">
        <v>0</v>
      </c>
      <c r="AQY79">
        <v>0</v>
      </c>
      <c r="AQZ79">
        <v>0</v>
      </c>
      <c r="ARA79">
        <v>0</v>
      </c>
      <c r="ARB79">
        <v>0</v>
      </c>
      <c r="ARC79">
        <v>0</v>
      </c>
      <c r="ARD79">
        <v>0</v>
      </c>
      <c r="ARF79" t="s">
        <v>2542</v>
      </c>
      <c r="ARG79" t="s">
        <v>2220</v>
      </c>
      <c r="ARH79">
        <v>1</v>
      </c>
      <c r="ARI79">
        <v>0</v>
      </c>
      <c r="ARJ79">
        <v>0</v>
      </c>
      <c r="ARK79">
        <v>0</v>
      </c>
      <c r="ARL79">
        <v>0</v>
      </c>
      <c r="ARM79">
        <v>0</v>
      </c>
      <c r="ARO79" t="s">
        <v>2206</v>
      </c>
      <c r="ARP79">
        <v>1</v>
      </c>
      <c r="ARQ79">
        <v>0</v>
      </c>
      <c r="ARR79">
        <v>0</v>
      </c>
      <c r="ARS79">
        <v>0</v>
      </c>
      <c r="ART79">
        <v>0</v>
      </c>
      <c r="ARU79">
        <v>0</v>
      </c>
      <c r="ARW79">
        <v>0</v>
      </c>
      <c r="ARX79">
        <v>0</v>
      </c>
      <c r="ARY79">
        <v>0</v>
      </c>
      <c r="ASB79" t="s">
        <v>2211</v>
      </c>
      <c r="ASC79" t="s">
        <v>2206</v>
      </c>
      <c r="ASD79">
        <v>1</v>
      </c>
      <c r="ASE79">
        <v>0</v>
      </c>
      <c r="ASF79">
        <v>0</v>
      </c>
      <c r="ASG79">
        <v>0</v>
      </c>
      <c r="ASH79">
        <v>0</v>
      </c>
      <c r="ASI79">
        <v>0</v>
      </c>
      <c r="ASJ79">
        <v>0</v>
      </c>
      <c r="ASK79">
        <v>0</v>
      </c>
      <c r="ASL79">
        <v>0</v>
      </c>
      <c r="ASN79" t="s">
        <v>2206</v>
      </c>
      <c r="ASO79">
        <v>1</v>
      </c>
      <c r="ASP79">
        <v>0</v>
      </c>
      <c r="ASQ79">
        <v>0</v>
      </c>
      <c r="ASR79">
        <v>0</v>
      </c>
      <c r="ASS79">
        <v>0</v>
      </c>
      <c r="AST79">
        <v>0</v>
      </c>
      <c r="ASU79">
        <v>0</v>
      </c>
      <c r="ASV79">
        <v>0</v>
      </c>
      <c r="ASW79">
        <v>0</v>
      </c>
      <c r="ASX79">
        <v>0</v>
      </c>
      <c r="ASZ79" t="s">
        <v>2206</v>
      </c>
      <c r="ATA79">
        <v>1</v>
      </c>
      <c r="ATB79">
        <v>0</v>
      </c>
      <c r="ATC79">
        <v>0</v>
      </c>
      <c r="ATD79">
        <v>0</v>
      </c>
      <c r="ATE79">
        <v>0</v>
      </c>
      <c r="ATF79">
        <v>0</v>
      </c>
      <c r="ATG79">
        <v>0</v>
      </c>
      <c r="ATH79">
        <v>0</v>
      </c>
      <c r="ATI79">
        <v>0</v>
      </c>
      <c r="ATK79" t="s">
        <v>2206</v>
      </c>
      <c r="ATL79">
        <v>1</v>
      </c>
      <c r="ATM79">
        <v>0</v>
      </c>
      <c r="ATN79">
        <v>0</v>
      </c>
      <c r="ATO79">
        <v>0</v>
      </c>
      <c r="ATP79">
        <v>0</v>
      </c>
      <c r="ATQ79">
        <v>0</v>
      </c>
      <c r="ATR79">
        <v>0</v>
      </c>
      <c r="ATS79">
        <v>0</v>
      </c>
      <c r="ATT79">
        <v>0</v>
      </c>
      <c r="ATV79" t="s">
        <v>2213</v>
      </c>
      <c r="ATZ79" t="s">
        <v>2213</v>
      </c>
      <c r="AUI79">
        <v>468607574</v>
      </c>
      <c r="AUJ79" s="2">
        <v>45157.716168981482</v>
      </c>
      <c r="AUM79" t="s">
        <v>2214</v>
      </c>
      <c r="AUN79" t="s">
        <v>2215</v>
      </c>
      <c r="AUO79" t="s">
        <v>2216</v>
      </c>
    </row>
    <row r="80" spans="1:534 1125:1237" x14ac:dyDescent="0.35">
      <c r="A80">
        <v>79</v>
      </c>
      <c r="B80" t="s">
        <v>2543</v>
      </c>
      <c r="C80" s="2">
        <v>45158</v>
      </c>
      <c r="D80" t="s">
        <v>2187</v>
      </c>
      <c r="E80" t="s">
        <v>2502</v>
      </c>
      <c r="F80" s="2">
        <v>45158.571570057873</v>
      </c>
      <c r="G80" s="2">
        <v>45158.580890081023</v>
      </c>
      <c r="H80" t="s">
        <v>2189</v>
      </c>
      <c r="K80" t="s">
        <v>2190</v>
      </c>
      <c r="L80" s="2">
        <v>45158</v>
      </c>
      <c r="M80" t="s">
        <v>73</v>
      </c>
      <c r="N80" t="s">
        <v>2191</v>
      </c>
      <c r="O80" t="s">
        <v>74</v>
      </c>
      <c r="P80" t="s">
        <v>2192</v>
      </c>
      <c r="S80" t="s">
        <v>2193</v>
      </c>
      <c r="T80" t="s">
        <v>2194</v>
      </c>
      <c r="V80" t="s">
        <v>2195</v>
      </c>
      <c r="X80" t="s">
        <v>2253</v>
      </c>
      <c r="AA80" t="s">
        <v>2202</v>
      </c>
      <c r="AB80">
        <v>1</v>
      </c>
      <c r="AC80">
        <v>0</v>
      </c>
      <c r="AD80">
        <v>1</v>
      </c>
      <c r="AE80">
        <v>0</v>
      </c>
      <c r="AF80">
        <v>2</v>
      </c>
      <c r="AH80" t="s">
        <v>2200</v>
      </c>
      <c r="AI80">
        <v>1100</v>
      </c>
      <c r="AJ80" t="s">
        <v>2239</v>
      </c>
      <c r="AM80">
        <v>60</v>
      </c>
      <c r="AN80">
        <v>40</v>
      </c>
      <c r="AO80">
        <v>0</v>
      </c>
      <c r="AP80">
        <v>110</v>
      </c>
      <c r="AQ80">
        <v>0</v>
      </c>
      <c r="BH80" t="s">
        <v>2198</v>
      </c>
      <c r="BI80" t="s">
        <v>2201</v>
      </c>
      <c r="BJ80">
        <v>0</v>
      </c>
      <c r="BK80">
        <v>1</v>
      </c>
      <c r="BM80">
        <v>500</v>
      </c>
      <c r="BN80" t="s">
        <v>2239</v>
      </c>
      <c r="BQ80">
        <v>40</v>
      </c>
      <c r="BR80">
        <v>40</v>
      </c>
      <c r="BS80">
        <v>1</v>
      </c>
      <c r="BT80">
        <v>80</v>
      </c>
      <c r="BU80">
        <v>0</v>
      </c>
      <c r="BW80" t="s">
        <v>2195</v>
      </c>
      <c r="BY80" t="s">
        <v>2202</v>
      </c>
      <c r="BZ80">
        <v>1</v>
      </c>
      <c r="CA80">
        <v>0</v>
      </c>
      <c r="CB80">
        <v>1</v>
      </c>
      <c r="CC80">
        <v>0</v>
      </c>
      <c r="CE80" t="s">
        <v>2506</v>
      </c>
      <c r="CF80">
        <v>0</v>
      </c>
      <c r="CG80">
        <v>0</v>
      </c>
      <c r="CH80">
        <v>0</v>
      </c>
      <c r="CI80">
        <v>1</v>
      </c>
      <c r="CJ80">
        <v>0</v>
      </c>
      <c r="CK80">
        <v>0</v>
      </c>
      <c r="CL80">
        <v>1</v>
      </c>
      <c r="CM80">
        <v>0</v>
      </c>
      <c r="CN80">
        <v>0</v>
      </c>
      <c r="CO80">
        <v>0</v>
      </c>
      <c r="CP80">
        <v>0</v>
      </c>
      <c r="CS80" t="s">
        <v>2223</v>
      </c>
      <c r="CT80">
        <v>0</v>
      </c>
      <c r="CU80">
        <v>1</v>
      </c>
      <c r="CV80">
        <v>0</v>
      </c>
      <c r="CW80">
        <v>0</v>
      </c>
      <c r="CX80" t="s">
        <v>2202</v>
      </c>
      <c r="CY80">
        <v>1</v>
      </c>
      <c r="CZ80">
        <v>0</v>
      </c>
      <c r="DA80">
        <v>1</v>
      </c>
      <c r="DB80">
        <v>0</v>
      </c>
      <c r="DC80" t="s">
        <v>2504</v>
      </c>
      <c r="DD80">
        <v>0</v>
      </c>
      <c r="DE80">
        <v>1</v>
      </c>
      <c r="DF80">
        <v>0</v>
      </c>
      <c r="DG80">
        <v>0</v>
      </c>
      <c r="DH80">
        <v>0</v>
      </c>
      <c r="DI80">
        <v>1</v>
      </c>
      <c r="DJ80">
        <v>0</v>
      </c>
      <c r="DK80">
        <v>0</v>
      </c>
      <c r="DL80">
        <v>0</v>
      </c>
      <c r="DM80">
        <v>0</v>
      </c>
      <c r="DN80">
        <v>0</v>
      </c>
      <c r="DO80">
        <v>0</v>
      </c>
      <c r="EK80" t="s">
        <v>2206</v>
      </c>
      <c r="EL80">
        <v>0</v>
      </c>
      <c r="EM80">
        <v>0</v>
      </c>
      <c r="EN80">
        <v>0</v>
      </c>
      <c r="EO80">
        <v>0</v>
      </c>
      <c r="EP80">
        <v>1</v>
      </c>
      <c r="EQ80">
        <v>1</v>
      </c>
      <c r="JB80" t="s">
        <v>2505</v>
      </c>
      <c r="JC80">
        <v>0</v>
      </c>
      <c r="JD80">
        <v>0</v>
      </c>
      <c r="JE80">
        <v>0</v>
      </c>
      <c r="JF80">
        <v>0</v>
      </c>
      <c r="JG80">
        <v>0</v>
      </c>
      <c r="JH80">
        <v>0</v>
      </c>
      <c r="JI80">
        <v>1</v>
      </c>
      <c r="JJ80">
        <v>0</v>
      </c>
      <c r="JK80">
        <v>0</v>
      </c>
      <c r="JL80">
        <v>0</v>
      </c>
      <c r="JM80">
        <v>0</v>
      </c>
      <c r="JN80">
        <v>0</v>
      </c>
      <c r="JO80">
        <v>1</v>
      </c>
      <c r="JP80">
        <v>1</v>
      </c>
      <c r="JQ80">
        <v>0</v>
      </c>
      <c r="JR80">
        <v>0</v>
      </c>
      <c r="JS80">
        <v>3</v>
      </c>
      <c r="JT80">
        <v>6</v>
      </c>
      <c r="MT80" t="s">
        <v>2198</v>
      </c>
      <c r="MU80">
        <v>350</v>
      </c>
      <c r="MV80" t="s">
        <v>2239</v>
      </c>
      <c r="MY80">
        <v>45</v>
      </c>
      <c r="MZ80">
        <v>43</v>
      </c>
      <c r="NA80">
        <v>0</v>
      </c>
      <c r="NB80">
        <v>80</v>
      </c>
      <c r="NC80">
        <v>0</v>
      </c>
      <c r="PN80" t="s">
        <v>2200</v>
      </c>
      <c r="PO80">
        <v>3500</v>
      </c>
      <c r="PP80" t="s">
        <v>2239</v>
      </c>
      <c r="PS80">
        <v>65</v>
      </c>
      <c r="PT80">
        <v>42</v>
      </c>
      <c r="PU80">
        <v>0</v>
      </c>
      <c r="PV80">
        <v>140</v>
      </c>
      <c r="PW80">
        <v>0</v>
      </c>
      <c r="PY80" t="s">
        <v>2200</v>
      </c>
      <c r="PZ80" t="s">
        <v>2195</v>
      </c>
      <c r="QA80">
        <v>8000</v>
      </c>
      <c r="QD80" t="s">
        <v>2239</v>
      </c>
      <c r="QG80">
        <v>50</v>
      </c>
      <c r="QH80">
        <v>40</v>
      </c>
      <c r="QI80">
        <v>0</v>
      </c>
      <c r="QJ80">
        <v>200</v>
      </c>
      <c r="QK80">
        <v>0</v>
      </c>
      <c r="QX80" t="s">
        <v>2195</v>
      </c>
      <c r="QZ80" t="s">
        <v>2505</v>
      </c>
      <c r="RA80">
        <v>0</v>
      </c>
      <c r="RB80">
        <v>0</v>
      </c>
      <c r="RC80">
        <v>0</v>
      </c>
      <c r="RD80">
        <v>0</v>
      </c>
      <c r="RE80">
        <v>0</v>
      </c>
      <c r="RF80">
        <v>0</v>
      </c>
      <c r="RG80">
        <v>1</v>
      </c>
      <c r="RH80">
        <v>0</v>
      </c>
      <c r="RI80">
        <v>0</v>
      </c>
      <c r="RJ80">
        <v>0</v>
      </c>
      <c r="RK80">
        <v>0</v>
      </c>
      <c r="RL80">
        <v>0</v>
      </c>
      <c r="RM80">
        <v>1</v>
      </c>
      <c r="RN80">
        <v>1</v>
      </c>
      <c r="RO80">
        <v>0</v>
      </c>
      <c r="RP80">
        <v>0</v>
      </c>
      <c r="RR80" t="s">
        <v>2506</v>
      </c>
      <c r="RS80">
        <v>0</v>
      </c>
      <c r="RT80">
        <v>0</v>
      </c>
      <c r="RU80">
        <v>0</v>
      </c>
      <c r="RV80">
        <v>1</v>
      </c>
      <c r="RW80">
        <v>0</v>
      </c>
      <c r="RX80">
        <v>0</v>
      </c>
      <c r="RY80">
        <v>1</v>
      </c>
      <c r="RZ80">
        <v>0</v>
      </c>
      <c r="SA80">
        <v>0</v>
      </c>
      <c r="SB80">
        <v>0</v>
      </c>
      <c r="SC80">
        <v>0</v>
      </c>
      <c r="SF80" t="s">
        <v>2223</v>
      </c>
      <c r="SG80">
        <v>0</v>
      </c>
      <c r="SH80">
        <v>1</v>
      </c>
      <c r="SI80">
        <v>0</v>
      </c>
      <c r="SJ80">
        <v>0</v>
      </c>
      <c r="SK80" t="s">
        <v>2505</v>
      </c>
      <c r="SL80">
        <v>0</v>
      </c>
      <c r="SM80">
        <v>0</v>
      </c>
      <c r="SN80">
        <v>0</v>
      </c>
      <c r="SO80">
        <v>0</v>
      </c>
      <c r="SP80">
        <v>0</v>
      </c>
      <c r="SQ80">
        <v>0</v>
      </c>
      <c r="SR80">
        <v>1</v>
      </c>
      <c r="SS80">
        <v>0</v>
      </c>
      <c r="ST80">
        <v>0</v>
      </c>
      <c r="SU80">
        <v>0</v>
      </c>
      <c r="SV80">
        <v>0</v>
      </c>
      <c r="SW80">
        <v>0</v>
      </c>
      <c r="SX80">
        <v>1</v>
      </c>
      <c r="SY80">
        <v>1</v>
      </c>
      <c r="SZ80">
        <v>0</v>
      </c>
      <c r="TA80">
        <v>0</v>
      </c>
      <c r="TB80" t="s">
        <v>2504</v>
      </c>
      <c r="TC80">
        <v>0</v>
      </c>
      <c r="TD80">
        <v>1</v>
      </c>
      <c r="TE80">
        <v>0</v>
      </c>
      <c r="TF80">
        <v>0</v>
      </c>
      <c r="TG80">
        <v>0</v>
      </c>
      <c r="TH80">
        <v>1</v>
      </c>
      <c r="TI80">
        <v>0</v>
      </c>
      <c r="TJ80">
        <v>0</v>
      </c>
      <c r="TK80">
        <v>0</v>
      </c>
      <c r="TL80">
        <v>0</v>
      </c>
      <c r="TM80">
        <v>0</v>
      </c>
      <c r="TN80">
        <v>0</v>
      </c>
      <c r="AQG80" t="s">
        <v>2408</v>
      </c>
      <c r="AQH80">
        <v>0</v>
      </c>
      <c r="AQI80">
        <v>0</v>
      </c>
      <c r="AQJ80">
        <v>1</v>
      </c>
      <c r="AQK80">
        <v>0</v>
      </c>
      <c r="AQL80">
        <v>0</v>
      </c>
      <c r="AQM80">
        <v>0</v>
      </c>
      <c r="AQN80">
        <v>0</v>
      </c>
      <c r="AQO80">
        <v>0</v>
      </c>
      <c r="AQP80">
        <v>0</v>
      </c>
      <c r="AQQ80">
        <v>0</v>
      </c>
      <c r="AQS80" t="s">
        <v>2208</v>
      </c>
      <c r="AQT80">
        <v>0</v>
      </c>
      <c r="AQU80">
        <v>0</v>
      </c>
      <c r="AQV80">
        <v>1</v>
      </c>
      <c r="AQW80">
        <v>1</v>
      </c>
      <c r="AQX80">
        <v>0</v>
      </c>
      <c r="AQY80">
        <v>0</v>
      </c>
      <c r="AQZ80">
        <v>0</v>
      </c>
      <c r="ARA80">
        <v>0</v>
      </c>
      <c r="ARB80">
        <v>0</v>
      </c>
      <c r="ARC80">
        <v>0</v>
      </c>
      <c r="ARD80">
        <v>0</v>
      </c>
      <c r="ARF80" t="s">
        <v>2516</v>
      </c>
      <c r="ARG80" t="s">
        <v>2210</v>
      </c>
      <c r="ARH80">
        <v>0</v>
      </c>
      <c r="ARI80">
        <v>1</v>
      </c>
      <c r="ARJ80">
        <v>0</v>
      </c>
      <c r="ARK80">
        <v>0</v>
      </c>
      <c r="ARL80">
        <v>0</v>
      </c>
      <c r="ARM80">
        <v>0</v>
      </c>
      <c r="ARO80" t="s">
        <v>2206</v>
      </c>
      <c r="ARP80">
        <v>1</v>
      </c>
      <c r="ARQ80">
        <v>0</v>
      </c>
      <c r="ARR80">
        <v>0</v>
      </c>
      <c r="ARS80">
        <v>0</v>
      </c>
      <c r="ART80">
        <v>0</v>
      </c>
      <c r="ARU80">
        <v>0</v>
      </c>
      <c r="ARW80">
        <v>0</v>
      </c>
      <c r="ARX80">
        <v>0</v>
      </c>
      <c r="ARY80">
        <v>0</v>
      </c>
      <c r="ASB80" t="s">
        <v>2211</v>
      </c>
      <c r="ASC80" t="s">
        <v>2206</v>
      </c>
      <c r="ASD80">
        <v>1</v>
      </c>
      <c r="ASE80">
        <v>0</v>
      </c>
      <c r="ASF80">
        <v>0</v>
      </c>
      <c r="ASG80">
        <v>0</v>
      </c>
      <c r="ASH80">
        <v>0</v>
      </c>
      <c r="ASI80">
        <v>0</v>
      </c>
      <c r="ASJ80">
        <v>0</v>
      </c>
      <c r="ASK80">
        <v>0</v>
      </c>
      <c r="ASL80">
        <v>0</v>
      </c>
      <c r="ASN80" t="s">
        <v>2206</v>
      </c>
      <c r="ASO80">
        <v>1</v>
      </c>
      <c r="ASP80">
        <v>0</v>
      </c>
      <c r="ASQ80">
        <v>0</v>
      </c>
      <c r="ASR80">
        <v>0</v>
      </c>
      <c r="ASS80">
        <v>0</v>
      </c>
      <c r="AST80">
        <v>0</v>
      </c>
      <c r="ASU80">
        <v>0</v>
      </c>
      <c r="ASV80">
        <v>0</v>
      </c>
      <c r="ASW80">
        <v>0</v>
      </c>
      <c r="ASX80">
        <v>0</v>
      </c>
      <c r="ASZ80" t="s">
        <v>2544</v>
      </c>
      <c r="ATA80">
        <v>0</v>
      </c>
      <c r="ATB80">
        <v>0</v>
      </c>
      <c r="ATC80">
        <v>0</v>
      </c>
      <c r="ATD80">
        <v>0</v>
      </c>
      <c r="ATE80">
        <v>0</v>
      </c>
      <c r="ATF80">
        <v>1</v>
      </c>
      <c r="ATG80">
        <v>0</v>
      </c>
      <c r="ATH80">
        <v>0</v>
      </c>
      <c r="ATI80">
        <v>0</v>
      </c>
      <c r="ATK80" t="s">
        <v>2394</v>
      </c>
      <c r="ATL80">
        <v>0</v>
      </c>
      <c r="ATM80">
        <v>0</v>
      </c>
      <c r="ATN80">
        <v>0</v>
      </c>
      <c r="ATO80">
        <v>0</v>
      </c>
      <c r="ATP80">
        <v>1</v>
      </c>
      <c r="ATQ80">
        <v>1</v>
      </c>
      <c r="ATR80">
        <v>0</v>
      </c>
      <c r="ATS80">
        <v>0</v>
      </c>
      <c r="ATT80">
        <v>0</v>
      </c>
      <c r="ATV80" t="s">
        <v>2213</v>
      </c>
      <c r="ATZ80" t="s">
        <v>2213</v>
      </c>
      <c r="AUD80" t="s">
        <v>2545</v>
      </c>
      <c r="AUF80" t="s">
        <v>2251</v>
      </c>
      <c r="AUI80">
        <v>468932530</v>
      </c>
      <c r="AUJ80" s="2">
        <v>45158.58112268518</v>
      </c>
      <c r="AUM80" t="s">
        <v>2214</v>
      </c>
      <c r="AUN80" t="s">
        <v>2215</v>
      </c>
      <c r="AUO80" t="s">
        <v>2216</v>
      </c>
    </row>
    <row r="81" spans="1:1237" x14ac:dyDescent="0.35">
      <c r="A81">
        <v>80</v>
      </c>
      <c r="B81" t="s">
        <v>2546</v>
      </c>
      <c r="C81" s="2">
        <v>45158</v>
      </c>
      <c r="D81" t="s">
        <v>2187</v>
      </c>
      <c r="E81" t="s">
        <v>2502</v>
      </c>
      <c r="F81" s="2">
        <v>45158.582394895828</v>
      </c>
      <c r="G81" s="2">
        <v>45158.601404988432</v>
      </c>
      <c r="H81" t="s">
        <v>2189</v>
      </c>
      <c r="K81" t="s">
        <v>2190</v>
      </c>
      <c r="L81" s="2">
        <v>45158</v>
      </c>
      <c r="M81" t="s">
        <v>73</v>
      </c>
      <c r="N81" t="s">
        <v>2191</v>
      </c>
      <c r="O81" t="s">
        <v>74</v>
      </c>
      <c r="P81" t="s">
        <v>2192</v>
      </c>
      <c r="S81" t="s">
        <v>2193</v>
      </c>
      <c r="T81" t="s">
        <v>2194</v>
      </c>
      <c r="V81" t="s">
        <v>2195</v>
      </c>
      <c r="X81" t="s">
        <v>2196</v>
      </c>
      <c r="AA81" t="s">
        <v>2202</v>
      </c>
      <c r="AB81">
        <v>1</v>
      </c>
      <c r="AC81">
        <v>0</v>
      </c>
      <c r="AD81">
        <v>1</v>
      </c>
      <c r="AE81">
        <v>0</v>
      </c>
      <c r="AF81">
        <v>2</v>
      </c>
      <c r="AH81" t="s">
        <v>2198</v>
      </c>
      <c r="AI81">
        <v>1000</v>
      </c>
      <c r="AJ81" t="s">
        <v>2239</v>
      </c>
      <c r="AM81">
        <v>62</v>
      </c>
      <c r="AN81">
        <v>42</v>
      </c>
      <c r="AO81">
        <v>0</v>
      </c>
      <c r="AP81">
        <v>95</v>
      </c>
      <c r="AQ81">
        <v>0</v>
      </c>
      <c r="BH81" t="s">
        <v>2198</v>
      </c>
      <c r="BI81" t="s">
        <v>2201</v>
      </c>
      <c r="BJ81">
        <v>0</v>
      </c>
      <c r="BK81">
        <v>1</v>
      </c>
      <c r="BM81">
        <v>550</v>
      </c>
      <c r="BN81" t="s">
        <v>2239</v>
      </c>
      <c r="BQ81">
        <v>70</v>
      </c>
      <c r="BR81">
        <v>45</v>
      </c>
      <c r="BS81">
        <v>0</v>
      </c>
      <c r="BT81">
        <v>250</v>
      </c>
      <c r="BU81">
        <v>0</v>
      </c>
      <c r="BW81" t="s">
        <v>2195</v>
      </c>
      <c r="BY81" t="s">
        <v>2202</v>
      </c>
      <c r="BZ81">
        <v>1</v>
      </c>
      <c r="CA81">
        <v>0</v>
      </c>
      <c r="CB81">
        <v>1</v>
      </c>
      <c r="CC81">
        <v>0</v>
      </c>
      <c r="CE81" t="s">
        <v>2506</v>
      </c>
      <c r="CF81">
        <v>0</v>
      </c>
      <c r="CG81">
        <v>0</v>
      </c>
      <c r="CH81">
        <v>0</v>
      </c>
      <c r="CI81">
        <v>1</v>
      </c>
      <c r="CJ81">
        <v>0</v>
      </c>
      <c r="CK81">
        <v>0</v>
      </c>
      <c r="CL81">
        <v>1</v>
      </c>
      <c r="CM81">
        <v>0</v>
      </c>
      <c r="CN81">
        <v>0</v>
      </c>
      <c r="CO81">
        <v>0</v>
      </c>
      <c r="CP81">
        <v>0</v>
      </c>
      <c r="CS81" t="s">
        <v>2223</v>
      </c>
      <c r="CT81">
        <v>0</v>
      </c>
      <c r="CU81">
        <v>1</v>
      </c>
      <c r="CV81">
        <v>0</v>
      </c>
      <c r="CW81">
        <v>0</v>
      </c>
      <c r="CX81" t="s">
        <v>2202</v>
      </c>
      <c r="CY81">
        <v>1</v>
      </c>
      <c r="CZ81">
        <v>0</v>
      </c>
      <c r="DA81">
        <v>1</v>
      </c>
      <c r="DB81">
        <v>0</v>
      </c>
      <c r="DC81" t="s">
        <v>2280</v>
      </c>
      <c r="DD81">
        <v>0</v>
      </c>
      <c r="DE81">
        <v>0</v>
      </c>
      <c r="DF81">
        <v>0</v>
      </c>
      <c r="DG81">
        <v>0</v>
      </c>
      <c r="DH81">
        <v>0</v>
      </c>
      <c r="DI81">
        <v>1</v>
      </c>
      <c r="DJ81">
        <v>0</v>
      </c>
      <c r="DK81">
        <v>0</v>
      </c>
      <c r="DL81">
        <v>0</v>
      </c>
      <c r="DM81">
        <v>0</v>
      </c>
      <c r="DN81">
        <v>0</v>
      </c>
      <c r="DO81">
        <v>0</v>
      </c>
      <c r="EK81" t="s">
        <v>2206</v>
      </c>
      <c r="EL81">
        <v>0</v>
      </c>
      <c r="EM81">
        <v>0</v>
      </c>
      <c r="EN81">
        <v>0</v>
      </c>
      <c r="EO81">
        <v>0</v>
      </c>
      <c r="EP81">
        <v>1</v>
      </c>
      <c r="EQ81">
        <v>1</v>
      </c>
      <c r="JB81" t="s">
        <v>2505</v>
      </c>
      <c r="JC81">
        <v>0</v>
      </c>
      <c r="JD81">
        <v>0</v>
      </c>
      <c r="JE81">
        <v>0</v>
      </c>
      <c r="JF81">
        <v>0</v>
      </c>
      <c r="JG81">
        <v>0</v>
      </c>
      <c r="JH81">
        <v>0</v>
      </c>
      <c r="JI81">
        <v>1</v>
      </c>
      <c r="JJ81">
        <v>0</v>
      </c>
      <c r="JK81">
        <v>0</v>
      </c>
      <c r="JL81">
        <v>0</v>
      </c>
      <c r="JM81">
        <v>0</v>
      </c>
      <c r="JN81">
        <v>0</v>
      </c>
      <c r="JO81">
        <v>1</v>
      </c>
      <c r="JP81">
        <v>1</v>
      </c>
      <c r="JQ81">
        <v>0</v>
      </c>
      <c r="JR81">
        <v>0</v>
      </c>
      <c r="JS81">
        <v>3</v>
      </c>
      <c r="JT81">
        <v>6</v>
      </c>
      <c r="MT81" t="s">
        <v>2198</v>
      </c>
      <c r="MU81">
        <v>400</v>
      </c>
      <c r="MV81" t="s">
        <v>2239</v>
      </c>
      <c r="MY81">
        <v>60</v>
      </c>
      <c r="MZ81">
        <v>50</v>
      </c>
      <c r="NA81">
        <v>0</v>
      </c>
      <c r="NB81">
        <v>80</v>
      </c>
      <c r="NC81">
        <v>0</v>
      </c>
      <c r="PN81" t="s">
        <v>2198</v>
      </c>
      <c r="PO81">
        <v>2000</v>
      </c>
      <c r="PP81" t="s">
        <v>2239</v>
      </c>
      <c r="PS81">
        <v>45</v>
      </c>
      <c r="PT81">
        <v>45</v>
      </c>
      <c r="PU81">
        <v>1</v>
      </c>
      <c r="PV81">
        <v>120</v>
      </c>
      <c r="PW81">
        <v>0</v>
      </c>
      <c r="PY81" t="s">
        <v>2200</v>
      </c>
      <c r="PZ81" t="s">
        <v>2195</v>
      </c>
      <c r="QA81">
        <v>7500</v>
      </c>
      <c r="QD81" t="s">
        <v>2239</v>
      </c>
      <c r="QG81">
        <v>55</v>
      </c>
      <c r="QH81">
        <v>42</v>
      </c>
      <c r="QI81">
        <v>0</v>
      </c>
      <c r="QJ81">
        <v>200</v>
      </c>
      <c r="QK81">
        <v>0</v>
      </c>
      <c r="QX81" t="s">
        <v>2195</v>
      </c>
      <c r="QZ81" t="s">
        <v>2514</v>
      </c>
      <c r="RA81">
        <v>0</v>
      </c>
      <c r="RB81">
        <v>0</v>
      </c>
      <c r="RC81">
        <v>0</v>
      </c>
      <c r="RD81">
        <v>0</v>
      </c>
      <c r="RE81">
        <v>0</v>
      </c>
      <c r="RF81">
        <v>0</v>
      </c>
      <c r="RG81">
        <v>1</v>
      </c>
      <c r="RH81">
        <v>0</v>
      </c>
      <c r="RI81">
        <v>0</v>
      </c>
      <c r="RJ81">
        <v>0</v>
      </c>
      <c r="RK81">
        <v>0</v>
      </c>
      <c r="RL81">
        <v>0</v>
      </c>
      <c r="RM81">
        <v>1</v>
      </c>
      <c r="RN81">
        <v>1</v>
      </c>
      <c r="RO81">
        <v>0</v>
      </c>
      <c r="RP81">
        <v>0</v>
      </c>
      <c r="RR81" t="s">
        <v>486</v>
      </c>
      <c r="RS81">
        <v>0</v>
      </c>
      <c r="RT81">
        <v>0</v>
      </c>
      <c r="RU81">
        <v>0</v>
      </c>
      <c r="RV81">
        <v>1</v>
      </c>
      <c r="RW81">
        <v>0</v>
      </c>
      <c r="RX81">
        <v>0</v>
      </c>
      <c r="RY81">
        <v>0</v>
      </c>
      <c r="RZ81">
        <v>0</v>
      </c>
      <c r="SA81">
        <v>0</v>
      </c>
      <c r="SB81">
        <v>0</v>
      </c>
      <c r="SC81">
        <v>0</v>
      </c>
      <c r="SF81" t="s">
        <v>2223</v>
      </c>
      <c r="SG81">
        <v>0</v>
      </c>
      <c r="SH81">
        <v>1</v>
      </c>
      <c r="SI81">
        <v>0</v>
      </c>
      <c r="SJ81">
        <v>0</v>
      </c>
      <c r="SK81" t="s">
        <v>2547</v>
      </c>
      <c r="SL81">
        <v>0</v>
      </c>
      <c r="SM81">
        <v>0</v>
      </c>
      <c r="SN81">
        <v>0</v>
      </c>
      <c r="SO81">
        <v>0</v>
      </c>
      <c r="SP81">
        <v>0</v>
      </c>
      <c r="SQ81">
        <v>0</v>
      </c>
      <c r="SR81">
        <v>1</v>
      </c>
      <c r="SS81">
        <v>0</v>
      </c>
      <c r="ST81">
        <v>0</v>
      </c>
      <c r="SU81">
        <v>0</v>
      </c>
      <c r="SV81">
        <v>0</v>
      </c>
      <c r="SW81">
        <v>0</v>
      </c>
      <c r="SX81">
        <v>1</v>
      </c>
      <c r="SY81">
        <v>1</v>
      </c>
      <c r="SZ81">
        <v>0</v>
      </c>
      <c r="TA81">
        <v>0</v>
      </c>
      <c r="TB81" t="s">
        <v>2280</v>
      </c>
      <c r="TC81">
        <v>0</v>
      </c>
      <c r="TD81">
        <v>0</v>
      </c>
      <c r="TE81">
        <v>0</v>
      </c>
      <c r="TF81">
        <v>0</v>
      </c>
      <c r="TG81">
        <v>0</v>
      </c>
      <c r="TH81">
        <v>1</v>
      </c>
      <c r="TI81">
        <v>0</v>
      </c>
      <c r="TJ81">
        <v>0</v>
      </c>
      <c r="TK81">
        <v>0</v>
      </c>
      <c r="TL81">
        <v>0</v>
      </c>
      <c r="TM81">
        <v>0</v>
      </c>
      <c r="TN81">
        <v>0</v>
      </c>
      <c r="AQG81" t="s">
        <v>2206</v>
      </c>
      <c r="AQH81">
        <v>1</v>
      </c>
      <c r="AQI81">
        <v>0</v>
      </c>
      <c r="AQJ81">
        <v>0</v>
      </c>
      <c r="AQK81">
        <v>0</v>
      </c>
      <c r="AQL81">
        <v>0</v>
      </c>
      <c r="AQM81">
        <v>0</v>
      </c>
      <c r="AQN81">
        <v>0</v>
      </c>
      <c r="AQO81">
        <v>0</v>
      </c>
      <c r="AQP81">
        <v>0</v>
      </c>
      <c r="AQQ81">
        <v>0</v>
      </c>
      <c r="AQS81" t="s">
        <v>2208</v>
      </c>
      <c r="AQT81">
        <v>0</v>
      </c>
      <c r="AQU81">
        <v>0</v>
      </c>
      <c r="AQV81">
        <v>1</v>
      </c>
      <c r="AQW81">
        <v>1</v>
      </c>
      <c r="AQX81">
        <v>0</v>
      </c>
      <c r="AQY81">
        <v>0</v>
      </c>
      <c r="AQZ81">
        <v>0</v>
      </c>
      <c r="ARA81">
        <v>0</v>
      </c>
      <c r="ARB81">
        <v>0</v>
      </c>
      <c r="ARC81">
        <v>0</v>
      </c>
      <c r="ARD81">
        <v>0</v>
      </c>
      <c r="ARF81" t="s">
        <v>2209</v>
      </c>
      <c r="ARG81" t="s">
        <v>2210</v>
      </c>
      <c r="ARH81">
        <v>0</v>
      </c>
      <c r="ARI81">
        <v>1</v>
      </c>
      <c r="ARJ81">
        <v>0</v>
      </c>
      <c r="ARK81">
        <v>0</v>
      </c>
      <c r="ARL81">
        <v>0</v>
      </c>
      <c r="ARM81">
        <v>0</v>
      </c>
      <c r="ARO81" t="s">
        <v>2206</v>
      </c>
      <c r="ARP81">
        <v>1</v>
      </c>
      <c r="ARQ81">
        <v>0</v>
      </c>
      <c r="ARR81">
        <v>0</v>
      </c>
      <c r="ARS81">
        <v>0</v>
      </c>
      <c r="ART81">
        <v>0</v>
      </c>
      <c r="ARU81">
        <v>0</v>
      </c>
      <c r="ARW81">
        <v>0</v>
      </c>
      <c r="ARX81">
        <v>0</v>
      </c>
      <c r="ARY81">
        <v>0</v>
      </c>
      <c r="ASB81" t="s">
        <v>2211</v>
      </c>
      <c r="ASC81" t="s">
        <v>2206</v>
      </c>
      <c r="ASD81">
        <v>1</v>
      </c>
      <c r="ASE81">
        <v>0</v>
      </c>
      <c r="ASF81">
        <v>0</v>
      </c>
      <c r="ASG81">
        <v>0</v>
      </c>
      <c r="ASH81">
        <v>0</v>
      </c>
      <c r="ASI81">
        <v>0</v>
      </c>
      <c r="ASJ81">
        <v>0</v>
      </c>
      <c r="ASK81">
        <v>0</v>
      </c>
      <c r="ASL81">
        <v>0</v>
      </c>
      <c r="ASN81" t="s">
        <v>2206</v>
      </c>
      <c r="ASO81">
        <v>1</v>
      </c>
      <c r="ASP81">
        <v>0</v>
      </c>
      <c r="ASQ81">
        <v>0</v>
      </c>
      <c r="ASR81">
        <v>0</v>
      </c>
      <c r="ASS81">
        <v>0</v>
      </c>
      <c r="AST81">
        <v>0</v>
      </c>
      <c r="ASU81">
        <v>0</v>
      </c>
      <c r="ASV81">
        <v>0</v>
      </c>
      <c r="ASW81">
        <v>0</v>
      </c>
      <c r="ASX81">
        <v>0</v>
      </c>
      <c r="ASZ81" t="s">
        <v>2544</v>
      </c>
      <c r="ATA81">
        <v>0</v>
      </c>
      <c r="ATB81">
        <v>0</v>
      </c>
      <c r="ATC81">
        <v>0</v>
      </c>
      <c r="ATD81">
        <v>0</v>
      </c>
      <c r="ATE81">
        <v>0</v>
      </c>
      <c r="ATF81">
        <v>1</v>
      </c>
      <c r="ATG81">
        <v>0</v>
      </c>
      <c r="ATH81">
        <v>0</v>
      </c>
      <c r="ATI81">
        <v>0</v>
      </c>
      <c r="ATK81" t="s">
        <v>2517</v>
      </c>
      <c r="ATL81">
        <v>0</v>
      </c>
      <c r="ATM81">
        <v>0</v>
      </c>
      <c r="ATN81">
        <v>0</v>
      </c>
      <c r="ATO81">
        <v>0</v>
      </c>
      <c r="ATP81">
        <v>1</v>
      </c>
      <c r="ATQ81">
        <v>0</v>
      </c>
      <c r="ATR81">
        <v>0</v>
      </c>
      <c r="ATS81">
        <v>0</v>
      </c>
      <c r="ATT81">
        <v>0</v>
      </c>
      <c r="ATV81" t="s">
        <v>2213</v>
      </c>
      <c r="ATZ81" t="s">
        <v>2213</v>
      </c>
      <c r="AUD81" t="s">
        <v>2251</v>
      </c>
      <c r="AUF81" t="s">
        <v>2310</v>
      </c>
      <c r="AUI81">
        <v>468945285</v>
      </c>
      <c r="AUJ81" s="2">
        <v>45158.60155092593</v>
      </c>
      <c r="AUM81" t="s">
        <v>2214</v>
      </c>
      <c r="AUN81" t="s">
        <v>2215</v>
      </c>
      <c r="AUO81" t="s">
        <v>2216</v>
      </c>
    </row>
    <row r="82" spans="1:1237" x14ac:dyDescent="0.35">
      <c r="A82">
        <v>81</v>
      </c>
      <c r="B82" t="s">
        <v>2548</v>
      </c>
      <c r="C82" s="2">
        <v>45157</v>
      </c>
      <c r="D82" t="s">
        <v>2549</v>
      </c>
      <c r="E82" t="s">
        <v>2550</v>
      </c>
      <c r="F82" s="2">
        <v>45157.491536319452</v>
      </c>
      <c r="G82" s="2">
        <v>45157.505194236117</v>
      </c>
      <c r="H82" t="s">
        <v>2189</v>
      </c>
      <c r="K82" t="s">
        <v>2233</v>
      </c>
      <c r="L82" s="2">
        <v>45157</v>
      </c>
      <c r="M82" t="s">
        <v>73</v>
      </c>
      <c r="N82" t="s">
        <v>2191</v>
      </c>
      <c r="O82" t="s">
        <v>77</v>
      </c>
      <c r="P82" t="s">
        <v>2192</v>
      </c>
      <c r="S82" t="s">
        <v>2235</v>
      </c>
      <c r="T82" t="s">
        <v>2551</v>
      </c>
      <c r="V82" t="s">
        <v>2195</v>
      </c>
      <c r="X82" t="s">
        <v>2196</v>
      </c>
      <c r="AA82" t="s">
        <v>2303</v>
      </c>
      <c r="AB82">
        <v>1</v>
      </c>
      <c r="AC82">
        <v>1</v>
      </c>
      <c r="AD82">
        <v>1</v>
      </c>
      <c r="AE82">
        <v>0</v>
      </c>
      <c r="AF82">
        <v>3</v>
      </c>
      <c r="AH82" t="s">
        <v>2200</v>
      </c>
      <c r="AI82">
        <v>750</v>
      </c>
      <c r="AJ82" t="s">
        <v>2552</v>
      </c>
      <c r="AM82">
        <v>90</v>
      </c>
      <c r="AN82">
        <v>2</v>
      </c>
      <c r="AO82">
        <v>0</v>
      </c>
      <c r="AP82">
        <v>100</v>
      </c>
      <c r="AQ82">
        <v>200</v>
      </c>
      <c r="AS82" t="s">
        <v>2200</v>
      </c>
      <c r="AT82" t="s">
        <v>2285</v>
      </c>
      <c r="AU82">
        <v>1</v>
      </c>
      <c r="AV82">
        <v>1</v>
      </c>
      <c r="AW82">
        <v>900</v>
      </c>
      <c r="AX82">
        <v>1250</v>
      </c>
      <c r="AY82" t="s">
        <v>2342</v>
      </c>
      <c r="BB82">
        <v>35</v>
      </c>
      <c r="BC82">
        <v>2</v>
      </c>
      <c r="BD82">
        <v>0</v>
      </c>
      <c r="BE82">
        <v>50</v>
      </c>
      <c r="BF82">
        <v>100</v>
      </c>
      <c r="BH82" t="s">
        <v>2200</v>
      </c>
      <c r="BI82" t="s">
        <v>2269</v>
      </c>
      <c r="BJ82">
        <v>1</v>
      </c>
      <c r="BK82">
        <v>1</v>
      </c>
      <c r="BL82">
        <v>500</v>
      </c>
      <c r="BM82">
        <v>250</v>
      </c>
      <c r="BN82" t="s">
        <v>2552</v>
      </c>
      <c r="BQ82">
        <v>90</v>
      </c>
      <c r="BR82">
        <v>1</v>
      </c>
      <c r="BS82">
        <v>0</v>
      </c>
      <c r="BT82">
        <v>120</v>
      </c>
      <c r="BU82">
        <v>120</v>
      </c>
      <c r="BW82" t="s">
        <v>2220</v>
      </c>
      <c r="CS82" t="s">
        <v>2223</v>
      </c>
      <c r="CT82">
        <v>0</v>
      </c>
      <c r="CU82">
        <v>1</v>
      </c>
      <c r="CV82">
        <v>0</v>
      </c>
      <c r="CW82">
        <v>0</v>
      </c>
      <c r="CX82" t="s">
        <v>2303</v>
      </c>
      <c r="CY82">
        <v>1</v>
      </c>
      <c r="CZ82">
        <v>1</v>
      </c>
      <c r="DA82">
        <v>1</v>
      </c>
      <c r="DB82">
        <v>0</v>
      </c>
      <c r="DC82" t="s">
        <v>2280</v>
      </c>
      <c r="DD82">
        <v>0</v>
      </c>
      <c r="DE82">
        <v>0</v>
      </c>
      <c r="DF82">
        <v>0</v>
      </c>
      <c r="DG82">
        <v>0</v>
      </c>
      <c r="DH82">
        <v>0</v>
      </c>
      <c r="DI82">
        <v>1</v>
      </c>
      <c r="DJ82">
        <v>0</v>
      </c>
      <c r="DK82">
        <v>0</v>
      </c>
      <c r="DL82">
        <v>0</v>
      </c>
      <c r="DM82">
        <v>0</v>
      </c>
      <c r="DN82">
        <v>0</v>
      </c>
      <c r="DO82">
        <v>0</v>
      </c>
      <c r="EK82" t="s">
        <v>2206</v>
      </c>
      <c r="EL82">
        <v>0</v>
      </c>
      <c r="EM82">
        <v>0</v>
      </c>
      <c r="EN82">
        <v>0</v>
      </c>
      <c r="EO82">
        <v>0</v>
      </c>
      <c r="EP82">
        <v>1</v>
      </c>
      <c r="EQ82">
        <v>1</v>
      </c>
      <c r="JB82" t="s">
        <v>2206</v>
      </c>
      <c r="JC82">
        <v>0</v>
      </c>
      <c r="JD82">
        <v>0</v>
      </c>
      <c r="JE82">
        <v>0</v>
      </c>
      <c r="JF82">
        <v>0</v>
      </c>
      <c r="JG82">
        <v>0</v>
      </c>
      <c r="JH82">
        <v>0</v>
      </c>
      <c r="JI82">
        <v>0</v>
      </c>
      <c r="JJ82">
        <v>0</v>
      </c>
      <c r="JK82">
        <v>0</v>
      </c>
      <c r="JL82">
        <v>0</v>
      </c>
      <c r="JM82">
        <v>0</v>
      </c>
      <c r="JN82">
        <v>0</v>
      </c>
      <c r="JO82">
        <v>0</v>
      </c>
      <c r="JP82">
        <v>0</v>
      </c>
      <c r="JQ82">
        <v>0</v>
      </c>
      <c r="JR82">
        <v>1</v>
      </c>
      <c r="JS82">
        <v>1</v>
      </c>
      <c r="JT82">
        <v>5</v>
      </c>
      <c r="UW82" t="s">
        <v>2206</v>
      </c>
      <c r="UX82">
        <v>0</v>
      </c>
      <c r="UY82">
        <v>0</v>
      </c>
      <c r="UZ82">
        <v>0</v>
      </c>
      <c r="VA82">
        <v>0</v>
      </c>
      <c r="VB82">
        <v>0</v>
      </c>
      <c r="VC82">
        <v>0</v>
      </c>
      <c r="VD82">
        <v>0</v>
      </c>
      <c r="VE82">
        <v>0</v>
      </c>
      <c r="VF82">
        <v>0</v>
      </c>
      <c r="VG82">
        <v>0</v>
      </c>
      <c r="VH82">
        <v>0</v>
      </c>
      <c r="VI82">
        <v>0</v>
      </c>
      <c r="VJ82">
        <v>0</v>
      </c>
      <c r="VK82">
        <v>0</v>
      </c>
      <c r="VL82">
        <v>0</v>
      </c>
      <c r="VM82">
        <v>0</v>
      </c>
      <c r="VN82">
        <v>0</v>
      </c>
      <c r="VO82">
        <v>0</v>
      </c>
      <c r="VP82">
        <v>0</v>
      </c>
      <c r="VQ82">
        <v>0</v>
      </c>
      <c r="VR82">
        <v>0</v>
      </c>
      <c r="VS82">
        <v>0</v>
      </c>
      <c r="VT82">
        <v>0</v>
      </c>
      <c r="VU82">
        <v>0</v>
      </c>
      <c r="VV82">
        <v>0</v>
      </c>
      <c r="VW82">
        <v>0</v>
      </c>
      <c r="VX82">
        <v>0</v>
      </c>
      <c r="VY82">
        <v>1</v>
      </c>
      <c r="VZ82">
        <v>1</v>
      </c>
      <c r="AQG82" t="s">
        <v>2206</v>
      </c>
      <c r="AQH82">
        <v>1</v>
      </c>
      <c r="AQI82">
        <v>0</v>
      </c>
      <c r="AQJ82">
        <v>0</v>
      </c>
      <c r="AQK82">
        <v>0</v>
      </c>
      <c r="AQL82">
        <v>0</v>
      </c>
      <c r="AQM82">
        <v>0</v>
      </c>
      <c r="AQN82">
        <v>0</v>
      </c>
      <c r="AQO82">
        <v>0</v>
      </c>
      <c r="AQP82">
        <v>0</v>
      </c>
      <c r="AQQ82">
        <v>0</v>
      </c>
      <c r="AQS82" t="s">
        <v>2305</v>
      </c>
      <c r="AQT82">
        <v>0</v>
      </c>
      <c r="AQU82">
        <v>0</v>
      </c>
      <c r="AQV82">
        <v>1</v>
      </c>
      <c r="AQW82">
        <v>0</v>
      </c>
      <c r="AQX82">
        <v>0</v>
      </c>
      <c r="AQY82">
        <v>0</v>
      </c>
      <c r="AQZ82">
        <v>0</v>
      </c>
      <c r="ARA82">
        <v>0</v>
      </c>
      <c r="ARB82">
        <v>0</v>
      </c>
      <c r="ARC82">
        <v>0</v>
      </c>
      <c r="ARD82">
        <v>0</v>
      </c>
      <c r="ARF82" t="s">
        <v>2306</v>
      </c>
      <c r="ARG82" t="s">
        <v>2553</v>
      </c>
      <c r="ARH82">
        <v>0</v>
      </c>
      <c r="ARI82">
        <v>1</v>
      </c>
      <c r="ARJ82">
        <v>1</v>
      </c>
      <c r="ARK82">
        <v>0</v>
      </c>
      <c r="ARL82">
        <v>0</v>
      </c>
      <c r="ARM82">
        <v>0</v>
      </c>
      <c r="ARO82" t="s">
        <v>2206</v>
      </c>
      <c r="ARP82">
        <v>1</v>
      </c>
      <c r="ARQ82">
        <v>0</v>
      </c>
      <c r="ARR82">
        <v>0</v>
      </c>
      <c r="ARS82">
        <v>0</v>
      </c>
      <c r="ART82">
        <v>0</v>
      </c>
      <c r="ARU82">
        <v>0</v>
      </c>
      <c r="ARW82">
        <v>0</v>
      </c>
      <c r="ARX82">
        <v>0</v>
      </c>
      <c r="ARY82">
        <v>0</v>
      </c>
      <c r="ASB82" t="s">
        <v>2211</v>
      </c>
      <c r="ASC82" t="s">
        <v>2206</v>
      </c>
      <c r="ASD82">
        <v>1</v>
      </c>
      <c r="ASE82">
        <v>0</v>
      </c>
      <c r="ASF82">
        <v>0</v>
      </c>
      <c r="ASG82">
        <v>0</v>
      </c>
      <c r="ASH82">
        <v>0</v>
      </c>
      <c r="ASI82">
        <v>0</v>
      </c>
      <c r="ASJ82">
        <v>0</v>
      </c>
      <c r="ASK82">
        <v>0</v>
      </c>
      <c r="ASL82">
        <v>0</v>
      </c>
      <c r="ASN82" t="s">
        <v>2206</v>
      </c>
      <c r="ASO82">
        <v>1</v>
      </c>
      <c r="ASP82">
        <v>0</v>
      </c>
      <c r="ASQ82">
        <v>0</v>
      </c>
      <c r="ASR82">
        <v>0</v>
      </c>
      <c r="ASS82">
        <v>0</v>
      </c>
      <c r="AST82">
        <v>0</v>
      </c>
      <c r="ASU82">
        <v>0</v>
      </c>
      <c r="ASV82">
        <v>0</v>
      </c>
      <c r="ASW82">
        <v>0</v>
      </c>
      <c r="ASX82">
        <v>0</v>
      </c>
      <c r="ASZ82" t="s">
        <v>2206</v>
      </c>
      <c r="ATA82">
        <v>1</v>
      </c>
      <c r="ATB82">
        <v>0</v>
      </c>
      <c r="ATC82">
        <v>0</v>
      </c>
      <c r="ATD82">
        <v>0</v>
      </c>
      <c r="ATE82">
        <v>0</v>
      </c>
      <c r="ATF82">
        <v>0</v>
      </c>
      <c r="ATG82">
        <v>0</v>
      </c>
      <c r="ATH82">
        <v>0</v>
      </c>
      <c r="ATI82">
        <v>0</v>
      </c>
      <c r="ATK82" t="s">
        <v>2206</v>
      </c>
      <c r="ATL82">
        <v>1</v>
      </c>
      <c r="ATM82">
        <v>0</v>
      </c>
      <c r="ATN82">
        <v>0</v>
      </c>
      <c r="ATO82">
        <v>0</v>
      </c>
      <c r="ATP82">
        <v>0</v>
      </c>
      <c r="ATQ82">
        <v>0</v>
      </c>
      <c r="ATR82">
        <v>0</v>
      </c>
      <c r="ATS82">
        <v>0</v>
      </c>
      <c r="ATT82">
        <v>0</v>
      </c>
      <c r="ATV82" t="s">
        <v>2248</v>
      </c>
      <c r="ATW82" t="s">
        <v>2220</v>
      </c>
      <c r="ATZ82" t="s">
        <v>2248</v>
      </c>
      <c r="AUA82" t="s">
        <v>2220</v>
      </c>
      <c r="AUD82" t="s">
        <v>2554</v>
      </c>
      <c r="AUF82" t="s">
        <v>2555</v>
      </c>
      <c r="AUI82">
        <v>469037540</v>
      </c>
      <c r="AUJ82" s="2">
        <v>45158.836956018517</v>
      </c>
      <c r="AUM82" t="s">
        <v>2214</v>
      </c>
      <c r="AUN82" t="s">
        <v>2215</v>
      </c>
      <c r="AUO82" t="s">
        <v>2216</v>
      </c>
    </row>
    <row r="83" spans="1:1237" x14ac:dyDescent="0.35">
      <c r="A83">
        <v>82</v>
      </c>
      <c r="B83" t="s">
        <v>2556</v>
      </c>
      <c r="C83" s="2">
        <v>45157</v>
      </c>
      <c r="D83" t="s">
        <v>2549</v>
      </c>
      <c r="E83" t="s">
        <v>2550</v>
      </c>
      <c r="F83" s="2">
        <v>45157.508781365737</v>
      </c>
      <c r="G83" s="2">
        <v>45157.526849398149</v>
      </c>
      <c r="H83" t="s">
        <v>2189</v>
      </c>
      <c r="K83" t="s">
        <v>2233</v>
      </c>
      <c r="L83" s="2">
        <v>45157</v>
      </c>
      <c r="M83" t="s">
        <v>73</v>
      </c>
      <c r="N83" t="s">
        <v>2191</v>
      </c>
      <c r="O83" t="s">
        <v>77</v>
      </c>
      <c r="P83" t="s">
        <v>2192</v>
      </c>
      <c r="S83" t="s">
        <v>2235</v>
      </c>
      <c r="T83" t="s">
        <v>2551</v>
      </c>
      <c r="V83" t="s">
        <v>2195</v>
      </c>
      <c r="X83" t="s">
        <v>2196</v>
      </c>
      <c r="AA83" t="s">
        <v>2206</v>
      </c>
      <c r="AB83">
        <v>0</v>
      </c>
      <c r="AC83">
        <v>0</v>
      </c>
      <c r="AD83">
        <v>0</v>
      </c>
      <c r="AE83">
        <v>1</v>
      </c>
      <c r="AF83">
        <v>1</v>
      </c>
      <c r="EK83" t="s">
        <v>2254</v>
      </c>
      <c r="EL83">
        <v>1</v>
      </c>
      <c r="EM83">
        <v>1</v>
      </c>
      <c r="EN83">
        <v>1</v>
      </c>
      <c r="EO83">
        <v>1</v>
      </c>
      <c r="EP83">
        <v>0</v>
      </c>
      <c r="EQ83">
        <v>4</v>
      </c>
      <c r="ES83" t="s">
        <v>2200</v>
      </c>
      <c r="ET83">
        <v>8000</v>
      </c>
      <c r="EU83" t="s">
        <v>2342</v>
      </c>
      <c r="EX83">
        <v>30</v>
      </c>
      <c r="EY83">
        <v>2</v>
      </c>
      <c r="EZ83">
        <v>0</v>
      </c>
      <c r="FA83">
        <v>50</v>
      </c>
      <c r="FB83">
        <v>100</v>
      </c>
      <c r="FD83" t="s">
        <v>2200</v>
      </c>
      <c r="FE83">
        <v>16000</v>
      </c>
      <c r="FF83" t="s">
        <v>2342</v>
      </c>
      <c r="FI83">
        <v>90</v>
      </c>
      <c r="FJ83">
        <v>2</v>
      </c>
      <c r="FK83">
        <v>0</v>
      </c>
      <c r="FL83">
        <v>20</v>
      </c>
      <c r="FM83">
        <v>50</v>
      </c>
      <c r="FO83" t="s">
        <v>2200</v>
      </c>
      <c r="FP83">
        <v>2000</v>
      </c>
      <c r="FQ83" t="s">
        <v>2552</v>
      </c>
      <c r="FT83">
        <v>90</v>
      </c>
      <c r="FU83">
        <v>2</v>
      </c>
      <c r="FV83">
        <v>0</v>
      </c>
      <c r="FW83">
        <v>100</v>
      </c>
      <c r="FX83">
        <v>150</v>
      </c>
      <c r="FZ83" t="s">
        <v>2200</v>
      </c>
      <c r="GA83">
        <v>2000</v>
      </c>
      <c r="GB83" t="s">
        <v>2552</v>
      </c>
      <c r="GE83">
        <v>50</v>
      </c>
      <c r="GF83">
        <v>2</v>
      </c>
      <c r="GG83">
        <v>0</v>
      </c>
      <c r="GH83">
        <v>50</v>
      </c>
      <c r="GI83">
        <v>150</v>
      </c>
      <c r="GK83" t="s">
        <v>2220</v>
      </c>
      <c r="HH83" t="s">
        <v>2204</v>
      </c>
      <c r="HI83">
        <v>1</v>
      </c>
      <c r="HJ83">
        <v>0</v>
      </c>
      <c r="HK83">
        <v>0</v>
      </c>
      <c r="HL83">
        <v>0</v>
      </c>
      <c r="JB83" t="s">
        <v>2206</v>
      </c>
      <c r="JC83">
        <v>0</v>
      </c>
      <c r="JD83">
        <v>0</v>
      </c>
      <c r="JE83">
        <v>0</v>
      </c>
      <c r="JF83">
        <v>0</v>
      </c>
      <c r="JG83">
        <v>0</v>
      </c>
      <c r="JH83">
        <v>0</v>
      </c>
      <c r="JI83">
        <v>0</v>
      </c>
      <c r="JJ83">
        <v>0</v>
      </c>
      <c r="JK83">
        <v>0</v>
      </c>
      <c r="JL83">
        <v>0</v>
      </c>
      <c r="JM83">
        <v>0</v>
      </c>
      <c r="JN83">
        <v>0</v>
      </c>
      <c r="JO83">
        <v>0</v>
      </c>
      <c r="JP83">
        <v>0</v>
      </c>
      <c r="JQ83">
        <v>0</v>
      </c>
      <c r="JR83">
        <v>1</v>
      </c>
      <c r="JS83">
        <v>1</v>
      </c>
      <c r="JT83">
        <v>6</v>
      </c>
      <c r="UW83" t="s">
        <v>2206</v>
      </c>
      <c r="UX83">
        <v>0</v>
      </c>
      <c r="UY83">
        <v>0</v>
      </c>
      <c r="UZ83">
        <v>0</v>
      </c>
      <c r="VA83">
        <v>0</v>
      </c>
      <c r="VB83">
        <v>0</v>
      </c>
      <c r="VC83">
        <v>0</v>
      </c>
      <c r="VD83">
        <v>0</v>
      </c>
      <c r="VE83">
        <v>0</v>
      </c>
      <c r="VF83">
        <v>0</v>
      </c>
      <c r="VG83">
        <v>0</v>
      </c>
      <c r="VH83">
        <v>0</v>
      </c>
      <c r="VI83">
        <v>0</v>
      </c>
      <c r="VJ83">
        <v>0</v>
      </c>
      <c r="VK83">
        <v>0</v>
      </c>
      <c r="VL83">
        <v>0</v>
      </c>
      <c r="VM83">
        <v>0</v>
      </c>
      <c r="VN83">
        <v>0</v>
      </c>
      <c r="VO83">
        <v>0</v>
      </c>
      <c r="VP83">
        <v>0</v>
      </c>
      <c r="VQ83">
        <v>0</v>
      </c>
      <c r="VR83">
        <v>0</v>
      </c>
      <c r="VS83">
        <v>0</v>
      </c>
      <c r="VT83">
        <v>0</v>
      </c>
      <c r="VU83">
        <v>0</v>
      </c>
      <c r="VV83">
        <v>0</v>
      </c>
      <c r="VW83">
        <v>0</v>
      </c>
      <c r="VX83">
        <v>0</v>
      </c>
      <c r="VY83">
        <v>1</v>
      </c>
      <c r="VZ83">
        <v>1</v>
      </c>
      <c r="AQG83" t="s">
        <v>2206</v>
      </c>
      <c r="AQH83">
        <v>1</v>
      </c>
      <c r="AQI83">
        <v>0</v>
      </c>
      <c r="AQJ83">
        <v>0</v>
      </c>
      <c r="AQK83">
        <v>0</v>
      </c>
      <c r="AQL83">
        <v>0</v>
      </c>
      <c r="AQM83">
        <v>0</v>
      </c>
      <c r="AQN83">
        <v>0</v>
      </c>
      <c r="AQO83">
        <v>0</v>
      </c>
      <c r="AQP83">
        <v>0</v>
      </c>
      <c r="AQQ83">
        <v>0</v>
      </c>
      <c r="AQS83" t="s">
        <v>2305</v>
      </c>
      <c r="AQT83">
        <v>0</v>
      </c>
      <c r="AQU83">
        <v>0</v>
      </c>
      <c r="AQV83">
        <v>1</v>
      </c>
      <c r="AQW83">
        <v>0</v>
      </c>
      <c r="AQX83">
        <v>0</v>
      </c>
      <c r="AQY83">
        <v>0</v>
      </c>
      <c r="AQZ83">
        <v>0</v>
      </c>
      <c r="ARA83">
        <v>0</v>
      </c>
      <c r="ARB83">
        <v>0</v>
      </c>
      <c r="ARC83">
        <v>0</v>
      </c>
      <c r="ARD83">
        <v>0</v>
      </c>
      <c r="ARF83" t="s">
        <v>2516</v>
      </c>
      <c r="ARG83" t="s">
        <v>2210</v>
      </c>
      <c r="ARH83">
        <v>0</v>
      </c>
      <c r="ARI83">
        <v>1</v>
      </c>
      <c r="ARJ83">
        <v>0</v>
      </c>
      <c r="ARK83">
        <v>0</v>
      </c>
      <c r="ARL83">
        <v>0</v>
      </c>
      <c r="ARM83">
        <v>0</v>
      </c>
      <c r="ARO83" t="s">
        <v>2206</v>
      </c>
      <c r="ARP83">
        <v>1</v>
      </c>
      <c r="ARQ83">
        <v>0</v>
      </c>
      <c r="ARR83">
        <v>0</v>
      </c>
      <c r="ARS83">
        <v>0</v>
      </c>
      <c r="ART83">
        <v>0</v>
      </c>
      <c r="ARU83">
        <v>0</v>
      </c>
      <c r="ARW83">
        <v>0</v>
      </c>
      <c r="ARX83">
        <v>0</v>
      </c>
      <c r="ARY83">
        <v>0</v>
      </c>
      <c r="ASB83" t="s">
        <v>2211</v>
      </c>
      <c r="ASC83" t="s">
        <v>2206</v>
      </c>
      <c r="ASD83">
        <v>1</v>
      </c>
      <c r="ASE83">
        <v>0</v>
      </c>
      <c r="ASF83">
        <v>0</v>
      </c>
      <c r="ASG83">
        <v>0</v>
      </c>
      <c r="ASH83">
        <v>0</v>
      </c>
      <c r="ASI83">
        <v>0</v>
      </c>
      <c r="ASJ83">
        <v>0</v>
      </c>
      <c r="ASK83">
        <v>0</v>
      </c>
      <c r="ASL83">
        <v>0</v>
      </c>
      <c r="ASN83" t="s">
        <v>2206</v>
      </c>
      <c r="ASO83">
        <v>1</v>
      </c>
      <c r="ASP83">
        <v>0</v>
      </c>
      <c r="ASQ83">
        <v>0</v>
      </c>
      <c r="ASR83">
        <v>0</v>
      </c>
      <c r="ASS83">
        <v>0</v>
      </c>
      <c r="AST83">
        <v>0</v>
      </c>
      <c r="ASU83">
        <v>0</v>
      </c>
      <c r="ASV83">
        <v>0</v>
      </c>
      <c r="ASW83">
        <v>0</v>
      </c>
      <c r="ASX83">
        <v>0</v>
      </c>
      <c r="ASZ83" t="s">
        <v>2206</v>
      </c>
      <c r="ATA83">
        <v>1</v>
      </c>
      <c r="ATB83">
        <v>0</v>
      </c>
      <c r="ATC83">
        <v>0</v>
      </c>
      <c r="ATD83">
        <v>0</v>
      </c>
      <c r="ATE83">
        <v>0</v>
      </c>
      <c r="ATF83">
        <v>0</v>
      </c>
      <c r="ATG83">
        <v>0</v>
      </c>
      <c r="ATH83">
        <v>0</v>
      </c>
      <c r="ATI83">
        <v>0</v>
      </c>
      <c r="ATK83" t="s">
        <v>2206</v>
      </c>
      <c r="ATL83">
        <v>1</v>
      </c>
      <c r="ATM83">
        <v>0</v>
      </c>
      <c r="ATN83">
        <v>0</v>
      </c>
      <c r="ATO83">
        <v>0</v>
      </c>
      <c r="ATP83">
        <v>0</v>
      </c>
      <c r="ATQ83">
        <v>0</v>
      </c>
      <c r="ATR83">
        <v>0</v>
      </c>
      <c r="ATS83">
        <v>0</v>
      </c>
      <c r="ATT83">
        <v>0</v>
      </c>
      <c r="ATV83" t="s">
        <v>2248</v>
      </c>
      <c r="ATW83" t="s">
        <v>2220</v>
      </c>
      <c r="ATZ83" t="s">
        <v>2250</v>
      </c>
      <c r="AUA83" t="s">
        <v>2220</v>
      </c>
      <c r="AUD83" t="s">
        <v>2557</v>
      </c>
      <c r="AUF83" t="s">
        <v>2555</v>
      </c>
      <c r="AUI83">
        <v>469037544</v>
      </c>
      <c r="AUJ83" s="2">
        <v>45158.836979166663</v>
      </c>
      <c r="AUM83" t="s">
        <v>2214</v>
      </c>
      <c r="AUN83" t="s">
        <v>2215</v>
      </c>
      <c r="AUO83" t="s">
        <v>2216</v>
      </c>
    </row>
    <row r="84" spans="1:1237" x14ac:dyDescent="0.35">
      <c r="A84">
        <v>83</v>
      </c>
      <c r="B84" t="s">
        <v>2558</v>
      </c>
      <c r="C84" s="2">
        <v>45157</v>
      </c>
      <c r="D84" t="s">
        <v>2549</v>
      </c>
      <c r="E84" t="s">
        <v>2550</v>
      </c>
      <c r="F84" s="2">
        <v>45157.54608644676</v>
      </c>
      <c r="G84" s="2">
        <v>45157.566850868046</v>
      </c>
      <c r="H84" t="s">
        <v>2189</v>
      </c>
      <c r="K84" t="s">
        <v>2233</v>
      </c>
      <c r="L84" s="2">
        <v>45157</v>
      </c>
      <c r="M84" t="s">
        <v>73</v>
      </c>
      <c r="N84" t="s">
        <v>2191</v>
      </c>
      <c r="O84" t="s">
        <v>77</v>
      </c>
      <c r="P84" t="s">
        <v>2503</v>
      </c>
      <c r="S84" t="s">
        <v>2235</v>
      </c>
      <c r="T84" t="s">
        <v>2551</v>
      </c>
      <c r="V84" t="s">
        <v>2195</v>
      </c>
      <c r="X84" t="s">
        <v>2253</v>
      </c>
      <c r="AA84" t="s">
        <v>2206</v>
      </c>
      <c r="AB84">
        <v>0</v>
      </c>
      <c r="AC84">
        <v>0</v>
      </c>
      <c r="AD84">
        <v>0</v>
      </c>
      <c r="AE84">
        <v>1</v>
      </c>
      <c r="AF84">
        <v>1</v>
      </c>
      <c r="EK84" t="s">
        <v>2206</v>
      </c>
      <c r="EL84">
        <v>0</v>
      </c>
      <c r="EM84">
        <v>0</v>
      </c>
      <c r="EN84">
        <v>0</v>
      </c>
      <c r="EO84">
        <v>0</v>
      </c>
      <c r="EP84">
        <v>1</v>
      </c>
      <c r="EQ84">
        <v>1</v>
      </c>
      <c r="JB84" t="s">
        <v>2559</v>
      </c>
      <c r="JC84">
        <v>1</v>
      </c>
      <c r="JD84">
        <v>1</v>
      </c>
      <c r="JE84">
        <v>1</v>
      </c>
      <c r="JF84">
        <v>1</v>
      </c>
      <c r="JG84">
        <v>1</v>
      </c>
      <c r="JH84">
        <v>1</v>
      </c>
      <c r="JI84">
        <v>1</v>
      </c>
      <c r="JJ84">
        <v>1</v>
      </c>
      <c r="JK84">
        <v>1</v>
      </c>
      <c r="JL84">
        <v>1</v>
      </c>
      <c r="JM84">
        <v>1</v>
      </c>
      <c r="JN84">
        <v>1</v>
      </c>
      <c r="JO84">
        <v>1</v>
      </c>
      <c r="JP84">
        <v>1</v>
      </c>
      <c r="JQ84">
        <v>1</v>
      </c>
      <c r="JR84">
        <v>0</v>
      </c>
      <c r="JS84">
        <v>15</v>
      </c>
      <c r="JT84">
        <v>17</v>
      </c>
      <c r="JV84" t="s">
        <v>2200</v>
      </c>
      <c r="JW84">
        <v>500</v>
      </c>
      <c r="JX84" t="s">
        <v>2342</v>
      </c>
      <c r="KA84">
        <v>10</v>
      </c>
      <c r="KB84">
        <v>3</v>
      </c>
      <c r="KC84">
        <v>0</v>
      </c>
      <c r="KD84">
        <v>10</v>
      </c>
      <c r="KE84">
        <v>50</v>
      </c>
      <c r="KG84" t="s">
        <v>2200</v>
      </c>
      <c r="KH84" t="s">
        <v>2262</v>
      </c>
      <c r="KI84">
        <v>1</v>
      </c>
      <c r="KJ84">
        <v>1</v>
      </c>
      <c r="KK84">
        <v>8500</v>
      </c>
      <c r="KL84">
        <v>100</v>
      </c>
      <c r="KM84" t="s">
        <v>2342</v>
      </c>
      <c r="KP84">
        <v>30</v>
      </c>
      <c r="KQ84">
        <v>30</v>
      </c>
      <c r="KR84">
        <v>1</v>
      </c>
      <c r="KS84">
        <v>50</v>
      </c>
      <c r="KT84">
        <v>100</v>
      </c>
      <c r="KV84" t="s">
        <v>2200</v>
      </c>
      <c r="KW84" t="s">
        <v>2560</v>
      </c>
      <c r="KX84">
        <v>0</v>
      </c>
      <c r="KY84">
        <v>1</v>
      </c>
      <c r="KZ84">
        <v>1</v>
      </c>
      <c r="LB84">
        <v>27500</v>
      </c>
      <c r="LC84">
        <v>48500</v>
      </c>
      <c r="LD84" t="s">
        <v>2552</v>
      </c>
      <c r="LG84">
        <v>60</v>
      </c>
      <c r="LH84">
        <v>2</v>
      </c>
      <c r="LI84">
        <v>0</v>
      </c>
      <c r="LJ84">
        <v>20</v>
      </c>
      <c r="LK84">
        <v>50</v>
      </c>
      <c r="LM84" t="s">
        <v>2200</v>
      </c>
      <c r="LN84">
        <v>5000</v>
      </c>
      <c r="LO84" t="s">
        <v>2552</v>
      </c>
      <c r="LR84">
        <v>60</v>
      </c>
      <c r="LS84">
        <v>2</v>
      </c>
      <c r="LT84">
        <v>0</v>
      </c>
      <c r="LU84">
        <v>20</v>
      </c>
      <c r="LV84">
        <v>50</v>
      </c>
      <c r="LX84" t="s">
        <v>2200</v>
      </c>
      <c r="LY84">
        <v>3000</v>
      </c>
      <c r="LZ84" t="s">
        <v>2552</v>
      </c>
      <c r="MC84">
        <v>60</v>
      </c>
      <c r="MD84">
        <v>3</v>
      </c>
      <c r="ME84">
        <v>0</v>
      </c>
      <c r="MF84">
        <v>10</v>
      </c>
      <c r="MG84">
        <v>25</v>
      </c>
      <c r="MI84" t="s">
        <v>2200</v>
      </c>
      <c r="MJ84">
        <v>300</v>
      </c>
      <c r="MK84" t="s">
        <v>2552</v>
      </c>
      <c r="MN84">
        <v>90</v>
      </c>
      <c r="MO84">
        <v>3</v>
      </c>
      <c r="MP84">
        <v>0</v>
      </c>
      <c r="MQ84">
        <v>50</v>
      </c>
      <c r="MR84">
        <v>100</v>
      </c>
      <c r="MT84" t="s">
        <v>2200</v>
      </c>
      <c r="MU84">
        <v>150</v>
      </c>
      <c r="MV84" t="s">
        <v>2552</v>
      </c>
      <c r="MY84">
        <v>90</v>
      </c>
      <c r="MZ84">
        <v>3</v>
      </c>
      <c r="NA84">
        <v>0</v>
      </c>
      <c r="NB84">
        <v>50</v>
      </c>
      <c r="NC84">
        <v>100</v>
      </c>
      <c r="NE84" t="s">
        <v>2200</v>
      </c>
      <c r="NF84" t="s">
        <v>2240</v>
      </c>
      <c r="NG84">
        <v>1</v>
      </c>
      <c r="NH84">
        <v>1</v>
      </c>
      <c r="NI84">
        <v>1</v>
      </c>
      <c r="NJ84">
        <v>300</v>
      </c>
      <c r="NK84">
        <v>650</v>
      </c>
      <c r="NL84">
        <v>1100</v>
      </c>
      <c r="NM84" t="s">
        <v>2552</v>
      </c>
      <c r="NP84">
        <v>90</v>
      </c>
      <c r="NQ84">
        <v>3</v>
      </c>
      <c r="NR84">
        <v>0</v>
      </c>
      <c r="NS84">
        <v>100</v>
      </c>
      <c r="NT84">
        <v>200</v>
      </c>
      <c r="NV84" t="s">
        <v>2200</v>
      </c>
      <c r="NW84">
        <v>2000</v>
      </c>
      <c r="NX84" t="s">
        <v>2552</v>
      </c>
      <c r="OA84">
        <v>30</v>
      </c>
      <c r="OB84">
        <v>2</v>
      </c>
      <c r="OC84">
        <v>0</v>
      </c>
      <c r="OD84">
        <v>25</v>
      </c>
      <c r="OE84">
        <v>50</v>
      </c>
      <c r="OG84" t="s">
        <v>2200</v>
      </c>
      <c r="OH84">
        <v>4000</v>
      </c>
      <c r="OI84" t="s">
        <v>2552</v>
      </c>
      <c r="OL84">
        <v>90</v>
      </c>
      <c r="OM84">
        <v>2</v>
      </c>
      <c r="ON84">
        <v>0</v>
      </c>
      <c r="OO84">
        <v>30</v>
      </c>
      <c r="OP84">
        <v>100</v>
      </c>
      <c r="OR84" t="s">
        <v>2200</v>
      </c>
      <c r="OS84">
        <v>2000</v>
      </c>
      <c r="OT84" t="s">
        <v>2552</v>
      </c>
      <c r="OW84">
        <v>45</v>
      </c>
      <c r="OX84">
        <v>2</v>
      </c>
      <c r="OY84">
        <v>0</v>
      </c>
      <c r="OZ84">
        <v>50</v>
      </c>
      <c r="PA84">
        <v>100</v>
      </c>
      <c r="PC84" t="s">
        <v>2200</v>
      </c>
      <c r="PD84">
        <v>2500</v>
      </c>
      <c r="PE84" t="s">
        <v>2342</v>
      </c>
      <c r="PH84">
        <v>60</v>
      </c>
      <c r="PI84">
        <v>2</v>
      </c>
      <c r="PJ84">
        <v>0</v>
      </c>
      <c r="PK84">
        <v>50</v>
      </c>
      <c r="PL84">
        <v>100</v>
      </c>
      <c r="PN84" t="s">
        <v>2200</v>
      </c>
      <c r="PO84">
        <v>1100</v>
      </c>
      <c r="PP84" t="s">
        <v>2552</v>
      </c>
      <c r="PS84">
        <v>90</v>
      </c>
      <c r="PT84">
        <v>2</v>
      </c>
      <c r="PU84">
        <v>0</v>
      </c>
      <c r="PV84">
        <v>100</v>
      </c>
      <c r="PW84">
        <v>200</v>
      </c>
      <c r="PY84" t="s">
        <v>2200</v>
      </c>
      <c r="PZ84" t="s">
        <v>2195</v>
      </c>
      <c r="QA84">
        <v>3000</v>
      </c>
      <c r="QD84" t="s">
        <v>2552</v>
      </c>
      <c r="QG84">
        <v>60</v>
      </c>
      <c r="QH84">
        <v>2</v>
      </c>
      <c r="QI84">
        <v>0</v>
      </c>
      <c r="QJ84">
        <v>20</v>
      </c>
      <c r="QK84">
        <v>50</v>
      </c>
      <c r="QM84" t="s">
        <v>2200</v>
      </c>
      <c r="QN84">
        <v>400</v>
      </c>
      <c r="QO84" t="s">
        <v>2552</v>
      </c>
      <c r="QR84">
        <v>60</v>
      </c>
      <c r="QS84">
        <v>2</v>
      </c>
      <c r="QT84">
        <v>0</v>
      </c>
      <c r="QU84">
        <v>100</v>
      </c>
      <c r="QV84">
        <v>200</v>
      </c>
      <c r="QX84" t="s">
        <v>2220</v>
      </c>
      <c r="SF84" t="s">
        <v>2204</v>
      </c>
      <c r="SG84">
        <v>1</v>
      </c>
      <c r="SH84">
        <v>0</v>
      </c>
      <c r="SI84">
        <v>0</v>
      </c>
      <c r="SJ84">
        <v>0</v>
      </c>
      <c r="UW84" t="s">
        <v>2206</v>
      </c>
      <c r="UX84">
        <v>0</v>
      </c>
      <c r="UY84">
        <v>0</v>
      </c>
      <c r="UZ84">
        <v>0</v>
      </c>
      <c r="VA84">
        <v>0</v>
      </c>
      <c r="VB84">
        <v>0</v>
      </c>
      <c r="VC84">
        <v>0</v>
      </c>
      <c r="VD84">
        <v>0</v>
      </c>
      <c r="VE84">
        <v>0</v>
      </c>
      <c r="VF84">
        <v>0</v>
      </c>
      <c r="VG84">
        <v>0</v>
      </c>
      <c r="VH84">
        <v>0</v>
      </c>
      <c r="VI84">
        <v>0</v>
      </c>
      <c r="VJ84">
        <v>0</v>
      </c>
      <c r="VK84">
        <v>0</v>
      </c>
      <c r="VL84">
        <v>0</v>
      </c>
      <c r="VM84">
        <v>0</v>
      </c>
      <c r="VN84">
        <v>0</v>
      </c>
      <c r="VO84">
        <v>0</v>
      </c>
      <c r="VP84">
        <v>0</v>
      </c>
      <c r="VQ84">
        <v>0</v>
      </c>
      <c r="VR84">
        <v>0</v>
      </c>
      <c r="VS84">
        <v>0</v>
      </c>
      <c r="VT84">
        <v>0</v>
      </c>
      <c r="VU84">
        <v>0</v>
      </c>
      <c r="VV84">
        <v>0</v>
      </c>
      <c r="VW84">
        <v>0</v>
      </c>
      <c r="VX84">
        <v>0</v>
      </c>
      <c r="VY84">
        <v>1</v>
      </c>
      <c r="VZ84">
        <v>1</v>
      </c>
      <c r="AQG84" t="s">
        <v>2206</v>
      </c>
      <c r="AQH84">
        <v>1</v>
      </c>
      <c r="AQI84">
        <v>0</v>
      </c>
      <c r="AQJ84">
        <v>0</v>
      </c>
      <c r="AQK84">
        <v>0</v>
      </c>
      <c r="AQL84">
        <v>0</v>
      </c>
      <c r="AQM84">
        <v>0</v>
      </c>
      <c r="AQN84">
        <v>0</v>
      </c>
      <c r="AQO84">
        <v>0</v>
      </c>
      <c r="AQP84">
        <v>0</v>
      </c>
      <c r="AQQ84">
        <v>0</v>
      </c>
      <c r="AQS84" t="s">
        <v>2305</v>
      </c>
      <c r="AQT84">
        <v>0</v>
      </c>
      <c r="AQU84">
        <v>0</v>
      </c>
      <c r="AQV84">
        <v>1</v>
      </c>
      <c r="AQW84">
        <v>0</v>
      </c>
      <c r="AQX84">
        <v>0</v>
      </c>
      <c r="AQY84">
        <v>0</v>
      </c>
      <c r="AQZ84">
        <v>0</v>
      </c>
      <c r="ARA84">
        <v>0</v>
      </c>
      <c r="ARB84">
        <v>0</v>
      </c>
      <c r="ARC84">
        <v>0</v>
      </c>
      <c r="ARD84">
        <v>0</v>
      </c>
      <c r="ARF84" t="s">
        <v>2335</v>
      </c>
      <c r="ARG84" t="s">
        <v>2561</v>
      </c>
      <c r="ARH84">
        <v>0</v>
      </c>
      <c r="ARI84">
        <v>1</v>
      </c>
      <c r="ARJ84">
        <v>1</v>
      </c>
      <c r="ARK84">
        <v>1</v>
      </c>
      <c r="ARL84">
        <v>0</v>
      </c>
      <c r="ARM84">
        <v>0</v>
      </c>
      <c r="ARO84" t="s">
        <v>2206</v>
      </c>
      <c r="ARP84">
        <v>1</v>
      </c>
      <c r="ARQ84">
        <v>0</v>
      </c>
      <c r="ARR84">
        <v>0</v>
      </c>
      <c r="ARS84">
        <v>0</v>
      </c>
      <c r="ART84">
        <v>0</v>
      </c>
      <c r="ARU84">
        <v>0</v>
      </c>
      <c r="ARW84">
        <v>0</v>
      </c>
      <c r="ARX84">
        <v>0</v>
      </c>
      <c r="ARY84">
        <v>0</v>
      </c>
      <c r="ASB84" t="s">
        <v>2211</v>
      </c>
      <c r="ASC84" t="s">
        <v>2206</v>
      </c>
      <c r="ASD84">
        <v>1</v>
      </c>
      <c r="ASE84">
        <v>0</v>
      </c>
      <c r="ASF84">
        <v>0</v>
      </c>
      <c r="ASG84">
        <v>0</v>
      </c>
      <c r="ASH84">
        <v>0</v>
      </c>
      <c r="ASI84">
        <v>0</v>
      </c>
      <c r="ASJ84">
        <v>0</v>
      </c>
      <c r="ASK84">
        <v>0</v>
      </c>
      <c r="ASL84">
        <v>0</v>
      </c>
      <c r="ASN84" t="s">
        <v>2206</v>
      </c>
      <c r="ASO84">
        <v>1</v>
      </c>
      <c r="ASP84">
        <v>0</v>
      </c>
      <c r="ASQ84">
        <v>0</v>
      </c>
      <c r="ASR84">
        <v>0</v>
      </c>
      <c r="ASS84">
        <v>0</v>
      </c>
      <c r="AST84">
        <v>0</v>
      </c>
      <c r="ASU84">
        <v>0</v>
      </c>
      <c r="ASV84">
        <v>0</v>
      </c>
      <c r="ASW84">
        <v>0</v>
      </c>
      <c r="ASX84">
        <v>0</v>
      </c>
      <c r="ASZ84" t="s">
        <v>2206</v>
      </c>
      <c r="ATA84">
        <v>1</v>
      </c>
      <c r="ATB84">
        <v>0</v>
      </c>
      <c r="ATC84">
        <v>0</v>
      </c>
      <c r="ATD84">
        <v>0</v>
      </c>
      <c r="ATE84">
        <v>0</v>
      </c>
      <c r="ATF84">
        <v>0</v>
      </c>
      <c r="ATG84">
        <v>0</v>
      </c>
      <c r="ATH84">
        <v>0</v>
      </c>
      <c r="ATI84">
        <v>0</v>
      </c>
      <c r="ATK84" t="s">
        <v>2206</v>
      </c>
      <c r="ATL84">
        <v>1</v>
      </c>
      <c r="ATM84">
        <v>0</v>
      </c>
      <c r="ATN84">
        <v>0</v>
      </c>
      <c r="ATO84">
        <v>0</v>
      </c>
      <c r="ATP84">
        <v>0</v>
      </c>
      <c r="ATQ84">
        <v>0</v>
      </c>
      <c r="ATR84">
        <v>0</v>
      </c>
      <c r="ATS84">
        <v>0</v>
      </c>
      <c r="ATT84">
        <v>0</v>
      </c>
      <c r="ATV84" t="s">
        <v>2213</v>
      </c>
      <c r="ATZ84" t="s">
        <v>2213</v>
      </c>
      <c r="AUD84" t="s">
        <v>2562</v>
      </c>
      <c r="AUF84" t="s">
        <v>2555</v>
      </c>
      <c r="AUI84">
        <v>469037546</v>
      </c>
      <c r="AUJ84" s="2">
        <v>45158.837002314824</v>
      </c>
      <c r="AUM84" t="s">
        <v>2214</v>
      </c>
      <c r="AUN84" t="s">
        <v>2215</v>
      </c>
      <c r="AUO84" t="s">
        <v>2216</v>
      </c>
    </row>
    <row r="85" spans="1:1237" x14ac:dyDescent="0.35">
      <c r="A85">
        <v>84</v>
      </c>
      <c r="B85" t="s">
        <v>2563</v>
      </c>
      <c r="C85" s="2">
        <v>45157</v>
      </c>
      <c r="D85" t="s">
        <v>2549</v>
      </c>
      <c r="E85" t="s">
        <v>2550</v>
      </c>
      <c r="F85" s="2">
        <v>45157.580515462963</v>
      </c>
      <c r="G85" s="2">
        <v>45157.632895358787</v>
      </c>
      <c r="H85" t="s">
        <v>2189</v>
      </c>
      <c r="K85" t="s">
        <v>2233</v>
      </c>
      <c r="L85" s="2">
        <v>45157</v>
      </c>
      <c r="M85" t="s">
        <v>73</v>
      </c>
      <c r="N85" t="s">
        <v>2191</v>
      </c>
      <c r="O85" t="s">
        <v>77</v>
      </c>
      <c r="P85" t="s">
        <v>2192</v>
      </c>
      <c r="S85" t="s">
        <v>2235</v>
      </c>
      <c r="T85" t="s">
        <v>2551</v>
      </c>
      <c r="V85" t="s">
        <v>2195</v>
      </c>
      <c r="X85" t="s">
        <v>2196</v>
      </c>
      <c r="AA85" t="s">
        <v>2206</v>
      </c>
      <c r="AB85">
        <v>0</v>
      </c>
      <c r="AC85">
        <v>0</v>
      </c>
      <c r="AD85">
        <v>0</v>
      </c>
      <c r="AE85">
        <v>1</v>
      </c>
      <c r="AF85">
        <v>1</v>
      </c>
      <c r="EK85" t="s">
        <v>2206</v>
      </c>
      <c r="EL85">
        <v>0</v>
      </c>
      <c r="EM85">
        <v>0</v>
      </c>
      <c r="EN85">
        <v>0</v>
      </c>
      <c r="EO85">
        <v>0</v>
      </c>
      <c r="EP85">
        <v>1</v>
      </c>
      <c r="EQ85">
        <v>1</v>
      </c>
      <c r="JB85" t="s">
        <v>2206</v>
      </c>
      <c r="JC85">
        <v>0</v>
      </c>
      <c r="JD85">
        <v>0</v>
      </c>
      <c r="JE85">
        <v>0</v>
      </c>
      <c r="JF85">
        <v>0</v>
      </c>
      <c r="JG85">
        <v>0</v>
      </c>
      <c r="JH85">
        <v>0</v>
      </c>
      <c r="JI85">
        <v>0</v>
      </c>
      <c r="JJ85">
        <v>0</v>
      </c>
      <c r="JK85">
        <v>0</v>
      </c>
      <c r="JL85">
        <v>0</v>
      </c>
      <c r="JM85">
        <v>0</v>
      </c>
      <c r="JN85">
        <v>0</v>
      </c>
      <c r="JO85">
        <v>0</v>
      </c>
      <c r="JP85">
        <v>0</v>
      </c>
      <c r="JQ85">
        <v>0</v>
      </c>
      <c r="JR85">
        <v>1</v>
      </c>
      <c r="JS85">
        <v>1</v>
      </c>
      <c r="JT85">
        <v>3</v>
      </c>
      <c r="UW85" t="s">
        <v>2564</v>
      </c>
      <c r="UX85">
        <v>1</v>
      </c>
      <c r="UY85">
        <v>1</v>
      </c>
      <c r="UZ85">
        <v>1</v>
      </c>
      <c r="VA85">
        <v>1</v>
      </c>
      <c r="VB85">
        <v>1</v>
      </c>
      <c r="VC85">
        <v>1</v>
      </c>
      <c r="VD85">
        <v>0</v>
      </c>
      <c r="VE85">
        <v>0</v>
      </c>
      <c r="VF85">
        <v>0</v>
      </c>
      <c r="VG85">
        <v>0</v>
      </c>
      <c r="VH85">
        <v>0</v>
      </c>
      <c r="VI85">
        <v>1</v>
      </c>
      <c r="VJ85">
        <v>1</v>
      </c>
      <c r="VK85">
        <v>1</v>
      </c>
      <c r="VL85">
        <v>1</v>
      </c>
      <c r="VM85">
        <v>1</v>
      </c>
      <c r="VN85">
        <v>1</v>
      </c>
      <c r="VO85">
        <v>1</v>
      </c>
      <c r="VP85">
        <v>1</v>
      </c>
      <c r="VQ85">
        <v>1</v>
      </c>
      <c r="VR85">
        <v>1</v>
      </c>
      <c r="VS85">
        <v>1</v>
      </c>
      <c r="VT85">
        <v>1</v>
      </c>
      <c r="VU85">
        <v>1</v>
      </c>
      <c r="VV85">
        <v>1</v>
      </c>
      <c r="VW85">
        <v>1</v>
      </c>
      <c r="VX85">
        <v>1</v>
      </c>
      <c r="VY85">
        <v>0</v>
      </c>
      <c r="VZ85">
        <v>22</v>
      </c>
      <c r="WB85" t="s">
        <v>2200</v>
      </c>
      <c r="WC85" t="s">
        <v>2565</v>
      </c>
      <c r="WD85">
        <v>0</v>
      </c>
      <c r="WE85">
        <v>1</v>
      </c>
      <c r="WF85">
        <v>1</v>
      </c>
      <c r="WH85">
        <v>600</v>
      </c>
      <c r="WI85">
        <v>4200</v>
      </c>
      <c r="WJ85" t="s">
        <v>2552</v>
      </c>
      <c r="WM85">
        <v>30</v>
      </c>
      <c r="WN85">
        <v>2</v>
      </c>
      <c r="WO85">
        <v>0</v>
      </c>
      <c r="WP85">
        <v>1000</v>
      </c>
      <c r="WQ85">
        <v>2000</v>
      </c>
      <c r="WS85" t="s">
        <v>2200</v>
      </c>
      <c r="WT85" t="s">
        <v>2565</v>
      </c>
      <c r="WU85">
        <v>0</v>
      </c>
      <c r="WV85">
        <v>1</v>
      </c>
      <c r="WW85">
        <v>1</v>
      </c>
      <c r="WY85">
        <v>700</v>
      </c>
      <c r="WZ85">
        <v>4900</v>
      </c>
      <c r="XA85" t="s">
        <v>2552</v>
      </c>
      <c r="XD85">
        <v>30</v>
      </c>
      <c r="XE85">
        <v>2</v>
      </c>
      <c r="XF85">
        <v>0</v>
      </c>
      <c r="XG85">
        <v>1000</v>
      </c>
      <c r="XH85">
        <v>2000</v>
      </c>
      <c r="XJ85" t="s">
        <v>2200</v>
      </c>
      <c r="XK85" t="s">
        <v>2565</v>
      </c>
      <c r="XL85">
        <v>0</v>
      </c>
      <c r="XM85">
        <v>1</v>
      </c>
      <c r="XN85">
        <v>1</v>
      </c>
      <c r="XP85">
        <v>900</v>
      </c>
      <c r="XQ85">
        <v>6300</v>
      </c>
      <c r="XR85" t="s">
        <v>2552</v>
      </c>
      <c r="XU85">
        <v>30</v>
      </c>
      <c r="XV85">
        <v>2</v>
      </c>
      <c r="XW85">
        <v>0</v>
      </c>
      <c r="XX85">
        <v>1000</v>
      </c>
      <c r="XY85">
        <v>2000</v>
      </c>
      <c r="YA85" t="s">
        <v>2200</v>
      </c>
      <c r="YB85" t="s">
        <v>2565</v>
      </c>
      <c r="YC85">
        <v>0</v>
      </c>
      <c r="YD85">
        <v>1</v>
      </c>
      <c r="YE85">
        <v>1</v>
      </c>
      <c r="YG85">
        <v>700</v>
      </c>
      <c r="YH85">
        <v>4900</v>
      </c>
      <c r="YI85" t="s">
        <v>2552</v>
      </c>
      <c r="YL85">
        <v>30</v>
      </c>
      <c r="YM85">
        <v>2</v>
      </c>
      <c r="YN85">
        <v>0</v>
      </c>
      <c r="YO85">
        <v>1000</v>
      </c>
      <c r="YP85">
        <v>2000</v>
      </c>
      <c r="YR85" t="s">
        <v>2200</v>
      </c>
      <c r="YS85" t="s">
        <v>2565</v>
      </c>
      <c r="YT85">
        <v>0</v>
      </c>
      <c r="YU85">
        <v>1</v>
      </c>
      <c r="YV85">
        <v>1</v>
      </c>
      <c r="YX85">
        <v>1000</v>
      </c>
      <c r="YY85">
        <v>7000</v>
      </c>
      <c r="YZ85" t="s">
        <v>2552</v>
      </c>
      <c r="ZC85">
        <v>30</v>
      </c>
      <c r="ZD85">
        <v>3</v>
      </c>
      <c r="ZE85">
        <v>0</v>
      </c>
      <c r="ZF85">
        <v>200</v>
      </c>
      <c r="ZG85">
        <v>400</v>
      </c>
      <c r="ZI85" t="s">
        <v>2200</v>
      </c>
      <c r="ZJ85" t="s">
        <v>2566</v>
      </c>
      <c r="ZK85">
        <v>1</v>
      </c>
      <c r="ZL85">
        <v>0</v>
      </c>
      <c r="ZM85">
        <v>0</v>
      </c>
      <c r="ZN85">
        <v>450</v>
      </c>
      <c r="ZQ85" t="s">
        <v>2552</v>
      </c>
      <c r="ZT85">
        <v>30</v>
      </c>
      <c r="ZU85">
        <v>1</v>
      </c>
      <c r="ZV85">
        <v>0</v>
      </c>
      <c r="ZW85">
        <v>1000</v>
      </c>
      <c r="ZX85">
        <v>2000</v>
      </c>
      <c r="ACI85" t="s">
        <v>2200</v>
      </c>
      <c r="ACJ85">
        <v>4000</v>
      </c>
      <c r="ACK85" t="s">
        <v>2552</v>
      </c>
      <c r="ACN85">
        <v>2</v>
      </c>
      <c r="ACO85">
        <v>1</v>
      </c>
      <c r="ACP85">
        <v>0</v>
      </c>
      <c r="ACQ85">
        <v>1000</v>
      </c>
      <c r="ACR85">
        <v>2000</v>
      </c>
      <c r="ACT85" t="s">
        <v>2200</v>
      </c>
      <c r="ACU85">
        <v>3500</v>
      </c>
      <c r="ACV85" t="s">
        <v>2552</v>
      </c>
      <c r="ACY85">
        <v>3</v>
      </c>
      <c r="ACZ85">
        <v>1</v>
      </c>
      <c r="ADA85">
        <v>0</v>
      </c>
      <c r="ADB85">
        <v>250</v>
      </c>
      <c r="ADC85">
        <v>1000</v>
      </c>
      <c r="ADE85" t="s">
        <v>2200</v>
      </c>
      <c r="ADF85">
        <v>1400</v>
      </c>
      <c r="ADG85" t="s">
        <v>2552</v>
      </c>
      <c r="ADJ85">
        <v>3</v>
      </c>
      <c r="ADK85">
        <v>1</v>
      </c>
      <c r="ADL85">
        <v>0</v>
      </c>
      <c r="ADM85">
        <v>300</v>
      </c>
      <c r="ADN85">
        <v>500</v>
      </c>
      <c r="ADP85" t="s">
        <v>2200</v>
      </c>
      <c r="ADQ85">
        <v>1500</v>
      </c>
      <c r="ADR85" t="s">
        <v>2552</v>
      </c>
      <c r="ADU85">
        <v>15</v>
      </c>
      <c r="ADV85">
        <v>2</v>
      </c>
      <c r="ADW85">
        <v>0</v>
      </c>
      <c r="ADX85">
        <v>100</v>
      </c>
      <c r="ADY85">
        <v>200</v>
      </c>
      <c r="AEA85" t="s">
        <v>2200</v>
      </c>
      <c r="AEB85">
        <v>600</v>
      </c>
      <c r="AEC85" t="s">
        <v>2552</v>
      </c>
      <c r="AEF85">
        <v>40</v>
      </c>
      <c r="AEG85">
        <v>1</v>
      </c>
      <c r="AEH85">
        <v>0</v>
      </c>
      <c r="AEI85">
        <v>500</v>
      </c>
      <c r="AEJ85">
        <v>1000</v>
      </c>
      <c r="AEL85" t="s">
        <v>2200</v>
      </c>
      <c r="AEM85" t="s">
        <v>2565</v>
      </c>
      <c r="AEN85">
        <v>0</v>
      </c>
      <c r="AEO85">
        <v>1</v>
      </c>
      <c r="AEP85">
        <v>1</v>
      </c>
      <c r="AER85">
        <v>1500</v>
      </c>
      <c r="AES85">
        <v>10500</v>
      </c>
      <c r="AET85" t="s">
        <v>2552</v>
      </c>
      <c r="AEW85">
        <v>30</v>
      </c>
      <c r="AEX85">
        <v>3</v>
      </c>
      <c r="AEY85">
        <v>0</v>
      </c>
      <c r="AEZ85">
        <v>1000</v>
      </c>
      <c r="AFA85">
        <v>2000</v>
      </c>
      <c r="AFC85" t="s">
        <v>2200</v>
      </c>
      <c r="AFD85" t="s">
        <v>2565</v>
      </c>
      <c r="AFE85">
        <v>0</v>
      </c>
      <c r="AFF85">
        <v>1</v>
      </c>
      <c r="AFG85">
        <v>1</v>
      </c>
      <c r="AFI85">
        <v>500</v>
      </c>
      <c r="AFJ85">
        <v>3500</v>
      </c>
      <c r="AFK85" t="s">
        <v>2552</v>
      </c>
      <c r="AFN85">
        <v>90</v>
      </c>
      <c r="AFO85">
        <v>2</v>
      </c>
      <c r="AFP85">
        <v>0</v>
      </c>
      <c r="AFQ85">
        <v>400</v>
      </c>
      <c r="AFR85">
        <v>1000</v>
      </c>
      <c r="AFT85" t="s">
        <v>2200</v>
      </c>
      <c r="AFU85" t="s">
        <v>2565</v>
      </c>
      <c r="AFV85">
        <v>0</v>
      </c>
      <c r="AFW85">
        <v>1</v>
      </c>
      <c r="AFX85">
        <v>1</v>
      </c>
      <c r="AFZ85">
        <v>1000</v>
      </c>
      <c r="AGA85">
        <v>7000</v>
      </c>
      <c r="AGB85" t="s">
        <v>2552</v>
      </c>
      <c r="AGE85">
        <v>35</v>
      </c>
      <c r="AGF85">
        <v>2</v>
      </c>
      <c r="AGG85">
        <v>0</v>
      </c>
      <c r="AGH85">
        <v>300</v>
      </c>
      <c r="AGI85">
        <v>500</v>
      </c>
      <c r="AGK85" t="s">
        <v>2200</v>
      </c>
      <c r="AGL85" t="s">
        <v>2565</v>
      </c>
      <c r="AGM85">
        <v>0</v>
      </c>
      <c r="AGN85">
        <v>1</v>
      </c>
      <c r="AGO85">
        <v>1</v>
      </c>
      <c r="AGQ85">
        <v>900</v>
      </c>
      <c r="AGR85">
        <v>6300</v>
      </c>
      <c r="AGS85" t="s">
        <v>2342</v>
      </c>
      <c r="AGV85">
        <v>60</v>
      </c>
      <c r="AGW85">
        <v>3</v>
      </c>
      <c r="AGX85">
        <v>0</v>
      </c>
      <c r="AGY85">
        <v>300</v>
      </c>
      <c r="AGZ85">
        <v>1000</v>
      </c>
      <c r="AHB85" t="s">
        <v>2200</v>
      </c>
      <c r="AHC85" t="s">
        <v>2567</v>
      </c>
      <c r="AHD85">
        <v>0</v>
      </c>
      <c r="AHE85">
        <v>0</v>
      </c>
      <c r="AHF85">
        <v>1</v>
      </c>
      <c r="AHI85">
        <v>200</v>
      </c>
      <c r="AHJ85" t="s">
        <v>2552</v>
      </c>
      <c r="AHM85">
        <v>7</v>
      </c>
      <c r="AHN85">
        <v>2</v>
      </c>
      <c r="AHO85">
        <v>0</v>
      </c>
      <c r="AHP85">
        <v>100</v>
      </c>
      <c r="AHQ85">
        <v>300</v>
      </c>
      <c r="AHS85" t="s">
        <v>2200</v>
      </c>
      <c r="AHT85" t="s">
        <v>2567</v>
      </c>
      <c r="AHU85">
        <v>0</v>
      </c>
      <c r="AHV85">
        <v>1</v>
      </c>
      <c r="AHX85">
        <v>200</v>
      </c>
      <c r="AHY85" t="s">
        <v>2552</v>
      </c>
      <c r="AIB85">
        <v>7</v>
      </c>
      <c r="AIC85">
        <v>2</v>
      </c>
      <c r="AID85">
        <v>0</v>
      </c>
      <c r="AIE85">
        <v>200</v>
      </c>
      <c r="AIF85">
        <v>500</v>
      </c>
      <c r="AIH85" t="s">
        <v>2200</v>
      </c>
      <c r="AII85" t="s">
        <v>2567</v>
      </c>
      <c r="AIJ85">
        <v>0</v>
      </c>
      <c r="AIK85">
        <v>1</v>
      </c>
      <c r="AIM85">
        <v>200</v>
      </c>
      <c r="AIN85" t="s">
        <v>2342</v>
      </c>
      <c r="AIQ85">
        <v>10</v>
      </c>
      <c r="AIR85">
        <v>2</v>
      </c>
      <c r="AIS85">
        <v>0</v>
      </c>
      <c r="AIT85">
        <v>100</v>
      </c>
      <c r="AIU85">
        <v>200</v>
      </c>
      <c r="AIW85" t="s">
        <v>2200</v>
      </c>
      <c r="AIX85">
        <v>1400</v>
      </c>
      <c r="AIY85" t="s">
        <v>2342</v>
      </c>
      <c r="AJB85">
        <v>15</v>
      </c>
      <c r="AJC85">
        <v>3</v>
      </c>
      <c r="AJD85">
        <v>0</v>
      </c>
      <c r="AJE85">
        <v>100</v>
      </c>
      <c r="AJF85">
        <v>250</v>
      </c>
      <c r="AJH85" t="s">
        <v>2200</v>
      </c>
      <c r="AJI85" t="s">
        <v>2568</v>
      </c>
      <c r="AJJ85">
        <v>1</v>
      </c>
      <c r="AJK85">
        <v>0</v>
      </c>
      <c r="AJL85">
        <v>1</v>
      </c>
      <c r="AJM85">
        <v>2000</v>
      </c>
      <c r="AJO85">
        <v>200</v>
      </c>
      <c r="AJP85" t="s">
        <v>2552</v>
      </c>
      <c r="AJS85">
        <v>21</v>
      </c>
      <c r="AJT85">
        <v>3</v>
      </c>
      <c r="AJU85">
        <v>0</v>
      </c>
      <c r="AJV85">
        <v>200</v>
      </c>
      <c r="AJW85">
        <v>500</v>
      </c>
      <c r="AJY85" t="s">
        <v>2200</v>
      </c>
      <c r="AJZ85" t="s">
        <v>2569</v>
      </c>
      <c r="AKA85">
        <v>1</v>
      </c>
      <c r="AKB85">
        <v>1</v>
      </c>
      <c r="AKC85">
        <v>700</v>
      </c>
      <c r="AKD85">
        <v>800</v>
      </c>
      <c r="AKE85" t="s">
        <v>2552</v>
      </c>
      <c r="AKH85">
        <v>30</v>
      </c>
      <c r="AKI85">
        <v>1</v>
      </c>
      <c r="AKJ85">
        <v>0</v>
      </c>
      <c r="AKK85">
        <v>200</v>
      </c>
      <c r="AKL85">
        <v>300</v>
      </c>
      <c r="AKN85" t="s">
        <v>2200</v>
      </c>
      <c r="AKO85">
        <v>600</v>
      </c>
      <c r="AKP85" t="s">
        <v>2552</v>
      </c>
      <c r="AKS85">
        <v>15</v>
      </c>
      <c r="AKT85">
        <v>2</v>
      </c>
      <c r="AKU85">
        <v>0</v>
      </c>
      <c r="AKV85">
        <v>100</v>
      </c>
      <c r="AKW85">
        <v>200</v>
      </c>
      <c r="AKY85" t="s">
        <v>2220</v>
      </c>
      <c r="AMT85" t="s">
        <v>2223</v>
      </c>
      <c r="AMU85">
        <v>0</v>
      </c>
      <c r="AMV85">
        <v>1</v>
      </c>
      <c r="AMW85">
        <v>0</v>
      </c>
      <c r="AMX85">
        <v>0</v>
      </c>
      <c r="AMY85" t="s">
        <v>2570</v>
      </c>
      <c r="AMZ85">
        <v>1</v>
      </c>
      <c r="ANA85">
        <v>1</v>
      </c>
      <c r="ANB85">
        <v>1</v>
      </c>
      <c r="ANC85">
        <v>1</v>
      </c>
      <c r="AND85">
        <v>1</v>
      </c>
      <c r="ANE85">
        <v>0</v>
      </c>
      <c r="ANF85">
        <v>0</v>
      </c>
      <c r="ANG85">
        <v>0</v>
      </c>
      <c r="ANH85">
        <v>0</v>
      </c>
      <c r="ANI85">
        <v>0</v>
      </c>
      <c r="ANJ85">
        <v>0</v>
      </c>
      <c r="ANK85">
        <v>1</v>
      </c>
      <c r="ANL85">
        <v>1</v>
      </c>
      <c r="ANM85">
        <v>0</v>
      </c>
      <c r="ANN85">
        <v>0</v>
      </c>
      <c r="ANO85">
        <v>0</v>
      </c>
      <c r="ANP85">
        <v>1</v>
      </c>
      <c r="ANQ85">
        <v>1</v>
      </c>
      <c r="ANR85">
        <v>1</v>
      </c>
      <c r="ANS85">
        <v>1</v>
      </c>
      <c r="ANT85">
        <v>0</v>
      </c>
      <c r="ANU85">
        <v>0</v>
      </c>
      <c r="ANV85">
        <v>0</v>
      </c>
      <c r="ANW85">
        <v>1</v>
      </c>
      <c r="ANX85">
        <v>0</v>
      </c>
      <c r="ANY85">
        <v>0</v>
      </c>
      <c r="ANZ85">
        <v>0</v>
      </c>
      <c r="AOA85">
        <v>0</v>
      </c>
      <c r="AOB85" t="s">
        <v>2280</v>
      </c>
      <c r="AOC85">
        <v>0</v>
      </c>
      <c r="AOD85">
        <v>0</v>
      </c>
      <c r="AOE85">
        <v>0</v>
      </c>
      <c r="AOF85">
        <v>0</v>
      </c>
      <c r="AOG85">
        <v>0</v>
      </c>
      <c r="AOH85">
        <v>1</v>
      </c>
      <c r="AOI85">
        <v>0</v>
      </c>
      <c r="AOJ85">
        <v>0</v>
      </c>
      <c r="AOK85">
        <v>0</v>
      </c>
      <c r="AOL85">
        <v>0</v>
      </c>
      <c r="AOM85">
        <v>0</v>
      </c>
      <c r="AON85">
        <v>0</v>
      </c>
      <c r="AQG85" t="s">
        <v>2206</v>
      </c>
      <c r="AQH85">
        <v>1</v>
      </c>
      <c r="AQI85">
        <v>0</v>
      </c>
      <c r="AQJ85">
        <v>0</v>
      </c>
      <c r="AQK85">
        <v>0</v>
      </c>
      <c r="AQL85">
        <v>0</v>
      </c>
      <c r="AQM85">
        <v>0</v>
      </c>
      <c r="AQN85">
        <v>0</v>
      </c>
      <c r="AQO85">
        <v>0</v>
      </c>
      <c r="AQP85">
        <v>0</v>
      </c>
      <c r="AQQ85">
        <v>0</v>
      </c>
      <c r="AQS85" t="s">
        <v>2305</v>
      </c>
      <c r="AQT85">
        <v>0</v>
      </c>
      <c r="AQU85">
        <v>0</v>
      </c>
      <c r="AQV85">
        <v>1</v>
      </c>
      <c r="AQW85">
        <v>0</v>
      </c>
      <c r="AQX85">
        <v>0</v>
      </c>
      <c r="AQY85">
        <v>0</v>
      </c>
      <c r="AQZ85">
        <v>0</v>
      </c>
      <c r="ARA85">
        <v>0</v>
      </c>
      <c r="ARB85">
        <v>0</v>
      </c>
      <c r="ARC85">
        <v>0</v>
      </c>
      <c r="ARD85">
        <v>0</v>
      </c>
      <c r="ARF85" t="s">
        <v>2306</v>
      </c>
      <c r="ARG85" t="s">
        <v>2571</v>
      </c>
      <c r="ARH85">
        <v>0</v>
      </c>
      <c r="ARI85">
        <v>1</v>
      </c>
      <c r="ARJ85">
        <v>1</v>
      </c>
      <c r="ARK85">
        <v>0</v>
      </c>
      <c r="ARL85">
        <v>0</v>
      </c>
      <c r="ARM85">
        <v>0</v>
      </c>
      <c r="ARO85" t="s">
        <v>2206</v>
      </c>
      <c r="ARP85">
        <v>1</v>
      </c>
      <c r="ARQ85">
        <v>0</v>
      </c>
      <c r="ARR85">
        <v>0</v>
      </c>
      <c r="ARS85">
        <v>0</v>
      </c>
      <c r="ART85">
        <v>0</v>
      </c>
      <c r="ARU85">
        <v>0</v>
      </c>
      <c r="ARW85">
        <v>0</v>
      </c>
      <c r="ARX85">
        <v>0</v>
      </c>
      <c r="ARY85">
        <v>0</v>
      </c>
      <c r="ASB85" t="s">
        <v>2211</v>
      </c>
      <c r="ASC85" t="s">
        <v>2206</v>
      </c>
      <c r="ASD85">
        <v>1</v>
      </c>
      <c r="ASE85">
        <v>0</v>
      </c>
      <c r="ASF85">
        <v>0</v>
      </c>
      <c r="ASG85">
        <v>0</v>
      </c>
      <c r="ASH85">
        <v>0</v>
      </c>
      <c r="ASI85">
        <v>0</v>
      </c>
      <c r="ASJ85">
        <v>0</v>
      </c>
      <c r="ASK85">
        <v>0</v>
      </c>
      <c r="ASL85">
        <v>0</v>
      </c>
      <c r="ASN85" t="s">
        <v>2206</v>
      </c>
      <c r="ASO85">
        <v>1</v>
      </c>
      <c r="ASP85">
        <v>0</v>
      </c>
      <c r="ASQ85">
        <v>0</v>
      </c>
      <c r="ASR85">
        <v>0</v>
      </c>
      <c r="ASS85">
        <v>0</v>
      </c>
      <c r="AST85">
        <v>0</v>
      </c>
      <c r="ASU85">
        <v>0</v>
      </c>
      <c r="ASV85">
        <v>0</v>
      </c>
      <c r="ASW85">
        <v>0</v>
      </c>
      <c r="ASX85">
        <v>0</v>
      </c>
      <c r="ASZ85" t="s">
        <v>2206</v>
      </c>
      <c r="ATA85">
        <v>1</v>
      </c>
      <c r="ATB85">
        <v>0</v>
      </c>
      <c r="ATC85">
        <v>0</v>
      </c>
      <c r="ATD85">
        <v>0</v>
      </c>
      <c r="ATE85">
        <v>0</v>
      </c>
      <c r="ATF85">
        <v>0</v>
      </c>
      <c r="ATG85">
        <v>0</v>
      </c>
      <c r="ATH85">
        <v>0</v>
      </c>
      <c r="ATI85">
        <v>0</v>
      </c>
      <c r="ATK85" t="s">
        <v>2206</v>
      </c>
      <c r="ATL85">
        <v>1</v>
      </c>
      <c r="ATM85">
        <v>0</v>
      </c>
      <c r="ATN85">
        <v>0</v>
      </c>
      <c r="ATO85">
        <v>0</v>
      </c>
      <c r="ATP85">
        <v>0</v>
      </c>
      <c r="ATQ85">
        <v>0</v>
      </c>
      <c r="ATR85">
        <v>0</v>
      </c>
      <c r="ATS85">
        <v>0</v>
      </c>
      <c r="ATT85">
        <v>0</v>
      </c>
      <c r="ATV85" t="s">
        <v>2228</v>
      </c>
      <c r="ATW85" t="s">
        <v>2220</v>
      </c>
      <c r="ATZ85" t="s">
        <v>2228</v>
      </c>
      <c r="AUA85" t="s">
        <v>2220</v>
      </c>
      <c r="AUD85" t="s">
        <v>2572</v>
      </c>
      <c r="AUF85" t="s">
        <v>2573</v>
      </c>
      <c r="AUI85">
        <v>469037548</v>
      </c>
      <c r="AUJ85" s="2">
        <v>45158.837025462963</v>
      </c>
      <c r="AUM85" t="s">
        <v>2214</v>
      </c>
      <c r="AUN85" t="s">
        <v>2215</v>
      </c>
      <c r="AUO85" t="s">
        <v>2216</v>
      </c>
    </row>
    <row r="86" spans="1:1237" x14ac:dyDescent="0.35">
      <c r="A86">
        <v>85</v>
      </c>
      <c r="B86" t="s">
        <v>2574</v>
      </c>
      <c r="C86" s="2">
        <v>45157</v>
      </c>
      <c r="D86" t="s">
        <v>2549</v>
      </c>
      <c r="E86" t="s">
        <v>2575</v>
      </c>
      <c r="F86" s="2">
        <v>45157.488908310188</v>
      </c>
      <c r="G86" s="2">
        <v>45157.508802812503</v>
      </c>
      <c r="H86" t="s">
        <v>2189</v>
      </c>
      <c r="K86" t="s">
        <v>2233</v>
      </c>
      <c r="L86" s="2">
        <v>45157</v>
      </c>
      <c r="M86" t="s">
        <v>73</v>
      </c>
      <c r="N86" t="s">
        <v>2191</v>
      </c>
      <c r="O86" t="s">
        <v>77</v>
      </c>
      <c r="P86" t="s">
        <v>2192</v>
      </c>
      <c r="S86" t="s">
        <v>2235</v>
      </c>
      <c r="T86" t="s">
        <v>2551</v>
      </c>
      <c r="V86" t="s">
        <v>2195</v>
      </c>
      <c r="X86" t="s">
        <v>2253</v>
      </c>
      <c r="AA86" t="s">
        <v>2303</v>
      </c>
      <c r="AB86">
        <v>1</v>
      </c>
      <c r="AC86">
        <v>1</v>
      </c>
      <c r="AD86">
        <v>1</v>
      </c>
      <c r="AE86">
        <v>0</v>
      </c>
      <c r="AF86">
        <v>3</v>
      </c>
      <c r="AH86" t="s">
        <v>2200</v>
      </c>
      <c r="AI86">
        <v>750</v>
      </c>
      <c r="AJ86" t="s">
        <v>2552</v>
      </c>
      <c r="AM86">
        <v>30</v>
      </c>
      <c r="AN86">
        <v>2</v>
      </c>
      <c r="AO86">
        <v>0</v>
      </c>
      <c r="AP86">
        <v>120</v>
      </c>
      <c r="AQ86">
        <v>170</v>
      </c>
      <c r="AS86" t="s">
        <v>2200</v>
      </c>
      <c r="AT86" t="s">
        <v>2285</v>
      </c>
      <c r="AU86">
        <v>1</v>
      </c>
      <c r="AV86">
        <v>1</v>
      </c>
      <c r="AW86">
        <v>900</v>
      </c>
      <c r="AX86">
        <v>1250</v>
      </c>
      <c r="AY86" t="s">
        <v>2552</v>
      </c>
      <c r="BB86">
        <v>1</v>
      </c>
      <c r="BC86">
        <v>2</v>
      </c>
      <c r="BD86">
        <v>1</v>
      </c>
      <c r="BE86">
        <v>100</v>
      </c>
      <c r="BF86">
        <v>150</v>
      </c>
      <c r="BH86" t="s">
        <v>2200</v>
      </c>
      <c r="BI86" t="s">
        <v>2269</v>
      </c>
      <c r="BJ86">
        <v>1</v>
      </c>
      <c r="BK86">
        <v>1</v>
      </c>
      <c r="BL86">
        <v>500</v>
      </c>
      <c r="BM86">
        <v>300</v>
      </c>
      <c r="BN86" t="s">
        <v>2552</v>
      </c>
      <c r="BQ86">
        <v>25</v>
      </c>
      <c r="BR86">
        <v>2</v>
      </c>
      <c r="BS86">
        <v>0</v>
      </c>
      <c r="BT86">
        <v>70</v>
      </c>
      <c r="BU86">
        <v>200</v>
      </c>
      <c r="BW86" t="s">
        <v>2220</v>
      </c>
      <c r="CS86" t="s">
        <v>2223</v>
      </c>
      <c r="CT86">
        <v>0</v>
      </c>
      <c r="CU86">
        <v>1</v>
      </c>
      <c r="CV86">
        <v>0</v>
      </c>
      <c r="CW86">
        <v>0</v>
      </c>
      <c r="CX86" t="s">
        <v>2303</v>
      </c>
      <c r="CY86">
        <v>1</v>
      </c>
      <c r="CZ86">
        <v>1</v>
      </c>
      <c r="DA86">
        <v>1</v>
      </c>
      <c r="DB86">
        <v>0</v>
      </c>
      <c r="DC86" t="s">
        <v>2280</v>
      </c>
      <c r="DD86">
        <v>0</v>
      </c>
      <c r="DE86">
        <v>0</v>
      </c>
      <c r="DF86">
        <v>0</v>
      </c>
      <c r="DG86">
        <v>0</v>
      </c>
      <c r="DH86">
        <v>0</v>
      </c>
      <c r="DI86">
        <v>1</v>
      </c>
      <c r="DJ86">
        <v>0</v>
      </c>
      <c r="DK86">
        <v>0</v>
      </c>
      <c r="DL86">
        <v>0</v>
      </c>
      <c r="DM86">
        <v>0</v>
      </c>
      <c r="DN86">
        <v>0</v>
      </c>
      <c r="DO86">
        <v>0</v>
      </c>
      <c r="EK86" t="s">
        <v>2206</v>
      </c>
      <c r="EL86">
        <v>0</v>
      </c>
      <c r="EM86">
        <v>0</v>
      </c>
      <c r="EN86">
        <v>0</v>
      </c>
      <c r="EO86">
        <v>0</v>
      </c>
      <c r="EP86">
        <v>1</v>
      </c>
      <c r="EQ86">
        <v>1</v>
      </c>
      <c r="JB86" t="s">
        <v>2206</v>
      </c>
      <c r="JC86">
        <v>0</v>
      </c>
      <c r="JD86">
        <v>0</v>
      </c>
      <c r="JE86">
        <v>0</v>
      </c>
      <c r="JF86">
        <v>0</v>
      </c>
      <c r="JG86">
        <v>0</v>
      </c>
      <c r="JH86">
        <v>0</v>
      </c>
      <c r="JI86">
        <v>0</v>
      </c>
      <c r="JJ86">
        <v>0</v>
      </c>
      <c r="JK86">
        <v>0</v>
      </c>
      <c r="JL86">
        <v>0</v>
      </c>
      <c r="JM86">
        <v>0</v>
      </c>
      <c r="JN86">
        <v>0</v>
      </c>
      <c r="JO86">
        <v>0</v>
      </c>
      <c r="JP86">
        <v>0</v>
      </c>
      <c r="JQ86">
        <v>0</v>
      </c>
      <c r="JR86">
        <v>1</v>
      </c>
      <c r="JS86">
        <v>1</v>
      </c>
      <c r="JT86">
        <v>5</v>
      </c>
      <c r="UW86" t="s">
        <v>2206</v>
      </c>
      <c r="UX86">
        <v>0</v>
      </c>
      <c r="UY86">
        <v>0</v>
      </c>
      <c r="UZ86">
        <v>0</v>
      </c>
      <c r="VA86">
        <v>0</v>
      </c>
      <c r="VB86">
        <v>0</v>
      </c>
      <c r="VC86">
        <v>0</v>
      </c>
      <c r="VD86">
        <v>0</v>
      </c>
      <c r="VE86">
        <v>0</v>
      </c>
      <c r="VF86">
        <v>0</v>
      </c>
      <c r="VG86">
        <v>0</v>
      </c>
      <c r="VH86">
        <v>0</v>
      </c>
      <c r="VI86">
        <v>0</v>
      </c>
      <c r="VJ86">
        <v>0</v>
      </c>
      <c r="VK86">
        <v>0</v>
      </c>
      <c r="VL86">
        <v>0</v>
      </c>
      <c r="VM86">
        <v>0</v>
      </c>
      <c r="VN86">
        <v>0</v>
      </c>
      <c r="VO86">
        <v>0</v>
      </c>
      <c r="VP86">
        <v>0</v>
      </c>
      <c r="VQ86">
        <v>0</v>
      </c>
      <c r="VR86">
        <v>0</v>
      </c>
      <c r="VS86">
        <v>0</v>
      </c>
      <c r="VT86">
        <v>0</v>
      </c>
      <c r="VU86">
        <v>0</v>
      </c>
      <c r="VV86">
        <v>0</v>
      </c>
      <c r="VW86">
        <v>0</v>
      </c>
      <c r="VX86">
        <v>0</v>
      </c>
      <c r="VY86">
        <v>1</v>
      </c>
      <c r="VZ86">
        <v>1</v>
      </c>
      <c r="AQG86" t="s">
        <v>2206</v>
      </c>
      <c r="AQH86">
        <v>1</v>
      </c>
      <c r="AQI86">
        <v>0</v>
      </c>
      <c r="AQJ86">
        <v>0</v>
      </c>
      <c r="AQK86">
        <v>0</v>
      </c>
      <c r="AQL86">
        <v>0</v>
      </c>
      <c r="AQM86">
        <v>0</v>
      </c>
      <c r="AQN86">
        <v>0</v>
      </c>
      <c r="AQO86">
        <v>0</v>
      </c>
      <c r="AQP86">
        <v>0</v>
      </c>
      <c r="AQQ86">
        <v>0</v>
      </c>
      <c r="AQS86" t="s">
        <v>2305</v>
      </c>
      <c r="AQT86">
        <v>0</v>
      </c>
      <c r="AQU86">
        <v>0</v>
      </c>
      <c r="AQV86">
        <v>1</v>
      </c>
      <c r="AQW86">
        <v>0</v>
      </c>
      <c r="AQX86">
        <v>0</v>
      </c>
      <c r="AQY86">
        <v>0</v>
      </c>
      <c r="AQZ86">
        <v>0</v>
      </c>
      <c r="ARA86">
        <v>0</v>
      </c>
      <c r="ARB86">
        <v>0</v>
      </c>
      <c r="ARC86">
        <v>0</v>
      </c>
      <c r="ARD86">
        <v>0</v>
      </c>
      <c r="ARF86" t="s">
        <v>2306</v>
      </c>
      <c r="ARG86" t="s">
        <v>2210</v>
      </c>
      <c r="ARH86">
        <v>0</v>
      </c>
      <c r="ARI86">
        <v>1</v>
      </c>
      <c r="ARJ86">
        <v>0</v>
      </c>
      <c r="ARK86">
        <v>0</v>
      </c>
      <c r="ARL86">
        <v>0</v>
      </c>
      <c r="ARM86">
        <v>0</v>
      </c>
      <c r="ARO86" t="s">
        <v>2206</v>
      </c>
      <c r="ARP86">
        <v>1</v>
      </c>
      <c r="ARQ86">
        <v>0</v>
      </c>
      <c r="ARR86">
        <v>0</v>
      </c>
      <c r="ARS86">
        <v>0</v>
      </c>
      <c r="ART86">
        <v>0</v>
      </c>
      <c r="ARU86">
        <v>0</v>
      </c>
      <c r="ARW86">
        <v>0</v>
      </c>
      <c r="ARX86">
        <v>0</v>
      </c>
      <c r="ARY86">
        <v>0</v>
      </c>
      <c r="ASB86" t="s">
        <v>2211</v>
      </c>
      <c r="ASC86" t="s">
        <v>2206</v>
      </c>
      <c r="ASD86">
        <v>1</v>
      </c>
      <c r="ASE86">
        <v>0</v>
      </c>
      <c r="ASF86">
        <v>0</v>
      </c>
      <c r="ASG86">
        <v>0</v>
      </c>
      <c r="ASH86">
        <v>0</v>
      </c>
      <c r="ASI86">
        <v>0</v>
      </c>
      <c r="ASJ86">
        <v>0</v>
      </c>
      <c r="ASK86">
        <v>0</v>
      </c>
      <c r="ASL86">
        <v>0</v>
      </c>
      <c r="ASN86" t="s">
        <v>2206</v>
      </c>
      <c r="ASO86">
        <v>1</v>
      </c>
      <c r="ASP86">
        <v>0</v>
      </c>
      <c r="ASQ86">
        <v>0</v>
      </c>
      <c r="ASR86">
        <v>0</v>
      </c>
      <c r="ASS86">
        <v>0</v>
      </c>
      <c r="AST86">
        <v>0</v>
      </c>
      <c r="ASU86">
        <v>0</v>
      </c>
      <c r="ASV86">
        <v>0</v>
      </c>
      <c r="ASW86">
        <v>0</v>
      </c>
      <c r="ASX86">
        <v>0</v>
      </c>
      <c r="ASZ86" t="s">
        <v>2206</v>
      </c>
      <c r="ATA86">
        <v>1</v>
      </c>
      <c r="ATB86">
        <v>0</v>
      </c>
      <c r="ATC86">
        <v>0</v>
      </c>
      <c r="ATD86">
        <v>0</v>
      </c>
      <c r="ATE86">
        <v>0</v>
      </c>
      <c r="ATF86">
        <v>0</v>
      </c>
      <c r="ATG86">
        <v>0</v>
      </c>
      <c r="ATH86">
        <v>0</v>
      </c>
      <c r="ATI86">
        <v>0</v>
      </c>
      <c r="ATK86" t="s">
        <v>2206</v>
      </c>
      <c r="ATL86">
        <v>1</v>
      </c>
      <c r="ATM86">
        <v>0</v>
      </c>
      <c r="ATN86">
        <v>0</v>
      </c>
      <c r="ATO86">
        <v>0</v>
      </c>
      <c r="ATP86">
        <v>0</v>
      </c>
      <c r="ATQ86">
        <v>0</v>
      </c>
      <c r="ATR86">
        <v>0</v>
      </c>
      <c r="ATS86">
        <v>0</v>
      </c>
      <c r="ATT86">
        <v>0</v>
      </c>
      <c r="ATV86" t="s">
        <v>2248</v>
      </c>
      <c r="ATW86" t="s">
        <v>2220</v>
      </c>
      <c r="ATZ86" t="s">
        <v>2248</v>
      </c>
      <c r="AUA86" t="s">
        <v>2220</v>
      </c>
      <c r="AUD86" t="s">
        <v>2576</v>
      </c>
      <c r="AUF86" t="s">
        <v>2555</v>
      </c>
      <c r="AUI86">
        <v>469037781</v>
      </c>
      <c r="AUJ86" s="2">
        <v>45158.838229166657</v>
      </c>
      <c r="AUM86" t="s">
        <v>2214</v>
      </c>
      <c r="AUN86" t="s">
        <v>2215</v>
      </c>
      <c r="AUO86" t="s">
        <v>2216</v>
      </c>
    </row>
    <row r="87" spans="1:1237" x14ac:dyDescent="0.35">
      <c r="A87">
        <v>86</v>
      </c>
      <c r="B87" t="s">
        <v>2577</v>
      </c>
      <c r="C87" s="2">
        <v>45157</v>
      </c>
      <c r="D87" t="s">
        <v>2549</v>
      </c>
      <c r="E87" t="s">
        <v>2575</v>
      </c>
      <c r="F87" s="2">
        <v>45157.508960254629</v>
      </c>
      <c r="G87" s="2">
        <v>45157.522351770836</v>
      </c>
      <c r="H87" t="s">
        <v>2189</v>
      </c>
      <c r="K87" t="s">
        <v>2233</v>
      </c>
      <c r="L87" s="2">
        <v>45157</v>
      </c>
      <c r="M87" t="s">
        <v>73</v>
      </c>
      <c r="N87" t="s">
        <v>2191</v>
      </c>
      <c r="O87" t="s">
        <v>77</v>
      </c>
      <c r="P87" t="s">
        <v>2192</v>
      </c>
      <c r="S87" t="s">
        <v>2235</v>
      </c>
      <c r="T87" t="s">
        <v>2551</v>
      </c>
      <c r="V87" t="s">
        <v>2195</v>
      </c>
      <c r="X87" t="s">
        <v>2253</v>
      </c>
      <c r="AA87" t="s">
        <v>2206</v>
      </c>
      <c r="AB87">
        <v>0</v>
      </c>
      <c r="AC87">
        <v>0</v>
      </c>
      <c r="AD87">
        <v>0</v>
      </c>
      <c r="AE87">
        <v>1</v>
      </c>
      <c r="AF87">
        <v>1</v>
      </c>
      <c r="EK87" t="s">
        <v>2254</v>
      </c>
      <c r="EL87">
        <v>1</v>
      </c>
      <c r="EM87">
        <v>1</v>
      </c>
      <c r="EN87">
        <v>1</v>
      </c>
      <c r="EO87">
        <v>1</v>
      </c>
      <c r="EP87">
        <v>0</v>
      </c>
      <c r="EQ87">
        <v>4</v>
      </c>
      <c r="ES87" t="s">
        <v>2200</v>
      </c>
      <c r="ET87">
        <v>8000</v>
      </c>
      <c r="EU87" t="s">
        <v>2239</v>
      </c>
      <c r="EX87">
        <v>25</v>
      </c>
      <c r="EY87">
        <v>1</v>
      </c>
      <c r="EZ87">
        <v>0</v>
      </c>
      <c r="FA87">
        <v>60</v>
      </c>
      <c r="FB87">
        <v>120</v>
      </c>
      <c r="FD87" t="s">
        <v>2200</v>
      </c>
      <c r="FE87">
        <v>16000</v>
      </c>
      <c r="FF87" t="s">
        <v>2239</v>
      </c>
      <c r="FI87">
        <v>20</v>
      </c>
      <c r="FJ87">
        <v>2</v>
      </c>
      <c r="FK87">
        <v>0</v>
      </c>
      <c r="FL87">
        <v>25</v>
      </c>
      <c r="FM87">
        <v>60</v>
      </c>
      <c r="FO87" t="s">
        <v>2200</v>
      </c>
      <c r="FP87">
        <v>2000</v>
      </c>
      <c r="FQ87" t="s">
        <v>2552</v>
      </c>
      <c r="FT87">
        <v>45</v>
      </c>
      <c r="FU87">
        <v>2</v>
      </c>
      <c r="FV87">
        <v>0</v>
      </c>
      <c r="FW87">
        <v>100</v>
      </c>
      <c r="FX87">
        <v>150</v>
      </c>
      <c r="FZ87" t="s">
        <v>2200</v>
      </c>
      <c r="GA87">
        <v>2000</v>
      </c>
      <c r="GB87" t="s">
        <v>2342</v>
      </c>
      <c r="GE87">
        <v>60</v>
      </c>
      <c r="GF87">
        <v>1</v>
      </c>
      <c r="GG87">
        <v>0</v>
      </c>
      <c r="GH87">
        <v>100</v>
      </c>
      <c r="GI87">
        <v>190</v>
      </c>
      <c r="GK87" t="s">
        <v>2220</v>
      </c>
      <c r="HH87" t="s">
        <v>2223</v>
      </c>
      <c r="HI87">
        <v>0</v>
      </c>
      <c r="HJ87">
        <v>1</v>
      </c>
      <c r="HK87">
        <v>0</v>
      </c>
      <c r="HL87">
        <v>0</v>
      </c>
      <c r="HM87" t="s">
        <v>2254</v>
      </c>
      <c r="HN87">
        <v>1</v>
      </c>
      <c r="HO87">
        <v>1</v>
      </c>
      <c r="HP87">
        <v>1</v>
      </c>
      <c r="HQ87">
        <v>1</v>
      </c>
      <c r="HR87">
        <v>0</v>
      </c>
      <c r="HS87" t="s">
        <v>2578</v>
      </c>
      <c r="HT87">
        <v>1</v>
      </c>
      <c r="HU87">
        <v>0</v>
      </c>
      <c r="HV87">
        <v>0</v>
      </c>
      <c r="HW87">
        <v>0</v>
      </c>
      <c r="HX87">
        <v>0</v>
      </c>
      <c r="HY87">
        <v>1</v>
      </c>
      <c r="HZ87">
        <v>0</v>
      </c>
      <c r="IA87">
        <v>0</v>
      </c>
      <c r="IB87">
        <v>0</v>
      </c>
      <c r="IC87">
        <v>0</v>
      </c>
      <c r="ID87">
        <v>0</v>
      </c>
      <c r="IE87">
        <v>0</v>
      </c>
      <c r="JB87" t="s">
        <v>2206</v>
      </c>
      <c r="JC87">
        <v>0</v>
      </c>
      <c r="JD87">
        <v>0</v>
      </c>
      <c r="JE87">
        <v>0</v>
      </c>
      <c r="JF87">
        <v>0</v>
      </c>
      <c r="JG87">
        <v>0</v>
      </c>
      <c r="JH87">
        <v>0</v>
      </c>
      <c r="JI87">
        <v>0</v>
      </c>
      <c r="JJ87">
        <v>0</v>
      </c>
      <c r="JK87">
        <v>0</v>
      </c>
      <c r="JL87">
        <v>0</v>
      </c>
      <c r="JM87">
        <v>0</v>
      </c>
      <c r="JN87">
        <v>0</v>
      </c>
      <c r="JO87">
        <v>0</v>
      </c>
      <c r="JP87">
        <v>0</v>
      </c>
      <c r="JQ87">
        <v>0</v>
      </c>
      <c r="JR87">
        <v>1</v>
      </c>
      <c r="JS87">
        <v>1</v>
      </c>
      <c r="JT87">
        <v>6</v>
      </c>
      <c r="UW87" t="s">
        <v>2206</v>
      </c>
      <c r="UX87">
        <v>0</v>
      </c>
      <c r="UY87">
        <v>0</v>
      </c>
      <c r="UZ87">
        <v>0</v>
      </c>
      <c r="VA87">
        <v>0</v>
      </c>
      <c r="VB87">
        <v>0</v>
      </c>
      <c r="VC87">
        <v>0</v>
      </c>
      <c r="VD87">
        <v>0</v>
      </c>
      <c r="VE87">
        <v>0</v>
      </c>
      <c r="VF87">
        <v>0</v>
      </c>
      <c r="VG87">
        <v>0</v>
      </c>
      <c r="VH87">
        <v>0</v>
      </c>
      <c r="VI87">
        <v>0</v>
      </c>
      <c r="VJ87">
        <v>0</v>
      </c>
      <c r="VK87">
        <v>0</v>
      </c>
      <c r="VL87">
        <v>0</v>
      </c>
      <c r="VM87">
        <v>0</v>
      </c>
      <c r="VN87">
        <v>0</v>
      </c>
      <c r="VO87">
        <v>0</v>
      </c>
      <c r="VP87">
        <v>0</v>
      </c>
      <c r="VQ87">
        <v>0</v>
      </c>
      <c r="VR87">
        <v>0</v>
      </c>
      <c r="VS87">
        <v>0</v>
      </c>
      <c r="VT87">
        <v>0</v>
      </c>
      <c r="VU87">
        <v>0</v>
      </c>
      <c r="VV87">
        <v>0</v>
      </c>
      <c r="VW87">
        <v>0</v>
      </c>
      <c r="VX87">
        <v>0</v>
      </c>
      <c r="VY87">
        <v>1</v>
      </c>
      <c r="VZ87">
        <v>1</v>
      </c>
      <c r="AQG87" t="s">
        <v>2206</v>
      </c>
      <c r="AQH87">
        <v>1</v>
      </c>
      <c r="AQI87">
        <v>0</v>
      </c>
      <c r="AQJ87">
        <v>0</v>
      </c>
      <c r="AQK87">
        <v>0</v>
      </c>
      <c r="AQL87">
        <v>0</v>
      </c>
      <c r="AQM87">
        <v>0</v>
      </c>
      <c r="AQN87">
        <v>0</v>
      </c>
      <c r="AQO87">
        <v>0</v>
      </c>
      <c r="AQP87">
        <v>0</v>
      </c>
      <c r="AQQ87">
        <v>0</v>
      </c>
      <c r="AQS87" t="s">
        <v>2305</v>
      </c>
      <c r="AQT87">
        <v>0</v>
      </c>
      <c r="AQU87">
        <v>0</v>
      </c>
      <c r="AQV87">
        <v>1</v>
      </c>
      <c r="AQW87">
        <v>0</v>
      </c>
      <c r="AQX87">
        <v>0</v>
      </c>
      <c r="AQY87">
        <v>0</v>
      </c>
      <c r="AQZ87">
        <v>0</v>
      </c>
      <c r="ARA87">
        <v>0</v>
      </c>
      <c r="ARB87">
        <v>0</v>
      </c>
      <c r="ARC87">
        <v>0</v>
      </c>
      <c r="ARD87">
        <v>0</v>
      </c>
      <c r="ARF87" t="s">
        <v>2306</v>
      </c>
      <c r="ARG87" t="s">
        <v>2579</v>
      </c>
      <c r="ARH87">
        <v>0</v>
      </c>
      <c r="ARI87">
        <v>0</v>
      </c>
      <c r="ARJ87">
        <v>0</v>
      </c>
      <c r="ARK87">
        <v>1</v>
      </c>
      <c r="ARL87">
        <v>0</v>
      </c>
      <c r="ARM87">
        <v>0</v>
      </c>
      <c r="ARO87" t="s">
        <v>2206</v>
      </c>
      <c r="ARP87">
        <v>1</v>
      </c>
      <c r="ARQ87">
        <v>0</v>
      </c>
      <c r="ARR87">
        <v>0</v>
      </c>
      <c r="ARS87">
        <v>0</v>
      </c>
      <c r="ART87">
        <v>0</v>
      </c>
      <c r="ARU87">
        <v>0</v>
      </c>
      <c r="ARW87">
        <v>0</v>
      </c>
      <c r="ARX87">
        <v>0</v>
      </c>
      <c r="ARY87">
        <v>0</v>
      </c>
      <c r="ASB87" t="s">
        <v>2211</v>
      </c>
      <c r="ASC87" t="s">
        <v>2206</v>
      </c>
      <c r="ASD87">
        <v>1</v>
      </c>
      <c r="ASE87">
        <v>0</v>
      </c>
      <c r="ASF87">
        <v>0</v>
      </c>
      <c r="ASG87">
        <v>0</v>
      </c>
      <c r="ASH87">
        <v>0</v>
      </c>
      <c r="ASI87">
        <v>0</v>
      </c>
      <c r="ASJ87">
        <v>0</v>
      </c>
      <c r="ASK87">
        <v>0</v>
      </c>
      <c r="ASL87">
        <v>0</v>
      </c>
      <c r="ASN87" t="s">
        <v>2206</v>
      </c>
      <c r="ASO87">
        <v>1</v>
      </c>
      <c r="ASP87">
        <v>0</v>
      </c>
      <c r="ASQ87">
        <v>0</v>
      </c>
      <c r="ASR87">
        <v>0</v>
      </c>
      <c r="ASS87">
        <v>0</v>
      </c>
      <c r="AST87">
        <v>0</v>
      </c>
      <c r="ASU87">
        <v>0</v>
      </c>
      <c r="ASV87">
        <v>0</v>
      </c>
      <c r="ASW87">
        <v>0</v>
      </c>
      <c r="ASX87">
        <v>0</v>
      </c>
      <c r="ASZ87" t="s">
        <v>2206</v>
      </c>
      <c r="ATA87">
        <v>1</v>
      </c>
      <c r="ATB87">
        <v>0</v>
      </c>
      <c r="ATC87">
        <v>0</v>
      </c>
      <c r="ATD87">
        <v>0</v>
      </c>
      <c r="ATE87">
        <v>0</v>
      </c>
      <c r="ATF87">
        <v>0</v>
      </c>
      <c r="ATG87">
        <v>0</v>
      </c>
      <c r="ATH87">
        <v>0</v>
      </c>
      <c r="ATI87">
        <v>0</v>
      </c>
      <c r="ATK87" t="s">
        <v>2206</v>
      </c>
      <c r="ATL87">
        <v>1</v>
      </c>
      <c r="ATM87">
        <v>0</v>
      </c>
      <c r="ATN87">
        <v>0</v>
      </c>
      <c r="ATO87">
        <v>0</v>
      </c>
      <c r="ATP87">
        <v>0</v>
      </c>
      <c r="ATQ87">
        <v>0</v>
      </c>
      <c r="ATR87">
        <v>0</v>
      </c>
      <c r="ATS87">
        <v>0</v>
      </c>
      <c r="ATT87">
        <v>0</v>
      </c>
      <c r="ATV87" t="s">
        <v>2248</v>
      </c>
      <c r="ATW87" t="s">
        <v>2195</v>
      </c>
      <c r="ATY87" t="s">
        <v>2580</v>
      </c>
      <c r="ATZ87" t="s">
        <v>2228</v>
      </c>
      <c r="AUA87" t="s">
        <v>2195</v>
      </c>
      <c r="AUB87" t="s">
        <v>2581</v>
      </c>
      <c r="AUD87" t="s">
        <v>2582</v>
      </c>
      <c r="AUI87">
        <v>469037784</v>
      </c>
      <c r="AUJ87" s="2">
        <v>45158.838263888887</v>
      </c>
      <c r="AUM87" t="s">
        <v>2214</v>
      </c>
      <c r="AUN87" t="s">
        <v>2215</v>
      </c>
      <c r="AUO87" t="s">
        <v>2216</v>
      </c>
    </row>
    <row r="88" spans="1:1237" x14ac:dyDescent="0.35">
      <c r="A88">
        <v>87</v>
      </c>
      <c r="B88" t="s">
        <v>2583</v>
      </c>
      <c r="C88" s="2">
        <v>45157</v>
      </c>
      <c r="D88" t="s">
        <v>2549</v>
      </c>
      <c r="E88" t="s">
        <v>2575</v>
      </c>
      <c r="F88" s="2">
        <v>45157.546042291673</v>
      </c>
      <c r="G88" s="2">
        <v>45157.568196817127</v>
      </c>
      <c r="H88" t="s">
        <v>2189</v>
      </c>
      <c r="K88" t="s">
        <v>2233</v>
      </c>
      <c r="L88" s="2">
        <v>45157</v>
      </c>
      <c r="M88" t="s">
        <v>73</v>
      </c>
      <c r="N88" t="s">
        <v>2191</v>
      </c>
      <c r="O88" t="s">
        <v>77</v>
      </c>
      <c r="P88" t="s">
        <v>2192</v>
      </c>
      <c r="S88" t="s">
        <v>2235</v>
      </c>
      <c r="T88" t="s">
        <v>2551</v>
      </c>
      <c r="V88" t="s">
        <v>2195</v>
      </c>
      <c r="X88" t="s">
        <v>2253</v>
      </c>
      <c r="AA88" t="s">
        <v>2206</v>
      </c>
      <c r="AB88">
        <v>0</v>
      </c>
      <c r="AC88">
        <v>0</v>
      </c>
      <c r="AD88">
        <v>0</v>
      </c>
      <c r="AE88">
        <v>1</v>
      </c>
      <c r="AF88">
        <v>1</v>
      </c>
      <c r="EK88" t="s">
        <v>2206</v>
      </c>
      <c r="EL88">
        <v>0</v>
      </c>
      <c r="EM88">
        <v>0</v>
      </c>
      <c r="EN88">
        <v>0</v>
      </c>
      <c r="EO88">
        <v>0</v>
      </c>
      <c r="EP88">
        <v>1</v>
      </c>
      <c r="EQ88">
        <v>1</v>
      </c>
      <c r="JB88" t="s">
        <v>2314</v>
      </c>
      <c r="JC88">
        <v>1</v>
      </c>
      <c r="JD88">
        <v>1</v>
      </c>
      <c r="JE88">
        <v>1</v>
      </c>
      <c r="JF88">
        <v>1</v>
      </c>
      <c r="JG88">
        <v>1</v>
      </c>
      <c r="JH88">
        <v>1</v>
      </c>
      <c r="JI88">
        <v>1</v>
      </c>
      <c r="JJ88">
        <v>1</v>
      </c>
      <c r="JK88">
        <v>1</v>
      </c>
      <c r="JL88">
        <v>1</v>
      </c>
      <c r="JM88">
        <v>1</v>
      </c>
      <c r="JN88">
        <v>1</v>
      </c>
      <c r="JO88">
        <v>1</v>
      </c>
      <c r="JP88">
        <v>1</v>
      </c>
      <c r="JQ88">
        <v>1</v>
      </c>
      <c r="JR88">
        <v>0</v>
      </c>
      <c r="JS88">
        <v>15</v>
      </c>
      <c r="JT88">
        <v>17</v>
      </c>
      <c r="JV88" t="s">
        <v>2200</v>
      </c>
      <c r="JW88">
        <v>500</v>
      </c>
      <c r="JX88" t="s">
        <v>2552</v>
      </c>
      <c r="KA88">
        <v>10</v>
      </c>
      <c r="KB88">
        <v>1</v>
      </c>
      <c r="KC88">
        <v>0</v>
      </c>
      <c r="KD88">
        <v>10</v>
      </c>
      <c r="KE88">
        <v>50</v>
      </c>
      <c r="KG88" t="s">
        <v>2200</v>
      </c>
      <c r="KH88" t="s">
        <v>2262</v>
      </c>
      <c r="KI88">
        <v>1</v>
      </c>
      <c r="KJ88">
        <v>1</v>
      </c>
      <c r="KK88">
        <v>8500</v>
      </c>
      <c r="KL88">
        <v>100</v>
      </c>
      <c r="KM88" t="s">
        <v>2552</v>
      </c>
      <c r="KP88">
        <v>15</v>
      </c>
      <c r="KQ88">
        <v>1</v>
      </c>
      <c r="KR88">
        <v>0</v>
      </c>
      <c r="KS88">
        <v>30</v>
      </c>
      <c r="KT88">
        <v>60</v>
      </c>
      <c r="KV88" t="s">
        <v>2200</v>
      </c>
      <c r="KW88" t="s">
        <v>2560</v>
      </c>
      <c r="KX88">
        <v>0</v>
      </c>
      <c r="KY88">
        <v>1</v>
      </c>
      <c r="KZ88">
        <v>1</v>
      </c>
      <c r="LB88">
        <v>27500</v>
      </c>
      <c r="LC88">
        <v>48500</v>
      </c>
      <c r="LD88" t="s">
        <v>2239</v>
      </c>
      <c r="LG88">
        <v>20</v>
      </c>
      <c r="LH88">
        <v>2</v>
      </c>
      <c r="LI88">
        <v>0</v>
      </c>
      <c r="LJ88">
        <v>100</v>
      </c>
      <c r="LK88">
        <v>170</v>
      </c>
      <c r="LM88" t="s">
        <v>2200</v>
      </c>
      <c r="LN88">
        <v>5000</v>
      </c>
      <c r="LO88" t="s">
        <v>2342</v>
      </c>
      <c r="LR88">
        <v>40</v>
      </c>
      <c r="LS88">
        <v>2</v>
      </c>
      <c r="LT88">
        <v>0</v>
      </c>
      <c r="LU88">
        <v>25</v>
      </c>
      <c r="LV88">
        <v>60</v>
      </c>
      <c r="LX88" t="s">
        <v>2200</v>
      </c>
      <c r="LY88">
        <v>3000</v>
      </c>
      <c r="LZ88" t="s">
        <v>2239</v>
      </c>
      <c r="MC88">
        <v>40</v>
      </c>
      <c r="MD88">
        <v>2</v>
      </c>
      <c r="ME88">
        <v>0</v>
      </c>
      <c r="MF88">
        <v>50</v>
      </c>
      <c r="MG88">
        <v>150</v>
      </c>
      <c r="MI88" t="s">
        <v>2200</v>
      </c>
      <c r="MJ88">
        <v>300</v>
      </c>
      <c r="MK88" t="s">
        <v>2239</v>
      </c>
      <c r="MN88">
        <v>30</v>
      </c>
      <c r="MO88">
        <v>2</v>
      </c>
      <c r="MP88">
        <v>0</v>
      </c>
      <c r="MQ88">
        <v>60</v>
      </c>
      <c r="MR88">
        <v>160</v>
      </c>
      <c r="MT88" t="s">
        <v>2200</v>
      </c>
      <c r="MU88">
        <v>150</v>
      </c>
      <c r="MV88" t="s">
        <v>2552</v>
      </c>
      <c r="MY88">
        <v>15</v>
      </c>
      <c r="MZ88">
        <v>1</v>
      </c>
      <c r="NA88">
        <v>0</v>
      </c>
      <c r="NB88">
        <v>70</v>
      </c>
      <c r="NC88">
        <v>160</v>
      </c>
      <c r="NE88" t="s">
        <v>2200</v>
      </c>
      <c r="NF88" t="s">
        <v>2240</v>
      </c>
      <c r="NG88">
        <v>1</v>
      </c>
      <c r="NH88">
        <v>1</v>
      </c>
      <c r="NI88">
        <v>1</v>
      </c>
      <c r="NJ88">
        <v>300</v>
      </c>
      <c r="NK88">
        <v>650</v>
      </c>
      <c r="NL88">
        <v>1100</v>
      </c>
      <c r="NM88" t="s">
        <v>2342</v>
      </c>
      <c r="NP88">
        <v>30</v>
      </c>
      <c r="NQ88">
        <v>1</v>
      </c>
      <c r="NR88">
        <v>0</v>
      </c>
      <c r="NS88">
        <v>100</v>
      </c>
      <c r="NT88">
        <v>250</v>
      </c>
      <c r="NV88" t="s">
        <v>2200</v>
      </c>
      <c r="NW88">
        <v>2000</v>
      </c>
      <c r="NX88" t="s">
        <v>2342</v>
      </c>
      <c r="OA88">
        <v>15</v>
      </c>
      <c r="OB88">
        <v>1</v>
      </c>
      <c r="OC88">
        <v>0</v>
      </c>
      <c r="OD88">
        <v>50</v>
      </c>
      <c r="OE88">
        <v>150</v>
      </c>
      <c r="OG88" t="s">
        <v>2200</v>
      </c>
      <c r="OH88">
        <v>4000</v>
      </c>
      <c r="OI88" t="s">
        <v>2342</v>
      </c>
      <c r="OL88">
        <v>60</v>
      </c>
      <c r="OM88">
        <v>2</v>
      </c>
      <c r="ON88">
        <v>0</v>
      </c>
      <c r="OO88">
        <v>100</v>
      </c>
      <c r="OP88">
        <v>200</v>
      </c>
      <c r="OR88" t="s">
        <v>2200</v>
      </c>
      <c r="OS88">
        <v>2500</v>
      </c>
      <c r="OT88" t="s">
        <v>2239</v>
      </c>
      <c r="OW88">
        <v>25</v>
      </c>
      <c r="OX88">
        <v>1</v>
      </c>
      <c r="OY88">
        <v>0</v>
      </c>
      <c r="OZ88">
        <v>100</v>
      </c>
      <c r="PA88">
        <v>250</v>
      </c>
      <c r="PC88" t="s">
        <v>2200</v>
      </c>
      <c r="PD88">
        <v>2500</v>
      </c>
      <c r="PE88" t="s">
        <v>2239</v>
      </c>
      <c r="PH88">
        <v>45</v>
      </c>
      <c r="PI88">
        <v>2</v>
      </c>
      <c r="PJ88">
        <v>0</v>
      </c>
      <c r="PK88">
        <v>100</v>
      </c>
      <c r="PL88">
        <v>250</v>
      </c>
      <c r="PN88" t="s">
        <v>2200</v>
      </c>
      <c r="PO88">
        <v>1100</v>
      </c>
      <c r="PP88" t="s">
        <v>2342</v>
      </c>
      <c r="PS88">
        <v>20</v>
      </c>
      <c r="PT88">
        <v>1</v>
      </c>
      <c r="PU88">
        <v>0</v>
      </c>
      <c r="PV88">
        <v>60</v>
      </c>
      <c r="PW88">
        <v>180</v>
      </c>
      <c r="PY88" t="s">
        <v>2200</v>
      </c>
      <c r="PZ88" t="s">
        <v>2195</v>
      </c>
      <c r="QA88">
        <v>3000</v>
      </c>
      <c r="QD88" t="s">
        <v>2552</v>
      </c>
      <c r="QG88">
        <v>20</v>
      </c>
      <c r="QH88">
        <v>1</v>
      </c>
      <c r="QI88">
        <v>0</v>
      </c>
      <c r="QJ88">
        <v>60</v>
      </c>
      <c r="QK88">
        <v>180</v>
      </c>
      <c r="QM88" t="s">
        <v>2200</v>
      </c>
      <c r="QN88">
        <v>400</v>
      </c>
      <c r="QO88" t="s">
        <v>2552</v>
      </c>
      <c r="QR88">
        <v>15</v>
      </c>
      <c r="QS88">
        <v>1</v>
      </c>
      <c r="QT88">
        <v>0</v>
      </c>
      <c r="QU88">
        <v>100</v>
      </c>
      <c r="QV88">
        <v>300</v>
      </c>
      <c r="QX88" t="s">
        <v>2220</v>
      </c>
      <c r="SF88" t="s">
        <v>2204</v>
      </c>
      <c r="SG88">
        <v>1</v>
      </c>
      <c r="SH88">
        <v>0</v>
      </c>
      <c r="SI88">
        <v>0</v>
      </c>
      <c r="SJ88">
        <v>0</v>
      </c>
      <c r="UW88" t="s">
        <v>2206</v>
      </c>
      <c r="UX88">
        <v>0</v>
      </c>
      <c r="UY88">
        <v>0</v>
      </c>
      <c r="UZ88">
        <v>0</v>
      </c>
      <c r="VA88">
        <v>0</v>
      </c>
      <c r="VB88">
        <v>0</v>
      </c>
      <c r="VC88">
        <v>0</v>
      </c>
      <c r="VD88">
        <v>0</v>
      </c>
      <c r="VE88">
        <v>0</v>
      </c>
      <c r="VF88">
        <v>0</v>
      </c>
      <c r="VG88">
        <v>0</v>
      </c>
      <c r="VH88">
        <v>0</v>
      </c>
      <c r="VI88">
        <v>0</v>
      </c>
      <c r="VJ88">
        <v>0</v>
      </c>
      <c r="VK88">
        <v>0</v>
      </c>
      <c r="VL88">
        <v>0</v>
      </c>
      <c r="VM88">
        <v>0</v>
      </c>
      <c r="VN88">
        <v>0</v>
      </c>
      <c r="VO88">
        <v>0</v>
      </c>
      <c r="VP88">
        <v>0</v>
      </c>
      <c r="VQ88">
        <v>0</v>
      </c>
      <c r="VR88">
        <v>0</v>
      </c>
      <c r="VS88">
        <v>0</v>
      </c>
      <c r="VT88">
        <v>0</v>
      </c>
      <c r="VU88">
        <v>0</v>
      </c>
      <c r="VV88">
        <v>0</v>
      </c>
      <c r="VW88">
        <v>0</v>
      </c>
      <c r="VX88">
        <v>0</v>
      </c>
      <c r="VY88">
        <v>1</v>
      </c>
      <c r="VZ88">
        <v>1</v>
      </c>
      <c r="AQG88" t="s">
        <v>2206</v>
      </c>
      <c r="AQH88">
        <v>1</v>
      </c>
      <c r="AQI88">
        <v>0</v>
      </c>
      <c r="AQJ88">
        <v>0</v>
      </c>
      <c r="AQK88">
        <v>0</v>
      </c>
      <c r="AQL88">
        <v>0</v>
      </c>
      <c r="AQM88">
        <v>0</v>
      </c>
      <c r="AQN88">
        <v>0</v>
      </c>
      <c r="AQO88">
        <v>0</v>
      </c>
      <c r="AQP88">
        <v>0</v>
      </c>
      <c r="AQQ88">
        <v>0</v>
      </c>
      <c r="AQS88" t="s">
        <v>2326</v>
      </c>
      <c r="AQT88">
        <v>0</v>
      </c>
      <c r="AQU88">
        <v>0</v>
      </c>
      <c r="AQV88">
        <v>0</v>
      </c>
      <c r="AQW88">
        <v>1</v>
      </c>
      <c r="AQX88">
        <v>0</v>
      </c>
      <c r="AQY88">
        <v>0</v>
      </c>
      <c r="AQZ88">
        <v>0</v>
      </c>
      <c r="ARA88">
        <v>0</v>
      </c>
      <c r="ARB88">
        <v>0</v>
      </c>
      <c r="ARC88">
        <v>0</v>
      </c>
      <c r="ARD88">
        <v>0</v>
      </c>
      <c r="ARF88" t="s">
        <v>2306</v>
      </c>
      <c r="ARG88" t="s">
        <v>2210</v>
      </c>
      <c r="ARH88">
        <v>0</v>
      </c>
      <c r="ARI88">
        <v>1</v>
      </c>
      <c r="ARJ88">
        <v>0</v>
      </c>
      <c r="ARK88">
        <v>0</v>
      </c>
      <c r="ARL88">
        <v>0</v>
      </c>
      <c r="ARM88">
        <v>0</v>
      </c>
      <c r="ARO88" t="s">
        <v>2206</v>
      </c>
      <c r="ARP88">
        <v>1</v>
      </c>
      <c r="ARQ88">
        <v>0</v>
      </c>
      <c r="ARR88">
        <v>0</v>
      </c>
      <c r="ARS88">
        <v>0</v>
      </c>
      <c r="ART88">
        <v>0</v>
      </c>
      <c r="ARU88">
        <v>0</v>
      </c>
      <c r="ARW88">
        <v>0</v>
      </c>
      <c r="ARX88">
        <v>0</v>
      </c>
      <c r="ARY88">
        <v>0</v>
      </c>
      <c r="ASB88" t="s">
        <v>2211</v>
      </c>
      <c r="ASC88" t="s">
        <v>2206</v>
      </c>
      <c r="ASD88">
        <v>1</v>
      </c>
      <c r="ASE88">
        <v>0</v>
      </c>
      <c r="ASF88">
        <v>0</v>
      </c>
      <c r="ASG88">
        <v>0</v>
      </c>
      <c r="ASH88">
        <v>0</v>
      </c>
      <c r="ASI88">
        <v>0</v>
      </c>
      <c r="ASJ88">
        <v>0</v>
      </c>
      <c r="ASK88">
        <v>0</v>
      </c>
      <c r="ASL88">
        <v>0</v>
      </c>
      <c r="ASN88" t="s">
        <v>2206</v>
      </c>
      <c r="ASO88">
        <v>1</v>
      </c>
      <c r="ASP88">
        <v>0</v>
      </c>
      <c r="ASQ88">
        <v>0</v>
      </c>
      <c r="ASR88">
        <v>0</v>
      </c>
      <c r="ASS88">
        <v>0</v>
      </c>
      <c r="AST88">
        <v>0</v>
      </c>
      <c r="ASU88">
        <v>0</v>
      </c>
      <c r="ASV88">
        <v>0</v>
      </c>
      <c r="ASW88">
        <v>0</v>
      </c>
      <c r="ASX88">
        <v>0</v>
      </c>
      <c r="ASZ88" t="s">
        <v>2206</v>
      </c>
      <c r="ATA88">
        <v>1</v>
      </c>
      <c r="ATB88">
        <v>0</v>
      </c>
      <c r="ATC88">
        <v>0</v>
      </c>
      <c r="ATD88">
        <v>0</v>
      </c>
      <c r="ATE88">
        <v>0</v>
      </c>
      <c r="ATF88">
        <v>0</v>
      </c>
      <c r="ATG88">
        <v>0</v>
      </c>
      <c r="ATH88">
        <v>0</v>
      </c>
      <c r="ATI88">
        <v>0</v>
      </c>
      <c r="ATK88" t="s">
        <v>2206</v>
      </c>
      <c r="ATL88">
        <v>1</v>
      </c>
      <c r="ATM88">
        <v>0</v>
      </c>
      <c r="ATN88">
        <v>0</v>
      </c>
      <c r="ATO88">
        <v>0</v>
      </c>
      <c r="ATP88">
        <v>0</v>
      </c>
      <c r="ATQ88">
        <v>0</v>
      </c>
      <c r="ATR88">
        <v>0</v>
      </c>
      <c r="ATS88">
        <v>0</v>
      </c>
      <c r="ATT88">
        <v>0</v>
      </c>
      <c r="ATV88" t="s">
        <v>2213</v>
      </c>
      <c r="ATZ88" t="s">
        <v>2213</v>
      </c>
      <c r="AUD88" t="s">
        <v>2584</v>
      </c>
      <c r="AUI88">
        <v>469037788</v>
      </c>
      <c r="AUJ88" s="2">
        <v>45158.83829861111</v>
      </c>
      <c r="AUM88" t="s">
        <v>2214</v>
      </c>
      <c r="AUN88" t="s">
        <v>2215</v>
      </c>
      <c r="AUO88" t="s">
        <v>2216</v>
      </c>
    </row>
    <row r="89" spans="1:1237" x14ac:dyDescent="0.35">
      <c r="A89">
        <v>88</v>
      </c>
      <c r="B89" t="s">
        <v>2585</v>
      </c>
      <c r="C89" s="2">
        <v>45157</v>
      </c>
      <c r="D89" t="s">
        <v>2549</v>
      </c>
      <c r="E89" t="s">
        <v>2575</v>
      </c>
      <c r="F89" s="2">
        <v>45157.580329097233</v>
      </c>
      <c r="G89" s="2">
        <v>45157.632943750003</v>
      </c>
      <c r="H89" t="s">
        <v>2189</v>
      </c>
      <c r="K89" t="s">
        <v>2233</v>
      </c>
      <c r="L89" s="2">
        <v>45157</v>
      </c>
      <c r="M89" t="s">
        <v>73</v>
      </c>
      <c r="N89" t="s">
        <v>2191</v>
      </c>
      <c r="O89" t="s">
        <v>77</v>
      </c>
      <c r="P89" t="s">
        <v>2192</v>
      </c>
      <c r="S89" t="s">
        <v>2235</v>
      </c>
      <c r="T89" t="s">
        <v>2551</v>
      </c>
      <c r="V89" t="s">
        <v>2195</v>
      </c>
      <c r="X89" t="s">
        <v>2253</v>
      </c>
      <c r="AA89" t="s">
        <v>2206</v>
      </c>
      <c r="AB89">
        <v>0</v>
      </c>
      <c r="AC89">
        <v>0</v>
      </c>
      <c r="AD89">
        <v>0</v>
      </c>
      <c r="AE89">
        <v>1</v>
      </c>
      <c r="AF89">
        <v>1</v>
      </c>
      <c r="EK89" t="s">
        <v>2206</v>
      </c>
      <c r="EL89">
        <v>0</v>
      </c>
      <c r="EM89">
        <v>0</v>
      </c>
      <c r="EN89">
        <v>0</v>
      </c>
      <c r="EO89">
        <v>0</v>
      </c>
      <c r="EP89">
        <v>1</v>
      </c>
      <c r="EQ89">
        <v>1</v>
      </c>
      <c r="JB89" t="s">
        <v>2206</v>
      </c>
      <c r="JC89">
        <v>0</v>
      </c>
      <c r="JD89">
        <v>0</v>
      </c>
      <c r="JE89">
        <v>0</v>
      </c>
      <c r="JF89">
        <v>0</v>
      </c>
      <c r="JG89">
        <v>0</v>
      </c>
      <c r="JH89">
        <v>0</v>
      </c>
      <c r="JI89">
        <v>0</v>
      </c>
      <c r="JJ89">
        <v>0</v>
      </c>
      <c r="JK89">
        <v>0</v>
      </c>
      <c r="JL89">
        <v>0</v>
      </c>
      <c r="JM89">
        <v>0</v>
      </c>
      <c r="JN89">
        <v>0</v>
      </c>
      <c r="JO89">
        <v>0</v>
      </c>
      <c r="JP89">
        <v>0</v>
      </c>
      <c r="JQ89">
        <v>0</v>
      </c>
      <c r="JR89">
        <v>1</v>
      </c>
      <c r="JS89">
        <v>1</v>
      </c>
      <c r="JT89">
        <v>3</v>
      </c>
      <c r="UW89" t="s">
        <v>2564</v>
      </c>
      <c r="UX89">
        <v>1</v>
      </c>
      <c r="UY89">
        <v>1</v>
      </c>
      <c r="UZ89">
        <v>1</v>
      </c>
      <c r="VA89">
        <v>1</v>
      </c>
      <c r="VB89">
        <v>1</v>
      </c>
      <c r="VC89">
        <v>1</v>
      </c>
      <c r="VD89">
        <v>0</v>
      </c>
      <c r="VE89">
        <v>0</v>
      </c>
      <c r="VF89">
        <v>0</v>
      </c>
      <c r="VG89">
        <v>0</v>
      </c>
      <c r="VH89">
        <v>0</v>
      </c>
      <c r="VI89">
        <v>1</v>
      </c>
      <c r="VJ89">
        <v>1</v>
      </c>
      <c r="VK89">
        <v>1</v>
      </c>
      <c r="VL89">
        <v>1</v>
      </c>
      <c r="VM89">
        <v>1</v>
      </c>
      <c r="VN89">
        <v>1</v>
      </c>
      <c r="VO89">
        <v>1</v>
      </c>
      <c r="VP89">
        <v>1</v>
      </c>
      <c r="VQ89">
        <v>1</v>
      </c>
      <c r="VR89">
        <v>1</v>
      </c>
      <c r="VS89">
        <v>1</v>
      </c>
      <c r="VT89">
        <v>1</v>
      </c>
      <c r="VU89">
        <v>1</v>
      </c>
      <c r="VV89">
        <v>1</v>
      </c>
      <c r="VW89">
        <v>1</v>
      </c>
      <c r="VX89">
        <v>1</v>
      </c>
      <c r="VY89">
        <v>0</v>
      </c>
      <c r="VZ89">
        <v>22</v>
      </c>
      <c r="WB89" t="s">
        <v>2200</v>
      </c>
      <c r="WC89" t="s">
        <v>2565</v>
      </c>
      <c r="WD89">
        <v>0</v>
      </c>
      <c r="WE89">
        <v>1</v>
      </c>
      <c r="WF89">
        <v>1</v>
      </c>
      <c r="WH89">
        <v>600</v>
      </c>
      <c r="WI89">
        <v>4200</v>
      </c>
      <c r="WJ89" t="s">
        <v>2552</v>
      </c>
      <c r="WM89">
        <v>30</v>
      </c>
      <c r="WN89">
        <v>2</v>
      </c>
      <c r="WO89">
        <v>0</v>
      </c>
      <c r="WP89">
        <v>2000</v>
      </c>
      <c r="WQ89">
        <v>3000</v>
      </c>
      <c r="WS89" t="s">
        <v>2200</v>
      </c>
      <c r="WT89" t="s">
        <v>2565</v>
      </c>
      <c r="WU89">
        <v>0</v>
      </c>
      <c r="WV89">
        <v>1</v>
      </c>
      <c r="WW89">
        <v>1</v>
      </c>
      <c r="WY89">
        <v>700</v>
      </c>
      <c r="WZ89">
        <v>4900</v>
      </c>
      <c r="XA89" t="s">
        <v>2552</v>
      </c>
      <c r="XD89">
        <v>25</v>
      </c>
      <c r="XE89">
        <v>2</v>
      </c>
      <c r="XF89">
        <v>0</v>
      </c>
      <c r="XG89">
        <v>1050</v>
      </c>
      <c r="XH89">
        <v>3000</v>
      </c>
      <c r="XJ89" t="s">
        <v>2200</v>
      </c>
      <c r="XK89" t="s">
        <v>2565</v>
      </c>
      <c r="XL89">
        <v>0</v>
      </c>
      <c r="XM89">
        <v>1</v>
      </c>
      <c r="XN89">
        <v>1</v>
      </c>
      <c r="XP89">
        <v>900</v>
      </c>
      <c r="XQ89">
        <v>6300</v>
      </c>
      <c r="XR89" t="s">
        <v>2552</v>
      </c>
      <c r="XU89">
        <v>30</v>
      </c>
      <c r="XV89">
        <v>2</v>
      </c>
      <c r="XW89">
        <v>0</v>
      </c>
      <c r="XX89">
        <v>1000</v>
      </c>
      <c r="XY89">
        <v>3000</v>
      </c>
      <c r="YA89" t="s">
        <v>2200</v>
      </c>
      <c r="YB89" t="s">
        <v>2565</v>
      </c>
      <c r="YC89">
        <v>0</v>
      </c>
      <c r="YD89">
        <v>1</v>
      </c>
      <c r="YE89">
        <v>1</v>
      </c>
      <c r="YG89">
        <v>700</v>
      </c>
      <c r="YH89">
        <v>4900</v>
      </c>
      <c r="YI89" t="s">
        <v>2552</v>
      </c>
      <c r="YL89">
        <v>30</v>
      </c>
      <c r="YM89">
        <v>2</v>
      </c>
      <c r="YN89">
        <v>0</v>
      </c>
      <c r="YO89">
        <v>1500</v>
      </c>
      <c r="YP89">
        <v>4000</v>
      </c>
      <c r="YR89" t="s">
        <v>2200</v>
      </c>
      <c r="YS89" t="s">
        <v>2565</v>
      </c>
      <c r="YT89">
        <v>0</v>
      </c>
      <c r="YU89">
        <v>1</v>
      </c>
      <c r="YV89">
        <v>1</v>
      </c>
      <c r="YX89">
        <v>1000</v>
      </c>
      <c r="YY89">
        <v>7000</v>
      </c>
      <c r="YZ89" t="s">
        <v>2342</v>
      </c>
      <c r="ZC89">
        <v>30</v>
      </c>
      <c r="ZD89">
        <v>2</v>
      </c>
      <c r="ZE89">
        <v>0</v>
      </c>
      <c r="ZF89">
        <v>1000</v>
      </c>
      <c r="ZG89">
        <v>2000</v>
      </c>
      <c r="ZI89" t="s">
        <v>2200</v>
      </c>
      <c r="ZJ89" t="s">
        <v>2566</v>
      </c>
      <c r="ZK89">
        <v>1</v>
      </c>
      <c r="ZL89">
        <v>0</v>
      </c>
      <c r="ZM89">
        <v>0</v>
      </c>
      <c r="ZN89">
        <v>450</v>
      </c>
      <c r="ZQ89" t="s">
        <v>2222</v>
      </c>
      <c r="ZT89">
        <v>20</v>
      </c>
      <c r="ZU89">
        <v>1</v>
      </c>
      <c r="ZV89">
        <v>0</v>
      </c>
      <c r="ZW89">
        <v>1000</v>
      </c>
      <c r="ZX89">
        <v>3000</v>
      </c>
      <c r="ACI89" t="s">
        <v>2200</v>
      </c>
      <c r="ACJ89">
        <v>4000</v>
      </c>
      <c r="ACK89" t="s">
        <v>2552</v>
      </c>
      <c r="ACN89">
        <v>3</v>
      </c>
      <c r="ACO89">
        <v>1</v>
      </c>
      <c r="ACP89">
        <v>0</v>
      </c>
      <c r="ACQ89">
        <v>200</v>
      </c>
      <c r="ACR89">
        <v>300</v>
      </c>
      <c r="ACT89" t="s">
        <v>2200</v>
      </c>
      <c r="ACU89">
        <v>3500</v>
      </c>
      <c r="ACV89" t="s">
        <v>2552</v>
      </c>
      <c r="ACY89">
        <v>3</v>
      </c>
      <c r="ACZ89">
        <v>1</v>
      </c>
      <c r="ADA89">
        <v>0</v>
      </c>
      <c r="ADB89">
        <v>200</v>
      </c>
      <c r="ADC89">
        <v>300</v>
      </c>
      <c r="ADE89" t="s">
        <v>2200</v>
      </c>
      <c r="ADF89">
        <v>1300</v>
      </c>
      <c r="ADG89" t="s">
        <v>2199</v>
      </c>
      <c r="ADJ89">
        <v>7</v>
      </c>
      <c r="ADK89">
        <v>1</v>
      </c>
      <c r="ADL89">
        <v>0</v>
      </c>
      <c r="ADM89">
        <v>400</v>
      </c>
      <c r="ADN89">
        <v>600</v>
      </c>
      <c r="ADP89" t="s">
        <v>2200</v>
      </c>
      <c r="ADQ89">
        <v>1500</v>
      </c>
      <c r="ADR89" t="s">
        <v>2239</v>
      </c>
      <c r="ADU89">
        <v>15</v>
      </c>
      <c r="ADV89">
        <v>1</v>
      </c>
      <c r="ADW89">
        <v>0</v>
      </c>
      <c r="ADX89">
        <v>150</v>
      </c>
      <c r="ADY89">
        <v>300</v>
      </c>
      <c r="AEA89" t="s">
        <v>2200</v>
      </c>
      <c r="AEB89">
        <v>600</v>
      </c>
      <c r="AEC89" t="s">
        <v>2552</v>
      </c>
      <c r="AEF89">
        <v>20</v>
      </c>
      <c r="AEG89">
        <v>1</v>
      </c>
      <c r="AEH89">
        <v>0</v>
      </c>
      <c r="AEI89">
        <v>50</v>
      </c>
      <c r="AEJ89">
        <v>100</v>
      </c>
      <c r="AEL89" t="s">
        <v>2200</v>
      </c>
      <c r="AEM89" t="s">
        <v>2565</v>
      </c>
      <c r="AEN89">
        <v>0</v>
      </c>
      <c r="AEO89">
        <v>1</v>
      </c>
      <c r="AEP89">
        <v>1</v>
      </c>
      <c r="AER89">
        <v>1500</v>
      </c>
      <c r="AES89">
        <v>10500</v>
      </c>
      <c r="AET89" t="s">
        <v>2552</v>
      </c>
      <c r="AEW89">
        <v>25</v>
      </c>
      <c r="AEX89">
        <v>1</v>
      </c>
      <c r="AEY89">
        <v>0</v>
      </c>
      <c r="AEZ89">
        <v>1000</v>
      </c>
      <c r="AFA89">
        <v>3000</v>
      </c>
      <c r="AFC89" t="s">
        <v>2200</v>
      </c>
      <c r="AFD89" t="s">
        <v>2565</v>
      </c>
      <c r="AFE89">
        <v>0</v>
      </c>
      <c r="AFF89">
        <v>1</v>
      </c>
      <c r="AFG89">
        <v>1</v>
      </c>
      <c r="AFI89">
        <v>500</v>
      </c>
      <c r="AFJ89">
        <v>3500</v>
      </c>
      <c r="AFK89" t="s">
        <v>2342</v>
      </c>
      <c r="AFN89">
        <v>25</v>
      </c>
      <c r="AFO89">
        <v>2</v>
      </c>
      <c r="AFP89">
        <v>0</v>
      </c>
      <c r="AFQ89">
        <v>1500</v>
      </c>
      <c r="AFR89">
        <v>2500</v>
      </c>
      <c r="AFT89" t="s">
        <v>2200</v>
      </c>
      <c r="AFU89" t="s">
        <v>2565</v>
      </c>
      <c r="AFV89">
        <v>0</v>
      </c>
      <c r="AFW89">
        <v>1</v>
      </c>
      <c r="AFX89">
        <v>1</v>
      </c>
      <c r="AFZ89">
        <v>1000</v>
      </c>
      <c r="AGA89">
        <v>7000</v>
      </c>
      <c r="AGB89" t="s">
        <v>2552</v>
      </c>
      <c r="AGE89">
        <v>20</v>
      </c>
      <c r="AGF89">
        <v>2</v>
      </c>
      <c r="AGG89">
        <v>0</v>
      </c>
      <c r="AGH89">
        <v>1500</v>
      </c>
      <c r="AGI89">
        <v>3000</v>
      </c>
      <c r="AGK89" t="s">
        <v>2200</v>
      </c>
      <c r="AGL89" t="s">
        <v>2565</v>
      </c>
      <c r="AGM89">
        <v>0</v>
      </c>
      <c r="AGN89">
        <v>1</v>
      </c>
      <c r="AGO89">
        <v>1</v>
      </c>
      <c r="AGQ89">
        <v>900</v>
      </c>
      <c r="AGR89">
        <v>6300</v>
      </c>
      <c r="AGS89" t="s">
        <v>2552</v>
      </c>
      <c r="AGV89">
        <v>20</v>
      </c>
      <c r="AGW89">
        <v>2</v>
      </c>
      <c r="AGX89">
        <v>0</v>
      </c>
      <c r="AGY89">
        <v>2000</v>
      </c>
      <c r="AGZ89">
        <v>4000</v>
      </c>
      <c r="AHB89" t="s">
        <v>2200</v>
      </c>
      <c r="AHC89" t="s">
        <v>2567</v>
      </c>
      <c r="AHD89">
        <v>0</v>
      </c>
      <c r="AHE89">
        <v>0</v>
      </c>
      <c r="AHF89">
        <v>1</v>
      </c>
      <c r="AHI89">
        <v>200</v>
      </c>
      <c r="AHJ89" t="s">
        <v>2342</v>
      </c>
      <c r="AHM89">
        <v>7</v>
      </c>
      <c r="AHN89">
        <v>1</v>
      </c>
      <c r="AHO89">
        <v>0</v>
      </c>
      <c r="AHP89">
        <v>100</v>
      </c>
      <c r="AHQ89">
        <v>300</v>
      </c>
      <c r="AHS89" t="s">
        <v>2200</v>
      </c>
      <c r="AHT89" t="s">
        <v>2567</v>
      </c>
      <c r="AHU89">
        <v>0</v>
      </c>
      <c r="AHV89">
        <v>1</v>
      </c>
      <c r="AHX89">
        <v>200</v>
      </c>
      <c r="AHY89" t="s">
        <v>2342</v>
      </c>
      <c r="AIB89">
        <v>5</v>
      </c>
      <c r="AIC89">
        <v>1</v>
      </c>
      <c r="AID89">
        <v>0</v>
      </c>
      <c r="AIE89">
        <v>200</v>
      </c>
      <c r="AIF89">
        <v>400</v>
      </c>
      <c r="AIH89" t="s">
        <v>2200</v>
      </c>
      <c r="AII89" t="s">
        <v>2567</v>
      </c>
      <c r="AIJ89">
        <v>0</v>
      </c>
      <c r="AIK89">
        <v>1</v>
      </c>
      <c r="AIM89">
        <v>200</v>
      </c>
      <c r="AIN89" t="s">
        <v>2552</v>
      </c>
      <c r="AIQ89">
        <v>3</v>
      </c>
      <c r="AIR89">
        <v>1</v>
      </c>
      <c r="AIS89">
        <v>0</v>
      </c>
      <c r="AIT89">
        <v>100</v>
      </c>
      <c r="AIU89">
        <v>300</v>
      </c>
      <c r="AIW89" t="s">
        <v>2200</v>
      </c>
      <c r="AIX89">
        <v>1400</v>
      </c>
      <c r="AIY89" t="s">
        <v>2222</v>
      </c>
      <c r="AJB89">
        <v>10</v>
      </c>
      <c r="AJC89">
        <v>2</v>
      </c>
      <c r="AJD89">
        <v>0</v>
      </c>
      <c r="AJE89">
        <v>150</v>
      </c>
      <c r="AJF89">
        <v>250</v>
      </c>
      <c r="AJH89" t="s">
        <v>2200</v>
      </c>
      <c r="AJI89" t="s">
        <v>2568</v>
      </c>
      <c r="AJJ89">
        <v>1</v>
      </c>
      <c r="AJK89">
        <v>0</v>
      </c>
      <c r="AJL89">
        <v>1</v>
      </c>
      <c r="AJM89">
        <v>2000</v>
      </c>
      <c r="AJO89">
        <v>200</v>
      </c>
      <c r="AJP89" t="s">
        <v>2342</v>
      </c>
      <c r="AJS89">
        <v>15</v>
      </c>
      <c r="AJT89">
        <v>1</v>
      </c>
      <c r="AJU89">
        <v>0</v>
      </c>
      <c r="AJV89">
        <v>300</v>
      </c>
      <c r="AJW89">
        <v>300</v>
      </c>
      <c r="AJY89" t="s">
        <v>2200</v>
      </c>
      <c r="AJZ89" t="s">
        <v>2569</v>
      </c>
      <c r="AKA89">
        <v>1</v>
      </c>
      <c r="AKB89">
        <v>1</v>
      </c>
      <c r="AKC89">
        <v>700</v>
      </c>
      <c r="AKD89">
        <v>800</v>
      </c>
      <c r="AKE89" t="s">
        <v>2342</v>
      </c>
      <c r="AKH89">
        <v>20</v>
      </c>
      <c r="AKI89">
        <v>1</v>
      </c>
      <c r="AKJ89">
        <v>0</v>
      </c>
      <c r="AKK89">
        <v>200</v>
      </c>
      <c r="AKL89">
        <v>600</v>
      </c>
      <c r="AKN89" t="s">
        <v>2200</v>
      </c>
      <c r="AKO89">
        <v>600</v>
      </c>
      <c r="AKP89" t="s">
        <v>2239</v>
      </c>
      <c r="AKS89">
        <v>10</v>
      </c>
      <c r="AKT89">
        <v>1</v>
      </c>
      <c r="AKU89">
        <v>0</v>
      </c>
      <c r="AKV89">
        <v>100</v>
      </c>
      <c r="AKW89">
        <v>300</v>
      </c>
      <c r="AKY89" t="s">
        <v>2195</v>
      </c>
      <c r="ALA89" t="s">
        <v>2586</v>
      </c>
      <c r="ALB89">
        <v>0</v>
      </c>
      <c r="ALC89">
        <v>0</v>
      </c>
      <c r="ALD89">
        <v>0</v>
      </c>
      <c r="ALE89">
        <v>0</v>
      </c>
      <c r="ALF89">
        <v>0</v>
      </c>
      <c r="ALG89">
        <v>1</v>
      </c>
      <c r="ALH89">
        <v>0</v>
      </c>
      <c r="ALI89">
        <v>0</v>
      </c>
      <c r="ALJ89">
        <v>0</v>
      </c>
      <c r="ALK89">
        <v>0</v>
      </c>
      <c r="ALL89">
        <v>0</v>
      </c>
      <c r="ALM89">
        <v>0</v>
      </c>
      <c r="ALN89">
        <v>0</v>
      </c>
      <c r="ALO89">
        <v>0</v>
      </c>
      <c r="ALP89">
        <v>0</v>
      </c>
      <c r="ALQ89">
        <v>0</v>
      </c>
      <c r="ALR89">
        <v>0</v>
      </c>
      <c r="ALS89">
        <v>0</v>
      </c>
      <c r="ALT89">
        <v>0</v>
      </c>
      <c r="ALU89">
        <v>0</v>
      </c>
      <c r="ALV89">
        <v>0</v>
      </c>
      <c r="ALW89">
        <v>0</v>
      </c>
      <c r="ALX89">
        <v>0</v>
      </c>
      <c r="ALY89">
        <v>0</v>
      </c>
      <c r="ALZ89">
        <v>0</v>
      </c>
      <c r="AMA89">
        <v>0</v>
      </c>
      <c r="AMB89">
        <v>1</v>
      </c>
      <c r="AMC89">
        <v>0</v>
      </c>
      <c r="AME89" t="s">
        <v>2587</v>
      </c>
      <c r="AMF89">
        <v>0</v>
      </c>
      <c r="AMG89">
        <v>0</v>
      </c>
      <c r="AMH89">
        <v>1</v>
      </c>
      <c r="AMI89">
        <v>0</v>
      </c>
      <c r="AMJ89">
        <v>0</v>
      </c>
      <c r="AMK89">
        <v>0</v>
      </c>
      <c r="AML89">
        <v>0</v>
      </c>
      <c r="AMM89">
        <v>1</v>
      </c>
      <c r="AMN89">
        <v>0</v>
      </c>
      <c r="AMO89">
        <v>0</v>
      </c>
      <c r="AMP89">
        <v>0</v>
      </c>
      <c r="AMQ89">
        <v>0</v>
      </c>
      <c r="AMT89" t="s">
        <v>2223</v>
      </c>
      <c r="AMU89">
        <v>0</v>
      </c>
      <c r="AMV89">
        <v>1</v>
      </c>
      <c r="AMW89">
        <v>0</v>
      </c>
      <c r="AMX89">
        <v>0</v>
      </c>
      <c r="AMY89" t="s">
        <v>2588</v>
      </c>
      <c r="AMZ89">
        <v>1</v>
      </c>
      <c r="ANA89">
        <v>1</v>
      </c>
      <c r="ANB89">
        <v>1</v>
      </c>
      <c r="ANC89">
        <v>1</v>
      </c>
      <c r="AND89">
        <v>1</v>
      </c>
      <c r="ANE89">
        <v>1</v>
      </c>
      <c r="ANF89">
        <v>0</v>
      </c>
      <c r="ANG89">
        <v>0</v>
      </c>
      <c r="ANH89">
        <v>0</v>
      </c>
      <c r="ANI89">
        <v>0</v>
      </c>
      <c r="ANJ89">
        <v>0</v>
      </c>
      <c r="ANK89">
        <v>1</v>
      </c>
      <c r="ANL89">
        <v>1</v>
      </c>
      <c r="ANM89">
        <v>1</v>
      </c>
      <c r="ANN89">
        <v>1</v>
      </c>
      <c r="ANO89">
        <v>1</v>
      </c>
      <c r="ANP89">
        <v>1</v>
      </c>
      <c r="ANQ89">
        <v>1</v>
      </c>
      <c r="ANR89">
        <v>1</v>
      </c>
      <c r="ANS89">
        <v>1</v>
      </c>
      <c r="ANT89">
        <v>1</v>
      </c>
      <c r="ANU89">
        <v>1</v>
      </c>
      <c r="ANV89">
        <v>1</v>
      </c>
      <c r="ANW89">
        <v>1</v>
      </c>
      <c r="ANX89">
        <v>1</v>
      </c>
      <c r="ANY89">
        <v>1</v>
      </c>
      <c r="ANZ89">
        <v>1</v>
      </c>
      <c r="AOA89">
        <v>0</v>
      </c>
      <c r="AOB89" t="s">
        <v>2280</v>
      </c>
      <c r="AOC89">
        <v>0</v>
      </c>
      <c r="AOD89">
        <v>0</v>
      </c>
      <c r="AOE89">
        <v>0</v>
      </c>
      <c r="AOF89">
        <v>0</v>
      </c>
      <c r="AOG89">
        <v>0</v>
      </c>
      <c r="AOH89">
        <v>1</v>
      </c>
      <c r="AOI89">
        <v>0</v>
      </c>
      <c r="AOJ89">
        <v>0</v>
      </c>
      <c r="AOK89">
        <v>0</v>
      </c>
      <c r="AOL89">
        <v>0</v>
      </c>
      <c r="AOM89">
        <v>0</v>
      </c>
      <c r="AON89">
        <v>0</v>
      </c>
      <c r="AQG89" t="s">
        <v>2206</v>
      </c>
      <c r="AQH89">
        <v>1</v>
      </c>
      <c r="AQI89">
        <v>0</v>
      </c>
      <c r="AQJ89">
        <v>0</v>
      </c>
      <c r="AQK89">
        <v>0</v>
      </c>
      <c r="AQL89">
        <v>0</v>
      </c>
      <c r="AQM89">
        <v>0</v>
      </c>
      <c r="AQN89">
        <v>0</v>
      </c>
      <c r="AQO89">
        <v>0</v>
      </c>
      <c r="AQP89">
        <v>0</v>
      </c>
      <c r="AQQ89">
        <v>0</v>
      </c>
      <c r="AQS89" t="s">
        <v>2305</v>
      </c>
      <c r="AQT89">
        <v>0</v>
      </c>
      <c r="AQU89">
        <v>0</v>
      </c>
      <c r="AQV89">
        <v>1</v>
      </c>
      <c r="AQW89">
        <v>0</v>
      </c>
      <c r="AQX89">
        <v>0</v>
      </c>
      <c r="AQY89">
        <v>0</v>
      </c>
      <c r="AQZ89">
        <v>0</v>
      </c>
      <c r="ARA89">
        <v>0</v>
      </c>
      <c r="ARB89">
        <v>0</v>
      </c>
      <c r="ARC89">
        <v>0</v>
      </c>
      <c r="ARD89">
        <v>0</v>
      </c>
      <c r="ARF89" t="s">
        <v>2306</v>
      </c>
      <c r="ARG89" t="s">
        <v>2220</v>
      </c>
      <c r="ARH89">
        <v>1</v>
      </c>
      <c r="ARI89">
        <v>0</v>
      </c>
      <c r="ARJ89">
        <v>0</v>
      </c>
      <c r="ARK89">
        <v>0</v>
      </c>
      <c r="ARL89">
        <v>0</v>
      </c>
      <c r="ARM89">
        <v>0</v>
      </c>
      <c r="ARO89" t="s">
        <v>2206</v>
      </c>
      <c r="ARP89">
        <v>1</v>
      </c>
      <c r="ARQ89">
        <v>0</v>
      </c>
      <c r="ARR89">
        <v>0</v>
      </c>
      <c r="ARS89">
        <v>0</v>
      </c>
      <c r="ART89">
        <v>0</v>
      </c>
      <c r="ARU89">
        <v>0</v>
      </c>
      <c r="ARW89">
        <v>0</v>
      </c>
      <c r="ARX89">
        <v>0</v>
      </c>
      <c r="ARY89">
        <v>0</v>
      </c>
      <c r="ASB89" t="s">
        <v>2211</v>
      </c>
      <c r="ASC89" t="s">
        <v>2206</v>
      </c>
      <c r="ASD89">
        <v>1</v>
      </c>
      <c r="ASE89">
        <v>0</v>
      </c>
      <c r="ASF89">
        <v>0</v>
      </c>
      <c r="ASG89">
        <v>0</v>
      </c>
      <c r="ASH89">
        <v>0</v>
      </c>
      <c r="ASI89">
        <v>0</v>
      </c>
      <c r="ASJ89">
        <v>0</v>
      </c>
      <c r="ASK89">
        <v>0</v>
      </c>
      <c r="ASL89">
        <v>0</v>
      </c>
      <c r="ASN89" t="s">
        <v>2206</v>
      </c>
      <c r="ASO89">
        <v>1</v>
      </c>
      <c r="ASP89">
        <v>0</v>
      </c>
      <c r="ASQ89">
        <v>0</v>
      </c>
      <c r="ASR89">
        <v>0</v>
      </c>
      <c r="ASS89">
        <v>0</v>
      </c>
      <c r="AST89">
        <v>0</v>
      </c>
      <c r="ASU89">
        <v>0</v>
      </c>
      <c r="ASV89">
        <v>0</v>
      </c>
      <c r="ASW89">
        <v>0</v>
      </c>
      <c r="ASX89">
        <v>0</v>
      </c>
      <c r="ASZ89" t="s">
        <v>2206</v>
      </c>
      <c r="ATA89">
        <v>1</v>
      </c>
      <c r="ATB89">
        <v>0</v>
      </c>
      <c r="ATC89">
        <v>0</v>
      </c>
      <c r="ATD89">
        <v>0</v>
      </c>
      <c r="ATE89">
        <v>0</v>
      </c>
      <c r="ATF89">
        <v>0</v>
      </c>
      <c r="ATG89">
        <v>0</v>
      </c>
      <c r="ATH89">
        <v>0</v>
      </c>
      <c r="ATI89">
        <v>0</v>
      </c>
      <c r="ATK89" t="s">
        <v>2206</v>
      </c>
      <c r="ATL89">
        <v>1</v>
      </c>
      <c r="ATM89">
        <v>0</v>
      </c>
      <c r="ATN89">
        <v>0</v>
      </c>
      <c r="ATO89">
        <v>0</v>
      </c>
      <c r="ATP89">
        <v>0</v>
      </c>
      <c r="ATQ89">
        <v>0</v>
      </c>
      <c r="ATR89">
        <v>0</v>
      </c>
      <c r="ATS89">
        <v>0</v>
      </c>
      <c r="ATT89">
        <v>0</v>
      </c>
      <c r="ATV89" t="s">
        <v>2213</v>
      </c>
      <c r="ATZ89" t="s">
        <v>2213</v>
      </c>
      <c r="AUD89" t="s">
        <v>2589</v>
      </c>
      <c r="AUI89">
        <v>469037794</v>
      </c>
      <c r="AUJ89" s="2">
        <v>45158.838333333333</v>
      </c>
      <c r="AUM89" t="s">
        <v>2214</v>
      </c>
      <c r="AUN89" t="s">
        <v>2215</v>
      </c>
      <c r="AUO89" t="s">
        <v>2216</v>
      </c>
    </row>
    <row r="90" spans="1:1237" x14ac:dyDescent="0.35">
      <c r="A90">
        <v>89</v>
      </c>
      <c r="B90" t="s">
        <v>2590</v>
      </c>
      <c r="C90" s="2">
        <v>45155</v>
      </c>
      <c r="D90" t="s">
        <v>2591</v>
      </c>
      <c r="E90" t="s">
        <v>2592</v>
      </c>
      <c r="F90" s="2">
        <v>45155.427123206013</v>
      </c>
      <c r="G90" s="2">
        <v>45156.606604328706</v>
      </c>
      <c r="H90" t="s">
        <v>2189</v>
      </c>
      <c r="K90" t="s">
        <v>2593</v>
      </c>
      <c r="L90" s="2">
        <v>45156</v>
      </c>
      <c r="M90" t="s">
        <v>2594</v>
      </c>
      <c r="N90" t="s">
        <v>2595</v>
      </c>
      <c r="O90" t="s">
        <v>64</v>
      </c>
      <c r="P90" t="s">
        <v>2192</v>
      </c>
      <c r="S90" t="s">
        <v>2596</v>
      </c>
      <c r="T90" t="s">
        <v>2597</v>
      </c>
      <c r="V90" t="s">
        <v>2195</v>
      </c>
      <c r="X90" t="s">
        <v>2196</v>
      </c>
      <c r="AA90" t="s">
        <v>2206</v>
      </c>
      <c r="AB90">
        <v>0</v>
      </c>
      <c r="AC90">
        <v>0</v>
      </c>
      <c r="AD90">
        <v>0</v>
      </c>
      <c r="AE90">
        <v>1</v>
      </c>
      <c r="AF90">
        <v>1</v>
      </c>
      <c r="EK90" t="s">
        <v>2206</v>
      </c>
      <c r="EL90">
        <v>0</v>
      </c>
      <c r="EM90">
        <v>0</v>
      </c>
      <c r="EN90">
        <v>0</v>
      </c>
      <c r="EO90">
        <v>0</v>
      </c>
      <c r="EP90">
        <v>1</v>
      </c>
      <c r="EQ90">
        <v>1</v>
      </c>
      <c r="JB90" t="s">
        <v>2598</v>
      </c>
      <c r="JC90">
        <v>0</v>
      </c>
      <c r="JD90">
        <v>0</v>
      </c>
      <c r="JE90">
        <v>0</v>
      </c>
      <c r="JF90">
        <v>0</v>
      </c>
      <c r="JG90">
        <v>0</v>
      </c>
      <c r="JH90">
        <v>0</v>
      </c>
      <c r="JI90">
        <v>0</v>
      </c>
      <c r="JJ90">
        <v>0</v>
      </c>
      <c r="JK90">
        <v>0</v>
      </c>
      <c r="JL90">
        <v>0</v>
      </c>
      <c r="JM90">
        <v>1</v>
      </c>
      <c r="JN90">
        <v>1</v>
      </c>
      <c r="JO90">
        <v>0</v>
      </c>
      <c r="JP90">
        <v>1</v>
      </c>
      <c r="JQ90">
        <v>0</v>
      </c>
      <c r="JR90">
        <v>0</v>
      </c>
      <c r="JS90">
        <v>3</v>
      </c>
      <c r="JT90">
        <v>5</v>
      </c>
      <c r="OR90" t="s">
        <v>2200</v>
      </c>
      <c r="OS90">
        <v>3000</v>
      </c>
      <c r="OT90" t="s">
        <v>2199</v>
      </c>
      <c r="OW90">
        <v>60</v>
      </c>
      <c r="OX90">
        <v>2</v>
      </c>
      <c r="OY90">
        <v>0</v>
      </c>
      <c r="OZ90">
        <v>100</v>
      </c>
      <c r="PA90">
        <v>200</v>
      </c>
      <c r="PC90" t="s">
        <v>2200</v>
      </c>
      <c r="PD90">
        <v>2500</v>
      </c>
      <c r="PE90" t="s">
        <v>2199</v>
      </c>
      <c r="PH90">
        <v>90</v>
      </c>
      <c r="PI90">
        <v>2</v>
      </c>
      <c r="PJ90">
        <v>0</v>
      </c>
      <c r="PK90">
        <v>100</v>
      </c>
      <c r="PL90">
        <v>200</v>
      </c>
      <c r="PY90" t="s">
        <v>2200</v>
      </c>
      <c r="PZ90" t="s">
        <v>2195</v>
      </c>
      <c r="QA90">
        <v>3000</v>
      </c>
      <c r="QD90" t="s">
        <v>2599</v>
      </c>
      <c r="QE90" t="s">
        <v>2600</v>
      </c>
      <c r="QG90">
        <v>30</v>
      </c>
      <c r="QH90">
        <v>7</v>
      </c>
      <c r="QI90">
        <v>0</v>
      </c>
      <c r="QJ90">
        <v>600</v>
      </c>
      <c r="QK90">
        <v>300</v>
      </c>
      <c r="QX90" t="s">
        <v>2195</v>
      </c>
      <c r="QZ90" t="s">
        <v>2275</v>
      </c>
      <c r="RA90">
        <v>0</v>
      </c>
      <c r="RB90">
        <v>0</v>
      </c>
      <c r="RC90">
        <v>0</v>
      </c>
      <c r="RD90">
        <v>0</v>
      </c>
      <c r="RE90">
        <v>0</v>
      </c>
      <c r="RF90">
        <v>0</v>
      </c>
      <c r="RG90">
        <v>0</v>
      </c>
      <c r="RH90">
        <v>0</v>
      </c>
      <c r="RI90">
        <v>0</v>
      </c>
      <c r="RJ90">
        <v>0</v>
      </c>
      <c r="RK90">
        <v>0</v>
      </c>
      <c r="RL90">
        <v>0</v>
      </c>
      <c r="RM90">
        <v>0</v>
      </c>
      <c r="RN90">
        <v>1</v>
      </c>
      <c r="RO90">
        <v>0</v>
      </c>
      <c r="RP90">
        <v>0</v>
      </c>
      <c r="RR90" t="s">
        <v>500</v>
      </c>
      <c r="RS90">
        <v>0</v>
      </c>
      <c r="RT90">
        <v>0</v>
      </c>
      <c r="RU90">
        <v>0</v>
      </c>
      <c r="RV90">
        <v>0</v>
      </c>
      <c r="RW90">
        <v>0</v>
      </c>
      <c r="RX90">
        <v>0</v>
      </c>
      <c r="RY90">
        <v>0</v>
      </c>
      <c r="RZ90">
        <v>1</v>
      </c>
      <c r="SA90">
        <v>0</v>
      </c>
      <c r="SB90">
        <v>0</v>
      </c>
      <c r="SC90">
        <v>0</v>
      </c>
      <c r="SF90" t="s">
        <v>2204</v>
      </c>
      <c r="SG90">
        <v>1</v>
      </c>
      <c r="SH90">
        <v>0</v>
      </c>
      <c r="SI90">
        <v>0</v>
      </c>
      <c r="SJ90">
        <v>0</v>
      </c>
      <c r="AQG90" t="s">
        <v>2206</v>
      </c>
      <c r="AQH90">
        <v>1</v>
      </c>
      <c r="AQI90">
        <v>0</v>
      </c>
      <c r="AQJ90">
        <v>0</v>
      </c>
      <c r="AQK90">
        <v>0</v>
      </c>
      <c r="AQL90">
        <v>0</v>
      </c>
      <c r="AQM90">
        <v>0</v>
      </c>
      <c r="AQN90">
        <v>0</v>
      </c>
      <c r="AQO90">
        <v>0</v>
      </c>
      <c r="AQP90">
        <v>0</v>
      </c>
      <c r="AQQ90">
        <v>0</v>
      </c>
      <c r="AQS90" t="s">
        <v>2601</v>
      </c>
      <c r="AQT90">
        <v>1</v>
      </c>
      <c r="AQU90">
        <v>0</v>
      </c>
      <c r="AQV90">
        <v>0</v>
      </c>
      <c r="AQW90">
        <v>0</v>
      </c>
      <c r="AQX90">
        <v>0</v>
      </c>
      <c r="AQY90">
        <v>0</v>
      </c>
      <c r="AQZ90">
        <v>0</v>
      </c>
      <c r="ARA90">
        <v>0</v>
      </c>
      <c r="ARB90">
        <v>0</v>
      </c>
      <c r="ARC90">
        <v>0</v>
      </c>
      <c r="ARD90">
        <v>0</v>
      </c>
      <c r="ARF90" t="s">
        <v>2542</v>
      </c>
      <c r="ARG90" t="s">
        <v>2220</v>
      </c>
      <c r="ARH90">
        <v>1</v>
      </c>
      <c r="ARI90">
        <v>0</v>
      </c>
      <c r="ARJ90">
        <v>0</v>
      </c>
      <c r="ARK90">
        <v>0</v>
      </c>
      <c r="ARL90">
        <v>0</v>
      </c>
      <c r="ARM90">
        <v>0</v>
      </c>
      <c r="ARN90" t="s">
        <v>2602</v>
      </c>
      <c r="ARO90" t="s">
        <v>2206</v>
      </c>
      <c r="ARP90">
        <v>1</v>
      </c>
      <c r="ARQ90">
        <v>0</v>
      </c>
      <c r="ARR90">
        <v>0</v>
      </c>
      <c r="ARS90">
        <v>0</v>
      </c>
      <c r="ART90">
        <v>0</v>
      </c>
      <c r="ARU90">
        <v>0</v>
      </c>
      <c r="ARW90">
        <v>0</v>
      </c>
      <c r="ARX90">
        <v>0</v>
      </c>
      <c r="ARY90">
        <v>0</v>
      </c>
      <c r="ASB90" t="s">
        <v>2211</v>
      </c>
      <c r="ASC90" t="s">
        <v>2206</v>
      </c>
      <c r="ASD90">
        <v>1</v>
      </c>
      <c r="ASE90">
        <v>0</v>
      </c>
      <c r="ASF90">
        <v>0</v>
      </c>
      <c r="ASG90">
        <v>0</v>
      </c>
      <c r="ASH90">
        <v>0</v>
      </c>
      <c r="ASI90">
        <v>0</v>
      </c>
      <c r="ASJ90">
        <v>0</v>
      </c>
      <c r="ASK90">
        <v>0</v>
      </c>
      <c r="ASL90">
        <v>0</v>
      </c>
      <c r="ASN90" t="s">
        <v>2206</v>
      </c>
      <c r="ASO90">
        <v>1</v>
      </c>
      <c r="ASP90">
        <v>0</v>
      </c>
      <c r="ASQ90">
        <v>0</v>
      </c>
      <c r="ASR90">
        <v>0</v>
      </c>
      <c r="ASS90">
        <v>0</v>
      </c>
      <c r="AST90">
        <v>0</v>
      </c>
      <c r="ASU90">
        <v>0</v>
      </c>
      <c r="ASV90">
        <v>0</v>
      </c>
      <c r="ASW90">
        <v>0</v>
      </c>
      <c r="ASX90">
        <v>0</v>
      </c>
      <c r="ASZ90" t="s">
        <v>2206</v>
      </c>
      <c r="ATA90">
        <v>1</v>
      </c>
      <c r="ATB90">
        <v>0</v>
      </c>
      <c r="ATC90">
        <v>0</v>
      </c>
      <c r="ATD90">
        <v>0</v>
      </c>
      <c r="ATE90">
        <v>0</v>
      </c>
      <c r="ATF90">
        <v>0</v>
      </c>
      <c r="ATG90">
        <v>0</v>
      </c>
      <c r="ATH90">
        <v>0</v>
      </c>
      <c r="ATI90">
        <v>0</v>
      </c>
      <c r="ATK90" t="s">
        <v>2206</v>
      </c>
      <c r="ATL90">
        <v>1</v>
      </c>
      <c r="ATM90">
        <v>0</v>
      </c>
      <c r="ATN90">
        <v>0</v>
      </c>
      <c r="ATO90">
        <v>0</v>
      </c>
      <c r="ATP90">
        <v>0</v>
      </c>
      <c r="ATQ90">
        <v>0</v>
      </c>
      <c r="ATR90">
        <v>0</v>
      </c>
      <c r="ATS90">
        <v>0</v>
      </c>
      <c r="ATT90">
        <v>0</v>
      </c>
      <c r="ATV90" t="s">
        <v>2213</v>
      </c>
      <c r="ATZ90" t="s">
        <v>2250</v>
      </c>
      <c r="AUA90" t="s">
        <v>2229</v>
      </c>
      <c r="AUI90">
        <v>469247036</v>
      </c>
      <c r="AUJ90" s="2">
        <v>45159.406990740739</v>
      </c>
      <c r="AUM90" t="s">
        <v>2214</v>
      </c>
      <c r="AUN90" t="s">
        <v>2215</v>
      </c>
      <c r="AUO90" t="s">
        <v>2216</v>
      </c>
    </row>
    <row r="91" spans="1:1237" x14ac:dyDescent="0.35">
      <c r="A91">
        <v>90</v>
      </c>
      <c r="B91" t="s">
        <v>2603</v>
      </c>
      <c r="C91" s="2">
        <v>45155</v>
      </c>
      <c r="D91" t="s">
        <v>2591</v>
      </c>
      <c r="E91" t="s">
        <v>2592</v>
      </c>
      <c r="F91" s="2">
        <v>45155.428526828713</v>
      </c>
      <c r="G91" s="2">
        <v>45157.342153564823</v>
      </c>
      <c r="H91" t="s">
        <v>2189</v>
      </c>
      <c r="K91" t="s">
        <v>2593</v>
      </c>
      <c r="L91" s="2">
        <v>45157</v>
      </c>
      <c r="M91" t="s">
        <v>2594</v>
      </c>
      <c r="N91" t="s">
        <v>2595</v>
      </c>
      <c r="O91" t="s">
        <v>64</v>
      </c>
      <c r="P91" t="s">
        <v>2192</v>
      </c>
      <c r="S91" t="s">
        <v>2596</v>
      </c>
      <c r="T91" t="s">
        <v>2597</v>
      </c>
      <c r="V91" t="s">
        <v>2195</v>
      </c>
      <c r="X91" t="s">
        <v>2196</v>
      </c>
      <c r="AA91" t="s">
        <v>2206</v>
      </c>
      <c r="AB91">
        <v>0</v>
      </c>
      <c r="AC91">
        <v>0</v>
      </c>
      <c r="AD91">
        <v>0</v>
      </c>
      <c r="AE91">
        <v>1</v>
      </c>
      <c r="AF91">
        <v>1</v>
      </c>
      <c r="EK91" t="s">
        <v>2254</v>
      </c>
      <c r="EL91">
        <v>1</v>
      </c>
      <c r="EM91">
        <v>1</v>
      </c>
      <c r="EN91">
        <v>1</v>
      </c>
      <c r="EO91">
        <v>1</v>
      </c>
      <c r="EP91">
        <v>0</v>
      </c>
      <c r="EQ91">
        <v>4</v>
      </c>
      <c r="ES91" t="s">
        <v>2200</v>
      </c>
      <c r="ET91">
        <v>5000</v>
      </c>
      <c r="EU91" t="s">
        <v>2199</v>
      </c>
      <c r="EX91">
        <v>90</v>
      </c>
      <c r="EY91">
        <v>2</v>
      </c>
      <c r="EZ91">
        <v>0</v>
      </c>
      <c r="FA91">
        <v>50</v>
      </c>
      <c r="FB91">
        <v>100</v>
      </c>
      <c r="FD91" t="s">
        <v>2200</v>
      </c>
      <c r="FE91">
        <v>9000</v>
      </c>
      <c r="FF91" t="s">
        <v>2199</v>
      </c>
      <c r="FI91">
        <v>7</v>
      </c>
      <c r="FJ91">
        <v>2</v>
      </c>
      <c r="FK91">
        <v>0</v>
      </c>
      <c r="FL91">
        <v>10</v>
      </c>
      <c r="FM91">
        <v>50</v>
      </c>
      <c r="FO91" t="s">
        <v>2200</v>
      </c>
      <c r="FP91">
        <v>1250</v>
      </c>
      <c r="FQ91" t="s">
        <v>2199</v>
      </c>
      <c r="FT91">
        <v>90</v>
      </c>
      <c r="FU91">
        <v>2</v>
      </c>
      <c r="FV91">
        <v>0</v>
      </c>
      <c r="FW91">
        <v>100</v>
      </c>
      <c r="FX91">
        <v>200</v>
      </c>
      <c r="FZ91" t="s">
        <v>2200</v>
      </c>
      <c r="GA91">
        <v>2000</v>
      </c>
      <c r="GB91" t="s">
        <v>2199</v>
      </c>
      <c r="GE91">
        <v>90</v>
      </c>
      <c r="GF91">
        <v>2</v>
      </c>
      <c r="GG91">
        <v>0</v>
      </c>
      <c r="GH91">
        <v>20</v>
      </c>
      <c r="GI91">
        <v>100</v>
      </c>
      <c r="GK91" t="s">
        <v>2195</v>
      </c>
      <c r="GM91" t="s">
        <v>2604</v>
      </c>
      <c r="GN91">
        <v>0</v>
      </c>
      <c r="GO91">
        <v>1</v>
      </c>
      <c r="GP91">
        <v>0</v>
      </c>
      <c r="GQ91">
        <v>0</v>
      </c>
      <c r="GR91">
        <v>0</v>
      </c>
      <c r="GT91" t="s">
        <v>506</v>
      </c>
      <c r="GU91">
        <v>0</v>
      </c>
      <c r="GV91">
        <v>0</v>
      </c>
      <c r="GW91">
        <v>0</v>
      </c>
      <c r="GX91">
        <v>0</v>
      </c>
      <c r="GY91">
        <v>0</v>
      </c>
      <c r="GZ91">
        <v>0</v>
      </c>
      <c r="HA91">
        <v>0</v>
      </c>
      <c r="HB91">
        <v>0</v>
      </c>
      <c r="HC91">
        <v>0</v>
      </c>
      <c r="HD91">
        <v>1</v>
      </c>
      <c r="HE91">
        <v>0</v>
      </c>
      <c r="HF91" t="s">
        <v>2605</v>
      </c>
      <c r="HH91" t="s">
        <v>2204</v>
      </c>
      <c r="HI91">
        <v>1</v>
      </c>
      <c r="HJ91">
        <v>0</v>
      </c>
      <c r="HK91">
        <v>0</v>
      </c>
      <c r="HL91">
        <v>0</v>
      </c>
      <c r="JB91" t="s">
        <v>2606</v>
      </c>
      <c r="JC91">
        <v>0</v>
      </c>
      <c r="JD91">
        <v>0</v>
      </c>
      <c r="JE91">
        <v>0</v>
      </c>
      <c r="JF91">
        <v>0</v>
      </c>
      <c r="JG91">
        <v>0</v>
      </c>
      <c r="JH91">
        <v>0</v>
      </c>
      <c r="JI91">
        <v>0</v>
      </c>
      <c r="JJ91">
        <v>0</v>
      </c>
      <c r="JK91">
        <v>0</v>
      </c>
      <c r="JL91">
        <v>0</v>
      </c>
      <c r="JM91">
        <v>0</v>
      </c>
      <c r="JN91">
        <v>0</v>
      </c>
      <c r="JO91">
        <v>0</v>
      </c>
      <c r="JP91">
        <v>0</v>
      </c>
      <c r="JQ91">
        <v>1</v>
      </c>
      <c r="JR91">
        <v>0</v>
      </c>
      <c r="JS91">
        <v>1</v>
      </c>
      <c r="JT91">
        <v>6</v>
      </c>
      <c r="QM91" t="s">
        <v>2200</v>
      </c>
      <c r="QN91">
        <v>250</v>
      </c>
      <c r="QO91" t="s">
        <v>2199</v>
      </c>
      <c r="QR91">
        <v>30</v>
      </c>
      <c r="QS91">
        <v>2</v>
      </c>
      <c r="QT91">
        <v>0</v>
      </c>
      <c r="QU91">
        <v>100</v>
      </c>
      <c r="QV91">
        <v>300</v>
      </c>
      <c r="QX91" t="s">
        <v>2220</v>
      </c>
      <c r="SF91" t="s">
        <v>2204</v>
      </c>
      <c r="SG91">
        <v>1</v>
      </c>
      <c r="SH91">
        <v>0</v>
      </c>
      <c r="SI91">
        <v>0</v>
      </c>
      <c r="SJ91">
        <v>0</v>
      </c>
      <c r="AQG91" t="s">
        <v>2206</v>
      </c>
      <c r="AQH91">
        <v>1</v>
      </c>
      <c r="AQI91">
        <v>0</v>
      </c>
      <c r="AQJ91">
        <v>0</v>
      </c>
      <c r="AQK91">
        <v>0</v>
      </c>
      <c r="AQL91">
        <v>0</v>
      </c>
      <c r="AQM91">
        <v>0</v>
      </c>
      <c r="AQN91">
        <v>0</v>
      </c>
      <c r="AQO91">
        <v>0</v>
      </c>
      <c r="AQP91">
        <v>0</v>
      </c>
      <c r="AQQ91">
        <v>0</v>
      </c>
      <c r="AQS91" t="s">
        <v>2601</v>
      </c>
      <c r="AQT91">
        <v>1</v>
      </c>
      <c r="AQU91">
        <v>0</v>
      </c>
      <c r="AQV91">
        <v>0</v>
      </c>
      <c r="AQW91">
        <v>0</v>
      </c>
      <c r="AQX91">
        <v>0</v>
      </c>
      <c r="AQY91">
        <v>0</v>
      </c>
      <c r="AQZ91">
        <v>0</v>
      </c>
      <c r="ARA91">
        <v>0</v>
      </c>
      <c r="ARB91">
        <v>0</v>
      </c>
      <c r="ARC91">
        <v>0</v>
      </c>
      <c r="ARD91">
        <v>0</v>
      </c>
      <c r="ARF91" t="s">
        <v>2306</v>
      </c>
      <c r="ARG91" t="s">
        <v>2220</v>
      </c>
      <c r="ARH91">
        <v>1</v>
      </c>
      <c r="ARI91">
        <v>0</v>
      </c>
      <c r="ARJ91">
        <v>0</v>
      </c>
      <c r="ARK91">
        <v>0</v>
      </c>
      <c r="ARL91">
        <v>0</v>
      </c>
      <c r="ARM91">
        <v>0</v>
      </c>
      <c r="ARN91" t="s">
        <v>2607</v>
      </c>
      <c r="ARO91" t="s">
        <v>2206</v>
      </c>
      <c r="ARP91">
        <v>1</v>
      </c>
      <c r="ARQ91">
        <v>0</v>
      </c>
      <c r="ARR91">
        <v>0</v>
      </c>
      <c r="ARS91">
        <v>0</v>
      </c>
      <c r="ART91">
        <v>0</v>
      </c>
      <c r="ARU91">
        <v>0</v>
      </c>
      <c r="ARW91">
        <v>0</v>
      </c>
      <c r="ARX91">
        <v>0</v>
      </c>
      <c r="ARY91">
        <v>0</v>
      </c>
      <c r="ASB91" t="s">
        <v>2211</v>
      </c>
      <c r="ASC91" t="s">
        <v>2206</v>
      </c>
      <c r="ASD91">
        <v>1</v>
      </c>
      <c r="ASE91">
        <v>0</v>
      </c>
      <c r="ASF91">
        <v>0</v>
      </c>
      <c r="ASG91">
        <v>0</v>
      </c>
      <c r="ASH91">
        <v>0</v>
      </c>
      <c r="ASI91">
        <v>0</v>
      </c>
      <c r="ASJ91">
        <v>0</v>
      </c>
      <c r="ASK91">
        <v>0</v>
      </c>
      <c r="ASL91">
        <v>0</v>
      </c>
      <c r="ASN91" t="s">
        <v>2206</v>
      </c>
      <c r="ASO91">
        <v>1</v>
      </c>
      <c r="ASP91">
        <v>0</v>
      </c>
      <c r="ASQ91">
        <v>0</v>
      </c>
      <c r="ASR91">
        <v>0</v>
      </c>
      <c r="ASS91">
        <v>0</v>
      </c>
      <c r="AST91">
        <v>0</v>
      </c>
      <c r="ASU91">
        <v>0</v>
      </c>
      <c r="ASV91">
        <v>0</v>
      </c>
      <c r="ASW91">
        <v>0</v>
      </c>
      <c r="ASX91">
        <v>0</v>
      </c>
      <c r="ASZ91" t="s">
        <v>2206</v>
      </c>
      <c r="ATA91">
        <v>1</v>
      </c>
      <c r="ATB91">
        <v>0</v>
      </c>
      <c r="ATC91">
        <v>0</v>
      </c>
      <c r="ATD91">
        <v>0</v>
      </c>
      <c r="ATE91">
        <v>0</v>
      </c>
      <c r="ATF91">
        <v>0</v>
      </c>
      <c r="ATG91">
        <v>0</v>
      </c>
      <c r="ATH91">
        <v>0</v>
      </c>
      <c r="ATI91">
        <v>0</v>
      </c>
      <c r="ATK91" t="s">
        <v>2206</v>
      </c>
      <c r="ATL91">
        <v>1</v>
      </c>
      <c r="ATM91">
        <v>0</v>
      </c>
      <c r="ATN91">
        <v>0</v>
      </c>
      <c r="ATO91">
        <v>0</v>
      </c>
      <c r="ATP91">
        <v>0</v>
      </c>
      <c r="ATQ91">
        <v>0</v>
      </c>
      <c r="ATR91">
        <v>0</v>
      </c>
      <c r="ATS91">
        <v>0</v>
      </c>
      <c r="ATT91">
        <v>0</v>
      </c>
      <c r="ATV91" t="s">
        <v>2213</v>
      </c>
      <c r="ATZ91" t="s">
        <v>2250</v>
      </c>
      <c r="AUA91" t="s">
        <v>2220</v>
      </c>
      <c r="AUI91">
        <v>469247067</v>
      </c>
      <c r="AUJ91" s="2">
        <v>45159.407037037032</v>
      </c>
      <c r="AUM91" t="s">
        <v>2214</v>
      </c>
      <c r="AUN91" t="s">
        <v>2215</v>
      </c>
      <c r="AUO91" t="s">
        <v>2216</v>
      </c>
    </row>
    <row r="92" spans="1:1237" x14ac:dyDescent="0.35">
      <c r="A92">
        <v>91</v>
      </c>
      <c r="B92" t="s">
        <v>2608</v>
      </c>
      <c r="C92" s="2">
        <v>45156</v>
      </c>
      <c r="D92" t="s">
        <v>2591</v>
      </c>
      <c r="E92" t="s">
        <v>2592</v>
      </c>
      <c r="F92" s="2">
        <v>45156.387985277783</v>
      </c>
      <c r="G92" s="2">
        <v>45158.429509745372</v>
      </c>
      <c r="H92" t="s">
        <v>2189</v>
      </c>
      <c r="K92" t="s">
        <v>2593</v>
      </c>
      <c r="L92" s="2">
        <v>45158</v>
      </c>
      <c r="M92" t="s">
        <v>2594</v>
      </c>
      <c r="N92" t="s">
        <v>2595</v>
      </c>
      <c r="O92" t="s">
        <v>64</v>
      </c>
      <c r="P92" t="s">
        <v>2503</v>
      </c>
      <c r="S92" t="s">
        <v>2596</v>
      </c>
      <c r="T92" t="s">
        <v>2597</v>
      </c>
      <c r="V92" t="s">
        <v>2195</v>
      </c>
      <c r="X92" t="s">
        <v>2253</v>
      </c>
      <c r="AA92" t="s">
        <v>2297</v>
      </c>
      <c r="AB92">
        <v>0</v>
      </c>
      <c r="AC92">
        <v>0</v>
      </c>
      <c r="AD92">
        <v>1</v>
      </c>
      <c r="AE92">
        <v>0</v>
      </c>
      <c r="AF92">
        <v>1</v>
      </c>
      <c r="BH92" t="s">
        <v>2200</v>
      </c>
      <c r="BI92" t="s">
        <v>2269</v>
      </c>
      <c r="BJ92">
        <v>1</v>
      </c>
      <c r="BK92">
        <v>1</v>
      </c>
      <c r="BL92">
        <v>500</v>
      </c>
      <c r="BM92">
        <v>300</v>
      </c>
      <c r="BN92" t="s">
        <v>2552</v>
      </c>
      <c r="BQ92">
        <v>30</v>
      </c>
      <c r="BR92">
        <v>1</v>
      </c>
      <c r="BS92">
        <v>0</v>
      </c>
      <c r="BT92">
        <v>120</v>
      </c>
      <c r="BU92">
        <v>240</v>
      </c>
      <c r="BW92" t="s">
        <v>2220</v>
      </c>
      <c r="CS92" t="s">
        <v>2204</v>
      </c>
      <c r="CT92">
        <v>1</v>
      </c>
      <c r="CU92">
        <v>0</v>
      </c>
      <c r="CV92">
        <v>0</v>
      </c>
      <c r="CW92">
        <v>0</v>
      </c>
      <c r="EK92" t="s">
        <v>2206</v>
      </c>
      <c r="EL92">
        <v>0</v>
      </c>
      <c r="EM92">
        <v>0</v>
      </c>
      <c r="EN92">
        <v>0</v>
      </c>
      <c r="EO92">
        <v>0</v>
      </c>
      <c r="EP92">
        <v>1</v>
      </c>
      <c r="EQ92">
        <v>1</v>
      </c>
      <c r="JB92" t="s">
        <v>2609</v>
      </c>
      <c r="JC92">
        <v>0</v>
      </c>
      <c r="JD92">
        <v>0</v>
      </c>
      <c r="JE92">
        <v>0</v>
      </c>
      <c r="JF92">
        <v>0</v>
      </c>
      <c r="JG92">
        <v>0</v>
      </c>
      <c r="JH92">
        <v>0</v>
      </c>
      <c r="JI92">
        <v>0</v>
      </c>
      <c r="JJ92">
        <v>0</v>
      </c>
      <c r="JK92">
        <v>0</v>
      </c>
      <c r="JL92">
        <v>0</v>
      </c>
      <c r="JM92">
        <v>0</v>
      </c>
      <c r="JN92">
        <v>0</v>
      </c>
      <c r="JO92">
        <v>1</v>
      </c>
      <c r="JP92">
        <v>0</v>
      </c>
      <c r="JQ92">
        <v>1</v>
      </c>
      <c r="JR92">
        <v>0</v>
      </c>
      <c r="JS92">
        <v>2</v>
      </c>
      <c r="JT92">
        <v>4</v>
      </c>
      <c r="PN92" t="s">
        <v>2200</v>
      </c>
      <c r="PO92">
        <v>1250</v>
      </c>
      <c r="PP92" t="s">
        <v>2552</v>
      </c>
      <c r="PS92">
        <v>60</v>
      </c>
      <c r="PT92">
        <v>1</v>
      </c>
      <c r="PU92">
        <v>0</v>
      </c>
      <c r="PV92">
        <v>20</v>
      </c>
      <c r="PW92">
        <v>50</v>
      </c>
      <c r="QM92" t="s">
        <v>2200</v>
      </c>
      <c r="QN92">
        <v>250</v>
      </c>
      <c r="QO92" t="s">
        <v>2552</v>
      </c>
      <c r="QR92">
        <v>30</v>
      </c>
      <c r="QS92">
        <v>1</v>
      </c>
      <c r="QT92">
        <v>0</v>
      </c>
      <c r="QU92">
        <v>100</v>
      </c>
      <c r="QV92">
        <v>200</v>
      </c>
      <c r="QX92" t="s">
        <v>2220</v>
      </c>
      <c r="SF92" t="s">
        <v>2204</v>
      </c>
      <c r="SG92">
        <v>1</v>
      </c>
      <c r="SH92">
        <v>0</v>
      </c>
      <c r="SI92">
        <v>0</v>
      </c>
      <c r="SJ92">
        <v>0</v>
      </c>
      <c r="AQG92" t="s">
        <v>2206</v>
      </c>
      <c r="AQH92">
        <v>1</v>
      </c>
      <c r="AQI92">
        <v>0</v>
      </c>
      <c r="AQJ92">
        <v>0</v>
      </c>
      <c r="AQK92">
        <v>0</v>
      </c>
      <c r="AQL92">
        <v>0</v>
      </c>
      <c r="AQM92">
        <v>0</v>
      </c>
      <c r="AQN92">
        <v>0</v>
      </c>
      <c r="AQO92">
        <v>0</v>
      </c>
      <c r="AQP92">
        <v>0</v>
      </c>
      <c r="AQQ92">
        <v>0</v>
      </c>
      <c r="AQS92" t="s">
        <v>2601</v>
      </c>
      <c r="AQT92">
        <v>1</v>
      </c>
      <c r="AQU92">
        <v>0</v>
      </c>
      <c r="AQV92">
        <v>0</v>
      </c>
      <c r="AQW92">
        <v>0</v>
      </c>
      <c r="AQX92">
        <v>0</v>
      </c>
      <c r="AQY92">
        <v>0</v>
      </c>
      <c r="AQZ92">
        <v>0</v>
      </c>
      <c r="ARA92">
        <v>0</v>
      </c>
      <c r="ARB92">
        <v>0</v>
      </c>
      <c r="ARC92">
        <v>0</v>
      </c>
      <c r="ARD92">
        <v>0</v>
      </c>
      <c r="ARF92" t="s">
        <v>2542</v>
      </c>
      <c r="ARG92" t="s">
        <v>2220</v>
      </c>
      <c r="ARH92">
        <v>1</v>
      </c>
      <c r="ARI92">
        <v>0</v>
      </c>
      <c r="ARJ92">
        <v>0</v>
      </c>
      <c r="ARK92">
        <v>0</v>
      </c>
      <c r="ARL92">
        <v>0</v>
      </c>
      <c r="ARM92">
        <v>0</v>
      </c>
      <c r="ARN92" t="s">
        <v>2607</v>
      </c>
      <c r="ARO92" t="s">
        <v>2206</v>
      </c>
      <c r="ARP92">
        <v>1</v>
      </c>
      <c r="ARQ92">
        <v>0</v>
      </c>
      <c r="ARR92">
        <v>0</v>
      </c>
      <c r="ARS92">
        <v>0</v>
      </c>
      <c r="ART92">
        <v>0</v>
      </c>
      <c r="ARU92">
        <v>0</v>
      </c>
      <c r="ARW92">
        <v>0</v>
      </c>
      <c r="ARX92">
        <v>0</v>
      </c>
      <c r="ARY92">
        <v>0</v>
      </c>
      <c r="ASB92" t="s">
        <v>2211</v>
      </c>
      <c r="ASC92" t="s">
        <v>2206</v>
      </c>
      <c r="ASD92">
        <v>1</v>
      </c>
      <c r="ASE92">
        <v>0</v>
      </c>
      <c r="ASF92">
        <v>0</v>
      </c>
      <c r="ASG92">
        <v>0</v>
      </c>
      <c r="ASH92">
        <v>0</v>
      </c>
      <c r="ASI92">
        <v>0</v>
      </c>
      <c r="ASJ92">
        <v>0</v>
      </c>
      <c r="ASK92">
        <v>0</v>
      </c>
      <c r="ASL92">
        <v>0</v>
      </c>
      <c r="ASN92" t="s">
        <v>2206</v>
      </c>
      <c r="ASO92">
        <v>1</v>
      </c>
      <c r="ASP92">
        <v>0</v>
      </c>
      <c r="ASQ92">
        <v>0</v>
      </c>
      <c r="ASR92">
        <v>0</v>
      </c>
      <c r="ASS92">
        <v>0</v>
      </c>
      <c r="AST92">
        <v>0</v>
      </c>
      <c r="ASU92">
        <v>0</v>
      </c>
      <c r="ASV92">
        <v>0</v>
      </c>
      <c r="ASW92">
        <v>0</v>
      </c>
      <c r="ASX92">
        <v>0</v>
      </c>
      <c r="ASZ92" t="s">
        <v>2206</v>
      </c>
      <c r="ATA92">
        <v>1</v>
      </c>
      <c r="ATB92">
        <v>0</v>
      </c>
      <c r="ATC92">
        <v>0</v>
      </c>
      <c r="ATD92">
        <v>0</v>
      </c>
      <c r="ATE92">
        <v>0</v>
      </c>
      <c r="ATF92">
        <v>0</v>
      </c>
      <c r="ATG92">
        <v>0</v>
      </c>
      <c r="ATH92">
        <v>0</v>
      </c>
      <c r="ATI92">
        <v>0</v>
      </c>
      <c r="ATK92" t="s">
        <v>2206</v>
      </c>
      <c r="ATL92">
        <v>1</v>
      </c>
      <c r="ATM92">
        <v>0</v>
      </c>
      <c r="ATN92">
        <v>0</v>
      </c>
      <c r="ATO92">
        <v>0</v>
      </c>
      <c r="ATP92">
        <v>0</v>
      </c>
      <c r="ATQ92">
        <v>0</v>
      </c>
      <c r="ATR92">
        <v>0</v>
      </c>
      <c r="ATS92">
        <v>0</v>
      </c>
      <c r="ATT92">
        <v>0</v>
      </c>
      <c r="ATV92" t="s">
        <v>2213</v>
      </c>
      <c r="ATZ92" t="s">
        <v>2213</v>
      </c>
      <c r="AUI92">
        <v>469247085</v>
      </c>
      <c r="AUJ92" s="2">
        <v>45159.407048611123</v>
      </c>
      <c r="AUM92" t="s">
        <v>2214</v>
      </c>
      <c r="AUN92" t="s">
        <v>2215</v>
      </c>
      <c r="AUO92" t="s">
        <v>2216</v>
      </c>
    </row>
    <row r="93" spans="1:1237" x14ac:dyDescent="0.35">
      <c r="A93">
        <v>92</v>
      </c>
      <c r="B93" t="s">
        <v>2610</v>
      </c>
      <c r="C93" s="2">
        <v>45156</v>
      </c>
      <c r="D93" t="s">
        <v>2591</v>
      </c>
      <c r="E93" t="s">
        <v>2592</v>
      </c>
      <c r="F93" s="2">
        <v>45156.447026412032</v>
      </c>
      <c r="G93" s="2">
        <v>45156.734464618057</v>
      </c>
      <c r="H93" t="s">
        <v>2189</v>
      </c>
      <c r="K93" t="s">
        <v>2593</v>
      </c>
      <c r="L93" s="2">
        <v>45156</v>
      </c>
      <c r="M93" t="s">
        <v>2594</v>
      </c>
      <c r="N93" t="s">
        <v>2595</v>
      </c>
      <c r="O93" t="s">
        <v>64</v>
      </c>
      <c r="P93" t="s">
        <v>2192</v>
      </c>
      <c r="S93" t="s">
        <v>2596</v>
      </c>
      <c r="T93" t="s">
        <v>2597</v>
      </c>
      <c r="V93" t="s">
        <v>2195</v>
      </c>
      <c r="X93" t="s">
        <v>2196</v>
      </c>
      <c r="AA93" t="s">
        <v>2206</v>
      </c>
      <c r="AB93">
        <v>0</v>
      </c>
      <c r="AC93">
        <v>0</v>
      </c>
      <c r="AD93">
        <v>0</v>
      </c>
      <c r="AE93">
        <v>1</v>
      </c>
      <c r="AF93">
        <v>1</v>
      </c>
      <c r="EK93" t="s">
        <v>2611</v>
      </c>
      <c r="EL93">
        <v>1</v>
      </c>
      <c r="EM93">
        <v>0</v>
      </c>
      <c r="EN93">
        <v>1</v>
      </c>
      <c r="EO93">
        <v>1</v>
      </c>
      <c r="EP93">
        <v>0</v>
      </c>
      <c r="EQ93">
        <v>3</v>
      </c>
      <c r="ES93" t="s">
        <v>2200</v>
      </c>
      <c r="ET93">
        <v>5000</v>
      </c>
      <c r="EU93" t="s">
        <v>2552</v>
      </c>
      <c r="EX93">
        <v>30</v>
      </c>
      <c r="EY93">
        <v>1</v>
      </c>
      <c r="EZ93">
        <v>0</v>
      </c>
      <c r="FA93">
        <v>20</v>
      </c>
      <c r="FB93">
        <v>50</v>
      </c>
      <c r="FO93" t="s">
        <v>2200</v>
      </c>
      <c r="FP93">
        <v>1500</v>
      </c>
      <c r="FQ93" t="s">
        <v>2552</v>
      </c>
      <c r="FT93">
        <v>60</v>
      </c>
      <c r="FU93">
        <v>1</v>
      </c>
      <c r="FV93">
        <v>0</v>
      </c>
      <c r="FW93">
        <v>20</v>
      </c>
      <c r="FX93">
        <v>40</v>
      </c>
      <c r="FZ93" t="s">
        <v>2200</v>
      </c>
      <c r="GA93">
        <v>2250</v>
      </c>
      <c r="GB93" t="s">
        <v>2552</v>
      </c>
      <c r="GE93">
        <v>90</v>
      </c>
      <c r="GF93">
        <v>1</v>
      </c>
      <c r="GG93">
        <v>0</v>
      </c>
      <c r="GH93">
        <v>20</v>
      </c>
      <c r="GI93">
        <v>50</v>
      </c>
      <c r="GK93" t="s">
        <v>2220</v>
      </c>
      <c r="HH93" t="s">
        <v>2204</v>
      </c>
      <c r="HI93">
        <v>1</v>
      </c>
      <c r="HJ93">
        <v>0</v>
      </c>
      <c r="HK93">
        <v>0</v>
      </c>
      <c r="HL93">
        <v>0</v>
      </c>
      <c r="JB93" t="s">
        <v>2606</v>
      </c>
      <c r="JC93">
        <v>0</v>
      </c>
      <c r="JD93">
        <v>0</v>
      </c>
      <c r="JE93">
        <v>0</v>
      </c>
      <c r="JF93">
        <v>0</v>
      </c>
      <c r="JG93">
        <v>0</v>
      </c>
      <c r="JH93">
        <v>0</v>
      </c>
      <c r="JI93">
        <v>0</v>
      </c>
      <c r="JJ93">
        <v>0</v>
      </c>
      <c r="JK93">
        <v>0</v>
      </c>
      <c r="JL93">
        <v>0</v>
      </c>
      <c r="JM93">
        <v>0</v>
      </c>
      <c r="JN93">
        <v>0</v>
      </c>
      <c r="JO93">
        <v>0</v>
      </c>
      <c r="JP93">
        <v>0</v>
      </c>
      <c r="JQ93">
        <v>1</v>
      </c>
      <c r="JR93">
        <v>0</v>
      </c>
      <c r="JS93">
        <v>1</v>
      </c>
      <c r="JT93">
        <v>5</v>
      </c>
      <c r="QM93" t="s">
        <v>2200</v>
      </c>
      <c r="QN93">
        <v>250</v>
      </c>
      <c r="QO93" t="s">
        <v>2552</v>
      </c>
      <c r="QR93">
        <v>30</v>
      </c>
      <c r="QS93">
        <v>1</v>
      </c>
      <c r="QT93">
        <v>0</v>
      </c>
      <c r="QU93">
        <v>50</v>
      </c>
      <c r="QV93">
        <v>100</v>
      </c>
      <c r="QX93" t="s">
        <v>2220</v>
      </c>
      <c r="SF93" t="s">
        <v>2204</v>
      </c>
      <c r="SG93">
        <v>1</v>
      </c>
      <c r="SH93">
        <v>0</v>
      </c>
      <c r="SI93">
        <v>0</v>
      </c>
      <c r="SJ93">
        <v>0</v>
      </c>
      <c r="AQG93" t="s">
        <v>2206</v>
      </c>
      <c r="AQH93">
        <v>1</v>
      </c>
      <c r="AQI93">
        <v>0</v>
      </c>
      <c r="AQJ93">
        <v>0</v>
      </c>
      <c r="AQK93">
        <v>0</v>
      </c>
      <c r="AQL93">
        <v>0</v>
      </c>
      <c r="AQM93">
        <v>0</v>
      </c>
      <c r="AQN93">
        <v>0</v>
      </c>
      <c r="AQO93">
        <v>0</v>
      </c>
      <c r="AQP93">
        <v>0</v>
      </c>
      <c r="AQQ93">
        <v>0</v>
      </c>
      <c r="AQS93" t="s">
        <v>2229</v>
      </c>
      <c r="AQT93">
        <v>0</v>
      </c>
      <c r="AQU93">
        <v>0</v>
      </c>
      <c r="AQV93">
        <v>0</v>
      </c>
      <c r="AQW93">
        <v>0</v>
      </c>
      <c r="AQX93">
        <v>0</v>
      </c>
      <c r="AQY93">
        <v>0</v>
      </c>
      <c r="AQZ93">
        <v>0</v>
      </c>
      <c r="ARA93">
        <v>0</v>
      </c>
      <c r="ARB93">
        <v>0</v>
      </c>
      <c r="ARC93">
        <v>1</v>
      </c>
      <c r="ARD93">
        <v>0</v>
      </c>
      <c r="ARF93" t="s">
        <v>2542</v>
      </c>
      <c r="ARG93" t="s">
        <v>2220</v>
      </c>
      <c r="ARH93">
        <v>1</v>
      </c>
      <c r="ARI93">
        <v>0</v>
      </c>
      <c r="ARJ93">
        <v>0</v>
      </c>
      <c r="ARK93">
        <v>0</v>
      </c>
      <c r="ARL93">
        <v>0</v>
      </c>
      <c r="ARM93">
        <v>0</v>
      </c>
      <c r="ARO93" t="s">
        <v>2206</v>
      </c>
      <c r="ARP93">
        <v>1</v>
      </c>
      <c r="ARQ93">
        <v>0</v>
      </c>
      <c r="ARR93">
        <v>0</v>
      </c>
      <c r="ARS93">
        <v>0</v>
      </c>
      <c r="ART93">
        <v>0</v>
      </c>
      <c r="ARU93">
        <v>0</v>
      </c>
      <c r="ARW93">
        <v>0</v>
      </c>
      <c r="ARX93">
        <v>0</v>
      </c>
      <c r="ARY93">
        <v>0</v>
      </c>
      <c r="ASB93" t="s">
        <v>2211</v>
      </c>
      <c r="ASC93" t="s">
        <v>2206</v>
      </c>
      <c r="ASD93">
        <v>1</v>
      </c>
      <c r="ASE93">
        <v>0</v>
      </c>
      <c r="ASF93">
        <v>0</v>
      </c>
      <c r="ASG93">
        <v>0</v>
      </c>
      <c r="ASH93">
        <v>0</v>
      </c>
      <c r="ASI93">
        <v>0</v>
      </c>
      <c r="ASJ93">
        <v>0</v>
      </c>
      <c r="ASK93">
        <v>0</v>
      </c>
      <c r="ASL93">
        <v>0</v>
      </c>
      <c r="ASN93" t="s">
        <v>2206</v>
      </c>
      <c r="ASO93">
        <v>1</v>
      </c>
      <c r="ASP93">
        <v>0</v>
      </c>
      <c r="ASQ93">
        <v>0</v>
      </c>
      <c r="ASR93">
        <v>0</v>
      </c>
      <c r="ASS93">
        <v>0</v>
      </c>
      <c r="AST93">
        <v>0</v>
      </c>
      <c r="ASU93">
        <v>0</v>
      </c>
      <c r="ASV93">
        <v>0</v>
      </c>
      <c r="ASW93">
        <v>0</v>
      </c>
      <c r="ASX93">
        <v>0</v>
      </c>
      <c r="ASZ93" t="s">
        <v>2206</v>
      </c>
      <c r="ATA93">
        <v>1</v>
      </c>
      <c r="ATB93">
        <v>0</v>
      </c>
      <c r="ATC93">
        <v>0</v>
      </c>
      <c r="ATD93">
        <v>0</v>
      </c>
      <c r="ATE93">
        <v>0</v>
      </c>
      <c r="ATF93">
        <v>0</v>
      </c>
      <c r="ATG93">
        <v>0</v>
      </c>
      <c r="ATH93">
        <v>0</v>
      </c>
      <c r="ATI93">
        <v>0</v>
      </c>
      <c r="ATK93" t="s">
        <v>2206</v>
      </c>
      <c r="ATL93">
        <v>1</v>
      </c>
      <c r="ATM93">
        <v>0</v>
      </c>
      <c r="ATN93">
        <v>0</v>
      </c>
      <c r="ATO93">
        <v>0</v>
      </c>
      <c r="ATP93">
        <v>0</v>
      </c>
      <c r="ATQ93">
        <v>0</v>
      </c>
      <c r="ATR93">
        <v>0</v>
      </c>
      <c r="ATS93">
        <v>0</v>
      </c>
      <c r="ATT93">
        <v>0</v>
      </c>
      <c r="ATV93" t="s">
        <v>2213</v>
      </c>
      <c r="ATZ93" t="s">
        <v>2250</v>
      </c>
      <c r="AUA93" t="s">
        <v>2195</v>
      </c>
      <c r="AUC93" t="s">
        <v>2612</v>
      </c>
      <c r="AUI93">
        <v>469247098</v>
      </c>
      <c r="AUJ93" s="2">
        <v>45159.407071759248</v>
      </c>
      <c r="AUM93" t="s">
        <v>2214</v>
      </c>
      <c r="AUN93" t="s">
        <v>2215</v>
      </c>
      <c r="AUO93" t="s">
        <v>2216</v>
      </c>
    </row>
    <row r="94" spans="1:1237" x14ac:dyDescent="0.35">
      <c r="A94">
        <v>93</v>
      </c>
      <c r="B94" t="s">
        <v>2613</v>
      </c>
      <c r="C94" s="2">
        <v>45156</v>
      </c>
      <c r="D94" t="s">
        <v>2591</v>
      </c>
      <c r="E94" t="s">
        <v>2592</v>
      </c>
      <c r="F94" s="2">
        <v>45156.625740057869</v>
      </c>
      <c r="G94" s="2">
        <v>45158.841478229173</v>
      </c>
      <c r="H94" t="s">
        <v>2189</v>
      </c>
      <c r="K94" t="s">
        <v>2593</v>
      </c>
      <c r="L94" s="2">
        <v>45158</v>
      </c>
      <c r="M94" t="s">
        <v>2594</v>
      </c>
      <c r="N94" t="s">
        <v>2595</v>
      </c>
      <c r="O94" t="s">
        <v>64</v>
      </c>
      <c r="P94" t="s">
        <v>2503</v>
      </c>
      <c r="S94" t="s">
        <v>2596</v>
      </c>
      <c r="T94" t="s">
        <v>2597</v>
      </c>
      <c r="V94" t="s">
        <v>2195</v>
      </c>
      <c r="X94" t="s">
        <v>2253</v>
      </c>
      <c r="AA94" t="s">
        <v>2297</v>
      </c>
      <c r="AB94">
        <v>0</v>
      </c>
      <c r="AC94">
        <v>0</v>
      </c>
      <c r="AD94">
        <v>1</v>
      </c>
      <c r="AE94">
        <v>0</v>
      </c>
      <c r="AF94">
        <v>1</v>
      </c>
      <c r="BH94" t="s">
        <v>2200</v>
      </c>
      <c r="BI94" t="s">
        <v>2269</v>
      </c>
      <c r="BJ94">
        <v>1</v>
      </c>
      <c r="BK94">
        <v>1</v>
      </c>
      <c r="BL94">
        <v>500</v>
      </c>
      <c r="BM94">
        <v>300</v>
      </c>
      <c r="BN94" t="s">
        <v>2552</v>
      </c>
      <c r="BQ94">
        <v>30</v>
      </c>
      <c r="BR94">
        <v>1</v>
      </c>
      <c r="BS94">
        <v>0</v>
      </c>
      <c r="BT94">
        <v>120</v>
      </c>
      <c r="BU94">
        <v>240</v>
      </c>
      <c r="BW94" t="s">
        <v>2220</v>
      </c>
      <c r="CS94" t="s">
        <v>2204</v>
      </c>
      <c r="CT94">
        <v>1</v>
      </c>
      <c r="CU94">
        <v>0</v>
      </c>
      <c r="CV94">
        <v>0</v>
      </c>
      <c r="CW94">
        <v>0</v>
      </c>
      <c r="EK94" t="s">
        <v>2206</v>
      </c>
      <c r="EL94">
        <v>0</v>
      </c>
      <c r="EM94">
        <v>0</v>
      </c>
      <c r="EN94">
        <v>0</v>
      </c>
      <c r="EO94">
        <v>0</v>
      </c>
      <c r="EP94">
        <v>1</v>
      </c>
      <c r="EQ94">
        <v>1</v>
      </c>
      <c r="JB94" t="s">
        <v>2614</v>
      </c>
      <c r="JC94">
        <v>0</v>
      </c>
      <c r="JD94">
        <v>1</v>
      </c>
      <c r="JE94">
        <v>0</v>
      </c>
      <c r="JF94">
        <v>0</v>
      </c>
      <c r="JG94">
        <v>0</v>
      </c>
      <c r="JH94">
        <v>0</v>
      </c>
      <c r="JI94">
        <v>0</v>
      </c>
      <c r="JJ94">
        <v>0</v>
      </c>
      <c r="JK94">
        <v>0</v>
      </c>
      <c r="JL94">
        <v>0</v>
      </c>
      <c r="JM94">
        <v>0</v>
      </c>
      <c r="JN94">
        <v>0</v>
      </c>
      <c r="JO94">
        <v>1</v>
      </c>
      <c r="JP94">
        <v>0</v>
      </c>
      <c r="JQ94">
        <v>1</v>
      </c>
      <c r="JR94">
        <v>0</v>
      </c>
      <c r="JS94">
        <v>3</v>
      </c>
      <c r="JT94">
        <v>5</v>
      </c>
      <c r="KG94" t="s">
        <v>2200</v>
      </c>
      <c r="KH94" t="s">
        <v>2262</v>
      </c>
      <c r="KI94">
        <v>1</v>
      </c>
      <c r="KJ94">
        <v>1</v>
      </c>
      <c r="KK94">
        <v>6500</v>
      </c>
      <c r="KL94">
        <v>100</v>
      </c>
      <c r="KM94" t="s">
        <v>2552</v>
      </c>
      <c r="KP94">
        <v>30</v>
      </c>
      <c r="KQ94">
        <v>1</v>
      </c>
      <c r="KR94">
        <v>0</v>
      </c>
      <c r="KS94">
        <v>10</v>
      </c>
      <c r="KT94">
        <v>10</v>
      </c>
      <c r="PN94" t="s">
        <v>2200</v>
      </c>
      <c r="PO94">
        <v>1250</v>
      </c>
      <c r="PP94" t="s">
        <v>2552</v>
      </c>
      <c r="PS94">
        <v>60</v>
      </c>
      <c r="PT94">
        <v>1</v>
      </c>
      <c r="PU94">
        <v>0</v>
      </c>
      <c r="PV94">
        <v>20</v>
      </c>
      <c r="PW94">
        <v>50</v>
      </c>
      <c r="QM94" t="s">
        <v>2200</v>
      </c>
      <c r="QN94">
        <v>250</v>
      </c>
      <c r="QO94" t="s">
        <v>2552</v>
      </c>
      <c r="QR94">
        <v>14</v>
      </c>
      <c r="QS94">
        <v>1</v>
      </c>
      <c r="QT94">
        <v>0</v>
      </c>
      <c r="QU94">
        <v>20</v>
      </c>
      <c r="QV94">
        <v>100</v>
      </c>
      <c r="QX94" t="s">
        <v>2220</v>
      </c>
      <c r="SF94" t="s">
        <v>2204</v>
      </c>
      <c r="SG94">
        <v>1</v>
      </c>
      <c r="SH94">
        <v>0</v>
      </c>
      <c r="SI94">
        <v>0</v>
      </c>
      <c r="SJ94">
        <v>0</v>
      </c>
      <c r="AQG94" t="s">
        <v>2206</v>
      </c>
      <c r="AQH94">
        <v>1</v>
      </c>
      <c r="AQI94">
        <v>0</v>
      </c>
      <c r="AQJ94">
        <v>0</v>
      </c>
      <c r="AQK94">
        <v>0</v>
      </c>
      <c r="AQL94">
        <v>0</v>
      </c>
      <c r="AQM94">
        <v>0</v>
      </c>
      <c r="AQN94">
        <v>0</v>
      </c>
      <c r="AQO94">
        <v>0</v>
      </c>
      <c r="AQP94">
        <v>0</v>
      </c>
      <c r="AQQ94">
        <v>0</v>
      </c>
      <c r="AQS94" t="s">
        <v>2601</v>
      </c>
      <c r="AQT94">
        <v>1</v>
      </c>
      <c r="AQU94">
        <v>0</v>
      </c>
      <c r="AQV94">
        <v>0</v>
      </c>
      <c r="AQW94">
        <v>0</v>
      </c>
      <c r="AQX94">
        <v>0</v>
      </c>
      <c r="AQY94">
        <v>0</v>
      </c>
      <c r="AQZ94">
        <v>0</v>
      </c>
      <c r="ARA94">
        <v>0</v>
      </c>
      <c r="ARB94">
        <v>0</v>
      </c>
      <c r="ARC94">
        <v>0</v>
      </c>
      <c r="ARD94">
        <v>0</v>
      </c>
      <c r="ARF94" t="s">
        <v>2542</v>
      </c>
      <c r="ARG94" t="s">
        <v>2220</v>
      </c>
      <c r="ARH94">
        <v>1</v>
      </c>
      <c r="ARI94">
        <v>0</v>
      </c>
      <c r="ARJ94">
        <v>0</v>
      </c>
      <c r="ARK94">
        <v>0</v>
      </c>
      <c r="ARL94">
        <v>0</v>
      </c>
      <c r="ARM94">
        <v>0</v>
      </c>
      <c r="ARN94" t="s">
        <v>2607</v>
      </c>
      <c r="ARO94" t="s">
        <v>2206</v>
      </c>
      <c r="ARP94">
        <v>1</v>
      </c>
      <c r="ARQ94">
        <v>0</v>
      </c>
      <c r="ARR94">
        <v>0</v>
      </c>
      <c r="ARS94">
        <v>0</v>
      </c>
      <c r="ART94">
        <v>0</v>
      </c>
      <c r="ARU94">
        <v>0</v>
      </c>
      <c r="ARW94">
        <v>0</v>
      </c>
      <c r="ARX94">
        <v>0</v>
      </c>
      <c r="ARY94">
        <v>0</v>
      </c>
      <c r="ASB94" t="s">
        <v>2211</v>
      </c>
      <c r="ASC94" t="s">
        <v>2206</v>
      </c>
      <c r="ASD94">
        <v>1</v>
      </c>
      <c r="ASE94">
        <v>0</v>
      </c>
      <c r="ASF94">
        <v>0</v>
      </c>
      <c r="ASG94">
        <v>0</v>
      </c>
      <c r="ASH94">
        <v>0</v>
      </c>
      <c r="ASI94">
        <v>0</v>
      </c>
      <c r="ASJ94">
        <v>0</v>
      </c>
      <c r="ASK94">
        <v>0</v>
      </c>
      <c r="ASL94">
        <v>0</v>
      </c>
      <c r="ASN94" t="s">
        <v>2206</v>
      </c>
      <c r="ASO94">
        <v>1</v>
      </c>
      <c r="ASP94">
        <v>0</v>
      </c>
      <c r="ASQ94">
        <v>0</v>
      </c>
      <c r="ASR94">
        <v>0</v>
      </c>
      <c r="ASS94">
        <v>0</v>
      </c>
      <c r="AST94">
        <v>0</v>
      </c>
      <c r="ASU94">
        <v>0</v>
      </c>
      <c r="ASV94">
        <v>0</v>
      </c>
      <c r="ASW94">
        <v>0</v>
      </c>
      <c r="ASX94">
        <v>0</v>
      </c>
      <c r="ASZ94" t="s">
        <v>2206</v>
      </c>
      <c r="ATA94">
        <v>1</v>
      </c>
      <c r="ATB94">
        <v>0</v>
      </c>
      <c r="ATC94">
        <v>0</v>
      </c>
      <c r="ATD94">
        <v>0</v>
      </c>
      <c r="ATE94">
        <v>0</v>
      </c>
      <c r="ATF94">
        <v>0</v>
      </c>
      <c r="ATG94">
        <v>0</v>
      </c>
      <c r="ATH94">
        <v>0</v>
      </c>
      <c r="ATI94">
        <v>0</v>
      </c>
      <c r="ATK94" t="s">
        <v>2206</v>
      </c>
      <c r="ATL94">
        <v>1</v>
      </c>
      <c r="ATM94">
        <v>0</v>
      </c>
      <c r="ATN94">
        <v>0</v>
      </c>
      <c r="ATO94">
        <v>0</v>
      </c>
      <c r="ATP94">
        <v>0</v>
      </c>
      <c r="ATQ94">
        <v>0</v>
      </c>
      <c r="ATR94">
        <v>0</v>
      </c>
      <c r="ATS94">
        <v>0</v>
      </c>
      <c r="ATT94">
        <v>0</v>
      </c>
      <c r="ATV94" t="s">
        <v>2213</v>
      </c>
      <c r="ATZ94" t="s">
        <v>2213</v>
      </c>
      <c r="AUI94">
        <v>469247124</v>
      </c>
      <c r="AUJ94" s="2">
        <v>45159.407094907408</v>
      </c>
      <c r="AUM94" t="s">
        <v>2214</v>
      </c>
      <c r="AUN94" t="s">
        <v>2215</v>
      </c>
      <c r="AUO94" t="s">
        <v>2216</v>
      </c>
    </row>
    <row r="95" spans="1:1237" x14ac:dyDescent="0.35">
      <c r="A95">
        <v>94</v>
      </c>
      <c r="B95" t="s">
        <v>2615</v>
      </c>
      <c r="C95" s="2">
        <v>45156</v>
      </c>
      <c r="D95" t="s">
        <v>2591</v>
      </c>
      <c r="E95" t="s">
        <v>2592</v>
      </c>
      <c r="F95" s="2">
        <v>45156.738836898148</v>
      </c>
      <c r="G95" s="2">
        <v>45157.418191168981</v>
      </c>
      <c r="H95" t="s">
        <v>2189</v>
      </c>
      <c r="K95" t="s">
        <v>2593</v>
      </c>
      <c r="L95" s="2">
        <v>45156</v>
      </c>
      <c r="M95" t="s">
        <v>2594</v>
      </c>
      <c r="N95" t="s">
        <v>2595</v>
      </c>
      <c r="O95" t="s">
        <v>64</v>
      </c>
      <c r="P95" t="s">
        <v>2192</v>
      </c>
      <c r="S95" t="s">
        <v>2596</v>
      </c>
      <c r="T95" t="s">
        <v>2597</v>
      </c>
      <c r="V95" t="s">
        <v>2195</v>
      </c>
      <c r="X95" t="s">
        <v>2253</v>
      </c>
      <c r="AA95" t="s">
        <v>2206</v>
      </c>
      <c r="AB95">
        <v>0</v>
      </c>
      <c r="AC95">
        <v>0</v>
      </c>
      <c r="AD95">
        <v>0</v>
      </c>
      <c r="AE95">
        <v>1</v>
      </c>
      <c r="AF95">
        <v>1</v>
      </c>
      <c r="EK95" t="s">
        <v>2206</v>
      </c>
      <c r="EL95">
        <v>0</v>
      </c>
      <c r="EM95">
        <v>0</v>
      </c>
      <c r="EN95">
        <v>0</v>
      </c>
      <c r="EO95">
        <v>0</v>
      </c>
      <c r="EP95">
        <v>1</v>
      </c>
      <c r="EQ95">
        <v>1</v>
      </c>
      <c r="JB95" t="s">
        <v>2270</v>
      </c>
      <c r="JC95">
        <v>0</v>
      </c>
      <c r="JD95">
        <v>0</v>
      </c>
      <c r="JE95">
        <v>1</v>
      </c>
      <c r="JF95">
        <v>0</v>
      </c>
      <c r="JG95">
        <v>0</v>
      </c>
      <c r="JH95">
        <v>0</v>
      </c>
      <c r="JI95">
        <v>0</v>
      </c>
      <c r="JJ95">
        <v>0</v>
      </c>
      <c r="JK95">
        <v>0</v>
      </c>
      <c r="JL95">
        <v>0</v>
      </c>
      <c r="JM95">
        <v>0</v>
      </c>
      <c r="JN95">
        <v>0</v>
      </c>
      <c r="JO95">
        <v>0</v>
      </c>
      <c r="JP95">
        <v>0</v>
      </c>
      <c r="JQ95">
        <v>0</v>
      </c>
      <c r="JR95">
        <v>0</v>
      </c>
      <c r="JS95">
        <v>1</v>
      </c>
      <c r="JT95">
        <v>3</v>
      </c>
      <c r="KV95" t="s">
        <v>2200</v>
      </c>
      <c r="KW95" t="s">
        <v>2560</v>
      </c>
      <c r="KX95">
        <v>0</v>
      </c>
      <c r="KY95">
        <v>1</v>
      </c>
      <c r="KZ95">
        <v>1</v>
      </c>
      <c r="LB95">
        <v>30000</v>
      </c>
      <c r="LC95">
        <v>35000</v>
      </c>
      <c r="LD95" t="s">
        <v>2199</v>
      </c>
      <c r="LG95">
        <v>60</v>
      </c>
      <c r="LH95">
        <v>3</v>
      </c>
      <c r="LI95">
        <v>0</v>
      </c>
      <c r="LJ95">
        <v>40</v>
      </c>
      <c r="LK95">
        <v>100</v>
      </c>
      <c r="QX95" t="s">
        <v>2220</v>
      </c>
      <c r="SF95" t="s">
        <v>2204</v>
      </c>
      <c r="SG95">
        <v>1</v>
      </c>
      <c r="SH95">
        <v>0</v>
      </c>
      <c r="SI95">
        <v>0</v>
      </c>
      <c r="SJ95">
        <v>0</v>
      </c>
      <c r="AQG95" t="s">
        <v>2206</v>
      </c>
      <c r="AQH95">
        <v>1</v>
      </c>
      <c r="AQI95">
        <v>0</v>
      </c>
      <c r="AQJ95">
        <v>0</v>
      </c>
      <c r="AQK95">
        <v>0</v>
      </c>
      <c r="AQL95">
        <v>0</v>
      </c>
      <c r="AQM95">
        <v>0</v>
      </c>
      <c r="AQN95">
        <v>0</v>
      </c>
      <c r="AQO95">
        <v>0</v>
      </c>
      <c r="AQP95">
        <v>0</v>
      </c>
      <c r="AQQ95">
        <v>0</v>
      </c>
      <c r="AQS95" t="s">
        <v>2601</v>
      </c>
      <c r="AQT95">
        <v>1</v>
      </c>
      <c r="AQU95">
        <v>0</v>
      </c>
      <c r="AQV95">
        <v>0</v>
      </c>
      <c r="AQW95">
        <v>0</v>
      </c>
      <c r="AQX95">
        <v>0</v>
      </c>
      <c r="AQY95">
        <v>0</v>
      </c>
      <c r="AQZ95">
        <v>0</v>
      </c>
      <c r="ARA95">
        <v>0</v>
      </c>
      <c r="ARB95">
        <v>0</v>
      </c>
      <c r="ARC95">
        <v>0</v>
      </c>
      <c r="ARD95">
        <v>0</v>
      </c>
      <c r="ARF95" t="s">
        <v>2542</v>
      </c>
      <c r="ARG95" t="s">
        <v>2220</v>
      </c>
      <c r="ARH95">
        <v>1</v>
      </c>
      <c r="ARI95">
        <v>0</v>
      </c>
      <c r="ARJ95">
        <v>0</v>
      </c>
      <c r="ARK95">
        <v>0</v>
      </c>
      <c r="ARL95">
        <v>0</v>
      </c>
      <c r="ARM95">
        <v>0</v>
      </c>
      <c r="ARN95" t="s">
        <v>2607</v>
      </c>
      <c r="ARO95" t="s">
        <v>2206</v>
      </c>
      <c r="ARP95">
        <v>1</v>
      </c>
      <c r="ARQ95">
        <v>0</v>
      </c>
      <c r="ARR95">
        <v>0</v>
      </c>
      <c r="ARS95">
        <v>0</v>
      </c>
      <c r="ART95">
        <v>0</v>
      </c>
      <c r="ARU95">
        <v>0</v>
      </c>
      <c r="ARW95">
        <v>0</v>
      </c>
      <c r="ARX95">
        <v>0</v>
      </c>
      <c r="ARY95">
        <v>0</v>
      </c>
      <c r="ASB95" t="s">
        <v>2211</v>
      </c>
      <c r="ASC95" t="s">
        <v>2206</v>
      </c>
      <c r="ASD95">
        <v>1</v>
      </c>
      <c r="ASE95">
        <v>0</v>
      </c>
      <c r="ASF95">
        <v>0</v>
      </c>
      <c r="ASG95">
        <v>0</v>
      </c>
      <c r="ASH95">
        <v>0</v>
      </c>
      <c r="ASI95">
        <v>0</v>
      </c>
      <c r="ASJ95">
        <v>0</v>
      </c>
      <c r="ASK95">
        <v>0</v>
      </c>
      <c r="ASL95">
        <v>0</v>
      </c>
      <c r="ASN95" t="s">
        <v>2206</v>
      </c>
      <c r="ASO95">
        <v>1</v>
      </c>
      <c r="ASP95">
        <v>0</v>
      </c>
      <c r="ASQ95">
        <v>0</v>
      </c>
      <c r="ASR95">
        <v>0</v>
      </c>
      <c r="ASS95">
        <v>0</v>
      </c>
      <c r="AST95">
        <v>0</v>
      </c>
      <c r="ASU95">
        <v>0</v>
      </c>
      <c r="ASV95">
        <v>0</v>
      </c>
      <c r="ASW95">
        <v>0</v>
      </c>
      <c r="ASX95">
        <v>0</v>
      </c>
      <c r="ASZ95" t="s">
        <v>2206</v>
      </c>
      <c r="ATA95">
        <v>1</v>
      </c>
      <c r="ATB95">
        <v>0</v>
      </c>
      <c r="ATC95">
        <v>0</v>
      </c>
      <c r="ATD95">
        <v>0</v>
      </c>
      <c r="ATE95">
        <v>0</v>
      </c>
      <c r="ATF95">
        <v>0</v>
      </c>
      <c r="ATG95">
        <v>0</v>
      </c>
      <c r="ATH95">
        <v>0</v>
      </c>
      <c r="ATI95">
        <v>0</v>
      </c>
      <c r="ATK95" t="s">
        <v>2206</v>
      </c>
      <c r="ATL95">
        <v>1</v>
      </c>
      <c r="ATM95">
        <v>0</v>
      </c>
      <c r="ATN95">
        <v>0</v>
      </c>
      <c r="ATO95">
        <v>0</v>
      </c>
      <c r="ATP95">
        <v>0</v>
      </c>
      <c r="ATQ95">
        <v>0</v>
      </c>
      <c r="ATR95">
        <v>0</v>
      </c>
      <c r="ATS95">
        <v>0</v>
      </c>
      <c r="ATT95">
        <v>0</v>
      </c>
      <c r="ATV95" t="s">
        <v>2213</v>
      </c>
      <c r="ATZ95" t="s">
        <v>2248</v>
      </c>
      <c r="AUA95" t="s">
        <v>2229</v>
      </c>
      <c r="AUI95">
        <v>469247134</v>
      </c>
      <c r="AUJ95" s="2">
        <v>45159.407118055547</v>
      </c>
      <c r="AUM95" t="s">
        <v>2214</v>
      </c>
      <c r="AUN95" t="s">
        <v>2215</v>
      </c>
      <c r="AUO95" t="s">
        <v>2216</v>
      </c>
    </row>
    <row r="96" spans="1:1237" x14ac:dyDescent="0.35">
      <c r="A96">
        <v>95</v>
      </c>
      <c r="B96" t="s">
        <v>2616</v>
      </c>
      <c r="C96" s="2">
        <v>45157</v>
      </c>
      <c r="D96" t="s">
        <v>2591</v>
      </c>
      <c r="E96" t="s">
        <v>2592</v>
      </c>
      <c r="F96" s="2">
        <v>45157.332444837957</v>
      </c>
      <c r="G96" s="2">
        <v>45158.767146053237</v>
      </c>
      <c r="H96" t="s">
        <v>2189</v>
      </c>
      <c r="K96" t="s">
        <v>2593</v>
      </c>
      <c r="L96" s="2">
        <v>45157</v>
      </c>
      <c r="M96" t="s">
        <v>2594</v>
      </c>
      <c r="N96" t="s">
        <v>2595</v>
      </c>
      <c r="O96" t="s">
        <v>64</v>
      </c>
      <c r="P96" t="s">
        <v>2192</v>
      </c>
      <c r="S96" t="s">
        <v>2596</v>
      </c>
      <c r="T96" t="s">
        <v>2597</v>
      </c>
      <c r="V96" t="s">
        <v>2195</v>
      </c>
      <c r="X96" t="s">
        <v>2196</v>
      </c>
      <c r="AA96" t="s">
        <v>2206</v>
      </c>
      <c r="AB96">
        <v>0</v>
      </c>
      <c r="AC96">
        <v>0</v>
      </c>
      <c r="AD96">
        <v>0</v>
      </c>
      <c r="AE96">
        <v>1</v>
      </c>
      <c r="AF96">
        <v>1</v>
      </c>
      <c r="EK96" t="s">
        <v>2206</v>
      </c>
      <c r="EL96">
        <v>0</v>
      </c>
      <c r="EM96">
        <v>0</v>
      </c>
      <c r="EN96">
        <v>0</v>
      </c>
      <c r="EO96">
        <v>0</v>
      </c>
      <c r="EP96">
        <v>1</v>
      </c>
      <c r="EQ96">
        <v>1</v>
      </c>
      <c r="JB96" t="s">
        <v>2617</v>
      </c>
      <c r="JC96">
        <v>0</v>
      </c>
      <c r="JD96">
        <v>0</v>
      </c>
      <c r="JE96">
        <v>0</v>
      </c>
      <c r="JF96">
        <v>0</v>
      </c>
      <c r="JG96">
        <v>0</v>
      </c>
      <c r="JH96">
        <v>0</v>
      </c>
      <c r="JI96">
        <v>0</v>
      </c>
      <c r="JJ96">
        <v>0</v>
      </c>
      <c r="JK96">
        <v>0</v>
      </c>
      <c r="JL96">
        <v>0</v>
      </c>
      <c r="JM96">
        <v>1</v>
      </c>
      <c r="JN96">
        <v>1</v>
      </c>
      <c r="JO96">
        <v>0</v>
      </c>
      <c r="JP96">
        <v>1</v>
      </c>
      <c r="JQ96">
        <v>0</v>
      </c>
      <c r="JR96">
        <v>0</v>
      </c>
      <c r="JS96">
        <v>3</v>
      </c>
      <c r="JT96">
        <v>5</v>
      </c>
      <c r="OR96" t="s">
        <v>2200</v>
      </c>
      <c r="OS96">
        <v>3000</v>
      </c>
      <c r="OT96" t="s">
        <v>2199</v>
      </c>
      <c r="OW96">
        <v>60</v>
      </c>
      <c r="OX96">
        <v>2</v>
      </c>
      <c r="OY96">
        <v>0</v>
      </c>
      <c r="OZ96">
        <v>100</v>
      </c>
      <c r="PA96">
        <v>200</v>
      </c>
      <c r="PC96" t="s">
        <v>2200</v>
      </c>
      <c r="PD96">
        <v>2500</v>
      </c>
      <c r="PE96" t="s">
        <v>2199</v>
      </c>
      <c r="PH96">
        <v>90</v>
      </c>
      <c r="PI96">
        <v>2</v>
      </c>
      <c r="PJ96">
        <v>0</v>
      </c>
      <c r="PK96">
        <v>100</v>
      </c>
      <c r="PL96">
        <v>200</v>
      </c>
      <c r="PY96" t="s">
        <v>2200</v>
      </c>
      <c r="PZ96" t="s">
        <v>2195</v>
      </c>
      <c r="QA96">
        <v>3000</v>
      </c>
      <c r="QD96" t="s">
        <v>2599</v>
      </c>
      <c r="QE96" t="s">
        <v>2600</v>
      </c>
      <c r="QG96">
        <v>30</v>
      </c>
      <c r="QH96">
        <v>7</v>
      </c>
      <c r="QI96">
        <v>0</v>
      </c>
      <c r="QJ96">
        <v>300</v>
      </c>
      <c r="QK96">
        <v>600</v>
      </c>
      <c r="QX96" t="s">
        <v>2195</v>
      </c>
      <c r="QZ96" t="s">
        <v>2618</v>
      </c>
      <c r="RA96">
        <v>0</v>
      </c>
      <c r="RB96">
        <v>0</v>
      </c>
      <c r="RC96">
        <v>0</v>
      </c>
      <c r="RD96">
        <v>0</v>
      </c>
      <c r="RE96">
        <v>0</v>
      </c>
      <c r="RF96">
        <v>0</v>
      </c>
      <c r="RG96">
        <v>0</v>
      </c>
      <c r="RH96">
        <v>0</v>
      </c>
      <c r="RI96">
        <v>0</v>
      </c>
      <c r="RJ96">
        <v>0</v>
      </c>
      <c r="RK96">
        <v>1</v>
      </c>
      <c r="RL96">
        <v>1</v>
      </c>
      <c r="RM96">
        <v>0</v>
      </c>
      <c r="RN96">
        <v>1</v>
      </c>
      <c r="RO96">
        <v>0</v>
      </c>
      <c r="RP96">
        <v>0</v>
      </c>
      <c r="RR96" t="s">
        <v>497</v>
      </c>
      <c r="RS96">
        <v>0</v>
      </c>
      <c r="RT96">
        <v>0</v>
      </c>
      <c r="RU96">
        <v>0</v>
      </c>
      <c r="RV96">
        <v>0</v>
      </c>
      <c r="RW96">
        <v>0</v>
      </c>
      <c r="RX96">
        <v>0</v>
      </c>
      <c r="RY96">
        <v>1</v>
      </c>
      <c r="RZ96">
        <v>0</v>
      </c>
      <c r="SA96">
        <v>0</v>
      </c>
      <c r="SB96">
        <v>0</v>
      </c>
      <c r="SC96">
        <v>0</v>
      </c>
      <c r="SF96" t="s">
        <v>2204</v>
      </c>
      <c r="SG96">
        <v>1</v>
      </c>
      <c r="SH96">
        <v>0</v>
      </c>
      <c r="SI96">
        <v>0</v>
      </c>
      <c r="SJ96">
        <v>0</v>
      </c>
      <c r="AQG96" t="s">
        <v>2206</v>
      </c>
      <c r="AQH96">
        <v>1</v>
      </c>
      <c r="AQI96">
        <v>0</v>
      </c>
      <c r="AQJ96">
        <v>0</v>
      </c>
      <c r="AQK96">
        <v>0</v>
      </c>
      <c r="AQL96">
        <v>0</v>
      </c>
      <c r="AQM96">
        <v>0</v>
      </c>
      <c r="AQN96">
        <v>0</v>
      </c>
      <c r="AQO96">
        <v>0</v>
      </c>
      <c r="AQP96">
        <v>0</v>
      </c>
      <c r="AQQ96">
        <v>0</v>
      </c>
      <c r="AQS96" t="s">
        <v>2601</v>
      </c>
      <c r="AQT96">
        <v>1</v>
      </c>
      <c r="AQU96">
        <v>0</v>
      </c>
      <c r="AQV96">
        <v>0</v>
      </c>
      <c r="AQW96">
        <v>0</v>
      </c>
      <c r="AQX96">
        <v>0</v>
      </c>
      <c r="AQY96">
        <v>0</v>
      </c>
      <c r="AQZ96">
        <v>0</v>
      </c>
      <c r="ARA96">
        <v>0</v>
      </c>
      <c r="ARB96">
        <v>0</v>
      </c>
      <c r="ARC96">
        <v>0</v>
      </c>
      <c r="ARD96">
        <v>0</v>
      </c>
      <c r="ARF96" t="s">
        <v>2542</v>
      </c>
      <c r="ARG96" t="s">
        <v>2220</v>
      </c>
      <c r="ARH96">
        <v>1</v>
      </c>
      <c r="ARI96">
        <v>0</v>
      </c>
      <c r="ARJ96">
        <v>0</v>
      </c>
      <c r="ARK96">
        <v>0</v>
      </c>
      <c r="ARL96">
        <v>0</v>
      </c>
      <c r="ARM96">
        <v>0</v>
      </c>
      <c r="ARN96" t="s">
        <v>2607</v>
      </c>
      <c r="ARO96" t="s">
        <v>2206</v>
      </c>
      <c r="ARP96">
        <v>1</v>
      </c>
      <c r="ARQ96">
        <v>0</v>
      </c>
      <c r="ARR96">
        <v>0</v>
      </c>
      <c r="ARS96">
        <v>0</v>
      </c>
      <c r="ART96">
        <v>0</v>
      </c>
      <c r="ARU96">
        <v>0</v>
      </c>
      <c r="ARW96">
        <v>0</v>
      </c>
      <c r="ARX96">
        <v>0</v>
      </c>
      <c r="ARY96">
        <v>0</v>
      </c>
      <c r="ASB96" t="s">
        <v>2211</v>
      </c>
      <c r="ASC96" t="s">
        <v>2206</v>
      </c>
      <c r="ASD96">
        <v>1</v>
      </c>
      <c r="ASE96">
        <v>0</v>
      </c>
      <c r="ASF96">
        <v>0</v>
      </c>
      <c r="ASG96">
        <v>0</v>
      </c>
      <c r="ASH96">
        <v>0</v>
      </c>
      <c r="ASI96">
        <v>0</v>
      </c>
      <c r="ASJ96">
        <v>0</v>
      </c>
      <c r="ASK96">
        <v>0</v>
      </c>
      <c r="ASL96">
        <v>0</v>
      </c>
      <c r="ASN96" t="s">
        <v>2206</v>
      </c>
      <c r="ASO96">
        <v>1</v>
      </c>
      <c r="ASP96">
        <v>0</v>
      </c>
      <c r="ASQ96">
        <v>0</v>
      </c>
      <c r="ASR96">
        <v>0</v>
      </c>
      <c r="ASS96">
        <v>0</v>
      </c>
      <c r="AST96">
        <v>0</v>
      </c>
      <c r="ASU96">
        <v>0</v>
      </c>
      <c r="ASV96">
        <v>0</v>
      </c>
      <c r="ASW96">
        <v>0</v>
      </c>
      <c r="ASX96">
        <v>0</v>
      </c>
      <c r="ASZ96" t="s">
        <v>2206</v>
      </c>
      <c r="ATA96">
        <v>1</v>
      </c>
      <c r="ATB96">
        <v>0</v>
      </c>
      <c r="ATC96">
        <v>0</v>
      </c>
      <c r="ATD96">
        <v>0</v>
      </c>
      <c r="ATE96">
        <v>0</v>
      </c>
      <c r="ATF96">
        <v>0</v>
      </c>
      <c r="ATG96">
        <v>0</v>
      </c>
      <c r="ATH96">
        <v>0</v>
      </c>
      <c r="ATI96">
        <v>0</v>
      </c>
      <c r="ATK96" t="s">
        <v>2206</v>
      </c>
      <c r="ATL96">
        <v>1</v>
      </c>
      <c r="ATM96">
        <v>0</v>
      </c>
      <c r="ATN96">
        <v>0</v>
      </c>
      <c r="ATO96">
        <v>0</v>
      </c>
      <c r="ATP96">
        <v>0</v>
      </c>
      <c r="ATQ96">
        <v>0</v>
      </c>
      <c r="ATR96">
        <v>0</v>
      </c>
      <c r="ATS96">
        <v>0</v>
      </c>
      <c r="ATT96">
        <v>0</v>
      </c>
      <c r="ATV96" t="s">
        <v>2213</v>
      </c>
      <c r="ATZ96" t="s">
        <v>2250</v>
      </c>
      <c r="AUA96" t="s">
        <v>2229</v>
      </c>
      <c r="AUI96">
        <v>469247154</v>
      </c>
      <c r="AUJ96" s="2">
        <v>45159.407141203701</v>
      </c>
      <c r="AUM96" t="s">
        <v>2214</v>
      </c>
      <c r="AUN96" t="s">
        <v>2215</v>
      </c>
      <c r="AUO96" t="s">
        <v>2216</v>
      </c>
    </row>
    <row r="97" spans="1:534 1125:1237" x14ac:dyDescent="0.35">
      <c r="A97">
        <v>96</v>
      </c>
      <c r="B97" t="s">
        <v>2619</v>
      </c>
      <c r="C97" s="2">
        <v>45157</v>
      </c>
      <c r="D97" t="s">
        <v>2591</v>
      </c>
      <c r="E97" t="s">
        <v>2592</v>
      </c>
      <c r="F97" s="2">
        <v>45157.342240474543</v>
      </c>
      <c r="G97" s="2">
        <v>45157.413044201377</v>
      </c>
      <c r="H97" t="s">
        <v>2189</v>
      </c>
      <c r="K97" t="s">
        <v>2593</v>
      </c>
      <c r="L97" s="2">
        <v>45157</v>
      </c>
      <c r="M97" t="s">
        <v>2594</v>
      </c>
      <c r="N97" t="s">
        <v>2595</v>
      </c>
      <c r="O97" t="s">
        <v>64</v>
      </c>
      <c r="P97" t="s">
        <v>2192</v>
      </c>
      <c r="S97" t="s">
        <v>2596</v>
      </c>
      <c r="T97" t="s">
        <v>2597</v>
      </c>
      <c r="V97" t="s">
        <v>2195</v>
      </c>
      <c r="X97" t="s">
        <v>2196</v>
      </c>
      <c r="AA97" t="s">
        <v>2237</v>
      </c>
      <c r="AB97">
        <v>1</v>
      </c>
      <c r="AC97">
        <v>0</v>
      </c>
      <c r="AD97">
        <v>0</v>
      </c>
      <c r="AE97">
        <v>0</v>
      </c>
      <c r="AF97">
        <v>1</v>
      </c>
      <c r="AH97" t="s">
        <v>2200</v>
      </c>
      <c r="AI97">
        <v>1000</v>
      </c>
      <c r="AJ97" t="s">
        <v>2199</v>
      </c>
      <c r="AM97">
        <v>60</v>
      </c>
      <c r="AN97">
        <v>2</v>
      </c>
      <c r="AO97">
        <v>0</v>
      </c>
      <c r="AP97">
        <v>20</v>
      </c>
      <c r="AQ97">
        <v>50</v>
      </c>
      <c r="BW97" t="s">
        <v>2195</v>
      </c>
      <c r="BY97" t="s">
        <v>2237</v>
      </c>
      <c r="BZ97">
        <v>1</v>
      </c>
      <c r="CA97">
        <v>0</v>
      </c>
      <c r="CB97">
        <v>0</v>
      </c>
      <c r="CC97">
        <v>0</v>
      </c>
      <c r="CE97" t="s">
        <v>482</v>
      </c>
      <c r="CF97">
        <v>0</v>
      </c>
      <c r="CG97">
        <v>0</v>
      </c>
      <c r="CH97">
        <v>1</v>
      </c>
      <c r="CI97">
        <v>0</v>
      </c>
      <c r="CJ97">
        <v>0</v>
      </c>
      <c r="CK97">
        <v>0</v>
      </c>
      <c r="CL97">
        <v>0</v>
      </c>
      <c r="CM97">
        <v>0</v>
      </c>
      <c r="CN97">
        <v>0</v>
      </c>
      <c r="CO97">
        <v>0</v>
      </c>
      <c r="CP97">
        <v>0</v>
      </c>
      <c r="CS97" t="s">
        <v>2204</v>
      </c>
      <c r="CT97">
        <v>1</v>
      </c>
      <c r="CU97">
        <v>0</v>
      </c>
      <c r="CV97">
        <v>0</v>
      </c>
      <c r="CW97">
        <v>0</v>
      </c>
      <c r="EK97" t="s">
        <v>2206</v>
      </c>
      <c r="EL97">
        <v>0</v>
      </c>
      <c r="EM97">
        <v>0</v>
      </c>
      <c r="EN97">
        <v>0</v>
      </c>
      <c r="EO97">
        <v>0</v>
      </c>
      <c r="EP97">
        <v>1</v>
      </c>
      <c r="EQ97">
        <v>1</v>
      </c>
      <c r="JB97" t="s">
        <v>2495</v>
      </c>
      <c r="JC97">
        <v>0</v>
      </c>
      <c r="JD97">
        <v>0</v>
      </c>
      <c r="JE97">
        <v>0</v>
      </c>
      <c r="JF97">
        <v>1</v>
      </c>
      <c r="JG97">
        <v>1</v>
      </c>
      <c r="JH97">
        <v>1</v>
      </c>
      <c r="JI97">
        <v>1</v>
      </c>
      <c r="JJ97">
        <v>1</v>
      </c>
      <c r="JK97">
        <v>1</v>
      </c>
      <c r="JL97">
        <v>1</v>
      </c>
      <c r="JM97">
        <v>0</v>
      </c>
      <c r="JN97">
        <v>0</v>
      </c>
      <c r="JO97">
        <v>0</v>
      </c>
      <c r="JP97">
        <v>0</v>
      </c>
      <c r="JQ97">
        <v>0</v>
      </c>
      <c r="JR97">
        <v>0</v>
      </c>
      <c r="JS97">
        <v>7</v>
      </c>
      <c r="JT97">
        <v>9</v>
      </c>
      <c r="LM97" t="s">
        <v>2200</v>
      </c>
      <c r="LN97">
        <v>7500</v>
      </c>
      <c r="LO97" t="s">
        <v>2552</v>
      </c>
      <c r="LR97">
        <v>90</v>
      </c>
      <c r="LS97">
        <v>2</v>
      </c>
      <c r="LT97">
        <v>0</v>
      </c>
      <c r="LU97">
        <v>10</v>
      </c>
      <c r="LV97">
        <v>20</v>
      </c>
      <c r="LX97" t="s">
        <v>2200</v>
      </c>
      <c r="LY97">
        <v>5500</v>
      </c>
      <c r="LZ97" t="s">
        <v>2552</v>
      </c>
      <c r="MC97">
        <v>90</v>
      </c>
      <c r="MD97">
        <v>2</v>
      </c>
      <c r="ME97">
        <v>0</v>
      </c>
      <c r="MF97">
        <v>10</v>
      </c>
      <c r="MG97">
        <v>20</v>
      </c>
      <c r="MI97" t="s">
        <v>2200</v>
      </c>
      <c r="MJ97">
        <v>400</v>
      </c>
      <c r="MK97" t="s">
        <v>2199</v>
      </c>
      <c r="MN97">
        <v>60</v>
      </c>
      <c r="MO97">
        <v>2</v>
      </c>
      <c r="MP97">
        <v>0</v>
      </c>
      <c r="MQ97">
        <v>120</v>
      </c>
      <c r="MR97">
        <v>240</v>
      </c>
      <c r="MT97" t="s">
        <v>2200</v>
      </c>
      <c r="MU97">
        <v>100</v>
      </c>
      <c r="MV97" t="s">
        <v>2199</v>
      </c>
      <c r="MY97">
        <v>60</v>
      </c>
      <c r="MZ97">
        <v>2</v>
      </c>
      <c r="NA97">
        <v>0</v>
      </c>
      <c r="NB97">
        <v>100</v>
      </c>
      <c r="NC97">
        <v>200</v>
      </c>
      <c r="NE97" t="s">
        <v>2198</v>
      </c>
      <c r="NF97" t="s">
        <v>2240</v>
      </c>
      <c r="NG97">
        <v>1</v>
      </c>
      <c r="NH97">
        <v>1</v>
      </c>
      <c r="NI97">
        <v>1</v>
      </c>
      <c r="NJ97">
        <v>600</v>
      </c>
      <c r="NK97">
        <v>750</v>
      </c>
      <c r="NL97">
        <v>1200</v>
      </c>
      <c r="NM97" t="s">
        <v>2199</v>
      </c>
      <c r="NP97">
        <v>14</v>
      </c>
      <c r="NQ97">
        <v>2</v>
      </c>
      <c r="NR97">
        <v>0</v>
      </c>
      <c r="NS97">
        <v>50</v>
      </c>
      <c r="NT97">
        <v>100</v>
      </c>
      <c r="NV97" t="s">
        <v>2200</v>
      </c>
      <c r="NW97">
        <v>2000</v>
      </c>
      <c r="NX97" t="s">
        <v>2199</v>
      </c>
      <c r="OA97">
        <v>30</v>
      </c>
      <c r="OB97">
        <v>2</v>
      </c>
      <c r="OC97">
        <v>0</v>
      </c>
      <c r="OD97">
        <v>20</v>
      </c>
      <c r="OE97">
        <v>100</v>
      </c>
      <c r="OG97" t="s">
        <v>2200</v>
      </c>
      <c r="OH97">
        <v>3000</v>
      </c>
      <c r="OI97" t="s">
        <v>2199</v>
      </c>
      <c r="OL97">
        <v>90</v>
      </c>
      <c r="OM97">
        <v>2</v>
      </c>
      <c r="ON97">
        <v>0</v>
      </c>
      <c r="OO97">
        <v>20</v>
      </c>
      <c r="OP97">
        <v>100</v>
      </c>
      <c r="QX97" t="s">
        <v>2220</v>
      </c>
      <c r="SF97" t="s">
        <v>2204</v>
      </c>
      <c r="SG97">
        <v>1</v>
      </c>
      <c r="SH97">
        <v>0</v>
      </c>
      <c r="SI97">
        <v>0</v>
      </c>
      <c r="SJ97">
        <v>0</v>
      </c>
      <c r="AQG97" t="s">
        <v>2206</v>
      </c>
      <c r="AQH97">
        <v>1</v>
      </c>
      <c r="AQI97">
        <v>0</v>
      </c>
      <c r="AQJ97">
        <v>0</v>
      </c>
      <c r="AQK97">
        <v>0</v>
      </c>
      <c r="AQL97">
        <v>0</v>
      </c>
      <c r="AQM97">
        <v>0</v>
      </c>
      <c r="AQN97">
        <v>0</v>
      </c>
      <c r="AQO97">
        <v>0</v>
      </c>
      <c r="AQP97">
        <v>0</v>
      </c>
      <c r="AQQ97">
        <v>0</v>
      </c>
      <c r="AQS97" t="s">
        <v>2601</v>
      </c>
      <c r="AQT97">
        <v>1</v>
      </c>
      <c r="AQU97">
        <v>0</v>
      </c>
      <c r="AQV97">
        <v>0</v>
      </c>
      <c r="AQW97">
        <v>0</v>
      </c>
      <c r="AQX97">
        <v>0</v>
      </c>
      <c r="AQY97">
        <v>0</v>
      </c>
      <c r="AQZ97">
        <v>0</v>
      </c>
      <c r="ARA97">
        <v>0</v>
      </c>
      <c r="ARB97">
        <v>0</v>
      </c>
      <c r="ARC97">
        <v>0</v>
      </c>
      <c r="ARD97">
        <v>0</v>
      </c>
      <c r="ARF97" t="s">
        <v>2542</v>
      </c>
      <c r="ARG97" t="s">
        <v>2220</v>
      </c>
      <c r="ARH97">
        <v>1</v>
      </c>
      <c r="ARI97">
        <v>0</v>
      </c>
      <c r="ARJ97">
        <v>0</v>
      </c>
      <c r="ARK97">
        <v>0</v>
      </c>
      <c r="ARL97">
        <v>0</v>
      </c>
      <c r="ARM97">
        <v>0</v>
      </c>
      <c r="ARN97" t="s">
        <v>2607</v>
      </c>
      <c r="ARO97" t="s">
        <v>2206</v>
      </c>
      <c r="ARP97">
        <v>1</v>
      </c>
      <c r="ARQ97">
        <v>0</v>
      </c>
      <c r="ARR97">
        <v>0</v>
      </c>
      <c r="ARS97">
        <v>0</v>
      </c>
      <c r="ART97">
        <v>0</v>
      </c>
      <c r="ARU97">
        <v>0</v>
      </c>
      <c r="ARW97">
        <v>0</v>
      </c>
      <c r="ARX97">
        <v>0</v>
      </c>
      <c r="ARY97">
        <v>0</v>
      </c>
      <c r="ASB97" t="s">
        <v>2211</v>
      </c>
      <c r="ASC97" t="s">
        <v>2206</v>
      </c>
      <c r="ASD97">
        <v>1</v>
      </c>
      <c r="ASE97">
        <v>0</v>
      </c>
      <c r="ASF97">
        <v>0</v>
      </c>
      <c r="ASG97">
        <v>0</v>
      </c>
      <c r="ASH97">
        <v>0</v>
      </c>
      <c r="ASI97">
        <v>0</v>
      </c>
      <c r="ASJ97">
        <v>0</v>
      </c>
      <c r="ASK97">
        <v>0</v>
      </c>
      <c r="ASL97">
        <v>0</v>
      </c>
      <c r="ASN97" t="s">
        <v>2206</v>
      </c>
      <c r="ASO97">
        <v>1</v>
      </c>
      <c r="ASP97">
        <v>0</v>
      </c>
      <c r="ASQ97">
        <v>0</v>
      </c>
      <c r="ASR97">
        <v>0</v>
      </c>
      <c r="ASS97">
        <v>0</v>
      </c>
      <c r="AST97">
        <v>0</v>
      </c>
      <c r="ASU97">
        <v>0</v>
      </c>
      <c r="ASV97">
        <v>0</v>
      </c>
      <c r="ASW97">
        <v>0</v>
      </c>
      <c r="ASX97">
        <v>0</v>
      </c>
      <c r="ASZ97" t="s">
        <v>2206</v>
      </c>
      <c r="ATA97">
        <v>1</v>
      </c>
      <c r="ATB97">
        <v>0</v>
      </c>
      <c r="ATC97">
        <v>0</v>
      </c>
      <c r="ATD97">
        <v>0</v>
      </c>
      <c r="ATE97">
        <v>0</v>
      </c>
      <c r="ATF97">
        <v>0</v>
      </c>
      <c r="ATG97">
        <v>0</v>
      </c>
      <c r="ATH97">
        <v>0</v>
      </c>
      <c r="ATI97">
        <v>0</v>
      </c>
      <c r="ATK97" t="s">
        <v>2206</v>
      </c>
      <c r="ATL97">
        <v>1</v>
      </c>
      <c r="ATM97">
        <v>0</v>
      </c>
      <c r="ATN97">
        <v>0</v>
      </c>
      <c r="ATO97">
        <v>0</v>
      </c>
      <c r="ATP97">
        <v>0</v>
      </c>
      <c r="ATQ97">
        <v>0</v>
      </c>
      <c r="ATR97">
        <v>0</v>
      </c>
      <c r="ATS97">
        <v>0</v>
      </c>
      <c r="ATT97">
        <v>0</v>
      </c>
      <c r="ATV97" t="s">
        <v>2213</v>
      </c>
      <c r="ATZ97" t="s">
        <v>2250</v>
      </c>
      <c r="AUA97" t="s">
        <v>2229</v>
      </c>
      <c r="AUI97">
        <v>469247171</v>
      </c>
      <c r="AUJ97" s="2">
        <v>45159.407152777778</v>
      </c>
      <c r="AUM97" t="s">
        <v>2214</v>
      </c>
      <c r="AUN97" t="s">
        <v>2215</v>
      </c>
      <c r="AUO97" t="s">
        <v>2216</v>
      </c>
    </row>
    <row r="98" spans="1:534 1125:1237" x14ac:dyDescent="0.35">
      <c r="A98">
        <v>97</v>
      </c>
      <c r="B98" t="s">
        <v>2620</v>
      </c>
      <c r="C98" s="2">
        <v>45157</v>
      </c>
      <c r="D98" t="s">
        <v>2591</v>
      </c>
      <c r="E98" t="s">
        <v>2592</v>
      </c>
      <c r="F98" s="2">
        <v>45157.414779560189</v>
      </c>
      <c r="G98" s="2">
        <v>45157.523093101852</v>
      </c>
      <c r="H98" t="s">
        <v>2189</v>
      </c>
      <c r="K98" t="s">
        <v>2593</v>
      </c>
      <c r="L98" s="2">
        <v>45157</v>
      </c>
      <c r="M98" t="s">
        <v>2594</v>
      </c>
      <c r="N98" t="s">
        <v>2595</v>
      </c>
      <c r="O98" t="s">
        <v>64</v>
      </c>
      <c r="P98" t="s">
        <v>2192</v>
      </c>
      <c r="S98" t="s">
        <v>2596</v>
      </c>
      <c r="T98" t="s">
        <v>2597</v>
      </c>
      <c r="V98" t="s">
        <v>2195</v>
      </c>
      <c r="X98" t="s">
        <v>2196</v>
      </c>
      <c r="AA98" t="s">
        <v>2237</v>
      </c>
      <c r="AB98">
        <v>1</v>
      </c>
      <c r="AC98">
        <v>0</v>
      </c>
      <c r="AD98">
        <v>0</v>
      </c>
      <c r="AE98">
        <v>0</v>
      </c>
      <c r="AF98">
        <v>1</v>
      </c>
      <c r="AH98" t="s">
        <v>2200</v>
      </c>
      <c r="AI98">
        <v>1100</v>
      </c>
      <c r="AJ98" t="s">
        <v>2199</v>
      </c>
      <c r="AM98">
        <v>30</v>
      </c>
      <c r="AN98">
        <v>2</v>
      </c>
      <c r="AO98">
        <v>0</v>
      </c>
      <c r="AP98">
        <v>40</v>
      </c>
      <c r="AQ98">
        <v>100</v>
      </c>
      <c r="BW98" t="s">
        <v>2220</v>
      </c>
      <c r="CS98" t="s">
        <v>2204</v>
      </c>
      <c r="CT98">
        <v>1</v>
      </c>
      <c r="CU98">
        <v>0</v>
      </c>
      <c r="CV98">
        <v>0</v>
      </c>
      <c r="CW98">
        <v>0</v>
      </c>
      <c r="EK98" t="s">
        <v>2448</v>
      </c>
      <c r="EL98">
        <v>1</v>
      </c>
      <c r="EM98">
        <v>0</v>
      </c>
      <c r="EN98">
        <v>0</v>
      </c>
      <c r="EO98">
        <v>0</v>
      </c>
      <c r="EP98">
        <v>0</v>
      </c>
      <c r="EQ98">
        <v>1</v>
      </c>
      <c r="ES98" t="s">
        <v>2200</v>
      </c>
      <c r="ET98">
        <v>5000</v>
      </c>
      <c r="EU98" t="s">
        <v>2199</v>
      </c>
      <c r="EX98">
        <v>90</v>
      </c>
      <c r="EY98">
        <v>2</v>
      </c>
      <c r="EZ98">
        <v>0</v>
      </c>
      <c r="FA98">
        <v>20</v>
      </c>
      <c r="FB98">
        <v>50</v>
      </c>
      <c r="GK98" t="s">
        <v>2220</v>
      </c>
      <c r="HH98" t="s">
        <v>2204</v>
      </c>
      <c r="HI98">
        <v>1</v>
      </c>
      <c r="HJ98">
        <v>0</v>
      </c>
      <c r="HK98">
        <v>0</v>
      </c>
      <c r="HL98">
        <v>0</v>
      </c>
      <c r="JB98" t="s">
        <v>2495</v>
      </c>
      <c r="JC98">
        <v>0</v>
      </c>
      <c r="JD98">
        <v>0</v>
      </c>
      <c r="JE98">
        <v>0</v>
      </c>
      <c r="JF98">
        <v>1</v>
      </c>
      <c r="JG98">
        <v>1</v>
      </c>
      <c r="JH98">
        <v>1</v>
      </c>
      <c r="JI98">
        <v>1</v>
      </c>
      <c r="JJ98">
        <v>1</v>
      </c>
      <c r="JK98">
        <v>1</v>
      </c>
      <c r="JL98">
        <v>1</v>
      </c>
      <c r="JM98">
        <v>0</v>
      </c>
      <c r="JN98">
        <v>0</v>
      </c>
      <c r="JO98">
        <v>0</v>
      </c>
      <c r="JP98">
        <v>0</v>
      </c>
      <c r="JQ98">
        <v>0</v>
      </c>
      <c r="JR98">
        <v>0</v>
      </c>
      <c r="JS98">
        <v>7</v>
      </c>
      <c r="JT98">
        <v>9</v>
      </c>
      <c r="LM98" t="s">
        <v>2200</v>
      </c>
      <c r="LN98">
        <v>7500</v>
      </c>
      <c r="LO98" t="s">
        <v>2199</v>
      </c>
      <c r="LR98">
        <v>90</v>
      </c>
      <c r="LS98">
        <v>2</v>
      </c>
      <c r="LT98">
        <v>0</v>
      </c>
      <c r="LU98">
        <v>20</v>
      </c>
      <c r="LV98">
        <v>50</v>
      </c>
      <c r="LX98" t="s">
        <v>2200</v>
      </c>
      <c r="LY98">
        <v>5500</v>
      </c>
      <c r="LZ98" t="s">
        <v>2199</v>
      </c>
      <c r="MC98">
        <v>90</v>
      </c>
      <c r="MD98">
        <v>2</v>
      </c>
      <c r="ME98">
        <v>0</v>
      </c>
      <c r="MF98">
        <v>20</v>
      </c>
      <c r="MG98">
        <v>50</v>
      </c>
      <c r="MI98" t="s">
        <v>2200</v>
      </c>
      <c r="MJ98">
        <v>500</v>
      </c>
      <c r="MK98" t="s">
        <v>2199</v>
      </c>
      <c r="MN98">
        <v>60</v>
      </c>
      <c r="MO98">
        <v>2</v>
      </c>
      <c r="MP98">
        <v>0</v>
      </c>
      <c r="MQ98">
        <v>120</v>
      </c>
      <c r="MR98">
        <v>240</v>
      </c>
      <c r="MT98" t="s">
        <v>2200</v>
      </c>
      <c r="MU98">
        <v>100</v>
      </c>
      <c r="MV98" t="s">
        <v>2199</v>
      </c>
      <c r="MY98">
        <v>30</v>
      </c>
      <c r="MZ98">
        <v>2</v>
      </c>
      <c r="NA98">
        <v>0</v>
      </c>
      <c r="NB98">
        <v>100</v>
      </c>
      <c r="NC98">
        <v>200</v>
      </c>
      <c r="NE98" t="s">
        <v>2200</v>
      </c>
      <c r="NF98" t="s">
        <v>2240</v>
      </c>
      <c r="NG98">
        <v>1</v>
      </c>
      <c r="NH98">
        <v>1</v>
      </c>
      <c r="NI98">
        <v>1</v>
      </c>
      <c r="NJ98">
        <v>600</v>
      </c>
      <c r="NK98">
        <v>750</v>
      </c>
      <c r="NL98">
        <v>1000</v>
      </c>
      <c r="NM98" t="s">
        <v>2199</v>
      </c>
      <c r="NP98">
        <v>90</v>
      </c>
      <c r="NQ98">
        <v>2</v>
      </c>
      <c r="NR98">
        <v>0</v>
      </c>
      <c r="NS98">
        <v>50</v>
      </c>
      <c r="NT98">
        <v>100</v>
      </c>
      <c r="NV98" t="s">
        <v>2200</v>
      </c>
      <c r="NW98">
        <v>2000</v>
      </c>
      <c r="NX98" t="s">
        <v>2199</v>
      </c>
      <c r="OA98">
        <v>7</v>
      </c>
      <c r="OB98">
        <v>2</v>
      </c>
      <c r="OC98">
        <v>0</v>
      </c>
      <c r="OD98">
        <v>40</v>
      </c>
      <c r="OE98">
        <v>100</v>
      </c>
      <c r="OG98" t="s">
        <v>2200</v>
      </c>
      <c r="OH98">
        <v>3000</v>
      </c>
      <c r="OI98" t="s">
        <v>2199</v>
      </c>
      <c r="OL98">
        <v>90</v>
      </c>
      <c r="OM98">
        <v>2</v>
      </c>
      <c r="ON98">
        <v>0</v>
      </c>
      <c r="OO98">
        <v>50</v>
      </c>
      <c r="OP98">
        <v>100</v>
      </c>
      <c r="QX98" t="s">
        <v>2195</v>
      </c>
      <c r="QZ98" t="s">
        <v>2495</v>
      </c>
      <c r="RA98">
        <v>0</v>
      </c>
      <c r="RB98">
        <v>0</v>
      </c>
      <c r="RC98">
        <v>0</v>
      </c>
      <c r="RD98">
        <v>1</v>
      </c>
      <c r="RE98">
        <v>1</v>
      </c>
      <c r="RF98">
        <v>1</v>
      </c>
      <c r="RG98">
        <v>1</v>
      </c>
      <c r="RH98">
        <v>1</v>
      </c>
      <c r="RI98">
        <v>1</v>
      </c>
      <c r="RJ98">
        <v>1</v>
      </c>
      <c r="RK98">
        <v>0</v>
      </c>
      <c r="RL98">
        <v>0</v>
      </c>
      <c r="RM98">
        <v>0</v>
      </c>
      <c r="RN98">
        <v>0</v>
      </c>
      <c r="RO98">
        <v>0</v>
      </c>
      <c r="RP98">
        <v>0</v>
      </c>
      <c r="RR98" t="s">
        <v>497</v>
      </c>
      <c r="RS98">
        <v>0</v>
      </c>
      <c r="RT98">
        <v>0</v>
      </c>
      <c r="RU98">
        <v>0</v>
      </c>
      <c r="RV98">
        <v>0</v>
      </c>
      <c r="RW98">
        <v>0</v>
      </c>
      <c r="RX98">
        <v>0</v>
      </c>
      <c r="RY98">
        <v>1</v>
      </c>
      <c r="RZ98">
        <v>0</v>
      </c>
      <c r="SA98">
        <v>0</v>
      </c>
      <c r="SB98">
        <v>0</v>
      </c>
      <c r="SC98">
        <v>0</v>
      </c>
      <c r="SF98" t="s">
        <v>2204</v>
      </c>
      <c r="SG98">
        <v>1</v>
      </c>
      <c r="SH98">
        <v>0</v>
      </c>
      <c r="SI98">
        <v>0</v>
      </c>
      <c r="SJ98">
        <v>0</v>
      </c>
      <c r="AQG98" t="s">
        <v>2206</v>
      </c>
      <c r="AQH98">
        <v>1</v>
      </c>
      <c r="AQI98">
        <v>0</v>
      </c>
      <c r="AQJ98">
        <v>0</v>
      </c>
      <c r="AQK98">
        <v>0</v>
      </c>
      <c r="AQL98">
        <v>0</v>
      </c>
      <c r="AQM98">
        <v>0</v>
      </c>
      <c r="AQN98">
        <v>0</v>
      </c>
      <c r="AQO98">
        <v>0</v>
      </c>
      <c r="AQP98">
        <v>0</v>
      </c>
      <c r="AQQ98">
        <v>0</v>
      </c>
      <c r="AQS98" t="s">
        <v>2601</v>
      </c>
      <c r="AQT98">
        <v>1</v>
      </c>
      <c r="AQU98">
        <v>0</v>
      </c>
      <c r="AQV98">
        <v>0</v>
      </c>
      <c r="AQW98">
        <v>0</v>
      </c>
      <c r="AQX98">
        <v>0</v>
      </c>
      <c r="AQY98">
        <v>0</v>
      </c>
      <c r="AQZ98">
        <v>0</v>
      </c>
      <c r="ARA98">
        <v>0</v>
      </c>
      <c r="ARB98">
        <v>0</v>
      </c>
      <c r="ARC98">
        <v>0</v>
      </c>
      <c r="ARD98">
        <v>0</v>
      </c>
      <c r="ARF98" t="s">
        <v>2542</v>
      </c>
      <c r="ARG98" t="s">
        <v>2220</v>
      </c>
      <c r="ARH98">
        <v>1</v>
      </c>
      <c r="ARI98">
        <v>0</v>
      </c>
      <c r="ARJ98">
        <v>0</v>
      </c>
      <c r="ARK98">
        <v>0</v>
      </c>
      <c r="ARL98">
        <v>0</v>
      </c>
      <c r="ARM98">
        <v>0</v>
      </c>
      <c r="ARN98" t="s">
        <v>2195</v>
      </c>
      <c r="ARO98" t="s">
        <v>2206</v>
      </c>
      <c r="ARP98">
        <v>1</v>
      </c>
      <c r="ARQ98">
        <v>0</v>
      </c>
      <c r="ARR98">
        <v>0</v>
      </c>
      <c r="ARS98">
        <v>0</v>
      </c>
      <c r="ART98">
        <v>0</v>
      </c>
      <c r="ARU98">
        <v>0</v>
      </c>
      <c r="ARW98">
        <v>0</v>
      </c>
      <c r="ARX98">
        <v>0</v>
      </c>
      <c r="ARY98">
        <v>0</v>
      </c>
      <c r="ASB98" t="s">
        <v>2211</v>
      </c>
      <c r="ASC98" t="s">
        <v>2206</v>
      </c>
      <c r="ASD98">
        <v>1</v>
      </c>
      <c r="ASE98">
        <v>0</v>
      </c>
      <c r="ASF98">
        <v>0</v>
      </c>
      <c r="ASG98">
        <v>0</v>
      </c>
      <c r="ASH98">
        <v>0</v>
      </c>
      <c r="ASI98">
        <v>0</v>
      </c>
      <c r="ASJ98">
        <v>0</v>
      </c>
      <c r="ASK98">
        <v>0</v>
      </c>
      <c r="ASL98">
        <v>0</v>
      </c>
      <c r="ASN98" t="s">
        <v>2206</v>
      </c>
      <c r="ASO98">
        <v>1</v>
      </c>
      <c r="ASP98">
        <v>0</v>
      </c>
      <c r="ASQ98">
        <v>0</v>
      </c>
      <c r="ASR98">
        <v>0</v>
      </c>
      <c r="ASS98">
        <v>0</v>
      </c>
      <c r="AST98">
        <v>0</v>
      </c>
      <c r="ASU98">
        <v>0</v>
      </c>
      <c r="ASV98">
        <v>0</v>
      </c>
      <c r="ASW98">
        <v>0</v>
      </c>
      <c r="ASX98">
        <v>0</v>
      </c>
      <c r="ASZ98" t="s">
        <v>2206</v>
      </c>
      <c r="ATA98">
        <v>1</v>
      </c>
      <c r="ATB98">
        <v>0</v>
      </c>
      <c r="ATC98">
        <v>0</v>
      </c>
      <c r="ATD98">
        <v>0</v>
      </c>
      <c r="ATE98">
        <v>0</v>
      </c>
      <c r="ATF98">
        <v>0</v>
      </c>
      <c r="ATG98">
        <v>0</v>
      </c>
      <c r="ATH98">
        <v>0</v>
      </c>
      <c r="ATI98">
        <v>0</v>
      </c>
      <c r="ATK98" t="s">
        <v>2206</v>
      </c>
      <c r="ATL98">
        <v>1</v>
      </c>
      <c r="ATM98">
        <v>0</v>
      </c>
      <c r="ATN98">
        <v>0</v>
      </c>
      <c r="ATO98">
        <v>0</v>
      </c>
      <c r="ATP98">
        <v>0</v>
      </c>
      <c r="ATQ98">
        <v>0</v>
      </c>
      <c r="ATR98">
        <v>0</v>
      </c>
      <c r="ATS98">
        <v>0</v>
      </c>
      <c r="ATT98">
        <v>0</v>
      </c>
      <c r="ATV98" t="s">
        <v>2213</v>
      </c>
      <c r="ATZ98" t="s">
        <v>2250</v>
      </c>
      <c r="AUA98" t="s">
        <v>2229</v>
      </c>
      <c r="AUI98">
        <v>469247193</v>
      </c>
      <c r="AUJ98" s="2">
        <v>45159.407187500001</v>
      </c>
      <c r="AUM98" t="s">
        <v>2214</v>
      </c>
      <c r="AUN98" t="s">
        <v>2215</v>
      </c>
      <c r="AUO98" t="s">
        <v>2216</v>
      </c>
    </row>
    <row r="99" spans="1:534 1125:1237" x14ac:dyDescent="0.35">
      <c r="A99">
        <v>98</v>
      </c>
      <c r="B99" t="s">
        <v>2621</v>
      </c>
      <c r="C99" s="2">
        <v>45157</v>
      </c>
      <c r="D99" t="s">
        <v>2591</v>
      </c>
      <c r="E99" t="s">
        <v>2592</v>
      </c>
      <c r="F99" s="2">
        <v>45157.673710902767</v>
      </c>
      <c r="G99" s="2">
        <v>45158.49155806713</v>
      </c>
      <c r="H99" t="s">
        <v>2189</v>
      </c>
      <c r="K99" t="s">
        <v>2593</v>
      </c>
      <c r="L99" s="2">
        <v>45158</v>
      </c>
      <c r="M99" t="s">
        <v>2594</v>
      </c>
      <c r="N99" t="s">
        <v>2595</v>
      </c>
      <c r="O99" t="s">
        <v>64</v>
      </c>
      <c r="P99" t="s">
        <v>2503</v>
      </c>
      <c r="S99" t="s">
        <v>2596</v>
      </c>
      <c r="T99" t="s">
        <v>2597</v>
      </c>
      <c r="V99" t="s">
        <v>2195</v>
      </c>
      <c r="X99" t="s">
        <v>2196</v>
      </c>
      <c r="AA99" t="s">
        <v>2206</v>
      </c>
      <c r="AB99">
        <v>0</v>
      </c>
      <c r="AC99">
        <v>0</v>
      </c>
      <c r="AD99">
        <v>0</v>
      </c>
      <c r="AE99">
        <v>1</v>
      </c>
      <c r="AF99">
        <v>1</v>
      </c>
      <c r="EK99" t="s">
        <v>2611</v>
      </c>
      <c r="EL99">
        <v>1</v>
      </c>
      <c r="EM99">
        <v>0</v>
      </c>
      <c r="EN99">
        <v>1</v>
      </c>
      <c r="EO99">
        <v>1</v>
      </c>
      <c r="EP99">
        <v>0</v>
      </c>
      <c r="EQ99">
        <v>3</v>
      </c>
      <c r="ES99" t="s">
        <v>2200</v>
      </c>
      <c r="ET99">
        <v>5000</v>
      </c>
      <c r="EU99" t="s">
        <v>2552</v>
      </c>
      <c r="EX99">
        <v>30</v>
      </c>
      <c r="EY99">
        <v>1</v>
      </c>
      <c r="EZ99">
        <v>0</v>
      </c>
      <c r="FA99">
        <v>20</v>
      </c>
      <c r="FB99">
        <v>50</v>
      </c>
      <c r="FO99" t="s">
        <v>2200</v>
      </c>
      <c r="FP99">
        <v>1250</v>
      </c>
      <c r="FQ99" t="s">
        <v>2552</v>
      </c>
      <c r="FT99">
        <v>90</v>
      </c>
      <c r="FU99">
        <v>1</v>
      </c>
      <c r="FV99">
        <v>0</v>
      </c>
      <c r="FW99">
        <v>20</v>
      </c>
      <c r="FX99">
        <v>40</v>
      </c>
      <c r="FZ99" t="s">
        <v>2200</v>
      </c>
      <c r="GA99">
        <v>2000</v>
      </c>
      <c r="GB99" t="s">
        <v>2552</v>
      </c>
      <c r="GE99">
        <v>90</v>
      </c>
      <c r="GF99">
        <v>1</v>
      </c>
      <c r="GG99">
        <v>0</v>
      </c>
      <c r="GH99">
        <v>20</v>
      </c>
      <c r="GI99">
        <v>50</v>
      </c>
      <c r="GK99" t="s">
        <v>2220</v>
      </c>
      <c r="HH99" t="s">
        <v>2204</v>
      </c>
      <c r="HI99">
        <v>1</v>
      </c>
      <c r="HJ99">
        <v>0</v>
      </c>
      <c r="HK99">
        <v>0</v>
      </c>
      <c r="HL99">
        <v>0</v>
      </c>
      <c r="JB99" t="s">
        <v>2609</v>
      </c>
      <c r="JC99">
        <v>0</v>
      </c>
      <c r="JD99">
        <v>0</v>
      </c>
      <c r="JE99">
        <v>0</v>
      </c>
      <c r="JF99">
        <v>0</v>
      </c>
      <c r="JG99">
        <v>0</v>
      </c>
      <c r="JH99">
        <v>0</v>
      </c>
      <c r="JI99">
        <v>0</v>
      </c>
      <c r="JJ99">
        <v>0</v>
      </c>
      <c r="JK99">
        <v>0</v>
      </c>
      <c r="JL99">
        <v>0</v>
      </c>
      <c r="JM99">
        <v>0</v>
      </c>
      <c r="JN99">
        <v>0</v>
      </c>
      <c r="JO99">
        <v>1</v>
      </c>
      <c r="JP99">
        <v>0</v>
      </c>
      <c r="JQ99">
        <v>1</v>
      </c>
      <c r="JR99">
        <v>0</v>
      </c>
      <c r="JS99">
        <v>2</v>
      </c>
      <c r="JT99">
        <v>6</v>
      </c>
      <c r="PN99" t="s">
        <v>2200</v>
      </c>
      <c r="PO99">
        <v>1500</v>
      </c>
      <c r="PP99" t="s">
        <v>2552</v>
      </c>
      <c r="PS99">
        <v>60</v>
      </c>
      <c r="PT99">
        <v>1</v>
      </c>
      <c r="PU99">
        <v>0</v>
      </c>
      <c r="PV99">
        <v>20</v>
      </c>
      <c r="PW99">
        <v>50</v>
      </c>
      <c r="QM99" t="s">
        <v>2200</v>
      </c>
      <c r="QN99">
        <v>250</v>
      </c>
      <c r="QO99" t="s">
        <v>2552</v>
      </c>
      <c r="QR99">
        <v>30</v>
      </c>
      <c r="QS99">
        <v>1</v>
      </c>
      <c r="QT99">
        <v>0</v>
      </c>
      <c r="QU99">
        <v>100</v>
      </c>
      <c r="QV99">
        <v>200</v>
      </c>
      <c r="QX99" t="s">
        <v>2220</v>
      </c>
      <c r="SF99" t="s">
        <v>2204</v>
      </c>
      <c r="SG99">
        <v>1</v>
      </c>
      <c r="SH99">
        <v>0</v>
      </c>
      <c r="SI99">
        <v>0</v>
      </c>
      <c r="SJ99">
        <v>0</v>
      </c>
      <c r="AQG99" t="s">
        <v>2206</v>
      </c>
      <c r="AQH99">
        <v>1</v>
      </c>
      <c r="AQI99">
        <v>0</v>
      </c>
      <c r="AQJ99">
        <v>0</v>
      </c>
      <c r="AQK99">
        <v>0</v>
      </c>
      <c r="AQL99">
        <v>0</v>
      </c>
      <c r="AQM99">
        <v>0</v>
      </c>
      <c r="AQN99">
        <v>0</v>
      </c>
      <c r="AQO99">
        <v>0</v>
      </c>
      <c r="AQP99">
        <v>0</v>
      </c>
      <c r="AQQ99">
        <v>0</v>
      </c>
      <c r="AQS99" t="s">
        <v>2229</v>
      </c>
      <c r="AQT99">
        <v>0</v>
      </c>
      <c r="AQU99">
        <v>0</v>
      </c>
      <c r="AQV99">
        <v>0</v>
      </c>
      <c r="AQW99">
        <v>0</v>
      </c>
      <c r="AQX99">
        <v>0</v>
      </c>
      <c r="AQY99">
        <v>0</v>
      </c>
      <c r="AQZ99">
        <v>0</v>
      </c>
      <c r="ARA99">
        <v>0</v>
      </c>
      <c r="ARB99">
        <v>0</v>
      </c>
      <c r="ARC99">
        <v>1</v>
      </c>
      <c r="ARD99">
        <v>0</v>
      </c>
      <c r="ARF99" t="s">
        <v>2542</v>
      </c>
      <c r="ARG99" t="s">
        <v>2220</v>
      </c>
      <c r="ARH99">
        <v>1</v>
      </c>
      <c r="ARI99">
        <v>0</v>
      </c>
      <c r="ARJ99">
        <v>0</v>
      </c>
      <c r="ARK99">
        <v>0</v>
      </c>
      <c r="ARL99">
        <v>0</v>
      </c>
      <c r="ARM99">
        <v>0</v>
      </c>
      <c r="ARO99" t="s">
        <v>2206</v>
      </c>
      <c r="ARP99">
        <v>1</v>
      </c>
      <c r="ARQ99">
        <v>0</v>
      </c>
      <c r="ARR99">
        <v>0</v>
      </c>
      <c r="ARS99">
        <v>0</v>
      </c>
      <c r="ART99">
        <v>0</v>
      </c>
      <c r="ARU99">
        <v>0</v>
      </c>
      <c r="ARW99">
        <v>0</v>
      </c>
      <c r="ARX99">
        <v>0</v>
      </c>
      <c r="ARY99">
        <v>0</v>
      </c>
      <c r="ASB99" t="s">
        <v>2211</v>
      </c>
      <c r="ASC99" t="s">
        <v>2206</v>
      </c>
      <c r="ASD99">
        <v>1</v>
      </c>
      <c r="ASE99">
        <v>0</v>
      </c>
      <c r="ASF99">
        <v>0</v>
      </c>
      <c r="ASG99">
        <v>0</v>
      </c>
      <c r="ASH99">
        <v>0</v>
      </c>
      <c r="ASI99">
        <v>0</v>
      </c>
      <c r="ASJ99">
        <v>0</v>
      </c>
      <c r="ASK99">
        <v>0</v>
      </c>
      <c r="ASL99">
        <v>0</v>
      </c>
      <c r="ASN99" t="s">
        <v>2206</v>
      </c>
      <c r="ASO99">
        <v>1</v>
      </c>
      <c r="ASP99">
        <v>0</v>
      </c>
      <c r="ASQ99">
        <v>0</v>
      </c>
      <c r="ASR99">
        <v>0</v>
      </c>
      <c r="ASS99">
        <v>0</v>
      </c>
      <c r="AST99">
        <v>0</v>
      </c>
      <c r="ASU99">
        <v>0</v>
      </c>
      <c r="ASV99">
        <v>0</v>
      </c>
      <c r="ASW99">
        <v>0</v>
      </c>
      <c r="ASX99">
        <v>0</v>
      </c>
      <c r="ASZ99" t="s">
        <v>2206</v>
      </c>
      <c r="ATA99">
        <v>1</v>
      </c>
      <c r="ATB99">
        <v>0</v>
      </c>
      <c r="ATC99">
        <v>0</v>
      </c>
      <c r="ATD99">
        <v>0</v>
      </c>
      <c r="ATE99">
        <v>0</v>
      </c>
      <c r="ATF99">
        <v>0</v>
      </c>
      <c r="ATG99">
        <v>0</v>
      </c>
      <c r="ATH99">
        <v>0</v>
      </c>
      <c r="ATI99">
        <v>0</v>
      </c>
      <c r="ATK99" t="s">
        <v>2206</v>
      </c>
      <c r="ATL99">
        <v>1</v>
      </c>
      <c r="ATM99">
        <v>0</v>
      </c>
      <c r="ATN99">
        <v>0</v>
      </c>
      <c r="ATO99">
        <v>0</v>
      </c>
      <c r="ATP99">
        <v>0</v>
      </c>
      <c r="ATQ99">
        <v>0</v>
      </c>
      <c r="ATR99">
        <v>0</v>
      </c>
      <c r="ATS99">
        <v>0</v>
      </c>
      <c r="ATT99">
        <v>0</v>
      </c>
      <c r="ATV99" t="s">
        <v>2213</v>
      </c>
      <c r="ATZ99" t="s">
        <v>2248</v>
      </c>
      <c r="AUA99" t="s">
        <v>2229</v>
      </c>
      <c r="AUI99">
        <v>469247216</v>
      </c>
      <c r="AUJ99" s="2">
        <v>45159.407210648147</v>
      </c>
      <c r="AUM99" t="s">
        <v>2214</v>
      </c>
      <c r="AUN99" t="s">
        <v>2215</v>
      </c>
      <c r="AUO99" t="s">
        <v>2216</v>
      </c>
    </row>
    <row r="100" spans="1:534 1125:1237" x14ac:dyDescent="0.35">
      <c r="A100">
        <v>99</v>
      </c>
      <c r="B100" t="s">
        <v>2622</v>
      </c>
      <c r="C100" s="2">
        <v>45157</v>
      </c>
      <c r="D100" t="s">
        <v>2591</v>
      </c>
      <c r="E100" t="s">
        <v>2592</v>
      </c>
      <c r="F100" s="2">
        <v>45157.674447731479</v>
      </c>
      <c r="G100" s="2">
        <v>45158.346173206017</v>
      </c>
      <c r="H100" t="s">
        <v>2189</v>
      </c>
      <c r="K100" t="s">
        <v>2593</v>
      </c>
      <c r="L100" s="2">
        <v>45158</v>
      </c>
      <c r="M100" t="s">
        <v>2594</v>
      </c>
      <c r="N100" t="s">
        <v>2595</v>
      </c>
      <c r="O100" t="s">
        <v>64</v>
      </c>
      <c r="P100" t="s">
        <v>2192</v>
      </c>
      <c r="S100" t="s">
        <v>2596</v>
      </c>
      <c r="T100" t="s">
        <v>2597</v>
      </c>
      <c r="V100" t="s">
        <v>2195</v>
      </c>
      <c r="X100" t="s">
        <v>2196</v>
      </c>
      <c r="AA100" t="s">
        <v>2237</v>
      </c>
      <c r="AB100">
        <v>1</v>
      </c>
      <c r="AC100">
        <v>0</v>
      </c>
      <c r="AD100">
        <v>0</v>
      </c>
      <c r="AE100">
        <v>0</v>
      </c>
      <c r="AF100">
        <v>1</v>
      </c>
      <c r="AH100" t="s">
        <v>2200</v>
      </c>
      <c r="AI100">
        <v>1000</v>
      </c>
      <c r="AJ100" t="s">
        <v>2552</v>
      </c>
      <c r="AM100">
        <v>60</v>
      </c>
      <c r="AN100">
        <v>1</v>
      </c>
      <c r="AO100">
        <v>0</v>
      </c>
      <c r="AP100">
        <v>20</v>
      </c>
      <c r="AQ100">
        <v>50</v>
      </c>
      <c r="BW100" t="s">
        <v>2220</v>
      </c>
      <c r="CS100" t="s">
        <v>2204</v>
      </c>
      <c r="CT100">
        <v>1</v>
      </c>
      <c r="CU100">
        <v>0</v>
      </c>
      <c r="CV100">
        <v>0</v>
      </c>
      <c r="CW100">
        <v>0</v>
      </c>
      <c r="EK100" t="s">
        <v>2206</v>
      </c>
      <c r="EL100">
        <v>0</v>
      </c>
      <c r="EM100">
        <v>0</v>
      </c>
      <c r="EN100">
        <v>0</v>
      </c>
      <c r="EO100">
        <v>0</v>
      </c>
      <c r="EP100">
        <v>1</v>
      </c>
      <c r="EQ100">
        <v>1</v>
      </c>
      <c r="JB100" t="s">
        <v>2623</v>
      </c>
      <c r="JC100">
        <v>0</v>
      </c>
      <c r="JD100">
        <v>0</v>
      </c>
      <c r="JE100">
        <v>0</v>
      </c>
      <c r="JF100">
        <v>1</v>
      </c>
      <c r="JG100">
        <v>1</v>
      </c>
      <c r="JH100">
        <v>1</v>
      </c>
      <c r="JI100">
        <v>1</v>
      </c>
      <c r="JJ100">
        <v>1</v>
      </c>
      <c r="JK100">
        <v>1</v>
      </c>
      <c r="JL100">
        <v>1</v>
      </c>
      <c r="JM100">
        <v>0</v>
      </c>
      <c r="JN100">
        <v>0</v>
      </c>
      <c r="JO100">
        <v>0</v>
      </c>
      <c r="JP100">
        <v>0</v>
      </c>
      <c r="JQ100">
        <v>0</v>
      </c>
      <c r="JR100">
        <v>0</v>
      </c>
      <c r="JS100">
        <v>7</v>
      </c>
      <c r="JT100">
        <v>9</v>
      </c>
      <c r="LM100" t="s">
        <v>2200</v>
      </c>
      <c r="LN100">
        <v>7500</v>
      </c>
      <c r="LO100" t="s">
        <v>2552</v>
      </c>
      <c r="LR100">
        <v>90</v>
      </c>
      <c r="LS100">
        <v>1</v>
      </c>
      <c r="LT100">
        <v>0</v>
      </c>
      <c r="LU100">
        <v>10</v>
      </c>
      <c r="LV100">
        <v>50</v>
      </c>
      <c r="LX100" t="s">
        <v>2200</v>
      </c>
      <c r="LY100">
        <v>5500</v>
      </c>
      <c r="LZ100" t="s">
        <v>2552</v>
      </c>
      <c r="MC100">
        <v>90</v>
      </c>
      <c r="MD100">
        <v>1</v>
      </c>
      <c r="ME100">
        <v>0</v>
      </c>
      <c r="MF100">
        <v>10</v>
      </c>
      <c r="MG100">
        <v>50</v>
      </c>
      <c r="MI100" t="s">
        <v>2200</v>
      </c>
      <c r="MJ100">
        <v>500</v>
      </c>
      <c r="MK100" t="s">
        <v>2552</v>
      </c>
      <c r="MN100">
        <v>30</v>
      </c>
      <c r="MO100">
        <v>1</v>
      </c>
      <c r="MP100">
        <v>0</v>
      </c>
      <c r="MQ100">
        <v>60</v>
      </c>
      <c r="MR100">
        <v>120</v>
      </c>
      <c r="MT100" t="s">
        <v>2200</v>
      </c>
      <c r="MU100">
        <v>100</v>
      </c>
      <c r="MV100" t="s">
        <v>2552</v>
      </c>
      <c r="MY100">
        <v>30</v>
      </c>
      <c r="MZ100">
        <v>1</v>
      </c>
      <c r="NA100">
        <v>0</v>
      </c>
      <c r="NB100">
        <v>20</v>
      </c>
      <c r="NC100">
        <v>50</v>
      </c>
      <c r="NE100" t="s">
        <v>2200</v>
      </c>
      <c r="NF100" t="s">
        <v>2240</v>
      </c>
      <c r="NG100">
        <v>1</v>
      </c>
      <c r="NH100">
        <v>1</v>
      </c>
      <c r="NI100">
        <v>1</v>
      </c>
      <c r="NJ100">
        <v>650</v>
      </c>
      <c r="NK100">
        <v>750</v>
      </c>
      <c r="NL100">
        <v>1200</v>
      </c>
      <c r="NM100" t="s">
        <v>2552</v>
      </c>
      <c r="NP100">
        <v>90</v>
      </c>
      <c r="NQ100">
        <v>1</v>
      </c>
      <c r="NR100">
        <v>0</v>
      </c>
      <c r="NS100">
        <v>25</v>
      </c>
      <c r="NT100">
        <v>50</v>
      </c>
      <c r="NV100" t="s">
        <v>2200</v>
      </c>
      <c r="NW100">
        <v>2000</v>
      </c>
      <c r="NX100" t="s">
        <v>2552</v>
      </c>
      <c r="OA100">
        <v>60</v>
      </c>
      <c r="OB100">
        <v>1</v>
      </c>
      <c r="OC100">
        <v>0</v>
      </c>
      <c r="OD100">
        <v>10</v>
      </c>
      <c r="OE100">
        <v>20</v>
      </c>
      <c r="OG100" t="s">
        <v>2200</v>
      </c>
      <c r="OH100">
        <v>3000</v>
      </c>
      <c r="OI100" t="s">
        <v>2552</v>
      </c>
      <c r="OL100">
        <v>90</v>
      </c>
      <c r="OM100">
        <v>1</v>
      </c>
      <c r="ON100">
        <v>0</v>
      </c>
      <c r="OO100">
        <v>5</v>
      </c>
      <c r="OP100">
        <v>20</v>
      </c>
      <c r="QX100" t="s">
        <v>2220</v>
      </c>
      <c r="SF100" t="s">
        <v>2204</v>
      </c>
      <c r="SG100">
        <v>1</v>
      </c>
      <c r="SH100">
        <v>0</v>
      </c>
      <c r="SI100">
        <v>0</v>
      </c>
      <c r="SJ100">
        <v>0</v>
      </c>
      <c r="AQG100" t="s">
        <v>2206</v>
      </c>
      <c r="AQH100">
        <v>1</v>
      </c>
      <c r="AQI100">
        <v>0</v>
      </c>
      <c r="AQJ100">
        <v>0</v>
      </c>
      <c r="AQK100">
        <v>0</v>
      </c>
      <c r="AQL100">
        <v>0</v>
      </c>
      <c r="AQM100">
        <v>0</v>
      </c>
      <c r="AQN100">
        <v>0</v>
      </c>
      <c r="AQO100">
        <v>0</v>
      </c>
      <c r="AQP100">
        <v>0</v>
      </c>
      <c r="AQQ100">
        <v>0</v>
      </c>
      <c r="AQS100" t="s">
        <v>2229</v>
      </c>
      <c r="AQT100">
        <v>0</v>
      </c>
      <c r="AQU100">
        <v>0</v>
      </c>
      <c r="AQV100">
        <v>0</v>
      </c>
      <c r="AQW100">
        <v>0</v>
      </c>
      <c r="AQX100">
        <v>0</v>
      </c>
      <c r="AQY100">
        <v>0</v>
      </c>
      <c r="AQZ100">
        <v>0</v>
      </c>
      <c r="ARA100">
        <v>0</v>
      </c>
      <c r="ARB100">
        <v>0</v>
      </c>
      <c r="ARC100">
        <v>1</v>
      </c>
      <c r="ARD100">
        <v>0</v>
      </c>
      <c r="ARF100" t="s">
        <v>2306</v>
      </c>
      <c r="ARG100" t="s">
        <v>2220</v>
      </c>
      <c r="ARH100">
        <v>1</v>
      </c>
      <c r="ARI100">
        <v>0</v>
      </c>
      <c r="ARJ100">
        <v>0</v>
      </c>
      <c r="ARK100">
        <v>0</v>
      </c>
      <c r="ARL100">
        <v>0</v>
      </c>
      <c r="ARM100">
        <v>0</v>
      </c>
      <c r="ARO100" t="s">
        <v>2206</v>
      </c>
      <c r="ARP100">
        <v>1</v>
      </c>
      <c r="ARQ100">
        <v>0</v>
      </c>
      <c r="ARR100">
        <v>0</v>
      </c>
      <c r="ARS100">
        <v>0</v>
      </c>
      <c r="ART100">
        <v>0</v>
      </c>
      <c r="ARU100">
        <v>0</v>
      </c>
      <c r="ARW100">
        <v>0</v>
      </c>
      <c r="ARX100">
        <v>0</v>
      </c>
      <c r="ARY100">
        <v>0</v>
      </c>
      <c r="ASB100" t="s">
        <v>2211</v>
      </c>
      <c r="ASC100" t="s">
        <v>2206</v>
      </c>
      <c r="ASD100">
        <v>1</v>
      </c>
      <c r="ASE100">
        <v>0</v>
      </c>
      <c r="ASF100">
        <v>0</v>
      </c>
      <c r="ASG100">
        <v>0</v>
      </c>
      <c r="ASH100">
        <v>0</v>
      </c>
      <c r="ASI100">
        <v>0</v>
      </c>
      <c r="ASJ100">
        <v>0</v>
      </c>
      <c r="ASK100">
        <v>0</v>
      </c>
      <c r="ASL100">
        <v>0</v>
      </c>
      <c r="ASN100" t="s">
        <v>2206</v>
      </c>
      <c r="ASO100">
        <v>1</v>
      </c>
      <c r="ASP100">
        <v>0</v>
      </c>
      <c r="ASQ100">
        <v>0</v>
      </c>
      <c r="ASR100">
        <v>0</v>
      </c>
      <c r="ASS100">
        <v>0</v>
      </c>
      <c r="AST100">
        <v>0</v>
      </c>
      <c r="ASU100">
        <v>0</v>
      </c>
      <c r="ASV100">
        <v>0</v>
      </c>
      <c r="ASW100">
        <v>0</v>
      </c>
      <c r="ASX100">
        <v>0</v>
      </c>
      <c r="ASZ100" t="s">
        <v>2206</v>
      </c>
      <c r="ATA100">
        <v>1</v>
      </c>
      <c r="ATB100">
        <v>0</v>
      </c>
      <c r="ATC100">
        <v>0</v>
      </c>
      <c r="ATD100">
        <v>0</v>
      </c>
      <c r="ATE100">
        <v>0</v>
      </c>
      <c r="ATF100">
        <v>0</v>
      </c>
      <c r="ATG100">
        <v>0</v>
      </c>
      <c r="ATH100">
        <v>0</v>
      </c>
      <c r="ATI100">
        <v>0</v>
      </c>
      <c r="ATK100" t="s">
        <v>2206</v>
      </c>
      <c r="ATL100">
        <v>1</v>
      </c>
      <c r="ATM100">
        <v>0</v>
      </c>
      <c r="ATN100">
        <v>0</v>
      </c>
      <c r="ATO100">
        <v>0</v>
      </c>
      <c r="ATP100">
        <v>0</v>
      </c>
      <c r="ATQ100">
        <v>0</v>
      </c>
      <c r="ATR100">
        <v>0</v>
      </c>
      <c r="ATS100">
        <v>0</v>
      </c>
      <c r="ATT100">
        <v>0</v>
      </c>
      <c r="ATV100" t="s">
        <v>2213</v>
      </c>
      <c r="ATZ100" t="s">
        <v>2248</v>
      </c>
      <c r="AUA100" t="s">
        <v>2229</v>
      </c>
      <c r="AUI100">
        <v>469247307</v>
      </c>
      <c r="AUJ100" s="2">
        <v>45159.407326388893</v>
      </c>
      <c r="AUM100" t="s">
        <v>2214</v>
      </c>
      <c r="AUN100" t="s">
        <v>2215</v>
      </c>
      <c r="AUO100" t="s">
        <v>2216</v>
      </c>
    </row>
    <row r="101" spans="1:534 1125:1237" x14ac:dyDescent="0.35">
      <c r="A101">
        <v>100</v>
      </c>
      <c r="B101" t="s">
        <v>2624</v>
      </c>
      <c r="C101" s="2">
        <v>45157</v>
      </c>
      <c r="D101" t="s">
        <v>2591</v>
      </c>
      <c r="E101" t="s">
        <v>2592</v>
      </c>
      <c r="F101" s="2">
        <v>45157.703012928243</v>
      </c>
      <c r="G101" s="2">
        <v>45159.338421354172</v>
      </c>
      <c r="H101" t="s">
        <v>2189</v>
      </c>
      <c r="K101" t="s">
        <v>2593</v>
      </c>
      <c r="L101" s="2">
        <v>45159</v>
      </c>
      <c r="M101" t="s">
        <v>2594</v>
      </c>
      <c r="N101" t="s">
        <v>2595</v>
      </c>
      <c r="O101" t="s">
        <v>64</v>
      </c>
      <c r="P101" t="s">
        <v>2192</v>
      </c>
      <c r="S101" t="s">
        <v>2596</v>
      </c>
      <c r="T101" t="s">
        <v>2597</v>
      </c>
      <c r="V101" t="s">
        <v>2195</v>
      </c>
      <c r="X101" t="s">
        <v>2196</v>
      </c>
      <c r="AA101" t="s">
        <v>2206</v>
      </c>
      <c r="AB101">
        <v>0</v>
      </c>
      <c r="AC101">
        <v>0</v>
      </c>
      <c r="AD101">
        <v>0</v>
      </c>
      <c r="AE101">
        <v>1</v>
      </c>
      <c r="AF101">
        <v>1</v>
      </c>
      <c r="EK101" t="s">
        <v>2206</v>
      </c>
      <c r="EL101">
        <v>0</v>
      </c>
      <c r="EM101">
        <v>0</v>
      </c>
      <c r="EN101">
        <v>0</v>
      </c>
      <c r="EO101">
        <v>0</v>
      </c>
      <c r="EP101">
        <v>1</v>
      </c>
      <c r="EQ101">
        <v>1</v>
      </c>
      <c r="JB101" t="s">
        <v>2261</v>
      </c>
      <c r="JC101">
        <v>1</v>
      </c>
      <c r="JD101">
        <v>1</v>
      </c>
      <c r="JE101">
        <v>0</v>
      </c>
      <c r="JF101">
        <v>0</v>
      </c>
      <c r="JG101">
        <v>0</v>
      </c>
      <c r="JH101">
        <v>0</v>
      </c>
      <c r="JI101">
        <v>0</v>
      </c>
      <c r="JJ101">
        <v>0</v>
      </c>
      <c r="JK101">
        <v>0</v>
      </c>
      <c r="JL101">
        <v>0</v>
      </c>
      <c r="JM101">
        <v>0</v>
      </c>
      <c r="JN101">
        <v>0</v>
      </c>
      <c r="JO101">
        <v>0</v>
      </c>
      <c r="JP101">
        <v>0</v>
      </c>
      <c r="JQ101">
        <v>0</v>
      </c>
      <c r="JR101">
        <v>0</v>
      </c>
      <c r="JS101">
        <v>2</v>
      </c>
      <c r="JT101">
        <v>4</v>
      </c>
      <c r="JV101" t="s">
        <v>2200</v>
      </c>
      <c r="JW101">
        <v>500</v>
      </c>
      <c r="JX101" t="s">
        <v>2239</v>
      </c>
      <c r="KA101">
        <v>30</v>
      </c>
      <c r="KB101">
        <v>7</v>
      </c>
      <c r="KC101">
        <v>0</v>
      </c>
      <c r="KD101">
        <v>3</v>
      </c>
      <c r="KE101">
        <v>1</v>
      </c>
      <c r="KG101" t="s">
        <v>2200</v>
      </c>
      <c r="KH101" t="s">
        <v>2625</v>
      </c>
      <c r="KI101">
        <v>0</v>
      </c>
      <c r="KJ101">
        <v>1</v>
      </c>
      <c r="KL101">
        <v>100</v>
      </c>
      <c r="KM101" t="s">
        <v>2552</v>
      </c>
      <c r="KP101">
        <v>10</v>
      </c>
      <c r="KQ101">
        <v>14</v>
      </c>
      <c r="KR101">
        <v>1</v>
      </c>
      <c r="KS101">
        <v>5</v>
      </c>
      <c r="KT101">
        <v>2</v>
      </c>
      <c r="QX101" t="s">
        <v>2195</v>
      </c>
      <c r="QZ101" t="s">
        <v>2261</v>
      </c>
      <c r="RA101">
        <v>1</v>
      </c>
      <c r="RB101">
        <v>1</v>
      </c>
      <c r="RC101">
        <v>0</v>
      </c>
      <c r="RD101">
        <v>0</v>
      </c>
      <c r="RE101">
        <v>0</v>
      </c>
      <c r="RF101">
        <v>0</v>
      </c>
      <c r="RG101">
        <v>0</v>
      </c>
      <c r="RH101">
        <v>0</v>
      </c>
      <c r="RI101">
        <v>0</v>
      </c>
      <c r="RJ101">
        <v>0</v>
      </c>
      <c r="RK101">
        <v>0</v>
      </c>
      <c r="RL101">
        <v>0</v>
      </c>
      <c r="RM101">
        <v>0</v>
      </c>
      <c r="RN101">
        <v>0</v>
      </c>
      <c r="RO101">
        <v>0</v>
      </c>
      <c r="RP101">
        <v>0</v>
      </c>
      <c r="RR101" t="s">
        <v>2626</v>
      </c>
      <c r="RS101">
        <v>1</v>
      </c>
      <c r="RT101">
        <v>0</v>
      </c>
      <c r="RU101">
        <v>0</v>
      </c>
      <c r="RV101">
        <v>0</v>
      </c>
      <c r="RW101">
        <v>0</v>
      </c>
      <c r="RX101">
        <v>0</v>
      </c>
      <c r="RY101">
        <v>0</v>
      </c>
      <c r="RZ101">
        <v>0</v>
      </c>
      <c r="SA101">
        <v>0</v>
      </c>
      <c r="SB101">
        <v>1</v>
      </c>
      <c r="SC101">
        <v>0</v>
      </c>
      <c r="SD101" t="s">
        <v>2627</v>
      </c>
      <c r="SF101" t="s">
        <v>2223</v>
      </c>
      <c r="SG101">
        <v>0</v>
      </c>
      <c r="SH101">
        <v>1</v>
      </c>
      <c r="SI101">
        <v>0</v>
      </c>
      <c r="SJ101">
        <v>0</v>
      </c>
      <c r="SK101" t="s">
        <v>2261</v>
      </c>
      <c r="SL101">
        <v>1</v>
      </c>
      <c r="SM101">
        <v>1</v>
      </c>
      <c r="SN101">
        <v>0</v>
      </c>
      <c r="SO101">
        <v>0</v>
      </c>
      <c r="SP101">
        <v>0</v>
      </c>
      <c r="SQ101">
        <v>0</v>
      </c>
      <c r="SR101">
        <v>0</v>
      </c>
      <c r="SS101">
        <v>0</v>
      </c>
      <c r="ST101">
        <v>0</v>
      </c>
      <c r="SU101">
        <v>0</v>
      </c>
      <c r="SV101">
        <v>0</v>
      </c>
      <c r="SW101">
        <v>0</v>
      </c>
      <c r="SX101">
        <v>0</v>
      </c>
      <c r="SY101">
        <v>0</v>
      </c>
      <c r="SZ101">
        <v>0</v>
      </c>
      <c r="TA101">
        <v>0</v>
      </c>
      <c r="TB101" t="s">
        <v>2280</v>
      </c>
      <c r="TC101">
        <v>0</v>
      </c>
      <c r="TD101">
        <v>0</v>
      </c>
      <c r="TE101">
        <v>0</v>
      </c>
      <c r="TF101">
        <v>0</v>
      </c>
      <c r="TG101">
        <v>0</v>
      </c>
      <c r="TH101">
        <v>1</v>
      </c>
      <c r="TI101">
        <v>0</v>
      </c>
      <c r="TJ101">
        <v>0</v>
      </c>
      <c r="TK101">
        <v>0</v>
      </c>
      <c r="TL101">
        <v>0</v>
      </c>
      <c r="TM101">
        <v>0</v>
      </c>
      <c r="TN101">
        <v>0</v>
      </c>
      <c r="AQG101" t="s">
        <v>2206</v>
      </c>
      <c r="AQH101">
        <v>1</v>
      </c>
      <c r="AQI101">
        <v>0</v>
      </c>
      <c r="AQJ101">
        <v>0</v>
      </c>
      <c r="AQK101">
        <v>0</v>
      </c>
      <c r="AQL101">
        <v>0</v>
      </c>
      <c r="AQM101">
        <v>0</v>
      </c>
      <c r="AQN101">
        <v>0</v>
      </c>
      <c r="AQO101">
        <v>0</v>
      </c>
      <c r="AQP101">
        <v>0</v>
      </c>
      <c r="AQQ101">
        <v>0</v>
      </c>
      <c r="AQS101" t="s">
        <v>2229</v>
      </c>
      <c r="AQT101">
        <v>0</v>
      </c>
      <c r="AQU101">
        <v>0</v>
      </c>
      <c r="AQV101">
        <v>0</v>
      </c>
      <c r="AQW101">
        <v>0</v>
      </c>
      <c r="AQX101">
        <v>0</v>
      </c>
      <c r="AQY101">
        <v>0</v>
      </c>
      <c r="AQZ101">
        <v>0</v>
      </c>
      <c r="ARA101">
        <v>0</v>
      </c>
      <c r="ARB101">
        <v>0</v>
      </c>
      <c r="ARC101">
        <v>1</v>
      </c>
      <c r="ARD101">
        <v>0</v>
      </c>
      <c r="ARF101" t="s">
        <v>2209</v>
      </c>
      <c r="ARG101" t="s">
        <v>2220</v>
      </c>
      <c r="ARH101">
        <v>1</v>
      </c>
      <c r="ARI101">
        <v>0</v>
      </c>
      <c r="ARJ101">
        <v>0</v>
      </c>
      <c r="ARK101">
        <v>0</v>
      </c>
      <c r="ARL101">
        <v>0</v>
      </c>
      <c r="ARM101">
        <v>0</v>
      </c>
      <c r="ARO101" t="s">
        <v>2206</v>
      </c>
      <c r="ARP101">
        <v>1</v>
      </c>
      <c r="ARQ101">
        <v>0</v>
      </c>
      <c r="ARR101">
        <v>0</v>
      </c>
      <c r="ARS101">
        <v>0</v>
      </c>
      <c r="ART101">
        <v>0</v>
      </c>
      <c r="ARU101">
        <v>0</v>
      </c>
      <c r="ARW101">
        <v>0</v>
      </c>
      <c r="ARX101">
        <v>0</v>
      </c>
      <c r="ARY101">
        <v>0</v>
      </c>
      <c r="ASB101" t="s">
        <v>2211</v>
      </c>
      <c r="ASC101" t="s">
        <v>2206</v>
      </c>
      <c r="ASD101">
        <v>1</v>
      </c>
      <c r="ASE101">
        <v>0</v>
      </c>
      <c r="ASF101">
        <v>0</v>
      </c>
      <c r="ASG101">
        <v>0</v>
      </c>
      <c r="ASH101">
        <v>0</v>
      </c>
      <c r="ASI101">
        <v>0</v>
      </c>
      <c r="ASJ101">
        <v>0</v>
      </c>
      <c r="ASK101">
        <v>0</v>
      </c>
      <c r="ASL101">
        <v>0</v>
      </c>
      <c r="ASN101" t="s">
        <v>2206</v>
      </c>
      <c r="ASO101">
        <v>1</v>
      </c>
      <c r="ASP101">
        <v>0</v>
      </c>
      <c r="ASQ101">
        <v>0</v>
      </c>
      <c r="ASR101">
        <v>0</v>
      </c>
      <c r="ASS101">
        <v>0</v>
      </c>
      <c r="AST101">
        <v>0</v>
      </c>
      <c r="ASU101">
        <v>0</v>
      </c>
      <c r="ASV101">
        <v>0</v>
      </c>
      <c r="ASW101">
        <v>0</v>
      </c>
      <c r="ASX101">
        <v>0</v>
      </c>
      <c r="ASZ101" t="s">
        <v>2206</v>
      </c>
      <c r="ATA101">
        <v>1</v>
      </c>
      <c r="ATB101">
        <v>0</v>
      </c>
      <c r="ATC101">
        <v>0</v>
      </c>
      <c r="ATD101">
        <v>0</v>
      </c>
      <c r="ATE101">
        <v>0</v>
      </c>
      <c r="ATF101">
        <v>0</v>
      </c>
      <c r="ATG101">
        <v>0</v>
      </c>
      <c r="ATH101">
        <v>0</v>
      </c>
      <c r="ATI101">
        <v>0</v>
      </c>
      <c r="ATK101" t="s">
        <v>2206</v>
      </c>
      <c r="ATL101">
        <v>1</v>
      </c>
      <c r="ATM101">
        <v>0</v>
      </c>
      <c r="ATN101">
        <v>0</v>
      </c>
      <c r="ATO101">
        <v>0</v>
      </c>
      <c r="ATP101">
        <v>0</v>
      </c>
      <c r="ATQ101">
        <v>0</v>
      </c>
      <c r="ATR101">
        <v>0</v>
      </c>
      <c r="ATS101">
        <v>0</v>
      </c>
      <c r="ATT101">
        <v>0</v>
      </c>
      <c r="ATV101" t="s">
        <v>2228</v>
      </c>
      <c r="ATW101" t="s">
        <v>2195</v>
      </c>
      <c r="ATX101" t="s">
        <v>2628</v>
      </c>
      <c r="ATZ101" t="s">
        <v>2228</v>
      </c>
      <c r="AUA101" t="s">
        <v>2229</v>
      </c>
      <c r="AUI101">
        <v>469247335</v>
      </c>
      <c r="AUJ101" s="2">
        <v>45159.407349537039</v>
      </c>
      <c r="AUM101" t="s">
        <v>2214</v>
      </c>
      <c r="AUN101" t="s">
        <v>2215</v>
      </c>
      <c r="AUO101" t="s">
        <v>2216</v>
      </c>
    </row>
    <row r="102" spans="1:534 1125:1237" x14ac:dyDescent="0.35">
      <c r="A102">
        <v>101</v>
      </c>
      <c r="B102" t="s">
        <v>2629</v>
      </c>
      <c r="C102" s="2">
        <v>45157</v>
      </c>
      <c r="D102" t="s">
        <v>2591</v>
      </c>
      <c r="E102" t="s">
        <v>2592</v>
      </c>
      <c r="F102" s="2">
        <v>45157.735085486107</v>
      </c>
      <c r="G102" s="2">
        <v>45157.746810069453</v>
      </c>
      <c r="H102" t="s">
        <v>2189</v>
      </c>
      <c r="K102" t="s">
        <v>2593</v>
      </c>
      <c r="L102" s="2">
        <v>45157</v>
      </c>
      <c r="M102" t="s">
        <v>2594</v>
      </c>
      <c r="N102" t="s">
        <v>2595</v>
      </c>
      <c r="O102" t="s">
        <v>64</v>
      </c>
      <c r="P102" t="s">
        <v>2503</v>
      </c>
      <c r="S102" t="s">
        <v>2596</v>
      </c>
      <c r="T102" t="s">
        <v>2597</v>
      </c>
      <c r="V102" t="s">
        <v>2195</v>
      </c>
      <c r="X102" t="s">
        <v>2196</v>
      </c>
      <c r="AA102" t="s">
        <v>2206</v>
      </c>
      <c r="AB102">
        <v>0</v>
      </c>
      <c r="AC102">
        <v>0</v>
      </c>
      <c r="AD102">
        <v>0</v>
      </c>
      <c r="AE102">
        <v>1</v>
      </c>
      <c r="AF102">
        <v>1</v>
      </c>
      <c r="EK102" t="s">
        <v>2206</v>
      </c>
      <c r="EL102">
        <v>0</v>
      </c>
      <c r="EM102">
        <v>0</v>
      </c>
      <c r="EN102">
        <v>0</v>
      </c>
      <c r="EO102">
        <v>0</v>
      </c>
      <c r="EP102">
        <v>1</v>
      </c>
      <c r="EQ102">
        <v>1</v>
      </c>
      <c r="JB102" t="s">
        <v>2270</v>
      </c>
      <c r="JC102">
        <v>0</v>
      </c>
      <c r="JD102">
        <v>0</v>
      </c>
      <c r="JE102">
        <v>1</v>
      </c>
      <c r="JF102">
        <v>0</v>
      </c>
      <c r="JG102">
        <v>0</v>
      </c>
      <c r="JH102">
        <v>0</v>
      </c>
      <c r="JI102">
        <v>0</v>
      </c>
      <c r="JJ102">
        <v>0</v>
      </c>
      <c r="JK102">
        <v>0</v>
      </c>
      <c r="JL102">
        <v>0</v>
      </c>
      <c r="JM102">
        <v>0</v>
      </c>
      <c r="JN102">
        <v>0</v>
      </c>
      <c r="JO102">
        <v>0</v>
      </c>
      <c r="JP102">
        <v>0</v>
      </c>
      <c r="JQ102">
        <v>0</v>
      </c>
      <c r="JR102">
        <v>0</v>
      </c>
      <c r="JS102">
        <v>1</v>
      </c>
      <c r="JT102">
        <v>3</v>
      </c>
      <c r="KV102" t="s">
        <v>2200</v>
      </c>
      <c r="KW102" t="s">
        <v>2560</v>
      </c>
      <c r="KX102">
        <v>0</v>
      </c>
      <c r="KY102">
        <v>1</v>
      </c>
      <c r="KZ102">
        <v>1</v>
      </c>
      <c r="LB102">
        <v>30000</v>
      </c>
      <c r="LC102">
        <v>35000</v>
      </c>
      <c r="LD102" t="s">
        <v>2199</v>
      </c>
      <c r="LG102">
        <v>90</v>
      </c>
      <c r="LH102">
        <v>7</v>
      </c>
      <c r="LI102">
        <v>0</v>
      </c>
      <c r="LJ102">
        <v>40</v>
      </c>
      <c r="LK102">
        <v>50</v>
      </c>
      <c r="QX102" t="s">
        <v>2220</v>
      </c>
      <c r="SF102" t="s">
        <v>2204</v>
      </c>
      <c r="SG102">
        <v>1</v>
      </c>
      <c r="SH102">
        <v>0</v>
      </c>
      <c r="SI102">
        <v>0</v>
      </c>
      <c r="SJ102">
        <v>0</v>
      </c>
      <c r="AQG102" t="s">
        <v>2206</v>
      </c>
      <c r="AQH102">
        <v>1</v>
      </c>
      <c r="AQI102">
        <v>0</v>
      </c>
      <c r="AQJ102">
        <v>0</v>
      </c>
      <c r="AQK102">
        <v>0</v>
      </c>
      <c r="AQL102">
        <v>0</v>
      </c>
      <c r="AQM102">
        <v>0</v>
      </c>
      <c r="AQN102">
        <v>0</v>
      </c>
      <c r="AQO102">
        <v>0</v>
      </c>
      <c r="AQP102">
        <v>0</v>
      </c>
      <c r="AQQ102">
        <v>0</v>
      </c>
      <c r="AQS102" t="s">
        <v>2229</v>
      </c>
      <c r="AQT102">
        <v>0</v>
      </c>
      <c r="AQU102">
        <v>0</v>
      </c>
      <c r="AQV102">
        <v>0</v>
      </c>
      <c r="AQW102">
        <v>0</v>
      </c>
      <c r="AQX102">
        <v>0</v>
      </c>
      <c r="AQY102">
        <v>0</v>
      </c>
      <c r="AQZ102">
        <v>0</v>
      </c>
      <c r="ARA102">
        <v>0</v>
      </c>
      <c r="ARB102">
        <v>0</v>
      </c>
      <c r="ARC102">
        <v>1</v>
      </c>
      <c r="ARD102">
        <v>0</v>
      </c>
      <c r="ARF102" t="s">
        <v>2542</v>
      </c>
      <c r="ARG102" t="s">
        <v>2220</v>
      </c>
      <c r="ARH102">
        <v>1</v>
      </c>
      <c r="ARI102">
        <v>0</v>
      </c>
      <c r="ARJ102">
        <v>0</v>
      </c>
      <c r="ARK102">
        <v>0</v>
      </c>
      <c r="ARL102">
        <v>0</v>
      </c>
      <c r="ARM102">
        <v>0</v>
      </c>
      <c r="ARO102" t="s">
        <v>2206</v>
      </c>
      <c r="ARP102">
        <v>1</v>
      </c>
      <c r="ARQ102">
        <v>0</v>
      </c>
      <c r="ARR102">
        <v>0</v>
      </c>
      <c r="ARS102">
        <v>0</v>
      </c>
      <c r="ART102">
        <v>0</v>
      </c>
      <c r="ARU102">
        <v>0</v>
      </c>
      <c r="ARW102">
        <v>0</v>
      </c>
      <c r="ARX102">
        <v>0</v>
      </c>
      <c r="ARY102">
        <v>0</v>
      </c>
      <c r="ASB102" t="s">
        <v>2211</v>
      </c>
      <c r="ASC102" t="s">
        <v>2206</v>
      </c>
      <c r="ASD102">
        <v>1</v>
      </c>
      <c r="ASE102">
        <v>0</v>
      </c>
      <c r="ASF102">
        <v>0</v>
      </c>
      <c r="ASG102">
        <v>0</v>
      </c>
      <c r="ASH102">
        <v>0</v>
      </c>
      <c r="ASI102">
        <v>0</v>
      </c>
      <c r="ASJ102">
        <v>0</v>
      </c>
      <c r="ASK102">
        <v>0</v>
      </c>
      <c r="ASL102">
        <v>0</v>
      </c>
      <c r="ASN102" t="s">
        <v>2206</v>
      </c>
      <c r="ASO102">
        <v>1</v>
      </c>
      <c r="ASP102">
        <v>0</v>
      </c>
      <c r="ASQ102">
        <v>0</v>
      </c>
      <c r="ASR102">
        <v>0</v>
      </c>
      <c r="ASS102">
        <v>0</v>
      </c>
      <c r="AST102">
        <v>0</v>
      </c>
      <c r="ASU102">
        <v>0</v>
      </c>
      <c r="ASV102">
        <v>0</v>
      </c>
      <c r="ASW102">
        <v>0</v>
      </c>
      <c r="ASX102">
        <v>0</v>
      </c>
      <c r="ASZ102" t="s">
        <v>2206</v>
      </c>
      <c r="ATA102">
        <v>1</v>
      </c>
      <c r="ATB102">
        <v>0</v>
      </c>
      <c r="ATC102">
        <v>0</v>
      </c>
      <c r="ATD102">
        <v>0</v>
      </c>
      <c r="ATE102">
        <v>0</v>
      </c>
      <c r="ATF102">
        <v>0</v>
      </c>
      <c r="ATG102">
        <v>0</v>
      </c>
      <c r="ATH102">
        <v>0</v>
      </c>
      <c r="ATI102">
        <v>0</v>
      </c>
      <c r="ATK102" t="s">
        <v>2206</v>
      </c>
      <c r="ATL102">
        <v>1</v>
      </c>
      <c r="ATM102">
        <v>0</v>
      </c>
      <c r="ATN102">
        <v>0</v>
      </c>
      <c r="ATO102">
        <v>0</v>
      </c>
      <c r="ATP102">
        <v>0</v>
      </c>
      <c r="ATQ102">
        <v>0</v>
      </c>
      <c r="ATR102">
        <v>0</v>
      </c>
      <c r="ATS102">
        <v>0</v>
      </c>
      <c r="ATT102">
        <v>0</v>
      </c>
      <c r="ATV102" t="s">
        <v>2213</v>
      </c>
      <c r="ATZ102" t="s">
        <v>2213</v>
      </c>
      <c r="AUI102">
        <v>469247347</v>
      </c>
      <c r="AUJ102" s="2">
        <v>45159.407372685193</v>
      </c>
      <c r="AUM102" t="s">
        <v>2214</v>
      </c>
      <c r="AUN102" t="s">
        <v>2215</v>
      </c>
      <c r="AUO102" t="s">
        <v>2216</v>
      </c>
    </row>
    <row r="103" spans="1:534 1125:1237" x14ac:dyDescent="0.35">
      <c r="A103">
        <v>102</v>
      </c>
      <c r="B103" t="s">
        <v>2630</v>
      </c>
      <c r="C103" s="2">
        <v>45157</v>
      </c>
      <c r="D103" t="s">
        <v>2591</v>
      </c>
      <c r="E103" t="s">
        <v>2592</v>
      </c>
      <c r="F103" s="2">
        <v>45157.752008726849</v>
      </c>
      <c r="G103" s="2">
        <v>45157.767440185176</v>
      </c>
      <c r="H103" t="s">
        <v>2189</v>
      </c>
      <c r="K103" t="s">
        <v>2593</v>
      </c>
      <c r="L103" s="2">
        <v>45157</v>
      </c>
      <c r="M103" t="s">
        <v>2594</v>
      </c>
      <c r="N103" t="s">
        <v>2595</v>
      </c>
      <c r="O103" t="s">
        <v>64</v>
      </c>
      <c r="P103" t="s">
        <v>2503</v>
      </c>
      <c r="S103" t="s">
        <v>2596</v>
      </c>
      <c r="T103" t="s">
        <v>2597</v>
      </c>
      <c r="V103" t="s">
        <v>2195</v>
      </c>
      <c r="X103" t="s">
        <v>2196</v>
      </c>
      <c r="AA103" t="s">
        <v>2206</v>
      </c>
      <c r="AB103">
        <v>0</v>
      </c>
      <c r="AC103">
        <v>0</v>
      </c>
      <c r="AD103">
        <v>0</v>
      </c>
      <c r="AE103">
        <v>1</v>
      </c>
      <c r="AF103">
        <v>1</v>
      </c>
      <c r="EK103" t="s">
        <v>2206</v>
      </c>
      <c r="EL103">
        <v>0</v>
      </c>
      <c r="EM103">
        <v>0</v>
      </c>
      <c r="EN103">
        <v>0</v>
      </c>
      <c r="EO103">
        <v>0</v>
      </c>
      <c r="EP103">
        <v>1</v>
      </c>
      <c r="EQ103">
        <v>1</v>
      </c>
      <c r="JB103" t="s">
        <v>2270</v>
      </c>
      <c r="JC103">
        <v>0</v>
      </c>
      <c r="JD103">
        <v>0</v>
      </c>
      <c r="JE103">
        <v>1</v>
      </c>
      <c r="JF103">
        <v>0</v>
      </c>
      <c r="JG103">
        <v>0</v>
      </c>
      <c r="JH103">
        <v>0</v>
      </c>
      <c r="JI103">
        <v>0</v>
      </c>
      <c r="JJ103">
        <v>0</v>
      </c>
      <c r="JK103">
        <v>0</v>
      </c>
      <c r="JL103">
        <v>0</v>
      </c>
      <c r="JM103">
        <v>0</v>
      </c>
      <c r="JN103">
        <v>0</v>
      </c>
      <c r="JO103">
        <v>0</v>
      </c>
      <c r="JP103">
        <v>0</v>
      </c>
      <c r="JQ103">
        <v>0</v>
      </c>
      <c r="JR103">
        <v>0</v>
      </c>
      <c r="JS103">
        <v>1</v>
      </c>
      <c r="JT103">
        <v>3</v>
      </c>
      <c r="KV103" t="s">
        <v>2200</v>
      </c>
      <c r="KW103" t="s">
        <v>2271</v>
      </c>
      <c r="KX103">
        <v>1</v>
      </c>
      <c r="KY103">
        <v>1</v>
      </c>
      <c r="KZ103">
        <v>1</v>
      </c>
      <c r="LA103">
        <v>17500</v>
      </c>
      <c r="LB103">
        <v>35000</v>
      </c>
      <c r="LC103">
        <v>35000</v>
      </c>
      <c r="LD103" t="s">
        <v>2199</v>
      </c>
      <c r="LG103">
        <v>90</v>
      </c>
      <c r="LH103">
        <v>7</v>
      </c>
      <c r="LI103">
        <v>0</v>
      </c>
      <c r="LJ103">
        <v>100</v>
      </c>
      <c r="LK103">
        <v>4</v>
      </c>
      <c r="QX103" t="s">
        <v>2220</v>
      </c>
      <c r="SF103" t="s">
        <v>2204</v>
      </c>
      <c r="SG103">
        <v>1</v>
      </c>
      <c r="SH103">
        <v>0</v>
      </c>
      <c r="SI103">
        <v>0</v>
      </c>
      <c r="SJ103">
        <v>0</v>
      </c>
      <c r="AQG103" t="s">
        <v>2206</v>
      </c>
      <c r="AQH103">
        <v>1</v>
      </c>
      <c r="AQI103">
        <v>0</v>
      </c>
      <c r="AQJ103">
        <v>0</v>
      </c>
      <c r="AQK103">
        <v>0</v>
      </c>
      <c r="AQL103">
        <v>0</v>
      </c>
      <c r="AQM103">
        <v>0</v>
      </c>
      <c r="AQN103">
        <v>0</v>
      </c>
      <c r="AQO103">
        <v>0</v>
      </c>
      <c r="AQP103">
        <v>0</v>
      </c>
      <c r="AQQ103">
        <v>0</v>
      </c>
      <c r="AQS103" t="s">
        <v>2229</v>
      </c>
      <c r="AQT103">
        <v>0</v>
      </c>
      <c r="AQU103">
        <v>0</v>
      </c>
      <c r="AQV103">
        <v>0</v>
      </c>
      <c r="AQW103">
        <v>0</v>
      </c>
      <c r="AQX103">
        <v>0</v>
      </c>
      <c r="AQY103">
        <v>0</v>
      </c>
      <c r="AQZ103">
        <v>0</v>
      </c>
      <c r="ARA103">
        <v>0</v>
      </c>
      <c r="ARB103">
        <v>0</v>
      </c>
      <c r="ARC103">
        <v>1</v>
      </c>
      <c r="ARD103">
        <v>0</v>
      </c>
      <c r="ARF103" t="s">
        <v>2542</v>
      </c>
      <c r="ARG103" t="s">
        <v>2220</v>
      </c>
      <c r="ARH103">
        <v>1</v>
      </c>
      <c r="ARI103">
        <v>0</v>
      </c>
      <c r="ARJ103">
        <v>0</v>
      </c>
      <c r="ARK103">
        <v>0</v>
      </c>
      <c r="ARL103">
        <v>0</v>
      </c>
      <c r="ARM103">
        <v>0</v>
      </c>
      <c r="ARO103" t="s">
        <v>2206</v>
      </c>
      <c r="ARP103">
        <v>1</v>
      </c>
      <c r="ARQ103">
        <v>0</v>
      </c>
      <c r="ARR103">
        <v>0</v>
      </c>
      <c r="ARS103">
        <v>0</v>
      </c>
      <c r="ART103">
        <v>0</v>
      </c>
      <c r="ARU103">
        <v>0</v>
      </c>
      <c r="ARW103">
        <v>0</v>
      </c>
      <c r="ARX103">
        <v>0</v>
      </c>
      <c r="ARY103">
        <v>0</v>
      </c>
      <c r="ASB103" t="s">
        <v>2211</v>
      </c>
      <c r="ASC103" t="s">
        <v>2206</v>
      </c>
      <c r="ASD103">
        <v>1</v>
      </c>
      <c r="ASE103">
        <v>0</v>
      </c>
      <c r="ASF103">
        <v>0</v>
      </c>
      <c r="ASG103">
        <v>0</v>
      </c>
      <c r="ASH103">
        <v>0</v>
      </c>
      <c r="ASI103">
        <v>0</v>
      </c>
      <c r="ASJ103">
        <v>0</v>
      </c>
      <c r="ASK103">
        <v>0</v>
      </c>
      <c r="ASL103">
        <v>0</v>
      </c>
      <c r="ASN103" t="s">
        <v>2206</v>
      </c>
      <c r="ASO103">
        <v>1</v>
      </c>
      <c r="ASP103">
        <v>0</v>
      </c>
      <c r="ASQ103">
        <v>0</v>
      </c>
      <c r="ASR103">
        <v>0</v>
      </c>
      <c r="ASS103">
        <v>0</v>
      </c>
      <c r="AST103">
        <v>0</v>
      </c>
      <c r="ASU103">
        <v>0</v>
      </c>
      <c r="ASV103">
        <v>0</v>
      </c>
      <c r="ASW103">
        <v>0</v>
      </c>
      <c r="ASX103">
        <v>0</v>
      </c>
      <c r="ASZ103" t="s">
        <v>2206</v>
      </c>
      <c r="ATA103">
        <v>1</v>
      </c>
      <c r="ATB103">
        <v>0</v>
      </c>
      <c r="ATC103">
        <v>0</v>
      </c>
      <c r="ATD103">
        <v>0</v>
      </c>
      <c r="ATE103">
        <v>0</v>
      </c>
      <c r="ATF103">
        <v>0</v>
      </c>
      <c r="ATG103">
        <v>0</v>
      </c>
      <c r="ATH103">
        <v>0</v>
      </c>
      <c r="ATI103">
        <v>0</v>
      </c>
      <c r="ATK103" t="s">
        <v>2206</v>
      </c>
      <c r="ATL103">
        <v>1</v>
      </c>
      <c r="ATM103">
        <v>0</v>
      </c>
      <c r="ATN103">
        <v>0</v>
      </c>
      <c r="ATO103">
        <v>0</v>
      </c>
      <c r="ATP103">
        <v>0</v>
      </c>
      <c r="ATQ103">
        <v>0</v>
      </c>
      <c r="ATR103">
        <v>0</v>
      </c>
      <c r="ATS103">
        <v>0</v>
      </c>
      <c r="ATT103">
        <v>0</v>
      </c>
      <c r="ATV103" t="s">
        <v>2213</v>
      </c>
      <c r="ATZ103" t="s">
        <v>2228</v>
      </c>
      <c r="AUA103" t="s">
        <v>2229</v>
      </c>
      <c r="AUI103">
        <v>469247370</v>
      </c>
      <c r="AUJ103" s="2">
        <v>45159.407395833332</v>
      </c>
      <c r="AUM103" t="s">
        <v>2214</v>
      </c>
      <c r="AUN103" t="s">
        <v>2215</v>
      </c>
      <c r="AUO103" t="s">
        <v>2216</v>
      </c>
    </row>
    <row r="104" spans="1:534 1125:1237" x14ac:dyDescent="0.35">
      <c r="A104">
        <v>103</v>
      </c>
      <c r="B104" t="s">
        <v>2631</v>
      </c>
      <c r="C104" s="2">
        <v>45157</v>
      </c>
      <c r="D104" t="s">
        <v>2591</v>
      </c>
      <c r="E104" t="s">
        <v>2592</v>
      </c>
      <c r="F104" s="2">
        <v>45157.801199513888</v>
      </c>
      <c r="G104" s="2">
        <v>45157.804198680547</v>
      </c>
      <c r="H104" t="s">
        <v>2189</v>
      </c>
      <c r="K104" t="s">
        <v>2593</v>
      </c>
      <c r="L104" s="2">
        <v>45157</v>
      </c>
      <c r="M104" t="s">
        <v>2594</v>
      </c>
      <c r="N104" t="s">
        <v>2595</v>
      </c>
      <c r="O104" t="s">
        <v>64</v>
      </c>
      <c r="P104" t="s">
        <v>2503</v>
      </c>
      <c r="S104" t="s">
        <v>2596</v>
      </c>
      <c r="T104" t="s">
        <v>2597</v>
      </c>
      <c r="V104" t="s">
        <v>2195</v>
      </c>
      <c r="X104" t="s">
        <v>2196</v>
      </c>
      <c r="AA104" t="s">
        <v>2206</v>
      </c>
      <c r="AB104">
        <v>0</v>
      </c>
      <c r="AC104">
        <v>0</v>
      </c>
      <c r="AD104">
        <v>0</v>
      </c>
      <c r="AE104">
        <v>1</v>
      </c>
      <c r="AF104">
        <v>1</v>
      </c>
      <c r="EK104" t="s">
        <v>2206</v>
      </c>
      <c r="EL104">
        <v>0</v>
      </c>
      <c r="EM104">
        <v>0</v>
      </c>
      <c r="EN104">
        <v>0</v>
      </c>
      <c r="EO104">
        <v>0</v>
      </c>
      <c r="EP104">
        <v>1</v>
      </c>
      <c r="EQ104">
        <v>1</v>
      </c>
      <c r="JB104" t="s">
        <v>2261</v>
      </c>
      <c r="JC104">
        <v>1</v>
      </c>
      <c r="JD104">
        <v>1</v>
      </c>
      <c r="JE104">
        <v>0</v>
      </c>
      <c r="JF104">
        <v>0</v>
      </c>
      <c r="JG104">
        <v>0</v>
      </c>
      <c r="JH104">
        <v>0</v>
      </c>
      <c r="JI104">
        <v>0</v>
      </c>
      <c r="JJ104">
        <v>0</v>
      </c>
      <c r="JK104">
        <v>0</v>
      </c>
      <c r="JL104">
        <v>0</v>
      </c>
      <c r="JM104">
        <v>0</v>
      </c>
      <c r="JN104">
        <v>0</v>
      </c>
      <c r="JO104">
        <v>0</v>
      </c>
      <c r="JP104">
        <v>0</v>
      </c>
      <c r="JQ104">
        <v>0</v>
      </c>
      <c r="JR104">
        <v>0</v>
      </c>
      <c r="JS104">
        <v>2</v>
      </c>
      <c r="JT104">
        <v>4</v>
      </c>
      <c r="JV104" t="s">
        <v>2200</v>
      </c>
      <c r="JW104">
        <v>200</v>
      </c>
      <c r="JX104" t="s">
        <v>2342</v>
      </c>
      <c r="KA104">
        <v>14</v>
      </c>
      <c r="KB104">
        <v>14</v>
      </c>
      <c r="KC104">
        <v>1</v>
      </c>
      <c r="KD104">
        <v>1</v>
      </c>
      <c r="KE104">
        <v>0</v>
      </c>
      <c r="KG104" t="s">
        <v>2198</v>
      </c>
      <c r="KH104" t="s">
        <v>2262</v>
      </c>
      <c r="KI104">
        <v>1</v>
      </c>
      <c r="KJ104">
        <v>1</v>
      </c>
      <c r="KK104">
        <v>6000</v>
      </c>
      <c r="KL104">
        <v>100</v>
      </c>
      <c r="KM104" t="s">
        <v>2342</v>
      </c>
      <c r="KP104">
        <v>30</v>
      </c>
      <c r="KQ104">
        <v>14</v>
      </c>
      <c r="KR104">
        <v>0</v>
      </c>
      <c r="KS104">
        <v>5</v>
      </c>
      <c r="KT104">
        <v>2</v>
      </c>
      <c r="QX104" t="s">
        <v>2195</v>
      </c>
      <c r="QZ104" t="s">
        <v>2261</v>
      </c>
      <c r="RA104">
        <v>1</v>
      </c>
      <c r="RB104">
        <v>1</v>
      </c>
      <c r="RC104">
        <v>0</v>
      </c>
      <c r="RD104">
        <v>0</v>
      </c>
      <c r="RE104">
        <v>0</v>
      </c>
      <c r="RF104">
        <v>0</v>
      </c>
      <c r="RG104">
        <v>0</v>
      </c>
      <c r="RH104">
        <v>0</v>
      </c>
      <c r="RI104">
        <v>0</v>
      </c>
      <c r="RJ104">
        <v>0</v>
      </c>
      <c r="RK104">
        <v>0</v>
      </c>
      <c r="RL104">
        <v>0</v>
      </c>
      <c r="RM104">
        <v>0</v>
      </c>
      <c r="RN104">
        <v>0</v>
      </c>
      <c r="RO104">
        <v>0</v>
      </c>
      <c r="RP104">
        <v>0</v>
      </c>
      <c r="RR104" t="s">
        <v>506</v>
      </c>
      <c r="RS104">
        <v>0</v>
      </c>
      <c r="RT104">
        <v>0</v>
      </c>
      <c r="RU104">
        <v>0</v>
      </c>
      <c r="RV104">
        <v>0</v>
      </c>
      <c r="RW104">
        <v>0</v>
      </c>
      <c r="RX104">
        <v>0</v>
      </c>
      <c r="RY104">
        <v>0</v>
      </c>
      <c r="RZ104">
        <v>0</v>
      </c>
      <c r="SA104">
        <v>0</v>
      </c>
      <c r="SB104">
        <v>1</v>
      </c>
      <c r="SC104">
        <v>0</v>
      </c>
      <c r="SD104" t="s">
        <v>2632</v>
      </c>
      <c r="SF104" t="s">
        <v>2204</v>
      </c>
      <c r="SG104">
        <v>1</v>
      </c>
      <c r="SH104">
        <v>0</v>
      </c>
      <c r="SI104">
        <v>0</v>
      </c>
      <c r="SJ104">
        <v>0</v>
      </c>
      <c r="AQG104" t="s">
        <v>2206</v>
      </c>
      <c r="AQH104">
        <v>1</v>
      </c>
      <c r="AQI104">
        <v>0</v>
      </c>
      <c r="AQJ104">
        <v>0</v>
      </c>
      <c r="AQK104">
        <v>0</v>
      </c>
      <c r="AQL104">
        <v>0</v>
      </c>
      <c r="AQM104">
        <v>0</v>
      </c>
      <c r="AQN104">
        <v>0</v>
      </c>
      <c r="AQO104">
        <v>0</v>
      </c>
      <c r="AQP104">
        <v>0</v>
      </c>
      <c r="AQQ104">
        <v>0</v>
      </c>
      <c r="AQS104" t="s">
        <v>2229</v>
      </c>
      <c r="AQT104">
        <v>0</v>
      </c>
      <c r="AQU104">
        <v>0</v>
      </c>
      <c r="AQV104">
        <v>0</v>
      </c>
      <c r="AQW104">
        <v>0</v>
      </c>
      <c r="AQX104">
        <v>0</v>
      </c>
      <c r="AQY104">
        <v>0</v>
      </c>
      <c r="AQZ104">
        <v>0</v>
      </c>
      <c r="ARA104">
        <v>0</v>
      </c>
      <c r="ARB104">
        <v>0</v>
      </c>
      <c r="ARC104">
        <v>1</v>
      </c>
      <c r="ARD104">
        <v>0</v>
      </c>
      <c r="ARF104" t="s">
        <v>2209</v>
      </c>
      <c r="ARG104" t="s">
        <v>2220</v>
      </c>
      <c r="ARH104">
        <v>1</v>
      </c>
      <c r="ARI104">
        <v>0</v>
      </c>
      <c r="ARJ104">
        <v>0</v>
      </c>
      <c r="ARK104">
        <v>0</v>
      </c>
      <c r="ARL104">
        <v>0</v>
      </c>
      <c r="ARM104">
        <v>0</v>
      </c>
      <c r="ARO104" t="s">
        <v>2206</v>
      </c>
      <c r="ARP104">
        <v>1</v>
      </c>
      <c r="ARQ104">
        <v>0</v>
      </c>
      <c r="ARR104">
        <v>0</v>
      </c>
      <c r="ARS104">
        <v>0</v>
      </c>
      <c r="ART104">
        <v>0</v>
      </c>
      <c r="ARU104">
        <v>0</v>
      </c>
      <c r="ARW104">
        <v>0</v>
      </c>
      <c r="ARX104">
        <v>0</v>
      </c>
      <c r="ARY104">
        <v>0</v>
      </c>
      <c r="ASB104" t="s">
        <v>2211</v>
      </c>
      <c r="ASC104" t="s">
        <v>2206</v>
      </c>
      <c r="ASD104">
        <v>1</v>
      </c>
      <c r="ASE104">
        <v>0</v>
      </c>
      <c r="ASF104">
        <v>0</v>
      </c>
      <c r="ASG104">
        <v>0</v>
      </c>
      <c r="ASH104">
        <v>0</v>
      </c>
      <c r="ASI104">
        <v>0</v>
      </c>
      <c r="ASJ104">
        <v>0</v>
      </c>
      <c r="ASK104">
        <v>0</v>
      </c>
      <c r="ASL104">
        <v>0</v>
      </c>
      <c r="ASN104" t="s">
        <v>2206</v>
      </c>
      <c r="ASO104">
        <v>1</v>
      </c>
      <c r="ASP104">
        <v>0</v>
      </c>
      <c r="ASQ104">
        <v>0</v>
      </c>
      <c r="ASR104">
        <v>0</v>
      </c>
      <c r="ASS104">
        <v>0</v>
      </c>
      <c r="AST104">
        <v>0</v>
      </c>
      <c r="ASU104">
        <v>0</v>
      </c>
      <c r="ASV104">
        <v>0</v>
      </c>
      <c r="ASW104">
        <v>0</v>
      </c>
      <c r="ASX104">
        <v>0</v>
      </c>
      <c r="ASZ104" t="s">
        <v>2206</v>
      </c>
      <c r="ATA104">
        <v>1</v>
      </c>
      <c r="ATB104">
        <v>0</v>
      </c>
      <c r="ATC104">
        <v>0</v>
      </c>
      <c r="ATD104">
        <v>0</v>
      </c>
      <c r="ATE104">
        <v>0</v>
      </c>
      <c r="ATF104">
        <v>0</v>
      </c>
      <c r="ATG104">
        <v>0</v>
      </c>
      <c r="ATH104">
        <v>0</v>
      </c>
      <c r="ATI104">
        <v>0</v>
      </c>
      <c r="ATK104" t="s">
        <v>2206</v>
      </c>
      <c r="ATL104">
        <v>1</v>
      </c>
      <c r="ATM104">
        <v>0</v>
      </c>
      <c r="ATN104">
        <v>0</v>
      </c>
      <c r="ATO104">
        <v>0</v>
      </c>
      <c r="ATP104">
        <v>0</v>
      </c>
      <c r="ATQ104">
        <v>0</v>
      </c>
      <c r="ATR104">
        <v>0</v>
      </c>
      <c r="ATS104">
        <v>0</v>
      </c>
      <c r="ATT104">
        <v>0</v>
      </c>
      <c r="ATV104" t="s">
        <v>2213</v>
      </c>
      <c r="ATZ104" t="s">
        <v>2248</v>
      </c>
      <c r="AUA104" t="s">
        <v>2229</v>
      </c>
      <c r="AUI104">
        <v>469247378</v>
      </c>
      <c r="AUJ104" s="2">
        <v>45159.407407407409</v>
      </c>
      <c r="AUM104" t="s">
        <v>2214</v>
      </c>
      <c r="AUN104" t="s">
        <v>2215</v>
      </c>
      <c r="AUO104" t="s">
        <v>2216</v>
      </c>
    </row>
    <row r="105" spans="1:534 1125:1237" x14ac:dyDescent="0.35">
      <c r="A105">
        <v>104</v>
      </c>
      <c r="B105" t="s">
        <v>2633</v>
      </c>
      <c r="C105" s="2">
        <v>45158</v>
      </c>
      <c r="D105" t="s">
        <v>2591</v>
      </c>
      <c r="E105" t="s">
        <v>2592</v>
      </c>
      <c r="F105" s="2">
        <v>45158.515068576387</v>
      </c>
      <c r="G105" s="2">
        <v>45158.78943297454</v>
      </c>
      <c r="H105" t="s">
        <v>2189</v>
      </c>
      <c r="K105" t="s">
        <v>2593</v>
      </c>
      <c r="L105" s="2">
        <v>45158</v>
      </c>
      <c r="M105" t="s">
        <v>2594</v>
      </c>
      <c r="N105" t="s">
        <v>2595</v>
      </c>
      <c r="O105" t="s">
        <v>64</v>
      </c>
      <c r="P105" t="s">
        <v>2503</v>
      </c>
      <c r="S105" t="s">
        <v>2596</v>
      </c>
      <c r="T105" t="s">
        <v>2597</v>
      </c>
      <c r="V105" t="s">
        <v>2195</v>
      </c>
      <c r="X105" t="s">
        <v>2196</v>
      </c>
      <c r="AA105" t="s">
        <v>2206</v>
      </c>
      <c r="AB105">
        <v>0</v>
      </c>
      <c r="AC105">
        <v>0</v>
      </c>
      <c r="AD105">
        <v>0</v>
      </c>
      <c r="AE105">
        <v>1</v>
      </c>
      <c r="AF105">
        <v>1</v>
      </c>
      <c r="EK105" t="s">
        <v>2206</v>
      </c>
      <c r="EL105">
        <v>0</v>
      </c>
      <c r="EM105">
        <v>0</v>
      </c>
      <c r="EN105">
        <v>0</v>
      </c>
      <c r="EO105">
        <v>0</v>
      </c>
      <c r="EP105">
        <v>1</v>
      </c>
      <c r="EQ105">
        <v>1</v>
      </c>
      <c r="JB105" t="s">
        <v>2261</v>
      </c>
      <c r="JC105">
        <v>1</v>
      </c>
      <c r="JD105">
        <v>1</v>
      </c>
      <c r="JE105">
        <v>0</v>
      </c>
      <c r="JF105">
        <v>0</v>
      </c>
      <c r="JG105">
        <v>0</v>
      </c>
      <c r="JH105">
        <v>0</v>
      </c>
      <c r="JI105">
        <v>0</v>
      </c>
      <c r="JJ105">
        <v>0</v>
      </c>
      <c r="JK105">
        <v>0</v>
      </c>
      <c r="JL105">
        <v>0</v>
      </c>
      <c r="JM105">
        <v>0</v>
      </c>
      <c r="JN105">
        <v>0</v>
      </c>
      <c r="JO105">
        <v>0</v>
      </c>
      <c r="JP105">
        <v>0</v>
      </c>
      <c r="JQ105">
        <v>0</v>
      </c>
      <c r="JR105">
        <v>0</v>
      </c>
      <c r="JS105">
        <v>2</v>
      </c>
      <c r="JT105">
        <v>4</v>
      </c>
      <c r="JV105" t="s">
        <v>2200</v>
      </c>
      <c r="JW105">
        <v>200</v>
      </c>
      <c r="JX105" t="s">
        <v>2342</v>
      </c>
      <c r="KA105">
        <v>60</v>
      </c>
      <c r="KB105">
        <v>7</v>
      </c>
      <c r="KC105">
        <v>0</v>
      </c>
      <c r="KD105">
        <v>2</v>
      </c>
      <c r="KE105">
        <v>0</v>
      </c>
      <c r="KG105" t="s">
        <v>2198</v>
      </c>
      <c r="KH105" t="s">
        <v>2262</v>
      </c>
      <c r="KI105">
        <v>1</v>
      </c>
      <c r="KJ105">
        <v>1</v>
      </c>
      <c r="KK105">
        <v>5500</v>
      </c>
      <c r="KL105">
        <v>100</v>
      </c>
      <c r="KM105" t="s">
        <v>2342</v>
      </c>
      <c r="KP105">
        <v>30</v>
      </c>
      <c r="KQ105">
        <v>14</v>
      </c>
      <c r="KR105">
        <v>0</v>
      </c>
      <c r="KS105">
        <v>10</v>
      </c>
      <c r="KT105">
        <v>5</v>
      </c>
      <c r="QX105" t="s">
        <v>2195</v>
      </c>
      <c r="QZ105" t="s">
        <v>2293</v>
      </c>
      <c r="RA105">
        <v>1</v>
      </c>
      <c r="RB105">
        <v>1</v>
      </c>
      <c r="RC105">
        <v>0</v>
      </c>
      <c r="RD105">
        <v>0</v>
      </c>
      <c r="RE105">
        <v>0</v>
      </c>
      <c r="RF105">
        <v>0</v>
      </c>
      <c r="RG105">
        <v>0</v>
      </c>
      <c r="RH105">
        <v>0</v>
      </c>
      <c r="RI105">
        <v>0</v>
      </c>
      <c r="RJ105">
        <v>0</v>
      </c>
      <c r="RK105">
        <v>0</v>
      </c>
      <c r="RL105">
        <v>0</v>
      </c>
      <c r="RM105">
        <v>0</v>
      </c>
      <c r="RN105">
        <v>0</v>
      </c>
      <c r="RO105">
        <v>0</v>
      </c>
      <c r="RP105">
        <v>0</v>
      </c>
      <c r="RR105" t="s">
        <v>506</v>
      </c>
      <c r="RS105">
        <v>0</v>
      </c>
      <c r="RT105">
        <v>0</v>
      </c>
      <c r="RU105">
        <v>0</v>
      </c>
      <c r="RV105">
        <v>0</v>
      </c>
      <c r="RW105">
        <v>0</v>
      </c>
      <c r="RX105">
        <v>0</v>
      </c>
      <c r="RY105">
        <v>0</v>
      </c>
      <c r="RZ105">
        <v>0</v>
      </c>
      <c r="SA105">
        <v>0</v>
      </c>
      <c r="SB105">
        <v>1</v>
      </c>
      <c r="SC105">
        <v>0</v>
      </c>
      <c r="SD105" t="s">
        <v>2634</v>
      </c>
      <c r="SF105" t="s">
        <v>2223</v>
      </c>
      <c r="SG105">
        <v>0</v>
      </c>
      <c r="SH105">
        <v>1</v>
      </c>
      <c r="SI105">
        <v>0</v>
      </c>
      <c r="SJ105">
        <v>0</v>
      </c>
      <c r="SK105" t="s">
        <v>2261</v>
      </c>
      <c r="SL105">
        <v>1</v>
      </c>
      <c r="SM105">
        <v>1</v>
      </c>
      <c r="SN105">
        <v>0</v>
      </c>
      <c r="SO105">
        <v>0</v>
      </c>
      <c r="SP105">
        <v>0</v>
      </c>
      <c r="SQ105">
        <v>0</v>
      </c>
      <c r="SR105">
        <v>0</v>
      </c>
      <c r="SS105">
        <v>0</v>
      </c>
      <c r="ST105">
        <v>0</v>
      </c>
      <c r="SU105">
        <v>0</v>
      </c>
      <c r="SV105">
        <v>0</v>
      </c>
      <c r="SW105">
        <v>0</v>
      </c>
      <c r="SX105">
        <v>0</v>
      </c>
      <c r="SY105">
        <v>0</v>
      </c>
      <c r="SZ105">
        <v>0</v>
      </c>
      <c r="TA105">
        <v>0</v>
      </c>
      <c r="TB105" t="s">
        <v>2280</v>
      </c>
      <c r="TC105">
        <v>0</v>
      </c>
      <c r="TD105">
        <v>0</v>
      </c>
      <c r="TE105">
        <v>0</v>
      </c>
      <c r="TF105">
        <v>0</v>
      </c>
      <c r="TG105">
        <v>0</v>
      </c>
      <c r="TH105">
        <v>1</v>
      </c>
      <c r="TI105">
        <v>0</v>
      </c>
      <c r="TJ105">
        <v>0</v>
      </c>
      <c r="TK105">
        <v>0</v>
      </c>
      <c r="TL105">
        <v>0</v>
      </c>
      <c r="TM105">
        <v>0</v>
      </c>
      <c r="TN105">
        <v>0</v>
      </c>
      <c r="AQG105" t="s">
        <v>2243</v>
      </c>
      <c r="AQH105">
        <v>0</v>
      </c>
      <c r="AQI105">
        <v>0</v>
      </c>
      <c r="AQJ105">
        <v>0</v>
      </c>
      <c r="AQK105">
        <v>0</v>
      </c>
      <c r="AQL105">
        <v>0</v>
      </c>
      <c r="AQM105">
        <v>1</v>
      </c>
      <c r="AQN105">
        <v>0</v>
      </c>
      <c r="AQO105">
        <v>0</v>
      </c>
      <c r="AQP105">
        <v>0</v>
      </c>
      <c r="AQQ105">
        <v>0</v>
      </c>
      <c r="AQS105" t="s">
        <v>2601</v>
      </c>
      <c r="AQT105">
        <v>1</v>
      </c>
      <c r="AQU105">
        <v>0</v>
      </c>
      <c r="AQV105">
        <v>0</v>
      </c>
      <c r="AQW105">
        <v>0</v>
      </c>
      <c r="AQX105">
        <v>0</v>
      </c>
      <c r="AQY105">
        <v>0</v>
      </c>
      <c r="AQZ105">
        <v>0</v>
      </c>
      <c r="ARA105">
        <v>0</v>
      </c>
      <c r="ARB105">
        <v>0</v>
      </c>
      <c r="ARC105">
        <v>0</v>
      </c>
      <c r="ARD105">
        <v>0</v>
      </c>
      <c r="ARF105" t="s">
        <v>2209</v>
      </c>
      <c r="ARG105" t="s">
        <v>2220</v>
      </c>
      <c r="ARH105">
        <v>1</v>
      </c>
      <c r="ARI105">
        <v>0</v>
      </c>
      <c r="ARJ105">
        <v>0</v>
      </c>
      <c r="ARK105">
        <v>0</v>
      </c>
      <c r="ARL105">
        <v>0</v>
      </c>
      <c r="ARM105">
        <v>0</v>
      </c>
      <c r="ARN105" t="s">
        <v>2607</v>
      </c>
      <c r="ARO105" t="s">
        <v>2206</v>
      </c>
      <c r="ARP105">
        <v>1</v>
      </c>
      <c r="ARQ105">
        <v>0</v>
      </c>
      <c r="ARR105">
        <v>0</v>
      </c>
      <c r="ARS105">
        <v>0</v>
      </c>
      <c r="ART105">
        <v>0</v>
      </c>
      <c r="ARU105">
        <v>0</v>
      </c>
      <c r="ARW105">
        <v>0</v>
      </c>
      <c r="ARX105">
        <v>0</v>
      </c>
      <c r="ARY105">
        <v>0</v>
      </c>
      <c r="ASB105" t="s">
        <v>2211</v>
      </c>
      <c r="ASC105" t="s">
        <v>2206</v>
      </c>
      <c r="ASD105">
        <v>1</v>
      </c>
      <c r="ASE105">
        <v>0</v>
      </c>
      <c r="ASF105">
        <v>0</v>
      </c>
      <c r="ASG105">
        <v>0</v>
      </c>
      <c r="ASH105">
        <v>0</v>
      </c>
      <c r="ASI105">
        <v>0</v>
      </c>
      <c r="ASJ105">
        <v>0</v>
      </c>
      <c r="ASK105">
        <v>0</v>
      </c>
      <c r="ASL105">
        <v>0</v>
      </c>
      <c r="ASN105" t="s">
        <v>2206</v>
      </c>
      <c r="ASO105">
        <v>1</v>
      </c>
      <c r="ASP105">
        <v>0</v>
      </c>
      <c r="ASQ105">
        <v>0</v>
      </c>
      <c r="ASR105">
        <v>0</v>
      </c>
      <c r="ASS105">
        <v>0</v>
      </c>
      <c r="AST105">
        <v>0</v>
      </c>
      <c r="ASU105">
        <v>0</v>
      </c>
      <c r="ASV105">
        <v>0</v>
      </c>
      <c r="ASW105">
        <v>0</v>
      </c>
      <c r="ASX105">
        <v>0</v>
      </c>
      <c r="ASZ105" t="s">
        <v>2206</v>
      </c>
      <c r="ATA105">
        <v>1</v>
      </c>
      <c r="ATB105">
        <v>0</v>
      </c>
      <c r="ATC105">
        <v>0</v>
      </c>
      <c r="ATD105">
        <v>0</v>
      </c>
      <c r="ATE105">
        <v>0</v>
      </c>
      <c r="ATF105">
        <v>0</v>
      </c>
      <c r="ATG105">
        <v>0</v>
      </c>
      <c r="ATH105">
        <v>0</v>
      </c>
      <c r="ATI105">
        <v>0</v>
      </c>
      <c r="ATK105" t="s">
        <v>2206</v>
      </c>
      <c r="ATL105">
        <v>1</v>
      </c>
      <c r="ATM105">
        <v>0</v>
      </c>
      <c r="ATN105">
        <v>0</v>
      </c>
      <c r="ATO105">
        <v>0</v>
      </c>
      <c r="ATP105">
        <v>0</v>
      </c>
      <c r="ATQ105">
        <v>0</v>
      </c>
      <c r="ATR105">
        <v>0</v>
      </c>
      <c r="ATS105">
        <v>0</v>
      </c>
      <c r="ATT105">
        <v>0</v>
      </c>
      <c r="ATV105" t="s">
        <v>2213</v>
      </c>
      <c r="ATZ105" t="s">
        <v>2248</v>
      </c>
      <c r="AUA105" t="s">
        <v>2229</v>
      </c>
      <c r="AUI105">
        <v>469247389</v>
      </c>
      <c r="AUJ105" s="2">
        <v>45159.407418981493</v>
      </c>
      <c r="AUM105" t="s">
        <v>2214</v>
      </c>
      <c r="AUN105" t="s">
        <v>2215</v>
      </c>
      <c r="AUO105" t="s">
        <v>2216</v>
      </c>
    </row>
    <row r="106" spans="1:534 1125:1237" x14ac:dyDescent="0.35">
      <c r="A106">
        <v>105</v>
      </c>
      <c r="B106" t="s">
        <v>2635</v>
      </c>
      <c r="C106" s="2">
        <v>45158</v>
      </c>
      <c r="D106" t="s">
        <v>2591</v>
      </c>
      <c r="E106" t="s">
        <v>2592</v>
      </c>
      <c r="F106" s="2">
        <v>45158.683389502323</v>
      </c>
      <c r="G106" s="2">
        <v>45158.747576516209</v>
      </c>
      <c r="H106" t="s">
        <v>2189</v>
      </c>
      <c r="K106" t="s">
        <v>2593</v>
      </c>
      <c r="L106" s="2">
        <v>45158</v>
      </c>
      <c r="M106" t="s">
        <v>2594</v>
      </c>
      <c r="N106" t="s">
        <v>2595</v>
      </c>
      <c r="O106" t="s">
        <v>64</v>
      </c>
      <c r="P106" t="s">
        <v>2192</v>
      </c>
      <c r="S106" t="s">
        <v>2596</v>
      </c>
      <c r="T106" t="s">
        <v>2597</v>
      </c>
      <c r="V106" t="s">
        <v>2195</v>
      </c>
      <c r="X106" t="s">
        <v>2196</v>
      </c>
      <c r="AA106" t="s">
        <v>2237</v>
      </c>
      <c r="AB106">
        <v>1</v>
      </c>
      <c r="AC106">
        <v>0</v>
      </c>
      <c r="AD106">
        <v>0</v>
      </c>
      <c r="AE106">
        <v>0</v>
      </c>
      <c r="AF106">
        <v>1</v>
      </c>
      <c r="AH106" t="s">
        <v>2200</v>
      </c>
      <c r="AI106">
        <v>1000</v>
      </c>
      <c r="AJ106" t="s">
        <v>2599</v>
      </c>
      <c r="AK106" t="s">
        <v>2636</v>
      </c>
      <c r="AM106">
        <v>30</v>
      </c>
      <c r="AN106">
        <v>7</v>
      </c>
      <c r="AO106">
        <v>0</v>
      </c>
      <c r="AP106">
        <v>100</v>
      </c>
      <c r="AQ106">
        <v>100</v>
      </c>
      <c r="BW106" t="s">
        <v>2195</v>
      </c>
      <c r="BY106" t="s">
        <v>2237</v>
      </c>
      <c r="BZ106">
        <v>1</v>
      </c>
      <c r="CA106">
        <v>0</v>
      </c>
      <c r="CB106">
        <v>0</v>
      </c>
      <c r="CC106">
        <v>0</v>
      </c>
      <c r="CE106" t="s">
        <v>482</v>
      </c>
      <c r="CF106">
        <v>0</v>
      </c>
      <c r="CG106">
        <v>0</v>
      </c>
      <c r="CH106">
        <v>1</v>
      </c>
      <c r="CI106">
        <v>0</v>
      </c>
      <c r="CJ106">
        <v>0</v>
      </c>
      <c r="CK106">
        <v>0</v>
      </c>
      <c r="CL106">
        <v>0</v>
      </c>
      <c r="CM106">
        <v>0</v>
      </c>
      <c r="CN106">
        <v>0</v>
      </c>
      <c r="CO106">
        <v>0</v>
      </c>
      <c r="CP106">
        <v>0</v>
      </c>
      <c r="CS106" t="s">
        <v>2204</v>
      </c>
      <c r="CT106">
        <v>1</v>
      </c>
      <c r="CU106">
        <v>0</v>
      </c>
      <c r="CV106">
        <v>0</v>
      </c>
      <c r="CW106">
        <v>0</v>
      </c>
      <c r="EK106" t="s">
        <v>2448</v>
      </c>
      <c r="EL106">
        <v>1</v>
      </c>
      <c r="EM106">
        <v>0</v>
      </c>
      <c r="EN106">
        <v>0</v>
      </c>
      <c r="EO106">
        <v>0</v>
      </c>
      <c r="EP106">
        <v>0</v>
      </c>
      <c r="EQ106">
        <v>1</v>
      </c>
      <c r="ES106" t="s">
        <v>2200</v>
      </c>
      <c r="ET106">
        <v>5000</v>
      </c>
      <c r="EU106" t="s">
        <v>2599</v>
      </c>
      <c r="EV106" t="s">
        <v>2636</v>
      </c>
      <c r="EX106">
        <v>60</v>
      </c>
      <c r="EY106">
        <v>7</v>
      </c>
      <c r="EZ106">
        <v>0</v>
      </c>
      <c r="FA106">
        <v>100</v>
      </c>
      <c r="FB106">
        <v>50</v>
      </c>
      <c r="GK106" t="s">
        <v>2220</v>
      </c>
      <c r="HH106" t="s">
        <v>2204</v>
      </c>
      <c r="HI106">
        <v>1</v>
      </c>
      <c r="HJ106">
        <v>0</v>
      </c>
      <c r="HK106">
        <v>0</v>
      </c>
      <c r="HL106">
        <v>0</v>
      </c>
      <c r="JB106" t="s">
        <v>2637</v>
      </c>
      <c r="JC106">
        <v>0</v>
      </c>
      <c r="JD106">
        <v>0</v>
      </c>
      <c r="JE106">
        <v>0</v>
      </c>
      <c r="JF106">
        <v>1</v>
      </c>
      <c r="JG106">
        <v>1</v>
      </c>
      <c r="JH106">
        <v>1</v>
      </c>
      <c r="JI106">
        <v>1</v>
      </c>
      <c r="JJ106">
        <v>1</v>
      </c>
      <c r="JK106">
        <v>1</v>
      </c>
      <c r="JL106">
        <v>1</v>
      </c>
      <c r="JM106">
        <v>1</v>
      </c>
      <c r="JN106">
        <v>1</v>
      </c>
      <c r="JO106">
        <v>0</v>
      </c>
      <c r="JP106">
        <v>1</v>
      </c>
      <c r="JQ106">
        <v>0</v>
      </c>
      <c r="JR106">
        <v>0</v>
      </c>
      <c r="JS106">
        <v>10</v>
      </c>
      <c r="JT106">
        <v>12</v>
      </c>
      <c r="LM106" t="s">
        <v>2200</v>
      </c>
      <c r="LN106">
        <v>7500</v>
      </c>
      <c r="LO106" t="s">
        <v>2199</v>
      </c>
      <c r="LR106">
        <v>60</v>
      </c>
      <c r="LS106">
        <v>2</v>
      </c>
      <c r="LT106">
        <v>0</v>
      </c>
      <c r="LU106">
        <v>40</v>
      </c>
      <c r="LV106">
        <v>100</v>
      </c>
      <c r="LX106" t="s">
        <v>2200</v>
      </c>
      <c r="LY106">
        <v>5500</v>
      </c>
      <c r="LZ106" t="s">
        <v>2199</v>
      </c>
      <c r="MC106">
        <v>30</v>
      </c>
      <c r="MD106">
        <v>2</v>
      </c>
      <c r="ME106">
        <v>0</v>
      </c>
      <c r="MF106">
        <v>40</v>
      </c>
      <c r="MG106">
        <v>100</v>
      </c>
      <c r="MI106" t="s">
        <v>2200</v>
      </c>
      <c r="MJ106">
        <v>400</v>
      </c>
      <c r="MK106" t="s">
        <v>2599</v>
      </c>
      <c r="ML106" t="s">
        <v>2636</v>
      </c>
      <c r="MN106">
        <v>30</v>
      </c>
      <c r="MO106">
        <v>7</v>
      </c>
      <c r="MP106">
        <v>0</v>
      </c>
      <c r="MQ106">
        <v>1200</v>
      </c>
      <c r="MR106">
        <v>240</v>
      </c>
      <c r="MT106" t="s">
        <v>2200</v>
      </c>
      <c r="MU106">
        <v>100</v>
      </c>
      <c r="MV106" t="s">
        <v>2599</v>
      </c>
      <c r="MW106" t="s">
        <v>2636</v>
      </c>
      <c r="MY106">
        <v>30</v>
      </c>
      <c r="MZ106">
        <v>7</v>
      </c>
      <c r="NA106">
        <v>0</v>
      </c>
      <c r="NB106">
        <v>100</v>
      </c>
      <c r="NC106">
        <v>50</v>
      </c>
      <c r="NE106" t="s">
        <v>2200</v>
      </c>
      <c r="NF106" t="s">
        <v>2638</v>
      </c>
      <c r="NG106">
        <v>1</v>
      </c>
      <c r="NH106">
        <v>1</v>
      </c>
      <c r="NI106">
        <v>1</v>
      </c>
      <c r="NJ106">
        <v>600</v>
      </c>
      <c r="NK106">
        <v>750</v>
      </c>
      <c r="NL106">
        <v>1000</v>
      </c>
      <c r="NM106" t="s">
        <v>2599</v>
      </c>
      <c r="NN106" t="s">
        <v>2636</v>
      </c>
      <c r="NP106">
        <v>90</v>
      </c>
      <c r="NQ106">
        <v>7</v>
      </c>
      <c r="NR106">
        <v>0</v>
      </c>
      <c r="NS106">
        <v>100</v>
      </c>
      <c r="NT106">
        <v>50</v>
      </c>
      <c r="NV106" t="s">
        <v>2200</v>
      </c>
      <c r="NW106">
        <v>2000</v>
      </c>
      <c r="NX106" t="s">
        <v>2599</v>
      </c>
      <c r="NY106" t="s">
        <v>2636</v>
      </c>
      <c r="OA106">
        <v>60</v>
      </c>
      <c r="OB106">
        <v>7</v>
      </c>
      <c r="OC106">
        <v>0</v>
      </c>
      <c r="OD106">
        <v>100</v>
      </c>
      <c r="OE106">
        <v>50</v>
      </c>
      <c r="OG106" t="s">
        <v>2200</v>
      </c>
      <c r="OH106">
        <v>3000</v>
      </c>
      <c r="OI106" t="s">
        <v>2599</v>
      </c>
      <c r="OJ106" t="s">
        <v>2636</v>
      </c>
      <c r="OL106">
        <v>90</v>
      </c>
      <c r="OM106">
        <v>7</v>
      </c>
      <c r="ON106">
        <v>0</v>
      </c>
      <c r="OO106">
        <v>100</v>
      </c>
      <c r="OP106">
        <v>100</v>
      </c>
      <c r="OR106" t="s">
        <v>2200</v>
      </c>
      <c r="OS106">
        <v>3000</v>
      </c>
      <c r="OT106" t="s">
        <v>2199</v>
      </c>
      <c r="OW106">
        <v>60</v>
      </c>
      <c r="OX106">
        <v>2</v>
      </c>
      <c r="OY106">
        <v>0</v>
      </c>
      <c r="OZ106">
        <v>40</v>
      </c>
      <c r="PA106">
        <v>50</v>
      </c>
      <c r="PC106" t="s">
        <v>2200</v>
      </c>
      <c r="PD106">
        <v>2500</v>
      </c>
      <c r="PE106" t="s">
        <v>2199</v>
      </c>
      <c r="PH106">
        <v>30</v>
      </c>
      <c r="PI106">
        <v>2</v>
      </c>
      <c r="PJ106">
        <v>0</v>
      </c>
      <c r="PK106">
        <v>100</v>
      </c>
      <c r="PL106">
        <v>100</v>
      </c>
      <c r="PY106" t="s">
        <v>2200</v>
      </c>
      <c r="PZ106" t="s">
        <v>2195</v>
      </c>
      <c r="QA106">
        <v>3000</v>
      </c>
      <c r="QD106" t="s">
        <v>2199</v>
      </c>
      <c r="QG106">
        <v>60</v>
      </c>
      <c r="QH106">
        <v>2</v>
      </c>
      <c r="QI106">
        <v>0</v>
      </c>
      <c r="QJ106">
        <v>60</v>
      </c>
      <c r="QK106">
        <v>300</v>
      </c>
      <c r="QX106" t="s">
        <v>2220</v>
      </c>
      <c r="SF106" t="s">
        <v>2204</v>
      </c>
      <c r="SG106">
        <v>1</v>
      </c>
      <c r="SH106">
        <v>0</v>
      </c>
      <c r="SI106">
        <v>0</v>
      </c>
      <c r="SJ106">
        <v>0</v>
      </c>
      <c r="AQG106" t="s">
        <v>2206</v>
      </c>
      <c r="AQH106">
        <v>1</v>
      </c>
      <c r="AQI106">
        <v>0</v>
      </c>
      <c r="AQJ106">
        <v>0</v>
      </c>
      <c r="AQK106">
        <v>0</v>
      </c>
      <c r="AQL106">
        <v>0</v>
      </c>
      <c r="AQM106">
        <v>0</v>
      </c>
      <c r="AQN106">
        <v>0</v>
      </c>
      <c r="AQO106">
        <v>0</v>
      </c>
      <c r="AQP106">
        <v>0</v>
      </c>
      <c r="AQQ106">
        <v>0</v>
      </c>
      <c r="AQS106" t="s">
        <v>2601</v>
      </c>
      <c r="AQT106">
        <v>1</v>
      </c>
      <c r="AQU106">
        <v>0</v>
      </c>
      <c r="AQV106">
        <v>0</v>
      </c>
      <c r="AQW106">
        <v>0</v>
      </c>
      <c r="AQX106">
        <v>0</v>
      </c>
      <c r="AQY106">
        <v>0</v>
      </c>
      <c r="AQZ106">
        <v>0</v>
      </c>
      <c r="ARA106">
        <v>0</v>
      </c>
      <c r="ARB106">
        <v>0</v>
      </c>
      <c r="ARC106">
        <v>0</v>
      </c>
      <c r="ARD106">
        <v>0</v>
      </c>
      <c r="ARF106" t="s">
        <v>2335</v>
      </c>
      <c r="ARG106" t="s">
        <v>2210</v>
      </c>
      <c r="ARH106">
        <v>0</v>
      </c>
      <c r="ARI106">
        <v>1</v>
      </c>
      <c r="ARJ106">
        <v>0</v>
      </c>
      <c r="ARK106">
        <v>0</v>
      </c>
      <c r="ARL106">
        <v>0</v>
      </c>
      <c r="ARM106">
        <v>0</v>
      </c>
      <c r="ARN106" t="s">
        <v>2607</v>
      </c>
      <c r="ARO106" t="s">
        <v>2206</v>
      </c>
      <c r="ARP106">
        <v>1</v>
      </c>
      <c r="ARQ106">
        <v>0</v>
      </c>
      <c r="ARR106">
        <v>0</v>
      </c>
      <c r="ARS106">
        <v>0</v>
      </c>
      <c r="ART106">
        <v>0</v>
      </c>
      <c r="ARU106">
        <v>0</v>
      </c>
      <c r="ARW106">
        <v>0</v>
      </c>
      <c r="ARX106">
        <v>0</v>
      </c>
      <c r="ARY106">
        <v>0</v>
      </c>
      <c r="ASB106" t="s">
        <v>2211</v>
      </c>
      <c r="ASC106" t="s">
        <v>2206</v>
      </c>
      <c r="ASD106">
        <v>1</v>
      </c>
      <c r="ASE106">
        <v>0</v>
      </c>
      <c r="ASF106">
        <v>0</v>
      </c>
      <c r="ASG106">
        <v>0</v>
      </c>
      <c r="ASH106">
        <v>0</v>
      </c>
      <c r="ASI106">
        <v>0</v>
      </c>
      <c r="ASJ106">
        <v>0</v>
      </c>
      <c r="ASK106">
        <v>0</v>
      </c>
      <c r="ASL106">
        <v>0</v>
      </c>
      <c r="ASN106" t="s">
        <v>2206</v>
      </c>
      <c r="ASO106">
        <v>1</v>
      </c>
      <c r="ASP106">
        <v>0</v>
      </c>
      <c r="ASQ106">
        <v>0</v>
      </c>
      <c r="ASR106">
        <v>0</v>
      </c>
      <c r="ASS106">
        <v>0</v>
      </c>
      <c r="AST106">
        <v>0</v>
      </c>
      <c r="ASU106">
        <v>0</v>
      </c>
      <c r="ASV106">
        <v>0</v>
      </c>
      <c r="ASW106">
        <v>0</v>
      </c>
      <c r="ASX106">
        <v>0</v>
      </c>
      <c r="ASZ106" t="s">
        <v>2206</v>
      </c>
      <c r="ATA106">
        <v>1</v>
      </c>
      <c r="ATB106">
        <v>0</v>
      </c>
      <c r="ATC106">
        <v>0</v>
      </c>
      <c r="ATD106">
        <v>0</v>
      </c>
      <c r="ATE106">
        <v>0</v>
      </c>
      <c r="ATF106">
        <v>0</v>
      </c>
      <c r="ATG106">
        <v>0</v>
      </c>
      <c r="ATH106">
        <v>0</v>
      </c>
      <c r="ATI106">
        <v>0</v>
      </c>
      <c r="ATK106" t="s">
        <v>2206</v>
      </c>
      <c r="ATL106">
        <v>1</v>
      </c>
      <c r="ATM106">
        <v>0</v>
      </c>
      <c r="ATN106">
        <v>0</v>
      </c>
      <c r="ATO106">
        <v>0</v>
      </c>
      <c r="ATP106">
        <v>0</v>
      </c>
      <c r="ATQ106">
        <v>0</v>
      </c>
      <c r="ATR106">
        <v>0</v>
      </c>
      <c r="ATS106">
        <v>0</v>
      </c>
      <c r="ATT106">
        <v>0</v>
      </c>
      <c r="ATV106" t="s">
        <v>2213</v>
      </c>
      <c r="ATZ106" t="s">
        <v>2248</v>
      </c>
      <c r="AUA106" t="s">
        <v>2229</v>
      </c>
      <c r="AUI106">
        <v>469247404</v>
      </c>
      <c r="AUJ106" s="2">
        <v>45159.407442129617</v>
      </c>
      <c r="AUM106" t="s">
        <v>2214</v>
      </c>
      <c r="AUN106" t="s">
        <v>2215</v>
      </c>
      <c r="AUO106" t="s">
        <v>2216</v>
      </c>
    </row>
    <row r="107" spans="1:534 1125:1237" x14ac:dyDescent="0.35">
      <c r="A107">
        <v>106</v>
      </c>
      <c r="B107" t="s">
        <v>2639</v>
      </c>
      <c r="C107" s="2">
        <v>45158</v>
      </c>
      <c r="D107" t="s">
        <v>2591</v>
      </c>
      <c r="E107" t="s">
        <v>2592</v>
      </c>
      <c r="F107" s="2">
        <v>45158.712660081022</v>
      </c>
      <c r="G107" s="2">
        <v>45159.364375960649</v>
      </c>
      <c r="H107" t="s">
        <v>2189</v>
      </c>
      <c r="K107" t="s">
        <v>2593</v>
      </c>
      <c r="L107" s="2">
        <v>45159</v>
      </c>
      <c r="M107" t="s">
        <v>2594</v>
      </c>
      <c r="N107" t="s">
        <v>2595</v>
      </c>
      <c r="O107" t="s">
        <v>64</v>
      </c>
      <c r="P107" t="s">
        <v>2503</v>
      </c>
      <c r="S107" t="s">
        <v>2596</v>
      </c>
      <c r="T107" t="s">
        <v>2597</v>
      </c>
      <c r="V107" t="s">
        <v>2195</v>
      </c>
      <c r="X107" t="s">
        <v>2253</v>
      </c>
      <c r="AA107" t="s">
        <v>2297</v>
      </c>
      <c r="AB107">
        <v>0</v>
      </c>
      <c r="AC107">
        <v>0</v>
      </c>
      <c r="AD107">
        <v>1</v>
      </c>
      <c r="AE107">
        <v>0</v>
      </c>
      <c r="AF107">
        <v>1</v>
      </c>
      <c r="BH107" t="s">
        <v>2200</v>
      </c>
      <c r="BI107" t="s">
        <v>2269</v>
      </c>
      <c r="BJ107">
        <v>1</v>
      </c>
      <c r="BK107">
        <v>1</v>
      </c>
      <c r="BL107">
        <v>500</v>
      </c>
      <c r="BM107">
        <v>300</v>
      </c>
      <c r="BN107" t="s">
        <v>2199</v>
      </c>
      <c r="BQ107">
        <v>30</v>
      </c>
      <c r="BR107">
        <v>2</v>
      </c>
      <c r="BS107">
        <v>0</v>
      </c>
      <c r="BT107">
        <v>240</v>
      </c>
      <c r="BU107">
        <v>480</v>
      </c>
      <c r="BW107" t="s">
        <v>2220</v>
      </c>
      <c r="CS107" t="s">
        <v>2204</v>
      </c>
      <c r="CT107">
        <v>1</v>
      </c>
      <c r="CU107">
        <v>0</v>
      </c>
      <c r="CV107">
        <v>0</v>
      </c>
      <c r="CW107">
        <v>0</v>
      </c>
      <c r="EK107" t="s">
        <v>2206</v>
      </c>
      <c r="EL107">
        <v>0</v>
      </c>
      <c r="EM107">
        <v>0</v>
      </c>
      <c r="EN107">
        <v>0</v>
      </c>
      <c r="EO107">
        <v>0</v>
      </c>
      <c r="EP107">
        <v>1</v>
      </c>
      <c r="EQ107">
        <v>1</v>
      </c>
      <c r="JB107" t="s">
        <v>2640</v>
      </c>
      <c r="JC107">
        <v>0</v>
      </c>
      <c r="JD107">
        <v>0</v>
      </c>
      <c r="JE107">
        <v>1</v>
      </c>
      <c r="JF107">
        <v>0</v>
      </c>
      <c r="JG107">
        <v>0</v>
      </c>
      <c r="JH107">
        <v>0</v>
      </c>
      <c r="JI107">
        <v>0</v>
      </c>
      <c r="JJ107">
        <v>0</v>
      </c>
      <c r="JK107">
        <v>0</v>
      </c>
      <c r="JL107">
        <v>0</v>
      </c>
      <c r="JM107">
        <v>0</v>
      </c>
      <c r="JN107">
        <v>0</v>
      </c>
      <c r="JO107">
        <v>1</v>
      </c>
      <c r="JP107">
        <v>0</v>
      </c>
      <c r="JQ107">
        <v>0</v>
      </c>
      <c r="JR107">
        <v>0</v>
      </c>
      <c r="JS107">
        <v>2</v>
      </c>
      <c r="JT107">
        <v>4</v>
      </c>
      <c r="KV107" t="s">
        <v>2200</v>
      </c>
      <c r="KW107" t="s">
        <v>2560</v>
      </c>
      <c r="KX107">
        <v>0</v>
      </c>
      <c r="KY107">
        <v>1</v>
      </c>
      <c r="KZ107">
        <v>1</v>
      </c>
      <c r="LB107">
        <v>32500</v>
      </c>
      <c r="LC107">
        <v>37500</v>
      </c>
      <c r="LD107" t="s">
        <v>2199</v>
      </c>
      <c r="LG107">
        <v>60</v>
      </c>
      <c r="LH107">
        <v>3</v>
      </c>
      <c r="LI107">
        <v>0</v>
      </c>
      <c r="LJ107">
        <v>40</v>
      </c>
      <c r="LK107">
        <v>40</v>
      </c>
      <c r="PN107" t="s">
        <v>2200</v>
      </c>
      <c r="PO107">
        <v>1500</v>
      </c>
      <c r="PP107" t="s">
        <v>2199</v>
      </c>
      <c r="PS107">
        <v>60</v>
      </c>
      <c r="PT107">
        <v>2</v>
      </c>
      <c r="PU107">
        <v>0</v>
      </c>
      <c r="PV107">
        <v>20</v>
      </c>
      <c r="PW107">
        <v>40</v>
      </c>
      <c r="QX107" t="s">
        <v>2220</v>
      </c>
      <c r="SF107" t="s">
        <v>2204</v>
      </c>
      <c r="SG107">
        <v>1</v>
      </c>
      <c r="SH107">
        <v>0</v>
      </c>
      <c r="SI107">
        <v>0</v>
      </c>
      <c r="SJ107">
        <v>0</v>
      </c>
      <c r="AQG107" t="s">
        <v>2206</v>
      </c>
      <c r="AQH107">
        <v>1</v>
      </c>
      <c r="AQI107">
        <v>0</v>
      </c>
      <c r="AQJ107">
        <v>0</v>
      </c>
      <c r="AQK107">
        <v>0</v>
      </c>
      <c r="AQL107">
        <v>0</v>
      </c>
      <c r="AQM107">
        <v>0</v>
      </c>
      <c r="AQN107">
        <v>0</v>
      </c>
      <c r="AQO107">
        <v>0</v>
      </c>
      <c r="AQP107">
        <v>0</v>
      </c>
      <c r="AQQ107">
        <v>0</v>
      </c>
      <c r="AQS107" t="s">
        <v>2229</v>
      </c>
      <c r="AQT107">
        <v>0</v>
      </c>
      <c r="AQU107">
        <v>0</v>
      </c>
      <c r="AQV107">
        <v>0</v>
      </c>
      <c r="AQW107">
        <v>0</v>
      </c>
      <c r="AQX107">
        <v>0</v>
      </c>
      <c r="AQY107">
        <v>0</v>
      </c>
      <c r="AQZ107">
        <v>0</v>
      </c>
      <c r="ARA107">
        <v>0</v>
      </c>
      <c r="ARB107">
        <v>0</v>
      </c>
      <c r="ARC107">
        <v>1</v>
      </c>
      <c r="ARD107">
        <v>0</v>
      </c>
      <c r="ARF107" t="s">
        <v>2335</v>
      </c>
      <c r="ARG107" t="s">
        <v>2220</v>
      </c>
      <c r="ARH107">
        <v>1</v>
      </c>
      <c r="ARI107">
        <v>0</v>
      </c>
      <c r="ARJ107">
        <v>0</v>
      </c>
      <c r="ARK107">
        <v>0</v>
      </c>
      <c r="ARL107">
        <v>0</v>
      </c>
      <c r="ARM107">
        <v>0</v>
      </c>
      <c r="ARO107" t="s">
        <v>2206</v>
      </c>
      <c r="ARP107">
        <v>1</v>
      </c>
      <c r="ARQ107">
        <v>0</v>
      </c>
      <c r="ARR107">
        <v>0</v>
      </c>
      <c r="ARS107">
        <v>0</v>
      </c>
      <c r="ART107">
        <v>0</v>
      </c>
      <c r="ARU107">
        <v>0</v>
      </c>
      <c r="ARW107">
        <v>0</v>
      </c>
      <c r="ARX107">
        <v>0</v>
      </c>
      <c r="ARY107">
        <v>0</v>
      </c>
      <c r="ASB107" t="s">
        <v>2211</v>
      </c>
      <c r="ASC107" t="s">
        <v>2206</v>
      </c>
      <c r="ASD107">
        <v>1</v>
      </c>
      <c r="ASE107">
        <v>0</v>
      </c>
      <c r="ASF107">
        <v>0</v>
      </c>
      <c r="ASG107">
        <v>0</v>
      </c>
      <c r="ASH107">
        <v>0</v>
      </c>
      <c r="ASI107">
        <v>0</v>
      </c>
      <c r="ASJ107">
        <v>0</v>
      </c>
      <c r="ASK107">
        <v>0</v>
      </c>
      <c r="ASL107">
        <v>0</v>
      </c>
      <c r="ASN107" t="s">
        <v>2206</v>
      </c>
      <c r="ASO107">
        <v>1</v>
      </c>
      <c r="ASP107">
        <v>0</v>
      </c>
      <c r="ASQ107">
        <v>0</v>
      </c>
      <c r="ASR107">
        <v>0</v>
      </c>
      <c r="ASS107">
        <v>0</v>
      </c>
      <c r="AST107">
        <v>0</v>
      </c>
      <c r="ASU107">
        <v>0</v>
      </c>
      <c r="ASV107">
        <v>0</v>
      </c>
      <c r="ASW107">
        <v>0</v>
      </c>
      <c r="ASX107">
        <v>0</v>
      </c>
      <c r="ASZ107" t="s">
        <v>2206</v>
      </c>
      <c r="ATA107">
        <v>1</v>
      </c>
      <c r="ATB107">
        <v>0</v>
      </c>
      <c r="ATC107">
        <v>0</v>
      </c>
      <c r="ATD107">
        <v>0</v>
      </c>
      <c r="ATE107">
        <v>0</v>
      </c>
      <c r="ATF107">
        <v>0</v>
      </c>
      <c r="ATG107">
        <v>0</v>
      </c>
      <c r="ATH107">
        <v>0</v>
      </c>
      <c r="ATI107">
        <v>0</v>
      </c>
      <c r="ATK107" t="s">
        <v>2206</v>
      </c>
      <c r="ATL107">
        <v>1</v>
      </c>
      <c r="ATM107">
        <v>0</v>
      </c>
      <c r="ATN107">
        <v>0</v>
      </c>
      <c r="ATO107">
        <v>0</v>
      </c>
      <c r="ATP107">
        <v>0</v>
      </c>
      <c r="ATQ107">
        <v>0</v>
      </c>
      <c r="ATR107">
        <v>0</v>
      </c>
      <c r="ATS107">
        <v>0</v>
      </c>
      <c r="ATT107">
        <v>0</v>
      </c>
      <c r="ATV107" t="s">
        <v>2213</v>
      </c>
      <c r="ATZ107" t="s">
        <v>2248</v>
      </c>
      <c r="AUA107" t="s">
        <v>2229</v>
      </c>
      <c r="AUI107">
        <v>469247420</v>
      </c>
      <c r="AUJ107" s="2">
        <v>45159.407453703709</v>
      </c>
      <c r="AUM107" t="s">
        <v>2214</v>
      </c>
      <c r="AUN107" t="s">
        <v>2215</v>
      </c>
      <c r="AUO107" t="s">
        <v>2216</v>
      </c>
    </row>
    <row r="108" spans="1:534 1125:1237" x14ac:dyDescent="0.35">
      <c r="A108">
        <v>107</v>
      </c>
      <c r="B108" t="s">
        <v>2641</v>
      </c>
      <c r="C108" s="2">
        <v>45158</v>
      </c>
      <c r="D108" t="s">
        <v>2591</v>
      </c>
      <c r="E108" t="s">
        <v>2592</v>
      </c>
      <c r="F108" s="2">
        <v>45158.748469328697</v>
      </c>
      <c r="G108" s="2">
        <v>45159.403522430563</v>
      </c>
      <c r="H108" t="s">
        <v>2189</v>
      </c>
      <c r="K108" t="s">
        <v>2593</v>
      </c>
      <c r="L108" s="2">
        <v>45159</v>
      </c>
      <c r="M108" t="s">
        <v>2594</v>
      </c>
      <c r="N108" t="s">
        <v>2595</v>
      </c>
      <c r="O108" t="s">
        <v>64</v>
      </c>
      <c r="P108" t="s">
        <v>2192</v>
      </c>
      <c r="S108" t="s">
        <v>2596</v>
      </c>
      <c r="T108" t="s">
        <v>2597</v>
      </c>
      <c r="V108" t="s">
        <v>2195</v>
      </c>
      <c r="X108" t="s">
        <v>2196</v>
      </c>
      <c r="AA108" t="s">
        <v>2206</v>
      </c>
      <c r="AB108">
        <v>0</v>
      </c>
      <c r="AC108">
        <v>0</v>
      </c>
      <c r="AD108">
        <v>0</v>
      </c>
      <c r="AE108">
        <v>1</v>
      </c>
      <c r="AF108">
        <v>1</v>
      </c>
      <c r="EK108" t="s">
        <v>2611</v>
      </c>
      <c r="EL108">
        <v>1</v>
      </c>
      <c r="EM108">
        <v>0</v>
      </c>
      <c r="EN108">
        <v>1</v>
      </c>
      <c r="EO108">
        <v>1</v>
      </c>
      <c r="EP108">
        <v>0</v>
      </c>
      <c r="EQ108">
        <v>3</v>
      </c>
      <c r="ES108" t="s">
        <v>2200</v>
      </c>
      <c r="ET108">
        <v>5000</v>
      </c>
      <c r="EU108" t="s">
        <v>2199</v>
      </c>
      <c r="EX108">
        <v>90</v>
      </c>
      <c r="EY108">
        <v>2</v>
      </c>
      <c r="EZ108">
        <v>0</v>
      </c>
      <c r="FA108">
        <v>40</v>
      </c>
      <c r="FB108">
        <v>50</v>
      </c>
      <c r="FO108" t="s">
        <v>2200</v>
      </c>
      <c r="FP108">
        <v>1250</v>
      </c>
      <c r="FQ108" t="s">
        <v>2199</v>
      </c>
      <c r="FT108">
        <v>90</v>
      </c>
      <c r="FU108">
        <v>2</v>
      </c>
      <c r="FV108">
        <v>0</v>
      </c>
      <c r="FW108">
        <v>100</v>
      </c>
      <c r="FX108">
        <v>200</v>
      </c>
      <c r="FZ108" t="s">
        <v>2200</v>
      </c>
      <c r="GA108">
        <v>2000</v>
      </c>
      <c r="GB108" t="s">
        <v>2199</v>
      </c>
      <c r="GE108">
        <v>90</v>
      </c>
      <c r="GF108">
        <v>2</v>
      </c>
      <c r="GG108">
        <v>0</v>
      </c>
      <c r="GH108">
        <v>50</v>
      </c>
      <c r="GI108">
        <v>100</v>
      </c>
      <c r="GK108" t="s">
        <v>2220</v>
      </c>
      <c r="HH108" t="s">
        <v>2204</v>
      </c>
      <c r="HI108">
        <v>1</v>
      </c>
      <c r="HJ108">
        <v>0</v>
      </c>
      <c r="HK108">
        <v>0</v>
      </c>
      <c r="HL108">
        <v>0</v>
      </c>
      <c r="JB108" t="s">
        <v>2606</v>
      </c>
      <c r="JC108">
        <v>0</v>
      </c>
      <c r="JD108">
        <v>0</v>
      </c>
      <c r="JE108">
        <v>0</v>
      </c>
      <c r="JF108">
        <v>0</v>
      </c>
      <c r="JG108">
        <v>0</v>
      </c>
      <c r="JH108">
        <v>0</v>
      </c>
      <c r="JI108">
        <v>0</v>
      </c>
      <c r="JJ108">
        <v>0</v>
      </c>
      <c r="JK108">
        <v>0</v>
      </c>
      <c r="JL108">
        <v>0</v>
      </c>
      <c r="JM108">
        <v>0</v>
      </c>
      <c r="JN108">
        <v>0</v>
      </c>
      <c r="JO108">
        <v>0</v>
      </c>
      <c r="JP108">
        <v>0</v>
      </c>
      <c r="JQ108">
        <v>1</v>
      </c>
      <c r="JR108">
        <v>0</v>
      </c>
      <c r="JS108">
        <v>1</v>
      </c>
      <c r="JT108">
        <v>5</v>
      </c>
      <c r="QM108" t="s">
        <v>2200</v>
      </c>
      <c r="QN108">
        <v>250</v>
      </c>
      <c r="QO108" t="s">
        <v>2199</v>
      </c>
      <c r="QR108">
        <v>30</v>
      </c>
      <c r="QS108">
        <v>2</v>
      </c>
      <c r="QT108">
        <v>0</v>
      </c>
      <c r="QU108">
        <v>100</v>
      </c>
      <c r="QV108">
        <v>200</v>
      </c>
      <c r="QX108" t="s">
        <v>2220</v>
      </c>
      <c r="SF108" t="s">
        <v>2204</v>
      </c>
      <c r="SG108">
        <v>1</v>
      </c>
      <c r="SH108">
        <v>0</v>
      </c>
      <c r="SI108">
        <v>0</v>
      </c>
      <c r="SJ108">
        <v>0</v>
      </c>
      <c r="AQG108" t="s">
        <v>2206</v>
      </c>
      <c r="AQH108">
        <v>1</v>
      </c>
      <c r="AQI108">
        <v>0</v>
      </c>
      <c r="AQJ108">
        <v>0</v>
      </c>
      <c r="AQK108">
        <v>0</v>
      </c>
      <c r="AQL108">
        <v>0</v>
      </c>
      <c r="AQM108">
        <v>0</v>
      </c>
      <c r="AQN108">
        <v>0</v>
      </c>
      <c r="AQO108">
        <v>0</v>
      </c>
      <c r="AQP108">
        <v>0</v>
      </c>
      <c r="AQQ108">
        <v>0</v>
      </c>
      <c r="AQS108" t="s">
        <v>2229</v>
      </c>
      <c r="AQT108">
        <v>0</v>
      </c>
      <c r="AQU108">
        <v>0</v>
      </c>
      <c r="AQV108">
        <v>0</v>
      </c>
      <c r="AQW108">
        <v>0</v>
      </c>
      <c r="AQX108">
        <v>0</v>
      </c>
      <c r="AQY108">
        <v>0</v>
      </c>
      <c r="AQZ108">
        <v>0</v>
      </c>
      <c r="ARA108">
        <v>0</v>
      </c>
      <c r="ARB108">
        <v>0</v>
      </c>
      <c r="ARC108">
        <v>1</v>
      </c>
      <c r="ARD108">
        <v>0</v>
      </c>
      <c r="ARF108" t="s">
        <v>2335</v>
      </c>
      <c r="ARG108" t="s">
        <v>2210</v>
      </c>
      <c r="ARH108">
        <v>0</v>
      </c>
      <c r="ARI108">
        <v>1</v>
      </c>
      <c r="ARJ108">
        <v>0</v>
      </c>
      <c r="ARK108">
        <v>0</v>
      </c>
      <c r="ARL108">
        <v>0</v>
      </c>
      <c r="ARM108">
        <v>0</v>
      </c>
      <c r="ARO108" t="s">
        <v>2206</v>
      </c>
      <c r="ARP108">
        <v>1</v>
      </c>
      <c r="ARQ108">
        <v>0</v>
      </c>
      <c r="ARR108">
        <v>0</v>
      </c>
      <c r="ARS108">
        <v>0</v>
      </c>
      <c r="ART108">
        <v>0</v>
      </c>
      <c r="ARU108">
        <v>0</v>
      </c>
      <c r="ARW108">
        <v>0</v>
      </c>
      <c r="ARX108">
        <v>0</v>
      </c>
      <c r="ARY108">
        <v>0</v>
      </c>
      <c r="ASB108" t="s">
        <v>2211</v>
      </c>
      <c r="ASC108" t="s">
        <v>2206</v>
      </c>
      <c r="ASD108">
        <v>1</v>
      </c>
      <c r="ASE108">
        <v>0</v>
      </c>
      <c r="ASF108">
        <v>0</v>
      </c>
      <c r="ASG108">
        <v>0</v>
      </c>
      <c r="ASH108">
        <v>0</v>
      </c>
      <c r="ASI108">
        <v>0</v>
      </c>
      <c r="ASJ108">
        <v>0</v>
      </c>
      <c r="ASK108">
        <v>0</v>
      </c>
      <c r="ASL108">
        <v>0</v>
      </c>
      <c r="ASN108" t="s">
        <v>2206</v>
      </c>
      <c r="ASO108">
        <v>1</v>
      </c>
      <c r="ASP108">
        <v>0</v>
      </c>
      <c r="ASQ108">
        <v>0</v>
      </c>
      <c r="ASR108">
        <v>0</v>
      </c>
      <c r="ASS108">
        <v>0</v>
      </c>
      <c r="AST108">
        <v>0</v>
      </c>
      <c r="ASU108">
        <v>0</v>
      </c>
      <c r="ASV108">
        <v>0</v>
      </c>
      <c r="ASW108">
        <v>0</v>
      </c>
      <c r="ASX108">
        <v>0</v>
      </c>
      <c r="ASZ108" t="s">
        <v>2206</v>
      </c>
      <c r="ATA108">
        <v>1</v>
      </c>
      <c r="ATB108">
        <v>0</v>
      </c>
      <c r="ATC108">
        <v>0</v>
      </c>
      <c r="ATD108">
        <v>0</v>
      </c>
      <c r="ATE108">
        <v>0</v>
      </c>
      <c r="ATF108">
        <v>0</v>
      </c>
      <c r="ATG108">
        <v>0</v>
      </c>
      <c r="ATH108">
        <v>0</v>
      </c>
      <c r="ATI108">
        <v>0</v>
      </c>
      <c r="ATK108" t="s">
        <v>2206</v>
      </c>
      <c r="ATL108">
        <v>1</v>
      </c>
      <c r="ATM108">
        <v>0</v>
      </c>
      <c r="ATN108">
        <v>0</v>
      </c>
      <c r="ATO108">
        <v>0</v>
      </c>
      <c r="ATP108">
        <v>0</v>
      </c>
      <c r="ATQ108">
        <v>0</v>
      </c>
      <c r="ATR108">
        <v>0</v>
      </c>
      <c r="ATS108">
        <v>0</v>
      </c>
      <c r="ATT108">
        <v>0</v>
      </c>
      <c r="ATV108" t="s">
        <v>2213</v>
      </c>
      <c r="ATZ108" t="s">
        <v>2248</v>
      </c>
      <c r="AUA108" t="s">
        <v>2229</v>
      </c>
      <c r="AUI108">
        <v>469247437</v>
      </c>
      <c r="AUJ108" s="2">
        <v>45159.407476851848</v>
      </c>
      <c r="AUM108" t="s">
        <v>2214</v>
      </c>
      <c r="AUN108" t="s">
        <v>2215</v>
      </c>
      <c r="AUO108" t="s">
        <v>2216</v>
      </c>
    </row>
    <row r="109" spans="1:534 1125:1237" x14ac:dyDescent="0.35">
      <c r="A109">
        <v>108</v>
      </c>
      <c r="B109" t="s">
        <v>2642</v>
      </c>
      <c r="C109" s="2">
        <v>45159</v>
      </c>
      <c r="D109" t="s">
        <v>2643</v>
      </c>
      <c r="E109" t="s">
        <v>2644</v>
      </c>
      <c r="F109" s="2">
        <v>45159.455189675922</v>
      </c>
      <c r="G109" s="2">
        <v>45159.535144953697</v>
      </c>
      <c r="H109" t="s">
        <v>2189</v>
      </c>
      <c r="K109" t="s">
        <v>2233</v>
      </c>
      <c r="L109" s="2">
        <v>45159</v>
      </c>
      <c r="M109" t="s">
        <v>81</v>
      </c>
      <c r="N109" t="s">
        <v>2537</v>
      </c>
      <c r="O109" t="s">
        <v>88</v>
      </c>
      <c r="P109" t="s">
        <v>2192</v>
      </c>
      <c r="S109" t="s">
        <v>2235</v>
      </c>
      <c r="T109" t="s">
        <v>2645</v>
      </c>
      <c r="V109" t="s">
        <v>2195</v>
      </c>
      <c r="X109" t="s">
        <v>2196</v>
      </c>
      <c r="AA109" t="s">
        <v>2480</v>
      </c>
      <c r="AB109">
        <v>1</v>
      </c>
      <c r="AC109">
        <v>1</v>
      </c>
      <c r="AD109">
        <v>0</v>
      </c>
      <c r="AE109">
        <v>0</v>
      </c>
      <c r="AF109">
        <v>2</v>
      </c>
      <c r="AH109" t="s">
        <v>2200</v>
      </c>
      <c r="AI109">
        <v>1250</v>
      </c>
      <c r="AJ109" t="s">
        <v>2199</v>
      </c>
      <c r="AM109">
        <v>20</v>
      </c>
      <c r="AN109">
        <v>4</v>
      </c>
      <c r="AO109">
        <v>0</v>
      </c>
      <c r="AP109">
        <v>60</v>
      </c>
      <c r="AQ109">
        <v>30</v>
      </c>
      <c r="AS109" t="s">
        <v>2198</v>
      </c>
      <c r="AT109" t="s">
        <v>2268</v>
      </c>
      <c r="AU109">
        <v>1</v>
      </c>
      <c r="AV109">
        <v>0</v>
      </c>
      <c r="AW109">
        <v>2250</v>
      </c>
      <c r="AY109" t="s">
        <v>2199</v>
      </c>
      <c r="BB109">
        <v>30</v>
      </c>
      <c r="BC109">
        <v>5</v>
      </c>
      <c r="BD109">
        <v>0</v>
      </c>
      <c r="BE109">
        <v>100</v>
      </c>
      <c r="BF109">
        <v>50</v>
      </c>
      <c r="BW109" t="s">
        <v>2195</v>
      </c>
      <c r="BY109" t="s">
        <v>2480</v>
      </c>
      <c r="BZ109">
        <v>1</v>
      </c>
      <c r="CA109">
        <v>1</v>
      </c>
      <c r="CB109">
        <v>0</v>
      </c>
      <c r="CC109">
        <v>0</v>
      </c>
      <c r="CE109" t="s">
        <v>497</v>
      </c>
      <c r="CF109">
        <v>0</v>
      </c>
      <c r="CG109">
        <v>0</v>
      </c>
      <c r="CH109">
        <v>0</v>
      </c>
      <c r="CI109">
        <v>0</v>
      </c>
      <c r="CJ109">
        <v>0</v>
      </c>
      <c r="CK109">
        <v>0</v>
      </c>
      <c r="CL109">
        <v>1</v>
      </c>
      <c r="CM109">
        <v>0</v>
      </c>
      <c r="CN109">
        <v>0</v>
      </c>
      <c r="CO109">
        <v>0</v>
      </c>
      <c r="CP109">
        <v>0</v>
      </c>
      <c r="CS109" t="s">
        <v>2204</v>
      </c>
      <c r="CT109">
        <v>1</v>
      </c>
      <c r="CU109">
        <v>0</v>
      </c>
      <c r="CV109">
        <v>0</v>
      </c>
      <c r="CW109">
        <v>0</v>
      </c>
      <c r="EK109" t="s">
        <v>2206</v>
      </c>
      <c r="EL109">
        <v>0</v>
      </c>
      <c r="EM109">
        <v>0</v>
      </c>
      <c r="EN109">
        <v>0</v>
      </c>
      <c r="EO109">
        <v>0</v>
      </c>
      <c r="EP109">
        <v>1</v>
      </c>
      <c r="EQ109">
        <v>1</v>
      </c>
      <c r="JB109" t="s">
        <v>2646</v>
      </c>
      <c r="JC109">
        <v>0</v>
      </c>
      <c r="JD109">
        <v>0</v>
      </c>
      <c r="JE109">
        <v>0</v>
      </c>
      <c r="JF109">
        <v>1</v>
      </c>
      <c r="JG109">
        <v>1</v>
      </c>
      <c r="JH109">
        <v>1</v>
      </c>
      <c r="JI109">
        <v>1</v>
      </c>
      <c r="JJ109">
        <v>1</v>
      </c>
      <c r="JK109">
        <v>1</v>
      </c>
      <c r="JL109">
        <v>1</v>
      </c>
      <c r="JM109">
        <v>1</v>
      </c>
      <c r="JN109">
        <v>1</v>
      </c>
      <c r="JO109">
        <v>0</v>
      </c>
      <c r="JP109">
        <v>0</v>
      </c>
      <c r="JQ109">
        <v>1</v>
      </c>
      <c r="JR109">
        <v>0</v>
      </c>
      <c r="JS109">
        <v>10</v>
      </c>
      <c r="JT109">
        <v>13</v>
      </c>
      <c r="LM109" t="s">
        <v>2200</v>
      </c>
      <c r="LN109">
        <v>6000</v>
      </c>
      <c r="LO109" t="s">
        <v>2199</v>
      </c>
      <c r="LR109">
        <v>40</v>
      </c>
      <c r="LS109">
        <v>7</v>
      </c>
      <c r="LT109">
        <v>0</v>
      </c>
      <c r="LU109">
        <v>30</v>
      </c>
      <c r="LV109">
        <v>15</v>
      </c>
      <c r="LX109" t="s">
        <v>2198</v>
      </c>
      <c r="LY109">
        <v>4500</v>
      </c>
      <c r="LZ109" t="s">
        <v>2199</v>
      </c>
      <c r="MC109">
        <v>30</v>
      </c>
      <c r="MD109">
        <v>5</v>
      </c>
      <c r="ME109">
        <v>0</v>
      </c>
      <c r="MF109">
        <v>20</v>
      </c>
      <c r="MG109">
        <v>30</v>
      </c>
      <c r="MI109" t="s">
        <v>2198</v>
      </c>
      <c r="MJ109">
        <v>750</v>
      </c>
      <c r="MK109" t="s">
        <v>2199</v>
      </c>
      <c r="MN109">
        <v>30</v>
      </c>
      <c r="MO109">
        <v>7</v>
      </c>
      <c r="MP109">
        <v>0</v>
      </c>
      <c r="MQ109">
        <v>70</v>
      </c>
      <c r="MR109">
        <v>50</v>
      </c>
      <c r="MT109" t="s">
        <v>2200</v>
      </c>
      <c r="MU109">
        <v>150</v>
      </c>
      <c r="MV109" t="s">
        <v>2199</v>
      </c>
      <c r="MY109">
        <v>20</v>
      </c>
      <c r="MZ109">
        <v>5</v>
      </c>
      <c r="NA109">
        <v>0</v>
      </c>
      <c r="NB109">
        <v>200</v>
      </c>
      <c r="NC109">
        <v>100</v>
      </c>
      <c r="NE109" t="s">
        <v>2200</v>
      </c>
      <c r="NF109" t="s">
        <v>2647</v>
      </c>
      <c r="NG109">
        <v>1</v>
      </c>
      <c r="NH109">
        <v>1</v>
      </c>
      <c r="NI109">
        <v>1</v>
      </c>
      <c r="NJ109">
        <v>500</v>
      </c>
      <c r="NK109">
        <v>750</v>
      </c>
      <c r="NL109">
        <v>1250</v>
      </c>
      <c r="NM109" t="s">
        <v>2199</v>
      </c>
      <c r="NP109">
        <v>30</v>
      </c>
      <c r="NQ109">
        <v>5</v>
      </c>
      <c r="NR109">
        <v>0</v>
      </c>
      <c r="NS109">
        <v>280</v>
      </c>
      <c r="NT109">
        <v>150</v>
      </c>
      <c r="NV109" t="s">
        <v>2200</v>
      </c>
      <c r="NW109">
        <v>1500</v>
      </c>
      <c r="NX109" t="s">
        <v>2199</v>
      </c>
      <c r="OA109">
        <v>30</v>
      </c>
      <c r="OB109">
        <v>7</v>
      </c>
      <c r="OC109">
        <v>0</v>
      </c>
      <c r="OD109">
        <v>50</v>
      </c>
      <c r="OE109">
        <v>30</v>
      </c>
      <c r="OG109" t="s">
        <v>2198</v>
      </c>
      <c r="OH109">
        <v>3000</v>
      </c>
      <c r="OI109" t="s">
        <v>2199</v>
      </c>
      <c r="OL109">
        <v>30</v>
      </c>
      <c r="OM109">
        <v>7</v>
      </c>
      <c r="ON109">
        <v>0</v>
      </c>
      <c r="OO109">
        <v>100</v>
      </c>
      <c r="OP109">
        <v>150</v>
      </c>
      <c r="OR109" t="s">
        <v>2200</v>
      </c>
      <c r="OS109">
        <v>2000</v>
      </c>
      <c r="OT109" t="s">
        <v>2199</v>
      </c>
      <c r="OW109">
        <v>45</v>
      </c>
      <c r="OX109">
        <v>7</v>
      </c>
      <c r="OY109">
        <v>0</v>
      </c>
      <c r="OZ109">
        <v>200</v>
      </c>
      <c r="PA109">
        <v>150</v>
      </c>
      <c r="PC109" t="s">
        <v>2198</v>
      </c>
      <c r="PD109">
        <v>2500</v>
      </c>
      <c r="PE109" t="s">
        <v>2199</v>
      </c>
      <c r="PH109">
        <v>30</v>
      </c>
      <c r="PI109">
        <v>30</v>
      </c>
      <c r="PJ109">
        <v>1</v>
      </c>
      <c r="PK109">
        <v>200</v>
      </c>
      <c r="PL109">
        <v>120</v>
      </c>
      <c r="QM109" t="s">
        <v>2200</v>
      </c>
      <c r="QN109">
        <v>300</v>
      </c>
      <c r="QO109" t="s">
        <v>2199</v>
      </c>
      <c r="QR109">
        <v>30</v>
      </c>
      <c r="QS109">
        <v>5</v>
      </c>
      <c r="QT109">
        <v>0</v>
      </c>
      <c r="QU109">
        <v>300</v>
      </c>
      <c r="QV109">
        <v>110</v>
      </c>
      <c r="QX109" t="s">
        <v>2195</v>
      </c>
      <c r="QZ109" t="s">
        <v>2648</v>
      </c>
      <c r="RA109">
        <v>0</v>
      </c>
      <c r="RB109">
        <v>0</v>
      </c>
      <c r="RC109">
        <v>0</v>
      </c>
      <c r="RD109">
        <v>1</v>
      </c>
      <c r="RE109">
        <v>1</v>
      </c>
      <c r="RF109">
        <v>1</v>
      </c>
      <c r="RG109">
        <v>1</v>
      </c>
      <c r="RH109">
        <v>1</v>
      </c>
      <c r="RI109">
        <v>1</v>
      </c>
      <c r="RJ109">
        <v>1</v>
      </c>
      <c r="RK109">
        <v>1</v>
      </c>
      <c r="RL109">
        <v>1</v>
      </c>
      <c r="RM109">
        <v>0</v>
      </c>
      <c r="RN109">
        <v>0</v>
      </c>
      <c r="RO109">
        <v>1</v>
      </c>
      <c r="RP109">
        <v>0</v>
      </c>
      <c r="RR109" t="s">
        <v>2649</v>
      </c>
      <c r="RS109">
        <v>0</v>
      </c>
      <c r="RT109">
        <v>0</v>
      </c>
      <c r="RU109">
        <v>0</v>
      </c>
      <c r="RV109">
        <v>0</v>
      </c>
      <c r="RW109">
        <v>1</v>
      </c>
      <c r="RX109">
        <v>0</v>
      </c>
      <c r="RY109">
        <v>1</v>
      </c>
      <c r="RZ109">
        <v>0</v>
      </c>
      <c r="SA109">
        <v>0</v>
      </c>
      <c r="SB109">
        <v>0</v>
      </c>
      <c r="SC109">
        <v>0</v>
      </c>
      <c r="SF109" t="s">
        <v>2204</v>
      </c>
      <c r="SG109">
        <v>1</v>
      </c>
      <c r="SH109">
        <v>0</v>
      </c>
      <c r="SI109">
        <v>0</v>
      </c>
      <c r="SJ109">
        <v>0</v>
      </c>
      <c r="AQG109" t="s">
        <v>2207</v>
      </c>
      <c r="AQH109">
        <v>0</v>
      </c>
      <c r="AQI109">
        <v>1</v>
      </c>
      <c r="AQJ109">
        <v>0</v>
      </c>
      <c r="AQK109">
        <v>0</v>
      </c>
      <c r="AQL109">
        <v>0</v>
      </c>
      <c r="AQM109">
        <v>0</v>
      </c>
      <c r="AQN109">
        <v>0</v>
      </c>
      <c r="AQO109">
        <v>0</v>
      </c>
      <c r="AQP109">
        <v>0</v>
      </c>
      <c r="AQQ109">
        <v>0</v>
      </c>
      <c r="AQS109" t="s">
        <v>2305</v>
      </c>
      <c r="AQT109">
        <v>0</v>
      </c>
      <c r="AQU109">
        <v>0</v>
      </c>
      <c r="AQV109">
        <v>1</v>
      </c>
      <c r="AQW109">
        <v>0</v>
      </c>
      <c r="AQX109">
        <v>0</v>
      </c>
      <c r="AQY109">
        <v>0</v>
      </c>
      <c r="AQZ109">
        <v>0</v>
      </c>
      <c r="ARA109">
        <v>0</v>
      </c>
      <c r="ARB109">
        <v>0</v>
      </c>
      <c r="ARC109">
        <v>0</v>
      </c>
      <c r="ARD109">
        <v>0</v>
      </c>
      <c r="ARF109" t="s">
        <v>2306</v>
      </c>
      <c r="ARG109" t="s">
        <v>2210</v>
      </c>
      <c r="ARH109">
        <v>0</v>
      </c>
      <c r="ARI109">
        <v>1</v>
      </c>
      <c r="ARJ109">
        <v>0</v>
      </c>
      <c r="ARK109">
        <v>0</v>
      </c>
      <c r="ARL109">
        <v>0</v>
      </c>
      <c r="ARM109">
        <v>0</v>
      </c>
      <c r="ARO109" t="s">
        <v>2206</v>
      </c>
      <c r="ARP109">
        <v>1</v>
      </c>
      <c r="ARQ109">
        <v>0</v>
      </c>
      <c r="ARR109">
        <v>0</v>
      </c>
      <c r="ARS109">
        <v>0</v>
      </c>
      <c r="ART109">
        <v>0</v>
      </c>
      <c r="ARU109">
        <v>0</v>
      </c>
      <c r="ARW109">
        <v>0</v>
      </c>
      <c r="ARX109">
        <v>0</v>
      </c>
      <c r="ARY109">
        <v>0</v>
      </c>
      <c r="ASB109" t="s">
        <v>2211</v>
      </c>
      <c r="ASC109" t="s">
        <v>2206</v>
      </c>
      <c r="ASD109">
        <v>1</v>
      </c>
      <c r="ASE109">
        <v>0</v>
      </c>
      <c r="ASF109">
        <v>0</v>
      </c>
      <c r="ASG109">
        <v>0</v>
      </c>
      <c r="ASH109">
        <v>0</v>
      </c>
      <c r="ASI109">
        <v>0</v>
      </c>
      <c r="ASJ109">
        <v>0</v>
      </c>
      <c r="ASK109">
        <v>0</v>
      </c>
      <c r="ASL109">
        <v>0</v>
      </c>
      <c r="ASN109" t="s">
        <v>2206</v>
      </c>
      <c r="ASO109">
        <v>1</v>
      </c>
      <c r="ASP109">
        <v>0</v>
      </c>
      <c r="ASQ109">
        <v>0</v>
      </c>
      <c r="ASR109">
        <v>0</v>
      </c>
      <c r="ASS109">
        <v>0</v>
      </c>
      <c r="AST109">
        <v>0</v>
      </c>
      <c r="ASU109">
        <v>0</v>
      </c>
      <c r="ASV109">
        <v>0</v>
      </c>
      <c r="ASW109">
        <v>0</v>
      </c>
      <c r="ASX109">
        <v>0</v>
      </c>
      <c r="ASZ109" t="s">
        <v>2206</v>
      </c>
      <c r="ATA109">
        <v>1</v>
      </c>
      <c r="ATB109">
        <v>0</v>
      </c>
      <c r="ATC109">
        <v>0</v>
      </c>
      <c r="ATD109">
        <v>0</v>
      </c>
      <c r="ATE109">
        <v>0</v>
      </c>
      <c r="ATF109">
        <v>0</v>
      </c>
      <c r="ATG109">
        <v>0</v>
      </c>
      <c r="ATH109">
        <v>0</v>
      </c>
      <c r="ATI109">
        <v>0</v>
      </c>
      <c r="ATK109" t="s">
        <v>2206</v>
      </c>
      <c r="ATL109">
        <v>1</v>
      </c>
      <c r="ATM109">
        <v>0</v>
      </c>
      <c r="ATN109">
        <v>0</v>
      </c>
      <c r="ATO109">
        <v>0</v>
      </c>
      <c r="ATP109">
        <v>0</v>
      </c>
      <c r="ATQ109">
        <v>0</v>
      </c>
      <c r="ATR109">
        <v>0</v>
      </c>
      <c r="ATS109">
        <v>0</v>
      </c>
      <c r="ATT109">
        <v>0</v>
      </c>
      <c r="ATV109" t="s">
        <v>2228</v>
      </c>
      <c r="ATW109" t="s">
        <v>2229</v>
      </c>
      <c r="ATZ109" t="s">
        <v>2228</v>
      </c>
      <c r="AUA109" t="s">
        <v>2229</v>
      </c>
      <c r="AUD109" t="s">
        <v>2310</v>
      </c>
      <c r="AUF109" t="s">
        <v>2310</v>
      </c>
      <c r="AUI109">
        <v>469537957</v>
      </c>
      <c r="AUJ109" s="2">
        <v>45159.722222222219</v>
      </c>
      <c r="AUM109" t="s">
        <v>2214</v>
      </c>
      <c r="AUN109" t="s">
        <v>2215</v>
      </c>
      <c r="AUO109" t="s">
        <v>2216</v>
      </c>
    </row>
    <row r="110" spans="1:534 1125:1237" x14ac:dyDescent="0.35">
      <c r="A110">
        <v>109</v>
      </c>
      <c r="B110" t="s">
        <v>2650</v>
      </c>
      <c r="C110" s="2">
        <v>45159</v>
      </c>
      <c r="D110" t="s">
        <v>2643</v>
      </c>
      <c r="E110" t="s">
        <v>2644</v>
      </c>
      <c r="F110" s="2">
        <v>45159.478946597228</v>
      </c>
      <c r="G110" s="2">
        <v>45159.536421469908</v>
      </c>
      <c r="H110" t="s">
        <v>2189</v>
      </c>
      <c r="K110" t="s">
        <v>2233</v>
      </c>
      <c r="L110" s="2">
        <v>45159</v>
      </c>
      <c r="M110" t="s">
        <v>81</v>
      </c>
      <c r="N110" t="s">
        <v>2537</v>
      </c>
      <c r="O110" t="s">
        <v>88</v>
      </c>
      <c r="P110" t="s">
        <v>2192</v>
      </c>
      <c r="S110" t="s">
        <v>2235</v>
      </c>
      <c r="T110" t="s">
        <v>2645</v>
      </c>
      <c r="V110" t="s">
        <v>2195</v>
      </c>
      <c r="X110" t="s">
        <v>2196</v>
      </c>
      <c r="AA110" t="s">
        <v>2303</v>
      </c>
      <c r="AB110">
        <v>1</v>
      </c>
      <c r="AC110">
        <v>1</v>
      </c>
      <c r="AD110">
        <v>1</v>
      </c>
      <c r="AE110">
        <v>0</v>
      </c>
      <c r="AF110">
        <v>3</v>
      </c>
      <c r="AH110" t="s">
        <v>2198</v>
      </c>
      <c r="AI110">
        <v>1100</v>
      </c>
      <c r="AJ110" t="s">
        <v>2199</v>
      </c>
      <c r="AM110">
        <v>30</v>
      </c>
      <c r="AN110">
        <v>6</v>
      </c>
      <c r="AO110">
        <v>0</v>
      </c>
      <c r="AP110">
        <v>50</v>
      </c>
      <c r="AQ110">
        <v>25</v>
      </c>
      <c r="AS110" t="s">
        <v>2198</v>
      </c>
      <c r="AT110" t="s">
        <v>2285</v>
      </c>
      <c r="AU110">
        <v>1</v>
      </c>
      <c r="AV110">
        <v>1</v>
      </c>
      <c r="AW110">
        <v>2250</v>
      </c>
      <c r="AX110">
        <v>2500</v>
      </c>
      <c r="AY110" t="s">
        <v>2199</v>
      </c>
      <c r="BB110">
        <v>40</v>
      </c>
      <c r="BC110">
        <v>10</v>
      </c>
      <c r="BD110">
        <v>0</v>
      </c>
      <c r="BE110">
        <v>60</v>
      </c>
      <c r="BF110">
        <v>50</v>
      </c>
      <c r="BH110" t="s">
        <v>2200</v>
      </c>
      <c r="BI110" t="s">
        <v>2269</v>
      </c>
      <c r="BJ110">
        <v>1</v>
      </c>
      <c r="BK110">
        <v>1</v>
      </c>
      <c r="BL110">
        <v>450</v>
      </c>
      <c r="BM110">
        <v>225</v>
      </c>
      <c r="BN110" t="s">
        <v>2199</v>
      </c>
      <c r="BQ110">
        <v>20</v>
      </c>
      <c r="BR110">
        <v>5</v>
      </c>
      <c r="BS110">
        <v>0</v>
      </c>
      <c r="BT110">
        <v>400</v>
      </c>
      <c r="BU110">
        <v>250</v>
      </c>
      <c r="BW110" t="s">
        <v>2220</v>
      </c>
      <c r="CS110" t="s">
        <v>2204</v>
      </c>
      <c r="CT110">
        <v>1</v>
      </c>
      <c r="CU110">
        <v>0</v>
      </c>
      <c r="CV110">
        <v>0</v>
      </c>
      <c r="CW110">
        <v>0</v>
      </c>
      <c r="EK110" t="s">
        <v>2206</v>
      </c>
      <c r="EL110">
        <v>0</v>
      </c>
      <c r="EM110">
        <v>0</v>
      </c>
      <c r="EN110">
        <v>0</v>
      </c>
      <c r="EO110">
        <v>0</v>
      </c>
      <c r="EP110">
        <v>1</v>
      </c>
      <c r="EQ110">
        <v>1</v>
      </c>
      <c r="JB110" t="s">
        <v>2651</v>
      </c>
      <c r="JC110">
        <v>0</v>
      </c>
      <c r="JD110">
        <v>0</v>
      </c>
      <c r="JE110">
        <v>0</v>
      </c>
      <c r="JF110">
        <v>1</v>
      </c>
      <c r="JG110">
        <v>1</v>
      </c>
      <c r="JH110">
        <v>1</v>
      </c>
      <c r="JI110">
        <v>1</v>
      </c>
      <c r="JJ110">
        <v>1</v>
      </c>
      <c r="JK110">
        <v>1</v>
      </c>
      <c r="JL110">
        <v>1</v>
      </c>
      <c r="JM110">
        <v>1</v>
      </c>
      <c r="JN110">
        <v>1</v>
      </c>
      <c r="JO110">
        <v>1</v>
      </c>
      <c r="JP110">
        <v>0</v>
      </c>
      <c r="JQ110">
        <v>1</v>
      </c>
      <c r="JR110">
        <v>0</v>
      </c>
      <c r="JS110">
        <v>11</v>
      </c>
      <c r="JT110">
        <v>15</v>
      </c>
      <c r="LM110" t="s">
        <v>2198</v>
      </c>
      <c r="LN110">
        <v>6500</v>
      </c>
      <c r="LO110" t="s">
        <v>2199</v>
      </c>
      <c r="LR110">
        <v>45</v>
      </c>
      <c r="LS110">
        <v>7</v>
      </c>
      <c r="LT110">
        <v>0</v>
      </c>
      <c r="LU110">
        <v>30</v>
      </c>
      <c r="LV110">
        <v>7</v>
      </c>
      <c r="LX110" t="s">
        <v>2198</v>
      </c>
      <c r="LY110">
        <v>4250</v>
      </c>
      <c r="LZ110" t="s">
        <v>2199</v>
      </c>
      <c r="MC110">
        <v>30</v>
      </c>
      <c r="MD110">
        <v>5</v>
      </c>
      <c r="ME110">
        <v>0</v>
      </c>
      <c r="MF110">
        <v>20</v>
      </c>
      <c r="MG110">
        <v>30</v>
      </c>
      <c r="MI110" t="s">
        <v>2198</v>
      </c>
      <c r="MJ110">
        <v>800</v>
      </c>
      <c r="MK110" t="s">
        <v>2199</v>
      </c>
      <c r="MN110">
        <v>30</v>
      </c>
      <c r="MO110">
        <v>7</v>
      </c>
      <c r="MP110">
        <v>0</v>
      </c>
      <c r="MQ110">
        <v>80</v>
      </c>
      <c r="MR110">
        <v>50</v>
      </c>
      <c r="MT110" t="s">
        <v>2200</v>
      </c>
      <c r="MU110">
        <v>150</v>
      </c>
      <c r="MV110" t="s">
        <v>2199</v>
      </c>
      <c r="MY110">
        <v>30</v>
      </c>
      <c r="MZ110">
        <v>5</v>
      </c>
      <c r="NA110">
        <v>0</v>
      </c>
      <c r="NB110">
        <v>200</v>
      </c>
      <c r="NC110">
        <v>100</v>
      </c>
      <c r="NE110" t="s">
        <v>2198</v>
      </c>
      <c r="NF110" t="s">
        <v>2647</v>
      </c>
      <c r="NG110">
        <v>1</v>
      </c>
      <c r="NH110">
        <v>1</v>
      </c>
      <c r="NI110">
        <v>1</v>
      </c>
      <c r="NJ110">
        <v>400</v>
      </c>
      <c r="NK110">
        <v>800</v>
      </c>
      <c r="NL110">
        <v>1350</v>
      </c>
      <c r="NM110" t="s">
        <v>2199</v>
      </c>
      <c r="NP110">
        <v>30</v>
      </c>
      <c r="NQ110">
        <v>7</v>
      </c>
      <c r="NR110">
        <v>0</v>
      </c>
      <c r="NS110">
        <v>120</v>
      </c>
      <c r="NT110">
        <v>100</v>
      </c>
      <c r="NV110" t="s">
        <v>2198</v>
      </c>
      <c r="NW110">
        <v>1250</v>
      </c>
      <c r="NX110" t="s">
        <v>2199</v>
      </c>
      <c r="OA110">
        <v>40</v>
      </c>
      <c r="OB110">
        <v>7</v>
      </c>
      <c r="OC110">
        <v>0</v>
      </c>
      <c r="OD110">
        <v>50</v>
      </c>
      <c r="OE110">
        <v>30</v>
      </c>
      <c r="OG110" t="s">
        <v>2200</v>
      </c>
      <c r="OH110">
        <v>3000</v>
      </c>
      <c r="OI110" t="s">
        <v>2199</v>
      </c>
      <c r="OL110">
        <v>30</v>
      </c>
      <c r="OM110">
        <v>5</v>
      </c>
      <c r="ON110">
        <v>0</v>
      </c>
      <c r="OO110">
        <v>100</v>
      </c>
      <c r="OP110">
        <v>50</v>
      </c>
      <c r="OR110" t="s">
        <v>2198</v>
      </c>
      <c r="OS110">
        <v>2000</v>
      </c>
      <c r="OT110" t="s">
        <v>2199</v>
      </c>
      <c r="OW110">
        <v>30</v>
      </c>
      <c r="OX110">
        <v>6</v>
      </c>
      <c r="OY110">
        <v>0</v>
      </c>
      <c r="OZ110">
        <v>80</v>
      </c>
      <c r="PA110">
        <v>50</v>
      </c>
      <c r="PC110" t="s">
        <v>2200</v>
      </c>
      <c r="PD110">
        <v>2500</v>
      </c>
      <c r="PE110" t="s">
        <v>2199</v>
      </c>
      <c r="PH110">
        <v>30</v>
      </c>
      <c r="PI110">
        <v>7</v>
      </c>
      <c r="PJ110">
        <v>0</v>
      </c>
      <c r="PK110">
        <v>35</v>
      </c>
      <c r="PL110">
        <v>20</v>
      </c>
      <c r="PN110" t="s">
        <v>2198</v>
      </c>
      <c r="PO110">
        <v>1200</v>
      </c>
      <c r="PP110" t="s">
        <v>2199</v>
      </c>
      <c r="PS110">
        <v>60</v>
      </c>
      <c r="PT110">
        <v>7</v>
      </c>
      <c r="PU110">
        <v>0</v>
      </c>
      <c r="PV110">
        <v>250</v>
      </c>
      <c r="PW110">
        <v>150</v>
      </c>
      <c r="QM110" t="s">
        <v>2198</v>
      </c>
      <c r="QN110">
        <v>300</v>
      </c>
      <c r="QO110" t="s">
        <v>2199</v>
      </c>
      <c r="QR110">
        <v>35</v>
      </c>
      <c r="QS110">
        <v>5</v>
      </c>
      <c r="QT110">
        <v>0</v>
      </c>
      <c r="QU110">
        <v>250</v>
      </c>
      <c r="QV110">
        <v>150</v>
      </c>
      <c r="QX110" t="s">
        <v>2220</v>
      </c>
      <c r="SF110" t="s">
        <v>2204</v>
      </c>
      <c r="SG110">
        <v>1</v>
      </c>
      <c r="SH110">
        <v>0</v>
      </c>
      <c r="SI110">
        <v>0</v>
      </c>
      <c r="SJ110">
        <v>0</v>
      </c>
      <c r="AQG110" t="s">
        <v>2206</v>
      </c>
      <c r="AQH110">
        <v>1</v>
      </c>
      <c r="AQI110">
        <v>0</v>
      </c>
      <c r="AQJ110">
        <v>0</v>
      </c>
      <c r="AQK110">
        <v>0</v>
      </c>
      <c r="AQL110">
        <v>0</v>
      </c>
      <c r="AQM110">
        <v>0</v>
      </c>
      <c r="AQN110">
        <v>0</v>
      </c>
      <c r="AQO110">
        <v>0</v>
      </c>
      <c r="AQP110">
        <v>0</v>
      </c>
      <c r="AQQ110">
        <v>0</v>
      </c>
      <c r="AQS110" t="s">
        <v>2652</v>
      </c>
      <c r="AQT110">
        <v>1</v>
      </c>
      <c r="AQU110">
        <v>0</v>
      </c>
      <c r="AQV110">
        <v>1</v>
      </c>
      <c r="AQW110">
        <v>0</v>
      </c>
      <c r="AQX110">
        <v>0</v>
      </c>
      <c r="AQY110">
        <v>1</v>
      </c>
      <c r="AQZ110">
        <v>0</v>
      </c>
      <c r="ARA110">
        <v>0</v>
      </c>
      <c r="ARB110">
        <v>0</v>
      </c>
      <c r="ARC110">
        <v>0</v>
      </c>
      <c r="ARD110">
        <v>0</v>
      </c>
      <c r="ARF110" t="s">
        <v>2306</v>
      </c>
      <c r="ARG110" t="s">
        <v>2210</v>
      </c>
      <c r="ARH110">
        <v>0</v>
      </c>
      <c r="ARI110">
        <v>1</v>
      </c>
      <c r="ARJ110">
        <v>0</v>
      </c>
      <c r="ARK110">
        <v>0</v>
      </c>
      <c r="ARL110">
        <v>0</v>
      </c>
      <c r="ARM110">
        <v>0</v>
      </c>
      <c r="ARN110" t="s">
        <v>2195</v>
      </c>
      <c r="ARO110" t="s">
        <v>2206</v>
      </c>
      <c r="ARP110">
        <v>1</v>
      </c>
      <c r="ARQ110">
        <v>0</v>
      </c>
      <c r="ARR110">
        <v>0</v>
      </c>
      <c r="ARS110">
        <v>0</v>
      </c>
      <c r="ART110">
        <v>0</v>
      </c>
      <c r="ARU110">
        <v>0</v>
      </c>
      <c r="ARW110">
        <v>0</v>
      </c>
      <c r="ARX110">
        <v>0</v>
      </c>
      <c r="ARY110">
        <v>0</v>
      </c>
      <c r="ASB110" t="s">
        <v>2211</v>
      </c>
      <c r="ASC110" t="s">
        <v>2206</v>
      </c>
      <c r="ASD110">
        <v>1</v>
      </c>
      <c r="ASE110">
        <v>0</v>
      </c>
      <c r="ASF110">
        <v>0</v>
      </c>
      <c r="ASG110">
        <v>0</v>
      </c>
      <c r="ASH110">
        <v>0</v>
      </c>
      <c r="ASI110">
        <v>0</v>
      </c>
      <c r="ASJ110">
        <v>0</v>
      </c>
      <c r="ASK110">
        <v>0</v>
      </c>
      <c r="ASL110">
        <v>0</v>
      </c>
      <c r="ASN110" t="s">
        <v>2206</v>
      </c>
      <c r="ASO110">
        <v>1</v>
      </c>
      <c r="ASP110">
        <v>0</v>
      </c>
      <c r="ASQ110">
        <v>0</v>
      </c>
      <c r="ASR110">
        <v>0</v>
      </c>
      <c r="ASS110">
        <v>0</v>
      </c>
      <c r="AST110">
        <v>0</v>
      </c>
      <c r="ASU110">
        <v>0</v>
      </c>
      <c r="ASV110">
        <v>0</v>
      </c>
      <c r="ASW110">
        <v>0</v>
      </c>
      <c r="ASX110">
        <v>0</v>
      </c>
      <c r="ASZ110" t="s">
        <v>2206</v>
      </c>
      <c r="ATA110">
        <v>1</v>
      </c>
      <c r="ATB110">
        <v>0</v>
      </c>
      <c r="ATC110">
        <v>0</v>
      </c>
      <c r="ATD110">
        <v>0</v>
      </c>
      <c r="ATE110">
        <v>0</v>
      </c>
      <c r="ATF110">
        <v>0</v>
      </c>
      <c r="ATG110">
        <v>0</v>
      </c>
      <c r="ATH110">
        <v>0</v>
      </c>
      <c r="ATI110">
        <v>0</v>
      </c>
      <c r="ATK110" t="s">
        <v>2206</v>
      </c>
      <c r="ATL110">
        <v>1</v>
      </c>
      <c r="ATM110">
        <v>0</v>
      </c>
      <c r="ATN110">
        <v>0</v>
      </c>
      <c r="ATO110">
        <v>0</v>
      </c>
      <c r="ATP110">
        <v>0</v>
      </c>
      <c r="ATQ110">
        <v>0</v>
      </c>
      <c r="ATR110">
        <v>0</v>
      </c>
      <c r="ATS110">
        <v>0</v>
      </c>
      <c r="ATT110">
        <v>0</v>
      </c>
      <c r="ATV110" t="s">
        <v>2213</v>
      </c>
      <c r="ATZ110" t="s">
        <v>2213</v>
      </c>
      <c r="AUD110" t="s">
        <v>2653</v>
      </c>
      <c r="AUF110" t="s">
        <v>2310</v>
      </c>
      <c r="AUI110">
        <v>469537977</v>
      </c>
      <c r="AUJ110" s="2">
        <v>45159.722245370373</v>
      </c>
      <c r="AUM110" t="s">
        <v>2214</v>
      </c>
      <c r="AUN110" t="s">
        <v>2215</v>
      </c>
      <c r="AUO110" t="s">
        <v>2216</v>
      </c>
    </row>
    <row r="111" spans="1:534 1125:1237" x14ac:dyDescent="0.35">
      <c r="A111">
        <v>110</v>
      </c>
      <c r="B111" t="s">
        <v>2654</v>
      </c>
      <c r="C111" s="2">
        <v>45159</v>
      </c>
      <c r="D111" t="s">
        <v>2643</v>
      </c>
      <c r="E111" t="s">
        <v>2644</v>
      </c>
      <c r="F111" s="2">
        <v>45159.501701666668</v>
      </c>
      <c r="G111" s="2">
        <v>45159.537352175917</v>
      </c>
      <c r="H111" t="s">
        <v>2189</v>
      </c>
      <c r="K111" t="s">
        <v>2233</v>
      </c>
      <c r="L111" s="2">
        <v>45159</v>
      </c>
      <c r="M111" t="s">
        <v>81</v>
      </c>
      <c r="N111" t="s">
        <v>2537</v>
      </c>
      <c r="O111" t="s">
        <v>88</v>
      </c>
      <c r="P111" t="s">
        <v>2192</v>
      </c>
      <c r="S111" t="s">
        <v>2235</v>
      </c>
      <c r="T111" t="s">
        <v>2645</v>
      </c>
      <c r="V111" t="s">
        <v>2195</v>
      </c>
      <c r="X111" t="s">
        <v>2196</v>
      </c>
      <c r="AA111" t="s">
        <v>2206</v>
      </c>
      <c r="AB111">
        <v>0</v>
      </c>
      <c r="AC111">
        <v>0</v>
      </c>
      <c r="AD111">
        <v>0</v>
      </c>
      <c r="AE111">
        <v>1</v>
      </c>
      <c r="AF111">
        <v>1</v>
      </c>
      <c r="EK111" t="s">
        <v>2254</v>
      </c>
      <c r="EL111">
        <v>1</v>
      </c>
      <c r="EM111">
        <v>1</v>
      </c>
      <c r="EN111">
        <v>1</v>
      </c>
      <c r="EO111">
        <v>1</v>
      </c>
      <c r="EP111">
        <v>0</v>
      </c>
      <c r="EQ111">
        <v>4</v>
      </c>
      <c r="ES111" t="s">
        <v>2200</v>
      </c>
      <c r="ET111">
        <v>5000</v>
      </c>
      <c r="EU111" t="s">
        <v>2199</v>
      </c>
      <c r="EX111">
        <v>30</v>
      </c>
      <c r="EY111">
        <v>7</v>
      </c>
      <c r="EZ111">
        <v>0</v>
      </c>
      <c r="FA111">
        <v>50</v>
      </c>
      <c r="FB111">
        <v>30</v>
      </c>
      <c r="FD111" t="s">
        <v>2198</v>
      </c>
      <c r="FE111">
        <v>30000</v>
      </c>
      <c r="FF111" t="s">
        <v>2199</v>
      </c>
      <c r="FI111">
        <v>60</v>
      </c>
      <c r="FJ111">
        <v>5</v>
      </c>
      <c r="FK111">
        <v>0</v>
      </c>
      <c r="FL111">
        <v>25</v>
      </c>
      <c r="FM111">
        <v>15</v>
      </c>
      <c r="FO111" t="s">
        <v>2198</v>
      </c>
      <c r="FP111">
        <v>1250</v>
      </c>
      <c r="FQ111" t="s">
        <v>2199</v>
      </c>
      <c r="FT111">
        <v>30</v>
      </c>
      <c r="FU111">
        <v>5</v>
      </c>
      <c r="FV111">
        <v>0</v>
      </c>
      <c r="FW111">
        <v>20</v>
      </c>
      <c r="FX111">
        <v>15</v>
      </c>
      <c r="FZ111" t="s">
        <v>2198</v>
      </c>
      <c r="GA111">
        <v>2500</v>
      </c>
      <c r="GB111" t="s">
        <v>2199</v>
      </c>
      <c r="GE111">
        <v>30</v>
      </c>
      <c r="GF111">
        <v>6</v>
      </c>
      <c r="GG111">
        <v>0</v>
      </c>
      <c r="GH111">
        <v>30</v>
      </c>
      <c r="GI111">
        <v>20</v>
      </c>
      <c r="GK111" t="s">
        <v>2220</v>
      </c>
      <c r="HH111" t="s">
        <v>2204</v>
      </c>
      <c r="HI111">
        <v>1</v>
      </c>
      <c r="HJ111">
        <v>0</v>
      </c>
      <c r="HK111">
        <v>0</v>
      </c>
      <c r="HL111">
        <v>0</v>
      </c>
      <c r="JB111" t="s">
        <v>2206</v>
      </c>
      <c r="JC111">
        <v>0</v>
      </c>
      <c r="JD111">
        <v>0</v>
      </c>
      <c r="JE111">
        <v>0</v>
      </c>
      <c r="JF111">
        <v>0</v>
      </c>
      <c r="JG111">
        <v>0</v>
      </c>
      <c r="JH111">
        <v>0</v>
      </c>
      <c r="JI111">
        <v>0</v>
      </c>
      <c r="JJ111">
        <v>0</v>
      </c>
      <c r="JK111">
        <v>0</v>
      </c>
      <c r="JL111">
        <v>0</v>
      </c>
      <c r="JM111">
        <v>0</v>
      </c>
      <c r="JN111">
        <v>0</v>
      </c>
      <c r="JO111">
        <v>0</v>
      </c>
      <c r="JP111">
        <v>0</v>
      </c>
      <c r="JQ111">
        <v>0</v>
      </c>
      <c r="JR111">
        <v>1</v>
      </c>
      <c r="JS111">
        <v>1</v>
      </c>
      <c r="JT111">
        <v>6</v>
      </c>
      <c r="AQG111" t="s">
        <v>2206</v>
      </c>
      <c r="AQH111">
        <v>1</v>
      </c>
      <c r="AQI111">
        <v>0</v>
      </c>
      <c r="AQJ111">
        <v>0</v>
      </c>
      <c r="AQK111">
        <v>0</v>
      </c>
      <c r="AQL111">
        <v>0</v>
      </c>
      <c r="AQM111">
        <v>0</v>
      </c>
      <c r="AQN111">
        <v>0</v>
      </c>
      <c r="AQO111">
        <v>0</v>
      </c>
      <c r="AQP111">
        <v>0</v>
      </c>
      <c r="AQQ111">
        <v>0</v>
      </c>
      <c r="AQS111" t="s">
        <v>2655</v>
      </c>
      <c r="AQT111">
        <v>0</v>
      </c>
      <c r="AQU111">
        <v>0</v>
      </c>
      <c r="AQV111">
        <v>1</v>
      </c>
      <c r="AQW111">
        <v>1</v>
      </c>
      <c r="AQX111">
        <v>0</v>
      </c>
      <c r="AQY111">
        <v>1</v>
      </c>
      <c r="AQZ111">
        <v>1</v>
      </c>
      <c r="ARA111">
        <v>0</v>
      </c>
      <c r="ARB111">
        <v>0</v>
      </c>
      <c r="ARC111">
        <v>0</v>
      </c>
      <c r="ARD111">
        <v>0</v>
      </c>
      <c r="ARF111" t="s">
        <v>2306</v>
      </c>
      <c r="ARG111" t="s">
        <v>2210</v>
      </c>
      <c r="ARH111">
        <v>0</v>
      </c>
      <c r="ARI111">
        <v>1</v>
      </c>
      <c r="ARJ111">
        <v>0</v>
      </c>
      <c r="ARK111">
        <v>0</v>
      </c>
      <c r="ARL111">
        <v>0</v>
      </c>
      <c r="ARM111">
        <v>0</v>
      </c>
      <c r="ARO111" t="s">
        <v>2206</v>
      </c>
      <c r="ARP111">
        <v>1</v>
      </c>
      <c r="ARQ111">
        <v>0</v>
      </c>
      <c r="ARR111">
        <v>0</v>
      </c>
      <c r="ARS111">
        <v>0</v>
      </c>
      <c r="ART111">
        <v>0</v>
      </c>
      <c r="ARU111">
        <v>0</v>
      </c>
      <c r="ARW111">
        <v>0</v>
      </c>
      <c r="ARX111">
        <v>0</v>
      </c>
      <c r="ARY111">
        <v>0</v>
      </c>
      <c r="ASB111" t="s">
        <v>2211</v>
      </c>
      <c r="ASC111" t="s">
        <v>2206</v>
      </c>
      <c r="ASD111">
        <v>1</v>
      </c>
      <c r="ASE111">
        <v>0</v>
      </c>
      <c r="ASF111">
        <v>0</v>
      </c>
      <c r="ASG111">
        <v>0</v>
      </c>
      <c r="ASH111">
        <v>0</v>
      </c>
      <c r="ASI111">
        <v>0</v>
      </c>
      <c r="ASJ111">
        <v>0</v>
      </c>
      <c r="ASK111">
        <v>0</v>
      </c>
      <c r="ASL111">
        <v>0</v>
      </c>
      <c r="ASN111" t="s">
        <v>2206</v>
      </c>
      <c r="ASO111">
        <v>1</v>
      </c>
      <c r="ASP111">
        <v>0</v>
      </c>
      <c r="ASQ111">
        <v>0</v>
      </c>
      <c r="ASR111">
        <v>0</v>
      </c>
      <c r="ASS111">
        <v>0</v>
      </c>
      <c r="AST111">
        <v>0</v>
      </c>
      <c r="ASU111">
        <v>0</v>
      </c>
      <c r="ASV111">
        <v>0</v>
      </c>
      <c r="ASW111">
        <v>0</v>
      </c>
      <c r="ASX111">
        <v>0</v>
      </c>
      <c r="ASZ111" t="s">
        <v>2206</v>
      </c>
      <c r="ATA111">
        <v>1</v>
      </c>
      <c r="ATB111">
        <v>0</v>
      </c>
      <c r="ATC111">
        <v>0</v>
      </c>
      <c r="ATD111">
        <v>0</v>
      </c>
      <c r="ATE111">
        <v>0</v>
      </c>
      <c r="ATF111">
        <v>0</v>
      </c>
      <c r="ATG111">
        <v>0</v>
      </c>
      <c r="ATH111">
        <v>0</v>
      </c>
      <c r="ATI111">
        <v>0</v>
      </c>
      <c r="ATK111" t="s">
        <v>2206</v>
      </c>
      <c r="ATL111">
        <v>1</v>
      </c>
      <c r="ATM111">
        <v>0</v>
      </c>
      <c r="ATN111">
        <v>0</v>
      </c>
      <c r="ATO111">
        <v>0</v>
      </c>
      <c r="ATP111">
        <v>0</v>
      </c>
      <c r="ATQ111">
        <v>0</v>
      </c>
      <c r="ATR111">
        <v>0</v>
      </c>
      <c r="ATS111">
        <v>0</v>
      </c>
      <c r="ATT111">
        <v>0</v>
      </c>
      <c r="ATV111" t="s">
        <v>2213</v>
      </c>
      <c r="ATZ111" t="s">
        <v>2213</v>
      </c>
      <c r="AUD111" t="s">
        <v>2656</v>
      </c>
      <c r="AUF111" t="s">
        <v>2310</v>
      </c>
      <c r="AUI111">
        <v>469537992</v>
      </c>
      <c r="AUJ111" s="2">
        <v>45159.722268518519</v>
      </c>
      <c r="AUM111" t="s">
        <v>2214</v>
      </c>
      <c r="AUN111" t="s">
        <v>2215</v>
      </c>
      <c r="AUO111" t="s">
        <v>2216</v>
      </c>
    </row>
    <row r="112" spans="1:534 1125:1237" x14ac:dyDescent="0.35">
      <c r="A112">
        <v>111</v>
      </c>
      <c r="B112" t="s">
        <v>2657</v>
      </c>
      <c r="C112" s="2">
        <v>45159</v>
      </c>
      <c r="D112" t="s">
        <v>2643</v>
      </c>
      <c r="E112" t="s">
        <v>2644</v>
      </c>
      <c r="F112" s="2">
        <v>45159.513000520827</v>
      </c>
      <c r="G112" s="2">
        <v>45159.537941689807</v>
      </c>
      <c r="H112" t="s">
        <v>2189</v>
      </c>
      <c r="K112" t="s">
        <v>2233</v>
      </c>
      <c r="L112" s="2">
        <v>45159</v>
      </c>
      <c r="M112" t="s">
        <v>81</v>
      </c>
      <c r="N112" t="s">
        <v>2537</v>
      </c>
      <c r="O112" t="s">
        <v>88</v>
      </c>
      <c r="P112" t="s">
        <v>2192</v>
      </c>
      <c r="S112" t="s">
        <v>2235</v>
      </c>
      <c r="T112" t="s">
        <v>2645</v>
      </c>
      <c r="V112" t="s">
        <v>2195</v>
      </c>
      <c r="X112" t="s">
        <v>2196</v>
      </c>
      <c r="AA112" t="s">
        <v>2206</v>
      </c>
      <c r="AB112">
        <v>0</v>
      </c>
      <c r="AC112">
        <v>0</v>
      </c>
      <c r="AD112">
        <v>0</v>
      </c>
      <c r="AE112">
        <v>1</v>
      </c>
      <c r="AF112">
        <v>1</v>
      </c>
      <c r="EK112" t="s">
        <v>2206</v>
      </c>
      <c r="EL112">
        <v>0</v>
      </c>
      <c r="EM112">
        <v>0</v>
      </c>
      <c r="EN112">
        <v>0</v>
      </c>
      <c r="EO112">
        <v>0</v>
      </c>
      <c r="EP112">
        <v>1</v>
      </c>
      <c r="EQ112">
        <v>1</v>
      </c>
      <c r="JB112" t="s">
        <v>2275</v>
      </c>
      <c r="JC112">
        <v>0</v>
      </c>
      <c r="JD112">
        <v>0</v>
      </c>
      <c r="JE112">
        <v>0</v>
      </c>
      <c r="JF112">
        <v>0</v>
      </c>
      <c r="JG112">
        <v>0</v>
      </c>
      <c r="JH112">
        <v>0</v>
      </c>
      <c r="JI112">
        <v>0</v>
      </c>
      <c r="JJ112">
        <v>0</v>
      </c>
      <c r="JK112">
        <v>0</v>
      </c>
      <c r="JL112">
        <v>0</v>
      </c>
      <c r="JM112">
        <v>0</v>
      </c>
      <c r="JN112">
        <v>0</v>
      </c>
      <c r="JO112">
        <v>0</v>
      </c>
      <c r="JP112">
        <v>1</v>
      </c>
      <c r="JQ112">
        <v>0</v>
      </c>
      <c r="JR112">
        <v>0</v>
      </c>
      <c r="JS112">
        <v>1</v>
      </c>
      <c r="JT112">
        <v>3</v>
      </c>
      <c r="PY112" t="s">
        <v>2198</v>
      </c>
      <c r="PZ112" t="s">
        <v>2195</v>
      </c>
      <c r="QA112">
        <v>3000</v>
      </c>
      <c r="QD112" t="s">
        <v>2222</v>
      </c>
      <c r="QG112">
        <v>60</v>
      </c>
      <c r="QH112">
        <v>7</v>
      </c>
      <c r="QI112">
        <v>0</v>
      </c>
      <c r="QJ112">
        <v>50</v>
      </c>
      <c r="QK112">
        <v>25</v>
      </c>
      <c r="QX112" t="s">
        <v>2220</v>
      </c>
      <c r="SF112" t="s">
        <v>2204</v>
      </c>
      <c r="SG112">
        <v>1</v>
      </c>
      <c r="SH112">
        <v>0</v>
      </c>
      <c r="SI112">
        <v>0</v>
      </c>
      <c r="SJ112">
        <v>0</v>
      </c>
      <c r="AQG112" t="s">
        <v>2206</v>
      </c>
      <c r="AQH112">
        <v>1</v>
      </c>
      <c r="AQI112">
        <v>0</v>
      </c>
      <c r="AQJ112">
        <v>0</v>
      </c>
      <c r="AQK112">
        <v>0</v>
      </c>
      <c r="AQL112">
        <v>0</v>
      </c>
      <c r="AQM112">
        <v>0</v>
      </c>
      <c r="AQN112">
        <v>0</v>
      </c>
      <c r="AQO112">
        <v>0</v>
      </c>
      <c r="AQP112">
        <v>0</v>
      </c>
      <c r="AQQ112">
        <v>0</v>
      </c>
      <c r="AQS112" t="s">
        <v>2658</v>
      </c>
      <c r="AQT112">
        <v>0</v>
      </c>
      <c r="AQU112">
        <v>0</v>
      </c>
      <c r="AQV112">
        <v>1</v>
      </c>
      <c r="AQW112">
        <v>0</v>
      </c>
      <c r="AQX112">
        <v>0</v>
      </c>
      <c r="AQY112">
        <v>0</v>
      </c>
      <c r="AQZ112">
        <v>1</v>
      </c>
      <c r="ARA112">
        <v>0</v>
      </c>
      <c r="ARB112">
        <v>0</v>
      </c>
      <c r="ARC112">
        <v>0</v>
      </c>
      <c r="ARD112">
        <v>0</v>
      </c>
      <c r="ARF112" t="s">
        <v>2306</v>
      </c>
      <c r="ARG112" t="s">
        <v>2220</v>
      </c>
      <c r="ARH112">
        <v>1</v>
      </c>
      <c r="ARI112">
        <v>0</v>
      </c>
      <c r="ARJ112">
        <v>0</v>
      </c>
      <c r="ARK112">
        <v>0</v>
      </c>
      <c r="ARL112">
        <v>0</v>
      </c>
      <c r="ARM112">
        <v>0</v>
      </c>
      <c r="ARO112" t="s">
        <v>2206</v>
      </c>
      <c r="ARP112">
        <v>1</v>
      </c>
      <c r="ARQ112">
        <v>0</v>
      </c>
      <c r="ARR112">
        <v>0</v>
      </c>
      <c r="ARS112">
        <v>0</v>
      </c>
      <c r="ART112">
        <v>0</v>
      </c>
      <c r="ARU112">
        <v>0</v>
      </c>
      <c r="ARW112">
        <v>0</v>
      </c>
      <c r="ARX112">
        <v>0</v>
      </c>
      <c r="ARY112">
        <v>0</v>
      </c>
      <c r="ASB112" t="s">
        <v>2211</v>
      </c>
      <c r="ASC112" t="s">
        <v>2206</v>
      </c>
      <c r="ASD112">
        <v>1</v>
      </c>
      <c r="ASE112">
        <v>0</v>
      </c>
      <c r="ASF112">
        <v>0</v>
      </c>
      <c r="ASG112">
        <v>0</v>
      </c>
      <c r="ASH112">
        <v>0</v>
      </c>
      <c r="ASI112">
        <v>0</v>
      </c>
      <c r="ASJ112">
        <v>0</v>
      </c>
      <c r="ASK112">
        <v>0</v>
      </c>
      <c r="ASL112">
        <v>0</v>
      </c>
      <c r="ASN112" t="s">
        <v>2206</v>
      </c>
      <c r="ASO112">
        <v>1</v>
      </c>
      <c r="ASP112">
        <v>0</v>
      </c>
      <c r="ASQ112">
        <v>0</v>
      </c>
      <c r="ASR112">
        <v>0</v>
      </c>
      <c r="ASS112">
        <v>0</v>
      </c>
      <c r="AST112">
        <v>0</v>
      </c>
      <c r="ASU112">
        <v>0</v>
      </c>
      <c r="ASV112">
        <v>0</v>
      </c>
      <c r="ASW112">
        <v>0</v>
      </c>
      <c r="ASX112">
        <v>0</v>
      </c>
      <c r="ASZ112" t="s">
        <v>2206</v>
      </c>
      <c r="ATA112">
        <v>1</v>
      </c>
      <c r="ATB112">
        <v>0</v>
      </c>
      <c r="ATC112">
        <v>0</v>
      </c>
      <c r="ATD112">
        <v>0</v>
      </c>
      <c r="ATE112">
        <v>0</v>
      </c>
      <c r="ATF112">
        <v>0</v>
      </c>
      <c r="ATG112">
        <v>0</v>
      </c>
      <c r="ATH112">
        <v>0</v>
      </c>
      <c r="ATI112">
        <v>0</v>
      </c>
      <c r="ATK112" t="s">
        <v>2206</v>
      </c>
      <c r="ATL112">
        <v>1</v>
      </c>
      <c r="ATM112">
        <v>0</v>
      </c>
      <c r="ATN112">
        <v>0</v>
      </c>
      <c r="ATO112">
        <v>0</v>
      </c>
      <c r="ATP112">
        <v>0</v>
      </c>
      <c r="ATQ112">
        <v>0</v>
      </c>
      <c r="ATR112">
        <v>0</v>
      </c>
      <c r="ATS112">
        <v>0</v>
      </c>
      <c r="ATT112">
        <v>0</v>
      </c>
      <c r="ATV112" t="s">
        <v>2213</v>
      </c>
      <c r="ATZ112" t="s">
        <v>2213</v>
      </c>
      <c r="AUD112" t="s">
        <v>2310</v>
      </c>
      <c r="AUF112" t="s">
        <v>2310</v>
      </c>
      <c r="AUI112">
        <v>469537997</v>
      </c>
      <c r="AUJ112" s="2">
        <v>45159.722280092603</v>
      </c>
      <c r="AUM112" t="s">
        <v>2214</v>
      </c>
      <c r="AUN112" t="s">
        <v>2215</v>
      </c>
      <c r="AUO112" t="s">
        <v>2216</v>
      </c>
    </row>
    <row r="113" spans="1:534 1125:1237" x14ac:dyDescent="0.35">
      <c r="A113">
        <v>112</v>
      </c>
      <c r="B113" t="s">
        <v>2659</v>
      </c>
      <c r="C113" s="2">
        <v>45159</v>
      </c>
      <c r="D113" t="s">
        <v>2643</v>
      </c>
      <c r="E113" t="s">
        <v>2644</v>
      </c>
      <c r="F113" s="2">
        <v>45159.522931388878</v>
      </c>
      <c r="G113" s="2">
        <v>45159.539947025463</v>
      </c>
      <c r="H113" t="s">
        <v>2189</v>
      </c>
      <c r="K113" t="s">
        <v>2233</v>
      </c>
      <c r="L113" s="2">
        <v>45159</v>
      </c>
      <c r="M113" t="s">
        <v>81</v>
      </c>
      <c r="N113" t="s">
        <v>2537</v>
      </c>
      <c r="O113" t="s">
        <v>88</v>
      </c>
      <c r="P113" t="s">
        <v>2192</v>
      </c>
      <c r="S113" t="s">
        <v>2235</v>
      </c>
      <c r="T113" t="s">
        <v>2645</v>
      </c>
      <c r="V113" t="s">
        <v>2195</v>
      </c>
      <c r="X113" t="s">
        <v>2196</v>
      </c>
      <c r="AA113" t="s">
        <v>2206</v>
      </c>
      <c r="AB113">
        <v>0</v>
      </c>
      <c r="AC113">
        <v>0</v>
      </c>
      <c r="AD113">
        <v>0</v>
      </c>
      <c r="AE113">
        <v>1</v>
      </c>
      <c r="AF113">
        <v>1</v>
      </c>
      <c r="EK113" t="s">
        <v>2206</v>
      </c>
      <c r="EL113">
        <v>0</v>
      </c>
      <c r="EM113">
        <v>0</v>
      </c>
      <c r="EN113">
        <v>0</v>
      </c>
      <c r="EO113">
        <v>0</v>
      </c>
      <c r="EP113">
        <v>1</v>
      </c>
      <c r="EQ113">
        <v>1</v>
      </c>
      <c r="JB113" t="s">
        <v>2270</v>
      </c>
      <c r="JC113">
        <v>0</v>
      </c>
      <c r="JD113">
        <v>0</v>
      </c>
      <c r="JE113">
        <v>1</v>
      </c>
      <c r="JF113">
        <v>0</v>
      </c>
      <c r="JG113">
        <v>0</v>
      </c>
      <c r="JH113">
        <v>0</v>
      </c>
      <c r="JI113">
        <v>0</v>
      </c>
      <c r="JJ113">
        <v>0</v>
      </c>
      <c r="JK113">
        <v>0</v>
      </c>
      <c r="JL113">
        <v>0</v>
      </c>
      <c r="JM113">
        <v>0</v>
      </c>
      <c r="JN113">
        <v>0</v>
      </c>
      <c r="JO113">
        <v>0</v>
      </c>
      <c r="JP113">
        <v>0</v>
      </c>
      <c r="JQ113">
        <v>0</v>
      </c>
      <c r="JR113">
        <v>0</v>
      </c>
      <c r="JS113">
        <v>1</v>
      </c>
      <c r="JT113">
        <v>3</v>
      </c>
      <c r="KV113" t="s">
        <v>2198</v>
      </c>
      <c r="KW113" t="s">
        <v>2660</v>
      </c>
      <c r="KX113">
        <v>0</v>
      </c>
      <c r="KY113">
        <v>1</v>
      </c>
      <c r="KZ113">
        <v>0</v>
      </c>
      <c r="LB113">
        <v>22500</v>
      </c>
      <c r="LD113" t="s">
        <v>2199</v>
      </c>
      <c r="LG113">
        <v>20</v>
      </c>
      <c r="LH113">
        <v>7</v>
      </c>
      <c r="LI113">
        <v>0</v>
      </c>
      <c r="LJ113">
        <v>40</v>
      </c>
      <c r="LK113">
        <v>20</v>
      </c>
      <c r="QX113" t="s">
        <v>2220</v>
      </c>
      <c r="SF113" t="s">
        <v>2204</v>
      </c>
      <c r="SG113">
        <v>1</v>
      </c>
      <c r="SH113">
        <v>0</v>
      </c>
      <c r="SI113">
        <v>0</v>
      </c>
      <c r="SJ113">
        <v>0</v>
      </c>
      <c r="AQG113" t="s">
        <v>2206</v>
      </c>
      <c r="AQH113">
        <v>1</v>
      </c>
      <c r="AQI113">
        <v>0</v>
      </c>
      <c r="AQJ113">
        <v>0</v>
      </c>
      <c r="AQK113">
        <v>0</v>
      </c>
      <c r="AQL113">
        <v>0</v>
      </c>
      <c r="AQM113">
        <v>0</v>
      </c>
      <c r="AQN113">
        <v>0</v>
      </c>
      <c r="AQO113">
        <v>0</v>
      </c>
      <c r="AQP113">
        <v>0</v>
      </c>
      <c r="AQQ113">
        <v>0</v>
      </c>
      <c r="AQS113" t="s">
        <v>2661</v>
      </c>
      <c r="AQT113">
        <v>0</v>
      </c>
      <c r="AQU113">
        <v>0</v>
      </c>
      <c r="AQV113">
        <v>1</v>
      </c>
      <c r="AQW113">
        <v>1</v>
      </c>
      <c r="AQX113">
        <v>0</v>
      </c>
      <c r="AQY113">
        <v>0</v>
      </c>
      <c r="AQZ113">
        <v>0</v>
      </c>
      <c r="ARA113">
        <v>0</v>
      </c>
      <c r="ARB113">
        <v>1</v>
      </c>
      <c r="ARC113">
        <v>0</v>
      </c>
      <c r="ARD113">
        <v>0</v>
      </c>
      <c r="ARE113" t="s">
        <v>2662</v>
      </c>
      <c r="ARF113" t="s">
        <v>2219</v>
      </c>
      <c r="ARG113" t="s">
        <v>2220</v>
      </c>
      <c r="ARH113">
        <v>1</v>
      </c>
      <c r="ARI113">
        <v>0</v>
      </c>
      <c r="ARJ113">
        <v>0</v>
      </c>
      <c r="ARK113">
        <v>0</v>
      </c>
      <c r="ARL113">
        <v>0</v>
      </c>
      <c r="ARM113">
        <v>0</v>
      </c>
      <c r="ARO113" t="s">
        <v>2206</v>
      </c>
      <c r="ARP113">
        <v>1</v>
      </c>
      <c r="ARQ113">
        <v>0</v>
      </c>
      <c r="ARR113">
        <v>0</v>
      </c>
      <c r="ARS113">
        <v>0</v>
      </c>
      <c r="ART113">
        <v>0</v>
      </c>
      <c r="ARU113">
        <v>0</v>
      </c>
      <c r="ARW113">
        <v>0</v>
      </c>
      <c r="ARX113">
        <v>0</v>
      </c>
      <c r="ARY113">
        <v>0</v>
      </c>
      <c r="ASB113" t="s">
        <v>2211</v>
      </c>
      <c r="ASC113" t="s">
        <v>2206</v>
      </c>
      <c r="ASD113">
        <v>1</v>
      </c>
      <c r="ASE113">
        <v>0</v>
      </c>
      <c r="ASF113">
        <v>0</v>
      </c>
      <c r="ASG113">
        <v>0</v>
      </c>
      <c r="ASH113">
        <v>0</v>
      </c>
      <c r="ASI113">
        <v>0</v>
      </c>
      <c r="ASJ113">
        <v>0</v>
      </c>
      <c r="ASK113">
        <v>0</v>
      </c>
      <c r="ASL113">
        <v>0</v>
      </c>
      <c r="ASN113" t="s">
        <v>2206</v>
      </c>
      <c r="ASO113">
        <v>1</v>
      </c>
      <c r="ASP113">
        <v>0</v>
      </c>
      <c r="ASQ113">
        <v>0</v>
      </c>
      <c r="ASR113">
        <v>0</v>
      </c>
      <c r="ASS113">
        <v>0</v>
      </c>
      <c r="AST113">
        <v>0</v>
      </c>
      <c r="ASU113">
        <v>0</v>
      </c>
      <c r="ASV113">
        <v>0</v>
      </c>
      <c r="ASW113">
        <v>0</v>
      </c>
      <c r="ASX113">
        <v>0</v>
      </c>
      <c r="ASZ113" t="s">
        <v>2206</v>
      </c>
      <c r="ATA113">
        <v>1</v>
      </c>
      <c r="ATB113">
        <v>0</v>
      </c>
      <c r="ATC113">
        <v>0</v>
      </c>
      <c r="ATD113">
        <v>0</v>
      </c>
      <c r="ATE113">
        <v>0</v>
      </c>
      <c r="ATF113">
        <v>0</v>
      </c>
      <c r="ATG113">
        <v>0</v>
      </c>
      <c r="ATH113">
        <v>0</v>
      </c>
      <c r="ATI113">
        <v>0</v>
      </c>
      <c r="ATK113" t="s">
        <v>2206</v>
      </c>
      <c r="ATL113">
        <v>1</v>
      </c>
      <c r="ATM113">
        <v>0</v>
      </c>
      <c r="ATN113">
        <v>0</v>
      </c>
      <c r="ATO113">
        <v>0</v>
      </c>
      <c r="ATP113">
        <v>0</v>
      </c>
      <c r="ATQ113">
        <v>0</v>
      </c>
      <c r="ATR113">
        <v>0</v>
      </c>
      <c r="ATS113">
        <v>0</v>
      </c>
      <c r="ATT113">
        <v>0</v>
      </c>
      <c r="ATV113" t="s">
        <v>2213</v>
      </c>
      <c r="ATZ113" t="s">
        <v>2213</v>
      </c>
      <c r="AUD113" t="s">
        <v>2310</v>
      </c>
      <c r="AUF113" t="s">
        <v>2310</v>
      </c>
      <c r="AUI113">
        <v>469538005</v>
      </c>
      <c r="AUJ113" s="2">
        <v>45159.722291666672</v>
      </c>
      <c r="AUM113" t="s">
        <v>2214</v>
      </c>
      <c r="AUN113" t="s">
        <v>2215</v>
      </c>
      <c r="AUO113" t="s">
        <v>2216</v>
      </c>
    </row>
    <row r="114" spans="1:534 1125:1237" x14ac:dyDescent="0.35">
      <c r="A114">
        <v>113</v>
      </c>
      <c r="B114" t="s">
        <v>2663</v>
      </c>
      <c r="C114" s="2">
        <v>45159</v>
      </c>
      <c r="D114" t="s">
        <v>2643</v>
      </c>
      <c r="E114" t="s">
        <v>2664</v>
      </c>
      <c r="F114" s="2">
        <v>45159.398988784727</v>
      </c>
      <c r="G114" s="2">
        <v>45159.540152847228</v>
      </c>
      <c r="H114" t="s">
        <v>2189</v>
      </c>
      <c r="K114" t="s">
        <v>2233</v>
      </c>
      <c r="L114" s="2">
        <v>45159</v>
      </c>
      <c r="M114" t="s">
        <v>81</v>
      </c>
      <c r="N114" t="s">
        <v>2537</v>
      </c>
      <c r="O114" t="s">
        <v>88</v>
      </c>
      <c r="P114" t="s">
        <v>2192</v>
      </c>
      <c r="S114" t="s">
        <v>2235</v>
      </c>
      <c r="T114" t="s">
        <v>2645</v>
      </c>
      <c r="V114" t="s">
        <v>2195</v>
      </c>
      <c r="X114" t="s">
        <v>2196</v>
      </c>
      <c r="AA114" t="s">
        <v>2303</v>
      </c>
      <c r="AB114">
        <v>1</v>
      </c>
      <c r="AC114">
        <v>1</v>
      </c>
      <c r="AD114">
        <v>1</v>
      </c>
      <c r="AE114">
        <v>0</v>
      </c>
      <c r="AF114">
        <v>3</v>
      </c>
      <c r="AH114" t="s">
        <v>2200</v>
      </c>
      <c r="AI114">
        <v>1000</v>
      </c>
      <c r="AJ114" t="s">
        <v>2199</v>
      </c>
      <c r="AM114">
        <v>30</v>
      </c>
      <c r="AN114">
        <v>7</v>
      </c>
      <c r="AO114">
        <v>0</v>
      </c>
      <c r="AP114">
        <v>50</v>
      </c>
      <c r="AQ114">
        <v>35</v>
      </c>
      <c r="AS114" t="s">
        <v>2198</v>
      </c>
      <c r="AT114" t="s">
        <v>2285</v>
      </c>
      <c r="AU114">
        <v>1</v>
      </c>
      <c r="AV114">
        <v>1</v>
      </c>
      <c r="AW114">
        <v>2000</v>
      </c>
      <c r="AX114">
        <v>3000</v>
      </c>
      <c r="AY114" t="s">
        <v>2199</v>
      </c>
      <c r="BB114">
        <v>30</v>
      </c>
      <c r="BC114">
        <v>7</v>
      </c>
      <c r="BD114">
        <v>0</v>
      </c>
      <c r="BE114">
        <v>25</v>
      </c>
      <c r="BF114">
        <v>20</v>
      </c>
      <c r="BH114" t="s">
        <v>2200</v>
      </c>
      <c r="BI114" t="s">
        <v>2269</v>
      </c>
      <c r="BJ114">
        <v>1</v>
      </c>
      <c r="BK114">
        <v>1</v>
      </c>
      <c r="BL114">
        <v>500</v>
      </c>
      <c r="BM114">
        <v>350</v>
      </c>
      <c r="BN114" t="s">
        <v>2199</v>
      </c>
      <c r="BQ114">
        <v>20</v>
      </c>
      <c r="BR114">
        <v>5</v>
      </c>
      <c r="BS114">
        <v>0</v>
      </c>
      <c r="BT114">
        <v>300</v>
      </c>
      <c r="BU114">
        <v>150</v>
      </c>
      <c r="BW114" t="s">
        <v>2220</v>
      </c>
      <c r="CS114" t="s">
        <v>2204</v>
      </c>
      <c r="CT114">
        <v>1</v>
      </c>
      <c r="CU114">
        <v>0</v>
      </c>
      <c r="CV114">
        <v>0</v>
      </c>
      <c r="CW114">
        <v>0</v>
      </c>
      <c r="EK114" t="s">
        <v>2665</v>
      </c>
      <c r="EL114">
        <v>1</v>
      </c>
      <c r="EM114">
        <v>1</v>
      </c>
      <c r="EN114">
        <v>0</v>
      </c>
      <c r="EO114">
        <v>0</v>
      </c>
      <c r="EP114">
        <v>0</v>
      </c>
      <c r="EQ114">
        <v>2</v>
      </c>
      <c r="ES114" t="s">
        <v>2200</v>
      </c>
      <c r="ET114">
        <v>5000</v>
      </c>
      <c r="EU114" t="s">
        <v>2199</v>
      </c>
      <c r="EX114">
        <v>25</v>
      </c>
      <c r="EY114">
        <v>7</v>
      </c>
      <c r="EZ114">
        <v>0</v>
      </c>
      <c r="FA114">
        <v>750</v>
      </c>
      <c r="FB114">
        <v>450</v>
      </c>
      <c r="FD114" t="s">
        <v>2200</v>
      </c>
      <c r="FE114">
        <v>27000</v>
      </c>
      <c r="FF114" t="s">
        <v>2222</v>
      </c>
      <c r="FI114">
        <v>30</v>
      </c>
      <c r="FJ114">
        <v>12</v>
      </c>
      <c r="FK114">
        <v>0</v>
      </c>
      <c r="FL114">
        <v>70</v>
      </c>
      <c r="FM114">
        <v>35</v>
      </c>
      <c r="GK114" t="s">
        <v>2220</v>
      </c>
      <c r="HH114" t="s">
        <v>2204</v>
      </c>
      <c r="HI114">
        <v>1</v>
      </c>
      <c r="HJ114">
        <v>0</v>
      </c>
      <c r="HK114">
        <v>0</v>
      </c>
      <c r="HL114">
        <v>0</v>
      </c>
      <c r="JB114" t="s">
        <v>2206</v>
      </c>
      <c r="JC114">
        <v>0</v>
      </c>
      <c r="JD114">
        <v>0</v>
      </c>
      <c r="JE114">
        <v>0</v>
      </c>
      <c r="JF114">
        <v>0</v>
      </c>
      <c r="JG114">
        <v>0</v>
      </c>
      <c r="JH114">
        <v>0</v>
      </c>
      <c r="JI114">
        <v>0</v>
      </c>
      <c r="JJ114">
        <v>0</v>
      </c>
      <c r="JK114">
        <v>0</v>
      </c>
      <c r="JL114">
        <v>0</v>
      </c>
      <c r="JM114">
        <v>0</v>
      </c>
      <c r="JN114">
        <v>0</v>
      </c>
      <c r="JO114">
        <v>0</v>
      </c>
      <c r="JP114">
        <v>0</v>
      </c>
      <c r="JQ114">
        <v>0</v>
      </c>
      <c r="JR114">
        <v>1</v>
      </c>
      <c r="JS114">
        <v>1</v>
      </c>
      <c r="JT114">
        <v>6</v>
      </c>
      <c r="AQG114" t="s">
        <v>2206</v>
      </c>
      <c r="AQH114">
        <v>1</v>
      </c>
      <c r="AQI114">
        <v>0</v>
      </c>
      <c r="AQJ114">
        <v>0</v>
      </c>
      <c r="AQK114">
        <v>0</v>
      </c>
      <c r="AQL114">
        <v>0</v>
      </c>
      <c r="AQM114">
        <v>0</v>
      </c>
      <c r="AQN114">
        <v>0</v>
      </c>
      <c r="AQO114">
        <v>0</v>
      </c>
      <c r="AQP114">
        <v>0</v>
      </c>
      <c r="AQQ114">
        <v>0</v>
      </c>
      <c r="AQS114" t="s">
        <v>2326</v>
      </c>
      <c r="AQT114">
        <v>0</v>
      </c>
      <c r="AQU114">
        <v>0</v>
      </c>
      <c r="AQV114">
        <v>0</v>
      </c>
      <c r="AQW114">
        <v>1</v>
      </c>
      <c r="AQX114">
        <v>0</v>
      </c>
      <c r="AQY114">
        <v>0</v>
      </c>
      <c r="AQZ114">
        <v>0</v>
      </c>
      <c r="ARA114">
        <v>0</v>
      </c>
      <c r="ARB114">
        <v>0</v>
      </c>
      <c r="ARC114">
        <v>0</v>
      </c>
      <c r="ARD114">
        <v>0</v>
      </c>
      <c r="ARF114" t="s">
        <v>2306</v>
      </c>
      <c r="ARG114" t="s">
        <v>2220</v>
      </c>
      <c r="ARH114">
        <v>1</v>
      </c>
      <c r="ARI114">
        <v>0</v>
      </c>
      <c r="ARJ114">
        <v>0</v>
      </c>
      <c r="ARK114">
        <v>0</v>
      </c>
      <c r="ARL114">
        <v>0</v>
      </c>
      <c r="ARM114">
        <v>0</v>
      </c>
      <c r="ARO114" t="s">
        <v>2206</v>
      </c>
      <c r="ARP114">
        <v>1</v>
      </c>
      <c r="ARQ114">
        <v>0</v>
      </c>
      <c r="ARR114">
        <v>0</v>
      </c>
      <c r="ARS114">
        <v>0</v>
      </c>
      <c r="ART114">
        <v>0</v>
      </c>
      <c r="ARU114">
        <v>0</v>
      </c>
      <c r="ARW114">
        <v>0</v>
      </c>
      <c r="ARX114">
        <v>0</v>
      </c>
      <c r="ARY114">
        <v>0</v>
      </c>
      <c r="ASB114" t="s">
        <v>2211</v>
      </c>
      <c r="ASC114" t="s">
        <v>2206</v>
      </c>
      <c r="ASD114">
        <v>1</v>
      </c>
      <c r="ASE114">
        <v>0</v>
      </c>
      <c r="ASF114">
        <v>0</v>
      </c>
      <c r="ASG114">
        <v>0</v>
      </c>
      <c r="ASH114">
        <v>0</v>
      </c>
      <c r="ASI114">
        <v>0</v>
      </c>
      <c r="ASJ114">
        <v>0</v>
      </c>
      <c r="ASK114">
        <v>0</v>
      </c>
      <c r="ASL114">
        <v>0</v>
      </c>
      <c r="ASN114" t="s">
        <v>2206</v>
      </c>
      <c r="ASO114">
        <v>1</v>
      </c>
      <c r="ASP114">
        <v>0</v>
      </c>
      <c r="ASQ114">
        <v>0</v>
      </c>
      <c r="ASR114">
        <v>0</v>
      </c>
      <c r="ASS114">
        <v>0</v>
      </c>
      <c r="AST114">
        <v>0</v>
      </c>
      <c r="ASU114">
        <v>0</v>
      </c>
      <c r="ASV114">
        <v>0</v>
      </c>
      <c r="ASW114">
        <v>0</v>
      </c>
      <c r="ASX114">
        <v>0</v>
      </c>
      <c r="ASZ114" t="s">
        <v>2206</v>
      </c>
      <c r="ATA114">
        <v>1</v>
      </c>
      <c r="ATB114">
        <v>0</v>
      </c>
      <c r="ATC114">
        <v>0</v>
      </c>
      <c r="ATD114">
        <v>0</v>
      </c>
      <c r="ATE114">
        <v>0</v>
      </c>
      <c r="ATF114">
        <v>0</v>
      </c>
      <c r="ATG114">
        <v>0</v>
      </c>
      <c r="ATH114">
        <v>0</v>
      </c>
      <c r="ATI114">
        <v>0</v>
      </c>
      <c r="ATK114" t="s">
        <v>2206</v>
      </c>
      <c r="ATL114">
        <v>1</v>
      </c>
      <c r="ATM114">
        <v>0</v>
      </c>
      <c r="ATN114">
        <v>0</v>
      </c>
      <c r="ATO114">
        <v>0</v>
      </c>
      <c r="ATP114">
        <v>0</v>
      </c>
      <c r="ATQ114">
        <v>0</v>
      </c>
      <c r="ATR114">
        <v>0</v>
      </c>
      <c r="ATS114">
        <v>0</v>
      </c>
      <c r="ATT114">
        <v>0</v>
      </c>
      <c r="ATV114" t="s">
        <v>2213</v>
      </c>
      <c r="ATZ114" t="s">
        <v>2228</v>
      </c>
      <c r="AUA114" t="s">
        <v>2220</v>
      </c>
      <c r="AUD114" t="s">
        <v>2666</v>
      </c>
      <c r="AUF114" t="s">
        <v>2667</v>
      </c>
      <c r="AUI114">
        <v>469538009</v>
      </c>
      <c r="AUJ114" s="2">
        <v>45159.722303240742</v>
      </c>
      <c r="AUM114" t="s">
        <v>2214</v>
      </c>
      <c r="AUN114" t="s">
        <v>2215</v>
      </c>
      <c r="AUO114" t="s">
        <v>2216</v>
      </c>
    </row>
    <row r="115" spans="1:534 1125:1237" x14ac:dyDescent="0.35">
      <c r="A115">
        <v>114</v>
      </c>
      <c r="B115" t="s">
        <v>2668</v>
      </c>
      <c r="C115" s="2">
        <v>45159</v>
      </c>
      <c r="D115" t="s">
        <v>2643</v>
      </c>
      <c r="E115" t="s">
        <v>2644</v>
      </c>
      <c r="F115" s="2">
        <v>45159.59532576389</v>
      </c>
      <c r="G115" s="2">
        <v>45159.661412743058</v>
      </c>
      <c r="H115" t="s">
        <v>2189</v>
      </c>
      <c r="K115" t="s">
        <v>2233</v>
      </c>
      <c r="L115" s="2">
        <v>45159</v>
      </c>
      <c r="M115" t="s">
        <v>81</v>
      </c>
      <c r="N115" t="s">
        <v>2537</v>
      </c>
      <c r="O115" t="s">
        <v>88</v>
      </c>
      <c r="P115" t="s">
        <v>2192</v>
      </c>
      <c r="S115" t="s">
        <v>2235</v>
      </c>
      <c r="T115" t="s">
        <v>2645</v>
      </c>
      <c r="V115" t="s">
        <v>2195</v>
      </c>
      <c r="X115" t="s">
        <v>2196</v>
      </c>
      <c r="AA115" t="s">
        <v>2206</v>
      </c>
      <c r="AB115">
        <v>0</v>
      </c>
      <c r="AC115">
        <v>0</v>
      </c>
      <c r="AD115">
        <v>0</v>
      </c>
      <c r="AE115">
        <v>1</v>
      </c>
      <c r="AF115">
        <v>1</v>
      </c>
      <c r="EK115" t="s">
        <v>2206</v>
      </c>
      <c r="EL115">
        <v>0</v>
      </c>
      <c r="EM115">
        <v>0</v>
      </c>
      <c r="EN115">
        <v>0</v>
      </c>
      <c r="EO115">
        <v>0</v>
      </c>
      <c r="EP115">
        <v>1</v>
      </c>
      <c r="EQ115">
        <v>1</v>
      </c>
      <c r="JB115" t="s">
        <v>2669</v>
      </c>
      <c r="JC115">
        <v>0</v>
      </c>
      <c r="JD115">
        <v>1</v>
      </c>
      <c r="JE115">
        <v>0</v>
      </c>
      <c r="JF115">
        <v>0</v>
      </c>
      <c r="JG115">
        <v>0</v>
      </c>
      <c r="JH115">
        <v>0</v>
      </c>
      <c r="JI115">
        <v>0</v>
      </c>
      <c r="JJ115">
        <v>0</v>
      </c>
      <c r="JK115">
        <v>0</v>
      </c>
      <c r="JL115">
        <v>0</v>
      </c>
      <c r="JM115">
        <v>0</v>
      </c>
      <c r="JN115">
        <v>0</v>
      </c>
      <c r="JO115">
        <v>0</v>
      </c>
      <c r="JP115">
        <v>0</v>
      </c>
      <c r="JQ115">
        <v>0</v>
      </c>
      <c r="JR115">
        <v>0</v>
      </c>
      <c r="JS115">
        <v>1</v>
      </c>
      <c r="JT115">
        <v>3</v>
      </c>
      <c r="KG115" t="s">
        <v>2198</v>
      </c>
      <c r="KH115" t="s">
        <v>2262</v>
      </c>
      <c r="KI115">
        <v>1</v>
      </c>
      <c r="KJ115">
        <v>1</v>
      </c>
      <c r="KK115">
        <v>6000</v>
      </c>
      <c r="KL115">
        <v>100</v>
      </c>
      <c r="KM115" t="s">
        <v>2222</v>
      </c>
      <c r="KP115">
        <v>15</v>
      </c>
      <c r="KQ115">
        <v>5</v>
      </c>
      <c r="KR115">
        <v>0</v>
      </c>
      <c r="KS115">
        <v>10</v>
      </c>
      <c r="KT115">
        <v>7</v>
      </c>
      <c r="QX115" t="s">
        <v>2220</v>
      </c>
      <c r="SF115" t="s">
        <v>2204</v>
      </c>
      <c r="SG115">
        <v>1</v>
      </c>
      <c r="SH115">
        <v>0</v>
      </c>
      <c r="SI115">
        <v>0</v>
      </c>
      <c r="SJ115">
        <v>0</v>
      </c>
      <c r="AQG115" t="s">
        <v>2243</v>
      </c>
      <c r="AQH115">
        <v>0</v>
      </c>
      <c r="AQI115">
        <v>0</v>
      </c>
      <c r="AQJ115">
        <v>0</v>
      </c>
      <c r="AQK115">
        <v>0</v>
      </c>
      <c r="AQL115">
        <v>0</v>
      </c>
      <c r="AQM115">
        <v>1</v>
      </c>
      <c r="AQN115">
        <v>0</v>
      </c>
      <c r="AQO115">
        <v>0</v>
      </c>
      <c r="AQP115">
        <v>0</v>
      </c>
      <c r="AQQ115">
        <v>0</v>
      </c>
      <c r="AQS115" t="s">
        <v>506</v>
      </c>
      <c r="AQT115">
        <v>0</v>
      </c>
      <c r="AQU115">
        <v>0</v>
      </c>
      <c r="AQV115">
        <v>0</v>
      </c>
      <c r="AQW115">
        <v>0</v>
      </c>
      <c r="AQX115">
        <v>0</v>
      </c>
      <c r="AQY115">
        <v>0</v>
      </c>
      <c r="AQZ115">
        <v>0</v>
      </c>
      <c r="ARA115">
        <v>0</v>
      </c>
      <c r="ARB115">
        <v>1</v>
      </c>
      <c r="ARC115">
        <v>0</v>
      </c>
      <c r="ARD115">
        <v>0</v>
      </c>
      <c r="ARE115" t="s">
        <v>2662</v>
      </c>
      <c r="ARF115" t="s">
        <v>2209</v>
      </c>
      <c r="ARG115" t="s">
        <v>2220</v>
      </c>
      <c r="ARH115">
        <v>1</v>
      </c>
      <c r="ARI115">
        <v>0</v>
      </c>
      <c r="ARJ115">
        <v>0</v>
      </c>
      <c r="ARK115">
        <v>0</v>
      </c>
      <c r="ARL115">
        <v>0</v>
      </c>
      <c r="ARM115">
        <v>0</v>
      </c>
      <c r="ARO115" t="s">
        <v>2206</v>
      </c>
      <c r="ARP115">
        <v>1</v>
      </c>
      <c r="ARQ115">
        <v>0</v>
      </c>
      <c r="ARR115">
        <v>0</v>
      </c>
      <c r="ARS115">
        <v>0</v>
      </c>
      <c r="ART115">
        <v>0</v>
      </c>
      <c r="ARU115">
        <v>0</v>
      </c>
      <c r="ARW115">
        <v>0</v>
      </c>
      <c r="ARX115">
        <v>0</v>
      </c>
      <c r="ARY115">
        <v>0</v>
      </c>
      <c r="ASB115" t="s">
        <v>2211</v>
      </c>
      <c r="ASC115" t="s">
        <v>2206</v>
      </c>
      <c r="ASD115">
        <v>1</v>
      </c>
      <c r="ASE115">
        <v>0</v>
      </c>
      <c r="ASF115">
        <v>0</v>
      </c>
      <c r="ASG115">
        <v>0</v>
      </c>
      <c r="ASH115">
        <v>0</v>
      </c>
      <c r="ASI115">
        <v>0</v>
      </c>
      <c r="ASJ115">
        <v>0</v>
      </c>
      <c r="ASK115">
        <v>0</v>
      </c>
      <c r="ASL115">
        <v>0</v>
      </c>
      <c r="ASN115" t="s">
        <v>2206</v>
      </c>
      <c r="ASO115">
        <v>1</v>
      </c>
      <c r="ASP115">
        <v>0</v>
      </c>
      <c r="ASQ115">
        <v>0</v>
      </c>
      <c r="ASR115">
        <v>0</v>
      </c>
      <c r="ASS115">
        <v>0</v>
      </c>
      <c r="AST115">
        <v>0</v>
      </c>
      <c r="ASU115">
        <v>0</v>
      </c>
      <c r="ASV115">
        <v>0</v>
      </c>
      <c r="ASW115">
        <v>0</v>
      </c>
      <c r="ASX115">
        <v>0</v>
      </c>
      <c r="ASZ115" t="s">
        <v>2206</v>
      </c>
      <c r="ATA115">
        <v>1</v>
      </c>
      <c r="ATB115">
        <v>0</v>
      </c>
      <c r="ATC115">
        <v>0</v>
      </c>
      <c r="ATD115">
        <v>0</v>
      </c>
      <c r="ATE115">
        <v>0</v>
      </c>
      <c r="ATF115">
        <v>0</v>
      </c>
      <c r="ATG115">
        <v>0</v>
      </c>
      <c r="ATH115">
        <v>0</v>
      </c>
      <c r="ATI115">
        <v>0</v>
      </c>
      <c r="ATK115" t="s">
        <v>2206</v>
      </c>
      <c r="ATL115">
        <v>1</v>
      </c>
      <c r="ATM115">
        <v>0</v>
      </c>
      <c r="ATN115">
        <v>0</v>
      </c>
      <c r="ATO115">
        <v>0</v>
      </c>
      <c r="ATP115">
        <v>0</v>
      </c>
      <c r="ATQ115">
        <v>0</v>
      </c>
      <c r="ATR115">
        <v>0</v>
      </c>
      <c r="ATS115">
        <v>0</v>
      </c>
      <c r="ATT115">
        <v>0</v>
      </c>
      <c r="ATV115" t="s">
        <v>2228</v>
      </c>
      <c r="ATW115" t="s">
        <v>2220</v>
      </c>
      <c r="ATZ115" t="s">
        <v>2213</v>
      </c>
      <c r="AUD115" t="s">
        <v>2310</v>
      </c>
      <c r="AUF115" t="s">
        <v>2310</v>
      </c>
      <c r="AUI115">
        <v>469538017</v>
      </c>
      <c r="AUJ115" s="2">
        <v>45159.722314814819</v>
      </c>
      <c r="AUM115" t="s">
        <v>2214</v>
      </c>
      <c r="AUN115" t="s">
        <v>2215</v>
      </c>
      <c r="AUO115" t="s">
        <v>2216</v>
      </c>
    </row>
    <row r="116" spans="1:534 1125:1237" x14ac:dyDescent="0.35">
      <c r="A116">
        <v>115</v>
      </c>
      <c r="B116" t="s">
        <v>2670</v>
      </c>
      <c r="C116" s="2">
        <v>45159</v>
      </c>
      <c r="D116" t="s">
        <v>2643</v>
      </c>
      <c r="E116" t="s">
        <v>2644</v>
      </c>
      <c r="F116" s="2">
        <v>45159.622093645827</v>
      </c>
      <c r="G116" s="2">
        <v>45159.654267893522</v>
      </c>
      <c r="H116" t="s">
        <v>2189</v>
      </c>
      <c r="K116" t="s">
        <v>2233</v>
      </c>
      <c r="L116" s="2">
        <v>45159</v>
      </c>
      <c r="M116" t="s">
        <v>81</v>
      </c>
      <c r="N116" t="s">
        <v>2537</v>
      </c>
      <c r="O116" t="s">
        <v>88</v>
      </c>
      <c r="P116" t="s">
        <v>2192</v>
      </c>
      <c r="S116" t="s">
        <v>2235</v>
      </c>
      <c r="T116" t="s">
        <v>2645</v>
      </c>
      <c r="V116" t="s">
        <v>2195</v>
      </c>
      <c r="X116" t="s">
        <v>2196</v>
      </c>
      <c r="AA116" t="s">
        <v>2206</v>
      </c>
      <c r="AB116">
        <v>0</v>
      </c>
      <c r="AC116">
        <v>0</v>
      </c>
      <c r="AD116">
        <v>0</v>
      </c>
      <c r="AE116">
        <v>1</v>
      </c>
      <c r="AF116">
        <v>1</v>
      </c>
      <c r="EK116" t="s">
        <v>2206</v>
      </c>
      <c r="EL116">
        <v>0</v>
      </c>
      <c r="EM116">
        <v>0</v>
      </c>
      <c r="EN116">
        <v>0</v>
      </c>
      <c r="EO116">
        <v>0</v>
      </c>
      <c r="EP116">
        <v>1</v>
      </c>
      <c r="EQ116">
        <v>1</v>
      </c>
      <c r="JB116" t="s">
        <v>2671</v>
      </c>
      <c r="JC116">
        <v>1</v>
      </c>
      <c r="JD116">
        <v>0</v>
      </c>
      <c r="JE116">
        <v>0</v>
      </c>
      <c r="JF116">
        <v>0</v>
      </c>
      <c r="JG116">
        <v>0</v>
      </c>
      <c r="JH116">
        <v>0</v>
      </c>
      <c r="JI116">
        <v>0</v>
      </c>
      <c r="JJ116">
        <v>0</v>
      </c>
      <c r="JK116">
        <v>0</v>
      </c>
      <c r="JL116">
        <v>0</v>
      </c>
      <c r="JM116">
        <v>0</v>
      </c>
      <c r="JN116">
        <v>0</v>
      </c>
      <c r="JO116">
        <v>0</v>
      </c>
      <c r="JP116">
        <v>0</v>
      </c>
      <c r="JQ116">
        <v>0</v>
      </c>
      <c r="JR116">
        <v>0</v>
      </c>
      <c r="JS116">
        <v>1</v>
      </c>
      <c r="JT116">
        <v>3</v>
      </c>
      <c r="JV116" t="s">
        <v>2198</v>
      </c>
      <c r="JW116">
        <v>500</v>
      </c>
      <c r="JX116" t="s">
        <v>2342</v>
      </c>
      <c r="KA116">
        <v>10</v>
      </c>
      <c r="KB116">
        <v>5</v>
      </c>
      <c r="KC116">
        <v>0</v>
      </c>
      <c r="KD116">
        <v>30</v>
      </c>
      <c r="KE116">
        <v>20</v>
      </c>
      <c r="QX116" t="s">
        <v>2195</v>
      </c>
      <c r="QZ116" t="s">
        <v>2671</v>
      </c>
      <c r="RA116">
        <v>1</v>
      </c>
      <c r="RB116">
        <v>0</v>
      </c>
      <c r="RC116">
        <v>0</v>
      </c>
      <c r="RD116">
        <v>0</v>
      </c>
      <c r="RE116">
        <v>0</v>
      </c>
      <c r="RF116">
        <v>0</v>
      </c>
      <c r="RG116">
        <v>0</v>
      </c>
      <c r="RH116">
        <v>0</v>
      </c>
      <c r="RI116">
        <v>0</v>
      </c>
      <c r="RJ116">
        <v>0</v>
      </c>
      <c r="RK116">
        <v>0</v>
      </c>
      <c r="RL116">
        <v>0</v>
      </c>
      <c r="RM116">
        <v>0</v>
      </c>
      <c r="RN116">
        <v>0</v>
      </c>
      <c r="RO116">
        <v>0</v>
      </c>
      <c r="RP116">
        <v>0</v>
      </c>
      <c r="RR116" t="s">
        <v>474</v>
      </c>
      <c r="RS116">
        <v>1</v>
      </c>
      <c r="RT116">
        <v>0</v>
      </c>
      <c r="RU116">
        <v>0</v>
      </c>
      <c r="RV116">
        <v>0</v>
      </c>
      <c r="RW116">
        <v>0</v>
      </c>
      <c r="RX116">
        <v>0</v>
      </c>
      <c r="RY116">
        <v>0</v>
      </c>
      <c r="RZ116">
        <v>0</v>
      </c>
      <c r="SA116">
        <v>0</v>
      </c>
      <c r="SB116">
        <v>0</v>
      </c>
      <c r="SC116">
        <v>0</v>
      </c>
      <c r="SF116" t="s">
        <v>2204</v>
      </c>
      <c r="SG116">
        <v>1</v>
      </c>
      <c r="SH116">
        <v>0</v>
      </c>
      <c r="SI116">
        <v>0</v>
      </c>
      <c r="SJ116">
        <v>0</v>
      </c>
      <c r="AQG116" t="s">
        <v>2243</v>
      </c>
      <c r="AQH116">
        <v>0</v>
      </c>
      <c r="AQI116">
        <v>0</v>
      </c>
      <c r="AQJ116">
        <v>0</v>
      </c>
      <c r="AQK116">
        <v>0</v>
      </c>
      <c r="AQL116">
        <v>0</v>
      </c>
      <c r="AQM116">
        <v>1</v>
      </c>
      <c r="AQN116">
        <v>0</v>
      </c>
      <c r="AQO116">
        <v>0</v>
      </c>
      <c r="AQP116">
        <v>0</v>
      </c>
      <c r="AQQ116">
        <v>0</v>
      </c>
      <c r="AQS116" t="s">
        <v>506</v>
      </c>
      <c r="AQT116">
        <v>0</v>
      </c>
      <c r="AQU116">
        <v>0</v>
      </c>
      <c r="AQV116">
        <v>0</v>
      </c>
      <c r="AQW116">
        <v>0</v>
      </c>
      <c r="AQX116">
        <v>0</v>
      </c>
      <c r="AQY116">
        <v>0</v>
      </c>
      <c r="AQZ116">
        <v>0</v>
      </c>
      <c r="ARA116">
        <v>0</v>
      </c>
      <c r="ARB116">
        <v>1</v>
      </c>
      <c r="ARC116">
        <v>0</v>
      </c>
      <c r="ARD116">
        <v>0</v>
      </c>
      <c r="ARE116" t="s">
        <v>2662</v>
      </c>
      <c r="ARF116" t="s">
        <v>2209</v>
      </c>
      <c r="ARG116" t="s">
        <v>2220</v>
      </c>
      <c r="ARH116">
        <v>1</v>
      </c>
      <c r="ARI116">
        <v>0</v>
      </c>
      <c r="ARJ116">
        <v>0</v>
      </c>
      <c r="ARK116">
        <v>0</v>
      </c>
      <c r="ARL116">
        <v>0</v>
      </c>
      <c r="ARM116">
        <v>0</v>
      </c>
      <c r="ARO116" t="s">
        <v>2206</v>
      </c>
      <c r="ARP116">
        <v>1</v>
      </c>
      <c r="ARQ116">
        <v>0</v>
      </c>
      <c r="ARR116">
        <v>0</v>
      </c>
      <c r="ARS116">
        <v>0</v>
      </c>
      <c r="ART116">
        <v>0</v>
      </c>
      <c r="ARU116">
        <v>0</v>
      </c>
      <c r="ARW116">
        <v>0</v>
      </c>
      <c r="ARX116">
        <v>0</v>
      </c>
      <c r="ARY116">
        <v>0</v>
      </c>
      <c r="ASB116" t="s">
        <v>2211</v>
      </c>
      <c r="ASC116" t="s">
        <v>2206</v>
      </c>
      <c r="ASD116">
        <v>1</v>
      </c>
      <c r="ASE116">
        <v>0</v>
      </c>
      <c r="ASF116">
        <v>0</v>
      </c>
      <c r="ASG116">
        <v>0</v>
      </c>
      <c r="ASH116">
        <v>0</v>
      </c>
      <c r="ASI116">
        <v>0</v>
      </c>
      <c r="ASJ116">
        <v>0</v>
      </c>
      <c r="ASK116">
        <v>0</v>
      </c>
      <c r="ASL116">
        <v>0</v>
      </c>
      <c r="ASN116" t="s">
        <v>2206</v>
      </c>
      <c r="ASO116">
        <v>1</v>
      </c>
      <c r="ASP116">
        <v>0</v>
      </c>
      <c r="ASQ116">
        <v>0</v>
      </c>
      <c r="ASR116">
        <v>0</v>
      </c>
      <c r="ASS116">
        <v>0</v>
      </c>
      <c r="AST116">
        <v>0</v>
      </c>
      <c r="ASU116">
        <v>0</v>
      </c>
      <c r="ASV116">
        <v>0</v>
      </c>
      <c r="ASW116">
        <v>0</v>
      </c>
      <c r="ASX116">
        <v>0</v>
      </c>
      <c r="ASZ116" t="s">
        <v>2206</v>
      </c>
      <c r="ATA116">
        <v>1</v>
      </c>
      <c r="ATB116">
        <v>0</v>
      </c>
      <c r="ATC116">
        <v>0</v>
      </c>
      <c r="ATD116">
        <v>0</v>
      </c>
      <c r="ATE116">
        <v>0</v>
      </c>
      <c r="ATF116">
        <v>0</v>
      </c>
      <c r="ATG116">
        <v>0</v>
      </c>
      <c r="ATH116">
        <v>0</v>
      </c>
      <c r="ATI116">
        <v>0</v>
      </c>
      <c r="ATK116" t="s">
        <v>2206</v>
      </c>
      <c r="ATL116">
        <v>1</v>
      </c>
      <c r="ATM116">
        <v>0</v>
      </c>
      <c r="ATN116">
        <v>0</v>
      </c>
      <c r="ATO116">
        <v>0</v>
      </c>
      <c r="ATP116">
        <v>0</v>
      </c>
      <c r="ATQ116">
        <v>0</v>
      </c>
      <c r="ATR116">
        <v>0</v>
      </c>
      <c r="ATS116">
        <v>0</v>
      </c>
      <c r="ATT116">
        <v>0</v>
      </c>
      <c r="ATV116" t="s">
        <v>2213</v>
      </c>
      <c r="ATZ116" t="s">
        <v>2213</v>
      </c>
      <c r="AUD116" t="s">
        <v>2310</v>
      </c>
      <c r="AUF116" t="s">
        <v>2310</v>
      </c>
      <c r="AUI116">
        <v>469538027</v>
      </c>
      <c r="AUJ116" s="2">
        <v>45159.722326388888</v>
      </c>
      <c r="AUM116" t="s">
        <v>2214</v>
      </c>
      <c r="AUN116" t="s">
        <v>2215</v>
      </c>
      <c r="AUO116" t="s">
        <v>2216</v>
      </c>
    </row>
    <row r="117" spans="1:534 1125:1237" x14ac:dyDescent="0.35">
      <c r="A117">
        <v>116</v>
      </c>
      <c r="B117" t="s">
        <v>2672</v>
      </c>
      <c r="C117" s="2">
        <v>45159</v>
      </c>
      <c r="D117" t="s">
        <v>2643</v>
      </c>
      <c r="E117" t="s">
        <v>2664</v>
      </c>
      <c r="F117" s="2">
        <v>45159.47957299769</v>
      </c>
      <c r="G117" s="2">
        <v>45159.543361365737</v>
      </c>
      <c r="H117" t="s">
        <v>2189</v>
      </c>
      <c r="K117" t="s">
        <v>2233</v>
      </c>
      <c r="L117" s="2">
        <v>45159</v>
      </c>
      <c r="M117" t="s">
        <v>81</v>
      </c>
      <c r="N117" t="s">
        <v>2537</v>
      </c>
      <c r="O117" t="s">
        <v>88</v>
      </c>
      <c r="P117" t="s">
        <v>2192</v>
      </c>
      <c r="S117" t="s">
        <v>2235</v>
      </c>
      <c r="T117" t="s">
        <v>2645</v>
      </c>
      <c r="V117" t="s">
        <v>2195</v>
      </c>
      <c r="X117" t="s">
        <v>2253</v>
      </c>
      <c r="AA117" t="s">
        <v>2197</v>
      </c>
      <c r="AB117">
        <v>1</v>
      </c>
      <c r="AC117">
        <v>0</v>
      </c>
      <c r="AD117">
        <v>1</v>
      </c>
      <c r="AE117">
        <v>0</v>
      </c>
      <c r="AF117">
        <v>2</v>
      </c>
      <c r="AH117" t="s">
        <v>2200</v>
      </c>
      <c r="AI117">
        <v>1200</v>
      </c>
      <c r="AJ117" t="s">
        <v>2199</v>
      </c>
      <c r="AM117">
        <v>30</v>
      </c>
      <c r="AN117">
        <v>15</v>
      </c>
      <c r="AO117">
        <v>0</v>
      </c>
      <c r="AP117">
        <v>200</v>
      </c>
      <c r="AQ117">
        <v>100</v>
      </c>
      <c r="BH117" t="s">
        <v>2200</v>
      </c>
      <c r="BI117" t="s">
        <v>2201</v>
      </c>
      <c r="BJ117">
        <v>0</v>
      </c>
      <c r="BK117">
        <v>1</v>
      </c>
      <c r="BM117">
        <v>350</v>
      </c>
      <c r="BN117" t="s">
        <v>2199</v>
      </c>
      <c r="BQ117">
        <v>45</v>
      </c>
      <c r="BR117">
        <v>5</v>
      </c>
      <c r="BS117">
        <v>0</v>
      </c>
      <c r="BT117">
        <v>600</v>
      </c>
      <c r="BU117">
        <v>5</v>
      </c>
      <c r="BW117" t="s">
        <v>2220</v>
      </c>
      <c r="CS117" t="s">
        <v>2204</v>
      </c>
      <c r="CT117">
        <v>1</v>
      </c>
      <c r="CU117">
        <v>0</v>
      </c>
      <c r="CV117">
        <v>0</v>
      </c>
      <c r="CW117">
        <v>0</v>
      </c>
      <c r="EK117" t="s">
        <v>2673</v>
      </c>
      <c r="EL117">
        <v>0</v>
      </c>
      <c r="EM117">
        <v>1</v>
      </c>
      <c r="EN117">
        <v>1</v>
      </c>
      <c r="EO117">
        <v>1</v>
      </c>
      <c r="EP117">
        <v>0</v>
      </c>
      <c r="EQ117">
        <v>3</v>
      </c>
      <c r="FD117" t="s">
        <v>2200</v>
      </c>
      <c r="FE117">
        <v>28000</v>
      </c>
      <c r="FF117" t="s">
        <v>2199</v>
      </c>
      <c r="FI117">
        <v>50</v>
      </c>
      <c r="FJ117">
        <v>30</v>
      </c>
      <c r="FK117">
        <v>0</v>
      </c>
      <c r="FL117">
        <v>350</v>
      </c>
      <c r="FM117">
        <v>7</v>
      </c>
      <c r="FO117" t="s">
        <v>2200</v>
      </c>
      <c r="FP117">
        <v>1300</v>
      </c>
      <c r="FQ117" t="s">
        <v>2199</v>
      </c>
      <c r="FT117">
        <v>25</v>
      </c>
      <c r="FU117">
        <v>15</v>
      </c>
      <c r="FV117">
        <v>0</v>
      </c>
      <c r="FW117">
        <v>1500</v>
      </c>
      <c r="FX117">
        <v>780</v>
      </c>
      <c r="FZ117" t="s">
        <v>2200</v>
      </c>
      <c r="GA117">
        <v>1800</v>
      </c>
      <c r="GB117" t="s">
        <v>2199</v>
      </c>
      <c r="GE117">
        <v>50</v>
      </c>
      <c r="GF117">
        <v>5</v>
      </c>
      <c r="GG117">
        <v>0</v>
      </c>
      <c r="GH117">
        <v>700</v>
      </c>
      <c r="GI117">
        <v>350</v>
      </c>
      <c r="GK117" t="s">
        <v>2195</v>
      </c>
      <c r="GM117" t="s">
        <v>2604</v>
      </c>
      <c r="GN117">
        <v>0</v>
      </c>
      <c r="GO117">
        <v>1</v>
      </c>
      <c r="GP117">
        <v>0</v>
      </c>
      <c r="GQ117">
        <v>0</v>
      </c>
      <c r="GR117">
        <v>0</v>
      </c>
      <c r="GT117" t="s">
        <v>2674</v>
      </c>
      <c r="GU117">
        <v>0</v>
      </c>
      <c r="GV117">
        <v>0</v>
      </c>
      <c r="GW117">
        <v>0</v>
      </c>
      <c r="GX117">
        <v>0</v>
      </c>
      <c r="GY117">
        <v>0</v>
      </c>
      <c r="GZ117">
        <v>0</v>
      </c>
      <c r="HA117">
        <v>1</v>
      </c>
      <c r="HB117">
        <v>1</v>
      </c>
      <c r="HC117">
        <v>0</v>
      </c>
      <c r="HD117">
        <v>0</v>
      </c>
      <c r="HE117">
        <v>0</v>
      </c>
      <c r="HH117" t="s">
        <v>2223</v>
      </c>
      <c r="HI117">
        <v>0</v>
      </c>
      <c r="HJ117">
        <v>1</v>
      </c>
      <c r="HK117">
        <v>0</v>
      </c>
      <c r="HL117">
        <v>0</v>
      </c>
      <c r="HM117" t="s">
        <v>2604</v>
      </c>
      <c r="HN117">
        <v>0</v>
      </c>
      <c r="HO117">
        <v>1</v>
      </c>
      <c r="HP117">
        <v>0</v>
      </c>
      <c r="HQ117">
        <v>0</v>
      </c>
      <c r="HR117">
        <v>0</v>
      </c>
      <c r="HS117" t="s">
        <v>2675</v>
      </c>
      <c r="HT117">
        <v>1</v>
      </c>
      <c r="HU117">
        <v>0</v>
      </c>
      <c r="HV117">
        <v>1</v>
      </c>
      <c r="HW117">
        <v>0</v>
      </c>
      <c r="HX117">
        <v>0</v>
      </c>
      <c r="HY117">
        <v>0</v>
      </c>
      <c r="HZ117">
        <v>0</v>
      </c>
      <c r="IA117">
        <v>0</v>
      </c>
      <c r="IB117">
        <v>0</v>
      </c>
      <c r="IC117">
        <v>0</v>
      </c>
      <c r="ID117">
        <v>0</v>
      </c>
      <c r="IE117">
        <v>0</v>
      </c>
      <c r="JB117" t="s">
        <v>2676</v>
      </c>
      <c r="JC117">
        <v>0</v>
      </c>
      <c r="JD117">
        <v>0</v>
      </c>
      <c r="JE117">
        <v>0</v>
      </c>
      <c r="JF117">
        <v>0</v>
      </c>
      <c r="JG117">
        <v>0</v>
      </c>
      <c r="JH117">
        <v>1</v>
      </c>
      <c r="JI117">
        <v>1</v>
      </c>
      <c r="JJ117">
        <v>1</v>
      </c>
      <c r="JK117">
        <v>1</v>
      </c>
      <c r="JL117">
        <v>1</v>
      </c>
      <c r="JM117">
        <v>1</v>
      </c>
      <c r="JN117">
        <v>0</v>
      </c>
      <c r="JO117">
        <v>1</v>
      </c>
      <c r="JP117">
        <v>0</v>
      </c>
      <c r="JQ117">
        <v>1</v>
      </c>
      <c r="JR117">
        <v>0</v>
      </c>
      <c r="JS117">
        <v>8</v>
      </c>
      <c r="JT117">
        <v>13</v>
      </c>
      <c r="MI117" t="s">
        <v>2200</v>
      </c>
      <c r="MJ117">
        <v>850</v>
      </c>
      <c r="MK117" t="s">
        <v>2342</v>
      </c>
      <c r="MN117">
        <v>30</v>
      </c>
      <c r="MO117">
        <v>12</v>
      </c>
      <c r="MP117">
        <v>0</v>
      </c>
      <c r="MQ117">
        <v>1500</v>
      </c>
      <c r="MR117">
        <v>550</v>
      </c>
      <c r="MT117" t="s">
        <v>2200</v>
      </c>
      <c r="MU117">
        <v>200</v>
      </c>
      <c r="MV117" t="s">
        <v>2199</v>
      </c>
      <c r="MY117">
        <v>30</v>
      </c>
      <c r="MZ117">
        <v>5</v>
      </c>
      <c r="NA117">
        <v>0</v>
      </c>
      <c r="NB117">
        <v>2000</v>
      </c>
      <c r="NC117">
        <v>2000</v>
      </c>
      <c r="NE117" t="s">
        <v>2200</v>
      </c>
      <c r="NF117" t="s">
        <v>2677</v>
      </c>
      <c r="NG117">
        <v>0</v>
      </c>
      <c r="NH117">
        <v>0</v>
      </c>
      <c r="NI117">
        <v>1</v>
      </c>
      <c r="NL117">
        <v>1750</v>
      </c>
      <c r="NM117" t="s">
        <v>2199</v>
      </c>
      <c r="NP117">
        <v>30</v>
      </c>
      <c r="NQ117">
        <v>15</v>
      </c>
      <c r="NR117">
        <v>0</v>
      </c>
      <c r="NS117">
        <v>2000</v>
      </c>
      <c r="NT117">
        <v>2000</v>
      </c>
      <c r="NV117" t="s">
        <v>2200</v>
      </c>
      <c r="NW117">
        <v>2250</v>
      </c>
      <c r="NX117" t="s">
        <v>2199</v>
      </c>
      <c r="OA117">
        <v>25</v>
      </c>
      <c r="OB117">
        <v>10</v>
      </c>
      <c r="OC117">
        <v>0</v>
      </c>
      <c r="OD117">
        <v>150</v>
      </c>
      <c r="OE117">
        <v>7</v>
      </c>
      <c r="OG117" t="s">
        <v>2200</v>
      </c>
      <c r="OH117">
        <v>3250</v>
      </c>
      <c r="OI117" t="s">
        <v>2199</v>
      </c>
      <c r="OL117">
        <v>25</v>
      </c>
      <c r="OM117">
        <v>10</v>
      </c>
      <c r="ON117">
        <v>0</v>
      </c>
      <c r="OO117">
        <v>5000</v>
      </c>
      <c r="OP117">
        <v>5000</v>
      </c>
      <c r="OR117" t="s">
        <v>2200</v>
      </c>
      <c r="OS117">
        <v>2750</v>
      </c>
      <c r="OT117" t="s">
        <v>2199</v>
      </c>
      <c r="OW117">
        <v>40</v>
      </c>
      <c r="OX117">
        <v>30</v>
      </c>
      <c r="OY117">
        <v>0</v>
      </c>
      <c r="OZ117">
        <v>5000</v>
      </c>
      <c r="PA117">
        <v>5000</v>
      </c>
      <c r="PN117" t="s">
        <v>2200</v>
      </c>
      <c r="PO117">
        <v>1250</v>
      </c>
      <c r="PP117" t="s">
        <v>2199</v>
      </c>
      <c r="PS117">
        <v>30</v>
      </c>
      <c r="PT117">
        <v>10</v>
      </c>
      <c r="PU117">
        <v>0</v>
      </c>
      <c r="PV117">
        <v>250</v>
      </c>
      <c r="PW117">
        <v>250</v>
      </c>
      <c r="QM117" t="s">
        <v>2200</v>
      </c>
      <c r="QN117">
        <v>300</v>
      </c>
      <c r="QO117" t="s">
        <v>2199</v>
      </c>
      <c r="QR117">
        <v>30</v>
      </c>
      <c r="QS117">
        <v>10</v>
      </c>
      <c r="QT117">
        <v>0</v>
      </c>
      <c r="QU117">
        <v>3000</v>
      </c>
      <c r="QV117">
        <v>3000</v>
      </c>
      <c r="QX117" t="s">
        <v>2220</v>
      </c>
      <c r="SF117" t="s">
        <v>2204</v>
      </c>
      <c r="SG117">
        <v>1</v>
      </c>
      <c r="SH117">
        <v>0</v>
      </c>
      <c r="SI117">
        <v>0</v>
      </c>
      <c r="SJ117">
        <v>0</v>
      </c>
      <c r="AQG117" t="s">
        <v>2206</v>
      </c>
      <c r="AQH117">
        <v>1</v>
      </c>
      <c r="AQI117">
        <v>0</v>
      </c>
      <c r="AQJ117">
        <v>0</v>
      </c>
      <c r="AQK117">
        <v>0</v>
      </c>
      <c r="AQL117">
        <v>0</v>
      </c>
      <c r="AQM117">
        <v>0</v>
      </c>
      <c r="AQN117">
        <v>0</v>
      </c>
      <c r="AQO117">
        <v>0</v>
      </c>
      <c r="AQP117">
        <v>0</v>
      </c>
      <c r="AQQ117">
        <v>0</v>
      </c>
      <c r="AQS117" t="s">
        <v>2326</v>
      </c>
      <c r="AQT117">
        <v>0</v>
      </c>
      <c r="AQU117">
        <v>0</v>
      </c>
      <c r="AQV117">
        <v>0</v>
      </c>
      <c r="AQW117">
        <v>1</v>
      </c>
      <c r="AQX117">
        <v>0</v>
      </c>
      <c r="AQY117">
        <v>0</v>
      </c>
      <c r="AQZ117">
        <v>0</v>
      </c>
      <c r="ARA117">
        <v>0</v>
      </c>
      <c r="ARB117">
        <v>0</v>
      </c>
      <c r="ARC117">
        <v>0</v>
      </c>
      <c r="ARD117">
        <v>0</v>
      </c>
      <c r="ARF117" t="s">
        <v>2306</v>
      </c>
      <c r="ARG117" t="s">
        <v>2220</v>
      </c>
      <c r="ARH117">
        <v>1</v>
      </c>
      <c r="ARI117">
        <v>0</v>
      </c>
      <c r="ARJ117">
        <v>0</v>
      </c>
      <c r="ARK117">
        <v>0</v>
      </c>
      <c r="ARL117">
        <v>0</v>
      </c>
      <c r="ARM117">
        <v>0</v>
      </c>
      <c r="ARO117" t="s">
        <v>2206</v>
      </c>
      <c r="ARP117">
        <v>1</v>
      </c>
      <c r="ARQ117">
        <v>0</v>
      </c>
      <c r="ARR117">
        <v>0</v>
      </c>
      <c r="ARS117">
        <v>0</v>
      </c>
      <c r="ART117">
        <v>0</v>
      </c>
      <c r="ARU117">
        <v>0</v>
      </c>
      <c r="ARW117">
        <v>0</v>
      </c>
      <c r="ARX117">
        <v>0</v>
      </c>
      <c r="ARY117">
        <v>0</v>
      </c>
      <c r="ASB117" t="s">
        <v>2211</v>
      </c>
      <c r="ASC117" t="s">
        <v>2206</v>
      </c>
      <c r="ASD117">
        <v>1</v>
      </c>
      <c r="ASE117">
        <v>0</v>
      </c>
      <c r="ASF117">
        <v>0</v>
      </c>
      <c r="ASG117">
        <v>0</v>
      </c>
      <c r="ASH117">
        <v>0</v>
      </c>
      <c r="ASI117">
        <v>0</v>
      </c>
      <c r="ASJ117">
        <v>0</v>
      </c>
      <c r="ASK117">
        <v>0</v>
      </c>
      <c r="ASL117">
        <v>0</v>
      </c>
      <c r="ASN117" t="s">
        <v>506</v>
      </c>
      <c r="ASO117">
        <v>0</v>
      </c>
      <c r="ASP117">
        <v>0</v>
      </c>
      <c r="ASQ117">
        <v>0</v>
      </c>
      <c r="ASR117">
        <v>0</v>
      </c>
      <c r="ASS117">
        <v>0</v>
      </c>
      <c r="AST117">
        <v>0</v>
      </c>
      <c r="ASU117">
        <v>0</v>
      </c>
      <c r="ASV117">
        <v>1</v>
      </c>
      <c r="ASW117">
        <v>0</v>
      </c>
      <c r="ASX117">
        <v>0</v>
      </c>
      <c r="ASY117" t="s">
        <v>2678</v>
      </c>
      <c r="ASZ117" t="s">
        <v>2206</v>
      </c>
      <c r="ATA117">
        <v>1</v>
      </c>
      <c r="ATB117">
        <v>0</v>
      </c>
      <c r="ATC117">
        <v>0</v>
      </c>
      <c r="ATD117">
        <v>0</v>
      </c>
      <c r="ATE117">
        <v>0</v>
      </c>
      <c r="ATF117">
        <v>0</v>
      </c>
      <c r="ATG117">
        <v>0</v>
      </c>
      <c r="ATH117">
        <v>0</v>
      </c>
      <c r="ATI117">
        <v>0</v>
      </c>
      <c r="ATK117" t="s">
        <v>2679</v>
      </c>
      <c r="ATL117">
        <v>0</v>
      </c>
      <c r="ATM117">
        <v>0</v>
      </c>
      <c r="ATN117">
        <v>1</v>
      </c>
      <c r="ATO117">
        <v>0</v>
      </c>
      <c r="ATP117">
        <v>0</v>
      </c>
      <c r="ATQ117">
        <v>0</v>
      </c>
      <c r="ATR117">
        <v>0</v>
      </c>
      <c r="ATS117">
        <v>0</v>
      </c>
      <c r="ATT117">
        <v>0</v>
      </c>
      <c r="ATV117" t="s">
        <v>2289</v>
      </c>
      <c r="ATW117" t="s">
        <v>2220</v>
      </c>
      <c r="ATZ117" t="s">
        <v>2213</v>
      </c>
      <c r="AUD117" t="s">
        <v>2251</v>
      </c>
      <c r="AUF117" t="s">
        <v>2251</v>
      </c>
      <c r="AUI117">
        <v>469538030</v>
      </c>
      <c r="AUJ117" s="2">
        <v>45159.722326388888</v>
      </c>
      <c r="AUM117" t="s">
        <v>2214</v>
      </c>
      <c r="AUN117" t="s">
        <v>2215</v>
      </c>
      <c r="AUO117" t="s">
        <v>2216</v>
      </c>
    </row>
    <row r="118" spans="1:534 1125:1237" x14ac:dyDescent="0.35">
      <c r="A118">
        <v>117</v>
      </c>
      <c r="B118" t="s">
        <v>2680</v>
      </c>
      <c r="C118" s="2">
        <v>45159</v>
      </c>
      <c r="D118" t="s">
        <v>2643</v>
      </c>
      <c r="E118" t="s">
        <v>2664</v>
      </c>
      <c r="F118" s="2">
        <v>45159.504778865739</v>
      </c>
      <c r="G118" s="2">
        <v>45159.541065798607</v>
      </c>
      <c r="H118" t="s">
        <v>2189</v>
      </c>
      <c r="K118" t="s">
        <v>2233</v>
      </c>
      <c r="L118" s="2">
        <v>45159</v>
      </c>
      <c r="M118" t="s">
        <v>81</v>
      </c>
      <c r="N118" t="s">
        <v>2537</v>
      </c>
      <c r="O118" t="s">
        <v>88</v>
      </c>
      <c r="P118" t="s">
        <v>2192</v>
      </c>
      <c r="S118" t="s">
        <v>2235</v>
      </c>
      <c r="T118" t="s">
        <v>2645</v>
      </c>
      <c r="V118" t="s">
        <v>2195</v>
      </c>
      <c r="X118" t="s">
        <v>2196</v>
      </c>
      <c r="AA118" t="s">
        <v>2206</v>
      </c>
      <c r="AB118">
        <v>0</v>
      </c>
      <c r="AC118">
        <v>0</v>
      </c>
      <c r="AD118">
        <v>0</v>
      </c>
      <c r="AE118">
        <v>1</v>
      </c>
      <c r="AF118">
        <v>1</v>
      </c>
      <c r="EK118" t="s">
        <v>2206</v>
      </c>
      <c r="EL118">
        <v>0</v>
      </c>
      <c r="EM118">
        <v>0</v>
      </c>
      <c r="EN118">
        <v>0</v>
      </c>
      <c r="EO118">
        <v>0</v>
      </c>
      <c r="EP118">
        <v>1</v>
      </c>
      <c r="EQ118">
        <v>1</v>
      </c>
      <c r="JB118" t="s">
        <v>2681</v>
      </c>
      <c r="JC118">
        <v>0</v>
      </c>
      <c r="JD118">
        <v>0</v>
      </c>
      <c r="JE118">
        <v>0</v>
      </c>
      <c r="JF118">
        <v>0</v>
      </c>
      <c r="JG118">
        <v>0</v>
      </c>
      <c r="JH118">
        <v>0</v>
      </c>
      <c r="JI118">
        <v>0</v>
      </c>
      <c r="JJ118">
        <v>0</v>
      </c>
      <c r="JK118">
        <v>0</v>
      </c>
      <c r="JL118">
        <v>0</v>
      </c>
      <c r="JM118">
        <v>0</v>
      </c>
      <c r="JN118">
        <v>1</v>
      </c>
      <c r="JO118">
        <v>0</v>
      </c>
      <c r="JP118">
        <v>1</v>
      </c>
      <c r="JQ118">
        <v>0</v>
      </c>
      <c r="JR118">
        <v>0</v>
      </c>
      <c r="JS118">
        <v>2</v>
      </c>
      <c r="JT118">
        <v>4</v>
      </c>
      <c r="PC118" t="s">
        <v>2200</v>
      </c>
      <c r="PD118">
        <v>2750</v>
      </c>
      <c r="PE118" t="s">
        <v>2199</v>
      </c>
      <c r="PH118">
        <v>30</v>
      </c>
      <c r="PI118">
        <v>15</v>
      </c>
      <c r="PJ118">
        <v>0</v>
      </c>
      <c r="PK118">
        <v>300</v>
      </c>
      <c r="PL118">
        <v>300</v>
      </c>
      <c r="PY118" t="s">
        <v>2200</v>
      </c>
      <c r="PZ118" t="s">
        <v>2195</v>
      </c>
      <c r="QA118">
        <v>3000</v>
      </c>
      <c r="QD118" t="s">
        <v>2199</v>
      </c>
      <c r="QG118">
        <v>30</v>
      </c>
      <c r="QH118">
        <v>10</v>
      </c>
      <c r="QI118">
        <v>0</v>
      </c>
      <c r="QJ118">
        <v>2700</v>
      </c>
      <c r="QK118">
        <v>2700</v>
      </c>
      <c r="QX118" t="s">
        <v>2195</v>
      </c>
      <c r="QZ118" t="s">
        <v>2682</v>
      </c>
      <c r="RA118">
        <v>0</v>
      </c>
      <c r="RB118">
        <v>0</v>
      </c>
      <c r="RC118">
        <v>0</v>
      </c>
      <c r="RD118">
        <v>0</v>
      </c>
      <c r="RE118">
        <v>0</v>
      </c>
      <c r="RF118">
        <v>0</v>
      </c>
      <c r="RG118">
        <v>0</v>
      </c>
      <c r="RH118">
        <v>0</v>
      </c>
      <c r="RI118">
        <v>0</v>
      </c>
      <c r="RJ118">
        <v>0</v>
      </c>
      <c r="RK118">
        <v>0</v>
      </c>
      <c r="RL118">
        <v>1</v>
      </c>
      <c r="RM118">
        <v>0</v>
      </c>
      <c r="RN118">
        <v>1</v>
      </c>
      <c r="RO118">
        <v>0</v>
      </c>
      <c r="RP118">
        <v>0</v>
      </c>
      <c r="RR118" t="s">
        <v>2506</v>
      </c>
      <c r="RS118">
        <v>0</v>
      </c>
      <c r="RT118">
        <v>0</v>
      </c>
      <c r="RU118">
        <v>0</v>
      </c>
      <c r="RV118">
        <v>1</v>
      </c>
      <c r="RW118">
        <v>0</v>
      </c>
      <c r="RX118">
        <v>0</v>
      </c>
      <c r="RY118">
        <v>1</v>
      </c>
      <c r="RZ118">
        <v>0</v>
      </c>
      <c r="SA118">
        <v>0</v>
      </c>
      <c r="SB118">
        <v>0</v>
      </c>
      <c r="SC118">
        <v>0</v>
      </c>
      <c r="SF118" t="s">
        <v>2204</v>
      </c>
      <c r="SG118">
        <v>1</v>
      </c>
      <c r="SH118">
        <v>0</v>
      </c>
      <c r="SI118">
        <v>0</v>
      </c>
      <c r="SJ118">
        <v>0</v>
      </c>
      <c r="AQG118" t="s">
        <v>2206</v>
      </c>
      <c r="AQH118">
        <v>1</v>
      </c>
      <c r="AQI118">
        <v>0</v>
      </c>
      <c r="AQJ118">
        <v>0</v>
      </c>
      <c r="AQK118">
        <v>0</v>
      </c>
      <c r="AQL118">
        <v>0</v>
      </c>
      <c r="AQM118">
        <v>0</v>
      </c>
      <c r="AQN118">
        <v>0</v>
      </c>
      <c r="AQO118">
        <v>0</v>
      </c>
      <c r="AQP118">
        <v>0</v>
      </c>
      <c r="AQQ118">
        <v>0</v>
      </c>
      <c r="AQS118" t="s">
        <v>2305</v>
      </c>
      <c r="AQT118">
        <v>0</v>
      </c>
      <c r="AQU118">
        <v>0</v>
      </c>
      <c r="AQV118">
        <v>1</v>
      </c>
      <c r="AQW118">
        <v>0</v>
      </c>
      <c r="AQX118">
        <v>0</v>
      </c>
      <c r="AQY118">
        <v>0</v>
      </c>
      <c r="AQZ118">
        <v>0</v>
      </c>
      <c r="ARA118">
        <v>0</v>
      </c>
      <c r="ARB118">
        <v>0</v>
      </c>
      <c r="ARC118">
        <v>0</v>
      </c>
      <c r="ARD118">
        <v>0</v>
      </c>
      <c r="ARF118" t="s">
        <v>2516</v>
      </c>
      <c r="ARG118" t="s">
        <v>2220</v>
      </c>
      <c r="ARH118">
        <v>1</v>
      </c>
      <c r="ARI118">
        <v>0</v>
      </c>
      <c r="ARJ118">
        <v>0</v>
      </c>
      <c r="ARK118">
        <v>0</v>
      </c>
      <c r="ARL118">
        <v>0</v>
      </c>
      <c r="ARM118">
        <v>0</v>
      </c>
      <c r="ARO118" t="s">
        <v>2206</v>
      </c>
      <c r="ARP118">
        <v>1</v>
      </c>
      <c r="ARQ118">
        <v>0</v>
      </c>
      <c r="ARR118">
        <v>0</v>
      </c>
      <c r="ARS118">
        <v>0</v>
      </c>
      <c r="ART118">
        <v>0</v>
      </c>
      <c r="ARU118">
        <v>0</v>
      </c>
      <c r="ARW118">
        <v>0</v>
      </c>
      <c r="ARX118">
        <v>0</v>
      </c>
      <c r="ARY118">
        <v>0</v>
      </c>
      <c r="ASB118" t="s">
        <v>2211</v>
      </c>
      <c r="ASC118" t="s">
        <v>2206</v>
      </c>
      <c r="ASD118">
        <v>1</v>
      </c>
      <c r="ASE118">
        <v>0</v>
      </c>
      <c r="ASF118">
        <v>0</v>
      </c>
      <c r="ASG118">
        <v>0</v>
      </c>
      <c r="ASH118">
        <v>0</v>
      </c>
      <c r="ASI118">
        <v>0</v>
      </c>
      <c r="ASJ118">
        <v>0</v>
      </c>
      <c r="ASK118">
        <v>0</v>
      </c>
      <c r="ASL118">
        <v>0</v>
      </c>
      <c r="ASN118" t="s">
        <v>2206</v>
      </c>
      <c r="ASO118">
        <v>1</v>
      </c>
      <c r="ASP118">
        <v>0</v>
      </c>
      <c r="ASQ118">
        <v>0</v>
      </c>
      <c r="ASR118">
        <v>0</v>
      </c>
      <c r="ASS118">
        <v>0</v>
      </c>
      <c r="AST118">
        <v>0</v>
      </c>
      <c r="ASU118">
        <v>0</v>
      </c>
      <c r="ASV118">
        <v>0</v>
      </c>
      <c r="ASW118">
        <v>0</v>
      </c>
      <c r="ASX118">
        <v>0</v>
      </c>
      <c r="ASZ118" t="s">
        <v>2206</v>
      </c>
      <c r="ATA118">
        <v>1</v>
      </c>
      <c r="ATB118">
        <v>0</v>
      </c>
      <c r="ATC118">
        <v>0</v>
      </c>
      <c r="ATD118">
        <v>0</v>
      </c>
      <c r="ATE118">
        <v>0</v>
      </c>
      <c r="ATF118">
        <v>0</v>
      </c>
      <c r="ATG118">
        <v>0</v>
      </c>
      <c r="ATH118">
        <v>0</v>
      </c>
      <c r="ATI118">
        <v>0</v>
      </c>
      <c r="ATK118" t="s">
        <v>2206</v>
      </c>
      <c r="ATL118">
        <v>1</v>
      </c>
      <c r="ATM118">
        <v>0</v>
      </c>
      <c r="ATN118">
        <v>0</v>
      </c>
      <c r="ATO118">
        <v>0</v>
      </c>
      <c r="ATP118">
        <v>0</v>
      </c>
      <c r="ATQ118">
        <v>0</v>
      </c>
      <c r="ATR118">
        <v>0</v>
      </c>
      <c r="ATS118">
        <v>0</v>
      </c>
      <c r="ATT118">
        <v>0</v>
      </c>
      <c r="ATV118" t="s">
        <v>2289</v>
      </c>
      <c r="ATW118" t="s">
        <v>2195</v>
      </c>
      <c r="ATX118" t="s">
        <v>2683</v>
      </c>
      <c r="ATZ118" t="s">
        <v>2289</v>
      </c>
      <c r="AUA118" t="s">
        <v>2195</v>
      </c>
      <c r="AUB118" t="s">
        <v>2684</v>
      </c>
      <c r="AUD118" t="s">
        <v>2685</v>
      </c>
      <c r="AUF118" t="s">
        <v>2686</v>
      </c>
      <c r="AUI118">
        <v>469538036</v>
      </c>
      <c r="AUJ118" s="2">
        <v>45159.722337962958</v>
      </c>
      <c r="AUM118" t="s">
        <v>2214</v>
      </c>
      <c r="AUN118" t="s">
        <v>2215</v>
      </c>
      <c r="AUO118" t="s">
        <v>2216</v>
      </c>
    </row>
    <row r="119" spans="1:534 1125:1237" x14ac:dyDescent="0.35">
      <c r="A119">
        <v>118</v>
      </c>
      <c r="B119" t="s">
        <v>2687</v>
      </c>
      <c r="C119" s="2">
        <v>45159</v>
      </c>
      <c r="D119" t="s">
        <v>2643</v>
      </c>
      <c r="E119" t="s">
        <v>2664</v>
      </c>
      <c r="F119" s="2">
        <v>45159.515020833343</v>
      </c>
      <c r="G119" s="2">
        <v>45159.541555763892</v>
      </c>
      <c r="H119" t="s">
        <v>2189</v>
      </c>
      <c r="K119" t="s">
        <v>2233</v>
      </c>
      <c r="L119" s="2">
        <v>45159</v>
      </c>
      <c r="M119" t="s">
        <v>81</v>
      </c>
      <c r="N119" t="s">
        <v>2537</v>
      </c>
      <c r="O119" t="s">
        <v>88</v>
      </c>
      <c r="P119" t="s">
        <v>2192</v>
      </c>
      <c r="S119" t="s">
        <v>2235</v>
      </c>
      <c r="T119" t="s">
        <v>2645</v>
      </c>
      <c r="V119" t="s">
        <v>2195</v>
      </c>
      <c r="X119" t="s">
        <v>2196</v>
      </c>
      <c r="AA119" t="s">
        <v>2206</v>
      </c>
      <c r="AB119">
        <v>0</v>
      </c>
      <c r="AC119">
        <v>0</v>
      </c>
      <c r="AD119">
        <v>0</v>
      </c>
      <c r="AE119">
        <v>1</v>
      </c>
      <c r="AF119">
        <v>1</v>
      </c>
      <c r="EK119" t="s">
        <v>2206</v>
      </c>
      <c r="EL119">
        <v>0</v>
      </c>
      <c r="EM119">
        <v>0</v>
      </c>
      <c r="EN119">
        <v>0</v>
      </c>
      <c r="EO119">
        <v>0</v>
      </c>
      <c r="EP119">
        <v>1</v>
      </c>
      <c r="EQ119">
        <v>1</v>
      </c>
      <c r="JB119" t="s">
        <v>2270</v>
      </c>
      <c r="JC119">
        <v>0</v>
      </c>
      <c r="JD119">
        <v>0</v>
      </c>
      <c r="JE119">
        <v>1</v>
      </c>
      <c r="JF119">
        <v>0</v>
      </c>
      <c r="JG119">
        <v>0</v>
      </c>
      <c r="JH119">
        <v>0</v>
      </c>
      <c r="JI119">
        <v>0</v>
      </c>
      <c r="JJ119">
        <v>0</v>
      </c>
      <c r="JK119">
        <v>0</v>
      </c>
      <c r="JL119">
        <v>0</v>
      </c>
      <c r="JM119">
        <v>0</v>
      </c>
      <c r="JN119">
        <v>0</v>
      </c>
      <c r="JO119">
        <v>0</v>
      </c>
      <c r="JP119">
        <v>0</v>
      </c>
      <c r="JQ119">
        <v>0</v>
      </c>
      <c r="JR119">
        <v>0</v>
      </c>
      <c r="JS119">
        <v>1</v>
      </c>
      <c r="JT119">
        <v>3</v>
      </c>
      <c r="KV119" t="s">
        <v>2200</v>
      </c>
      <c r="KW119" t="s">
        <v>2560</v>
      </c>
      <c r="KX119">
        <v>0</v>
      </c>
      <c r="KY119">
        <v>1</v>
      </c>
      <c r="KZ119">
        <v>1</v>
      </c>
      <c r="LB119">
        <v>23000</v>
      </c>
      <c r="LC119">
        <v>32500</v>
      </c>
      <c r="LD119" t="s">
        <v>2199</v>
      </c>
      <c r="LG119">
        <v>30</v>
      </c>
      <c r="LH119">
        <v>30</v>
      </c>
      <c r="LI119">
        <v>1</v>
      </c>
      <c r="LJ119">
        <v>150</v>
      </c>
      <c r="LK119">
        <v>150</v>
      </c>
      <c r="QX119" t="s">
        <v>2220</v>
      </c>
      <c r="SF119" t="s">
        <v>2204</v>
      </c>
      <c r="SG119">
        <v>1</v>
      </c>
      <c r="SH119">
        <v>0</v>
      </c>
      <c r="SI119">
        <v>0</v>
      </c>
      <c r="SJ119">
        <v>0</v>
      </c>
      <c r="AQG119" t="s">
        <v>2206</v>
      </c>
      <c r="AQH119">
        <v>1</v>
      </c>
      <c r="AQI119">
        <v>0</v>
      </c>
      <c r="AQJ119">
        <v>0</v>
      </c>
      <c r="AQK119">
        <v>0</v>
      </c>
      <c r="AQL119">
        <v>0</v>
      </c>
      <c r="AQM119">
        <v>0</v>
      </c>
      <c r="AQN119">
        <v>0</v>
      </c>
      <c r="AQO119">
        <v>0</v>
      </c>
      <c r="AQP119">
        <v>0</v>
      </c>
      <c r="AQQ119">
        <v>0</v>
      </c>
      <c r="AQS119" t="s">
        <v>2326</v>
      </c>
      <c r="AQT119">
        <v>0</v>
      </c>
      <c r="AQU119">
        <v>0</v>
      </c>
      <c r="AQV119">
        <v>0</v>
      </c>
      <c r="AQW119">
        <v>1</v>
      </c>
      <c r="AQX119">
        <v>0</v>
      </c>
      <c r="AQY119">
        <v>0</v>
      </c>
      <c r="AQZ119">
        <v>0</v>
      </c>
      <c r="ARA119">
        <v>0</v>
      </c>
      <c r="ARB119">
        <v>0</v>
      </c>
      <c r="ARC119">
        <v>0</v>
      </c>
      <c r="ARD119">
        <v>0</v>
      </c>
      <c r="ARF119" t="s">
        <v>2209</v>
      </c>
      <c r="ARG119" t="s">
        <v>2220</v>
      </c>
      <c r="ARH119">
        <v>1</v>
      </c>
      <c r="ARI119">
        <v>0</v>
      </c>
      <c r="ARJ119">
        <v>0</v>
      </c>
      <c r="ARK119">
        <v>0</v>
      </c>
      <c r="ARL119">
        <v>0</v>
      </c>
      <c r="ARM119">
        <v>0</v>
      </c>
      <c r="ARO119" t="s">
        <v>2206</v>
      </c>
      <c r="ARP119">
        <v>1</v>
      </c>
      <c r="ARQ119">
        <v>0</v>
      </c>
      <c r="ARR119">
        <v>0</v>
      </c>
      <c r="ARS119">
        <v>0</v>
      </c>
      <c r="ART119">
        <v>0</v>
      </c>
      <c r="ARU119">
        <v>0</v>
      </c>
      <c r="ARW119">
        <v>0</v>
      </c>
      <c r="ARX119">
        <v>0</v>
      </c>
      <c r="ARY119">
        <v>0</v>
      </c>
      <c r="ASB119" t="s">
        <v>2211</v>
      </c>
      <c r="ASC119" t="s">
        <v>2206</v>
      </c>
      <c r="ASD119">
        <v>1</v>
      </c>
      <c r="ASE119">
        <v>0</v>
      </c>
      <c r="ASF119">
        <v>0</v>
      </c>
      <c r="ASG119">
        <v>0</v>
      </c>
      <c r="ASH119">
        <v>0</v>
      </c>
      <c r="ASI119">
        <v>0</v>
      </c>
      <c r="ASJ119">
        <v>0</v>
      </c>
      <c r="ASK119">
        <v>0</v>
      </c>
      <c r="ASL119">
        <v>0</v>
      </c>
      <c r="ASN119" t="s">
        <v>2206</v>
      </c>
      <c r="ASO119">
        <v>1</v>
      </c>
      <c r="ASP119">
        <v>0</v>
      </c>
      <c r="ASQ119">
        <v>0</v>
      </c>
      <c r="ASR119">
        <v>0</v>
      </c>
      <c r="ASS119">
        <v>0</v>
      </c>
      <c r="AST119">
        <v>0</v>
      </c>
      <c r="ASU119">
        <v>0</v>
      </c>
      <c r="ASV119">
        <v>0</v>
      </c>
      <c r="ASW119">
        <v>0</v>
      </c>
      <c r="ASX119">
        <v>0</v>
      </c>
      <c r="ASZ119" t="s">
        <v>2688</v>
      </c>
      <c r="ATA119">
        <v>0</v>
      </c>
      <c r="ATB119">
        <v>1</v>
      </c>
      <c r="ATC119">
        <v>0</v>
      </c>
      <c r="ATD119">
        <v>0</v>
      </c>
      <c r="ATE119">
        <v>0</v>
      </c>
      <c r="ATF119">
        <v>0</v>
      </c>
      <c r="ATG119">
        <v>0</v>
      </c>
      <c r="ATH119">
        <v>0</v>
      </c>
      <c r="ATI119">
        <v>0</v>
      </c>
      <c r="ATK119" t="s">
        <v>2206</v>
      </c>
      <c r="ATL119">
        <v>1</v>
      </c>
      <c r="ATM119">
        <v>0</v>
      </c>
      <c r="ATN119">
        <v>0</v>
      </c>
      <c r="ATO119">
        <v>0</v>
      </c>
      <c r="ATP119">
        <v>0</v>
      </c>
      <c r="ATQ119">
        <v>0</v>
      </c>
      <c r="ATR119">
        <v>0</v>
      </c>
      <c r="ATS119">
        <v>0</v>
      </c>
      <c r="ATT119">
        <v>0</v>
      </c>
      <c r="ATV119" t="s">
        <v>2295</v>
      </c>
      <c r="ATW119" t="s">
        <v>2195</v>
      </c>
      <c r="ATX119" t="s">
        <v>2689</v>
      </c>
      <c r="ATZ119" t="s">
        <v>2228</v>
      </c>
      <c r="AUA119" t="s">
        <v>2195</v>
      </c>
      <c r="AUB119" t="s">
        <v>2690</v>
      </c>
      <c r="AUD119" t="s">
        <v>2251</v>
      </c>
      <c r="AUF119" t="s">
        <v>2251</v>
      </c>
      <c r="AUI119">
        <v>469538046</v>
      </c>
      <c r="AUJ119" s="2">
        <v>45159.722349537042</v>
      </c>
      <c r="AUM119" t="s">
        <v>2214</v>
      </c>
      <c r="AUN119" t="s">
        <v>2215</v>
      </c>
      <c r="AUO119" t="s">
        <v>2216</v>
      </c>
    </row>
    <row r="120" spans="1:534 1125:1237" x14ac:dyDescent="0.35">
      <c r="A120">
        <v>119</v>
      </c>
      <c r="B120" t="s">
        <v>2691</v>
      </c>
      <c r="C120" s="2">
        <v>45159</v>
      </c>
      <c r="D120" t="s">
        <v>2643</v>
      </c>
      <c r="E120" t="s">
        <v>2664</v>
      </c>
      <c r="F120" s="2">
        <v>45159.665442974539</v>
      </c>
      <c r="G120" s="2">
        <v>45159.686364988433</v>
      </c>
      <c r="H120" t="s">
        <v>2189</v>
      </c>
      <c r="K120" t="s">
        <v>2233</v>
      </c>
      <c r="L120" s="2">
        <v>45159</v>
      </c>
      <c r="M120" t="s">
        <v>81</v>
      </c>
      <c r="N120" t="s">
        <v>2537</v>
      </c>
      <c r="O120" t="s">
        <v>88</v>
      </c>
      <c r="P120" t="s">
        <v>2192</v>
      </c>
      <c r="S120" t="s">
        <v>2235</v>
      </c>
      <c r="T120" t="s">
        <v>2645</v>
      </c>
      <c r="V120" t="s">
        <v>2195</v>
      </c>
      <c r="X120" t="s">
        <v>2196</v>
      </c>
      <c r="AA120" t="s">
        <v>2206</v>
      </c>
      <c r="AB120">
        <v>0</v>
      </c>
      <c r="AC120">
        <v>0</v>
      </c>
      <c r="AD120">
        <v>0</v>
      </c>
      <c r="AE120">
        <v>1</v>
      </c>
      <c r="AF120">
        <v>1</v>
      </c>
      <c r="EK120" t="s">
        <v>2206</v>
      </c>
      <c r="EL120">
        <v>0</v>
      </c>
      <c r="EM120">
        <v>0</v>
      </c>
      <c r="EN120">
        <v>0</v>
      </c>
      <c r="EO120">
        <v>0</v>
      </c>
      <c r="EP120">
        <v>1</v>
      </c>
      <c r="EQ120">
        <v>1</v>
      </c>
      <c r="JB120" t="s">
        <v>2669</v>
      </c>
      <c r="JC120">
        <v>0</v>
      </c>
      <c r="JD120">
        <v>1</v>
      </c>
      <c r="JE120">
        <v>0</v>
      </c>
      <c r="JF120">
        <v>0</v>
      </c>
      <c r="JG120">
        <v>0</v>
      </c>
      <c r="JH120">
        <v>0</v>
      </c>
      <c r="JI120">
        <v>0</v>
      </c>
      <c r="JJ120">
        <v>0</v>
      </c>
      <c r="JK120">
        <v>0</v>
      </c>
      <c r="JL120">
        <v>0</v>
      </c>
      <c r="JM120">
        <v>0</v>
      </c>
      <c r="JN120">
        <v>0</v>
      </c>
      <c r="JO120">
        <v>0</v>
      </c>
      <c r="JP120">
        <v>0</v>
      </c>
      <c r="JQ120">
        <v>0</v>
      </c>
      <c r="JR120">
        <v>0</v>
      </c>
      <c r="JS120">
        <v>1</v>
      </c>
      <c r="JT120">
        <v>3</v>
      </c>
      <c r="KG120" t="s">
        <v>2200</v>
      </c>
      <c r="KH120" t="s">
        <v>2262</v>
      </c>
      <c r="KI120">
        <v>1</v>
      </c>
      <c r="KJ120">
        <v>1</v>
      </c>
      <c r="KK120">
        <v>6000</v>
      </c>
      <c r="KL120">
        <v>100</v>
      </c>
      <c r="KM120" t="s">
        <v>2222</v>
      </c>
      <c r="KP120">
        <v>20</v>
      </c>
      <c r="KQ120">
        <v>2</v>
      </c>
      <c r="KR120">
        <v>0</v>
      </c>
      <c r="KS120">
        <v>50</v>
      </c>
      <c r="KT120">
        <v>25</v>
      </c>
      <c r="QX120" t="s">
        <v>2220</v>
      </c>
      <c r="SF120" t="s">
        <v>2223</v>
      </c>
      <c r="SG120">
        <v>0</v>
      </c>
      <c r="SH120">
        <v>1</v>
      </c>
      <c r="SI120">
        <v>0</v>
      </c>
      <c r="SJ120">
        <v>0</v>
      </c>
      <c r="SK120" t="s">
        <v>2669</v>
      </c>
      <c r="SL120">
        <v>0</v>
      </c>
      <c r="SM120">
        <v>1</v>
      </c>
      <c r="SN120">
        <v>0</v>
      </c>
      <c r="SO120">
        <v>0</v>
      </c>
      <c r="SP120">
        <v>0</v>
      </c>
      <c r="SQ120">
        <v>0</v>
      </c>
      <c r="SR120">
        <v>0</v>
      </c>
      <c r="SS120">
        <v>0</v>
      </c>
      <c r="ST120">
        <v>0</v>
      </c>
      <c r="SU120">
        <v>0</v>
      </c>
      <c r="SV120">
        <v>0</v>
      </c>
      <c r="SW120">
        <v>0</v>
      </c>
      <c r="SX120">
        <v>0</v>
      </c>
      <c r="SY120">
        <v>0</v>
      </c>
      <c r="SZ120">
        <v>0</v>
      </c>
      <c r="TA120">
        <v>0</v>
      </c>
      <c r="TB120" t="s">
        <v>2692</v>
      </c>
      <c r="TC120">
        <v>1</v>
      </c>
      <c r="TD120">
        <v>0</v>
      </c>
      <c r="TE120">
        <v>0</v>
      </c>
      <c r="TF120">
        <v>0</v>
      </c>
      <c r="TG120">
        <v>0</v>
      </c>
      <c r="TH120">
        <v>0</v>
      </c>
      <c r="TI120">
        <v>0</v>
      </c>
      <c r="TJ120">
        <v>0</v>
      </c>
      <c r="TK120">
        <v>0</v>
      </c>
      <c r="TL120">
        <v>0</v>
      </c>
      <c r="TM120">
        <v>0</v>
      </c>
      <c r="TN120">
        <v>0</v>
      </c>
      <c r="AQG120" t="s">
        <v>2207</v>
      </c>
      <c r="AQH120">
        <v>0</v>
      </c>
      <c r="AQI120">
        <v>1</v>
      </c>
      <c r="AQJ120">
        <v>0</v>
      </c>
      <c r="AQK120">
        <v>0</v>
      </c>
      <c r="AQL120">
        <v>0</v>
      </c>
      <c r="AQM120">
        <v>0</v>
      </c>
      <c r="AQN120">
        <v>0</v>
      </c>
      <c r="AQO120">
        <v>0</v>
      </c>
      <c r="AQP120">
        <v>0</v>
      </c>
      <c r="AQQ120">
        <v>0</v>
      </c>
      <c r="AQS120" t="s">
        <v>2326</v>
      </c>
      <c r="AQT120">
        <v>0</v>
      </c>
      <c r="AQU120">
        <v>0</v>
      </c>
      <c r="AQV120">
        <v>0</v>
      </c>
      <c r="AQW120">
        <v>1</v>
      </c>
      <c r="AQX120">
        <v>0</v>
      </c>
      <c r="AQY120">
        <v>0</v>
      </c>
      <c r="AQZ120">
        <v>0</v>
      </c>
      <c r="ARA120">
        <v>0</v>
      </c>
      <c r="ARB120">
        <v>0</v>
      </c>
      <c r="ARC120">
        <v>0</v>
      </c>
      <c r="ARD120">
        <v>0</v>
      </c>
      <c r="ARF120" t="s">
        <v>2516</v>
      </c>
      <c r="ARG120" t="s">
        <v>2220</v>
      </c>
      <c r="ARH120">
        <v>1</v>
      </c>
      <c r="ARI120">
        <v>0</v>
      </c>
      <c r="ARJ120">
        <v>0</v>
      </c>
      <c r="ARK120">
        <v>0</v>
      </c>
      <c r="ARL120">
        <v>0</v>
      </c>
      <c r="ARM120">
        <v>0</v>
      </c>
      <c r="ARO120" t="s">
        <v>2206</v>
      </c>
      <c r="ARP120">
        <v>1</v>
      </c>
      <c r="ARQ120">
        <v>0</v>
      </c>
      <c r="ARR120">
        <v>0</v>
      </c>
      <c r="ARS120">
        <v>0</v>
      </c>
      <c r="ART120">
        <v>0</v>
      </c>
      <c r="ARU120">
        <v>0</v>
      </c>
      <c r="ARW120">
        <v>0</v>
      </c>
      <c r="ARX120">
        <v>0</v>
      </c>
      <c r="ARY120">
        <v>0</v>
      </c>
      <c r="ASB120" t="s">
        <v>2211</v>
      </c>
      <c r="ASC120" t="s">
        <v>2206</v>
      </c>
      <c r="ASD120">
        <v>1</v>
      </c>
      <c r="ASE120">
        <v>0</v>
      </c>
      <c r="ASF120">
        <v>0</v>
      </c>
      <c r="ASG120">
        <v>0</v>
      </c>
      <c r="ASH120">
        <v>0</v>
      </c>
      <c r="ASI120">
        <v>0</v>
      </c>
      <c r="ASJ120">
        <v>0</v>
      </c>
      <c r="ASK120">
        <v>0</v>
      </c>
      <c r="ASL120">
        <v>0</v>
      </c>
      <c r="ASN120" t="s">
        <v>2206</v>
      </c>
      <c r="ASO120">
        <v>1</v>
      </c>
      <c r="ASP120">
        <v>0</v>
      </c>
      <c r="ASQ120">
        <v>0</v>
      </c>
      <c r="ASR120">
        <v>0</v>
      </c>
      <c r="ASS120">
        <v>0</v>
      </c>
      <c r="AST120">
        <v>0</v>
      </c>
      <c r="ASU120">
        <v>0</v>
      </c>
      <c r="ASV120">
        <v>0</v>
      </c>
      <c r="ASW120">
        <v>0</v>
      </c>
      <c r="ASX120">
        <v>0</v>
      </c>
      <c r="ASZ120" t="s">
        <v>2206</v>
      </c>
      <c r="ATA120">
        <v>1</v>
      </c>
      <c r="ATB120">
        <v>0</v>
      </c>
      <c r="ATC120">
        <v>0</v>
      </c>
      <c r="ATD120">
        <v>0</v>
      </c>
      <c r="ATE120">
        <v>0</v>
      </c>
      <c r="ATF120">
        <v>0</v>
      </c>
      <c r="ATG120">
        <v>0</v>
      </c>
      <c r="ATH120">
        <v>0</v>
      </c>
      <c r="ATI120">
        <v>0</v>
      </c>
      <c r="ATK120" t="s">
        <v>2206</v>
      </c>
      <c r="ATL120">
        <v>1</v>
      </c>
      <c r="ATM120">
        <v>0</v>
      </c>
      <c r="ATN120">
        <v>0</v>
      </c>
      <c r="ATO120">
        <v>0</v>
      </c>
      <c r="ATP120">
        <v>0</v>
      </c>
      <c r="ATQ120">
        <v>0</v>
      </c>
      <c r="ATR120">
        <v>0</v>
      </c>
      <c r="ATS120">
        <v>0</v>
      </c>
      <c r="ATT120">
        <v>0</v>
      </c>
      <c r="ATV120" t="s">
        <v>2228</v>
      </c>
      <c r="ATW120" t="s">
        <v>2195</v>
      </c>
      <c r="ATX120" t="s">
        <v>2693</v>
      </c>
      <c r="ATZ120" t="s">
        <v>2228</v>
      </c>
      <c r="AUA120" t="s">
        <v>2195</v>
      </c>
      <c r="AUB120" t="s">
        <v>2694</v>
      </c>
      <c r="AUD120" t="s">
        <v>2251</v>
      </c>
      <c r="AUF120" t="s">
        <v>2251</v>
      </c>
      <c r="AUI120">
        <v>469538053</v>
      </c>
      <c r="AUJ120" s="2">
        <v>45159.722372685181</v>
      </c>
      <c r="AUM120" t="s">
        <v>2214</v>
      </c>
      <c r="AUN120" t="s">
        <v>2215</v>
      </c>
      <c r="AUO120" t="s">
        <v>2216</v>
      </c>
    </row>
    <row r="121" spans="1:534 1125:1237" x14ac:dyDescent="0.35">
      <c r="A121">
        <v>120</v>
      </c>
      <c r="B121" t="s">
        <v>2695</v>
      </c>
      <c r="C121" s="2">
        <v>45159</v>
      </c>
      <c r="D121" t="s">
        <v>2643</v>
      </c>
      <c r="E121" t="s">
        <v>2664</v>
      </c>
      <c r="F121" s="2">
        <v>45159.671625335643</v>
      </c>
      <c r="G121" s="2">
        <v>45159.68763649305</v>
      </c>
      <c r="H121" t="s">
        <v>2189</v>
      </c>
      <c r="K121" t="s">
        <v>2233</v>
      </c>
      <c r="L121" s="2">
        <v>45159</v>
      </c>
      <c r="M121" t="s">
        <v>81</v>
      </c>
      <c r="N121" t="s">
        <v>2537</v>
      </c>
      <c r="O121" t="s">
        <v>88</v>
      </c>
      <c r="P121" t="s">
        <v>2192</v>
      </c>
      <c r="S121" t="s">
        <v>2235</v>
      </c>
      <c r="T121" t="s">
        <v>2645</v>
      </c>
      <c r="V121" t="s">
        <v>2195</v>
      </c>
      <c r="X121" t="s">
        <v>2196</v>
      </c>
      <c r="AA121" t="s">
        <v>2206</v>
      </c>
      <c r="AB121">
        <v>0</v>
      </c>
      <c r="AC121">
        <v>0</v>
      </c>
      <c r="AD121">
        <v>0</v>
      </c>
      <c r="AE121">
        <v>1</v>
      </c>
      <c r="AF121">
        <v>1</v>
      </c>
      <c r="EK121" t="s">
        <v>2206</v>
      </c>
      <c r="EL121">
        <v>0</v>
      </c>
      <c r="EM121">
        <v>0</v>
      </c>
      <c r="EN121">
        <v>0</v>
      </c>
      <c r="EO121">
        <v>0</v>
      </c>
      <c r="EP121">
        <v>1</v>
      </c>
      <c r="EQ121">
        <v>1</v>
      </c>
      <c r="JB121" t="s">
        <v>2671</v>
      </c>
      <c r="JC121">
        <v>1</v>
      </c>
      <c r="JD121">
        <v>0</v>
      </c>
      <c r="JE121">
        <v>0</v>
      </c>
      <c r="JF121">
        <v>0</v>
      </c>
      <c r="JG121">
        <v>0</v>
      </c>
      <c r="JH121">
        <v>0</v>
      </c>
      <c r="JI121">
        <v>0</v>
      </c>
      <c r="JJ121">
        <v>0</v>
      </c>
      <c r="JK121">
        <v>0</v>
      </c>
      <c r="JL121">
        <v>0</v>
      </c>
      <c r="JM121">
        <v>0</v>
      </c>
      <c r="JN121">
        <v>0</v>
      </c>
      <c r="JO121">
        <v>0</v>
      </c>
      <c r="JP121">
        <v>0</v>
      </c>
      <c r="JQ121">
        <v>0</v>
      </c>
      <c r="JR121">
        <v>0</v>
      </c>
      <c r="JS121">
        <v>1</v>
      </c>
      <c r="JT121">
        <v>3</v>
      </c>
      <c r="JV121" t="s">
        <v>2200</v>
      </c>
      <c r="JW121">
        <v>500</v>
      </c>
      <c r="JX121" t="s">
        <v>2342</v>
      </c>
      <c r="KA121">
        <v>25</v>
      </c>
      <c r="KB121">
        <v>5</v>
      </c>
      <c r="KC121">
        <v>0</v>
      </c>
      <c r="KD121">
        <v>800</v>
      </c>
      <c r="KE121">
        <v>800</v>
      </c>
      <c r="QX121" t="s">
        <v>2220</v>
      </c>
      <c r="SF121" t="s">
        <v>2204</v>
      </c>
      <c r="SG121">
        <v>1</v>
      </c>
      <c r="SH121">
        <v>0</v>
      </c>
      <c r="SI121">
        <v>0</v>
      </c>
      <c r="SJ121">
        <v>0</v>
      </c>
      <c r="AQG121" t="s">
        <v>2206</v>
      </c>
      <c r="AQH121">
        <v>1</v>
      </c>
      <c r="AQI121">
        <v>0</v>
      </c>
      <c r="AQJ121">
        <v>0</v>
      </c>
      <c r="AQK121">
        <v>0</v>
      </c>
      <c r="AQL121">
        <v>0</v>
      </c>
      <c r="AQM121">
        <v>0</v>
      </c>
      <c r="AQN121">
        <v>0</v>
      </c>
      <c r="AQO121">
        <v>0</v>
      </c>
      <c r="AQP121">
        <v>0</v>
      </c>
      <c r="AQQ121">
        <v>0</v>
      </c>
      <c r="AQS121" t="s">
        <v>506</v>
      </c>
      <c r="AQT121">
        <v>0</v>
      </c>
      <c r="AQU121">
        <v>0</v>
      </c>
      <c r="AQV121">
        <v>0</v>
      </c>
      <c r="AQW121">
        <v>0</v>
      </c>
      <c r="AQX121">
        <v>0</v>
      </c>
      <c r="AQY121">
        <v>0</v>
      </c>
      <c r="AQZ121">
        <v>0</v>
      </c>
      <c r="ARA121">
        <v>0</v>
      </c>
      <c r="ARB121">
        <v>1</v>
      </c>
      <c r="ARC121">
        <v>0</v>
      </c>
      <c r="ARD121">
        <v>0</v>
      </c>
      <c r="ARE121" t="s">
        <v>2696</v>
      </c>
      <c r="ARF121" t="s">
        <v>2209</v>
      </c>
      <c r="ARG121" t="s">
        <v>2220</v>
      </c>
      <c r="ARH121">
        <v>1</v>
      </c>
      <c r="ARI121">
        <v>0</v>
      </c>
      <c r="ARJ121">
        <v>0</v>
      </c>
      <c r="ARK121">
        <v>0</v>
      </c>
      <c r="ARL121">
        <v>0</v>
      </c>
      <c r="ARM121">
        <v>0</v>
      </c>
      <c r="ARO121" t="s">
        <v>2206</v>
      </c>
      <c r="ARP121">
        <v>1</v>
      </c>
      <c r="ARQ121">
        <v>0</v>
      </c>
      <c r="ARR121">
        <v>0</v>
      </c>
      <c r="ARS121">
        <v>0</v>
      </c>
      <c r="ART121">
        <v>0</v>
      </c>
      <c r="ARU121">
        <v>0</v>
      </c>
      <c r="ARW121">
        <v>0</v>
      </c>
      <c r="ARX121">
        <v>0</v>
      </c>
      <c r="ARY121">
        <v>0</v>
      </c>
      <c r="ASB121" t="s">
        <v>2211</v>
      </c>
      <c r="ASC121" t="s">
        <v>2206</v>
      </c>
      <c r="ASD121">
        <v>1</v>
      </c>
      <c r="ASE121">
        <v>0</v>
      </c>
      <c r="ASF121">
        <v>0</v>
      </c>
      <c r="ASG121">
        <v>0</v>
      </c>
      <c r="ASH121">
        <v>0</v>
      </c>
      <c r="ASI121">
        <v>0</v>
      </c>
      <c r="ASJ121">
        <v>0</v>
      </c>
      <c r="ASK121">
        <v>0</v>
      </c>
      <c r="ASL121">
        <v>0</v>
      </c>
      <c r="ASN121" t="s">
        <v>2206</v>
      </c>
      <c r="ASO121">
        <v>1</v>
      </c>
      <c r="ASP121">
        <v>0</v>
      </c>
      <c r="ASQ121">
        <v>0</v>
      </c>
      <c r="ASR121">
        <v>0</v>
      </c>
      <c r="ASS121">
        <v>0</v>
      </c>
      <c r="AST121">
        <v>0</v>
      </c>
      <c r="ASU121">
        <v>0</v>
      </c>
      <c r="ASV121">
        <v>0</v>
      </c>
      <c r="ASW121">
        <v>0</v>
      </c>
      <c r="ASX121">
        <v>0</v>
      </c>
      <c r="ASZ121" t="s">
        <v>2206</v>
      </c>
      <c r="ATA121">
        <v>1</v>
      </c>
      <c r="ATB121">
        <v>0</v>
      </c>
      <c r="ATC121">
        <v>0</v>
      </c>
      <c r="ATD121">
        <v>0</v>
      </c>
      <c r="ATE121">
        <v>0</v>
      </c>
      <c r="ATF121">
        <v>0</v>
      </c>
      <c r="ATG121">
        <v>0</v>
      </c>
      <c r="ATH121">
        <v>0</v>
      </c>
      <c r="ATI121">
        <v>0</v>
      </c>
      <c r="ATK121" t="s">
        <v>2206</v>
      </c>
      <c r="ATL121">
        <v>1</v>
      </c>
      <c r="ATM121">
        <v>0</v>
      </c>
      <c r="ATN121">
        <v>0</v>
      </c>
      <c r="ATO121">
        <v>0</v>
      </c>
      <c r="ATP121">
        <v>0</v>
      </c>
      <c r="ATQ121">
        <v>0</v>
      </c>
      <c r="ATR121">
        <v>0</v>
      </c>
      <c r="ATS121">
        <v>0</v>
      </c>
      <c r="ATT121">
        <v>0</v>
      </c>
      <c r="ATV121" t="s">
        <v>2295</v>
      </c>
      <c r="ATW121" t="s">
        <v>2220</v>
      </c>
      <c r="ATZ121" t="s">
        <v>2295</v>
      </c>
      <c r="AUA121" t="s">
        <v>2195</v>
      </c>
      <c r="AUB121" t="s">
        <v>2697</v>
      </c>
      <c r="AUD121" t="s">
        <v>2251</v>
      </c>
      <c r="AUF121" t="s">
        <v>2251</v>
      </c>
      <c r="AUI121">
        <v>469538061</v>
      </c>
      <c r="AUJ121" s="2">
        <v>45159.722384259258</v>
      </c>
      <c r="AUM121" t="s">
        <v>2214</v>
      </c>
      <c r="AUN121" t="s">
        <v>2215</v>
      </c>
      <c r="AUO121" t="s">
        <v>2216</v>
      </c>
    </row>
    <row r="122" spans="1:534 1125:1237" x14ac:dyDescent="0.35">
      <c r="A122">
        <v>121</v>
      </c>
      <c r="B122" t="s">
        <v>2698</v>
      </c>
      <c r="C122" s="2">
        <v>45159</v>
      </c>
      <c r="D122" t="s">
        <v>2643</v>
      </c>
      <c r="E122" t="s">
        <v>2699</v>
      </c>
      <c r="F122" s="2">
        <v>45159.400338703708</v>
      </c>
      <c r="G122" s="2">
        <v>45159.524314097223</v>
      </c>
      <c r="H122" t="s">
        <v>2189</v>
      </c>
      <c r="K122" t="s">
        <v>2233</v>
      </c>
      <c r="L122" s="2">
        <v>45159</v>
      </c>
      <c r="M122" t="s">
        <v>81</v>
      </c>
      <c r="N122" t="s">
        <v>2537</v>
      </c>
      <c r="O122" t="s">
        <v>88</v>
      </c>
      <c r="P122" t="s">
        <v>2503</v>
      </c>
      <c r="S122" t="s">
        <v>2235</v>
      </c>
      <c r="T122" t="s">
        <v>2645</v>
      </c>
      <c r="V122" t="s">
        <v>2195</v>
      </c>
      <c r="X122" t="s">
        <v>2253</v>
      </c>
      <c r="AA122" t="s">
        <v>2206</v>
      </c>
      <c r="AB122">
        <v>0</v>
      </c>
      <c r="AC122">
        <v>0</v>
      </c>
      <c r="AD122">
        <v>0</v>
      </c>
      <c r="AE122">
        <v>1</v>
      </c>
      <c r="AF122">
        <v>1</v>
      </c>
      <c r="EK122" t="s">
        <v>2700</v>
      </c>
      <c r="EL122">
        <v>0</v>
      </c>
      <c r="EM122">
        <v>0</v>
      </c>
      <c r="EN122">
        <v>1</v>
      </c>
      <c r="EO122">
        <v>1</v>
      </c>
      <c r="EP122">
        <v>0</v>
      </c>
      <c r="EQ122">
        <v>2</v>
      </c>
      <c r="FO122" t="s">
        <v>2200</v>
      </c>
      <c r="FP122">
        <v>1500</v>
      </c>
      <c r="FQ122" t="s">
        <v>2199</v>
      </c>
      <c r="FT122">
        <v>20</v>
      </c>
      <c r="FU122">
        <v>4</v>
      </c>
      <c r="FV122">
        <v>0</v>
      </c>
      <c r="FW122">
        <v>50</v>
      </c>
      <c r="FX122">
        <v>30</v>
      </c>
      <c r="FZ122" t="s">
        <v>2200</v>
      </c>
      <c r="GA122">
        <v>2000</v>
      </c>
      <c r="GB122" t="s">
        <v>2199</v>
      </c>
      <c r="GE122">
        <v>30</v>
      </c>
      <c r="GF122">
        <v>8</v>
      </c>
      <c r="GG122">
        <v>0</v>
      </c>
      <c r="GH122">
        <v>60</v>
      </c>
      <c r="GI122">
        <v>30</v>
      </c>
      <c r="GK122" t="s">
        <v>2220</v>
      </c>
      <c r="HH122" t="s">
        <v>2204</v>
      </c>
      <c r="HI122">
        <v>1</v>
      </c>
      <c r="HJ122">
        <v>0</v>
      </c>
      <c r="HK122">
        <v>0</v>
      </c>
      <c r="HL122">
        <v>0</v>
      </c>
      <c r="JB122" t="s">
        <v>2270</v>
      </c>
      <c r="JC122">
        <v>0</v>
      </c>
      <c r="JD122">
        <v>0</v>
      </c>
      <c r="JE122">
        <v>1</v>
      </c>
      <c r="JF122">
        <v>0</v>
      </c>
      <c r="JG122">
        <v>0</v>
      </c>
      <c r="JH122">
        <v>0</v>
      </c>
      <c r="JI122">
        <v>0</v>
      </c>
      <c r="JJ122">
        <v>0</v>
      </c>
      <c r="JK122">
        <v>0</v>
      </c>
      <c r="JL122">
        <v>0</v>
      </c>
      <c r="JM122">
        <v>0</v>
      </c>
      <c r="JN122">
        <v>0</v>
      </c>
      <c r="JO122">
        <v>0</v>
      </c>
      <c r="JP122">
        <v>0</v>
      </c>
      <c r="JQ122">
        <v>0</v>
      </c>
      <c r="JR122">
        <v>0</v>
      </c>
      <c r="JS122">
        <v>1</v>
      </c>
      <c r="JT122">
        <v>4</v>
      </c>
      <c r="KV122" t="s">
        <v>2200</v>
      </c>
      <c r="KW122" t="s">
        <v>2560</v>
      </c>
      <c r="KX122">
        <v>0</v>
      </c>
      <c r="KY122">
        <v>1</v>
      </c>
      <c r="KZ122">
        <v>1</v>
      </c>
      <c r="LB122">
        <v>24000</v>
      </c>
      <c r="LC122">
        <v>30000</v>
      </c>
      <c r="LD122" t="s">
        <v>2199</v>
      </c>
      <c r="LG122">
        <v>50</v>
      </c>
      <c r="LH122">
        <v>7</v>
      </c>
      <c r="LI122">
        <v>0</v>
      </c>
      <c r="LJ122">
        <v>60</v>
      </c>
      <c r="LK122">
        <v>20</v>
      </c>
      <c r="QX122" t="s">
        <v>2195</v>
      </c>
      <c r="QZ122" t="s">
        <v>2270</v>
      </c>
      <c r="RA122">
        <v>0</v>
      </c>
      <c r="RB122">
        <v>0</v>
      </c>
      <c r="RC122">
        <v>1</v>
      </c>
      <c r="RD122">
        <v>0</v>
      </c>
      <c r="RE122">
        <v>0</v>
      </c>
      <c r="RF122">
        <v>0</v>
      </c>
      <c r="RG122">
        <v>0</v>
      </c>
      <c r="RH122">
        <v>0</v>
      </c>
      <c r="RI122">
        <v>0</v>
      </c>
      <c r="RJ122">
        <v>0</v>
      </c>
      <c r="RK122">
        <v>0</v>
      </c>
      <c r="RL122">
        <v>0</v>
      </c>
      <c r="RM122">
        <v>0</v>
      </c>
      <c r="RN122">
        <v>0</v>
      </c>
      <c r="RO122">
        <v>0</v>
      </c>
      <c r="RP122">
        <v>0</v>
      </c>
      <c r="RR122" t="s">
        <v>2506</v>
      </c>
      <c r="RS122">
        <v>0</v>
      </c>
      <c r="RT122">
        <v>0</v>
      </c>
      <c r="RU122">
        <v>0</v>
      </c>
      <c r="RV122">
        <v>1</v>
      </c>
      <c r="RW122">
        <v>0</v>
      </c>
      <c r="RX122">
        <v>0</v>
      </c>
      <c r="RY122">
        <v>1</v>
      </c>
      <c r="RZ122">
        <v>0</v>
      </c>
      <c r="SA122">
        <v>0</v>
      </c>
      <c r="SB122">
        <v>0</v>
      </c>
      <c r="SC122">
        <v>0</v>
      </c>
      <c r="SF122" t="s">
        <v>2204</v>
      </c>
      <c r="SG122">
        <v>1</v>
      </c>
      <c r="SH122">
        <v>0</v>
      </c>
      <c r="SI122">
        <v>0</v>
      </c>
      <c r="SJ122">
        <v>0</v>
      </c>
      <c r="AQG122" t="s">
        <v>2206</v>
      </c>
      <c r="AQH122">
        <v>1</v>
      </c>
      <c r="AQI122">
        <v>0</v>
      </c>
      <c r="AQJ122">
        <v>0</v>
      </c>
      <c r="AQK122">
        <v>0</v>
      </c>
      <c r="AQL122">
        <v>0</v>
      </c>
      <c r="AQM122">
        <v>0</v>
      </c>
      <c r="AQN122">
        <v>0</v>
      </c>
      <c r="AQO122">
        <v>0</v>
      </c>
      <c r="AQP122">
        <v>0</v>
      </c>
      <c r="AQQ122">
        <v>0</v>
      </c>
      <c r="AQS122" t="s">
        <v>506</v>
      </c>
      <c r="AQT122">
        <v>0</v>
      </c>
      <c r="AQU122">
        <v>0</v>
      </c>
      <c r="AQV122">
        <v>0</v>
      </c>
      <c r="AQW122">
        <v>0</v>
      </c>
      <c r="AQX122">
        <v>0</v>
      </c>
      <c r="AQY122">
        <v>0</v>
      </c>
      <c r="AQZ122">
        <v>0</v>
      </c>
      <c r="ARA122">
        <v>0</v>
      </c>
      <c r="ARB122">
        <v>1</v>
      </c>
      <c r="ARC122">
        <v>0</v>
      </c>
      <c r="ARD122">
        <v>0</v>
      </c>
      <c r="ARE122" t="s">
        <v>2701</v>
      </c>
      <c r="ARF122" t="s">
        <v>2209</v>
      </c>
      <c r="ARG122" t="s">
        <v>2229</v>
      </c>
      <c r="ARH122">
        <v>0</v>
      </c>
      <c r="ARI122">
        <v>0</v>
      </c>
      <c r="ARJ122">
        <v>0</v>
      </c>
      <c r="ARK122">
        <v>0</v>
      </c>
      <c r="ARL122">
        <v>1</v>
      </c>
      <c r="ARM122">
        <v>0</v>
      </c>
      <c r="ARO122" t="s">
        <v>2229</v>
      </c>
      <c r="ARP122">
        <v>0</v>
      </c>
      <c r="ARQ122">
        <v>0</v>
      </c>
      <c r="ARR122">
        <v>0</v>
      </c>
      <c r="ARS122">
        <v>0</v>
      </c>
      <c r="ART122">
        <v>0</v>
      </c>
      <c r="ARU122">
        <v>0</v>
      </c>
      <c r="ARW122">
        <v>0</v>
      </c>
      <c r="ARX122">
        <v>1</v>
      </c>
      <c r="ARY122">
        <v>0</v>
      </c>
      <c r="ASB122" t="s">
        <v>2211</v>
      </c>
      <c r="ASC122" t="s">
        <v>2206</v>
      </c>
      <c r="ASD122">
        <v>1</v>
      </c>
      <c r="ASE122">
        <v>0</v>
      </c>
      <c r="ASF122">
        <v>0</v>
      </c>
      <c r="ASG122">
        <v>0</v>
      </c>
      <c r="ASH122">
        <v>0</v>
      </c>
      <c r="ASI122">
        <v>0</v>
      </c>
      <c r="ASJ122">
        <v>0</v>
      </c>
      <c r="ASK122">
        <v>0</v>
      </c>
      <c r="ASL122">
        <v>0</v>
      </c>
      <c r="ASN122" t="s">
        <v>2206</v>
      </c>
      <c r="ASO122">
        <v>1</v>
      </c>
      <c r="ASP122">
        <v>0</v>
      </c>
      <c r="ASQ122">
        <v>0</v>
      </c>
      <c r="ASR122">
        <v>0</v>
      </c>
      <c r="ASS122">
        <v>0</v>
      </c>
      <c r="AST122">
        <v>0</v>
      </c>
      <c r="ASU122">
        <v>0</v>
      </c>
      <c r="ASV122">
        <v>0</v>
      </c>
      <c r="ASW122">
        <v>0</v>
      </c>
      <c r="ASX122">
        <v>0</v>
      </c>
      <c r="ASZ122" t="s">
        <v>2229</v>
      </c>
      <c r="ATA122">
        <v>0</v>
      </c>
      <c r="ATB122">
        <v>0</v>
      </c>
      <c r="ATC122">
        <v>0</v>
      </c>
      <c r="ATD122">
        <v>0</v>
      </c>
      <c r="ATE122">
        <v>0</v>
      </c>
      <c r="ATF122">
        <v>0</v>
      </c>
      <c r="ATG122">
        <v>0</v>
      </c>
      <c r="ATH122">
        <v>1</v>
      </c>
      <c r="ATI122">
        <v>0</v>
      </c>
      <c r="ATK122" t="s">
        <v>2206</v>
      </c>
      <c r="ATL122">
        <v>1</v>
      </c>
      <c r="ATM122">
        <v>0</v>
      </c>
      <c r="ATN122">
        <v>0</v>
      </c>
      <c r="ATO122">
        <v>0</v>
      </c>
      <c r="ATP122">
        <v>0</v>
      </c>
      <c r="ATQ122">
        <v>0</v>
      </c>
      <c r="ATR122">
        <v>0</v>
      </c>
      <c r="ATS122">
        <v>0</v>
      </c>
      <c r="ATT122">
        <v>0</v>
      </c>
      <c r="ATV122" t="s">
        <v>2213</v>
      </c>
      <c r="ATZ122" t="s">
        <v>2213</v>
      </c>
      <c r="AUD122" t="s">
        <v>2310</v>
      </c>
      <c r="AUI122">
        <v>469540308</v>
      </c>
      <c r="AUJ122" s="2">
        <v>45159.726041666669</v>
      </c>
      <c r="AUM122" t="s">
        <v>2214</v>
      </c>
      <c r="AUN122" t="s">
        <v>2215</v>
      </c>
      <c r="AUO122" t="s">
        <v>2216</v>
      </c>
    </row>
    <row r="123" spans="1:534 1125:1237" x14ac:dyDescent="0.35">
      <c r="A123">
        <v>122</v>
      </c>
      <c r="B123" t="s">
        <v>2702</v>
      </c>
      <c r="C123" s="2">
        <v>45159</v>
      </c>
      <c r="D123" t="s">
        <v>2643</v>
      </c>
      <c r="E123" t="s">
        <v>2699</v>
      </c>
      <c r="F123" s="2">
        <v>45159.479636180557</v>
      </c>
      <c r="G123" s="2">
        <v>45159.530126898149</v>
      </c>
      <c r="H123" t="s">
        <v>2189</v>
      </c>
      <c r="K123" t="s">
        <v>2233</v>
      </c>
      <c r="L123" s="2">
        <v>45159</v>
      </c>
      <c r="M123" t="s">
        <v>81</v>
      </c>
      <c r="N123" t="s">
        <v>2537</v>
      </c>
      <c r="O123" t="s">
        <v>88</v>
      </c>
      <c r="P123" t="s">
        <v>2192</v>
      </c>
      <c r="S123" t="s">
        <v>2235</v>
      </c>
      <c r="T123" t="s">
        <v>2645</v>
      </c>
      <c r="V123" t="s">
        <v>2195</v>
      </c>
      <c r="X123" t="s">
        <v>2196</v>
      </c>
      <c r="AA123" t="s">
        <v>2480</v>
      </c>
      <c r="AB123">
        <v>1</v>
      </c>
      <c r="AC123">
        <v>1</v>
      </c>
      <c r="AD123">
        <v>0</v>
      </c>
      <c r="AE123">
        <v>0</v>
      </c>
      <c r="AF123">
        <v>2</v>
      </c>
      <c r="AH123" t="s">
        <v>2200</v>
      </c>
      <c r="AI123">
        <v>800</v>
      </c>
      <c r="AJ123" t="s">
        <v>2199</v>
      </c>
      <c r="AM123">
        <v>30</v>
      </c>
      <c r="AN123">
        <v>5</v>
      </c>
      <c r="AO123">
        <v>0</v>
      </c>
      <c r="AP123">
        <v>100</v>
      </c>
      <c r="AQ123">
        <v>50</v>
      </c>
      <c r="AS123" t="s">
        <v>2198</v>
      </c>
      <c r="AT123" t="s">
        <v>2285</v>
      </c>
      <c r="AU123">
        <v>1</v>
      </c>
      <c r="AV123">
        <v>1</v>
      </c>
      <c r="AW123">
        <v>3000</v>
      </c>
      <c r="AX123">
        <v>3500</v>
      </c>
      <c r="AY123" t="s">
        <v>2199</v>
      </c>
      <c r="BB123">
        <v>15</v>
      </c>
      <c r="BC123">
        <v>10</v>
      </c>
      <c r="BD123">
        <v>0</v>
      </c>
      <c r="BE123">
        <v>20</v>
      </c>
      <c r="BF123">
        <v>60</v>
      </c>
      <c r="BW123" t="s">
        <v>2220</v>
      </c>
      <c r="CS123" t="s">
        <v>2204</v>
      </c>
      <c r="CT123">
        <v>1</v>
      </c>
      <c r="CU123">
        <v>0</v>
      </c>
      <c r="CV123">
        <v>0</v>
      </c>
      <c r="CW123">
        <v>0</v>
      </c>
      <c r="EK123" t="s">
        <v>2287</v>
      </c>
      <c r="EL123">
        <v>1</v>
      </c>
      <c r="EM123">
        <v>1</v>
      </c>
      <c r="EN123">
        <v>0</v>
      </c>
      <c r="EO123">
        <v>0</v>
      </c>
      <c r="EP123">
        <v>0</v>
      </c>
      <c r="EQ123">
        <v>2</v>
      </c>
      <c r="ES123" t="s">
        <v>2200</v>
      </c>
      <c r="ET123">
        <v>5000</v>
      </c>
      <c r="EU123" t="s">
        <v>2199</v>
      </c>
      <c r="EX123">
        <v>60</v>
      </c>
      <c r="EY123">
        <v>6</v>
      </c>
      <c r="EZ123">
        <v>0</v>
      </c>
      <c r="FA123">
        <v>100</v>
      </c>
      <c r="FB123">
        <v>30</v>
      </c>
      <c r="FD123" t="s">
        <v>2200</v>
      </c>
      <c r="FE123">
        <v>22000</v>
      </c>
      <c r="FF123" t="s">
        <v>2199</v>
      </c>
      <c r="FI123">
        <v>20</v>
      </c>
      <c r="FJ123">
        <v>4</v>
      </c>
      <c r="FK123">
        <v>0</v>
      </c>
      <c r="FL123">
        <v>30</v>
      </c>
      <c r="FM123">
        <v>20</v>
      </c>
      <c r="GK123" t="s">
        <v>2220</v>
      </c>
      <c r="HH123" t="s">
        <v>2204</v>
      </c>
      <c r="HI123">
        <v>1</v>
      </c>
      <c r="HJ123">
        <v>0</v>
      </c>
      <c r="HK123">
        <v>0</v>
      </c>
      <c r="HL123">
        <v>0</v>
      </c>
      <c r="JB123" t="s">
        <v>2541</v>
      </c>
      <c r="JC123">
        <v>0</v>
      </c>
      <c r="JD123">
        <v>0</v>
      </c>
      <c r="JE123">
        <v>0</v>
      </c>
      <c r="JF123">
        <v>0</v>
      </c>
      <c r="JG123">
        <v>0</v>
      </c>
      <c r="JH123">
        <v>0</v>
      </c>
      <c r="JI123">
        <v>0</v>
      </c>
      <c r="JJ123">
        <v>0</v>
      </c>
      <c r="JK123">
        <v>0</v>
      </c>
      <c r="JL123">
        <v>0</v>
      </c>
      <c r="JM123">
        <v>0</v>
      </c>
      <c r="JN123">
        <v>0</v>
      </c>
      <c r="JO123">
        <v>1</v>
      </c>
      <c r="JP123">
        <v>0</v>
      </c>
      <c r="JQ123">
        <v>1</v>
      </c>
      <c r="JR123">
        <v>0</v>
      </c>
      <c r="JS123">
        <v>2</v>
      </c>
      <c r="JT123">
        <v>6</v>
      </c>
      <c r="PN123" t="s">
        <v>2200</v>
      </c>
      <c r="PO123">
        <v>750</v>
      </c>
      <c r="PP123" t="s">
        <v>2199</v>
      </c>
      <c r="PS123">
        <v>40</v>
      </c>
      <c r="PT123">
        <v>4</v>
      </c>
      <c r="PU123">
        <v>0</v>
      </c>
      <c r="PV123">
        <v>80</v>
      </c>
      <c r="PW123">
        <v>30</v>
      </c>
      <c r="QM123" t="s">
        <v>2200</v>
      </c>
      <c r="QN123">
        <v>400</v>
      </c>
      <c r="QO123" t="s">
        <v>2199</v>
      </c>
      <c r="QR123">
        <v>30</v>
      </c>
      <c r="QS123">
        <v>4</v>
      </c>
      <c r="QT123">
        <v>0</v>
      </c>
      <c r="QU123">
        <v>200</v>
      </c>
      <c r="QV123">
        <v>100</v>
      </c>
      <c r="QX123" t="s">
        <v>2220</v>
      </c>
      <c r="SF123" t="s">
        <v>2204</v>
      </c>
      <c r="SG123">
        <v>1</v>
      </c>
      <c r="SH123">
        <v>0</v>
      </c>
      <c r="SI123">
        <v>0</v>
      </c>
      <c r="SJ123">
        <v>0</v>
      </c>
      <c r="AQG123" t="s">
        <v>2206</v>
      </c>
      <c r="AQH123">
        <v>1</v>
      </c>
      <c r="AQI123">
        <v>0</v>
      </c>
      <c r="AQJ123">
        <v>0</v>
      </c>
      <c r="AQK123">
        <v>0</v>
      </c>
      <c r="AQL123">
        <v>0</v>
      </c>
      <c r="AQM123">
        <v>0</v>
      </c>
      <c r="AQN123">
        <v>0</v>
      </c>
      <c r="AQO123">
        <v>0</v>
      </c>
      <c r="AQP123">
        <v>0</v>
      </c>
      <c r="AQQ123">
        <v>0</v>
      </c>
      <c r="AQS123" t="s">
        <v>506</v>
      </c>
      <c r="AQT123">
        <v>0</v>
      </c>
      <c r="AQU123">
        <v>0</v>
      </c>
      <c r="AQV123">
        <v>0</v>
      </c>
      <c r="AQW123">
        <v>0</v>
      </c>
      <c r="AQX123">
        <v>0</v>
      </c>
      <c r="AQY123">
        <v>0</v>
      </c>
      <c r="AQZ123">
        <v>0</v>
      </c>
      <c r="ARA123">
        <v>0</v>
      </c>
      <c r="ARB123">
        <v>1</v>
      </c>
      <c r="ARC123">
        <v>0</v>
      </c>
      <c r="ARD123">
        <v>0</v>
      </c>
      <c r="ARE123" t="s">
        <v>2701</v>
      </c>
      <c r="ARF123" t="s">
        <v>2335</v>
      </c>
      <c r="ARG123" t="s">
        <v>2229</v>
      </c>
      <c r="ARH123">
        <v>0</v>
      </c>
      <c r="ARI123">
        <v>0</v>
      </c>
      <c r="ARJ123">
        <v>0</v>
      </c>
      <c r="ARK123">
        <v>0</v>
      </c>
      <c r="ARL123">
        <v>1</v>
      </c>
      <c r="ARM123">
        <v>0</v>
      </c>
      <c r="ARO123" t="s">
        <v>2229</v>
      </c>
      <c r="ARP123">
        <v>0</v>
      </c>
      <c r="ARQ123">
        <v>0</v>
      </c>
      <c r="ARR123">
        <v>0</v>
      </c>
      <c r="ARS123">
        <v>0</v>
      </c>
      <c r="ART123">
        <v>0</v>
      </c>
      <c r="ARU123">
        <v>0</v>
      </c>
      <c r="ARW123">
        <v>0</v>
      </c>
      <c r="ARX123">
        <v>1</v>
      </c>
      <c r="ARY123">
        <v>0</v>
      </c>
      <c r="ASB123" t="s">
        <v>2211</v>
      </c>
      <c r="ASC123" t="s">
        <v>2206</v>
      </c>
      <c r="ASD123">
        <v>1</v>
      </c>
      <c r="ASE123">
        <v>0</v>
      </c>
      <c r="ASF123">
        <v>0</v>
      </c>
      <c r="ASG123">
        <v>0</v>
      </c>
      <c r="ASH123">
        <v>0</v>
      </c>
      <c r="ASI123">
        <v>0</v>
      </c>
      <c r="ASJ123">
        <v>0</v>
      </c>
      <c r="ASK123">
        <v>0</v>
      </c>
      <c r="ASL123">
        <v>0</v>
      </c>
      <c r="ASN123" t="s">
        <v>2206</v>
      </c>
      <c r="ASO123">
        <v>1</v>
      </c>
      <c r="ASP123">
        <v>0</v>
      </c>
      <c r="ASQ123">
        <v>0</v>
      </c>
      <c r="ASR123">
        <v>0</v>
      </c>
      <c r="ASS123">
        <v>0</v>
      </c>
      <c r="AST123">
        <v>0</v>
      </c>
      <c r="ASU123">
        <v>0</v>
      </c>
      <c r="ASV123">
        <v>0</v>
      </c>
      <c r="ASW123">
        <v>0</v>
      </c>
      <c r="ASX123">
        <v>0</v>
      </c>
      <c r="ASZ123" t="s">
        <v>2229</v>
      </c>
      <c r="ATA123">
        <v>0</v>
      </c>
      <c r="ATB123">
        <v>0</v>
      </c>
      <c r="ATC123">
        <v>0</v>
      </c>
      <c r="ATD123">
        <v>0</v>
      </c>
      <c r="ATE123">
        <v>0</v>
      </c>
      <c r="ATF123">
        <v>0</v>
      </c>
      <c r="ATG123">
        <v>0</v>
      </c>
      <c r="ATH123">
        <v>1</v>
      </c>
      <c r="ATI123">
        <v>0</v>
      </c>
      <c r="ATK123" t="s">
        <v>2206</v>
      </c>
      <c r="ATL123">
        <v>1</v>
      </c>
      <c r="ATM123">
        <v>0</v>
      </c>
      <c r="ATN123">
        <v>0</v>
      </c>
      <c r="ATO123">
        <v>0</v>
      </c>
      <c r="ATP123">
        <v>0</v>
      </c>
      <c r="ATQ123">
        <v>0</v>
      </c>
      <c r="ATR123">
        <v>0</v>
      </c>
      <c r="ATS123">
        <v>0</v>
      </c>
      <c r="ATT123">
        <v>0</v>
      </c>
      <c r="ATV123" t="s">
        <v>2213</v>
      </c>
      <c r="ATZ123" t="s">
        <v>2213</v>
      </c>
      <c r="AUD123" t="s">
        <v>2310</v>
      </c>
      <c r="AUI123">
        <v>469540322</v>
      </c>
      <c r="AUJ123" s="2">
        <v>45159.726053240738</v>
      </c>
      <c r="AUM123" t="s">
        <v>2214</v>
      </c>
      <c r="AUN123" t="s">
        <v>2215</v>
      </c>
      <c r="AUO123" t="s">
        <v>2216</v>
      </c>
    </row>
    <row r="124" spans="1:534 1125:1237" x14ac:dyDescent="0.35">
      <c r="A124">
        <v>123</v>
      </c>
      <c r="B124" t="s">
        <v>2703</v>
      </c>
      <c r="C124" s="2">
        <v>45159</v>
      </c>
      <c r="D124" t="s">
        <v>2643</v>
      </c>
      <c r="E124" t="s">
        <v>2699</v>
      </c>
      <c r="F124" s="2">
        <v>45159.487420914353</v>
      </c>
      <c r="G124" s="2">
        <v>45159.53877702546</v>
      </c>
      <c r="H124" t="s">
        <v>2189</v>
      </c>
      <c r="K124" t="s">
        <v>2233</v>
      </c>
      <c r="L124" s="2">
        <v>45159</v>
      </c>
      <c r="M124" t="s">
        <v>81</v>
      </c>
      <c r="N124" t="s">
        <v>2537</v>
      </c>
      <c r="O124" t="s">
        <v>88</v>
      </c>
      <c r="P124" t="s">
        <v>2192</v>
      </c>
      <c r="S124" t="s">
        <v>2235</v>
      </c>
      <c r="T124" t="s">
        <v>2645</v>
      </c>
      <c r="V124" t="s">
        <v>2195</v>
      </c>
      <c r="X124" t="s">
        <v>2253</v>
      </c>
      <c r="AA124" t="s">
        <v>2297</v>
      </c>
      <c r="AB124">
        <v>0</v>
      </c>
      <c r="AC124">
        <v>0</v>
      </c>
      <c r="AD124">
        <v>1</v>
      </c>
      <c r="AE124">
        <v>0</v>
      </c>
      <c r="AF124">
        <v>1</v>
      </c>
      <c r="BH124" t="s">
        <v>2200</v>
      </c>
      <c r="BI124" t="s">
        <v>2269</v>
      </c>
      <c r="BJ124">
        <v>1</v>
      </c>
      <c r="BK124">
        <v>1</v>
      </c>
      <c r="BL124">
        <v>500</v>
      </c>
      <c r="BM124">
        <v>350</v>
      </c>
      <c r="BN124" t="s">
        <v>2199</v>
      </c>
      <c r="BQ124">
        <v>40</v>
      </c>
      <c r="BR124">
        <v>4</v>
      </c>
      <c r="BS124">
        <v>0</v>
      </c>
      <c r="BT124">
        <v>500</v>
      </c>
      <c r="BU124">
        <v>200</v>
      </c>
      <c r="BW124" t="s">
        <v>2220</v>
      </c>
      <c r="CS124" t="s">
        <v>2204</v>
      </c>
      <c r="CT124">
        <v>1</v>
      </c>
      <c r="CU124">
        <v>0</v>
      </c>
      <c r="CV124">
        <v>0</v>
      </c>
      <c r="CW124">
        <v>0</v>
      </c>
      <c r="EK124" t="s">
        <v>2206</v>
      </c>
      <c r="EL124">
        <v>0</v>
      </c>
      <c r="EM124">
        <v>0</v>
      </c>
      <c r="EN124">
        <v>0</v>
      </c>
      <c r="EO124">
        <v>0</v>
      </c>
      <c r="EP124">
        <v>1</v>
      </c>
      <c r="EQ124">
        <v>1</v>
      </c>
      <c r="JB124" t="s">
        <v>2704</v>
      </c>
      <c r="JC124">
        <v>0</v>
      </c>
      <c r="JD124">
        <v>0</v>
      </c>
      <c r="JE124">
        <v>0</v>
      </c>
      <c r="JF124">
        <v>1</v>
      </c>
      <c r="JG124">
        <v>1</v>
      </c>
      <c r="JH124">
        <v>1</v>
      </c>
      <c r="JI124">
        <v>1</v>
      </c>
      <c r="JJ124">
        <v>1</v>
      </c>
      <c r="JK124">
        <v>1</v>
      </c>
      <c r="JL124">
        <v>1</v>
      </c>
      <c r="JM124">
        <v>1</v>
      </c>
      <c r="JN124">
        <v>1</v>
      </c>
      <c r="JO124">
        <v>0</v>
      </c>
      <c r="JP124">
        <v>0</v>
      </c>
      <c r="JQ124">
        <v>0</v>
      </c>
      <c r="JR124">
        <v>0</v>
      </c>
      <c r="JS124">
        <v>9</v>
      </c>
      <c r="JT124">
        <v>11</v>
      </c>
      <c r="LM124" t="s">
        <v>2200</v>
      </c>
      <c r="LN124">
        <v>7000</v>
      </c>
      <c r="LO124" t="s">
        <v>2199</v>
      </c>
      <c r="LR124">
        <v>30</v>
      </c>
      <c r="LS124">
        <v>6</v>
      </c>
      <c r="LT124">
        <v>0</v>
      </c>
      <c r="LU124">
        <v>110</v>
      </c>
      <c r="LV124">
        <v>90</v>
      </c>
      <c r="LX124" t="s">
        <v>2200</v>
      </c>
      <c r="LY124">
        <v>4500</v>
      </c>
      <c r="LZ124" t="s">
        <v>2199</v>
      </c>
      <c r="MC124">
        <v>25</v>
      </c>
      <c r="MD124">
        <v>6</v>
      </c>
      <c r="ME124">
        <v>0</v>
      </c>
      <c r="MF124">
        <v>200</v>
      </c>
      <c r="MG124">
        <v>100</v>
      </c>
      <c r="MI124" t="s">
        <v>2200</v>
      </c>
      <c r="MJ124">
        <v>500</v>
      </c>
      <c r="MK124" t="s">
        <v>2199</v>
      </c>
      <c r="MN124">
        <v>40</v>
      </c>
      <c r="MO124">
        <v>6</v>
      </c>
      <c r="MP124">
        <v>0</v>
      </c>
      <c r="MQ124">
        <v>200</v>
      </c>
      <c r="MR124">
        <v>120</v>
      </c>
      <c r="MT124" t="s">
        <v>2200</v>
      </c>
      <c r="MU124">
        <v>200</v>
      </c>
      <c r="MV124" t="s">
        <v>2199</v>
      </c>
      <c r="MY124">
        <v>60</v>
      </c>
      <c r="MZ124">
        <v>6</v>
      </c>
      <c r="NA124">
        <v>0</v>
      </c>
      <c r="NB124">
        <v>300</v>
      </c>
      <c r="NC124">
        <v>200</v>
      </c>
      <c r="NE124" t="s">
        <v>2200</v>
      </c>
      <c r="NF124" t="s">
        <v>2240</v>
      </c>
      <c r="NG124">
        <v>1</v>
      </c>
      <c r="NH124">
        <v>1</v>
      </c>
      <c r="NI124">
        <v>1</v>
      </c>
      <c r="NJ124">
        <v>500</v>
      </c>
      <c r="NK124">
        <v>750</v>
      </c>
      <c r="NL124">
        <v>1250</v>
      </c>
      <c r="NM124" t="s">
        <v>2199</v>
      </c>
      <c r="NP124">
        <v>20</v>
      </c>
      <c r="NQ124">
        <v>6</v>
      </c>
      <c r="NR124">
        <v>0</v>
      </c>
      <c r="NS124">
        <v>60</v>
      </c>
      <c r="NT124">
        <v>50</v>
      </c>
      <c r="NV124" t="s">
        <v>2200</v>
      </c>
      <c r="NW124">
        <v>2000</v>
      </c>
      <c r="NX124" t="s">
        <v>2199</v>
      </c>
      <c r="OA124">
        <v>40</v>
      </c>
      <c r="OB124">
        <v>6</v>
      </c>
      <c r="OC124">
        <v>0</v>
      </c>
      <c r="OD124">
        <v>100</v>
      </c>
      <c r="OE124">
        <v>80</v>
      </c>
      <c r="OG124" t="s">
        <v>2200</v>
      </c>
      <c r="OH124">
        <v>2750</v>
      </c>
      <c r="OI124" t="s">
        <v>2199</v>
      </c>
      <c r="OL124">
        <v>50</v>
      </c>
      <c r="OM124">
        <v>6</v>
      </c>
      <c r="ON124">
        <v>0</v>
      </c>
      <c r="OO124">
        <v>300</v>
      </c>
      <c r="OP124">
        <v>200</v>
      </c>
      <c r="OR124" t="s">
        <v>2200</v>
      </c>
      <c r="OS124">
        <v>2000</v>
      </c>
      <c r="OT124" t="s">
        <v>2199</v>
      </c>
      <c r="OW124">
        <v>35</v>
      </c>
      <c r="OX124">
        <v>6</v>
      </c>
      <c r="OY124">
        <v>0</v>
      </c>
      <c r="OZ124">
        <v>200</v>
      </c>
      <c r="PA124">
        <v>150</v>
      </c>
      <c r="PC124" t="s">
        <v>2200</v>
      </c>
      <c r="PD124">
        <v>2500</v>
      </c>
      <c r="PE124" t="s">
        <v>2199</v>
      </c>
      <c r="PH124">
        <v>30</v>
      </c>
      <c r="PI124">
        <v>6</v>
      </c>
      <c r="PJ124">
        <v>0</v>
      </c>
      <c r="PK124">
        <v>200</v>
      </c>
      <c r="PL124">
        <v>150</v>
      </c>
      <c r="QX124" t="s">
        <v>2220</v>
      </c>
      <c r="SF124" t="s">
        <v>2204</v>
      </c>
      <c r="SG124">
        <v>1</v>
      </c>
      <c r="SH124">
        <v>0</v>
      </c>
      <c r="SI124">
        <v>0</v>
      </c>
      <c r="SJ124">
        <v>0</v>
      </c>
      <c r="AQG124" t="s">
        <v>2206</v>
      </c>
      <c r="AQH124">
        <v>1</v>
      </c>
      <c r="AQI124">
        <v>0</v>
      </c>
      <c r="AQJ124">
        <v>0</v>
      </c>
      <c r="AQK124">
        <v>0</v>
      </c>
      <c r="AQL124">
        <v>0</v>
      </c>
      <c r="AQM124">
        <v>0</v>
      </c>
      <c r="AQN124">
        <v>0</v>
      </c>
      <c r="AQO124">
        <v>0</v>
      </c>
      <c r="AQP124">
        <v>0</v>
      </c>
      <c r="AQQ124">
        <v>0</v>
      </c>
      <c r="AQS124" t="s">
        <v>506</v>
      </c>
      <c r="AQT124">
        <v>0</v>
      </c>
      <c r="AQU124">
        <v>0</v>
      </c>
      <c r="AQV124">
        <v>0</v>
      </c>
      <c r="AQW124">
        <v>0</v>
      </c>
      <c r="AQX124">
        <v>0</v>
      </c>
      <c r="AQY124">
        <v>0</v>
      </c>
      <c r="AQZ124">
        <v>0</v>
      </c>
      <c r="ARA124">
        <v>0</v>
      </c>
      <c r="ARB124">
        <v>1</v>
      </c>
      <c r="ARC124">
        <v>0</v>
      </c>
      <c r="ARD124">
        <v>0</v>
      </c>
      <c r="ARE124" t="s">
        <v>2701</v>
      </c>
      <c r="ARF124" t="s">
        <v>2335</v>
      </c>
      <c r="ARG124" t="s">
        <v>2229</v>
      </c>
      <c r="ARH124">
        <v>0</v>
      </c>
      <c r="ARI124">
        <v>0</v>
      </c>
      <c r="ARJ124">
        <v>0</v>
      </c>
      <c r="ARK124">
        <v>0</v>
      </c>
      <c r="ARL124">
        <v>1</v>
      </c>
      <c r="ARM124">
        <v>0</v>
      </c>
      <c r="ARO124" t="s">
        <v>2206</v>
      </c>
      <c r="ARP124">
        <v>1</v>
      </c>
      <c r="ARQ124">
        <v>0</v>
      </c>
      <c r="ARR124">
        <v>0</v>
      </c>
      <c r="ARS124">
        <v>0</v>
      </c>
      <c r="ART124">
        <v>0</v>
      </c>
      <c r="ARU124">
        <v>0</v>
      </c>
      <c r="ARW124">
        <v>0</v>
      </c>
      <c r="ARX124">
        <v>0</v>
      </c>
      <c r="ARY124">
        <v>0</v>
      </c>
      <c r="ASB124" t="s">
        <v>2211</v>
      </c>
      <c r="ASC124" t="s">
        <v>2206</v>
      </c>
      <c r="ASD124">
        <v>1</v>
      </c>
      <c r="ASE124">
        <v>0</v>
      </c>
      <c r="ASF124">
        <v>0</v>
      </c>
      <c r="ASG124">
        <v>0</v>
      </c>
      <c r="ASH124">
        <v>0</v>
      </c>
      <c r="ASI124">
        <v>0</v>
      </c>
      <c r="ASJ124">
        <v>0</v>
      </c>
      <c r="ASK124">
        <v>0</v>
      </c>
      <c r="ASL124">
        <v>0</v>
      </c>
      <c r="ASN124" t="s">
        <v>2206</v>
      </c>
      <c r="ASO124">
        <v>1</v>
      </c>
      <c r="ASP124">
        <v>0</v>
      </c>
      <c r="ASQ124">
        <v>0</v>
      </c>
      <c r="ASR124">
        <v>0</v>
      </c>
      <c r="ASS124">
        <v>0</v>
      </c>
      <c r="AST124">
        <v>0</v>
      </c>
      <c r="ASU124">
        <v>0</v>
      </c>
      <c r="ASV124">
        <v>0</v>
      </c>
      <c r="ASW124">
        <v>0</v>
      </c>
      <c r="ASX124">
        <v>0</v>
      </c>
      <c r="ASZ124" t="s">
        <v>2229</v>
      </c>
      <c r="ATA124">
        <v>0</v>
      </c>
      <c r="ATB124">
        <v>0</v>
      </c>
      <c r="ATC124">
        <v>0</v>
      </c>
      <c r="ATD124">
        <v>0</v>
      </c>
      <c r="ATE124">
        <v>0</v>
      </c>
      <c r="ATF124">
        <v>0</v>
      </c>
      <c r="ATG124">
        <v>0</v>
      </c>
      <c r="ATH124">
        <v>1</v>
      </c>
      <c r="ATI124">
        <v>0</v>
      </c>
      <c r="ATK124" t="s">
        <v>2206</v>
      </c>
      <c r="ATL124">
        <v>1</v>
      </c>
      <c r="ATM124">
        <v>0</v>
      </c>
      <c r="ATN124">
        <v>0</v>
      </c>
      <c r="ATO124">
        <v>0</v>
      </c>
      <c r="ATP124">
        <v>0</v>
      </c>
      <c r="ATQ124">
        <v>0</v>
      </c>
      <c r="ATR124">
        <v>0</v>
      </c>
      <c r="ATS124">
        <v>0</v>
      </c>
      <c r="ATT124">
        <v>0</v>
      </c>
      <c r="ATV124" t="s">
        <v>2213</v>
      </c>
      <c r="ATZ124" t="s">
        <v>2213</v>
      </c>
      <c r="AUD124" t="s">
        <v>2310</v>
      </c>
      <c r="AUI124">
        <v>469540340</v>
      </c>
      <c r="AUJ124" s="2">
        <v>45159.726076388892</v>
      </c>
      <c r="AUM124" t="s">
        <v>2214</v>
      </c>
      <c r="AUN124" t="s">
        <v>2215</v>
      </c>
      <c r="AUO124" t="s">
        <v>2216</v>
      </c>
    </row>
    <row r="125" spans="1:534 1125:1237" x14ac:dyDescent="0.35">
      <c r="A125">
        <v>124</v>
      </c>
      <c r="B125" t="s">
        <v>2705</v>
      </c>
      <c r="C125" s="2">
        <v>45159</v>
      </c>
      <c r="D125" t="s">
        <v>2643</v>
      </c>
      <c r="E125" t="s">
        <v>2699</v>
      </c>
      <c r="F125" s="2">
        <v>45159.496863506953</v>
      </c>
      <c r="G125" s="2">
        <v>45159.543578310193</v>
      </c>
      <c r="H125" t="s">
        <v>2189</v>
      </c>
      <c r="K125" t="s">
        <v>2233</v>
      </c>
      <c r="L125" s="2">
        <v>45159</v>
      </c>
      <c r="M125" t="s">
        <v>81</v>
      </c>
      <c r="N125" t="s">
        <v>2537</v>
      </c>
      <c r="O125" t="s">
        <v>88</v>
      </c>
      <c r="P125" t="s">
        <v>2192</v>
      </c>
      <c r="S125" t="s">
        <v>2235</v>
      </c>
      <c r="T125" t="s">
        <v>2645</v>
      </c>
      <c r="V125" t="s">
        <v>2195</v>
      </c>
      <c r="X125" t="s">
        <v>2253</v>
      </c>
      <c r="AA125" t="s">
        <v>2206</v>
      </c>
      <c r="AB125">
        <v>0</v>
      </c>
      <c r="AC125">
        <v>0</v>
      </c>
      <c r="AD125">
        <v>0</v>
      </c>
      <c r="AE125">
        <v>1</v>
      </c>
      <c r="AF125">
        <v>1</v>
      </c>
      <c r="EK125" t="s">
        <v>2700</v>
      </c>
      <c r="EL125">
        <v>0</v>
      </c>
      <c r="EM125">
        <v>0</v>
      </c>
      <c r="EN125">
        <v>1</v>
      </c>
      <c r="EO125">
        <v>1</v>
      </c>
      <c r="EP125">
        <v>0</v>
      </c>
      <c r="EQ125">
        <v>2</v>
      </c>
      <c r="FO125" t="s">
        <v>2200</v>
      </c>
      <c r="FP125">
        <v>1250</v>
      </c>
      <c r="FQ125" t="s">
        <v>2199</v>
      </c>
      <c r="FT125">
        <v>60</v>
      </c>
      <c r="FU125">
        <v>6</v>
      </c>
      <c r="FV125">
        <v>0</v>
      </c>
      <c r="FW125">
        <v>60</v>
      </c>
      <c r="FX125">
        <v>50</v>
      </c>
      <c r="FZ125" t="s">
        <v>2200</v>
      </c>
      <c r="GA125">
        <v>2000</v>
      </c>
      <c r="GB125" t="s">
        <v>2199</v>
      </c>
      <c r="GE125">
        <v>50</v>
      </c>
      <c r="GF125">
        <v>6</v>
      </c>
      <c r="GG125">
        <v>0</v>
      </c>
      <c r="GH125">
        <v>80</v>
      </c>
      <c r="GI125">
        <v>50</v>
      </c>
      <c r="GK125" t="s">
        <v>2220</v>
      </c>
      <c r="HH125" t="s">
        <v>2204</v>
      </c>
      <c r="HI125">
        <v>1</v>
      </c>
      <c r="HJ125">
        <v>0</v>
      </c>
      <c r="HK125">
        <v>0</v>
      </c>
      <c r="HL125">
        <v>0</v>
      </c>
      <c r="JB125" t="s">
        <v>2270</v>
      </c>
      <c r="JC125">
        <v>0</v>
      </c>
      <c r="JD125">
        <v>0</v>
      </c>
      <c r="JE125">
        <v>1</v>
      </c>
      <c r="JF125">
        <v>0</v>
      </c>
      <c r="JG125">
        <v>0</v>
      </c>
      <c r="JH125">
        <v>0</v>
      </c>
      <c r="JI125">
        <v>0</v>
      </c>
      <c r="JJ125">
        <v>0</v>
      </c>
      <c r="JK125">
        <v>0</v>
      </c>
      <c r="JL125">
        <v>0</v>
      </c>
      <c r="JM125">
        <v>0</v>
      </c>
      <c r="JN125">
        <v>0</v>
      </c>
      <c r="JO125">
        <v>0</v>
      </c>
      <c r="JP125">
        <v>0</v>
      </c>
      <c r="JQ125">
        <v>0</v>
      </c>
      <c r="JR125">
        <v>0</v>
      </c>
      <c r="JS125">
        <v>1</v>
      </c>
      <c r="JT125">
        <v>4</v>
      </c>
      <c r="KV125" t="s">
        <v>2200</v>
      </c>
      <c r="KW125" t="s">
        <v>2560</v>
      </c>
      <c r="KX125">
        <v>0</v>
      </c>
      <c r="KY125">
        <v>1</v>
      </c>
      <c r="KZ125">
        <v>1</v>
      </c>
      <c r="LB125">
        <v>25000</v>
      </c>
      <c r="LC125">
        <v>30000</v>
      </c>
      <c r="LD125" t="s">
        <v>2199</v>
      </c>
      <c r="LG125">
        <v>60</v>
      </c>
      <c r="LH125">
        <v>10</v>
      </c>
      <c r="LI125">
        <v>0</v>
      </c>
      <c r="LJ125">
        <v>50</v>
      </c>
      <c r="LK125">
        <v>40</v>
      </c>
      <c r="QX125" t="s">
        <v>2220</v>
      </c>
      <c r="SF125" t="s">
        <v>2204</v>
      </c>
      <c r="SG125">
        <v>1</v>
      </c>
      <c r="SH125">
        <v>0</v>
      </c>
      <c r="SI125">
        <v>0</v>
      </c>
      <c r="SJ125">
        <v>0</v>
      </c>
      <c r="AQG125" t="s">
        <v>2206</v>
      </c>
      <c r="AQH125">
        <v>1</v>
      </c>
      <c r="AQI125">
        <v>0</v>
      </c>
      <c r="AQJ125">
        <v>0</v>
      </c>
      <c r="AQK125">
        <v>0</v>
      </c>
      <c r="AQL125">
        <v>0</v>
      </c>
      <c r="AQM125">
        <v>0</v>
      </c>
      <c r="AQN125">
        <v>0</v>
      </c>
      <c r="AQO125">
        <v>0</v>
      </c>
      <c r="AQP125">
        <v>0</v>
      </c>
      <c r="AQQ125">
        <v>0</v>
      </c>
      <c r="AQS125" t="s">
        <v>506</v>
      </c>
      <c r="AQT125">
        <v>0</v>
      </c>
      <c r="AQU125">
        <v>0</v>
      </c>
      <c r="AQV125">
        <v>0</v>
      </c>
      <c r="AQW125">
        <v>0</v>
      </c>
      <c r="AQX125">
        <v>0</v>
      </c>
      <c r="AQY125">
        <v>0</v>
      </c>
      <c r="AQZ125">
        <v>0</v>
      </c>
      <c r="ARA125">
        <v>0</v>
      </c>
      <c r="ARB125">
        <v>1</v>
      </c>
      <c r="ARC125">
        <v>0</v>
      </c>
      <c r="ARD125">
        <v>0</v>
      </c>
      <c r="ARE125" t="s">
        <v>2701</v>
      </c>
      <c r="ARF125" t="s">
        <v>2306</v>
      </c>
      <c r="ARG125" t="s">
        <v>2229</v>
      </c>
      <c r="ARH125">
        <v>0</v>
      </c>
      <c r="ARI125">
        <v>0</v>
      </c>
      <c r="ARJ125">
        <v>0</v>
      </c>
      <c r="ARK125">
        <v>0</v>
      </c>
      <c r="ARL125">
        <v>1</v>
      </c>
      <c r="ARM125">
        <v>0</v>
      </c>
      <c r="ARO125" t="s">
        <v>2229</v>
      </c>
      <c r="ARP125">
        <v>0</v>
      </c>
      <c r="ARQ125">
        <v>0</v>
      </c>
      <c r="ARR125">
        <v>0</v>
      </c>
      <c r="ARS125">
        <v>0</v>
      </c>
      <c r="ART125">
        <v>0</v>
      </c>
      <c r="ARU125">
        <v>0</v>
      </c>
      <c r="ARW125">
        <v>0</v>
      </c>
      <c r="ARX125">
        <v>1</v>
      </c>
      <c r="ARY125">
        <v>0</v>
      </c>
      <c r="ASB125" t="s">
        <v>2211</v>
      </c>
      <c r="ASC125" t="s">
        <v>2206</v>
      </c>
      <c r="ASD125">
        <v>1</v>
      </c>
      <c r="ASE125">
        <v>0</v>
      </c>
      <c r="ASF125">
        <v>0</v>
      </c>
      <c r="ASG125">
        <v>0</v>
      </c>
      <c r="ASH125">
        <v>0</v>
      </c>
      <c r="ASI125">
        <v>0</v>
      </c>
      <c r="ASJ125">
        <v>0</v>
      </c>
      <c r="ASK125">
        <v>0</v>
      </c>
      <c r="ASL125">
        <v>0</v>
      </c>
      <c r="ASN125" t="s">
        <v>2206</v>
      </c>
      <c r="ASO125">
        <v>1</v>
      </c>
      <c r="ASP125">
        <v>0</v>
      </c>
      <c r="ASQ125">
        <v>0</v>
      </c>
      <c r="ASR125">
        <v>0</v>
      </c>
      <c r="ASS125">
        <v>0</v>
      </c>
      <c r="AST125">
        <v>0</v>
      </c>
      <c r="ASU125">
        <v>0</v>
      </c>
      <c r="ASV125">
        <v>0</v>
      </c>
      <c r="ASW125">
        <v>0</v>
      </c>
      <c r="ASX125">
        <v>0</v>
      </c>
      <c r="ASZ125" t="s">
        <v>2229</v>
      </c>
      <c r="ATA125">
        <v>0</v>
      </c>
      <c r="ATB125">
        <v>0</v>
      </c>
      <c r="ATC125">
        <v>0</v>
      </c>
      <c r="ATD125">
        <v>0</v>
      </c>
      <c r="ATE125">
        <v>0</v>
      </c>
      <c r="ATF125">
        <v>0</v>
      </c>
      <c r="ATG125">
        <v>0</v>
      </c>
      <c r="ATH125">
        <v>1</v>
      </c>
      <c r="ATI125">
        <v>0</v>
      </c>
      <c r="ATK125" t="s">
        <v>2206</v>
      </c>
      <c r="ATL125">
        <v>1</v>
      </c>
      <c r="ATM125">
        <v>0</v>
      </c>
      <c r="ATN125">
        <v>0</v>
      </c>
      <c r="ATO125">
        <v>0</v>
      </c>
      <c r="ATP125">
        <v>0</v>
      </c>
      <c r="ATQ125">
        <v>0</v>
      </c>
      <c r="ATR125">
        <v>0</v>
      </c>
      <c r="ATS125">
        <v>0</v>
      </c>
      <c r="ATT125">
        <v>0</v>
      </c>
      <c r="ATV125" t="s">
        <v>2213</v>
      </c>
      <c r="ATZ125" t="s">
        <v>2213</v>
      </c>
      <c r="AUD125" t="s">
        <v>2310</v>
      </c>
      <c r="AUI125">
        <v>469540348</v>
      </c>
      <c r="AUJ125" s="2">
        <v>45159.726087962961</v>
      </c>
      <c r="AUM125" t="s">
        <v>2214</v>
      </c>
      <c r="AUN125" t="s">
        <v>2215</v>
      </c>
      <c r="AUO125" t="s">
        <v>2216</v>
      </c>
    </row>
    <row r="126" spans="1:534 1125:1237" x14ac:dyDescent="0.35">
      <c r="A126">
        <v>125</v>
      </c>
      <c r="B126" t="s">
        <v>2706</v>
      </c>
      <c r="C126" s="2">
        <v>45159</v>
      </c>
      <c r="D126" t="s">
        <v>2643</v>
      </c>
      <c r="E126" t="s">
        <v>2699</v>
      </c>
      <c r="F126" s="2">
        <v>45159.500893645833</v>
      </c>
      <c r="G126" s="2">
        <v>45159.546142349544</v>
      </c>
      <c r="H126" t="s">
        <v>2189</v>
      </c>
      <c r="K126" t="s">
        <v>2233</v>
      </c>
      <c r="L126" s="2">
        <v>45159</v>
      </c>
      <c r="M126" t="s">
        <v>81</v>
      </c>
      <c r="N126" t="s">
        <v>2537</v>
      </c>
      <c r="O126" t="s">
        <v>88</v>
      </c>
      <c r="P126" t="s">
        <v>2192</v>
      </c>
      <c r="S126" t="s">
        <v>2235</v>
      </c>
      <c r="T126" t="s">
        <v>2645</v>
      </c>
      <c r="V126" t="s">
        <v>2195</v>
      </c>
      <c r="X126" t="s">
        <v>2253</v>
      </c>
      <c r="AA126" t="s">
        <v>2206</v>
      </c>
      <c r="AB126">
        <v>0</v>
      </c>
      <c r="AC126">
        <v>0</v>
      </c>
      <c r="AD126">
        <v>0</v>
      </c>
      <c r="AE126">
        <v>1</v>
      </c>
      <c r="AF126">
        <v>1</v>
      </c>
      <c r="EK126" t="s">
        <v>2206</v>
      </c>
      <c r="EL126">
        <v>0</v>
      </c>
      <c r="EM126">
        <v>0</v>
      </c>
      <c r="EN126">
        <v>0</v>
      </c>
      <c r="EO126">
        <v>0</v>
      </c>
      <c r="EP126">
        <v>1</v>
      </c>
      <c r="EQ126">
        <v>1</v>
      </c>
      <c r="JB126" t="s">
        <v>2275</v>
      </c>
      <c r="JC126">
        <v>0</v>
      </c>
      <c r="JD126">
        <v>0</v>
      </c>
      <c r="JE126">
        <v>0</v>
      </c>
      <c r="JF126">
        <v>0</v>
      </c>
      <c r="JG126">
        <v>0</v>
      </c>
      <c r="JH126">
        <v>0</v>
      </c>
      <c r="JI126">
        <v>0</v>
      </c>
      <c r="JJ126">
        <v>0</v>
      </c>
      <c r="JK126">
        <v>0</v>
      </c>
      <c r="JL126">
        <v>0</v>
      </c>
      <c r="JM126">
        <v>0</v>
      </c>
      <c r="JN126">
        <v>0</v>
      </c>
      <c r="JO126">
        <v>0</v>
      </c>
      <c r="JP126">
        <v>1</v>
      </c>
      <c r="JQ126">
        <v>0</v>
      </c>
      <c r="JR126">
        <v>0</v>
      </c>
      <c r="JS126">
        <v>1</v>
      </c>
      <c r="JT126">
        <v>3</v>
      </c>
      <c r="PY126" t="s">
        <v>2200</v>
      </c>
      <c r="PZ126" t="s">
        <v>2195</v>
      </c>
      <c r="QA126">
        <v>3000</v>
      </c>
      <c r="QD126" t="s">
        <v>2199</v>
      </c>
      <c r="QG126">
        <v>30</v>
      </c>
      <c r="QH126">
        <v>5</v>
      </c>
      <c r="QI126">
        <v>0</v>
      </c>
      <c r="QJ126">
        <v>300</v>
      </c>
      <c r="QK126">
        <v>200</v>
      </c>
      <c r="QX126" t="s">
        <v>2220</v>
      </c>
      <c r="SF126" t="s">
        <v>2204</v>
      </c>
      <c r="SG126">
        <v>1</v>
      </c>
      <c r="SH126">
        <v>0</v>
      </c>
      <c r="SI126">
        <v>0</v>
      </c>
      <c r="SJ126">
        <v>0</v>
      </c>
      <c r="AQG126" t="s">
        <v>2206</v>
      </c>
      <c r="AQH126">
        <v>1</v>
      </c>
      <c r="AQI126">
        <v>0</v>
      </c>
      <c r="AQJ126">
        <v>0</v>
      </c>
      <c r="AQK126">
        <v>0</v>
      </c>
      <c r="AQL126">
        <v>0</v>
      </c>
      <c r="AQM126">
        <v>0</v>
      </c>
      <c r="AQN126">
        <v>0</v>
      </c>
      <c r="AQO126">
        <v>0</v>
      </c>
      <c r="AQP126">
        <v>0</v>
      </c>
      <c r="AQQ126">
        <v>0</v>
      </c>
      <c r="AQS126" t="s">
        <v>506</v>
      </c>
      <c r="AQT126">
        <v>0</v>
      </c>
      <c r="AQU126">
        <v>0</v>
      </c>
      <c r="AQV126">
        <v>0</v>
      </c>
      <c r="AQW126">
        <v>0</v>
      </c>
      <c r="AQX126">
        <v>0</v>
      </c>
      <c r="AQY126">
        <v>0</v>
      </c>
      <c r="AQZ126">
        <v>0</v>
      </c>
      <c r="ARA126">
        <v>0</v>
      </c>
      <c r="ARB126">
        <v>1</v>
      </c>
      <c r="ARC126">
        <v>0</v>
      </c>
      <c r="ARD126">
        <v>0</v>
      </c>
      <c r="ARE126" t="s">
        <v>2701</v>
      </c>
      <c r="ARF126" t="s">
        <v>2335</v>
      </c>
      <c r="ARG126" t="s">
        <v>2229</v>
      </c>
      <c r="ARH126">
        <v>0</v>
      </c>
      <c r="ARI126">
        <v>0</v>
      </c>
      <c r="ARJ126">
        <v>0</v>
      </c>
      <c r="ARK126">
        <v>0</v>
      </c>
      <c r="ARL126">
        <v>1</v>
      </c>
      <c r="ARM126">
        <v>0</v>
      </c>
      <c r="ARO126" t="s">
        <v>2206</v>
      </c>
      <c r="ARP126">
        <v>1</v>
      </c>
      <c r="ARQ126">
        <v>0</v>
      </c>
      <c r="ARR126">
        <v>0</v>
      </c>
      <c r="ARS126">
        <v>0</v>
      </c>
      <c r="ART126">
        <v>0</v>
      </c>
      <c r="ARU126">
        <v>0</v>
      </c>
      <c r="ARW126">
        <v>0</v>
      </c>
      <c r="ARX126">
        <v>0</v>
      </c>
      <c r="ARY126">
        <v>0</v>
      </c>
      <c r="ASB126" t="s">
        <v>2211</v>
      </c>
      <c r="ASC126" t="s">
        <v>2229</v>
      </c>
      <c r="ASD126">
        <v>0</v>
      </c>
      <c r="ASE126">
        <v>0</v>
      </c>
      <c r="ASF126">
        <v>0</v>
      </c>
      <c r="ASG126">
        <v>0</v>
      </c>
      <c r="ASH126">
        <v>0</v>
      </c>
      <c r="ASI126">
        <v>0</v>
      </c>
      <c r="ASJ126">
        <v>0</v>
      </c>
      <c r="ASK126">
        <v>1</v>
      </c>
      <c r="ASL126">
        <v>0</v>
      </c>
      <c r="ASN126" t="s">
        <v>2206</v>
      </c>
      <c r="ASO126">
        <v>1</v>
      </c>
      <c r="ASP126">
        <v>0</v>
      </c>
      <c r="ASQ126">
        <v>0</v>
      </c>
      <c r="ASR126">
        <v>0</v>
      </c>
      <c r="ASS126">
        <v>0</v>
      </c>
      <c r="AST126">
        <v>0</v>
      </c>
      <c r="ASU126">
        <v>0</v>
      </c>
      <c r="ASV126">
        <v>0</v>
      </c>
      <c r="ASW126">
        <v>0</v>
      </c>
      <c r="ASX126">
        <v>0</v>
      </c>
      <c r="ASZ126" t="s">
        <v>2229</v>
      </c>
      <c r="ATA126">
        <v>0</v>
      </c>
      <c r="ATB126">
        <v>0</v>
      </c>
      <c r="ATC126">
        <v>0</v>
      </c>
      <c r="ATD126">
        <v>0</v>
      </c>
      <c r="ATE126">
        <v>0</v>
      </c>
      <c r="ATF126">
        <v>0</v>
      </c>
      <c r="ATG126">
        <v>0</v>
      </c>
      <c r="ATH126">
        <v>1</v>
      </c>
      <c r="ATI126">
        <v>0</v>
      </c>
      <c r="ATK126" t="s">
        <v>2206</v>
      </c>
      <c r="ATL126">
        <v>1</v>
      </c>
      <c r="ATM126">
        <v>0</v>
      </c>
      <c r="ATN126">
        <v>0</v>
      </c>
      <c r="ATO126">
        <v>0</v>
      </c>
      <c r="ATP126">
        <v>0</v>
      </c>
      <c r="ATQ126">
        <v>0</v>
      </c>
      <c r="ATR126">
        <v>0</v>
      </c>
      <c r="ATS126">
        <v>0</v>
      </c>
      <c r="ATT126">
        <v>0</v>
      </c>
      <c r="ATV126" t="s">
        <v>2213</v>
      </c>
      <c r="ATZ126" t="s">
        <v>2213</v>
      </c>
      <c r="AUI126">
        <v>469540362</v>
      </c>
      <c r="AUJ126" s="2">
        <v>45159.726099537038</v>
      </c>
      <c r="AUM126" t="s">
        <v>2214</v>
      </c>
      <c r="AUN126" t="s">
        <v>2215</v>
      </c>
      <c r="AUO126" t="s">
        <v>2216</v>
      </c>
    </row>
    <row r="127" spans="1:534 1125:1237" x14ac:dyDescent="0.35">
      <c r="A127">
        <v>126</v>
      </c>
      <c r="B127" t="s">
        <v>2707</v>
      </c>
      <c r="C127" s="2">
        <v>45159</v>
      </c>
      <c r="D127" t="s">
        <v>2643</v>
      </c>
      <c r="E127" t="s">
        <v>2699</v>
      </c>
      <c r="F127" s="2">
        <v>45159.598991620369</v>
      </c>
      <c r="G127" s="2">
        <v>45159.669978182872</v>
      </c>
      <c r="H127" t="s">
        <v>2189</v>
      </c>
      <c r="K127" t="s">
        <v>2233</v>
      </c>
      <c r="L127" s="2">
        <v>45159</v>
      </c>
      <c r="M127" t="s">
        <v>81</v>
      </c>
      <c r="N127" t="s">
        <v>2537</v>
      </c>
      <c r="O127" t="s">
        <v>88</v>
      </c>
      <c r="P127" t="s">
        <v>2503</v>
      </c>
      <c r="S127" t="s">
        <v>2235</v>
      </c>
      <c r="T127" t="s">
        <v>2645</v>
      </c>
      <c r="V127" t="s">
        <v>2195</v>
      </c>
      <c r="X127" t="s">
        <v>2196</v>
      </c>
      <c r="AA127" t="s">
        <v>2206</v>
      </c>
      <c r="AB127">
        <v>0</v>
      </c>
      <c r="AC127">
        <v>0</v>
      </c>
      <c r="AD127">
        <v>0</v>
      </c>
      <c r="AE127">
        <v>1</v>
      </c>
      <c r="AF127">
        <v>1</v>
      </c>
      <c r="EK127" t="s">
        <v>2206</v>
      </c>
      <c r="EL127">
        <v>0</v>
      </c>
      <c r="EM127">
        <v>0</v>
      </c>
      <c r="EN127">
        <v>0</v>
      </c>
      <c r="EO127">
        <v>0</v>
      </c>
      <c r="EP127">
        <v>1</v>
      </c>
      <c r="EQ127">
        <v>1</v>
      </c>
      <c r="JB127" t="s">
        <v>2261</v>
      </c>
      <c r="JC127">
        <v>1</v>
      </c>
      <c r="JD127">
        <v>1</v>
      </c>
      <c r="JE127">
        <v>0</v>
      </c>
      <c r="JF127">
        <v>0</v>
      </c>
      <c r="JG127">
        <v>0</v>
      </c>
      <c r="JH127">
        <v>0</v>
      </c>
      <c r="JI127">
        <v>0</v>
      </c>
      <c r="JJ127">
        <v>0</v>
      </c>
      <c r="JK127">
        <v>0</v>
      </c>
      <c r="JL127">
        <v>0</v>
      </c>
      <c r="JM127">
        <v>0</v>
      </c>
      <c r="JN127">
        <v>0</v>
      </c>
      <c r="JO127">
        <v>0</v>
      </c>
      <c r="JP127">
        <v>0</v>
      </c>
      <c r="JQ127">
        <v>0</v>
      </c>
      <c r="JR127">
        <v>0</v>
      </c>
      <c r="JS127">
        <v>2</v>
      </c>
      <c r="JT127">
        <v>4</v>
      </c>
      <c r="JV127" t="s">
        <v>2200</v>
      </c>
      <c r="JW127">
        <v>800</v>
      </c>
      <c r="JX127" t="s">
        <v>2239</v>
      </c>
      <c r="KA127">
        <v>20</v>
      </c>
      <c r="KB127">
        <v>15</v>
      </c>
      <c r="KC127">
        <v>0</v>
      </c>
      <c r="KD127">
        <v>100</v>
      </c>
      <c r="KE127">
        <v>30</v>
      </c>
      <c r="KG127" t="s">
        <v>2200</v>
      </c>
      <c r="KH127" t="s">
        <v>2262</v>
      </c>
      <c r="KI127">
        <v>1</v>
      </c>
      <c r="KJ127">
        <v>1</v>
      </c>
      <c r="KK127">
        <v>6000</v>
      </c>
      <c r="KL127">
        <v>100</v>
      </c>
      <c r="KM127" t="s">
        <v>2239</v>
      </c>
      <c r="KP127">
        <v>30</v>
      </c>
      <c r="KQ127">
        <v>15</v>
      </c>
      <c r="KR127">
        <v>0</v>
      </c>
      <c r="KS127">
        <v>150</v>
      </c>
      <c r="KT127">
        <v>100</v>
      </c>
      <c r="QX127" t="s">
        <v>2220</v>
      </c>
      <c r="SF127" t="s">
        <v>2204</v>
      </c>
      <c r="SG127">
        <v>1</v>
      </c>
      <c r="SH127">
        <v>0</v>
      </c>
      <c r="SI127">
        <v>0</v>
      </c>
      <c r="SJ127">
        <v>0</v>
      </c>
      <c r="AQG127" t="s">
        <v>2206</v>
      </c>
      <c r="AQH127">
        <v>1</v>
      </c>
      <c r="AQI127">
        <v>0</v>
      </c>
      <c r="AQJ127">
        <v>0</v>
      </c>
      <c r="AQK127">
        <v>0</v>
      </c>
      <c r="AQL127">
        <v>0</v>
      </c>
      <c r="AQM127">
        <v>0</v>
      </c>
      <c r="AQN127">
        <v>0</v>
      </c>
      <c r="AQO127">
        <v>0</v>
      </c>
      <c r="AQP127">
        <v>0</v>
      </c>
      <c r="AQQ127">
        <v>0</v>
      </c>
      <c r="AQS127" t="s">
        <v>2229</v>
      </c>
      <c r="AQT127">
        <v>0</v>
      </c>
      <c r="AQU127">
        <v>0</v>
      </c>
      <c r="AQV127">
        <v>0</v>
      </c>
      <c r="AQW127">
        <v>0</v>
      </c>
      <c r="AQX127">
        <v>0</v>
      </c>
      <c r="AQY127">
        <v>0</v>
      </c>
      <c r="AQZ127">
        <v>0</v>
      </c>
      <c r="ARA127">
        <v>0</v>
      </c>
      <c r="ARB127">
        <v>0</v>
      </c>
      <c r="ARC127">
        <v>1</v>
      </c>
      <c r="ARD127">
        <v>0</v>
      </c>
      <c r="ARF127" t="s">
        <v>2209</v>
      </c>
      <c r="ARG127" t="s">
        <v>2229</v>
      </c>
      <c r="ARH127">
        <v>0</v>
      </c>
      <c r="ARI127">
        <v>0</v>
      </c>
      <c r="ARJ127">
        <v>0</v>
      </c>
      <c r="ARK127">
        <v>0</v>
      </c>
      <c r="ARL127">
        <v>1</v>
      </c>
      <c r="ARM127">
        <v>0</v>
      </c>
      <c r="ARO127" t="s">
        <v>2206</v>
      </c>
      <c r="ARP127">
        <v>1</v>
      </c>
      <c r="ARQ127">
        <v>0</v>
      </c>
      <c r="ARR127">
        <v>0</v>
      </c>
      <c r="ARS127">
        <v>0</v>
      </c>
      <c r="ART127">
        <v>0</v>
      </c>
      <c r="ARU127">
        <v>0</v>
      </c>
      <c r="ARW127">
        <v>0</v>
      </c>
      <c r="ARX127">
        <v>0</v>
      </c>
      <c r="ARY127">
        <v>0</v>
      </c>
      <c r="ASB127" t="s">
        <v>2211</v>
      </c>
      <c r="ASC127" t="s">
        <v>2206</v>
      </c>
      <c r="ASD127">
        <v>1</v>
      </c>
      <c r="ASE127">
        <v>0</v>
      </c>
      <c r="ASF127">
        <v>0</v>
      </c>
      <c r="ASG127">
        <v>0</v>
      </c>
      <c r="ASH127">
        <v>0</v>
      </c>
      <c r="ASI127">
        <v>0</v>
      </c>
      <c r="ASJ127">
        <v>0</v>
      </c>
      <c r="ASK127">
        <v>0</v>
      </c>
      <c r="ASL127">
        <v>0</v>
      </c>
      <c r="ASN127" t="s">
        <v>2206</v>
      </c>
      <c r="ASO127">
        <v>1</v>
      </c>
      <c r="ASP127">
        <v>0</v>
      </c>
      <c r="ASQ127">
        <v>0</v>
      </c>
      <c r="ASR127">
        <v>0</v>
      </c>
      <c r="ASS127">
        <v>0</v>
      </c>
      <c r="AST127">
        <v>0</v>
      </c>
      <c r="ASU127">
        <v>0</v>
      </c>
      <c r="ASV127">
        <v>0</v>
      </c>
      <c r="ASW127">
        <v>0</v>
      </c>
      <c r="ASX127">
        <v>0</v>
      </c>
      <c r="ASZ127" t="s">
        <v>506</v>
      </c>
      <c r="ATA127">
        <v>0</v>
      </c>
      <c r="ATB127">
        <v>0</v>
      </c>
      <c r="ATC127">
        <v>0</v>
      </c>
      <c r="ATD127">
        <v>0</v>
      </c>
      <c r="ATE127">
        <v>0</v>
      </c>
      <c r="ATF127">
        <v>0</v>
      </c>
      <c r="ATG127">
        <v>1</v>
      </c>
      <c r="ATH127">
        <v>0</v>
      </c>
      <c r="ATI127">
        <v>0</v>
      </c>
      <c r="ATJ127" t="s">
        <v>2701</v>
      </c>
      <c r="ATK127" t="s">
        <v>2206</v>
      </c>
      <c r="ATL127">
        <v>1</v>
      </c>
      <c r="ATM127">
        <v>0</v>
      </c>
      <c r="ATN127">
        <v>0</v>
      </c>
      <c r="ATO127">
        <v>0</v>
      </c>
      <c r="ATP127">
        <v>0</v>
      </c>
      <c r="ATQ127">
        <v>0</v>
      </c>
      <c r="ATR127">
        <v>0</v>
      </c>
      <c r="ATS127">
        <v>0</v>
      </c>
      <c r="ATT127">
        <v>0</v>
      </c>
      <c r="ATV127" t="s">
        <v>2213</v>
      </c>
      <c r="ATZ127" t="s">
        <v>2213</v>
      </c>
      <c r="AUD127" t="s">
        <v>2310</v>
      </c>
      <c r="AUI127">
        <v>469540371</v>
      </c>
      <c r="AUJ127" s="2">
        <v>45159.726111111107</v>
      </c>
      <c r="AUM127" t="s">
        <v>2214</v>
      </c>
      <c r="AUN127" t="s">
        <v>2215</v>
      </c>
      <c r="AUO127" t="s">
        <v>2216</v>
      </c>
    </row>
    <row r="128" spans="1:534 1125:1237" x14ac:dyDescent="0.35">
      <c r="A128">
        <v>127</v>
      </c>
      <c r="B128" t="s">
        <v>2708</v>
      </c>
      <c r="C128" s="2">
        <v>45159</v>
      </c>
      <c r="D128" t="s">
        <v>2591</v>
      </c>
      <c r="E128" t="s">
        <v>2592</v>
      </c>
      <c r="F128" s="2">
        <v>45159.750664224543</v>
      </c>
      <c r="G128" s="2">
        <v>45159.797055972223</v>
      </c>
      <c r="H128" t="s">
        <v>2189</v>
      </c>
      <c r="K128" t="s">
        <v>2593</v>
      </c>
      <c r="L128" s="2">
        <v>45159</v>
      </c>
      <c r="M128" t="s">
        <v>2594</v>
      </c>
      <c r="N128" t="s">
        <v>2595</v>
      </c>
      <c r="O128" t="s">
        <v>64</v>
      </c>
      <c r="P128" t="s">
        <v>2503</v>
      </c>
      <c r="S128" t="s">
        <v>2596</v>
      </c>
      <c r="T128" t="s">
        <v>2597</v>
      </c>
      <c r="V128" t="s">
        <v>2195</v>
      </c>
      <c r="X128" t="s">
        <v>2196</v>
      </c>
      <c r="AA128" t="s">
        <v>2206</v>
      </c>
      <c r="AB128">
        <v>0</v>
      </c>
      <c r="AC128">
        <v>0</v>
      </c>
      <c r="AD128">
        <v>0</v>
      </c>
      <c r="AE128">
        <v>1</v>
      </c>
      <c r="AF128">
        <v>1</v>
      </c>
      <c r="EK128" t="s">
        <v>2206</v>
      </c>
      <c r="EL128">
        <v>0</v>
      </c>
      <c r="EM128">
        <v>0</v>
      </c>
      <c r="EN128">
        <v>0</v>
      </c>
      <c r="EO128">
        <v>0</v>
      </c>
      <c r="EP128">
        <v>1</v>
      </c>
      <c r="EQ128">
        <v>1</v>
      </c>
      <c r="JB128" t="s">
        <v>2598</v>
      </c>
      <c r="JC128">
        <v>0</v>
      </c>
      <c r="JD128">
        <v>0</v>
      </c>
      <c r="JE128">
        <v>0</v>
      </c>
      <c r="JF128">
        <v>0</v>
      </c>
      <c r="JG128">
        <v>0</v>
      </c>
      <c r="JH128">
        <v>0</v>
      </c>
      <c r="JI128">
        <v>0</v>
      </c>
      <c r="JJ128">
        <v>0</v>
      </c>
      <c r="JK128">
        <v>0</v>
      </c>
      <c r="JL128">
        <v>0</v>
      </c>
      <c r="JM128">
        <v>1</v>
      </c>
      <c r="JN128">
        <v>1</v>
      </c>
      <c r="JO128">
        <v>0</v>
      </c>
      <c r="JP128">
        <v>1</v>
      </c>
      <c r="JQ128">
        <v>0</v>
      </c>
      <c r="JR128">
        <v>0</v>
      </c>
      <c r="JS128">
        <v>3</v>
      </c>
      <c r="JT128">
        <v>5</v>
      </c>
      <c r="OR128" t="s">
        <v>2200</v>
      </c>
      <c r="OS128">
        <v>3000</v>
      </c>
      <c r="OT128" t="s">
        <v>2199</v>
      </c>
      <c r="OW128">
        <v>60</v>
      </c>
      <c r="OX128">
        <v>2</v>
      </c>
      <c r="OY128">
        <v>0</v>
      </c>
      <c r="OZ128">
        <v>4</v>
      </c>
      <c r="PA128">
        <v>100</v>
      </c>
      <c r="PC128" t="s">
        <v>2200</v>
      </c>
      <c r="PD128">
        <v>2750</v>
      </c>
      <c r="PE128" t="s">
        <v>2199</v>
      </c>
      <c r="PH128">
        <v>30</v>
      </c>
      <c r="PI128">
        <v>2</v>
      </c>
      <c r="PJ128">
        <v>0</v>
      </c>
      <c r="PK128">
        <v>20</v>
      </c>
      <c r="PL128">
        <v>100</v>
      </c>
      <c r="PY128" t="s">
        <v>2200</v>
      </c>
      <c r="PZ128" t="s">
        <v>2195</v>
      </c>
      <c r="QA128">
        <v>2250</v>
      </c>
      <c r="QD128" t="s">
        <v>2199</v>
      </c>
      <c r="QG128">
        <v>90</v>
      </c>
      <c r="QH128">
        <v>2</v>
      </c>
      <c r="QI128">
        <v>0</v>
      </c>
      <c r="QJ128">
        <v>60</v>
      </c>
      <c r="QK128">
        <v>300</v>
      </c>
      <c r="QX128" t="s">
        <v>2220</v>
      </c>
      <c r="SF128" t="s">
        <v>2204</v>
      </c>
      <c r="SG128">
        <v>1</v>
      </c>
      <c r="SH128">
        <v>0</v>
      </c>
      <c r="SI128">
        <v>0</v>
      </c>
      <c r="SJ128">
        <v>0</v>
      </c>
      <c r="AQG128" t="s">
        <v>2206</v>
      </c>
      <c r="AQH128">
        <v>1</v>
      </c>
      <c r="AQI128">
        <v>0</v>
      </c>
      <c r="AQJ128">
        <v>0</v>
      </c>
      <c r="AQK128">
        <v>0</v>
      </c>
      <c r="AQL128">
        <v>0</v>
      </c>
      <c r="AQM128">
        <v>0</v>
      </c>
      <c r="AQN128">
        <v>0</v>
      </c>
      <c r="AQO128">
        <v>0</v>
      </c>
      <c r="AQP128">
        <v>0</v>
      </c>
      <c r="AQQ128">
        <v>0</v>
      </c>
      <c r="AQS128" t="s">
        <v>2601</v>
      </c>
      <c r="AQT128">
        <v>1</v>
      </c>
      <c r="AQU128">
        <v>0</v>
      </c>
      <c r="AQV128">
        <v>0</v>
      </c>
      <c r="AQW128">
        <v>0</v>
      </c>
      <c r="AQX128">
        <v>0</v>
      </c>
      <c r="AQY128">
        <v>0</v>
      </c>
      <c r="AQZ128">
        <v>0</v>
      </c>
      <c r="ARA128">
        <v>0</v>
      </c>
      <c r="ARB128">
        <v>0</v>
      </c>
      <c r="ARC128">
        <v>0</v>
      </c>
      <c r="ARD128">
        <v>0</v>
      </c>
      <c r="ARF128" t="s">
        <v>2542</v>
      </c>
      <c r="ARG128" t="s">
        <v>2220</v>
      </c>
      <c r="ARH128">
        <v>1</v>
      </c>
      <c r="ARI128">
        <v>0</v>
      </c>
      <c r="ARJ128">
        <v>0</v>
      </c>
      <c r="ARK128">
        <v>0</v>
      </c>
      <c r="ARL128">
        <v>0</v>
      </c>
      <c r="ARM128">
        <v>0</v>
      </c>
      <c r="ARN128" t="s">
        <v>2602</v>
      </c>
      <c r="ARO128" t="s">
        <v>2206</v>
      </c>
      <c r="ARP128">
        <v>1</v>
      </c>
      <c r="ARQ128">
        <v>0</v>
      </c>
      <c r="ARR128">
        <v>0</v>
      </c>
      <c r="ARS128">
        <v>0</v>
      </c>
      <c r="ART128">
        <v>0</v>
      </c>
      <c r="ARU128">
        <v>0</v>
      </c>
      <c r="ARW128">
        <v>0</v>
      </c>
      <c r="ARX128">
        <v>0</v>
      </c>
      <c r="ARY128">
        <v>0</v>
      </c>
      <c r="ASB128" t="s">
        <v>2211</v>
      </c>
      <c r="ASC128" t="s">
        <v>2206</v>
      </c>
      <c r="ASD128">
        <v>1</v>
      </c>
      <c r="ASE128">
        <v>0</v>
      </c>
      <c r="ASF128">
        <v>0</v>
      </c>
      <c r="ASG128">
        <v>0</v>
      </c>
      <c r="ASH128">
        <v>0</v>
      </c>
      <c r="ASI128">
        <v>0</v>
      </c>
      <c r="ASJ128">
        <v>0</v>
      </c>
      <c r="ASK128">
        <v>0</v>
      </c>
      <c r="ASL128">
        <v>0</v>
      </c>
      <c r="ASN128" t="s">
        <v>2206</v>
      </c>
      <c r="ASO128">
        <v>1</v>
      </c>
      <c r="ASP128">
        <v>0</v>
      </c>
      <c r="ASQ128">
        <v>0</v>
      </c>
      <c r="ASR128">
        <v>0</v>
      </c>
      <c r="ASS128">
        <v>0</v>
      </c>
      <c r="AST128">
        <v>0</v>
      </c>
      <c r="ASU128">
        <v>0</v>
      </c>
      <c r="ASV128">
        <v>0</v>
      </c>
      <c r="ASW128">
        <v>0</v>
      </c>
      <c r="ASX128">
        <v>0</v>
      </c>
      <c r="ASZ128" t="s">
        <v>2206</v>
      </c>
      <c r="ATA128">
        <v>1</v>
      </c>
      <c r="ATB128">
        <v>0</v>
      </c>
      <c r="ATC128">
        <v>0</v>
      </c>
      <c r="ATD128">
        <v>0</v>
      </c>
      <c r="ATE128">
        <v>0</v>
      </c>
      <c r="ATF128">
        <v>0</v>
      </c>
      <c r="ATG128">
        <v>0</v>
      </c>
      <c r="ATH128">
        <v>0</v>
      </c>
      <c r="ATI128">
        <v>0</v>
      </c>
      <c r="ATK128" t="s">
        <v>2206</v>
      </c>
      <c r="ATL128">
        <v>1</v>
      </c>
      <c r="ATM128">
        <v>0</v>
      </c>
      <c r="ATN128">
        <v>0</v>
      </c>
      <c r="ATO128">
        <v>0</v>
      </c>
      <c r="ATP128">
        <v>0</v>
      </c>
      <c r="ATQ128">
        <v>0</v>
      </c>
      <c r="ATR128">
        <v>0</v>
      </c>
      <c r="ATS128">
        <v>0</v>
      </c>
      <c r="ATT128">
        <v>0</v>
      </c>
      <c r="ATV128" t="s">
        <v>2213</v>
      </c>
      <c r="ATZ128" t="s">
        <v>2250</v>
      </c>
      <c r="AUA128" t="s">
        <v>2229</v>
      </c>
      <c r="AUI128">
        <v>469832354</v>
      </c>
      <c r="AUJ128" s="2">
        <v>45160.434432870366</v>
      </c>
      <c r="AUM128" t="s">
        <v>2214</v>
      </c>
      <c r="AUN128" t="s">
        <v>2215</v>
      </c>
      <c r="AUO128" t="s">
        <v>2216</v>
      </c>
    </row>
    <row r="129" spans="1:534 1125:1237" x14ac:dyDescent="0.35">
      <c r="A129">
        <v>128</v>
      </c>
      <c r="B129" t="s">
        <v>2709</v>
      </c>
      <c r="C129" s="2">
        <v>45157</v>
      </c>
      <c r="D129" t="s">
        <v>2710</v>
      </c>
      <c r="E129" t="s">
        <v>2711</v>
      </c>
      <c r="F129" s="2">
        <v>45157.302813333328</v>
      </c>
      <c r="G129" s="2">
        <v>45159.789993935177</v>
      </c>
      <c r="H129" t="s">
        <v>2189</v>
      </c>
      <c r="K129" t="s">
        <v>2593</v>
      </c>
      <c r="L129" s="2">
        <v>45157</v>
      </c>
      <c r="M129" t="s">
        <v>2594</v>
      </c>
      <c r="N129" t="s">
        <v>2712</v>
      </c>
      <c r="O129" t="s">
        <v>71</v>
      </c>
      <c r="P129" t="s">
        <v>2192</v>
      </c>
      <c r="S129" t="s">
        <v>2596</v>
      </c>
      <c r="T129" t="s">
        <v>2713</v>
      </c>
      <c r="V129" t="s">
        <v>2195</v>
      </c>
      <c r="X129" t="s">
        <v>2714</v>
      </c>
      <c r="AA129" t="s">
        <v>2267</v>
      </c>
      <c r="AB129">
        <v>0</v>
      </c>
      <c r="AC129">
        <v>1</v>
      </c>
      <c r="AD129">
        <v>1</v>
      </c>
      <c r="AE129">
        <v>0</v>
      </c>
      <c r="AF129">
        <v>2</v>
      </c>
      <c r="AS129" t="s">
        <v>2198</v>
      </c>
      <c r="AT129" t="s">
        <v>2285</v>
      </c>
      <c r="AU129">
        <v>1</v>
      </c>
      <c r="AV129">
        <v>1</v>
      </c>
      <c r="AW129">
        <v>2800</v>
      </c>
      <c r="AX129">
        <v>3200</v>
      </c>
      <c r="AY129" t="s">
        <v>2199</v>
      </c>
      <c r="BB129">
        <v>35</v>
      </c>
      <c r="BC129">
        <v>30</v>
      </c>
      <c r="BD129">
        <v>0</v>
      </c>
      <c r="BE129">
        <v>50</v>
      </c>
      <c r="BF129">
        <v>0</v>
      </c>
      <c r="BH129" t="s">
        <v>2200</v>
      </c>
      <c r="BI129" t="s">
        <v>2269</v>
      </c>
      <c r="BJ129">
        <v>1</v>
      </c>
      <c r="BK129">
        <v>1</v>
      </c>
      <c r="BL129">
        <v>500</v>
      </c>
      <c r="BM129">
        <v>350</v>
      </c>
      <c r="BN129" t="s">
        <v>2199</v>
      </c>
      <c r="BQ129">
        <v>160</v>
      </c>
      <c r="BR129">
        <v>30</v>
      </c>
      <c r="BS129">
        <v>0</v>
      </c>
      <c r="BT129">
        <v>1800</v>
      </c>
      <c r="BU129">
        <v>0</v>
      </c>
      <c r="BW129" t="s">
        <v>2195</v>
      </c>
      <c r="BY129" t="s">
        <v>2267</v>
      </c>
      <c r="BZ129">
        <v>0</v>
      </c>
      <c r="CA129">
        <v>1</v>
      </c>
      <c r="CB129">
        <v>1</v>
      </c>
      <c r="CC129">
        <v>0</v>
      </c>
      <c r="CE129" t="s">
        <v>2715</v>
      </c>
      <c r="CF129">
        <v>1</v>
      </c>
      <c r="CG129">
        <v>0</v>
      </c>
      <c r="CH129">
        <v>0</v>
      </c>
      <c r="CI129">
        <v>0</v>
      </c>
      <c r="CJ129">
        <v>1</v>
      </c>
      <c r="CK129">
        <v>0</v>
      </c>
      <c r="CL129">
        <v>1</v>
      </c>
      <c r="CM129">
        <v>1</v>
      </c>
      <c r="CN129">
        <v>1</v>
      </c>
      <c r="CO129">
        <v>0</v>
      </c>
      <c r="CP129">
        <v>0</v>
      </c>
      <c r="CS129" t="s">
        <v>2223</v>
      </c>
      <c r="CT129">
        <v>0</v>
      </c>
      <c r="CU129">
        <v>1</v>
      </c>
      <c r="CV129">
        <v>0</v>
      </c>
      <c r="CW129">
        <v>0</v>
      </c>
      <c r="CX129" t="s">
        <v>2716</v>
      </c>
      <c r="CY129">
        <v>0</v>
      </c>
      <c r="CZ129">
        <v>1</v>
      </c>
      <c r="DA129">
        <v>1</v>
      </c>
      <c r="DB129">
        <v>0</v>
      </c>
      <c r="DC129" t="s">
        <v>2717</v>
      </c>
      <c r="DD129">
        <v>1</v>
      </c>
      <c r="DE129">
        <v>1</v>
      </c>
      <c r="DF129">
        <v>0</v>
      </c>
      <c r="DG129">
        <v>0</v>
      </c>
      <c r="DH129">
        <v>0</v>
      </c>
      <c r="DI129">
        <v>0</v>
      </c>
      <c r="DJ129">
        <v>0</v>
      </c>
      <c r="DK129">
        <v>0</v>
      </c>
      <c r="DL129">
        <v>1</v>
      </c>
      <c r="DM129">
        <v>0</v>
      </c>
      <c r="DN129">
        <v>0</v>
      </c>
      <c r="DO129">
        <v>0</v>
      </c>
      <c r="EK129" t="s">
        <v>2254</v>
      </c>
      <c r="EL129">
        <v>1</v>
      </c>
      <c r="EM129">
        <v>1</v>
      </c>
      <c r="EN129">
        <v>1</v>
      </c>
      <c r="EO129">
        <v>1</v>
      </c>
      <c r="EP129">
        <v>0</v>
      </c>
      <c r="EQ129">
        <v>4</v>
      </c>
      <c r="ES129" t="s">
        <v>2198</v>
      </c>
      <c r="ET129">
        <v>5800</v>
      </c>
      <c r="EU129" t="s">
        <v>2199</v>
      </c>
      <c r="EX129">
        <v>25</v>
      </c>
      <c r="EY129">
        <v>30</v>
      </c>
      <c r="EZ129">
        <v>1</v>
      </c>
      <c r="FA129">
        <v>50</v>
      </c>
      <c r="FB129">
        <v>0</v>
      </c>
      <c r="FD129" t="s">
        <v>2198</v>
      </c>
      <c r="FE129">
        <v>18000</v>
      </c>
      <c r="FF129" t="s">
        <v>2199</v>
      </c>
      <c r="FI129">
        <v>180</v>
      </c>
      <c r="FJ129">
        <v>30</v>
      </c>
      <c r="FK129">
        <v>0</v>
      </c>
      <c r="FL129">
        <v>35</v>
      </c>
      <c r="FM129">
        <v>0</v>
      </c>
      <c r="FO129" t="s">
        <v>2198</v>
      </c>
      <c r="FP129">
        <v>800</v>
      </c>
      <c r="FQ129" t="s">
        <v>2199</v>
      </c>
      <c r="FT129">
        <v>365</v>
      </c>
      <c r="FU129">
        <v>30</v>
      </c>
      <c r="FV129">
        <v>0</v>
      </c>
      <c r="FW129">
        <v>580</v>
      </c>
      <c r="FX129">
        <v>0</v>
      </c>
      <c r="FZ129" t="s">
        <v>2198</v>
      </c>
      <c r="GA129">
        <v>4500</v>
      </c>
      <c r="GB129" t="s">
        <v>2199</v>
      </c>
      <c r="GE129">
        <v>180</v>
      </c>
      <c r="GF129">
        <v>30</v>
      </c>
      <c r="GG129">
        <v>0</v>
      </c>
      <c r="GH129">
        <v>80</v>
      </c>
      <c r="GI129">
        <v>0</v>
      </c>
      <c r="GK129" t="s">
        <v>2220</v>
      </c>
      <c r="HH129" t="s">
        <v>2204</v>
      </c>
      <c r="HI129">
        <v>1</v>
      </c>
      <c r="HJ129">
        <v>0</v>
      </c>
      <c r="HK129">
        <v>0</v>
      </c>
      <c r="HL129">
        <v>0</v>
      </c>
      <c r="JB129" t="s">
        <v>2718</v>
      </c>
      <c r="JC129">
        <v>0</v>
      </c>
      <c r="JD129">
        <v>1</v>
      </c>
      <c r="JE129">
        <v>1</v>
      </c>
      <c r="JF129">
        <v>1</v>
      </c>
      <c r="JG129">
        <v>1</v>
      </c>
      <c r="JH129">
        <v>1</v>
      </c>
      <c r="JI129">
        <v>1</v>
      </c>
      <c r="JJ129">
        <v>1</v>
      </c>
      <c r="JK129">
        <v>1</v>
      </c>
      <c r="JL129">
        <v>1</v>
      </c>
      <c r="JM129">
        <v>0</v>
      </c>
      <c r="JN129">
        <v>0</v>
      </c>
      <c r="JO129">
        <v>1</v>
      </c>
      <c r="JP129">
        <v>1</v>
      </c>
      <c r="JQ129">
        <v>1</v>
      </c>
      <c r="JR129">
        <v>0</v>
      </c>
      <c r="JS129">
        <v>12</v>
      </c>
      <c r="JT129">
        <v>18</v>
      </c>
      <c r="KG129" t="s">
        <v>2198</v>
      </c>
      <c r="KH129" t="s">
        <v>2262</v>
      </c>
      <c r="KI129">
        <v>1</v>
      </c>
      <c r="KJ129">
        <v>1</v>
      </c>
      <c r="KK129">
        <v>8000</v>
      </c>
      <c r="KL129">
        <v>100</v>
      </c>
      <c r="KM129" t="s">
        <v>2199</v>
      </c>
      <c r="KP129">
        <v>15</v>
      </c>
      <c r="KQ129">
        <v>30</v>
      </c>
      <c r="KR129">
        <v>1</v>
      </c>
      <c r="KS129">
        <v>50</v>
      </c>
      <c r="KT129">
        <v>0</v>
      </c>
      <c r="KV129" t="s">
        <v>2198</v>
      </c>
      <c r="KW129" t="s">
        <v>2560</v>
      </c>
      <c r="KX129">
        <v>0</v>
      </c>
      <c r="KY129">
        <v>1</v>
      </c>
      <c r="KZ129">
        <v>1</v>
      </c>
      <c r="LB129">
        <v>25000</v>
      </c>
      <c r="LC129">
        <v>35000</v>
      </c>
      <c r="LD129" t="s">
        <v>2199</v>
      </c>
      <c r="LG129">
        <v>15</v>
      </c>
      <c r="LH129">
        <v>30</v>
      </c>
      <c r="LI129">
        <v>1</v>
      </c>
      <c r="LJ129">
        <v>150</v>
      </c>
      <c r="LK129">
        <v>0</v>
      </c>
      <c r="LM129" t="s">
        <v>2198</v>
      </c>
      <c r="LN129">
        <v>2500</v>
      </c>
      <c r="LO129" t="s">
        <v>2199</v>
      </c>
      <c r="LR129">
        <v>180</v>
      </c>
      <c r="LS129">
        <v>30</v>
      </c>
      <c r="LT129">
        <v>0</v>
      </c>
      <c r="LU129">
        <v>45</v>
      </c>
      <c r="LV129">
        <v>0</v>
      </c>
      <c r="LX129" t="s">
        <v>2198</v>
      </c>
      <c r="LY129">
        <v>1800</v>
      </c>
      <c r="LZ129" t="s">
        <v>2199</v>
      </c>
      <c r="MC129">
        <v>180</v>
      </c>
      <c r="MD129">
        <v>30</v>
      </c>
      <c r="ME129">
        <v>0</v>
      </c>
      <c r="MF129">
        <v>45</v>
      </c>
      <c r="MG129">
        <v>0</v>
      </c>
      <c r="MI129" t="s">
        <v>2198</v>
      </c>
      <c r="MJ129">
        <v>550</v>
      </c>
      <c r="MK129" t="s">
        <v>2199</v>
      </c>
      <c r="MN129">
        <v>30</v>
      </c>
      <c r="MO129">
        <v>30</v>
      </c>
      <c r="MP129">
        <v>1</v>
      </c>
      <c r="MQ129">
        <v>450</v>
      </c>
      <c r="MR129">
        <v>0</v>
      </c>
      <c r="MT129" t="s">
        <v>2198</v>
      </c>
      <c r="MU129">
        <v>750</v>
      </c>
      <c r="MV129" t="s">
        <v>2199</v>
      </c>
      <c r="MY129">
        <v>65</v>
      </c>
      <c r="MZ129">
        <v>30</v>
      </c>
      <c r="NA129">
        <v>0</v>
      </c>
      <c r="NB129">
        <v>60</v>
      </c>
      <c r="NC129">
        <v>0</v>
      </c>
      <c r="NE129" t="s">
        <v>2198</v>
      </c>
      <c r="NF129" t="s">
        <v>2719</v>
      </c>
      <c r="NG129">
        <v>0</v>
      </c>
      <c r="NH129">
        <v>1</v>
      </c>
      <c r="NI129">
        <v>1</v>
      </c>
      <c r="NK129">
        <v>1000</v>
      </c>
      <c r="NL129">
        <v>1500</v>
      </c>
      <c r="NM129" t="s">
        <v>2199</v>
      </c>
      <c r="NP129">
        <v>360</v>
      </c>
      <c r="NQ129">
        <v>30</v>
      </c>
      <c r="NR129">
        <v>0</v>
      </c>
      <c r="NS129">
        <v>45</v>
      </c>
      <c r="NT129">
        <v>0</v>
      </c>
      <c r="NV129" t="s">
        <v>2198</v>
      </c>
      <c r="NW129">
        <v>2500</v>
      </c>
      <c r="NX129" t="s">
        <v>2199</v>
      </c>
      <c r="OA129">
        <v>60</v>
      </c>
      <c r="OB129">
        <v>30</v>
      </c>
      <c r="OC129">
        <v>0</v>
      </c>
      <c r="OD129">
        <v>40</v>
      </c>
      <c r="OE129">
        <v>0</v>
      </c>
      <c r="OG129" t="s">
        <v>2198</v>
      </c>
      <c r="OH129">
        <v>3500</v>
      </c>
      <c r="OI129" t="s">
        <v>2199</v>
      </c>
      <c r="OL129">
        <v>185</v>
      </c>
      <c r="OM129">
        <v>30</v>
      </c>
      <c r="ON129">
        <v>0</v>
      </c>
      <c r="OO129">
        <v>500</v>
      </c>
      <c r="OP129">
        <v>0</v>
      </c>
      <c r="PN129" t="s">
        <v>2198</v>
      </c>
      <c r="PO129">
        <v>500</v>
      </c>
      <c r="PP129" t="s">
        <v>2199</v>
      </c>
      <c r="PS129">
        <v>80</v>
      </c>
      <c r="PT129">
        <v>30</v>
      </c>
      <c r="PU129">
        <v>0</v>
      </c>
      <c r="PV129">
        <v>400</v>
      </c>
      <c r="PW129">
        <v>0</v>
      </c>
      <c r="PY129" t="s">
        <v>2198</v>
      </c>
      <c r="PZ129" t="s">
        <v>2195</v>
      </c>
      <c r="QA129">
        <v>3500</v>
      </c>
      <c r="QD129" t="s">
        <v>2199</v>
      </c>
      <c r="QG129">
        <v>360</v>
      </c>
      <c r="QH129">
        <v>30</v>
      </c>
      <c r="QI129">
        <v>0</v>
      </c>
      <c r="QJ129">
        <v>800</v>
      </c>
      <c r="QK129">
        <v>0</v>
      </c>
      <c r="QM129" t="s">
        <v>2198</v>
      </c>
      <c r="QN129">
        <v>300</v>
      </c>
      <c r="QO129" t="s">
        <v>2199</v>
      </c>
      <c r="QR129">
        <v>180</v>
      </c>
      <c r="QS129">
        <v>30</v>
      </c>
      <c r="QT129">
        <v>0</v>
      </c>
      <c r="QU129">
        <v>1000</v>
      </c>
      <c r="QV129">
        <v>0</v>
      </c>
      <c r="QX129" t="s">
        <v>2220</v>
      </c>
      <c r="SF129" t="s">
        <v>2204</v>
      </c>
      <c r="SG129">
        <v>1</v>
      </c>
      <c r="SH129">
        <v>0</v>
      </c>
      <c r="SI129">
        <v>0</v>
      </c>
      <c r="SJ129">
        <v>0</v>
      </c>
      <c r="AQG129" t="s">
        <v>2206</v>
      </c>
      <c r="AQH129">
        <v>1</v>
      </c>
      <c r="AQI129">
        <v>0</v>
      </c>
      <c r="AQJ129">
        <v>0</v>
      </c>
      <c r="AQK129">
        <v>0</v>
      </c>
      <c r="AQL129">
        <v>0</v>
      </c>
      <c r="AQM129">
        <v>0</v>
      </c>
      <c r="AQN129">
        <v>0</v>
      </c>
      <c r="AQO129">
        <v>0</v>
      </c>
      <c r="AQP129">
        <v>0</v>
      </c>
      <c r="AQQ129">
        <v>0</v>
      </c>
      <c r="AQS129" t="s">
        <v>2720</v>
      </c>
      <c r="AQT129">
        <v>0</v>
      </c>
      <c r="AQU129">
        <v>0</v>
      </c>
      <c r="AQV129">
        <v>0</v>
      </c>
      <c r="AQW129">
        <v>1</v>
      </c>
      <c r="AQX129">
        <v>0</v>
      </c>
      <c r="AQY129">
        <v>0</v>
      </c>
      <c r="AQZ129">
        <v>0</v>
      </c>
      <c r="ARA129">
        <v>0</v>
      </c>
      <c r="ARB129">
        <v>1</v>
      </c>
      <c r="ARC129">
        <v>0</v>
      </c>
      <c r="ARD129">
        <v>0</v>
      </c>
      <c r="ARE129" t="s">
        <v>2721</v>
      </c>
      <c r="ARF129" t="s">
        <v>2335</v>
      </c>
      <c r="ARG129" t="s">
        <v>2210</v>
      </c>
      <c r="ARH129">
        <v>0</v>
      </c>
      <c r="ARI129">
        <v>1</v>
      </c>
      <c r="ARJ129">
        <v>0</v>
      </c>
      <c r="ARK129">
        <v>0</v>
      </c>
      <c r="ARL129">
        <v>0</v>
      </c>
      <c r="ARM129">
        <v>0</v>
      </c>
      <c r="ARO129" t="s">
        <v>2229</v>
      </c>
      <c r="ARP129">
        <v>0</v>
      </c>
      <c r="ARQ129">
        <v>0</v>
      </c>
      <c r="ARR129">
        <v>0</v>
      </c>
      <c r="ARS129">
        <v>0</v>
      </c>
      <c r="ART129">
        <v>0</v>
      </c>
      <c r="ARU129">
        <v>0</v>
      </c>
      <c r="ARW129">
        <v>0</v>
      </c>
      <c r="ARX129">
        <v>1</v>
      </c>
      <c r="ARY129">
        <v>0</v>
      </c>
      <c r="ASB129" t="s">
        <v>2211</v>
      </c>
      <c r="ASC129" t="s">
        <v>2722</v>
      </c>
      <c r="ASD129">
        <v>0</v>
      </c>
      <c r="ASE129">
        <v>0</v>
      </c>
      <c r="ASF129">
        <v>1</v>
      </c>
      <c r="ASG129">
        <v>1</v>
      </c>
      <c r="ASH129">
        <v>0</v>
      </c>
      <c r="ASI129">
        <v>0</v>
      </c>
      <c r="ASJ129">
        <v>1</v>
      </c>
      <c r="ASK129">
        <v>0</v>
      </c>
      <c r="ASL129">
        <v>0</v>
      </c>
      <c r="ASM129" t="s">
        <v>2723</v>
      </c>
      <c r="ASN129" t="s">
        <v>2724</v>
      </c>
      <c r="ASO129">
        <v>0</v>
      </c>
      <c r="ASP129">
        <v>1</v>
      </c>
      <c r="ASQ129">
        <v>1</v>
      </c>
      <c r="ASR129">
        <v>0</v>
      </c>
      <c r="ASS129">
        <v>1</v>
      </c>
      <c r="AST129">
        <v>0</v>
      </c>
      <c r="ASU129">
        <v>0</v>
      </c>
      <c r="ASV129">
        <v>0</v>
      </c>
      <c r="ASW129">
        <v>0</v>
      </c>
      <c r="ASX129">
        <v>0</v>
      </c>
      <c r="ASZ129" t="s">
        <v>2277</v>
      </c>
      <c r="ATA129">
        <v>0</v>
      </c>
      <c r="ATB129">
        <v>0</v>
      </c>
      <c r="ATC129">
        <v>0</v>
      </c>
      <c r="ATD129">
        <v>0</v>
      </c>
      <c r="ATE129">
        <v>1</v>
      </c>
      <c r="ATF129">
        <v>1</v>
      </c>
      <c r="ATG129">
        <v>0</v>
      </c>
      <c r="ATH129">
        <v>0</v>
      </c>
      <c r="ATI129">
        <v>0</v>
      </c>
      <c r="ATK129" t="s">
        <v>2679</v>
      </c>
      <c r="ATL129">
        <v>0</v>
      </c>
      <c r="ATM129">
        <v>0</v>
      </c>
      <c r="ATN129">
        <v>1</v>
      </c>
      <c r="ATO129">
        <v>0</v>
      </c>
      <c r="ATP129">
        <v>0</v>
      </c>
      <c r="ATQ129">
        <v>0</v>
      </c>
      <c r="ATR129">
        <v>0</v>
      </c>
      <c r="ATS129">
        <v>0</v>
      </c>
      <c r="ATT129">
        <v>0</v>
      </c>
      <c r="ATV129" t="s">
        <v>2273</v>
      </c>
      <c r="ATW129" t="s">
        <v>2229</v>
      </c>
      <c r="ATZ129" t="s">
        <v>2273</v>
      </c>
      <c r="AUA129" t="s">
        <v>2229</v>
      </c>
      <c r="AUD129" t="s">
        <v>2725</v>
      </c>
      <c r="AUI129">
        <v>469840323</v>
      </c>
      <c r="AUJ129" s="2">
        <v>45160.44321759259</v>
      </c>
      <c r="AUM129" t="s">
        <v>2214</v>
      </c>
      <c r="AUN129" t="s">
        <v>2215</v>
      </c>
      <c r="AUO129" t="s">
        <v>2216</v>
      </c>
    </row>
    <row r="130" spans="1:534 1125:1237" x14ac:dyDescent="0.35">
      <c r="A130">
        <v>129</v>
      </c>
      <c r="B130" t="s">
        <v>2726</v>
      </c>
      <c r="C130" s="2">
        <v>45160</v>
      </c>
      <c r="D130" t="s">
        <v>2710</v>
      </c>
      <c r="E130" t="s">
        <v>2711</v>
      </c>
      <c r="F130" s="2">
        <v>45160.37201146991</v>
      </c>
      <c r="G130" s="2">
        <v>45160.441633761569</v>
      </c>
      <c r="H130" t="s">
        <v>2189</v>
      </c>
      <c r="K130" t="s">
        <v>2593</v>
      </c>
      <c r="L130" s="2">
        <v>45160</v>
      </c>
      <c r="M130" t="s">
        <v>2594</v>
      </c>
      <c r="N130" t="s">
        <v>2712</v>
      </c>
      <c r="O130" t="s">
        <v>71</v>
      </c>
      <c r="P130" t="s">
        <v>2192</v>
      </c>
      <c r="S130" t="s">
        <v>2596</v>
      </c>
      <c r="T130" t="s">
        <v>2713</v>
      </c>
      <c r="V130" t="s">
        <v>2195</v>
      </c>
      <c r="X130" t="s">
        <v>2253</v>
      </c>
      <c r="AA130" t="s">
        <v>2303</v>
      </c>
      <c r="AB130">
        <v>1</v>
      </c>
      <c r="AC130">
        <v>1</v>
      </c>
      <c r="AD130">
        <v>1</v>
      </c>
      <c r="AE130">
        <v>0</v>
      </c>
      <c r="AF130">
        <v>3</v>
      </c>
      <c r="AH130" t="s">
        <v>2198</v>
      </c>
      <c r="AI130">
        <v>1500</v>
      </c>
      <c r="AJ130" t="s">
        <v>2199</v>
      </c>
      <c r="AM130">
        <v>50</v>
      </c>
      <c r="AN130">
        <v>40</v>
      </c>
      <c r="AO130">
        <v>0</v>
      </c>
      <c r="AP130">
        <v>80</v>
      </c>
      <c r="AQ130">
        <v>0</v>
      </c>
      <c r="AS130" t="s">
        <v>2198</v>
      </c>
      <c r="AT130" t="s">
        <v>2285</v>
      </c>
      <c r="AU130">
        <v>1</v>
      </c>
      <c r="AV130">
        <v>1</v>
      </c>
      <c r="AW130">
        <v>3000</v>
      </c>
      <c r="AX130">
        <v>3800</v>
      </c>
      <c r="AY130" t="s">
        <v>2199</v>
      </c>
      <c r="BB130">
        <v>15</v>
      </c>
      <c r="BC130">
        <v>30</v>
      </c>
      <c r="BD130">
        <v>1</v>
      </c>
      <c r="BE130">
        <v>100</v>
      </c>
      <c r="BF130">
        <v>0</v>
      </c>
      <c r="BH130" t="s">
        <v>2198</v>
      </c>
      <c r="BI130" t="s">
        <v>2269</v>
      </c>
      <c r="BJ130">
        <v>1</v>
      </c>
      <c r="BK130">
        <v>1</v>
      </c>
      <c r="BL130">
        <v>350</v>
      </c>
      <c r="BM130">
        <v>500</v>
      </c>
      <c r="BN130" t="s">
        <v>2199</v>
      </c>
      <c r="BQ130">
        <v>45</v>
      </c>
      <c r="BR130">
        <v>30</v>
      </c>
      <c r="BS130">
        <v>0</v>
      </c>
      <c r="BT130">
        <v>1000</v>
      </c>
      <c r="BU130">
        <v>0</v>
      </c>
      <c r="BW130" t="s">
        <v>2220</v>
      </c>
      <c r="CS130" t="s">
        <v>2204</v>
      </c>
      <c r="CT130">
        <v>1</v>
      </c>
      <c r="CU130">
        <v>0</v>
      </c>
      <c r="CV130">
        <v>0</v>
      </c>
      <c r="CW130">
        <v>0</v>
      </c>
      <c r="EK130" t="s">
        <v>2254</v>
      </c>
      <c r="EL130">
        <v>1</v>
      </c>
      <c r="EM130">
        <v>1</v>
      </c>
      <c r="EN130">
        <v>1</v>
      </c>
      <c r="EO130">
        <v>1</v>
      </c>
      <c r="EP130">
        <v>0</v>
      </c>
      <c r="EQ130">
        <v>4</v>
      </c>
      <c r="ES130" t="s">
        <v>2198</v>
      </c>
      <c r="ET130">
        <v>6000</v>
      </c>
      <c r="EU130" t="s">
        <v>2199</v>
      </c>
      <c r="EX130">
        <v>40</v>
      </c>
      <c r="EY130">
        <v>30</v>
      </c>
      <c r="EZ130">
        <v>0</v>
      </c>
      <c r="FA130">
        <v>85</v>
      </c>
      <c r="FB130">
        <v>0</v>
      </c>
      <c r="FD130" t="s">
        <v>2198</v>
      </c>
      <c r="FE130">
        <v>18000</v>
      </c>
      <c r="FF130" t="s">
        <v>2199</v>
      </c>
      <c r="FI130">
        <v>180</v>
      </c>
      <c r="FJ130">
        <v>30</v>
      </c>
      <c r="FK130">
        <v>0</v>
      </c>
      <c r="FL130">
        <v>500</v>
      </c>
      <c r="FM130">
        <v>0</v>
      </c>
      <c r="FO130" t="s">
        <v>2198</v>
      </c>
      <c r="FP130">
        <v>1000</v>
      </c>
      <c r="FQ130" t="s">
        <v>2199</v>
      </c>
      <c r="FT130">
        <v>180</v>
      </c>
      <c r="FU130">
        <v>30</v>
      </c>
      <c r="FV130">
        <v>0</v>
      </c>
      <c r="FW130">
        <v>400</v>
      </c>
      <c r="FX130">
        <v>0</v>
      </c>
      <c r="FZ130" t="s">
        <v>2198</v>
      </c>
      <c r="GA130">
        <v>4500</v>
      </c>
      <c r="GB130" t="s">
        <v>2199</v>
      </c>
      <c r="GE130">
        <v>180</v>
      </c>
      <c r="GF130">
        <v>30</v>
      </c>
      <c r="GG130">
        <v>0</v>
      </c>
      <c r="GH130">
        <v>150</v>
      </c>
      <c r="GI130">
        <v>0</v>
      </c>
      <c r="GK130" t="s">
        <v>2220</v>
      </c>
      <c r="HH130" t="s">
        <v>2204</v>
      </c>
      <c r="HI130">
        <v>1</v>
      </c>
      <c r="HJ130">
        <v>0</v>
      </c>
      <c r="HK130">
        <v>0</v>
      </c>
      <c r="HL130">
        <v>0</v>
      </c>
      <c r="JB130" t="s">
        <v>2727</v>
      </c>
      <c r="JC130">
        <v>1</v>
      </c>
      <c r="JD130">
        <v>1</v>
      </c>
      <c r="JE130">
        <v>1</v>
      </c>
      <c r="JF130">
        <v>1</v>
      </c>
      <c r="JG130">
        <v>1</v>
      </c>
      <c r="JH130">
        <v>1</v>
      </c>
      <c r="JI130">
        <v>1</v>
      </c>
      <c r="JJ130">
        <v>1</v>
      </c>
      <c r="JK130">
        <v>1</v>
      </c>
      <c r="JL130">
        <v>1</v>
      </c>
      <c r="JM130">
        <v>1</v>
      </c>
      <c r="JN130">
        <v>1</v>
      </c>
      <c r="JO130">
        <v>1</v>
      </c>
      <c r="JP130">
        <v>1</v>
      </c>
      <c r="JQ130">
        <v>1</v>
      </c>
      <c r="JR130">
        <v>0</v>
      </c>
      <c r="JS130">
        <v>15</v>
      </c>
      <c r="JT130">
        <v>22</v>
      </c>
      <c r="JV130" t="s">
        <v>2198</v>
      </c>
      <c r="JW130">
        <v>500</v>
      </c>
      <c r="JX130" t="s">
        <v>2342</v>
      </c>
      <c r="KA130">
        <v>50</v>
      </c>
      <c r="KB130">
        <v>30</v>
      </c>
      <c r="KC130">
        <v>0</v>
      </c>
      <c r="KD130">
        <v>100</v>
      </c>
      <c r="KE130">
        <v>0</v>
      </c>
      <c r="KG130" t="s">
        <v>2198</v>
      </c>
      <c r="KH130" t="s">
        <v>2262</v>
      </c>
      <c r="KI130">
        <v>1</v>
      </c>
      <c r="KJ130">
        <v>1</v>
      </c>
      <c r="KK130">
        <v>8000</v>
      </c>
      <c r="KL130">
        <v>100</v>
      </c>
      <c r="KM130" t="s">
        <v>2199</v>
      </c>
      <c r="KP130">
        <v>90</v>
      </c>
      <c r="KQ130">
        <v>30</v>
      </c>
      <c r="KR130">
        <v>0</v>
      </c>
      <c r="KS130">
        <v>1500</v>
      </c>
      <c r="KT130">
        <v>0</v>
      </c>
      <c r="KV130" t="s">
        <v>2198</v>
      </c>
      <c r="KW130" t="s">
        <v>2560</v>
      </c>
      <c r="KX130">
        <v>0</v>
      </c>
      <c r="KY130">
        <v>1</v>
      </c>
      <c r="KZ130">
        <v>1</v>
      </c>
      <c r="LB130">
        <v>28000</v>
      </c>
      <c r="LC130">
        <v>35000</v>
      </c>
      <c r="LD130" t="s">
        <v>2199</v>
      </c>
      <c r="LG130">
        <v>15</v>
      </c>
      <c r="LH130">
        <v>30</v>
      </c>
      <c r="LI130">
        <v>1</v>
      </c>
      <c r="LJ130">
        <v>450</v>
      </c>
      <c r="LK130">
        <v>0</v>
      </c>
      <c r="LM130" t="s">
        <v>2198</v>
      </c>
      <c r="LN130">
        <v>2800</v>
      </c>
      <c r="LO130" t="s">
        <v>2199</v>
      </c>
      <c r="LR130">
        <v>180</v>
      </c>
      <c r="LS130">
        <v>30</v>
      </c>
      <c r="LT130">
        <v>0</v>
      </c>
      <c r="LU130">
        <v>100</v>
      </c>
      <c r="LV130">
        <v>0</v>
      </c>
      <c r="LX130" t="s">
        <v>2198</v>
      </c>
      <c r="LY130">
        <v>1950</v>
      </c>
      <c r="LZ130" t="s">
        <v>2199</v>
      </c>
      <c r="MC130">
        <v>360</v>
      </c>
      <c r="MD130">
        <v>30</v>
      </c>
      <c r="ME130">
        <v>0</v>
      </c>
      <c r="MF130">
        <v>230</v>
      </c>
      <c r="MG130">
        <v>0</v>
      </c>
      <c r="MI130" t="s">
        <v>2198</v>
      </c>
      <c r="MJ130">
        <v>1800</v>
      </c>
      <c r="MK130" t="s">
        <v>2199</v>
      </c>
      <c r="MN130">
        <v>80</v>
      </c>
      <c r="MO130">
        <v>30</v>
      </c>
      <c r="MP130">
        <v>0</v>
      </c>
      <c r="MQ130">
        <v>90</v>
      </c>
      <c r="MR130">
        <v>0</v>
      </c>
      <c r="MT130" t="s">
        <v>2198</v>
      </c>
      <c r="MU130">
        <v>800</v>
      </c>
      <c r="MV130" t="s">
        <v>2199</v>
      </c>
      <c r="MY130">
        <v>90</v>
      </c>
      <c r="MZ130">
        <v>30</v>
      </c>
      <c r="NA130">
        <v>0</v>
      </c>
      <c r="NB130">
        <v>95</v>
      </c>
      <c r="NC130">
        <v>0</v>
      </c>
      <c r="NE130" t="s">
        <v>2198</v>
      </c>
      <c r="NF130" t="s">
        <v>2719</v>
      </c>
      <c r="NG130">
        <v>0</v>
      </c>
      <c r="NH130">
        <v>1</v>
      </c>
      <c r="NI130">
        <v>1</v>
      </c>
      <c r="NK130">
        <v>1000</v>
      </c>
      <c r="NL130">
        <v>1800</v>
      </c>
      <c r="NM130" t="s">
        <v>2199</v>
      </c>
      <c r="NP130">
        <v>180</v>
      </c>
      <c r="NQ130">
        <v>30</v>
      </c>
      <c r="NR130">
        <v>0</v>
      </c>
      <c r="NS130">
        <v>250</v>
      </c>
      <c r="NT130">
        <v>0</v>
      </c>
      <c r="NV130" t="s">
        <v>2198</v>
      </c>
      <c r="NW130">
        <v>2500</v>
      </c>
      <c r="NX130" t="s">
        <v>2199</v>
      </c>
      <c r="OA130">
        <v>80</v>
      </c>
      <c r="OB130">
        <v>30</v>
      </c>
      <c r="OC130">
        <v>0</v>
      </c>
      <c r="OD130">
        <v>350</v>
      </c>
      <c r="OE130">
        <v>0</v>
      </c>
      <c r="OG130" t="s">
        <v>2198</v>
      </c>
      <c r="OH130">
        <v>3500</v>
      </c>
      <c r="OI130" t="s">
        <v>2199</v>
      </c>
      <c r="OL130">
        <v>80</v>
      </c>
      <c r="OM130">
        <v>30</v>
      </c>
      <c r="ON130">
        <v>0</v>
      </c>
      <c r="OO130">
        <v>250</v>
      </c>
      <c r="OP130">
        <v>0</v>
      </c>
      <c r="OR130" t="s">
        <v>2198</v>
      </c>
      <c r="OS130">
        <v>700</v>
      </c>
      <c r="OT130" t="s">
        <v>2199</v>
      </c>
      <c r="OW130">
        <v>90</v>
      </c>
      <c r="OX130">
        <v>30</v>
      </c>
      <c r="OY130">
        <v>0</v>
      </c>
      <c r="OZ130">
        <v>60</v>
      </c>
      <c r="PA130">
        <v>0</v>
      </c>
      <c r="PC130" t="s">
        <v>2198</v>
      </c>
      <c r="PD130">
        <v>1000</v>
      </c>
      <c r="PE130" t="s">
        <v>2199</v>
      </c>
      <c r="PH130">
        <v>10</v>
      </c>
      <c r="PI130">
        <v>30</v>
      </c>
      <c r="PJ130">
        <v>1</v>
      </c>
      <c r="PK130">
        <v>500</v>
      </c>
      <c r="PL130">
        <v>0</v>
      </c>
      <c r="PN130" t="s">
        <v>2198</v>
      </c>
      <c r="PO130">
        <v>1000</v>
      </c>
      <c r="PP130" t="s">
        <v>2199</v>
      </c>
      <c r="PS130">
        <v>180</v>
      </c>
      <c r="PT130">
        <v>30</v>
      </c>
      <c r="PU130">
        <v>0</v>
      </c>
      <c r="PV130">
        <v>250</v>
      </c>
      <c r="PW130">
        <v>0</v>
      </c>
      <c r="PY130" t="s">
        <v>2198</v>
      </c>
      <c r="PZ130" t="s">
        <v>2195</v>
      </c>
      <c r="QA130">
        <v>3000</v>
      </c>
      <c r="QD130" t="s">
        <v>2199</v>
      </c>
      <c r="QG130">
        <v>65</v>
      </c>
      <c r="QH130">
        <v>30</v>
      </c>
      <c r="QI130">
        <v>0</v>
      </c>
      <c r="QJ130">
        <v>1850</v>
      </c>
      <c r="QK130">
        <v>0</v>
      </c>
      <c r="QM130" t="s">
        <v>2198</v>
      </c>
      <c r="QN130">
        <v>350</v>
      </c>
      <c r="QO130" t="s">
        <v>2199</v>
      </c>
      <c r="QR130">
        <v>80</v>
      </c>
      <c r="QS130">
        <v>30</v>
      </c>
      <c r="QT130">
        <v>0</v>
      </c>
      <c r="QU130">
        <v>2500</v>
      </c>
      <c r="QV130">
        <v>0</v>
      </c>
      <c r="QX130" t="s">
        <v>2220</v>
      </c>
      <c r="SF130" t="s">
        <v>2223</v>
      </c>
      <c r="SG130">
        <v>0</v>
      </c>
      <c r="SH130">
        <v>1</v>
      </c>
      <c r="SI130">
        <v>0</v>
      </c>
      <c r="SJ130">
        <v>0</v>
      </c>
      <c r="SK130" t="s">
        <v>2314</v>
      </c>
      <c r="SL130">
        <v>1</v>
      </c>
      <c r="SM130">
        <v>1</v>
      </c>
      <c r="SN130">
        <v>1</v>
      </c>
      <c r="SO130">
        <v>1</v>
      </c>
      <c r="SP130">
        <v>1</v>
      </c>
      <c r="SQ130">
        <v>1</v>
      </c>
      <c r="SR130">
        <v>1</v>
      </c>
      <c r="SS130">
        <v>1</v>
      </c>
      <c r="ST130">
        <v>1</v>
      </c>
      <c r="SU130">
        <v>1</v>
      </c>
      <c r="SV130">
        <v>1</v>
      </c>
      <c r="SW130">
        <v>1</v>
      </c>
      <c r="SX130">
        <v>1</v>
      </c>
      <c r="SY130">
        <v>1</v>
      </c>
      <c r="SZ130">
        <v>1</v>
      </c>
      <c r="TA130">
        <v>0</v>
      </c>
      <c r="TB130" t="s">
        <v>2728</v>
      </c>
      <c r="TC130">
        <v>1</v>
      </c>
      <c r="TD130">
        <v>1</v>
      </c>
      <c r="TE130">
        <v>1</v>
      </c>
      <c r="TF130">
        <v>0</v>
      </c>
      <c r="TG130">
        <v>0</v>
      </c>
      <c r="TH130">
        <v>0</v>
      </c>
      <c r="TI130">
        <v>0</v>
      </c>
      <c r="TJ130">
        <v>0</v>
      </c>
      <c r="TK130">
        <v>1</v>
      </c>
      <c r="TL130">
        <v>0</v>
      </c>
      <c r="TM130">
        <v>0</v>
      </c>
      <c r="TN130">
        <v>0</v>
      </c>
      <c r="AQG130" t="s">
        <v>2729</v>
      </c>
      <c r="AQH130">
        <v>0</v>
      </c>
      <c r="AQI130">
        <v>1</v>
      </c>
      <c r="AQJ130">
        <v>1</v>
      </c>
      <c r="AQK130">
        <v>1</v>
      </c>
      <c r="AQL130">
        <v>0</v>
      </c>
      <c r="AQM130">
        <v>0</v>
      </c>
      <c r="AQN130">
        <v>1</v>
      </c>
      <c r="AQO130">
        <v>0</v>
      </c>
      <c r="AQP130">
        <v>0</v>
      </c>
      <c r="AQQ130">
        <v>0</v>
      </c>
      <c r="AQS130" t="s">
        <v>2208</v>
      </c>
      <c r="AQT130">
        <v>0</v>
      </c>
      <c r="AQU130">
        <v>0</v>
      </c>
      <c r="AQV130">
        <v>1</v>
      </c>
      <c r="AQW130">
        <v>1</v>
      </c>
      <c r="AQX130">
        <v>0</v>
      </c>
      <c r="AQY130">
        <v>0</v>
      </c>
      <c r="AQZ130">
        <v>0</v>
      </c>
      <c r="ARA130">
        <v>0</v>
      </c>
      <c r="ARB130">
        <v>0</v>
      </c>
      <c r="ARC130">
        <v>0</v>
      </c>
      <c r="ARD130">
        <v>0</v>
      </c>
      <c r="ARF130" t="s">
        <v>2335</v>
      </c>
      <c r="ARG130" t="s">
        <v>2220</v>
      </c>
      <c r="ARH130">
        <v>1</v>
      </c>
      <c r="ARI130">
        <v>0</v>
      </c>
      <c r="ARJ130">
        <v>0</v>
      </c>
      <c r="ARK130">
        <v>0</v>
      </c>
      <c r="ARL130">
        <v>0</v>
      </c>
      <c r="ARM130">
        <v>0</v>
      </c>
      <c r="ARO130" t="s">
        <v>2206</v>
      </c>
      <c r="ARP130">
        <v>1</v>
      </c>
      <c r="ARQ130">
        <v>0</v>
      </c>
      <c r="ARR130">
        <v>0</v>
      </c>
      <c r="ARS130">
        <v>0</v>
      </c>
      <c r="ART130">
        <v>0</v>
      </c>
      <c r="ARU130">
        <v>0</v>
      </c>
      <c r="ARW130">
        <v>0</v>
      </c>
      <c r="ARX130">
        <v>0</v>
      </c>
      <c r="ARY130">
        <v>0</v>
      </c>
      <c r="ASB130" t="s">
        <v>2211</v>
      </c>
      <c r="ASC130" t="s">
        <v>2730</v>
      </c>
      <c r="ASD130">
        <v>0</v>
      </c>
      <c r="ASE130">
        <v>0</v>
      </c>
      <c r="ASF130">
        <v>1</v>
      </c>
      <c r="ASG130">
        <v>1</v>
      </c>
      <c r="ASH130">
        <v>0</v>
      </c>
      <c r="ASI130">
        <v>0</v>
      </c>
      <c r="ASJ130">
        <v>0</v>
      </c>
      <c r="ASK130">
        <v>0</v>
      </c>
      <c r="ASL130">
        <v>0</v>
      </c>
      <c r="ASN130" t="s">
        <v>2327</v>
      </c>
      <c r="ASO130">
        <v>0</v>
      </c>
      <c r="ASP130">
        <v>0</v>
      </c>
      <c r="ASQ130">
        <v>1</v>
      </c>
      <c r="ASR130">
        <v>1</v>
      </c>
      <c r="ASS130">
        <v>0</v>
      </c>
      <c r="AST130">
        <v>0</v>
      </c>
      <c r="ASU130">
        <v>0</v>
      </c>
      <c r="ASV130">
        <v>0</v>
      </c>
      <c r="ASW130">
        <v>0</v>
      </c>
      <c r="ASX130">
        <v>0</v>
      </c>
      <c r="ASZ130" t="s">
        <v>2508</v>
      </c>
      <c r="ATA130">
        <v>0</v>
      </c>
      <c r="ATB130">
        <v>0</v>
      </c>
      <c r="ATC130">
        <v>0</v>
      </c>
      <c r="ATD130">
        <v>0</v>
      </c>
      <c r="ATE130">
        <v>0</v>
      </c>
      <c r="ATF130">
        <v>0</v>
      </c>
      <c r="ATG130">
        <v>0</v>
      </c>
      <c r="ATH130">
        <v>0</v>
      </c>
      <c r="ATI130">
        <v>1</v>
      </c>
      <c r="ATK130" t="s">
        <v>2394</v>
      </c>
      <c r="ATL130">
        <v>0</v>
      </c>
      <c r="ATM130">
        <v>0</v>
      </c>
      <c r="ATN130">
        <v>0</v>
      </c>
      <c r="ATO130">
        <v>0</v>
      </c>
      <c r="ATP130">
        <v>1</v>
      </c>
      <c r="ATQ130">
        <v>1</v>
      </c>
      <c r="ATR130">
        <v>0</v>
      </c>
      <c r="ATS130">
        <v>0</v>
      </c>
      <c r="ATT130">
        <v>0</v>
      </c>
      <c r="ATV130" t="s">
        <v>2250</v>
      </c>
      <c r="ATW130" t="s">
        <v>2195</v>
      </c>
      <c r="ATY130" t="s">
        <v>2249</v>
      </c>
      <c r="ATZ130" t="s">
        <v>2250</v>
      </c>
      <c r="AUA130" t="s">
        <v>2195</v>
      </c>
      <c r="AUC130" t="s">
        <v>2249</v>
      </c>
      <c r="AUD130" t="s">
        <v>2731</v>
      </c>
      <c r="AUI130">
        <v>469840635</v>
      </c>
      <c r="AUJ130" s="2">
        <v>45160.443472222221</v>
      </c>
      <c r="AUM130" t="s">
        <v>2214</v>
      </c>
      <c r="AUN130" t="s">
        <v>2215</v>
      </c>
      <c r="AUO130" t="s">
        <v>2216</v>
      </c>
    </row>
    <row r="131" spans="1:534 1125:1237" x14ac:dyDescent="0.35">
      <c r="A131">
        <v>130</v>
      </c>
      <c r="B131" t="s">
        <v>2732</v>
      </c>
      <c r="C131" s="2">
        <v>45160</v>
      </c>
      <c r="D131" t="s">
        <v>2733</v>
      </c>
      <c r="E131" t="s">
        <v>2734</v>
      </c>
      <c r="F131" s="2">
        <v>45160.531572743057</v>
      </c>
      <c r="G131" s="2">
        <v>45160.708084745384</v>
      </c>
      <c r="H131" t="s">
        <v>2189</v>
      </c>
      <c r="K131" t="s">
        <v>2440</v>
      </c>
      <c r="L131" s="2">
        <v>45154</v>
      </c>
      <c r="M131" t="s">
        <v>73</v>
      </c>
      <c r="N131" t="s">
        <v>2735</v>
      </c>
      <c r="O131" t="s">
        <v>79</v>
      </c>
      <c r="P131" t="s">
        <v>2192</v>
      </c>
      <c r="S131" t="s">
        <v>2442</v>
      </c>
      <c r="T131" t="s">
        <v>2736</v>
      </c>
      <c r="V131" t="s">
        <v>2195</v>
      </c>
      <c r="X131" t="s">
        <v>2714</v>
      </c>
      <c r="AA131" t="s">
        <v>2303</v>
      </c>
      <c r="AB131">
        <v>1</v>
      </c>
      <c r="AC131">
        <v>1</v>
      </c>
      <c r="AD131">
        <v>1</v>
      </c>
      <c r="AE131">
        <v>0</v>
      </c>
      <c r="AF131">
        <v>3</v>
      </c>
      <c r="AH131" t="s">
        <v>2200</v>
      </c>
      <c r="AI131">
        <v>1000</v>
      </c>
      <c r="AJ131" t="s">
        <v>2199</v>
      </c>
      <c r="AM131">
        <v>30</v>
      </c>
      <c r="AN131">
        <v>2</v>
      </c>
      <c r="AO131">
        <v>0</v>
      </c>
      <c r="AP131">
        <v>1000</v>
      </c>
      <c r="AQ131">
        <v>1000</v>
      </c>
      <c r="AS131" t="s">
        <v>2198</v>
      </c>
      <c r="AT131" t="s">
        <v>2268</v>
      </c>
      <c r="AU131">
        <v>1</v>
      </c>
      <c r="AV131">
        <v>0</v>
      </c>
      <c r="AW131">
        <v>3500</v>
      </c>
      <c r="AY131" t="s">
        <v>2199</v>
      </c>
      <c r="BB131">
        <v>30</v>
      </c>
      <c r="BC131">
        <v>3</v>
      </c>
      <c r="BD131">
        <v>0</v>
      </c>
      <c r="BE131">
        <v>1000</v>
      </c>
      <c r="BF131">
        <v>500</v>
      </c>
      <c r="BH131" t="s">
        <v>2200</v>
      </c>
      <c r="BI131" t="s">
        <v>2269</v>
      </c>
      <c r="BJ131">
        <v>1</v>
      </c>
      <c r="BK131">
        <v>1</v>
      </c>
      <c r="BL131">
        <v>500</v>
      </c>
      <c r="BM131">
        <v>300</v>
      </c>
      <c r="BN131" t="s">
        <v>2199</v>
      </c>
      <c r="BQ131">
        <v>25</v>
      </c>
      <c r="BR131">
        <v>40</v>
      </c>
      <c r="BS131">
        <v>1</v>
      </c>
      <c r="BT131">
        <v>10000</v>
      </c>
      <c r="BU131">
        <v>10000</v>
      </c>
      <c r="BW131" t="s">
        <v>2220</v>
      </c>
      <c r="CS131" t="s">
        <v>2204</v>
      </c>
      <c r="CT131">
        <v>1</v>
      </c>
      <c r="CU131">
        <v>0</v>
      </c>
      <c r="CV131">
        <v>0</v>
      </c>
      <c r="CW131">
        <v>0</v>
      </c>
      <c r="EK131" t="s">
        <v>2254</v>
      </c>
      <c r="EL131">
        <v>1</v>
      </c>
      <c r="EM131">
        <v>1</v>
      </c>
      <c r="EN131">
        <v>1</v>
      </c>
      <c r="EO131">
        <v>1</v>
      </c>
      <c r="EP131">
        <v>0</v>
      </c>
      <c r="EQ131">
        <v>4</v>
      </c>
      <c r="ES131" t="s">
        <v>2200</v>
      </c>
      <c r="ET131">
        <v>5000</v>
      </c>
      <c r="EU131" t="s">
        <v>2199</v>
      </c>
      <c r="EX131">
        <v>7</v>
      </c>
      <c r="EY131">
        <v>3</v>
      </c>
      <c r="EZ131">
        <v>0</v>
      </c>
      <c r="FA131">
        <v>2000</v>
      </c>
      <c r="FB131">
        <v>2000</v>
      </c>
      <c r="FD131" t="s">
        <v>2200</v>
      </c>
      <c r="FE131">
        <v>7500</v>
      </c>
      <c r="FF131" t="s">
        <v>2199</v>
      </c>
      <c r="FI131">
        <v>30</v>
      </c>
      <c r="FJ131">
        <v>3</v>
      </c>
      <c r="FK131">
        <v>0</v>
      </c>
      <c r="FL131">
        <v>200</v>
      </c>
      <c r="FM131">
        <v>200</v>
      </c>
      <c r="FO131" t="s">
        <v>2200</v>
      </c>
      <c r="FP131">
        <v>2000</v>
      </c>
      <c r="FQ131" t="s">
        <v>2199</v>
      </c>
      <c r="FT131">
        <v>30</v>
      </c>
      <c r="FU131">
        <v>50</v>
      </c>
      <c r="FV131">
        <v>1</v>
      </c>
      <c r="FW131">
        <v>3</v>
      </c>
      <c r="FX131">
        <v>50</v>
      </c>
      <c r="FZ131" t="s">
        <v>2200</v>
      </c>
      <c r="GA131">
        <v>5000</v>
      </c>
      <c r="GB131" t="s">
        <v>2199</v>
      </c>
      <c r="GE131">
        <v>10</v>
      </c>
      <c r="GF131">
        <v>3</v>
      </c>
      <c r="GG131">
        <v>0</v>
      </c>
      <c r="GH131">
        <v>100</v>
      </c>
      <c r="GI131">
        <v>50</v>
      </c>
      <c r="GK131" t="s">
        <v>2220</v>
      </c>
      <c r="HH131" t="s">
        <v>2204</v>
      </c>
      <c r="HI131">
        <v>1</v>
      </c>
      <c r="HJ131">
        <v>0</v>
      </c>
      <c r="HK131">
        <v>0</v>
      </c>
      <c r="HL131">
        <v>0</v>
      </c>
      <c r="JB131" t="s">
        <v>2737</v>
      </c>
      <c r="JC131">
        <v>0</v>
      </c>
      <c r="JD131">
        <v>1</v>
      </c>
      <c r="JE131">
        <v>1</v>
      </c>
      <c r="JF131">
        <v>0</v>
      </c>
      <c r="JG131">
        <v>0</v>
      </c>
      <c r="JH131">
        <v>0</v>
      </c>
      <c r="JI131">
        <v>0</v>
      </c>
      <c r="JJ131">
        <v>0</v>
      </c>
      <c r="JK131">
        <v>0</v>
      </c>
      <c r="JL131">
        <v>1</v>
      </c>
      <c r="JM131">
        <v>1</v>
      </c>
      <c r="JN131">
        <v>1</v>
      </c>
      <c r="JO131">
        <v>1</v>
      </c>
      <c r="JP131">
        <v>0</v>
      </c>
      <c r="JQ131">
        <v>1</v>
      </c>
      <c r="JR131">
        <v>0</v>
      </c>
      <c r="JS131">
        <v>7</v>
      </c>
      <c r="JT131">
        <v>14</v>
      </c>
      <c r="KG131" t="s">
        <v>2198</v>
      </c>
      <c r="KH131" t="s">
        <v>2738</v>
      </c>
      <c r="KI131">
        <v>1</v>
      </c>
      <c r="KJ131">
        <v>0</v>
      </c>
      <c r="KK131">
        <v>8000</v>
      </c>
      <c r="KM131" t="s">
        <v>2199</v>
      </c>
      <c r="KP131">
        <v>10</v>
      </c>
      <c r="KQ131">
        <v>3</v>
      </c>
      <c r="KR131">
        <v>0</v>
      </c>
      <c r="KS131">
        <v>100</v>
      </c>
      <c r="KT131">
        <v>100</v>
      </c>
      <c r="KV131" t="s">
        <v>2446</v>
      </c>
      <c r="OG131" t="s">
        <v>2200</v>
      </c>
      <c r="OH131">
        <v>3500</v>
      </c>
      <c r="OI131" t="s">
        <v>2199</v>
      </c>
      <c r="OL131">
        <v>30</v>
      </c>
      <c r="OM131">
        <v>2</v>
      </c>
      <c r="ON131">
        <v>0</v>
      </c>
      <c r="OO131">
        <v>1000</v>
      </c>
      <c r="OP131">
        <v>1000</v>
      </c>
      <c r="OR131" t="s">
        <v>2200</v>
      </c>
      <c r="OS131">
        <v>4000</v>
      </c>
      <c r="OT131" t="s">
        <v>2199</v>
      </c>
      <c r="OW131">
        <v>30</v>
      </c>
      <c r="OX131">
        <v>3</v>
      </c>
      <c r="OY131">
        <v>0</v>
      </c>
      <c r="OZ131">
        <v>1000</v>
      </c>
      <c r="PA131">
        <v>1000</v>
      </c>
      <c r="PC131" t="s">
        <v>2200</v>
      </c>
      <c r="PD131">
        <v>4000</v>
      </c>
      <c r="PE131" t="s">
        <v>2199</v>
      </c>
      <c r="PH131">
        <v>30</v>
      </c>
      <c r="PI131">
        <v>2</v>
      </c>
      <c r="PJ131">
        <v>0</v>
      </c>
      <c r="PK131">
        <v>500</v>
      </c>
      <c r="PL131">
        <v>500</v>
      </c>
      <c r="PN131" t="s">
        <v>2200</v>
      </c>
      <c r="PO131">
        <v>2000</v>
      </c>
      <c r="PP131" t="s">
        <v>2199</v>
      </c>
      <c r="PS131">
        <v>14</v>
      </c>
      <c r="PT131">
        <v>2</v>
      </c>
      <c r="PU131">
        <v>0</v>
      </c>
      <c r="PV131">
        <v>1200</v>
      </c>
      <c r="PW131">
        <v>1200</v>
      </c>
      <c r="QM131" t="s">
        <v>2200</v>
      </c>
      <c r="QN131">
        <v>250</v>
      </c>
      <c r="QO131" t="s">
        <v>2199</v>
      </c>
      <c r="QR131">
        <v>14</v>
      </c>
      <c r="QS131">
        <v>1</v>
      </c>
      <c r="QT131">
        <v>0</v>
      </c>
      <c r="QU131">
        <v>25000</v>
      </c>
      <c r="QV131">
        <v>25000</v>
      </c>
      <c r="QX131" t="s">
        <v>2195</v>
      </c>
      <c r="QZ131" t="s">
        <v>2270</v>
      </c>
      <c r="RA131">
        <v>0</v>
      </c>
      <c r="RB131">
        <v>0</v>
      </c>
      <c r="RC131">
        <v>1</v>
      </c>
      <c r="RD131">
        <v>0</v>
      </c>
      <c r="RE131">
        <v>0</v>
      </c>
      <c r="RF131">
        <v>0</v>
      </c>
      <c r="RG131">
        <v>0</v>
      </c>
      <c r="RH131">
        <v>0</v>
      </c>
      <c r="RI131">
        <v>0</v>
      </c>
      <c r="RJ131">
        <v>0</v>
      </c>
      <c r="RK131">
        <v>0</v>
      </c>
      <c r="RL131">
        <v>0</v>
      </c>
      <c r="RM131">
        <v>0</v>
      </c>
      <c r="RN131">
        <v>0</v>
      </c>
      <c r="RO131">
        <v>0</v>
      </c>
      <c r="RP131">
        <v>0</v>
      </c>
      <c r="RR131" t="s">
        <v>506</v>
      </c>
      <c r="RS131">
        <v>0</v>
      </c>
      <c r="RT131">
        <v>0</v>
      </c>
      <c r="RU131">
        <v>0</v>
      </c>
      <c r="RV131">
        <v>0</v>
      </c>
      <c r="RW131">
        <v>0</v>
      </c>
      <c r="RX131">
        <v>0</v>
      </c>
      <c r="RY131">
        <v>0</v>
      </c>
      <c r="RZ131">
        <v>0</v>
      </c>
      <c r="SA131">
        <v>0</v>
      </c>
      <c r="SB131">
        <v>1</v>
      </c>
      <c r="SC131">
        <v>0</v>
      </c>
      <c r="SD131" t="s">
        <v>2739</v>
      </c>
      <c r="SF131" t="s">
        <v>2204</v>
      </c>
      <c r="SG131">
        <v>1</v>
      </c>
      <c r="SH131">
        <v>0</v>
      </c>
      <c r="SI131">
        <v>0</v>
      </c>
      <c r="SJ131">
        <v>0</v>
      </c>
      <c r="AQG131" t="s">
        <v>2206</v>
      </c>
      <c r="AQH131">
        <v>1</v>
      </c>
      <c r="AQI131">
        <v>0</v>
      </c>
      <c r="AQJ131">
        <v>0</v>
      </c>
      <c r="AQK131">
        <v>0</v>
      </c>
      <c r="AQL131">
        <v>0</v>
      </c>
      <c r="AQM131">
        <v>0</v>
      </c>
      <c r="AQN131">
        <v>0</v>
      </c>
      <c r="AQO131">
        <v>0</v>
      </c>
      <c r="AQP131">
        <v>0</v>
      </c>
      <c r="AQQ131">
        <v>0</v>
      </c>
      <c r="AQS131" t="s">
        <v>2740</v>
      </c>
      <c r="AQT131">
        <v>0</v>
      </c>
      <c r="AQU131">
        <v>0</v>
      </c>
      <c r="AQV131">
        <v>0</v>
      </c>
      <c r="AQW131">
        <v>0</v>
      </c>
      <c r="AQX131">
        <v>1</v>
      </c>
      <c r="AQY131">
        <v>1</v>
      </c>
      <c r="AQZ131">
        <v>0</v>
      </c>
      <c r="ARA131">
        <v>0</v>
      </c>
      <c r="ARB131">
        <v>0</v>
      </c>
      <c r="ARC131">
        <v>0</v>
      </c>
      <c r="ARD131">
        <v>0</v>
      </c>
      <c r="ARF131" t="s">
        <v>2306</v>
      </c>
      <c r="ARG131" t="s">
        <v>2210</v>
      </c>
      <c r="ARH131">
        <v>0</v>
      </c>
      <c r="ARI131">
        <v>1</v>
      </c>
      <c r="ARJ131">
        <v>0</v>
      </c>
      <c r="ARK131">
        <v>0</v>
      </c>
      <c r="ARL131">
        <v>0</v>
      </c>
      <c r="ARM131">
        <v>0</v>
      </c>
      <c r="ARO131" t="s">
        <v>2206</v>
      </c>
      <c r="ARP131">
        <v>1</v>
      </c>
      <c r="ARQ131">
        <v>0</v>
      </c>
      <c r="ARR131">
        <v>0</v>
      </c>
      <c r="ARS131">
        <v>0</v>
      </c>
      <c r="ART131">
        <v>0</v>
      </c>
      <c r="ARU131">
        <v>0</v>
      </c>
      <c r="ARW131">
        <v>0</v>
      </c>
      <c r="ARX131">
        <v>0</v>
      </c>
      <c r="ARY131">
        <v>0</v>
      </c>
      <c r="ASB131" t="s">
        <v>2211</v>
      </c>
      <c r="ASC131" t="s">
        <v>2206</v>
      </c>
      <c r="ASD131">
        <v>1</v>
      </c>
      <c r="ASE131">
        <v>0</v>
      </c>
      <c r="ASF131">
        <v>0</v>
      </c>
      <c r="ASG131">
        <v>0</v>
      </c>
      <c r="ASH131">
        <v>0</v>
      </c>
      <c r="ASI131">
        <v>0</v>
      </c>
      <c r="ASJ131">
        <v>0</v>
      </c>
      <c r="ASK131">
        <v>0</v>
      </c>
      <c r="ASL131">
        <v>0</v>
      </c>
      <c r="ASN131" t="s">
        <v>2206</v>
      </c>
      <c r="ASO131">
        <v>1</v>
      </c>
      <c r="ASP131">
        <v>0</v>
      </c>
      <c r="ASQ131">
        <v>0</v>
      </c>
      <c r="ASR131">
        <v>0</v>
      </c>
      <c r="ASS131">
        <v>0</v>
      </c>
      <c r="AST131">
        <v>0</v>
      </c>
      <c r="ASU131">
        <v>0</v>
      </c>
      <c r="ASV131">
        <v>0</v>
      </c>
      <c r="ASW131">
        <v>0</v>
      </c>
      <c r="ASX131">
        <v>0</v>
      </c>
      <c r="ASZ131" t="s">
        <v>2206</v>
      </c>
      <c r="ATA131">
        <v>1</v>
      </c>
      <c r="ATB131">
        <v>0</v>
      </c>
      <c r="ATC131">
        <v>0</v>
      </c>
      <c r="ATD131">
        <v>0</v>
      </c>
      <c r="ATE131">
        <v>0</v>
      </c>
      <c r="ATF131">
        <v>0</v>
      </c>
      <c r="ATG131">
        <v>0</v>
      </c>
      <c r="ATH131">
        <v>0</v>
      </c>
      <c r="ATI131">
        <v>0</v>
      </c>
      <c r="ATK131" t="s">
        <v>2741</v>
      </c>
      <c r="ATL131">
        <v>0</v>
      </c>
      <c r="ATM131">
        <v>0</v>
      </c>
      <c r="ATN131">
        <v>0</v>
      </c>
      <c r="ATO131">
        <v>0</v>
      </c>
      <c r="ATP131">
        <v>1</v>
      </c>
      <c r="ATQ131">
        <v>0</v>
      </c>
      <c r="ATR131">
        <v>1</v>
      </c>
      <c r="ATS131">
        <v>0</v>
      </c>
      <c r="ATT131">
        <v>0</v>
      </c>
      <c r="ATV131" t="s">
        <v>2213</v>
      </c>
      <c r="ATZ131" t="s">
        <v>2213</v>
      </c>
      <c r="AUD131" t="s">
        <v>2742</v>
      </c>
      <c r="AUI131">
        <v>470086132</v>
      </c>
      <c r="AUJ131" s="2">
        <v>45160.708865740737</v>
      </c>
      <c r="AUM131" t="s">
        <v>2214</v>
      </c>
      <c r="AUN131" t="s">
        <v>2215</v>
      </c>
      <c r="AUO131" t="s">
        <v>2216</v>
      </c>
    </row>
    <row r="132" spans="1:534 1125:1237" x14ac:dyDescent="0.35">
      <c r="A132">
        <v>131</v>
      </c>
      <c r="B132" t="s">
        <v>2743</v>
      </c>
      <c r="C132" s="2">
        <v>45160</v>
      </c>
      <c r="D132" t="s">
        <v>2733</v>
      </c>
      <c r="E132" t="s">
        <v>2734</v>
      </c>
      <c r="F132" s="2">
        <v>45160.595030763892</v>
      </c>
      <c r="G132" s="2">
        <v>45160.707566585646</v>
      </c>
      <c r="H132" t="s">
        <v>2189</v>
      </c>
      <c r="K132" t="s">
        <v>2440</v>
      </c>
      <c r="L132" s="2">
        <v>45154</v>
      </c>
      <c r="M132" t="s">
        <v>73</v>
      </c>
      <c r="N132" t="s">
        <v>2735</v>
      </c>
      <c r="O132" t="s">
        <v>79</v>
      </c>
      <c r="P132" t="s">
        <v>2192</v>
      </c>
      <c r="S132" t="s">
        <v>2442</v>
      </c>
      <c r="T132" t="s">
        <v>2736</v>
      </c>
      <c r="V132" t="s">
        <v>2195</v>
      </c>
      <c r="X132" t="s">
        <v>2714</v>
      </c>
      <c r="AA132" t="s">
        <v>2303</v>
      </c>
      <c r="AB132">
        <v>1</v>
      </c>
      <c r="AC132">
        <v>1</v>
      </c>
      <c r="AD132">
        <v>1</v>
      </c>
      <c r="AE132">
        <v>0</v>
      </c>
      <c r="AF132">
        <v>3</v>
      </c>
      <c r="AH132" t="s">
        <v>2200</v>
      </c>
      <c r="AI132">
        <v>1250</v>
      </c>
      <c r="AJ132" t="s">
        <v>2199</v>
      </c>
      <c r="AM132">
        <v>7</v>
      </c>
      <c r="AN132">
        <v>2</v>
      </c>
      <c r="AO132">
        <v>0</v>
      </c>
      <c r="AP132">
        <v>2000</v>
      </c>
      <c r="AQ132">
        <v>2000</v>
      </c>
      <c r="AS132" t="s">
        <v>2198</v>
      </c>
      <c r="AT132" t="s">
        <v>2268</v>
      </c>
      <c r="AU132">
        <v>1</v>
      </c>
      <c r="AV132">
        <v>0</v>
      </c>
      <c r="AW132">
        <v>3250</v>
      </c>
      <c r="AY132" t="s">
        <v>2199</v>
      </c>
      <c r="BB132">
        <v>21</v>
      </c>
      <c r="BC132">
        <v>3</v>
      </c>
      <c r="BD132">
        <v>0</v>
      </c>
      <c r="BE132">
        <v>1000</v>
      </c>
      <c r="BF132">
        <v>1000</v>
      </c>
      <c r="BH132" t="s">
        <v>2200</v>
      </c>
      <c r="BI132" t="s">
        <v>2269</v>
      </c>
      <c r="BJ132">
        <v>1</v>
      </c>
      <c r="BK132">
        <v>1</v>
      </c>
      <c r="BL132">
        <v>500</v>
      </c>
      <c r="BM132">
        <v>300</v>
      </c>
      <c r="BN132" t="s">
        <v>2199</v>
      </c>
      <c r="BQ132">
        <v>7</v>
      </c>
      <c r="BR132">
        <v>3</v>
      </c>
      <c r="BS132">
        <v>0</v>
      </c>
      <c r="BT132">
        <v>24000</v>
      </c>
      <c r="BU132">
        <v>20000</v>
      </c>
      <c r="BW132" t="s">
        <v>2220</v>
      </c>
      <c r="CS132" t="s">
        <v>2204</v>
      </c>
      <c r="CT132">
        <v>1</v>
      </c>
      <c r="CU132">
        <v>0</v>
      </c>
      <c r="CV132">
        <v>0</v>
      </c>
      <c r="CW132">
        <v>0</v>
      </c>
      <c r="EK132" t="s">
        <v>2744</v>
      </c>
      <c r="EL132">
        <v>1</v>
      </c>
      <c r="EM132">
        <v>0</v>
      </c>
      <c r="EN132">
        <v>1</v>
      </c>
      <c r="EO132">
        <v>1</v>
      </c>
      <c r="EP132">
        <v>0</v>
      </c>
      <c r="EQ132">
        <v>3</v>
      </c>
      <c r="ES132" t="s">
        <v>2200</v>
      </c>
      <c r="ET132">
        <v>5000</v>
      </c>
      <c r="EU132" t="s">
        <v>2199</v>
      </c>
      <c r="EX132">
        <v>7</v>
      </c>
      <c r="EY132">
        <v>1</v>
      </c>
      <c r="EZ132">
        <v>0</v>
      </c>
      <c r="FA132">
        <v>1000</v>
      </c>
      <c r="FB132">
        <v>1000</v>
      </c>
      <c r="FO132" t="s">
        <v>2200</v>
      </c>
      <c r="FP132">
        <v>1750</v>
      </c>
      <c r="FQ132" t="s">
        <v>2199</v>
      </c>
      <c r="FT132">
        <v>7</v>
      </c>
      <c r="FU132">
        <v>2</v>
      </c>
      <c r="FV132">
        <v>0</v>
      </c>
      <c r="FW132">
        <v>2000</v>
      </c>
      <c r="FX132">
        <v>2000</v>
      </c>
      <c r="FZ132" t="s">
        <v>2200</v>
      </c>
      <c r="GA132">
        <v>2500</v>
      </c>
      <c r="GB132" t="s">
        <v>2199</v>
      </c>
      <c r="GE132">
        <v>21</v>
      </c>
      <c r="GF132">
        <v>2</v>
      </c>
      <c r="GG132">
        <v>0</v>
      </c>
      <c r="GH132">
        <v>500</v>
      </c>
      <c r="GI132">
        <v>500</v>
      </c>
      <c r="GK132" t="s">
        <v>2220</v>
      </c>
      <c r="HH132" t="s">
        <v>2204</v>
      </c>
      <c r="HI132">
        <v>1</v>
      </c>
      <c r="HJ132">
        <v>0</v>
      </c>
      <c r="HK132">
        <v>0</v>
      </c>
      <c r="HL132">
        <v>0</v>
      </c>
      <c r="JB132" t="s">
        <v>2745</v>
      </c>
      <c r="JC132">
        <v>0</v>
      </c>
      <c r="JD132">
        <v>0</v>
      </c>
      <c r="JE132">
        <v>0</v>
      </c>
      <c r="JF132">
        <v>1</v>
      </c>
      <c r="JG132">
        <v>1</v>
      </c>
      <c r="JH132">
        <v>1</v>
      </c>
      <c r="JI132">
        <v>1</v>
      </c>
      <c r="JJ132">
        <v>0</v>
      </c>
      <c r="JK132">
        <v>1</v>
      </c>
      <c r="JL132">
        <v>1</v>
      </c>
      <c r="JM132">
        <v>1</v>
      </c>
      <c r="JN132">
        <v>1</v>
      </c>
      <c r="JO132">
        <v>1</v>
      </c>
      <c r="JP132">
        <v>1</v>
      </c>
      <c r="JQ132">
        <v>1</v>
      </c>
      <c r="JR132">
        <v>0</v>
      </c>
      <c r="JS132">
        <v>11</v>
      </c>
      <c r="JT132">
        <v>17</v>
      </c>
      <c r="LM132" t="s">
        <v>2200</v>
      </c>
      <c r="LN132">
        <v>6000</v>
      </c>
      <c r="LO132" t="s">
        <v>2199</v>
      </c>
      <c r="LR132">
        <v>7</v>
      </c>
      <c r="LS132">
        <v>3</v>
      </c>
      <c r="LT132">
        <v>0</v>
      </c>
      <c r="LU132">
        <v>1000</v>
      </c>
      <c r="LV132">
        <v>1000</v>
      </c>
      <c r="LX132" t="s">
        <v>2200</v>
      </c>
      <c r="LY132">
        <v>5000</v>
      </c>
      <c r="LZ132" t="s">
        <v>2199</v>
      </c>
      <c r="MC132">
        <v>7</v>
      </c>
      <c r="MD132">
        <v>3</v>
      </c>
      <c r="ME132">
        <v>0</v>
      </c>
      <c r="MF132">
        <v>300</v>
      </c>
      <c r="MG132">
        <v>300</v>
      </c>
      <c r="MI132" t="s">
        <v>2200</v>
      </c>
      <c r="MJ132">
        <v>1250</v>
      </c>
      <c r="MK132" t="s">
        <v>2199</v>
      </c>
      <c r="MN132">
        <v>7</v>
      </c>
      <c r="MO132">
        <v>3</v>
      </c>
      <c r="MP132">
        <v>0</v>
      </c>
      <c r="MQ132">
        <v>3000</v>
      </c>
      <c r="MR132">
        <v>3000</v>
      </c>
      <c r="MT132" t="s">
        <v>2200</v>
      </c>
      <c r="MU132">
        <v>150</v>
      </c>
      <c r="MV132" t="s">
        <v>2199</v>
      </c>
      <c r="MY132">
        <v>14</v>
      </c>
      <c r="MZ132">
        <v>3</v>
      </c>
      <c r="NA132">
        <v>0</v>
      </c>
      <c r="NB132">
        <v>4000</v>
      </c>
      <c r="NC132">
        <v>4000</v>
      </c>
      <c r="NV132" t="s">
        <v>2200</v>
      </c>
      <c r="NW132">
        <v>2250</v>
      </c>
      <c r="NX132" t="s">
        <v>2199</v>
      </c>
      <c r="OA132">
        <v>7</v>
      </c>
      <c r="OB132">
        <v>3</v>
      </c>
      <c r="OC132">
        <v>0</v>
      </c>
      <c r="OD132">
        <v>500</v>
      </c>
      <c r="OE132">
        <v>500</v>
      </c>
      <c r="OG132" t="s">
        <v>2200</v>
      </c>
      <c r="OH132">
        <v>3250</v>
      </c>
      <c r="OI132" t="s">
        <v>2199</v>
      </c>
      <c r="OL132">
        <v>14</v>
      </c>
      <c r="OM132">
        <v>3</v>
      </c>
      <c r="ON132">
        <v>0</v>
      </c>
      <c r="OO132">
        <v>1000</v>
      </c>
      <c r="OP132">
        <v>1000</v>
      </c>
      <c r="OR132" t="s">
        <v>2200</v>
      </c>
      <c r="OS132">
        <v>2000</v>
      </c>
      <c r="OT132" t="s">
        <v>2199</v>
      </c>
      <c r="OW132">
        <v>7</v>
      </c>
      <c r="OX132">
        <v>3</v>
      </c>
      <c r="OY132">
        <v>0</v>
      </c>
      <c r="OZ132">
        <v>300</v>
      </c>
      <c r="PA132">
        <v>300</v>
      </c>
      <c r="PC132" t="s">
        <v>2200</v>
      </c>
      <c r="PD132">
        <v>3500</v>
      </c>
      <c r="PE132" t="s">
        <v>2199</v>
      </c>
      <c r="PH132">
        <v>7</v>
      </c>
      <c r="PI132">
        <v>3</v>
      </c>
      <c r="PJ132">
        <v>0</v>
      </c>
      <c r="PK132">
        <v>400</v>
      </c>
      <c r="PL132">
        <v>400</v>
      </c>
      <c r="PN132" t="s">
        <v>2200</v>
      </c>
      <c r="PO132">
        <v>1750</v>
      </c>
      <c r="PP132" t="s">
        <v>2199</v>
      </c>
      <c r="PS132">
        <v>14</v>
      </c>
      <c r="PT132">
        <v>3</v>
      </c>
      <c r="PU132">
        <v>0</v>
      </c>
      <c r="PV132">
        <v>200</v>
      </c>
      <c r="PW132">
        <v>200</v>
      </c>
      <c r="PY132" t="s">
        <v>2200</v>
      </c>
      <c r="PZ132" t="s">
        <v>2195</v>
      </c>
      <c r="QA132">
        <v>6000</v>
      </c>
      <c r="QD132" t="s">
        <v>2199</v>
      </c>
      <c r="QG132">
        <v>14</v>
      </c>
      <c r="QH132">
        <v>3</v>
      </c>
      <c r="QI132">
        <v>0</v>
      </c>
      <c r="QJ132">
        <v>400</v>
      </c>
      <c r="QK132">
        <v>400</v>
      </c>
      <c r="QM132" t="s">
        <v>2200</v>
      </c>
      <c r="QN132">
        <v>250</v>
      </c>
      <c r="QO132" t="s">
        <v>2199</v>
      </c>
      <c r="QR132">
        <v>14</v>
      </c>
      <c r="QS132">
        <v>3</v>
      </c>
      <c r="QT132">
        <v>0</v>
      </c>
      <c r="QU132">
        <v>2000</v>
      </c>
      <c r="QV132">
        <v>2000</v>
      </c>
      <c r="QX132" t="s">
        <v>2220</v>
      </c>
      <c r="SF132" t="s">
        <v>2204</v>
      </c>
      <c r="SG132">
        <v>1</v>
      </c>
      <c r="SH132">
        <v>0</v>
      </c>
      <c r="SI132">
        <v>0</v>
      </c>
      <c r="SJ132">
        <v>0</v>
      </c>
      <c r="AQG132" t="s">
        <v>2206</v>
      </c>
      <c r="AQH132">
        <v>1</v>
      </c>
      <c r="AQI132">
        <v>0</v>
      </c>
      <c r="AQJ132">
        <v>0</v>
      </c>
      <c r="AQK132">
        <v>0</v>
      </c>
      <c r="AQL132">
        <v>0</v>
      </c>
      <c r="AQM132">
        <v>0</v>
      </c>
      <c r="AQN132">
        <v>0</v>
      </c>
      <c r="AQO132">
        <v>0</v>
      </c>
      <c r="AQP132">
        <v>0</v>
      </c>
      <c r="AQQ132">
        <v>0</v>
      </c>
      <c r="AQS132" t="s">
        <v>2746</v>
      </c>
      <c r="AQT132">
        <v>0</v>
      </c>
      <c r="AQU132">
        <v>0</v>
      </c>
      <c r="AQV132">
        <v>1</v>
      </c>
      <c r="AQW132">
        <v>1</v>
      </c>
      <c r="AQX132">
        <v>1</v>
      </c>
      <c r="AQY132">
        <v>1</v>
      </c>
      <c r="AQZ132">
        <v>0</v>
      </c>
      <c r="ARA132">
        <v>0</v>
      </c>
      <c r="ARB132">
        <v>0</v>
      </c>
      <c r="ARC132">
        <v>0</v>
      </c>
      <c r="ARD132">
        <v>0</v>
      </c>
      <c r="ARF132" t="s">
        <v>2306</v>
      </c>
      <c r="ARG132" t="s">
        <v>2210</v>
      </c>
      <c r="ARH132">
        <v>0</v>
      </c>
      <c r="ARI132">
        <v>1</v>
      </c>
      <c r="ARJ132">
        <v>0</v>
      </c>
      <c r="ARK132">
        <v>0</v>
      </c>
      <c r="ARL132">
        <v>0</v>
      </c>
      <c r="ARM132">
        <v>0</v>
      </c>
      <c r="ARO132" t="s">
        <v>2206</v>
      </c>
      <c r="ARP132">
        <v>1</v>
      </c>
      <c r="ARQ132">
        <v>0</v>
      </c>
      <c r="ARR132">
        <v>0</v>
      </c>
      <c r="ARS132">
        <v>0</v>
      </c>
      <c r="ART132">
        <v>0</v>
      </c>
      <c r="ARU132">
        <v>0</v>
      </c>
      <c r="ARW132">
        <v>0</v>
      </c>
      <c r="ARX132">
        <v>0</v>
      </c>
      <c r="ARY132">
        <v>0</v>
      </c>
      <c r="ASB132" t="s">
        <v>2211</v>
      </c>
      <c r="ASC132" t="s">
        <v>2206</v>
      </c>
      <c r="ASD132">
        <v>1</v>
      </c>
      <c r="ASE132">
        <v>0</v>
      </c>
      <c r="ASF132">
        <v>0</v>
      </c>
      <c r="ASG132">
        <v>0</v>
      </c>
      <c r="ASH132">
        <v>0</v>
      </c>
      <c r="ASI132">
        <v>0</v>
      </c>
      <c r="ASJ132">
        <v>0</v>
      </c>
      <c r="ASK132">
        <v>0</v>
      </c>
      <c r="ASL132">
        <v>0</v>
      </c>
      <c r="ASN132" t="s">
        <v>2206</v>
      </c>
      <c r="ASO132">
        <v>1</v>
      </c>
      <c r="ASP132">
        <v>0</v>
      </c>
      <c r="ASQ132">
        <v>0</v>
      </c>
      <c r="ASR132">
        <v>0</v>
      </c>
      <c r="ASS132">
        <v>0</v>
      </c>
      <c r="AST132">
        <v>0</v>
      </c>
      <c r="ASU132">
        <v>0</v>
      </c>
      <c r="ASV132">
        <v>0</v>
      </c>
      <c r="ASW132">
        <v>0</v>
      </c>
      <c r="ASX132">
        <v>0</v>
      </c>
      <c r="ASZ132" t="s">
        <v>2206</v>
      </c>
      <c r="ATA132">
        <v>1</v>
      </c>
      <c r="ATB132">
        <v>0</v>
      </c>
      <c r="ATC132">
        <v>0</v>
      </c>
      <c r="ATD132">
        <v>0</v>
      </c>
      <c r="ATE132">
        <v>0</v>
      </c>
      <c r="ATF132">
        <v>0</v>
      </c>
      <c r="ATG132">
        <v>0</v>
      </c>
      <c r="ATH132">
        <v>0</v>
      </c>
      <c r="ATI132">
        <v>0</v>
      </c>
      <c r="ATK132" t="s">
        <v>2741</v>
      </c>
      <c r="ATL132">
        <v>0</v>
      </c>
      <c r="ATM132">
        <v>0</v>
      </c>
      <c r="ATN132">
        <v>0</v>
      </c>
      <c r="ATO132">
        <v>0</v>
      </c>
      <c r="ATP132">
        <v>1</v>
      </c>
      <c r="ATQ132">
        <v>0</v>
      </c>
      <c r="ATR132">
        <v>1</v>
      </c>
      <c r="ATS132">
        <v>0</v>
      </c>
      <c r="ATT132">
        <v>0</v>
      </c>
      <c r="ATV132" t="s">
        <v>2213</v>
      </c>
      <c r="ATZ132" t="s">
        <v>2213</v>
      </c>
      <c r="AUD132" t="s">
        <v>2747</v>
      </c>
      <c r="AUI132">
        <v>470086188</v>
      </c>
      <c r="AUJ132" s="2">
        <v>45160.708958333329</v>
      </c>
      <c r="AUM132" t="s">
        <v>2214</v>
      </c>
      <c r="AUN132" t="s">
        <v>2215</v>
      </c>
      <c r="AUO132" t="s">
        <v>2216</v>
      </c>
    </row>
    <row r="133" spans="1:534 1125:1237" x14ac:dyDescent="0.35">
      <c r="A133">
        <v>132</v>
      </c>
      <c r="B133" t="s">
        <v>2748</v>
      </c>
      <c r="C133" s="2">
        <v>45160</v>
      </c>
      <c r="D133" t="s">
        <v>2733</v>
      </c>
      <c r="E133" t="s">
        <v>2734</v>
      </c>
      <c r="F133" s="2">
        <v>45160.630062523152</v>
      </c>
      <c r="G133" s="2">
        <v>45160.707766307867</v>
      </c>
      <c r="H133" t="s">
        <v>2189</v>
      </c>
      <c r="K133" t="s">
        <v>2440</v>
      </c>
      <c r="L133" s="2">
        <v>45154</v>
      </c>
      <c r="M133" t="s">
        <v>73</v>
      </c>
      <c r="N133" t="s">
        <v>2735</v>
      </c>
      <c r="O133" t="s">
        <v>79</v>
      </c>
      <c r="P133" t="s">
        <v>2192</v>
      </c>
      <c r="S133" t="s">
        <v>2442</v>
      </c>
      <c r="T133" t="s">
        <v>2736</v>
      </c>
      <c r="V133" t="s">
        <v>2195</v>
      </c>
      <c r="X133" t="s">
        <v>2253</v>
      </c>
      <c r="AA133" t="s">
        <v>2749</v>
      </c>
      <c r="AB133">
        <v>1</v>
      </c>
      <c r="AC133">
        <v>1</v>
      </c>
      <c r="AD133">
        <v>1</v>
      </c>
      <c r="AE133">
        <v>0</v>
      </c>
      <c r="AF133">
        <v>3</v>
      </c>
      <c r="AH133" t="s">
        <v>2200</v>
      </c>
      <c r="AI133">
        <v>1500</v>
      </c>
      <c r="AJ133" t="s">
        <v>2199</v>
      </c>
      <c r="AM133">
        <v>14</v>
      </c>
      <c r="AN133">
        <v>3</v>
      </c>
      <c r="AO133">
        <v>0</v>
      </c>
      <c r="AP133">
        <v>1000</v>
      </c>
      <c r="AQ133">
        <v>1000</v>
      </c>
      <c r="AS133" t="s">
        <v>2198</v>
      </c>
      <c r="AT133" t="s">
        <v>2268</v>
      </c>
      <c r="AU133">
        <v>1</v>
      </c>
      <c r="AV133">
        <v>0</v>
      </c>
      <c r="AW133">
        <v>3750</v>
      </c>
      <c r="AY133" t="s">
        <v>2199</v>
      </c>
      <c r="BB133">
        <v>14</v>
      </c>
      <c r="BC133">
        <v>3</v>
      </c>
      <c r="BD133">
        <v>0</v>
      </c>
      <c r="BE133">
        <v>300</v>
      </c>
      <c r="BF133">
        <v>300</v>
      </c>
      <c r="BH133" t="s">
        <v>2200</v>
      </c>
      <c r="BI133" t="s">
        <v>2269</v>
      </c>
      <c r="BJ133">
        <v>1</v>
      </c>
      <c r="BK133">
        <v>1</v>
      </c>
      <c r="BL133">
        <v>600</v>
      </c>
      <c r="BM133">
        <v>300</v>
      </c>
      <c r="BN133" t="s">
        <v>2199</v>
      </c>
      <c r="BQ133">
        <v>14</v>
      </c>
      <c r="BR133">
        <v>3</v>
      </c>
      <c r="BS133">
        <v>0</v>
      </c>
      <c r="BT133">
        <v>2000</v>
      </c>
      <c r="BU133">
        <v>2000</v>
      </c>
      <c r="BW133" t="s">
        <v>2220</v>
      </c>
      <c r="CS133" t="s">
        <v>2204</v>
      </c>
      <c r="CT133">
        <v>1</v>
      </c>
      <c r="CU133">
        <v>0</v>
      </c>
      <c r="CV133">
        <v>0</v>
      </c>
      <c r="CW133">
        <v>0</v>
      </c>
      <c r="EK133" t="s">
        <v>2750</v>
      </c>
      <c r="EL133">
        <v>1</v>
      </c>
      <c r="EM133">
        <v>1</v>
      </c>
      <c r="EN133">
        <v>0</v>
      </c>
      <c r="EO133">
        <v>1</v>
      </c>
      <c r="EP133">
        <v>0</v>
      </c>
      <c r="EQ133">
        <v>3</v>
      </c>
      <c r="ES133" t="s">
        <v>2200</v>
      </c>
      <c r="ET133">
        <v>5500</v>
      </c>
      <c r="EU133" t="s">
        <v>2199</v>
      </c>
      <c r="EX133">
        <v>7</v>
      </c>
      <c r="EY133">
        <v>3</v>
      </c>
      <c r="EZ133">
        <v>0</v>
      </c>
      <c r="FA133">
        <v>1000</v>
      </c>
      <c r="FB133">
        <v>1000</v>
      </c>
      <c r="FD133" t="s">
        <v>2200</v>
      </c>
      <c r="FE133">
        <v>7500</v>
      </c>
      <c r="FF133" t="s">
        <v>2199</v>
      </c>
      <c r="FI133">
        <v>7</v>
      </c>
      <c r="FJ133">
        <v>3</v>
      </c>
      <c r="FK133">
        <v>0</v>
      </c>
      <c r="FL133">
        <v>300</v>
      </c>
      <c r="FM133">
        <v>300</v>
      </c>
      <c r="FZ133" t="s">
        <v>2200</v>
      </c>
      <c r="GA133">
        <v>2000</v>
      </c>
      <c r="GB133" t="s">
        <v>2199</v>
      </c>
      <c r="GE133">
        <v>7</v>
      </c>
      <c r="GF133">
        <v>3</v>
      </c>
      <c r="GG133">
        <v>0</v>
      </c>
      <c r="GH133">
        <v>400</v>
      </c>
      <c r="GI133">
        <v>400</v>
      </c>
      <c r="GK133" t="s">
        <v>2220</v>
      </c>
      <c r="HH133" t="s">
        <v>2204</v>
      </c>
      <c r="HI133">
        <v>1</v>
      </c>
      <c r="HJ133">
        <v>0</v>
      </c>
      <c r="HK133">
        <v>0</v>
      </c>
      <c r="HL133">
        <v>0</v>
      </c>
      <c r="JB133" t="s">
        <v>2745</v>
      </c>
      <c r="JC133">
        <v>0</v>
      </c>
      <c r="JD133">
        <v>0</v>
      </c>
      <c r="JE133">
        <v>0</v>
      </c>
      <c r="JF133">
        <v>1</v>
      </c>
      <c r="JG133">
        <v>1</v>
      </c>
      <c r="JH133">
        <v>1</v>
      </c>
      <c r="JI133">
        <v>1</v>
      </c>
      <c r="JJ133">
        <v>0</v>
      </c>
      <c r="JK133">
        <v>1</v>
      </c>
      <c r="JL133">
        <v>1</v>
      </c>
      <c r="JM133">
        <v>1</v>
      </c>
      <c r="JN133">
        <v>1</v>
      </c>
      <c r="JO133">
        <v>1</v>
      </c>
      <c r="JP133">
        <v>1</v>
      </c>
      <c r="JQ133">
        <v>1</v>
      </c>
      <c r="JR133">
        <v>0</v>
      </c>
      <c r="JS133">
        <v>11</v>
      </c>
      <c r="JT133">
        <v>17</v>
      </c>
      <c r="LM133" t="s">
        <v>2200</v>
      </c>
      <c r="LN133">
        <v>7500</v>
      </c>
      <c r="LO133" t="s">
        <v>2199</v>
      </c>
      <c r="LR133">
        <v>14</v>
      </c>
      <c r="LS133">
        <v>3</v>
      </c>
      <c r="LT133">
        <v>0</v>
      </c>
      <c r="LU133">
        <v>60</v>
      </c>
      <c r="LV133">
        <v>60</v>
      </c>
      <c r="LX133" t="s">
        <v>2200</v>
      </c>
      <c r="LY133">
        <v>6500</v>
      </c>
      <c r="LZ133" t="s">
        <v>2199</v>
      </c>
      <c r="MC133">
        <v>14</v>
      </c>
      <c r="MD133">
        <v>3</v>
      </c>
      <c r="ME133">
        <v>0</v>
      </c>
      <c r="MF133">
        <v>80</v>
      </c>
      <c r="MG133">
        <v>80</v>
      </c>
      <c r="MI133" t="s">
        <v>2200</v>
      </c>
      <c r="MJ133">
        <v>1750</v>
      </c>
      <c r="MK133" t="s">
        <v>2199</v>
      </c>
      <c r="MN133">
        <v>14</v>
      </c>
      <c r="MO133">
        <v>3</v>
      </c>
      <c r="MP133">
        <v>0</v>
      </c>
      <c r="MQ133">
        <v>2000</v>
      </c>
      <c r="MR133">
        <v>1500</v>
      </c>
      <c r="MT133" t="s">
        <v>2200</v>
      </c>
      <c r="MU133">
        <v>125</v>
      </c>
      <c r="MV133" t="s">
        <v>2199</v>
      </c>
      <c r="MY133">
        <v>14</v>
      </c>
      <c r="MZ133">
        <v>3</v>
      </c>
      <c r="NA133">
        <v>0</v>
      </c>
      <c r="NB133">
        <v>4000</v>
      </c>
      <c r="NC133">
        <v>3000</v>
      </c>
      <c r="NV133" t="s">
        <v>2200</v>
      </c>
      <c r="NW133">
        <v>1750</v>
      </c>
      <c r="NX133" t="s">
        <v>2199</v>
      </c>
      <c r="OA133">
        <v>20</v>
      </c>
      <c r="OB133">
        <v>3</v>
      </c>
      <c r="OC133">
        <v>0</v>
      </c>
      <c r="OD133">
        <v>400</v>
      </c>
      <c r="OE133">
        <v>400</v>
      </c>
      <c r="OG133" t="s">
        <v>2200</v>
      </c>
      <c r="OH133">
        <v>2500</v>
      </c>
      <c r="OI133" t="s">
        <v>2199</v>
      </c>
      <c r="OL133">
        <v>20</v>
      </c>
      <c r="OM133">
        <v>3</v>
      </c>
      <c r="ON133">
        <v>0</v>
      </c>
      <c r="OO133">
        <v>600</v>
      </c>
      <c r="OP133">
        <v>600</v>
      </c>
      <c r="OR133" t="s">
        <v>2200</v>
      </c>
      <c r="OS133">
        <v>2500</v>
      </c>
      <c r="OT133" t="s">
        <v>2199</v>
      </c>
      <c r="OW133">
        <v>14</v>
      </c>
      <c r="OX133">
        <v>3</v>
      </c>
      <c r="OY133">
        <v>0</v>
      </c>
      <c r="OZ133">
        <v>1000</v>
      </c>
      <c r="PA133">
        <v>1000</v>
      </c>
      <c r="PC133" t="s">
        <v>2200</v>
      </c>
      <c r="PD133">
        <v>3000</v>
      </c>
      <c r="PE133" t="s">
        <v>2199</v>
      </c>
      <c r="PH133">
        <v>18</v>
      </c>
      <c r="PI133">
        <v>3</v>
      </c>
      <c r="PJ133">
        <v>0</v>
      </c>
      <c r="PK133">
        <v>1000</v>
      </c>
      <c r="PL133">
        <v>1000</v>
      </c>
      <c r="PN133" t="s">
        <v>2200</v>
      </c>
      <c r="PO133">
        <v>3000</v>
      </c>
      <c r="PP133" t="s">
        <v>2199</v>
      </c>
      <c r="PS133">
        <v>14</v>
      </c>
      <c r="PT133">
        <v>3</v>
      </c>
      <c r="PU133">
        <v>0</v>
      </c>
      <c r="PV133">
        <v>500</v>
      </c>
      <c r="PW133">
        <v>500</v>
      </c>
      <c r="PY133" t="s">
        <v>2200</v>
      </c>
      <c r="PZ133" t="s">
        <v>2195</v>
      </c>
      <c r="QA133">
        <v>6000</v>
      </c>
      <c r="QD133" t="s">
        <v>2199</v>
      </c>
      <c r="QG133">
        <v>14</v>
      </c>
      <c r="QH133">
        <v>3</v>
      </c>
      <c r="QI133">
        <v>0</v>
      </c>
      <c r="QJ133">
        <v>500</v>
      </c>
      <c r="QK133">
        <v>500</v>
      </c>
      <c r="QM133" t="s">
        <v>2200</v>
      </c>
      <c r="QN133">
        <v>250</v>
      </c>
      <c r="QO133" t="s">
        <v>2199</v>
      </c>
      <c r="QR133">
        <v>30</v>
      </c>
      <c r="QS133">
        <v>3</v>
      </c>
      <c r="QT133">
        <v>0</v>
      </c>
      <c r="QU133">
        <v>300</v>
      </c>
      <c r="QV133">
        <v>300</v>
      </c>
      <c r="QX133" t="s">
        <v>2220</v>
      </c>
      <c r="SF133" t="s">
        <v>2204</v>
      </c>
      <c r="SG133">
        <v>1</v>
      </c>
      <c r="SH133">
        <v>0</v>
      </c>
      <c r="SI133">
        <v>0</v>
      </c>
      <c r="SJ133">
        <v>0</v>
      </c>
      <c r="AQG133" t="s">
        <v>506</v>
      </c>
      <c r="AQH133">
        <v>0</v>
      </c>
      <c r="AQI133">
        <v>0</v>
      </c>
      <c r="AQJ133">
        <v>0</v>
      </c>
      <c r="AQK133">
        <v>0</v>
      </c>
      <c r="AQL133">
        <v>0</v>
      </c>
      <c r="AQM133">
        <v>0</v>
      </c>
      <c r="AQN133">
        <v>0</v>
      </c>
      <c r="AQO133">
        <v>1</v>
      </c>
      <c r="AQP133">
        <v>0</v>
      </c>
      <c r="AQQ133">
        <v>0</v>
      </c>
      <c r="AQR133" t="s">
        <v>2751</v>
      </c>
      <c r="AQS133" t="s">
        <v>2752</v>
      </c>
      <c r="AQT133">
        <v>0</v>
      </c>
      <c r="AQU133">
        <v>0</v>
      </c>
      <c r="AQV133">
        <v>0</v>
      </c>
      <c r="AQW133">
        <v>0</v>
      </c>
      <c r="AQX133">
        <v>0</v>
      </c>
      <c r="AQY133">
        <v>1</v>
      </c>
      <c r="AQZ133">
        <v>0</v>
      </c>
      <c r="ARA133">
        <v>0</v>
      </c>
      <c r="ARB133">
        <v>0</v>
      </c>
      <c r="ARC133">
        <v>0</v>
      </c>
      <c r="ARD133">
        <v>0</v>
      </c>
      <c r="ARF133" t="s">
        <v>2335</v>
      </c>
      <c r="ARG133" t="s">
        <v>2210</v>
      </c>
      <c r="ARH133">
        <v>0</v>
      </c>
      <c r="ARI133">
        <v>1</v>
      </c>
      <c r="ARJ133">
        <v>0</v>
      </c>
      <c r="ARK133">
        <v>0</v>
      </c>
      <c r="ARL133">
        <v>0</v>
      </c>
      <c r="ARM133">
        <v>0</v>
      </c>
      <c r="ARO133" t="s">
        <v>2206</v>
      </c>
      <c r="ARP133">
        <v>1</v>
      </c>
      <c r="ARQ133">
        <v>0</v>
      </c>
      <c r="ARR133">
        <v>0</v>
      </c>
      <c r="ARS133">
        <v>0</v>
      </c>
      <c r="ART133">
        <v>0</v>
      </c>
      <c r="ARU133">
        <v>0</v>
      </c>
      <c r="ARW133">
        <v>0</v>
      </c>
      <c r="ARX133">
        <v>0</v>
      </c>
      <c r="ARY133">
        <v>0</v>
      </c>
      <c r="ASB133" t="s">
        <v>2211</v>
      </c>
      <c r="ASC133" t="s">
        <v>2206</v>
      </c>
      <c r="ASD133">
        <v>1</v>
      </c>
      <c r="ASE133">
        <v>0</v>
      </c>
      <c r="ASF133">
        <v>0</v>
      </c>
      <c r="ASG133">
        <v>0</v>
      </c>
      <c r="ASH133">
        <v>0</v>
      </c>
      <c r="ASI133">
        <v>0</v>
      </c>
      <c r="ASJ133">
        <v>0</v>
      </c>
      <c r="ASK133">
        <v>0</v>
      </c>
      <c r="ASL133">
        <v>0</v>
      </c>
      <c r="ASN133" t="s">
        <v>2206</v>
      </c>
      <c r="ASO133">
        <v>1</v>
      </c>
      <c r="ASP133">
        <v>0</v>
      </c>
      <c r="ASQ133">
        <v>0</v>
      </c>
      <c r="ASR133">
        <v>0</v>
      </c>
      <c r="ASS133">
        <v>0</v>
      </c>
      <c r="AST133">
        <v>0</v>
      </c>
      <c r="ASU133">
        <v>0</v>
      </c>
      <c r="ASV133">
        <v>0</v>
      </c>
      <c r="ASW133">
        <v>0</v>
      </c>
      <c r="ASX133">
        <v>0</v>
      </c>
      <c r="ASZ133" t="s">
        <v>2206</v>
      </c>
      <c r="ATA133">
        <v>1</v>
      </c>
      <c r="ATB133">
        <v>0</v>
      </c>
      <c r="ATC133">
        <v>0</v>
      </c>
      <c r="ATD133">
        <v>0</v>
      </c>
      <c r="ATE133">
        <v>0</v>
      </c>
      <c r="ATF133">
        <v>0</v>
      </c>
      <c r="ATG133">
        <v>0</v>
      </c>
      <c r="ATH133">
        <v>0</v>
      </c>
      <c r="ATI133">
        <v>0</v>
      </c>
      <c r="ATK133" t="s">
        <v>2741</v>
      </c>
      <c r="ATL133">
        <v>0</v>
      </c>
      <c r="ATM133">
        <v>0</v>
      </c>
      <c r="ATN133">
        <v>0</v>
      </c>
      <c r="ATO133">
        <v>0</v>
      </c>
      <c r="ATP133">
        <v>1</v>
      </c>
      <c r="ATQ133">
        <v>0</v>
      </c>
      <c r="ATR133">
        <v>1</v>
      </c>
      <c r="ATS133">
        <v>0</v>
      </c>
      <c r="ATT133">
        <v>0</v>
      </c>
      <c r="ATV133" t="s">
        <v>2213</v>
      </c>
      <c r="ATZ133" t="s">
        <v>2213</v>
      </c>
      <c r="AUD133" t="s">
        <v>2753</v>
      </c>
      <c r="AUI133">
        <v>470086241</v>
      </c>
      <c r="AUJ133" s="2">
        <v>45160.709027777782</v>
      </c>
      <c r="AUM133" t="s">
        <v>2214</v>
      </c>
      <c r="AUN133" t="s">
        <v>2215</v>
      </c>
      <c r="AUO133" t="s">
        <v>2216</v>
      </c>
    </row>
    <row r="134" spans="1:534 1125:1237" x14ac:dyDescent="0.35">
      <c r="A134">
        <v>133</v>
      </c>
      <c r="B134" t="s">
        <v>2754</v>
      </c>
      <c r="C134" s="2">
        <v>45160</v>
      </c>
      <c r="D134" t="s">
        <v>2733</v>
      </c>
      <c r="E134" t="s">
        <v>2734</v>
      </c>
      <c r="F134" s="2">
        <v>45160.659123657402</v>
      </c>
      <c r="G134" s="2">
        <v>45160.708532233803</v>
      </c>
      <c r="H134" t="s">
        <v>2189</v>
      </c>
      <c r="K134" t="s">
        <v>2440</v>
      </c>
      <c r="L134" s="2">
        <v>45155</v>
      </c>
      <c r="M134" t="s">
        <v>73</v>
      </c>
      <c r="N134" t="s">
        <v>2735</v>
      </c>
      <c r="O134" t="s">
        <v>79</v>
      </c>
      <c r="P134" t="s">
        <v>2192</v>
      </c>
      <c r="S134" t="s">
        <v>2442</v>
      </c>
      <c r="T134" t="s">
        <v>2736</v>
      </c>
      <c r="V134" t="s">
        <v>2195</v>
      </c>
      <c r="X134" t="s">
        <v>2714</v>
      </c>
      <c r="AA134" t="s">
        <v>2303</v>
      </c>
      <c r="AB134">
        <v>1</v>
      </c>
      <c r="AC134">
        <v>1</v>
      </c>
      <c r="AD134">
        <v>1</v>
      </c>
      <c r="AE134">
        <v>0</v>
      </c>
      <c r="AF134">
        <v>3</v>
      </c>
      <c r="AH134" t="s">
        <v>2200</v>
      </c>
      <c r="AI134">
        <v>1750</v>
      </c>
      <c r="AJ134" t="s">
        <v>2199</v>
      </c>
      <c r="AM134">
        <v>14</v>
      </c>
      <c r="AN134">
        <v>3</v>
      </c>
      <c r="AO134">
        <v>0</v>
      </c>
      <c r="AP134">
        <v>300</v>
      </c>
      <c r="AQ134">
        <v>300</v>
      </c>
      <c r="AS134" t="s">
        <v>2200</v>
      </c>
      <c r="AT134" t="s">
        <v>2268</v>
      </c>
      <c r="AU134">
        <v>1</v>
      </c>
      <c r="AV134">
        <v>0</v>
      </c>
      <c r="AW134">
        <v>4000</v>
      </c>
      <c r="AY134" t="s">
        <v>2199</v>
      </c>
      <c r="BB134">
        <v>14</v>
      </c>
      <c r="BC134">
        <v>3</v>
      </c>
      <c r="BD134">
        <v>0</v>
      </c>
      <c r="BE134">
        <v>400</v>
      </c>
      <c r="BF134">
        <v>400</v>
      </c>
      <c r="BH134" t="s">
        <v>2200</v>
      </c>
      <c r="BI134" t="s">
        <v>2269</v>
      </c>
      <c r="BJ134">
        <v>1</v>
      </c>
      <c r="BK134">
        <v>1</v>
      </c>
      <c r="BL134">
        <v>600</v>
      </c>
      <c r="BM134">
        <v>300</v>
      </c>
      <c r="BN134" t="s">
        <v>2199</v>
      </c>
      <c r="BQ134">
        <v>12</v>
      </c>
      <c r="BR134">
        <v>3</v>
      </c>
      <c r="BS134">
        <v>0</v>
      </c>
      <c r="BT134">
        <v>20000</v>
      </c>
      <c r="BU134">
        <v>20000</v>
      </c>
      <c r="BW134" t="s">
        <v>2220</v>
      </c>
      <c r="CS134" t="s">
        <v>2223</v>
      </c>
      <c r="CT134">
        <v>0</v>
      </c>
      <c r="CU134">
        <v>1</v>
      </c>
      <c r="CV134">
        <v>0</v>
      </c>
      <c r="CW134">
        <v>0</v>
      </c>
      <c r="CX134" t="s">
        <v>2284</v>
      </c>
      <c r="CY134">
        <v>0</v>
      </c>
      <c r="CZ134">
        <v>1</v>
      </c>
      <c r="DA134">
        <v>0</v>
      </c>
      <c r="DB134">
        <v>0</v>
      </c>
      <c r="DC134" t="s">
        <v>2280</v>
      </c>
      <c r="DD134">
        <v>0</v>
      </c>
      <c r="DE134">
        <v>0</v>
      </c>
      <c r="DF134">
        <v>0</v>
      </c>
      <c r="DG134">
        <v>0</v>
      </c>
      <c r="DH134">
        <v>0</v>
      </c>
      <c r="DI134">
        <v>1</v>
      </c>
      <c r="DJ134">
        <v>0</v>
      </c>
      <c r="DK134">
        <v>0</v>
      </c>
      <c r="DL134">
        <v>0</v>
      </c>
      <c r="DM134">
        <v>0</v>
      </c>
      <c r="DN134">
        <v>0</v>
      </c>
      <c r="DO134">
        <v>0</v>
      </c>
      <c r="EK134" t="s">
        <v>2448</v>
      </c>
      <c r="EL134">
        <v>1</v>
      </c>
      <c r="EM134">
        <v>0</v>
      </c>
      <c r="EN134">
        <v>0</v>
      </c>
      <c r="EO134">
        <v>0</v>
      </c>
      <c r="EP134">
        <v>0</v>
      </c>
      <c r="EQ134">
        <v>1</v>
      </c>
      <c r="ES134" t="s">
        <v>2200</v>
      </c>
      <c r="ET134">
        <v>5000</v>
      </c>
      <c r="EU134" t="s">
        <v>2199</v>
      </c>
      <c r="EX134">
        <v>12</v>
      </c>
      <c r="EY134">
        <v>4</v>
      </c>
      <c r="EZ134">
        <v>0</v>
      </c>
      <c r="FA134">
        <v>2000</v>
      </c>
      <c r="FB134">
        <v>2000</v>
      </c>
      <c r="GK134" t="s">
        <v>2220</v>
      </c>
      <c r="HH134" t="s">
        <v>2204</v>
      </c>
      <c r="HI134">
        <v>1</v>
      </c>
      <c r="HJ134">
        <v>0</v>
      </c>
      <c r="HK134">
        <v>0</v>
      </c>
      <c r="HL134">
        <v>0</v>
      </c>
      <c r="JB134" t="s">
        <v>2755</v>
      </c>
      <c r="JC134">
        <v>0</v>
      </c>
      <c r="JD134">
        <v>0</v>
      </c>
      <c r="JE134">
        <v>0</v>
      </c>
      <c r="JF134">
        <v>1</v>
      </c>
      <c r="JG134">
        <v>1</v>
      </c>
      <c r="JH134">
        <v>0</v>
      </c>
      <c r="JI134">
        <v>1</v>
      </c>
      <c r="JJ134">
        <v>0</v>
      </c>
      <c r="JK134">
        <v>1</v>
      </c>
      <c r="JL134">
        <v>1</v>
      </c>
      <c r="JM134">
        <v>1</v>
      </c>
      <c r="JN134">
        <v>1</v>
      </c>
      <c r="JO134">
        <v>1</v>
      </c>
      <c r="JP134">
        <v>1</v>
      </c>
      <c r="JQ134">
        <v>1</v>
      </c>
      <c r="JR134">
        <v>0</v>
      </c>
      <c r="JS134">
        <v>10</v>
      </c>
      <c r="JT134">
        <v>14</v>
      </c>
      <c r="LM134" t="s">
        <v>2200</v>
      </c>
      <c r="LN134">
        <v>7000</v>
      </c>
      <c r="LO134" t="s">
        <v>2199</v>
      </c>
      <c r="LR134">
        <v>14</v>
      </c>
      <c r="LS134">
        <v>2</v>
      </c>
      <c r="LT134">
        <v>0</v>
      </c>
      <c r="LU134">
        <v>200</v>
      </c>
      <c r="LV134">
        <v>200</v>
      </c>
      <c r="LX134" t="s">
        <v>2200</v>
      </c>
      <c r="LY134">
        <v>6500</v>
      </c>
      <c r="LZ134" t="s">
        <v>2199</v>
      </c>
      <c r="MC134">
        <v>14</v>
      </c>
      <c r="MD134">
        <v>3</v>
      </c>
      <c r="ME134">
        <v>0</v>
      </c>
      <c r="MF134">
        <v>200</v>
      </c>
      <c r="MG134">
        <v>200</v>
      </c>
      <c r="MT134" t="s">
        <v>2200</v>
      </c>
      <c r="MU134">
        <v>200</v>
      </c>
      <c r="MV134" t="s">
        <v>2199</v>
      </c>
      <c r="MY134">
        <v>21</v>
      </c>
      <c r="MZ134">
        <v>3</v>
      </c>
      <c r="NA134">
        <v>0</v>
      </c>
      <c r="NB134">
        <v>1000</v>
      </c>
      <c r="NC134">
        <v>1000</v>
      </c>
      <c r="NV134" t="s">
        <v>2200</v>
      </c>
      <c r="NW134">
        <v>1750</v>
      </c>
      <c r="NX134" t="s">
        <v>2199</v>
      </c>
      <c r="OA134">
        <v>14</v>
      </c>
      <c r="OB134">
        <v>2</v>
      </c>
      <c r="OC134">
        <v>0</v>
      </c>
      <c r="OD134">
        <v>2000</v>
      </c>
      <c r="OE134">
        <v>2000</v>
      </c>
      <c r="OG134" t="s">
        <v>2200</v>
      </c>
      <c r="OH134">
        <v>2500</v>
      </c>
      <c r="OI134" t="s">
        <v>2199</v>
      </c>
      <c r="OL134">
        <v>14</v>
      </c>
      <c r="OM134">
        <v>2</v>
      </c>
      <c r="ON134">
        <v>0</v>
      </c>
      <c r="OO134">
        <v>1000</v>
      </c>
      <c r="OP134">
        <v>1000</v>
      </c>
      <c r="OR134" t="s">
        <v>2200</v>
      </c>
      <c r="OS134">
        <v>4000</v>
      </c>
      <c r="OT134" t="s">
        <v>2199</v>
      </c>
      <c r="OW134">
        <v>15</v>
      </c>
      <c r="OX134">
        <v>2</v>
      </c>
      <c r="OY134">
        <v>0</v>
      </c>
      <c r="OZ134">
        <v>1000</v>
      </c>
      <c r="PA134">
        <v>1000</v>
      </c>
      <c r="PC134" t="s">
        <v>2200</v>
      </c>
      <c r="PD134">
        <v>3500</v>
      </c>
      <c r="PE134" t="s">
        <v>2199</v>
      </c>
      <c r="PH134">
        <v>15</v>
      </c>
      <c r="PI134">
        <v>2</v>
      </c>
      <c r="PJ134">
        <v>0</v>
      </c>
      <c r="PK134">
        <v>1000</v>
      </c>
      <c r="PL134">
        <v>1000</v>
      </c>
      <c r="PN134" t="s">
        <v>2200</v>
      </c>
      <c r="PO134">
        <v>1000</v>
      </c>
      <c r="PP134" t="s">
        <v>2199</v>
      </c>
      <c r="PS134">
        <v>15</v>
      </c>
      <c r="PT134">
        <v>2</v>
      </c>
      <c r="PU134">
        <v>0</v>
      </c>
      <c r="PV134">
        <v>3000</v>
      </c>
      <c r="PW134">
        <v>3000</v>
      </c>
      <c r="PY134" t="s">
        <v>2200</v>
      </c>
      <c r="PZ134" t="s">
        <v>2195</v>
      </c>
      <c r="QA134">
        <v>7000</v>
      </c>
      <c r="QD134" t="s">
        <v>2199</v>
      </c>
      <c r="QG134">
        <v>15</v>
      </c>
      <c r="QH134">
        <v>3</v>
      </c>
      <c r="QI134">
        <v>0</v>
      </c>
      <c r="QJ134">
        <v>40000</v>
      </c>
      <c r="QK134">
        <v>40000</v>
      </c>
      <c r="QM134" t="s">
        <v>2200</v>
      </c>
      <c r="QN134">
        <v>300</v>
      </c>
      <c r="QO134" t="s">
        <v>2199</v>
      </c>
      <c r="QR134">
        <v>14</v>
      </c>
      <c r="QS134">
        <v>3</v>
      </c>
      <c r="QT134">
        <v>0</v>
      </c>
      <c r="QU134">
        <v>20000</v>
      </c>
      <c r="QV134">
        <v>20000</v>
      </c>
      <c r="QX134" t="s">
        <v>2220</v>
      </c>
      <c r="SF134" t="s">
        <v>2204</v>
      </c>
      <c r="SG134">
        <v>1</v>
      </c>
      <c r="SH134">
        <v>0</v>
      </c>
      <c r="SI134">
        <v>0</v>
      </c>
      <c r="SJ134">
        <v>0</v>
      </c>
      <c r="AQG134" t="s">
        <v>2207</v>
      </c>
      <c r="AQH134">
        <v>0</v>
      </c>
      <c r="AQI134">
        <v>1</v>
      </c>
      <c r="AQJ134">
        <v>0</v>
      </c>
      <c r="AQK134">
        <v>0</v>
      </c>
      <c r="AQL134">
        <v>0</v>
      </c>
      <c r="AQM134">
        <v>0</v>
      </c>
      <c r="AQN134">
        <v>0</v>
      </c>
      <c r="AQO134">
        <v>0</v>
      </c>
      <c r="AQP134">
        <v>0</v>
      </c>
      <c r="AQQ134">
        <v>0</v>
      </c>
      <c r="AQS134" t="s">
        <v>2752</v>
      </c>
      <c r="AQT134">
        <v>0</v>
      </c>
      <c r="AQU134">
        <v>0</v>
      </c>
      <c r="AQV134">
        <v>0</v>
      </c>
      <c r="AQW134">
        <v>0</v>
      </c>
      <c r="AQX134">
        <v>0</v>
      </c>
      <c r="AQY134">
        <v>1</v>
      </c>
      <c r="AQZ134">
        <v>0</v>
      </c>
      <c r="ARA134">
        <v>0</v>
      </c>
      <c r="ARB134">
        <v>0</v>
      </c>
      <c r="ARC134">
        <v>0</v>
      </c>
      <c r="ARD134">
        <v>0</v>
      </c>
      <c r="ARF134" t="s">
        <v>2306</v>
      </c>
      <c r="ARG134" t="s">
        <v>2210</v>
      </c>
      <c r="ARH134">
        <v>0</v>
      </c>
      <c r="ARI134">
        <v>1</v>
      </c>
      <c r="ARJ134">
        <v>0</v>
      </c>
      <c r="ARK134">
        <v>0</v>
      </c>
      <c r="ARL134">
        <v>0</v>
      </c>
      <c r="ARM134">
        <v>0</v>
      </c>
      <c r="ARO134" t="s">
        <v>2206</v>
      </c>
      <c r="ARP134">
        <v>1</v>
      </c>
      <c r="ARQ134">
        <v>0</v>
      </c>
      <c r="ARR134">
        <v>0</v>
      </c>
      <c r="ARS134">
        <v>0</v>
      </c>
      <c r="ART134">
        <v>0</v>
      </c>
      <c r="ARU134">
        <v>0</v>
      </c>
      <c r="ARW134">
        <v>0</v>
      </c>
      <c r="ARX134">
        <v>0</v>
      </c>
      <c r="ARY134">
        <v>0</v>
      </c>
      <c r="ASB134" t="s">
        <v>2211</v>
      </c>
      <c r="ASC134" t="s">
        <v>2206</v>
      </c>
      <c r="ASD134">
        <v>1</v>
      </c>
      <c r="ASE134">
        <v>0</v>
      </c>
      <c r="ASF134">
        <v>0</v>
      </c>
      <c r="ASG134">
        <v>0</v>
      </c>
      <c r="ASH134">
        <v>0</v>
      </c>
      <c r="ASI134">
        <v>0</v>
      </c>
      <c r="ASJ134">
        <v>0</v>
      </c>
      <c r="ASK134">
        <v>0</v>
      </c>
      <c r="ASL134">
        <v>0</v>
      </c>
      <c r="ASN134" t="s">
        <v>2206</v>
      </c>
      <c r="ASO134">
        <v>1</v>
      </c>
      <c r="ASP134">
        <v>0</v>
      </c>
      <c r="ASQ134">
        <v>0</v>
      </c>
      <c r="ASR134">
        <v>0</v>
      </c>
      <c r="ASS134">
        <v>0</v>
      </c>
      <c r="AST134">
        <v>0</v>
      </c>
      <c r="ASU134">
        <v>0</v>
      </c>
      <c r="ASV134">
        <v>0</v>
      </c>
      <c r="ASW134">
        <v>0</v>
      </c>
      <c r="ASX134">
        <v>0</v>
      </c>
      <c r="ASZ134" t="s">
        <v>2206</v>
      </c>
      <c r="ATA134">
        <v>1</v>
      </c>
      <c r="ATB134">
        <v>0</v>
      </c>
      <c r="ATC134">
        <v>0</v>
      </c>
      <c r="ATD134">
        <v>0</v>
      </c>
      <c r="ATE134">
        <v>0</v>
      </c>
      <c r="ATF134">
        <v>0</v>
      </c>
      <c r="ATG134">
        <v>0</v>
      </c>
      <c r="ATH134">
        <v>0</v>
      </c>
      <c r="ATI134">
        <v>0</v>
      </c>
      <c r="ATK134" t="s">
        <v>2741</v>
      </c>
      <c r="ATL134">
        <v>0</v>
      </c>
      <c r="ATM134">
        <v>0</v>
      </c>
      <c r="ATN134">
        <v>0</v>
      </c>
      <c r="ATO134">
        <v>0</v>
      </c>
      <c r="ATP134">
        <v>1</v>
      </c>
      <c r="ATQ134">
        <v>0</v>
      </c>
      <c r="ATR134">
        <v>1</v>
      </c>
      <c r="ATS134">
        <v>0</v>
      </c>
      <c r="ATT134">
        <v>0</v>
      </c>
      <c r="ATV134" t="s">
        <v>2213</v>
      </c>
      <c r="ATZ134" t="s">
        <v>2213</v>
      </c>
      <c r="AUD134" t="s">
        <v>2753</v>
      </c>
      <c r="AUI134">
        <v>470086293</v>
      </c>
      <c r="AUJ134" s="2">
        <v>45160.709085648152</v>
      </c>
      <c r="AUM134" t="s">
        <v>2214</v>
      </c>
      <c r="AUN134" t="s">
        <v>2215</v>
      </c>
      <c r="AUO134" t="s">
        <v>2216</v>
      </c>
    </row>
    <row r="135" spans="1:534 1125:1237" x14ac:dyDescent="0.35">
      <c r="A135">
        <v>134</v>
      </c>
      <c r="B135" t="s">
        <v>2756</v>
      </c>
      <c r="C135" s="2">
        <v>45160</v>
      </c>
      <c r="D135" t="s">
        <v>2733</v>
      </c>
      <c r="E135" t="s">
        <v>2734</v>
      </c>
      <c r="F135" s="2">
        <v>45160.680601979169</v>
      </c>
      <c r="G135" s="2">
        <v>45160.708289270828</v>
      </c>
      <c r="H135" t="s">
        <v>2189</v>
      </c>
      <c r="K135" t="s">
        <v>2440</v>
      </c>
      <c r="L135" s="2">
        <v>45155</v>
      </c>
      <c r="M135" t="s">
        <v>73</v>
      </c>
      <c r="N135" t="s">
        <v>2735</v>
      </c>
      <c r="O135" t="s">
        <v>79</v>
      </c>
      <c r="P135" t="s">
        <v>2192</v>
      </c>
      <c r="S135" t="s">
        <v>2442</v>
      </c>
      <c r="T135" t="s">
        <v>2736</v>
      </c>
      <c r="V135" t="s">
        <v>2195</v>
      </c>
      <c r="X135" t="s">
        <v>2253</v>
      </c>
      <c r="AA135" t="s">
        <v>2206</v>
      </c>
      <c r="AB135">
        <v>0</v>
      </c>
      <c r="AC135">
        <v>0</v>
      </c>
      <c r="AD135">
        <v>0</v>
      </c>
      <c r="AE135">
        <v>1</v>
      </c>
      <c r="AF135">
        <v>1</v>
      </c>
      <c r="EK135" t="s">
        <v>2206</v>
      </c>
      <c r="EL135">
        <v>0</v>
      </c>
      <c r="EM135">
        <v>0</v>
      </c>
      <c r="EN135">
        <v>0</v>
      </c>
      <c r="EO135">
        <v>0</v>
      </c>
      <c r="EP135">
        <v>1</v>
      </c>
      <c r="EQ135">
        <v>1</v>
      </c>
      <c r="JB135" t="s">
        <v>2270</v>
      </c>
      <c r="JC135">
        <v>0</v>
      </c>
      <c r="JD135">
        <v>0</v>
      </c>
      <c r="JE135">
        <v>1</v>
      </c>
      <c r="JF135">
        <v>0</v>
      </c>
      <c r="JG135">
        <v>0</v>
      </c>
      <c r="JH135">
        <v>0</v>
      </c>
      <c r="JI135">
        <v>0</v>
      </c>
      <c r="JJ135">
        <v>0</v>
      </c>
      <c r="JK135">
        <v>0</v>
      </c>
      <c r="JL135">
        <v>0</v>
      </c>
      <c r="JM135">
        <v>0</v>
      </c>
      <c r="JN135">
        <v>0</v>
      </c>
      <c r="JO135">
        <v>0</v>
      </c>
      <c r="JP135">
        <v>0</v>
      </c>
      <c r="JQ135">
        <v>0</v>
      </c>
      <c r="JR135">
        <v>0</v>
      </c>
      <c r="JS135">
        <v>1</v>
      </c>
      <c r="JT135">
        <v>3</v>
      </c>
      <c r="KV135" t="s">
        <v>2198</v>
      </c>
      <c r="KW135" t="s">
        <v>2271</v>
      </c>
      <c r="KX135">
        <v>1</v>
      </c>
      <c r="KY135">
        <v>1</v>
      </c>
      <c r="KZ135">
        <v>1</v>
      </c>
      <c r="LA135">
        <v>15000</v>
      </c>
      <c r="LB135">
        <v>27500</v>
      </c>
      <c r="LC135">
        <v>40000</v>
      </c>
      <c r="LD135" t="s">
        <v>2199</v>
      </c>
      <c r="LG135">
        <v>1</v>
      </c>
      <c r="LH135">
        <v>14</v>
      </c>
      <c r="LI135">
        <v>1</v>
      </c>
      <c r="LJ135">
        <v>300</v>
      </c>
      <c r="LK135">
        <v>300</v>
      </c>
      <c r="QX135" t="s">
        <v>2195</v>
      </c>
      <c r="QZ135" t="s">
        <v>2270</v>
      </c>
      <c r="RA135">
        <v>0</v>
      </c>
      <c r="RB135">
        <v>0</v>
      </c>
      <c r="RC135">
        <v>1</v>
      </c>
      <c r="RD135">
        <v>0</v>
      </c>
      <c r="RE135">
        <v>0</v>
      </c>
      <c r="RF135">
        <v>0</v>
      </c>
      <c r="RG135">
        <v>0</v>
      </c>
      <c r="RH135">
        <v>0</v>
      </c>
      <c r="RI135">
        <v>0</v>
      </c>
      <c r="RJ135">
        <v>0</v>
      </c>
      <c r="RK135">
        <v>0</v>
      </c>
      <c r="RL135">
        <v>0</v>
      </c>
      <c r="RM135">
        <v>0</v>
      </c>
      <c r="RN135">
        <v>0</v>
      </c>
      <c r="RO135">
        <v>0</v>
      </c>
      <c r="RP135">
        <v>0</v>
      </c>
      <c r="RR135" t="s">
        <v>506</v>
      </c>
      <c r="RS135">
        <v>0</v>
      </c>
      <c r="RT135">
        <v>0</v>
      </c>
      <c r="RU135">
        <v>0</v>
      </c>
      <c r="RV135">
        <v>0</v>
      </c>
      <c r="RW135">
        <v>0</v>
      </c>
      <c r="RX135">
        <v>0</v>
      </c>
      <c r="RY135">
        <v>0</v>
      </c>
      <c r="RZ135">
        <v>0</v>
      </c>
      <c r="SA135">
        <v>0</v>
      </c>
      <c r="SB135">
        <v>1</v>
      </c>
      <c r="SC135">
        <v>0</v>
      </c>
      <c r="SD135" t="s">
        <v>2757</v>
      </c>
      <c r="SF135" t="s">
        <v>2204</v>
      </c>
      <c r="SG135">
        <v>1</v>
      </c>
      <c r="SH135">
        <v>0</v>
      </c>
      <c r="SI135">
        <v>0</v>
      </c>
      <c r="SJ135">
        <v>0</v>
      </c>
      <c r="AQG135" t="s">
        <v>506</v>
      </c>
      <c r="AQH135">
        <v>0</v>
      </c>
      <c r="AQI135">
        <v>0</v>
      </c>
      <c r="AQJ135">
        <v>0</v>
      </c>
      <c r="AQK135">
        <v>0</v>
      </c>
      <c r="AQL135">
        <v>0</v>
      </c>
      <c r="AQM135">
        <v>0</v>
      </c>
      <c r="AQN135">
        <v>0</v>
      </c>
      <c r="AQO135">
        <v>1</v>
      </c>
      <c r="AQP135">
        <v>0</v>
      </c>
      <c r="AQQ135">
        <v>0</v>
      </c>
      <c r="AQR135" t="s">
        <v>2758</v>
      </c>
      <c r="AQS135" t="s">
        <v>2759</v>
      </c>
      <c r="AQT135">
        <v>0</v>
      </c>
      <c r="AQU135">
        <v>0</v>
      </c>
      <c r="AQV135">
        <v>1</v>
      </c>
      <c r="AQW135">
        <v>1</v>
      </c>
      <c r="AQX135">
        <v>0</v>
      </c>
      <c r="AQY135">
        <v>1</v>
      </c>
      <c r="AQZ135">
        <v>0</v>
      </c>
      <c r="ARA135">
        <v>0</v>
      </c>
      <c r="ARB135">
        <v>0</v>
      </c>
      <c r="ARC135">
        <v>0</v>
      </c>
      <c r="ARD135">
        <v>0</v>
      </c>
      <c r="ARF135" t="s">
        <v>2306</v>
      </c>
      <c r="ARG135" t="s">
        <v>2210</v>
      </c>
      <c r="ARH135">
        <v>0</v>
      </c>
      <c r="ARI135">
        <v>1</v>
      </c>
      <c r="ARJ135">
        <v>0</v>
      </c>
      <c r="ARK135">
        <v>0</v>
      </c>
      <c r="ARL135">
        <v>0</v>
      </c>
      <c r="ARM135">
        <v>0</v>
      </c>
      <c r="ARO135" t="s">
        <v>2206</v>
      </c>
      <c r="ARP135">
        <v>1</v>
      </c>
      <c r="ARQ135">
        <v>0</v>
      </c>
      <c r="ARR135">
        <v>0</v>
      </c>
      <c r="ARS135">
        <v>0</v>
      </c>
      <c r="ART135">
        <v>0</v>
      </c>
      <c r="ARU135">
        <v>0</v>
      </c>
      <c r="ARW135">
        <v>0</v>
      </c>
      <c r="ARX135">
        <v>0</v>
      </c>
      <c r="ARY135">
        <v>0</v>
      </c>
      <c r="ASB135" t="s">
        <v>2211</v>
      </c>
      <c r="ASC135" t="s">
        <v>2206</v>
      </c>
      <c r="ASD135">
        <v>1</v>
      </c>
      <c r="ASE135">
        <v>0</v>
      </c>
      <c r="ASF135">
        <v>0</v>
      </c>
      <c r="ASG135">
        <v>0</v>
      </c>
      <c r="ASH135">
        <v>0</v>
      </c>
      <c r="ASI135">
        <v>0</v>
      </c>
      <c r="ASJ135">
        <v>0</v>
      </c>
      <c r="ASK135">
        <v>0</v>
      </c>
      <c r="ASL135">
        <v>0</v>
      </c>
      <c r="ASN135" t="s">
        <v>2206</v>
      </c>
      <c r="ASO135">
        <v>1</v>
      </c>
      <c r="ASP135">
        <v>0</v>
      </c>
      <c r="ASQ135">
        <v>0</v>
      </c>
      <c r="ASR135">
        <v>0</v>
      </c>
      <c r="ASS135">
        <v>0</v>
      </c>
      <c r="AST135">
        <v>0</v>
      </c>
      <c r="ASU135">
        <v>0</v>
      </c>
      <c r="ASV135">
        <v>0</v>
      </c>
      <c r="ASW135">
        <v>0</v>
      </c>
      <c r="ASX135">
        <v>0</v>
      </c>
      <c r="ASZ135" t="s">
        <v>2206</v>
      </c>
      <c r="ATA135">
        <v>1</v>
      </c>
      <c r="ATB135">
        <v>0</v>
      </c>
      <c r="ATC135">
        <v>0</v>
      </c>
      <c r="ATD135">
        <v>0</v>
      </c>
      <c r="ATE135">
        <v>0</v>
      </c>
      <c r="ATF135">
        <v>0</v>
      </c>
      <c r="ATG135">
        <v>0</v>
      </c>
      <c r="ATH135">
        <v>0</v>
      </c>
      <c r="ATI135">
        <v>0</v>
      </c>
      <c r="ATK135" t="s">
        <v>2741</v>
      </c>
      <c r="ATL135">
        <v>0</v>
      </c>
      <c r="ATM135">
        <v>0</v>
      </c>
      <c r="ATN135">
        <v>0</v>
      </c>
      <c r="ATO135">
        <v>0</v>
      </c>
      <c r="ATP135">
        <v>1</v>
      </c>
      <c r="ATQ135">
        <v>0</v>
      </c>
      <c r="ATR135">
        <v>1</v>
      </c>
      <c r="ATS135">
        <v>0</v>
      </c>
      <c r="ATT135">
        <v>0</v>
      </c>
      <c r="ATV135" t="s">
        <v>2213</v>
      </c>
      <c r="ATZ135" t="s">
        <v>2213</v>
      </c>
      <c r="AUD135" t="s">
        <v>2760</v>
      </c>
      <c r="AUI135">
        <v>470086332</v>
      </c>
      <c r="AUJ135" s="2">
        <v>45160.709155092598</v>
      </c>
      <c r="AUM135" t="s">
        <v>2214</v>
      </c>
      <c r="AUN135" t="s">
        <v>2215</v>
      </c>
      <c r="AUO135" t="s">
        <v>2216</v>
      </c>
    </row>
    <row r="136" spans="1:534 1125:1237" x14ac:dyDescent="0.35">
      <c r="A136">
        <v>135</v>
      </c>
      <c r="B136" t="s">
        <v>2761</v>
      </c>
      <c r="C136" s="2">
        <v>45160</v>
      </c>
      <c r="D136" t="s">
        <v>2733</v>
      </c>
      <c r="E136" t="s">
        <v>2734</v>
      </c>
      <c r="F136" s="2">
        <v>45160.691358078708</v>
      </c>
      <c r="G136" s="2">
        <v>45160.707960775457</v>
      </c>
      <c r="H136" t="s">
        <v>2189</v>
      </c>
      <c r="K136" t="s">
        <v>2440</v>
      </c>
      <c r="L136" s="2">
        <v>45155</v>
      </c>
      <c r="M136" t="s">
        <v>73</v>
      </c>
      <c r="N136" t="s">
        <v>2735</v>
      </c>
      <c r="O136" t="s">
        <v>79</v>
      </c>
      <c r="P136" t="s">
        <v>2192</v>
      </c>
      <c r="S136" t="s">
        <v>2442</v>
      </c>
      <c r="T136" t="s">
        <v>2736</v>
      </c>
      <c r="V136" t="s">
        <v>2195</v>
      </c>
      <c r="X136" t="s">
        <v>2253</v>
      </c>
      <c r="AA136" t="s">
        <v>2202</v>
      </c>
      <c r="AB136">
        <v>1</v>
      </c>
      <c r="AC136">
        <v>0</v>
      </c>
      <c r="AD136">
        <v>1</v>
      </c>
      <c r="AE136">
        <v>0</v>
      </c>
      <c r="AF136">
        <v>2</v>
      </c>
      <c r="AH136" t="s">
        <v>2200</v>
      </c>
      <c r="AI136">
        <v>1000</v>
      </c>
      <c r="AJ136" t="s">
        <v>2199</v>
      </c>
      <c r="AM136">
        <v>10</v>
      </c>
      <c r="AN136">
        <v>7</v>
      </c>
      <c r="AO136">
        <v>0</v>
      </c>
      <c r="AP136">
        <v>100</v>
      </c>
      <c r="AQ136">
        <v>100</v>
      </c>
      <c r="BH136" t="s">
        <v>2200</v>
      </c>
      <c r="BI136" t="s">
        <v>2269</v>
      </c>
      <c r="BJ136">
        <v>1</v>
      </c>
      <c r="BK136">
        <v>1</v>
      </c>
      <c r="BL136">
        <v>500</v>
      </c>
      <c r="BM136">
        <v>300</v>
      </c>
      <c r="BN136" t="s">
        <v>2199</v>
      </c>
      <c r="BQ136">
        <v>12</v>
      </c>
      <c r="BR136">
        <v>7</v>
      </c>
      <c r="BS136">
        <v>0</v>
      </c>
      <c r="BT136">
        <v>1000</v>
      </c>
      <c r="BU136">
        <v>1000</v>
      </c>
      <c r="BW136" t="s">
        <v>2220</v>
      </c>
      <c r="CS136" t="s">
        <v>2204</v>
      </c>
      <c r="CT136">
        <v>1</v>
      </c>
      <c r="CU136">
        <v>0</v>
      </c>
      <c r="CV136">
        <v>0</v>
      </c>
      <c r="CW136">
        <v>0</v>
      </c>
      <c r="EK136" t="s">
        <v>2206</v>
      </c>
      <c r="EL136">
        <v>0</v>
      </c>
      <c r="EM136">
        <v>0</v>
      </c>
      <c r="EN136">
        <v>0</v>
      </c>
      <c r="EO136">
        <v>0</v>
      </c>
      <c r="EP136">
        <v>1</v>
      </c>
      <c r="EQ136">
        <v>1</v>
      </c>
      <c r="JB136" t="s">
        <v>2762</v>
      </c>
      <c r="JC136">
        <v>0</v>
      </c>
      <c r="JD136">
        <v>0</v>
      </c>
      <c r="JE136">
        <v>0</v>
      </c>
      <c r="JF136">
        <v>0</v>
      </c>
      <c r="JG136">
        <v>0</v>
      </c>
      <c r="JH136">
        <v>0</v>
      </c>
      <c r="JI136">
        <v>0</v>
      </c>
      <c r="JJ136">
        <v>0</v>
      </c>
      <c r="JK136">
        <v>0</v>
      </c>
      <c r="JL136">
        <v>1</v>
      </c>
      <c r="JM136">
        <v>0</v>
      </c>
      <c r="JN136">
        <v>0</v>
      </c>
      <c r="JO136">
        <v>1</v>
      </c>
      <c r="JP136">
        <v>0</v>
      </c>
      <c r="JQ136">
        <v>1</v>
      </c>
      <c r="JR136">
        <v>0</v>
      </c>
      <c r="JS136">
        <v>3</v>
      </c>
      <c r="JT136">
        <v>6</v>
      </c>
      <c r="OG136" t="s">
        <v>2200</v>
      </c>
      <c r="OH136">
        <v>3000</v>
      </c>
      <c r="OI136" t="s">
        <v>2199</v>
      </c>
      <c r="OL136">
        <v>14</v>
      </c>
      <c r="OM136">
        <v>7</v>
      </c>
      <c r="ON136">
        <v>0</v>
      </c>
      <c r="OO136">
        <v>100</v>
      </c>
      <c r="OP136">
        <v>100</v>
      </c>
      <c r="PN136" t="s">
        <v>2200</v>
      </c>
      <c r="PO136">
        <v>1500</v>
      </c>
      <c r="PP136" t="s">
        <v>2199</v>
      </c>
      <c r="PS136">
        <v>14</v>
      </c>
      <c r="PT136">
        <v>7</v>
      </c>
      <c r="PU136">
        <v>0</v>
      </c>
      <c r="PV136">
        <v>2000</v>
      </c>
      <c r="PW136">
        <v>2000</v>
      </c>
      <c r="QM136" t="s">
        <v>2200</v>
      </c>
      <c r="QN136">
        <v>250</v>
      </c>
      <c r="QO136" t="s">
        <v>2199</v>
      </c>
      <c r="QR136">
        <v>15</v>
      </c>
      <c r="QS136">
        <v>7</v>
      </c>
      <c r="QT136">
        <v>0</v>
      </c>
      <c r="QU136">
        <v>4000</v>
      </c>
      <c r="QV136">
        <v>4000</v>
      </c>
      <c r="QX136" t="s">
        <v>2220</v>
      </c>
      <c r="SF136" t="s">
        <v>2204</v>
      </c>
      <c r="SG136">
        <v>1</v>
      </c>
      <c r="SH136">
        <v>0</v>
      </c>
      <c r="SI136">
        <v>0</v>
      </c>
      <c r="SJ136">
        <v>0</v>
      </c>
      <c r="AQG136" t="s">
        <v>2408</v>
      </c>
      <c r="AQH136">
        <v>0</v>
      </c>
      <c r="AQI136">
        <v>0</v>
      </c>
      <c r="AQJ136">
        <v>1</v>
      </c>
      <c r="AQK136">
        <v>0</v>
      </c>
      <c r="AQL136">
        <v>0</v>
      </c>
      <c r="AQM136">
        <v>0</v>
      </c>
      <c r="AQN136">
        <v>0</v>
      </c>
      <c r="AQO136">
        <v>0</v>
      </c>
      <c r="AQP136">
        <v>0</v>
      </c>
      <c r="AQQ136">
        <v>0</v>
      </c>
      <c r="AQS136" t="s">
        <v>2740</v>
      </c>
      <c r="AQT136">
        <v>0</v>
      </c>
      <c r="AQU136">
        <v>0</v>
      </c>
      <c r="AQV136">
        <v>0</v>
      </c>
      <c r="AQW136">
        <v>0</v>
      </c>
      <c r="AQX136">
        <v>1</v>
      </c>
      <c r="AQY136">
        <v>1</v>
      </c>
      <c r="AQZ136">
        <v>0</v>
      </c>
      <c r="ARA136">
        <v>0</v>
      </c>
      <c r="ARB136">
        <v>0</v>
      </c>
      <c r="ARC136">
        <v>0</v>
      </c>
      <c r="ARD136">
        <v>0</v>
      </c>
      <c r="ARF136" t="s">
        <v>2335</v>
      </c>
      <c r="ARG136" t="s">
        <v>2210</v>
      </c>
      <c r="ARH136">
        <v>0</v>
      </c>
      <c r="ARI136">
        <v>1</v>
      </c>
      <c r="ARJ136">
        <v>0</v>
      </c>
      <c r="ARK136">
        <v>0</v>
      </c>
      <c r="ARL136">
        <v>0</v>
      </c>
      <c r="ARM136">
        <v>0</v>
      </c>
      <c r="ARO136" t="s">
        <v>2206</v>
      </c>
      <c r="ARP136">
        <v>1</v>
      </c>
      <c r="ARQ136">
        <v>0</v>
      </c>
      <c r="ARR136">
        <v>0</v>
      </c>
      <c r="ARS136">
        <v>0</v>
      </c>
      <c r="ART136">
        <v>0</v>
      </c>
      <c r="ARU136">
        <v>0</v>
      </c>
      <c r="ARW136">
        <v>0</v>
      </c>
      <c r="ARX136">
        <v>0</v>
      </c>
      <c r="ARY136">
        <v>0</v>
      </c>
      <c r="ASB136" t="s">
        <v>2211</v>
      </c>
      <c r="ASC136" t="s">
        <v>2206</v>
      </c>
      <c r="ASD136">
        <v>1</v>
      </c>
      <c r="ASE136">
        <v>0</v>
      </c>
      <c r="ASF136">
        <v>0</v>
      </c>
      <c r="ASG136">
        <v>0</v>
      </c>
      <c r="ASH136">
        <v>0</v>
      </c>
      <c r="ASI136">
        <v>0</v>
      </c>
      <c r="ASJ136">
        <v>0</v>
      </c>
      <c r="ASK136">
        <v>0</v>
      </c>
      <c r="ASL136">
        <v>0</v>
      </c>
      <c r="ASN136" t="s">
        <v>2206</v>
      </c>
      <c r="ASO136">
        <v>1</v>
      </c>
      <c r="ASP136">
        <v>0</v>
      </c>
      <c r="ASQ136">
        <v>0</v>
      </c>
      <c r="ASR136">
        <v>0</v>
      </c>
      <c r="ASS136">
        <v>0</v>
      </c>
      <c r="AST136">
        <v>0</v>
      </c>
      <c r="ASU136">
        <v>0</v>
      </c>
      <c r="ASV136">
        <v>0</v>
      </c>
      <c r="ASW136">
        <v>0</v>
      </c>
      <c r="ASX136">
        <v>0</v>
      </c>
      <c r="ASZ136" t="s">
        <v>2206</v>
      </c>
      <c r="ATA136">
        <v>1</v>
      </c>
      <c r="ATB136">
        <v>0</v>
      </c>
      <c r="ATC136">
        <v>0</v>
      </c>
      <c r="ATD136">
        <v>0</v>
      </c>
      <c r="ATE136">
        <v>0</v>
      </c>
      <c r="ATF136">
        <v>0</v>
      </c>
      <c r="ATG136">
        <v>0</v>
      </c>
      <c r="ATH136">
        <v>0</v>
      </c>
      <c r="ATI136">
        <v>0</v>
      </c>
      <c r="ATK136" t="s">
        <v>2337</v>
      </c>
      <c r="ATL136">
        <v>0</v>
      </c>
      <c r="ATM136">
        <v>0</v>
      </c>
      <c r="ATN136">
        <v>0</v>
      </c>
      <c r="ATO136">
        <v>0</v>
      </c>
      <c r="ATP136">
        <v>1</v>
      </c>
      <c r="ATQ136">
        <v>0</v>
      </c>
      <c r="ATR136">
        <v>1</v>
      </c>
      <c r="ATS136">
        <v>0</v>
      </c>
      <c r="ATT136">
        <v>0</v>
      </c>
      <c r="ATV136" t="s">
        <v>2213</v>
      </c>
      <c r="ATZ136" t="s">
        <v>2213</v>
      </c>
      <c r="AUD136" t="s">
        <v>2763</v>
      </c>
      <c r="AUI136">
        <v>470086352</v>
      </c>
      <c r="AUJ136" s="2">
        <v>45160.709178240737</v>
      </c>
      <c r="AUM136" t="s">
        <v>2214</v>
      </c>
      <c r="AUN136" t="s">
        <v>2215</v>
      </c>
      <c r="AUO136" t="s">
        <v>2216</v>
      </c>
    </row>
    <row r="137" spans="1:534 1125:1237" x14ac:dyDescent="0.35">
      <c r="A137">
        <v>136</v>
      </c>
      <c r="B137" t="s">
        <v>2764</v>
      </c>
      <c r="C137" s="2">
        <v>45160</v>
      </c>
      <c r="D137" t="s">
        <v>2534</v>
      </c>
      <c r="E137" t="s">
        <v>2535</v>
      </c>
      <c r="F137" s="2">
        <v>45160.622826678242</v>
      </c>
      <c r="G137" s="2">
        <v>45160.641731192132</v>
      </c>
      <c r="H137" t="s">
        <v>2189</v>
      </c>
      <c r="K137" t="s">
        <v>2536</v>
      </c>
      <c r="L137" s="2">
        <v>45160</v>
      </c>
      <c r="M137" t="s">
        <v>81</v>
      </c>
      <c r="N137" t="s">
        <v>2537</v>
      </c>
      <c r="O137" t="s">
        <v>86</v>
      </c>
      <c r="P137" t="s">
        <v>2192</v>
      </c>
      <c r="S137" t="s">
        <v>2538</v>
      </c>
      <c r="T137" t="s">
        <v>2539</v>
      </c>
      <c r="V137" t="s">
        <v>2195</v>
      </c>
      <c r="X137" t="s">
        <v>2253</v>
      </c>
      <c r="AA137" t="s">
        <v>2297</v>
      </c>
      <c r="AB137">
        <v>0</v>
      </c>
      <c r="AC137">
        <v>0</v>
      </c>
      <c r="AD137">
        <v>1</v>
      </c>
      <c r="AE137">
        <v>0</v>
      </c>
      <c r="AF137">
        <v>1</v>
      </c>
      <c r="BH137" t="s">
        <v>2200</v>
      </c>
      <c r="BI137" t="s">
        <v>2269</v>
      </c>
      <c r="BJ137">
        <v>1</v>
      </c>
      <c r="BK137">
        <v>1</v>
      </c>
      <c r="BL137">
        <v>300</v>
      </c>
      <c r="BM137">
        <v>250</v>
      </c>
      <c r="BN137" t="s">
        <v>2199</v>
      </c>
      <c r="BQ137">
        <v>30</v>
      </c>
      <c r="BR137">
        <v>2</v>
      </c>
      <c r="BS137">
        <v>0</v>
      </c>
      <c r="BT137">
        <v>1000</v>
      </c>
      <c r="BU137">
        <v>1000</v>
      </c>
      <c r="BW137" t="s">
        <v>2220</v>
      </c>
      <c r="CS137" t="s">
        <v>2204</v>
      </c>
      <c r="CT137">
        <v>1</v>
      </c>
      <c r="CU137">
        <v>0</v>
      </c>
      <c r="CV137">
        <v>0</v>
      </c>
      <c r="CW137">
        <v>0</v>
      </c>
      <c r="EK137" t="s">
        <v>2254</v>
      </c>
      <c r="EL137">
        <v>1</v>
      </c>
      <c r="EM137">
        <v>1</v>
      </c>
      <c r="EN137">
        <v>1</v>
      </c>
      <c r="EO137">
        <v>1</v>
      </c>
      <c r="EP137">
        <v>0</v>
      </c>
      <c r="EQ137">
        <v>4</v>
      </c>
      <c r="ES137" t="s">
        <v>2200</v>
      </c>
      <c r="ET137">
        <v>6000</v>
      </c>
      <c r="EU137" t="s">
        <v>2199</v>
      </c>
      <c r="EX137">
        <v>60</v>
      </c>
      <c r="EY137">
        <v>2</v>
      </c>
      <c r="EZ137">
        <v>0</v>
      </c>
      <c r="FA137">
        <v>100</v>
      </c>
      <c r="FB137">
        <v>100</v>
      </c>
      <c r="FD137" t="s">
        <v>2200</v>
      </c>
      <c r="FE137">
        <v>7500</v>
      </c>
      <c r="FF137" t="s">
        <v>2199</v>
      </c>
      <c r="FI137">
        <v>30</v>
      </c>
      <c r="FJ137">
        <v>2</v>
      </c>
      <c r="FK137">
        <v>0</v>
      </c>
      <c r="FL137">
        <v>50</v>
      </c>
      <c r="FM137">
        <v>50</v>
      </c>
      <c r="FO137" t="s">
        <v>2198</v>
      </c>
      <c r="FP137">
        <v>6000</v>
      </c>
      <c r="FQ137" t="s">
        <v>2199</v>
      </c>
      <c r="FT137">
        <v>60</v>
      </c>
      <c r="FU137">
        <v>2</v>
      </c>
      <c r="FV137">
        <v>0</v>
      </c>
      <c r="FW137">
        <v>20</v>
      </c>
      <c r="FX137">
        <v>20</v>
      </c>
      <c r="FZ137" t="s">
        <v>2198</v>
      </c>
      <c r="GA137">
        <v>2000</v>
      </c>
      <c r="GB137" t="s">
        <v>2199</v>
      </c>
      <c r="GE137">
        <v>60</v>
      </c>
      <c r="GF137">
        <v>2</v>
      </c>
      <c r="GG137">
        <v>0</v>
      </c>
      <c r="GH137">
        <v>20</v>
      </c>
      <c r="GI137">
        <v>20</v>
      </c>
      <c r="GK137" t="s">
        <v>2220</v>
      </c>
      <c r="HH137" t="s">
        <v>2204</v>
      </c>
      <c r="HI137">
        <v>1</v>
      </c>
      <c r="HJ137">
        <v>0</v>
      </c>
      <c r="HK137">
        <v>0</v>
      </c>
      <c r="HL137">
        <v>0</v>
      </c>
      <c r="JB137" t="s">
        <v>2606</v>
      </c>
      <c r="JC137">
        <v>0</v>
      </c>
      <c r="JD137">
        <v>0</v>
      </c>
      <c r="JE137">
        <v>0</v>
      </c>
      <c r="JF137">
        <v>0</v>
      </c>
      <c r="JG137">
        <v>0</v>
      </c>
      <c r="JH137">
        <v>0</v>
      </c>
      <c r="JI137">
        <v>0</v>
      </c>
      <c r="JJ137">
        <v>0</v>
      </c>
      <c r="JK137">
        <v>0</v>
      </c>
      <c r="JL137">
        <v>0</v>
      </c>
      <c r="JM137">
        <v>0</v>
      </c>
      <c r="JN137">
        <v>0</v>
      </c>
      <c r="JO137">
        <v>0</v>
      </c>
      <c r="JP137">
        <v>0</v>
      </c>
      <c r="JQ137">
        <v>1</v>
      </c>
      <c r="JR137">
        <v>0</v>
      </c>
      <c r="JS137">
        <v>1</v>
      </c>
      <c r="JT137">
        <v>6</v>
      </c>
      <c r="QM137" t="s">
        <v>2200</v>
      </c>
      <c r="QN137">
        <v>300</v>
      </c>
      <c r="QO137" t="s">
        <v>2199</v>
      </c>
      <c r="QR137">
        <v>30</v>
      </c>
      <c r="QS137">
        <v>2</v>
      </c>
      <c r="QT137">
        <v>0</v>
      </c>
      <c r="QU137">
        <v>300</v>
      </c>
      <c r="QV137">
        <v>300</v>
      </c>
      <c r="QX137" t="s">
        <v>2220</v>
      </c>
      <c r="SF137" t="s">
        <v>2204</v>
      </c>
      <c r="SG137">
        <v>1</v>
      </c>
      <c r="SH137">
        <v>0</v>
      </c>
      <c r="SI137">
        <v>0</v>
      </c>
      <c r="SJ137">
        <v>0</v>
      </c>
      <c r="AQG137" t="s">
        <v>2507</v>
      </c>
      <c r="AQH137">
        <v>0</v>
      </c>
      <c r="AQI137">
        <v>0</v>
      </c>
      <c r="AQJ137">
        <v>1</v>
      </c>
      <c r="AQK137">
        <v>1</v>
      </c>
      <c r="AQL137">
        <v>0</v>
      </c>
      <c r="AQM137">
        <v>0</v>
      </c>
      <c r="AQN137">
        <v>0</v>
      </c>
      <c r="AQO137">
        <v>0</v>
      </c>
      <c r="AQP137">
        <v>0</v>
      </c>
      <c r="AQQ137">
        <v>0</v>
      </c>
      <c r="AQS137" t="s">
        <v>2765</v>
      </c>
      <c r="AQT137">
        <v>0</v>
      </c>
      <c r="AQU137">
        <v>0</v>
      </c>
      <c r="AQV137">
        <v>0</v>
      </c>
      <c r="AQW137">
        <v>1</v>
      </c>
      <c r="AQX137">
        <v>0</v>
      </c>
      <c r="AQY137">
        <v>1</v>
      </c>
      <c r="AQZ137">
        <v>0</v>
      </c>
      <c r="ARA137">
        <v>0</v>
      </c>
      <c r="ARB137">
        <v>0</v>
      </c>
      <c r="ARC137">
        <v>0</v>
      </c>
      <c r="ARD137">
        <v>0</v>
      </c>
      <c r="ARF137" t="s">
        <v>2542</v>
      </c>
      <c r="ARG137" t="s">
        <v>2336</v>
      </c>
      <c r="ARH137">
        <v>0</v>
      </c>
      <c r="ARI137">
        <v>1</v>
      </c>
      <c r="ARJ137">
        <v>0</v>
      </c>
      <c r="ARK137">
        <v>1</v>
      </c>
      <c r="ARL137">
        <v>0</v>
      </c>
      <c r="ARM137">
        <v>0</v>
      </c>
      <c r="ARO137" t="s">
        <v>2206</v>
      </c>
      <c r="ARP137">
        <v>1</v>
      </c>
      <c r="ARQ137">
        <v>0</v>
      </c>
      <c r="ARR137">
        <v>0</v>
      </c>
      <c r="ARS137">
        <v>0</v>
      </c>
      <c r="ART137">
        <v>0</v>
      </c>
      <c r="ARU137">
        <v>0</v>
      </c>
      <c r="ARW137">
        <v>0</v>
      </c>
      <c r="ARX137">
        <v>0</v>
      </c>
      <c r="ARY137">
        <v>0</v>
      </c>
      <c r="ASB137" t="s">
        <v>2211</v>
      </c>
      <c r="ASC137" t="s">
        <v>2206</v>
      </c>
      <c r="ASD137">
        <v>1</v>
      </c>
      <c r="ASE137">
        <v>0</v>
      </c>
      <c r="ASF137">
        <v>0</v>
      </c>
      <c r="ASG137">
        <v>0</v>
      </c>
      <c r="ASH137">
        <v>0</v>
      </c>
      <c r="ASI137">
        <v>0</v>
      </c>
      <c r="ASJ137">
        <v>0</v>
      </c>
      <c r="ASK137">
        <v>0</v>
      </c>
      <c r="ASL137">
        <v>0</v>
      </c>
      <c r="ASN137" t="s">
        <v>2206</v>
      </c>
      <c r="ASO137">
        <v>1</v>
      </c>
      <c r="ASP137">
        <v>0</v>
      </c>
      <c r="ASQ137">
        <v>0</v>
      </c>
      <c r="ASR137">
        <v>0</v>
      </c>
      <c r="ASS137">
        <v>0</v>
      </c>
      <c r="AST137">
        <v>0</v>
      </c>
      <c r="ASU137">
        <v>0</v>
      </c>
      <c r="ASV137">
        <v>0</v>
      </c>
      <c r="ASW137">
        <v>0</v>
      </c>
      <c r="ASX137">
        <v>0</v>
      </c>
      <c r="ASZ137" t="s">
        <v>2206</v>
      </c>
      <c r="ATA137">
        <v>1</v>
      </c>
      <c r="ATB137">
        <v>0</v>
      </c>
      <c r="ATC137">
        <v>0</v>
      </c>
      <c r="ATD137">
        <v>0</v>
      </c>
      <c r="ATE137">
        <v>0</v>
      </c>
      <c r="ATF137">
        <v>0</v>
      </c>
      <c r="ATG137">
        <v>0</v>
      </c>
      <c r="ATH137">
        <v>0</v>
      </c>
      <c r="ATI137">
        <v>0</v>
      </c>
      <c r="ATK137" t="s">
        <v>2206</v>
      </c>
      <c r="ATL137">
        <v>1</v>
      </c>
      <c r="ATM137">
        <v>0</v>
      </c>
      <c r="ATN137">
        <v>0</v>
      </c>
      <c r="ATO137">
        <v>0</v>
      </c>
      <c r="ATP137">
        <v>0</v>
      </c>
      <c r="ATQ137">
        <v>0</v>
      </c>
      <c r="ATR137">
        <v>0</v>
      </c>
      <c r="ATS137">
        <v>0</v>
      </c>
      <c r="ATT137">
        <v>0</v>
      </c>
      <c r="ATV137" t="s">
        <v>2213</v>
      </c>
      <c r="ATZ137" t="s">
        <v>2213</v>
      </c>
      <c r="AUI137">
        <v>470099953</v>
      </c>
      <c r="AUJ137" s="2">
        <v>45160.728263888886</v>
      </c>
      <c r="AUM137" t="s">
        <v>2214</v>
      </c>
      <c r="AUN137" t="s">
        <v>2215</v>
      </c>
      <c r="AUO137" t="s">
        <v>2216</v>
      </c>
    </row>
    <row r="138" spans="1:534 1125:1237" x14ac:dyDescent="0.35">
      <c r="A138">
        <v>137</v>
      </c>
      <c r="B138" t="s">
        <v>2766</v>
      </c>
      <c r="C138" s="2">
        <v>45160</v>
      </c>
      <c r="D138" t="s">
        <v>2534</v>
      </c>
      <c r="E138" t="s">
        <v>2535</v>
      </c>
      <c r="F138" s="2">
        <v>45160.732244513893</v>
      </c>
      <c r="G138" s="2">
        <v>45160.741066851857</v>
      </c>
      <c r="H138" t="s">
        <v>2189</v>
      </c>
      <c r="K138" t="s">
        <v>2536</v>
      </c>
      <c r="L138" s="2">
        <v>45160</v>
      </c>
      <c r="M138" t="s">
        <v>81</v>
      </c>
      <c r="N138" t="s">
        <v>2537</v>
      </c>
      <c r="O138" t="s">
        <v>86</v>
      </c>
      <c r="P138" t="s">
        <v>2192</v>
      </c>
      <c r="S138" t="s">
        <v>2538</v>
      </c>
      <c r="T138" t="s">
        <v>2539</v>
      </c>
      <c r="V138" t="s">
        <v>2195</v>
      </c>
      <c r="X138" t="s">
        <v>2196</v>
      </c>
      <c r="AA138" t="s">
        <v>2206</v>
      </c>
      <c r="AB138">
        <v>0</v>
      </c>
      <c r="AC138">
        <v>0</v>
      </c>
      <c r="AD138">
        <v>0</v>
      </c>
      <c r="AE138">
        <v>1</v>
      </c>
      <c r="AF138">
        <v>1</v>
      </c>
      <c r="EK138" t="s">
        <v>2206</v>
      </c>
      <c r="EL138">
        <v>0</v>
      </c>
      <c r="EM138">
        <v>0</v>
      </c>
      <c r="EN138">
        <v>0</v>
      </c>
      <c r="EO138">
        <v>0</v>
      </c>
      <c r="EP138">
        <v>1</v>
      </c>
      <c r="EQ138">
        <v>1</v>
      </c>
      <c r="JB138" t="s">
        <v>2767</v>
      </c>
      <c r="JC138">
        <v>0</v>
      </c>
      <c r="JD138">
        <v>0</v>
      </c>
      <c r="JE138">
        <v>0</v>
      </c>
      <c r="JF138">
        <v>1</v>
      </c>
      <c r="JG138">
        <v>1</v>
      </c>
      <c r="JH138">
        <v>0</v>
      </c>
      <c r="JI138">
        <v>0</v>
      </c>
      <c r="JJ138">
        <v>0</v>
      </c>
      <c r="JK138">
        <v>0</v>
      </c>
      <c r="JL138">
        <v>0</v>
      </c>
      <c r="JM138">
        <v>0</v>
      </c>
      <c r="JN138">
        <v>0</v>
      </c>
      <c r="JO138">
        <v>0</v>
      </c>
      <c r="JP138">
        <v>0</v>
      </c>
      <c r="JQ138">
        <v>0</v>
      </c>
      <c r="JR138">
        <v>0</v>
      </c>
      <c r="JS138">
        <v>2</v>
      </c>
      <c r="JT138">
        <v>4</v>
      </c>
      <c r="LM138" t="s">
        <v>2198</v>
      </c>
      <c r="LN138">
        <v>1250</v>
      </c>
      <c r="LO138" t="s">
        <v>2239</v>
      </c>
      <c r="LR138">
        <v>30</v>
      </c>
      <c r="LS138">
        <v>3</v>
      </c>
      <c r="LT138">
        <v>0</v>
      </c>
      <c r="LU138">
        <v>50</v>
      </c>
      <c r="LV138">
        <v>50</v>
      </c>
      <c r="LX138" t="s">
        <v>2198</v>
      </c>
      <c r="LY138">
        <v>600</v>
      </c>
      <c r="LZ138" t="s">
        <v>2239</v>
      </c>
      <c r="MC138">
        <v>30</v>
      </c>
      <c r="MD138">
        <v>3</v>
      </c>
      <c r="ME138">
        <v>0</v>
      </c>
      <c r="MF138">
        <v>50</v>
      </c>
      <c r="MG138">
        <v>50</v>
      </c>
      <c r="QX138" t="s">
        <v>2220</v>
      </c>
      <c r="SF138" t="s">
        <v>2204</v>
      </c>
      <c r="SG138">
        <v>1</v>
      </c>
      <c r="SH138">
        <v>0</v>
      </c>
      <c r="SI138">
        <v>0</v>
      </c>
      <c r="SJ138">
        <v>0</v>
      </c>
      <c r="AQG138" t="s">
        <v>2206</v>
      </c>
      <c r="AQH138">
        <v>1</v>
      </c>
      <c r="AQI138">
        <v>0</v>
      </c>
      <c r="AQJ138">
        <v>0</v>
      </c>
      <c r="AQK138">
        <v>0</v>
      </c>
      <c r="AQL138">
        <v>0</v>
      </c>
      <c r="AQM138">
        <v>0</v>
      </c>
      <c r="AQN138">
        <v>0</v>
      </c>
      <c r="AQO138">
        <v>0</v>
      </c>
      <c r="AQP138">
        <v>0</v>
      </c>
      <c r="AQQ138">
        <v>0</v>
      </c>
      <c r="AQS138" t="s">
        <v>2305</v>
      </c>
      <c r="AQT138">
        <v>0</v>
      </c>
      <c r="AQU138">
        <v>0</v>
      </c>
      <c r="AQV138">
        <v>1</v>
      </c>
      <c r="AQW138">
        <v>0</v>
      </c>
      <c r="AQX138">
        <v>0</v>
      </c>
      <c r="AQY138">
        <v>0</v>
      </c>
      <c r="AQZ138">
        <v>0</v>
      </c>
      <c r="ARA138">
        <v>0</v>
      </c>
      <c r="ARB138">
        <v>0</v>
      </c>
      <c r="ARC138">
        <v>0</v>
      </c>
      <c r="ARD138">
        <v>0</v>
      </c>
      <c r="ARF138" t="s">
        <v>2516</v>
      </c>
      <c r="ARG138" t="s">
        <v>2220</v>
      </c>
      <c r="ARH138">
        <v>1</v>
      </c>
      <c r="ARI138">
        <v>0</v>
      </c>
      <c r="ARJ138">
        <v>0</v>
      </c>
      <c r="ARK138">
        <v>0</v>
      </c>
      <c r="ARL138">
        <v>0</v>
      </c>
      <c r="ARM138">
        <v>0</v>
      </c>
      <c r="ARO138" t="s">
        <v>2206</v>
      </c>
      <c r="ARP138">
        <v>1</v>
      </c>
      <c r="ARQ138">
        <v>0</v>
      </c>
      <c r="ARR138">
        <v>0</v>
      </c>
      <c r="ARS138">
        <v>0</v>
      </c>
      <c r="ART138">
        <v>0</v>
      </c>
      <c r="ARU138">
        <v>0</v>
      </c>
      <c r="ARW138">
        <v>0</v>
      </c>
      <c r="ARX138">
        <v>0</v>
      </c>
      <c r="ARY138">
        <v>0</v>
      </c>
      <c r="ASB138" t="s">
        <v>2211</v>
      </c>
      <c r="ASC138" t="s">
        <v>2206</v>
      </c>
      <c r="ASD138">
        <v>1</v>
      </c>
      <c r="ASE138">
        <v>0</v>
      </c>
      <c r="ASF138">
        <v>0</v>
      </c>
      <c r="ASG138">
        <v>0</v>
      </c>
      <c r="ASH138">
        <v>0</v>
      </c>
      <c r="ASI138">
        <v>0</v>
      </c>
      <c r="ASJ138">
        <v>0</v>
      </c>
      <c r="ASK138">
        <v>0</v>
      </c>
      <c r="ASL138">
        <v>0</v>
      </c>
      <c r="ASN138" t="s">
        <v>2206</v>
      </c>
      <c r="ASO138">
        <v>1</v>
      </c>
      <c r="ASP138">
        <v>0</v>
      </c>
      <c r="ASQ138">
        <v>0</v>
      </c>
      <c r="ASR138">
        <v>0</v>
      </c>
      <c r="ASS138">
        <v>0</v>
      </c>
      <c r="AST138">
        <v>0</v>
      </c>
      <c r="ASU138">
        <v>0</v>
      </c>
      <c r="ASV138">
        <v>0</v>
      </c>
      <c r="ASW138">
        <v>0</v>
      </c>
      <c r="ASX138">
        <v>0</v>
      </c>
      <c r="ASZ138" t="s">
        <v>2206</v>
      </c>
      <c r="ATA138">
        <v>1</v>
      </c>
      <c r="ATB138">
        <v>0</v>
      </c>
      <c r="ATC138">
        <v>0</v>
      </c>
      <c r="ATD138">
        <v>0</v>
      </c>
      <c r="ATE138">
        <v>0</v>
      </c>
      <c r="ATF138">
        <v>0</v>
      </c>
      <c r="ATG138">
        <v>0</v>
      </c>
      <c r="ATH138">
        <v>0</v>
      </c>
      <c r="ATI138">
        <v>0</v>
      </c>
      <c r="ATK138" t="s">
        <v>2206</v>
      </c>
      <c r="ATL138">
        <v>1</v>
      </c>
      <c r="ATM138">
        <v>0</v>
      </c>
      <c r="ATN138">
        <v>0</v>
      </c>
      <c r="ATO138">
        <v>0</v>
      </c>
      <c r="ATP138">
        <v>0</v>
      </c>
      <c r="ATQ138">
        <v>0</v>
      </c>
      <c r="ATR138">
        <v>0</v>
      </c>
      <c r="ATS138">
        <v>0</v>
      </c>
      <c r="ATT138">
        <v>0</v>
      </c>
      <c r="ATV138" t="s">
        <v>2213</v>
      </c>
      <c r="ATZ138" t="s">
        <v>2213</v>
      </c>
      <c r="AUI138">
        <v>470107787</v>
      </c>
      <c r="AUJ138" s="2">
        <v>45160.741249999999</v>
      </c>
      <c r="AUM138" t="s">
        <v>2214</v>
      </c>
      <c r="AUN138" t="s">
        <v>2215</v>
      </c>
      <c r="AUO138" t="s">
        <v>2216</v>
      </c>
    </row>
    <row r="139" spans="1:534 1125:1237" x14ac:dyDescent="0.35">
      <c r="A139">
        <v>138</v>
      </c>
      <c r="B139" t="s">
        <v>2768</v>
      </c>
      <c r="C139" s="2">
        <v>45160</v>
      </c>
      <c r="D139" t="s">
        <v>2534</v>
      </c>
      <c r="E139" t="s">
        <v>2535</v>
      </c>
      <c r="F139" s="2">
        <v>45160.742657662027</v>
      </c>
      <c r="G139" s="2">
        <v>45160.752524942131</v>
      </c>
      <c r="H139" t="s">
        <v>2189</v>
      </c>
      <c r="K139" t="s">
        <v>2536</v>
      </c>
      <c r="L139" s="2">
        <v>45160</v>
      </c>
      <c r="M139" t="s">
        <v>81</v>
      </c>
      <c r="N139" t="s">
        <v>2537</v>
      </c>
      <c r="O139" t="s">
        <v>86</v>
      </c>
      <c r="P139" t="s">
        <v>2192</v>
      </c>
      <c r="S139" t="s">
        <v>2538</v>
      </c>
      <c r="T139" t="s">
        <v>2539</v>
      </c>
      <c r="V139" t="s">
        <v>2195</v>
      </c>
      <c r="X139" t="s">
        <v>2253</v>
      </c>
      <c r="AA139" t="s">
        <v>2206</v>
      </c>
      <c r="AB139">
        <v>0</v>
      </c>
      <c r="AC139">
        <v>0</v>
      </c>
      <c r="AD139">
        <v>0</v>
      </c>
      <c r="AE139">
        <v>1</v>
      </c>
      <c r="AF139">
        <v>1</v>
      </c>
      <c r="EK139" t="s">
        <v>2448</v>
      </c>
      <c r="EL139">
        <v>1</v>
      </c>
      <c r="EM139">
        <v>0</v>
      </c>
      <c r="EN139">
        <v>0</v>
      </c>
      <c r="EO139">
        <v>0</v>
      </c>
      <c r="EP139">
        <v>0</v>
      </c>
      <c r="EQ139">
        <v>1</v>
      </c>
      <c r="ES139" t="s">
        <v>2198</v>
      </c>
      <c r="ET139">
        <v>6000</v>
      </c>
      <c r="EU139" t="s">
        <v>2199</v>
      </c>
      <c r="EX139">
        <v>30</v>
      </c>
      <c r="EY139">
        <v>2</v>
      </c>
      <c r="EZ139">
        <v>0</v>
      </c>
      <c r="FA139">
        <v>60</v>
      </c>
      <c r="FB139">
        <v>60</v>
      </c>
      <c r="GK139" t="s">
        <v>2220</v>
      </c>
      <c r="HH139" t="s">
        <v>2204</v>
      </c>
      <c r="HI139">
        <v>1</v>
      </c>
      <c r="HJ139">
        <v>0</v>
      </c>
      <c r="HK139">
        <v>0</v>
      </c>
      <c r="HL139">
        <v>0</v>
      </c>
      <c r="JB139" t="s">
        <v>2767</v>
      </c>
      <c r="JC139">
        <v>0</v>
      </c>
      <c r="JD139">
        <v>0</v>
      </c>
      <c r="JE139">
        <v>0</v>
      </c>
      <c r="JF139">
        <v>1</v>
      </c>
      <c r="JG139">
        <v>1</v>
      </c>
      <c r="JH139">
        <v>0</v>
      </c>
      <c r="JI139">
        <v>0</v>
      </c>
      <c r="JJ139">
        <v>0</v>
      </c>
      <c r="JK139">
        <v>0</v>
      </c>
      <c r="JL139">
        <v>0</v>
      </c>
      <c r="JM139">
        <v>0</v>
      </c>
      <c r="JN139">
        <v>0</v>
      </c>
      <c r="JO139">
        <v>0</v>
      </c>
      <c r="JP139">
        <v>0</v>
      </c>
      <c r="JQ139">
        <v>0</v>
      </c>
      <c r="JR139">
        <v>0</v>
      </c>
      <c r="JS139">
        <v>2</v>
      </c>
      <c r="JT139">
        <v>4</v>
      </c>
      <c r="LM139" t="s">
        <v>2198</v>
      </c>
      <c r="LN139">
        <v>1200</v>
      </c>
      <c r="LO139" t="s">
        <v>2239</v>
      </c>
      <c r="LR139">
        <v>30</v>
      </c>
      <c r="LS139">
        <v>2</v>
      </c>
      <c r="LT139">
        <v>0</v>
      </c>
      <c r="LU139">
        <v>40</v>
      </c>
      <c r="LV139">
        <v>40</v>
      </c>
      <c r="LX139" t="s">
        <v>2198</v>
      </c>
      <c r="LY139">
        <v>600</v>
      </c>
      <c r="LZ139" t="s">
        <v>2239</v>
      </c>
      <c r="MC139">
        <v>30</v>
      </c>
      <c r="MD139">
        <v>2</v>
      </c>
      <c r="ME139">
        <v>0</v>
      </c>
      <c r="MF139">
        <v>40</v>
      </c>
      <c r="MG139">
        <v>40</v>
      </c>
      <c r="QX139" t="s">
        <v>2220</v>
      </c>
      <c r="SF139" t="s">
        <v>2204</v>
      </c>
      <c r="SG139">
        <v>1</v>
      </c>
      <c r="SH139">
        <v>0</v>
      </c>
      <c r="SI139">
        <v>0</v>
      </c>
      <c r="SJ139">
        <v>0</v>
      </c>
      <c r="AQG139" t="s">
        <v>2206</v>
      </c>
      <c r="AQH139">
        <v>1</v>
      </c>
      <c r="AQI139">
        <v>0</v>
      </c>
      <c r="AQJ139">
        <v>0</v>
      </c>
      <c r="AQK139">
        <v>0</v>
      </c>
      <c r="AQL139">
        <v>0</v>
      </c>
      <c r="AQM139">
        <v>0</v>
      </c>
      <c r="AQN139">
        <v>0</v>
      </c>
      <c r="AQO139">
        <v>0</v>
      </c>
      <c r="AQP139">
        <v>0</v>
      </c>
      <c r="AQQ139">
        <v>0</v>
      </c>
      <c r="AQS139" t="s">
        <v>2326</v>
      </c>
      <c r="AQT139">
        <v>0</v>
      </c>
      <c r="AQU139">
        <v>0</v>
      </c>
      <c r="AQV139">
        <v>0</v>
      </c>
      <c r="AQW139">
        <v>1</v>
      </c>
      <c r="AQX139">
        <v>0</v>
      </c>
      <c r="AQY139">
        <v>0</v>
      </c>
      <c r="AQZ139">
        <v>0</v>
      </c>
      <c r="ARA139">
        <v>0</v>
      </c>
      <c r="ARB139">
        <v>0</v>
      </c>
      <c r="ARC139">
        <v>0</v>
      </c>
      <c r="ARD139">
        <v>0</v>
      </c>
      <c r="ARF139" t="s">
        <v>2542</v>
      </c>
      <c r="ARG139" t="s">
        <v>2220</v>
      </c>
      <c r="ARH139">
        <v>1</v>
      </c>
      <c r="ARI139">
        <v>0</v>
      </c>
      <c r="ARJ139">
        <v>0</v>
      </c>
      <c r="ARK139">
        <v>0</v>
      </c>
      <c r="ARL139">
        <v>0</v>
      </c>
      <c r="ARM139">
        <v>0</v>
      </c>
      <c r="ARO139" t="s">
        <v>2206</v>
      </c>
      <c r="ARP139">
        <v>1</v>
      </c>
      <c r="ARQ139">
        <v>0</v>
      </c>
      <c r="ARR139">
        <v>0</v>
      </c>
      <c r="ARS139">
        <v>0</v>
      </c>
      <c r="ART139">
        <v>0</v>
      </c>
      <c r="ARU139">
        <v>0</v>
      </c>
      <c r="ARW139">
        <v>0</v>
      </c>
      <c r="ARX139">
        <v>0</v>
      </c>
      <c r="ARY139">
        <v>0</v>
      </c>
      <c r="ASB139" t="s">
        <v>2211</v>
      </c>
      <c r="ASC139" t="s">
        <v>2206</v>
      </c>
      <c r="ASD139">
        <v>1</v>
      </c>
      <c r="ASE139">
        <v>0</v>
      </c>
      <c r="ASF139">
        <v>0</v>
      </c>
      <c r="ASG139">
        <v>0</v>
      </c>
      <c r="ASH139">
        <v>0</v>
      </c>
      <c r="ASI139">
        <v>0</v>
      </c>
      <c r="ASJ139">
        <v>0</v>
      </c>
      <c r="ASK139">
        <v>0</v>
      </c>
      <c r="ASL139">
        <v>0</v>
      </c>
      <c r="ASN139" t="s">
        <v>2206</v>
      </c>
      <c r="ASO139">
        <v>1</v>
      </c>
      <c r="ASP139">
        <v>0</v>
      </c>
      <c r="ASQ139">
        <v>0</v>
      </c>
      <c r="ASR139">
        <v>0</v>
      </c>
      <c r="ASS139">
        <v>0</v>
      </c>
      <c r="AST139">
        <v>0</v>
      </c>
      <c r="ASU139">
        <v>0</v>
      </c>
      <c r="ASV139">
        <v>0</v>
      </c>
      <c r="ASW139">
        <v>0</v>
      </c>
      <c r="ASX139">
        <v>0</v>
      </c>
      <c r="ASZ139" t="s">
        <v>2206</v>
      </c>
      <c r="ATA139">
        <v>1</v>
      </c>
      <c r="ATB139">
        <v>0</v>
      </c>
      <c r="ATC139">
        <v>0</v>
      </c>
      <c r="ATD139">
        <v>0</v>
      </c>
      <c r="ATE139">
        <v>0</v>
      </c>
      <c r="ATF139">
        <v>0</v>
      </c>
      <c r="ATG139">
        <v>0</v>
      </c>
      <c r="ATH139">
        <v>0</v>
      </c>
      <c r="ATI139">
        <v>0</v>
      </c>
      <c r="ATK139" t="s">
        <v>2206</v>
      </c>
      <c r="ATL139">
        <v>1</v>
      </c>
      <c r="ATM139">
        <v>0</v>
      </c>
      <c r="ATN139">
        <v>0</v>
      </c>
      <c r="ATO139">
        <v>0</v>
      </c>
      <c r="ATP139">
        <v>0</v>
      </c>
      <c r="ATQ139">
        <v>0</v>
      </c>
      <c r="ATR139">
        <v>0</v>
      </c>
      <c r="ATS139">
        <v>0</v>
      </c>
      <c r="ATT139">
        <v>0</v>
      </c>
      <c r="ATV139" t="s">
        <v>2213</v>
      </c>
      <c r="ATZ139" t="s">
        <v>2213</v>
      </c>
      <c r="AUI139">
        <v>470114005</v>
      </c>
      <c r="AUJ139" s="2">
        <v>45160.752685185187</v>
      </c>
      <c r="AUM139" t="s">
        <v>2214</v>
      </c>
      <c r="AUN139" t="s">
        <v>2215</v>
      </c>
      <c r="AUO139" t="s">
        <v>2216</v>
      </c>
    </row>
    <row r="140" spans="1:534 1125:1237" x14ac:dyDescent="0.35">
      <c r="A140">
        <v>139</v>
      </c>
      <c r="B140" t="s">
        <v>2769</v>
      </c>
      <c r="C140" s="2">
        <v>45160</v>
      </c>
      <c r="D140" t="s">
        <v>2534</v>
      </c>
      <c r="E140" t="s">
        <v>2535</v>
      </c>
      <c r="F140" s="2">
        <v>45160.756121493061</v>
      </c>
      <c r="G140" s="2">
        <v>45160.763443113421</v>
      </c>
      <c r="H140" t="s">
        <v>2189</v>
      </c>
      <c r="K140" t="s">
        <v>2536</v>
      </c>
      <c r="L140" s="2">
        <v>45160</v>
      </c>
      <c r="M140" t="s">
        <v>81</v>
      </c>
      <c r="N140" t="s">
        <v>2537</v>
      </c>
      <c r="O140" t="s">
        <v>86</v>
      </c>
      <c r="P140" t="s">
        <v>2192</v>
      </c>
      <c r="S140" t="s">
        <v>2538</v>
      </c>
      <c r="T140" t="s">
        <v>2539</v>
      </c>
      <c r="V140" t="s">
        <v>2195</v>
      </c>
      <c r="X140" t="s">
        <v>2196</v>
      </c>
      <c r="AA140" t="s">
        <v>2206</v>
      </c>
      <c r="AB140">
        <v>0</v>
      </c>
      <c r="AC140">
        <v>0</v>
      </c>
      <c r="AD140">
        <v>0</v>
      </c>
      <c r="AE140">
        <v>1</v>
      </c>
      <c r="AF140">
        <v>1</v>
      </c>
      <c r="EK140" t="s">
        <v>2206</v>
      </c>
      <c r="EL140">
        <v>0</v>
      </c>
      <c r="EM140">
        <v>0</v>
      </c>
      <c r="EN140">
        <v>0</v>
      </c>
      <c r="EO140">
        <v>0</v>
      </c>
      <c r="EP140">
        <v>1</v>
      </c>
      <c r="EQ140">
        <v>1</v>
      </c>
      <c r="JB140" t="s">
        <v>2671</v>
      </c>
      <c r="JC140">
        <v>1</v>
      </c>
      <c r="JD140">
        <v>0</v>
      </c>
      <c r="JE140">
        <v>0</v>
      </c>
      <c r="JF140">
        <v>0</v>
      </c>
      <c r="JG140">
        <v>0</v>
      </c>
      <c r="JH140">
        <v>0</v>
      </c>
      <c r="JI140">
        <v>0</v>
      </c>
      <c r="JJ140">
        <v>0</v>
      </c>
      <c r="JK140">
        <v>0</v>
      </c>
      <c r="JL140">
        <v>0</v>
      </c>
      <c r="JM140">
        <v>0</v>
      </c>
      <c r="JN140">
        <v>0</v>
      </c>
      <c r="JO140">
        <v>0</v>
      </c>
      <c r="JP140">
        <v>0</v>
      </c>
      <c r="JQ140">
        <v>0</v>
      </c>
      <c r="JR140">
        <v>0</v>
      </c>
      <c r="JS140">
        <v>1</v>
      </c>
      <c r="JT140">
        <v>3</v>
      </c>
      <c r="JV140" t="s">
        <v>2198</v>
      </c>
      <c r="JW140">
        <v>500</v>
      </c>
      <c r="JX140" t="s">
        <v>2222</v>
      </c>
      <c r="KA140">
        <v>20</v>
      </c>
      <c r="KB140">
        <v>1</v>
      </c>
      <c r="KC140">
        <v>0</v>
      </c>
      <c r="KD140">
        <v>20</v>
      </c>
      <c r="KE140">
        <v>20</v>
      </c>
      <c r="QX140" t="s">
        <v>2195</v>
      </c>
      <c r="QZ140" t="s">
        <v>2671</v>
      </c>
      <c r="RA140">
        <v>1</v>
      </c>
      <c r="RB140">
        <v>0</v>
      </c>
      <c r="RC140">
        <v>0</v>
      </c>
      <c r="RD140">
        <v>0</v>
      </c>
      <c r="RE140">
        <v>0</v>
      </c>
      <c r="RF140">
        <v>0</v>
      </c>
      <c r="RG140">
        <v>0</v>
      </c>
      <c r="RH140">
        <v>0</v>
      </c>
      <c r="RI140">
        <v>0</v>
      </c>
      <c r="RJ140">
        <v>0</v>
      </c>
      <c r="RK140">
        <v>0</v>
      </c>
      <c r="RL140">
        <v>0</v>
      </c>
      <c r="RM140">
        <v>0</v>
      </c>
      <c r="RN140">
        <v>0</v>
      </c>
      <c r="RO140">
        <v>0</v>
      </c>
      <c r="RP140">
        <v>0</v>
      </c>
      <c r="RR140" t="s">
        <v>486</v>
      </c>
      <c r="RS140">
        <v>0</v>
      </c>
      <c r="RT140">
        <v>0</v>
      </c>
      <c r="RU140">
        <v>0</v>
      </c>
      <c r="RV140">
        <v>1</v>
      </c>
      <c r="RW140">
        <v>0</v>
      </c>
      <c r="RX140">
        <v>0</v>
      </c>
      <c r="RY140">
        <v>0</v>
      </c>
      <c r="RZ140">
        <v>0</v>
      </c>
      <c r="SA140">
        <v>0</v>
      </c>
      <c r="SB140">
        <v>0</v>
      </c>
      <c r="SC140">
        <v>0</v>
      </c>
      <c r="SF140" t="s">
        <v>2204</v>
      </c>
      <c r="SG140">
        <v>1</v>
      </c>
      <c r="SH140">
        <v>0</v>
      </c>
      <c r="SI140">
        <v>0</v>
      </c>
      <c r="SJ140">
        <v>0</v>
      </c>
      <c r="AQG140" t="s">
        <v>2206</v>
      </c>
      <c r="AQH140">
        <v>1</v>
      </c>
      <c r="AQI140">
        <v>0</v>
      </c>
      <c r="AQJ140">
        <v>0</v>
      </c>
      <c r="AQK140">
        <v>0</v>
      </c>
      <c r="AQL140">
        <v>0</v>
      </c>
      <c r="AQM140">
        <v>0</v>
      </c>
      <c r="AQN140">
        <v>0</v>
      </c>
      <c r="AQO140">
        <v>0</v>
      </c>
      <c r="AQP140">
        <v>0</v>
      </c>
      <c r="AQQ140">
        <v>0</v>
      </c>
      <c r="AQS140" t="s">
        <v>2326</v>
      </c>
      <c r="AQT140">
        <v>0</v>
      </c>
      <c r="AQU140">
        <v>0</v>
      </c>
      <c r="AQV140">
        <v>0</v>
      </c>
      <c r="AQW140">
        <v>1</v>
      </c>
      <c r="AQX140">
        <v>0</v>
      </c>
      <c r="AQY140">
        <v>0</v>
      </c>
      <c r="AQZ140">
        <v>0</v>
      </c>
      <c r="ARA140">
        <v>0</v>
      </c>
      <c r="ARB140">
        <v>0</v>
      </c>
      <c r="ARC140">
        <v>0</v>
      </c>
      <c r="ARD140">
        <v>0</v>
      </c>
      <c r="ARF140" t="s">
        <v>2209</v>
      </c>
      <c r="ARG140" t="s">
        <v>2210</v>
      </c>
      <c r="ARH140">
        <v>0</v>
      </c>
      <c r="ARI140">
        <v>1</v>
      </c>
      <c r="ARJ140">
        <v>0</v>
      </c>
      <c r="ARK140">
        <v>0</v>
      </c>
      <c r="ARL140">
        <v>0</v>
      </c>
      <c r="ARM140">
        <v>0</v>
      </c>
      <c r="ARO140" t="s">
        <v>2206</v>
      </c>
      <c r="ARP140">
        <v>1</v>
      </c>
      <c r="ARQ140">
        <v>0</v>
      </c>
      <c r="ARR140">
        <v>0</v>
      </c>
      <c r="ARS140">
        <v>0</v>
      </c>
      <c r="ART140">
        <v>0</v>
      </c>
      <c r="ARU140">
        <v>0</v>
      </c>
      <c r="ARW140">
        <v>0</v>
      </c>
      <c r="ARX140">
        <v>0</v>
      </c>
      <c r="ARY140">
        <v>0</v>
      </c>
      <c r="ASB140" t="s">
        <v>2211</v>
      </c>
      <c r="ASC140" t="s">
        <v>2206</v>
      </c>
      <c r="ASD140">
        <v>1</v>
      </c>
      <c r="ASE140">
        <v>0</v>
      </c>
      <c r="ASF140">
        <v>0</v>
      </c>
      <c r="ASG140">
        <v>0</v>
      </c>
      <c r="ASH140">
        <v>0</v>
      </c>
      <c r="ASI140">
        <v>0</v>
      </c>
      <c r="ASJ140">
        <v>0</v>
      </c>
      <c r="ASK140">
        <v>0</v>
      </c>
      <c r="ASL140">
        <v>0</v>
      </c>
      <c r="ASN140" t="s">
        <v>2206</v>
      </c>
      <c r="ASO140">
        <v>1</v>
      </c>
      <c r="ASP140">
        <v>0</v>
      </c>
      <c r="ASQ140">
        <v>0</v>
      </c>
      <c r="ASR140">
        <v>0</v>
      </c>
      <c r="ASS140">
        <v>0</v>
      </c>
      <c r="AST140">
        <v>0</v>
      </c>
      <c r="ASU140">
        <v>0</v>
      </c>
      <c r="ASV140">
        <v>0</v>
      </c>
      <c r="ASW140">
        <v>0</v>
      </c>
      <c r="ASX140">
        <v>0</v>
      </c>
      <c r="ASZ140" t="s">
        <v>2206</v>
      </c>
      <c r="ATA140">
        <v>1</v>
      </c>
      <c r="ATB140">
        <v>0</v>
      </c>
      <c r="ATC140">
        <v>0</v>
      </c>
      <c r="ATD140">
        <v>0</v>
      </c>
      <c r="ATE140">
        <v>0</v>
      </c>
      <c r="ATF140">
        <v>0</v>
      </c>
      <c r="ATG140">
        <v>0</v>
      </c>
      <c r="ATH140">
        <v>0</v>
      </c>
      <c r="ATI140">
        <v>0</v>
      </c>
      <c r="ATK140" t="s">
        <v>2206</v>
      </c>
      <c r="ATL140">
        <v>1</v>
      </c>
      <c r="ATM140">
        <v>0</v>
      </c>
      <c r="ATN140">
        <v>0</v>
      </c>
      <c r="ATO140">
        <v>0</v>
      </c>
      <c r="ATP140">
        <v>0</v>
      </c>
      <c r="ATQ140">
        <v>0</v>
      </c>
      <c r="ATR140">
        <v>0</v>
      </c>
      <c r="ATS140">
        <v>0</v>
      </c>
      <c r="ATT140">
        <v>0</v>
      </c>
      <c r="ATV140" t="s">
        <v>2213</v>
      </c>
      <c r="ATZ140" t="s">
        <v>2213</v>
      </c>
      <c r="AUI140">
        <v>470120686</v>
      </c>
      <c r="AUJ140" s="2">
        <v>45160.763518518521</v>
      </c>
      <c r="AUM140" t="s">
        <v>2214</v>
      </c>
      <c r="AUN140" t="s">
        <v>2215</v>
      </c>
      <c r="AUO140" t="s">
        <v>2216</v>
      </c>
    </row>
    <row r="141" spans="1:534 1125:1237" x14ac:dyDescent="0.35">
      <c r="A141">
        <v>140</v>
      </c>
      <c r="B141" t="s">
        <v>2770</v>
      </c>
      <c r="C141" s="2">
        <v>45161</v>
      </c>
      <c r="D141" t="s">
        <v>2771</v>
      </c>
      <c r="E141" t="s">
        <v>2772</v>
      </c>
      <c r="F141" s="2">
        <v>45161.560675185188</v>
      </c>
      <c r="G141" s="2">
        <v>45161.567978263891</v>
      </c>
      <c r="H141" t="s">
        <v>2189</v>
      </c>
      <c r="K141" t="s">
        <v>2536</v>
      </c>
      <c r="L141" s="2">
        <v>45161</v>
      </c>
      <c r="M141" t="s">
        <v>81</v>
      </c>
      <c r="N141" t="s">
        <v>2773</v>
      </c>
      <c r="O141" t="s">
        <v>90</v>
      </c>
      <c r="P141" t="s">
        <v>2192</v>
      </c>
      <c r="S141" t="s">
        <v>2538</v>
      </c>
      <c r="T141" t="s">
        <v>2774</v>
      </c>
      <c r="V141" t="s">
        <v>2195</v>
      </c>
      <c r="X141" t="s">
        <v>2196</v>
      </c>
      <c r="AA141" t="s">
        <v>2237</v>
      </c>
      <c r="AB141">
        <v>1</v>
      </c>
      <c r="AC141">
        <v>0</v>
      </c>
      <c r="AD141">
        <v>0</v>
      </c>
      <c r="AE141">
        <v>0</v>
      </c>
      <c r="AF141">
        <v>1</v>
      </c>
      <c r="AH141" t="s">
        <v>2198</v>
      </c>
      <c r="AI141">
        <v>1250</v>
      </c>
      <c r="AJ141" t="s">
        <v>2222</v>
      </c>
      <c r="AM141">
        <v>10</v>
      </c>
      <c r="AN141">
        <v>60</v>
      </c>
      <c r="AO141">
        <v>1</v>
      </c>
      <c r="AP141">
        <v>200</v>
      </c>
      <c r="AQ141">
        <v>0</v>
      </c>
      <c r="BW141" t="s">
        <v>2195</v>
      </c>
      <c r="BY141" t="s">
        <v>2237</v>
      </c>
      <c r="BZ141">
        <v>1</v>
      </c>
      <c r="CA141">
        <v>0</v>
      </c>
      <c r="CB141">
        <v>0</v>
      </c>
      <c r="CC141">
        <v>0</v>
      </c>
      <c r="CE141" t="s">
        <v>2775</v>
      </c>
      <c r="CF141">
        <v>1</v>
      </c>
      <c r="CG141">
        <v>0</v>
      </c>
      <c r="CH141">
        <v>0</v>
      </c>
      <c r="CI141">
        <v>0</v>
      </c>
      <c r="CJ141">
        <v>0</v>
      </c>
      <c r="CK141">
        <v>1</v>
      </c>
      <c r="CL141">
        <v>0</v>
      </c>
      <c r="CM141">
        <v>0</v>
      </c>
      <c r="CN141">
        <v>0</v>
      </c>
      <c r="CO141">
        <v>0</v>
      </c>
      <c r="CP141">
        <v>0</v>
      </c>
      <c r="CS141" t="s">
        <v>2223</v>
      </c>
      <c r="CT141">
        <v>0</v>
      </c>
      <c r="CU141">
        <v>1</v>
      </c>
      <c r="CV141">
        <v>0</v>
      </c>
      <c r="CW141">
        <v>0</v>
      </c>
      <c r="CX141" t="s">
        <v>2237</v>
      </c>
      <c r="CY141">
        <v>1</v>
      </c>
      <c r="CZ141">
        <v>0</v>
      </c>
      <c r="DA141">
        <v>0</v>
      </c>
      <c r="DB141">
        <v>0</v>
      </c>
      <c r="DC141" t="s">
        <v>2324</v>
      </c>
      <c r="DD141">
        <v>0</v>
      </c>
      <c r="DE141">
        <v>0</v>
      </c>
      <c r="DF141">
        <v>0</v>
      </c>
      <c r="DG141">
        <v>0</v>
      </c>
      <c r="DH141">
        <v>0</v>
      </c>
      <c r="DI141">
        <v>0</v>
      </c>
      <c r="DJ141">
        <v>0</v>
      </c>
      <c r="DK141">
        <v>0</v>
      </c>
      <c r="DL141">
        <v>1</v>
      </c>
      <c r="DM141">
        <v>0</v>
      </c>
      <c r="DN141">
        <v>0</v>
      </c>
      <c r="DO141">
        <v>0</v>
      </c>
      <c r="EK141" t="s">
        <v>2206</v>
      </c>
      <c r="EL141">
        <v>0</v>
      </c>
      <c r="EM141">
        <v>0</v>
      </c>
      <c r="EN141">
        <v>0</v>
      </c>
      <c r="EO141">
        <v>0</v>
      </c>
      <c r="EP141">
        <v>1</v>
      </c>
      <c r="EQ141">
        <v>1</v>
      </c>
      <c r="JB141" t="s">
        <v>2776</v>
      </c>
      <c r="JC141">
        <v>0</v>
      </c>
      <c r="JD141">
        <v>0</v>
      </c>
      <c r="JE141">
        <v>0</v>
      </c>
      <c r="JF141">
        <v>0</v>
      </c>
      <c r="JG141">
        <v>0</v>
      </c>
      <c r="JH141">
        <v>0</v>
      </c>
      <c r="JI141">
        <v>1</v>
      </c>
      <c r="JJ141">
        <v>0</v>
      </c>
      <c r="JK141">
        <v>1</v>
      </c>
      <c r="JL141">
        <v>1</v>
      </c>
      <c r="JM141">
        <v>0</v>
      </c>
      <c r="JN141">
        <v>0</v>
      </c>
      <c r="JO141">
        <v>0</v>
      </c>
      <c r="JP141">
        <v>0</v>
      </c>
      <c r="JQ141">
        <v>0</v>
      </c>
      <c r="JR141">
        <v>0</v>
      </c>
      <c r="JS141">
        <v>3</v>
      </c>
      <c r="JT141">
        <v>5</v>
      </c>
      <c r="MT141" t="s">
        <v>2198</v>
      </c>
      <c r="MU141">
        <v>150</v>
      </c>
      <c r="MV141" t="s">
        <v>2222</v>
      </c>
      <c r="MY141">
        <v>15</v>
      </c>
      <c r="MZ141">
        <v>60</v>
      </c>
      <c r="NA141">
        <v>1</v>
      </c>
      <c r="NB141">
        <v>1000</v>
      </c>
      <c r="NC141">
        <v>0</v>
      </c>
      <c r="NV141" t="s">
        <v>2198</v>
      </c>
      <c r="NW141">
        <v>2250</v>
      </c>
      <c r="NX141" t="s">
        <v>2222</v>
      </c>
      <c r="OA141">
        <v>10</v>
      </c>
      <c r="OB141">
        <v>60</v>
      </c>
      <c r="OC141">
        <v>1</v>
      </c>
      <c r="OD141">
        <v>200</v>
      </c>
      <c r="OE141">
        <v>0</v>
      </c>
      <c r="OG141" t="s">
        <v>2198</v>
      </c>
      <c r="OH141">
        <v>3000</v>
      </c>
      <c r="OI141" t="s">
        <v>2222</v>
      </c>
      <c r="OL141">
        <v>15</v>
      </c>
      <c r="OM141">
        <v>60</v>
      </c>
      <c r="ON141">
        <v>1</v>
      </c>
      <c r="OO141">
        <v>400</v>
      </c>
      <c r="OP141">
        <v>0</v>
      </c>
      <c r="QX141" t="s">
        <v>2195</v>
      </c>
      <c r="QZ141" t="s">
        <v>2776</v>
      </c>
      <c r="RA141">
        <v>0</v>
      </c>
      <c r="RB141">
        <v>0</v>
      </c>
      <c r="RC141">
        <v>0</v>
      </c>
      <c r="RD141">
        <v>0</v>
      </c>
      <c r="RE141">
        <v>0</v>
      </c>
      <c r="RF141">
        <v>0</v>
      </c>
      <c r="RG141">
        <v>1</v>
      </c>
      <c r="RH141">
        <v>0</v>
      </c>
      <c r="RI141">
        <v>1</v>
      </c>
      <c r="RJ141">
        <v>1</v>
      </c>
      <c r="RK141">
        <v>0</v>
      </c>
      <c r="RL141">
        <v>0</v>
      </c>
      <c r="RM141">
        <v>0</v>
      </c>
      <c r="RN141">
        <v>0</v>
      </c>
      <c r="RO141">
        <v>0</v>
      </c>
      <c r="RP141">
        <v>0</v>
      </c>
      <c r="RR141" t="s">
        <v>2775</v>
      </c>
      <c r="RS141">
        <v>1</v>
      </c>
      <c r="RT141">
        <v>0</v>
      </c>
      <c r="RU141">
        <v>0</v>
      </c>
      <c r="RV141">
        <v>0</v>
      </c>
      <c r="RW141">
        <v>0</v>
      </c>
      <c r="RX141">
        <v>1</v>
      </c>
      <c r="RY141">
        <v>0</v>
      </c>
      <c r="RZ141">
        <v>0</v>
      </c>
      <c r="SA141">
        <v>0</v>
      </c>
      <c r="SB141">
        <v>0</v>
      </c>
      <c r="SC141">
        <v>0</v>
      </c>
      <c r="SF141" t="s">
        <v>2223</v>
      </c>
      <c r="SG141">
        <v>0</v>
      </c>
      <c r="SH141">
        <v>1</v>
      </c>
      <c r="SI141">
        <v>0</v>
      </c>
      <c r="SJ141">
        <v>0</v>
      </c>
      <c r="SK141" t="s">
        <v>2528</v>
      </c>
      <c r="SL141">
        <v>0</v>
      </c>
      <c r="SM141">
        <v>0</v>
      </c>
      <c r="SN141">
        <v>0</v>
      </c>
      <c r="SO141">
        <v>0</v>
      </c>
      <c r="SP141">
        <v>0</v>
      </c>
      <c r="SQ141">
        <v>0</v>
      </c>
      <c r="SR141">
        <v>0</v>
      </c>
      <c r="SS141">
        <v>0</v>
      </c>
      <c r="ST141">
        <v>1</v>
      </c>
      <c r="SU141">
        <v>0</v>
      </c>
      <c r="SV141">
        <v>0</v>
      </c>
      <c r="SW141">
        <v>0</v>
      </c>
      <c r="SX141">
        <v>0</v>
      </c>
      <c r="SY141">
        <v>0</v>
      </c>
      <c r="SZ141">
        <v>0</v>
      </c>
      <c r="TA141">
        <v>0</v>
      </c>
      <c r="TB141" t="s">
        <v>2344</v>
      </c>
      <c r="TC141">
        <v>0</v>
      </c>
      <c r="TD141">
        <v>0</v>
      </c>
      <c r="TE141">
        <v>0</v>
      </c>
      <c r="TF141">
        <v>0</v>
      </c>
      <c r="TG141">
        <v>0</v>
      </c>
      <c r="TH141">
        <v>1</v>
      </c>
      <c r="TI141">
        <v>0</v>
      </c>
      <c r="TJ141">
        <v>0</v>
      </c>
      <c r="TK141">
        <v>1</v>
      </c>
      <c r="TL141">
        <v>0</v>
      </c>
      <c r="TM141">
        <v>0</v>
      </c>
      <c r="TN141">
        <v>0</v>
      </c>
      <c r="AQG141" t="s">
        <v>2243</v>
      </c>
      <c r="AQH141">
        <v>0</v>
      </c>
      <c r="AQI141">
        <v>0</v>
      </c>
      <c r="AQJ141">
        <v>0</v>
      </c>
      <c r="AQK141">
        <v>0</v>
      </c>
      <c r="AQL141">
        <v>0</v>
      </c>
      <c r="AQM141">
        <v>1</v>
      </c>
      <c r="AQN141">
        <v>0</v>
      </c>
      <c r="AQO141">
        <v>0</v>
      </c>
      <c r="AQP141">
        <v>0</v>
      </c>
      <c r="AQQ141">
        <v>0</v>
      </c>
      <c r="AQS141" t="s">
        <v>2326</v>
      </c>
      <c r="AQT141">
        <v>0</v>
      </c>
      <c r="AQU141">
        <v>0</v>
      </c>
      <c r="AQV141">
        <v>0</v>
      </c>
      <c r="AQW141">
        <v>1</v>
      </c>
      <c r="AQX141">
        <v>0</v>
      </c>
      <c r="AQY141">
        <v>0</v>
      </c>
      <c r="AQZ141">
        <v>0</v>
      </c>
      <c r="ARA141">
        <v>0</v>
      </c>
      <c r="ARB141">
        <v>0</v>
      </c>
      <c r="ARC141">
        <v>0</v>
      </c>
      <c r="ARD141">
        <v>0</v>
      </c>
      <c r="ARF141" t="s">
        <v>2306</v>
      </c>
      <c r="ARG141" t="s">
        <v>2210</v>
      </c>
      <c r="ARH141">
        <v>0</v>
      </c>
      <c r="ARI141">
        <v>1</v>
      </c>
      <c r="ARJ141">
        <v>0</v>
      </c>
      <c r="ARK141">
        <v>0</v>
      </c>
      <c r="ARL141">
        <v>0</v>
      </c>
      <c r="ARM141">
        <v>0</v>
      </c>
      <c r="ARO141" t="s">
        <v>506</v>
      </c>
      <c r="ARP141">
        <v>0</v>
      </c>
      <c r="ARQ141">
        <v>0</v>
      </c>
      <c r="ARR141">
        <v>0</v>
      </c>
      <c r="ARS141">
        <v>0</v>
      </c>
      <c r="ART141">
        <v>0</v>
      </c>
      <c r="ARU141">
        <v>0</v>
      </c>
      <c r="ARW141">
        <v>1</v>
      </c>
      <c r="ARX141">
        <v>0</v>
      </c>
      <c r="ARY141">
        <v>0</v>
      </c>
      <c r="ASB141" t="s">
        <v>2211</v>
      </c>
      <c r="ASC141" t="s">
        <v>2777</v>
      </c>
      <c r="ASD141">
        <v>0</v>
      </c>
      <c r="ASE141">
        <v>0</v>
      </c>
      <c r="ASF141">
        <v>1</v>
      </c>
      <c r="ASG141">
        <v>0</v>
      </c>
      <c r="ASH141">
        <v>1</v>
      </c>
      <c r="ASI141">
        <v>0</v>
      </c>
      <c r="ASJ141">
        <v>0</v>
      </c>
      <c r="ASK141">
        <v>0</v>
      </c>
      <c r="ASL141">
        <v>0</v>
      </c>
      <c r="ASN141" t="s">
        <v>2265</v>
      </c>
      <c r="ASO141">
        <v>0</v>
      </c>
      <c r="ASP141">
        <v>0</v>
      </c>
      <c r="ASQ141">
        <v>0</v>
      </c>
      <c r="ASR141">
        <v>1</v>
      </c>
      <c r="ASS141">
        <v>0</v>
      </c>
      <c r="AST141">
        <v>0</v>
      </c>
      <c r="ASU141">
        <v>0</v>
      </c>
      <c r="ASV141">
        <v>0</v>
      </c>
      <c r="ASW141">
        <v>0</v>
      </c>
      <c r="ASX141">
        <v>0</v>
      </c>
      <c r="ASZ141" t="s">
        <v>2257</v>
      </c>
      <c r="ATA141">
        <v>0</v>
      </c>
      <c r="ATB141">
        <v>0</v>
      </c>
      <c r="ATC141">
        <v>0</v>
      </c>
      <c r="ATD141">
        <v>0</v>
      </c>
      <c r="ATE141">
        <v>1</v>
      </c>
      <c r="ATF141">
        <v>0</v>
      </c>
      <c r="ATG141">
        <v>0</v>
      </c>
      <c r="ATH141">
        <v>0</v>
      </c>
      <c r="ATI141">
        <v>0</v>
      </c>
      <c r="ATK141" t="s">
        <v>2247</v>
      </c>
      <c r="ATL141">
        <v>0</v>
      </c>
      <c r="ATM141">
        <v>0</v>
      </c>
      <c r="ATN141">
        <v>0</v>
      </c>
      <c r="ATO141">
        <v>0</v>
      </c>
      <c r="ATP141">
        <v>1</v>
      </c>
      <c r="ATQ141">
        <v>1</v>
      </c>
      <c r="ATR141">
        <v>1</v>
      </c>
      <c r="ATS141">
        <v>0</v>
      </c>
      <c r="ATT141">
        <v>0</v>
      </c>
      <c r="ATV141" t="s">
        <v>2273</v>
      </c>
      <c r="ATW141" t="s">
        <v>2195</v>
      </c>
      <c r="ATY141" t="s">
        <v>2778</v>
      </c>
      <c r="ATZ141" t="s">
        <v>2273</v>
      </c>
      <c r="AUA141" t="s">
        <v>2195</v>
      </c>
      <c r="AUC141" t="s">
        <v>2779</v>
      </c>
      <c r="AUI141">
        <v>470544820</v>
      </c>
      <c r="AUJ141" s="2">
        <v>45161.614699074067</v>
      </c>
      <c r="AUM141" t="s">
        <v>2214</v>
      </c>
      <c r="AUN141" t="s">
        <v>2215</v>
      </c>
      <c r="AUO141" t="s">
        <v>2216</v>
      </c>
    </row>
    <row r="142" spans="1:534 1125:1237" x14ac:dyDescent="0.35">
      <c r="A142">
        <v>141</v>
      </c>
      <c r="B142" t="s">
        <v>2780</v>
      </c>
      <c r="C142" s="2">
        <v>45161</v>
      </c>
      <c r="D142" t="s">
        <v>2771</v>
      </c>
      <c r="E142" t="s">
        <v>2772</v>
      </c>
      <c r="F142" s="2">
        <v>45161.56999423611</v>
      </c>
      <c r="G142" s="2">
        <v>45161.580524953708</v>
      </c>
      <c r="H142" t="s">
        <v>2189</v>
      </c>
      <c r="K142" t="s">
        <v>2536</v>
      </c>
      <c r="L142" s="2">
        <v>45161</v>
      </c>
      <c r="M142" t="s">
        <v>81</v>
      </c>
      <c r="N142" t="s">
        <v>2773</v>
      </c>
      <c r="O142" t="s">
        <v>90</v>
      </c>
      <c r="P142" t="s">
        <v>2192</v>
      </c>
      <c r="S142" t="s">
        <v>2538</v>
      </c>
      <c r="T142" t="s">
        <v>2774</v>
      </c>
      <c r="V142" t="s">
        <v>2195</v>
      </c>
      <c r="X142" t="s">
        <v>2196</v>
      </c>
      <c r="AA142" t="s">
        <v>2237</v>
      </c>
      <c r="AB142">
        <v>1</v>
      </c>
      <c r="AC142">
        <v>0</v>
      </c>
      <c r="AD142">
        <v>0</v>
      </c>
      <c r="AE142">
        <v>0</v>
      </c>
      <c r="AF142">
        <v>1</v>
      </c>
      <c r="AH142" t="s">
        <v>2198</v>
      </c>
      <c r="AI142">
        <v>1250</v>
      </c>
      <c r="AJ142" t="s">
        <v>2199</v>
      </c>
      <c r="AM142">
        <v>14</v>
      </c>
      <c r="AN142">
        <v>60</v>
      </c>
      <c r="AO142">
        <v>1</v>
      </c>
      <c r="AP142">
        <v>100</v>
      </c>
      <c r="AQ142">
        <v>0</v>
      </c>
      <c r="BW142" t="s">
        <v>2195</v>
      </c>
      <c r="BY142" t="s">
        <v>2237</v>
      </c>
      <c r="BZ142">
        <v>1</v>
      </c>
      <c r="CA142">
        <v>0</v>
      </c>
      <c r="CB142">
        <v>0</v>
      </c>
      <c r="CC142">
        <v>0</v>
      </c>
      <c r="CE142" t="s">
        <v>494</v>
      </c>
      <c r="CF142">
        <v>0</v>
      </c>
      <c r="CG142">
        <v>0</v>
      </c>
      <c r="CH142">
        <v>0</v>
      </c>
      <c r="CI142">
        <v>0</v>
      </c>
      <c r="CJ142">
        <v>0</v>
      </c>
      <c r="CK142">
        <v>1</v>
      </c>
      <c r="CL142">
        <v>0</v>
      </c>
      <c r="CM142">
        <v>0</v>
      </c>
      <c r="CN142">
        <v>0</v>
      </c>
      <c r="CO142">
        <v>0</v>
      </c>
      <c r="CP142">
        <v>0</v>
      </c>
      <c r="CS142" t="s">
        <v>2223</v>
      </c>
      <c r="CT142">
        <v>0</v>
      </c>
      <c r="CU142">
        <v>1</v>
      </c>
      <c r="CV142">
        <v>0</v>
      </c>
      <c r="CW142">
        <v>0</v>
      </c>
      <c r="CX142" t="s">
        <v>2237</v>
      </c>
      <c r="CY142">
        <v>1</v>
      </c>
      <c r="CZ142">
        <v>0</v>
      </c>
      <c r="DA142">
        <v>0</v>
      </c>
      <c r="DB142">
        <v>0</v>
      </c>
      <c r="DC142" t="s">
        <v>2781</v>
      </c>
      <c r="DD142">
        <v>0</v>
      </c>
      <c r="DE142">
        <v>0</v>
      </c>
      <c r="DF142">
        <v>0</v>
      </c>
      <c r="DG142">
        <v>0</v>
      </c>
      <c r="DH142">
        <v>0</v>
      </c>
      <c r="DI142">
        <v>1</v>
      </c>
      <c r="DJ142">
        <v>0</v>
      </c>
      <c r="DK142">
        <v>0</v>
      </c>
      <c r="DL142">
        <v>1</v>
      </c>
      <c r="DM142">
        <v>0</v>
      </c>
      <c r="DN142">
        <v>0</v>
      </c>
      <c r="DO142">
        <v>0</v>
      </c>
      <c r="EK142" t="s">
        <v>2206</v>
      </c>
      <c r="EL142">
        <v>0</v>
      </c>
      <c r="EM142">
        <v>0</v>
      </c>
      <c r="EN142">
        <v>0</v>
      </c>
      <c r="EO142">
        <v>0</v>
      </c>
      <c r="EP142">
        <v>1</v>
      </c>
      <c r="EQ142">
        <v>1</v>
      </c>
      <c r="JB142" t="s">
        <v>2776</v>
      </c>
      <c r="JC142">
        <v>0</v>
      </c>
      <c r="JD142">
        <v>0</v>
      </c>
      <c r="JE142">
        <v>0</v>
      </c>
      <c r="JF142">
        <v>0</v>
      </c>
      <c r="JG142">
        <v>0</v>
      </c>
      <c r="JH142">
        <v>0</v>
      </c>
      <c r="JI142">
        <v>1</v>
      </c>
      <c r="JJ142">
        <v>0</v>
      </c>
      <c r="JK142">
        <v>1</v>
      </c>
      <c r="JL142">
        <v>1</v>
      </c>
      <c r="JM142">
        <v>0</v>
      </c>
      <c r="JN142">
        <v>0</v>
      </c>
      <c r="JO142">
        <v>0</v>
      </c>
      <c r="JP142">
        <v>0</v>
      </c>
      <c r="JQ142">
        <v>0</v>
      </c>
      <c r="JR142">
        <v>0</v>
      </c>
      <c r="JS142">
        <v>3</v>
      </c>
      <c r="JT142">
        <v>5</v>
      </c>
      <c r="MT142" t="s">
        <v>2198</v>
      </c>
      <c r="MU142">
        <v>150</v>
      </c>
      <c r="MV142" t="s">
        <v>2199</v>
      </c>
      <c r="MY142">
        <v>15</v>
      </c>
      <c r="MZ142">
        <v>60</v>
      </c>
      <c r="NA142">
        <v>1</v>
      </c>
      <c r="NB142">
        <v>100</v>
      </c>
      <c r="NC142">
        <v>0</v>
      </c>
      <c r="NV142" t="s">
        <v>2198</v>
      </c>
      <c r="NW142">
        <v>2000</v>
      </c>
      <c r="NX142" t="s">
        <v>2199</v>
      </c>
      <c r="OA142">
        <v>15</v>
      </c>
      <c r="OB142">
        <v>15</v>
      </c>
      <c r="OC142">
        <v>1</v>
      </c>
      <c r="OD142">
        <v>100</v>
      </c>
      <c r="OE142">
        <v>0</v>
      </c>
      <c r="OG142" t="s">
        <v>2198</v>
      </c>
      <c r="OH142">
        <v>3000</v>
      </c>
      <c r="OI142" t="s">
        <v>2199</v>
      </c>
      <c r="OL142">
        <v>14</v>
      </c>
      <c r="OM142">
        <v>60</v>
      </c>
      <c r="ON142">
        <v>1</v>
      </c>
      <c r="OO142">
        <v>100</v>
      </c>
      <c r="OP142">
        <v>0</v>
      </c>
      <c r="QX142" t="s">
        <v>2195</v>
      </c>
      <c r="QZ142" t="s">
        <v>2776</v>
      </c>
      <c r="RA142">
        <v>0</v>
      </c>
      <c r="RB142">
        <v>0</v>
      </c>
      <c r="RC142">
        <v>0</v>
      </c>
      <c r="RD142">
        <v>0</v>
      </c>
      <c r="RE142">
        <v>0</v>
      </c>
      <c r="RF142">
        <v>0</v>
      </c>
      <c r="RG142">
        <v>1</v>
      </c>
      <c r="RH142">
        <v>0</v>
      </c>
      <c r="RI142">
        <v>1</v>
      </c>
      <c r="RJ142">
        <v>1</v>
      </c>
      <c r="RK142">
        <v>0</v>
      </c>
      <c r="RL142">
        <v>0</v>
      </c>
      <c r="RM142">
        <v>0</v>
      </c>
      <c r="RN142">
        <v>0</v>
      </c>
      <c r="RO142">
        <v>0</v>
      </c>
      <c r="RP142">
        <v>0</v>
      </c>
      <c r="RR142" t="s">
        <v>2775</v>
      </c>
      <c r="RS142">
        <v>1</v>
      </c>
      <c r="RT142">
        <v>0</v>
      </c>
      <c r="RU142">
        <v>0</v>
      </c>
      <c r="RV142">
        <v>0</v>
      </c>
      <c r="RW142">
        <v>0</v>
      </c>
      <c r="RX142">
        <v>1</v>
      </c>
      <c r="RY142">
        <v>0</v>
      </c>
      <c r="RZ142">
        <v>0</v>
      </c>
      <c r="SA142">
        <v>0</v>
      </c>
      <c r="SB142">
        <v>0</v>
      </c>
      <c r="SC142">
        <v>0</v>
      </c>
      <c r="SF142" t="s">
        <v>2204</v>
      </c>
      <c r="SG142">
        <v>1</v>
      </c>
      <c r="SH142">
        <v>0</v>
      </c>
      <c r="SI142">
        <v>0</v>
      </c>
      <c r="SJ142">
        <v>0</v>
      </c>
      <c r="AQG142" t="s">
        <v>2362</v>
      </c>
      <c r="AQH142">
        <v>0</v>
      </c>
      <c r="AQI142">
        <v>0</v>
      </c>
      <c r="AQJ142">
        <v>1</v>
      </c>
      <c r="AQK142">
        <v>0</v>
      </c>
      <c r="AQL142">
        <v>0</v>
      </c>
      <c r="AQM142">
        <v>1</v>
      </c>
      <c r="AQN142">
        <v>0</v>
      </c>
      <c r="AQO142">
        <v>0</v>
      </c>
      <c r="AQP142">
        <v>0</v>
      </c>
      <c r="AQQ142">
        <v>0</v>
      </c>
      <c r="AQS142" t="s">
        <v>2326</v>
      </c>
      <c r="AQT142">
        <v>0</v>
      </c>
      <c r="AQU142">
        <v>0</v>
      </c>
      <c r="AQV142">
        <v>0</v>
      </c>
      <c r="AQW142">
        <v>1</v>
      </c>
      <c r="AQX142">
        <v>0</v>
      </c>
      <c r="AQY142">
        <v>0</v>
      </c>
      <c r="AQZ142">
        <v>0</v>
      </c>
      <c r="ARA142">
        <v>0</v>
      </c>
      <c r="ARB142">
        <v>0</v>
      </c>
      <c r="ARC142">
        <v>0</v>
      </c>
      <c r="ARD142">
        <v>0</v>
      </c>
      <c r="ARF142" t="s">
        <v>2306</v>
      </c>
      <c r="ARG142" t="s">
        <v>2210</v>
      </c>
      <c r="ARH142">
        <v>0</v>
      </c>
      <c r="ARI142">
        <v>1</v>
      </c>
      <c r="ARJ142">
        <v>0</v>
      </c>
      <c r="ARK142">
        <v>0</v>
      </c>
      <c r="ARL142">
        <v>0</v>
      </c>
      <c r="ARM142">
        <v>0</v>
      </c>
      <c r="ARO142" t="s">
        <v>506</v>
      </c>
      <c r="ARP142">
        <v>0</v>
      </c>
      <c r="ARQ142">
        <v>0</v>
      </c>
      <c r="ARR142">
        <v>0</v>
      </c>
      <c r="ARS142">
        <v>0</v>
      </c>
      <c r="ART142">
        <v>0</v>
      </c>
      <c r="ARU142">
        <v>0</v>
      </c>
      <c r="ARW142">
        <v>1</v>
      </c>
      <c r="ARX142">
        <v>0</v>
      </c>
      <c r="ARY142">
        <v>0</v>
      </c>
      <c r="ASB142" t="s">
        <v>2211</v>
      </c>
      <c r="ASC142" t="s">
        <v>2782</v>
      </c>
      <c r="ASD142">
        <v>0</v>
      </c>
      <c r="ASE142">
        <v>1</v>
      </c>
      <c r="ASF142">
        <v>1</v>
      </c>
      <c r="ASG142">
        <v>0</v>
      </c>
      <c r="ASH142">
        <v>0</v>
      </c>
      <c r="ASI142">
        <v>0</v>
      </c>
      <c r="ASJ142">
        <v>0</v>
      </c>
      <c r="ASK142">
        <v>0</v>
      </c>
      <c r="ASL142">
        <v>0</v>
      </c>
      <c r="ASN142" t="s">
        <v>2265</v>
      </c>
      <c r="ASO142">
        <v>0</v>
      </c>
      <c r="ASP142">
        <v>0</v>
      </c>
      <c r="ASQ142">
        <v>0</v>
      </c>
      <c r="ASR142">
        <v>1</v>
      </c>
      <c r="ASS142">
        <v>0</v>
      </c>
      <c r="AST142">
        <v>0</v>
      </c>
      <c r="ASU142">
        <v>0</v>
      </c>
      <c r="ASV142">
        <v>0</v>
      </c>
      <c r="ASW142">
        <v>0</v>
      </c>
      <c r="ASX142">
        <v>0</v>
      </c>
      <c r="ASZ142" t="s">
        <v>2257</v>
      </c>
      <c r="ATA142">
        <v>0</v>
      </c>
      <c r="ATB142">
        <v>0</v>
      </c>
      <c r="ATC142">
        <v>0</v>
      </c>
      <c r="ATD142">
        <v>0</v>
      </c>
      <c r="ATE142">
        <v>1</v>
      </c>
      <c r="ATF142">
        <v>0</v>
      </c>
      <c r="ATG142">
        <v>0</v>
      </c>
      <c r="ATH142">
        <v>0</v>
      </c>
      <c r="ATI142">
        <v>0</v>
      </c>
      <c r="ATK142" t="s">
        <v>2247</v>
      </c>
      <c r="ATL142">
        <v>0</v>
      </c>
      <c r="ATM142">
        <v>0</v>
      </c>
      <c r="ATN142">
        <v>0</v>
      </c>
      <c r="ATO142">
        <v>0</v>
      </c>
      <c r="ATP142">
        <v>1</v>
      </c>
      <c r="ATQ142">
        <v>1</v>
      </c>
      <c r="ATR142">
        <v>1</v>
      </c>
      <c r="ATS142">
        <v>0</v>
      </c>
      <c r="ATT142">
        <v>0</v>
      </c>
      <c r="ATV142" t="s">
        <v>2273</v>
      </c>
      <c r="ATW142" t="s">
        <v>2195</v>
      </c>
      <c r="ATY142" t="s">
        <v>2783</v>
      </c>
      <c r="ATZ142" t="s">
        <v>2273</v>
      </c>
      <c r="AUA142" t="s">
        <v>2195</v>
      </c>
      <c r="AUC142" t="s">
        <v>2779</v>
      </c>
      <c r="AUI142">
        <v>470547515</v>
      </c>
      <c r="AUJ142" s="2">
        <v>45161.617326388892</v>
      </c>
      <c r="AUM142" t="s">
        <v>2214</v>
      </c>
      <c r="AUN142" t="s">
        <v>2215</v>
      </c>
      <c r="AUO142" t="s">
        <v>2216</v>
      </c>
    </row>
    <row r="143" spans="1:534 1125:1237" x14ac:dyDescent="0.35">
      <c r="A143">
        <v>142</v>
      </c>
      <c r="B143" t="s">
        <v>2784</v>
      </c>
      <c r="C143" s="2">
        <v>45161</v>
      </c>
      <c r="D143" t="s">
        <v>2771</v>
      </c>
      <c r="E143" t="s">
        <v>2772</v>
      </c>
      <c r="F143" s="2">
        <v>45161.581082986108</v>
      </c>
      <c r="G143" s="2">
        <v>45161.593493587963</v>
      </c>
      <c r="H143" t="s">
        <v>2189</v>
      </c>
      <c r="K143" t="s">
        <v>2536</v>
      </c>
      <c r="L143" s="2">
        <v>45161</v>
      </c>
      <c r="M143" t="s">
        <v>81</v>
      </c>
      <c r="N143" t="s">
        <v>2773</v>
      </c>
      <c r="O143" t="s">
        <v>90</v>
      </c>
      <c r="P143" t="s">
        <v>2192</v>
      </c>
      <c r="S143" t="s">
        <v>2538</v>
      </c>
      <c r="T143" t="s">
        <v>2774</v>
      </c>
      <c r="V143" t="s">
        <v>2195</v>
      </c>
      <c r="X143" t="s">
        <v>2196</v>
      </c>
      <c r="AA143" t="s">
        <v>2237</v>
      </c>
      <c r="AB143">
        <v>1</v>
      </c>
      <c r="AC143">
        <v>0</v>
      </c>
      <c r="AD143">
        <v>0</v>
      </c>
      <c r="AE143">
        <v>0</v>
      </c>
      <c r="AF143">
        <v>1</v>
      </c>
      <c r="AH143" t="s">
        <v>2198</v>
      </c>
      <c r="AI143">
        <v>1250</v>
      </c>
      <c r="AJ143" t="s">
        <v>2199</v>
      </c>
      <c r="AM143">
        <v>20</v>
      </c>
      <c r="AN143">
        <v>60</v>
      </c>
      <c r="AO143">
        <v>1</v>
      </c>
      <c r="AP143">
        <v>100</v>
      </c>
      <c r="AQ143">
        <v>0</v>
      </c>
      <c r="BW143" t="s">
        <v>2195</v>
      </c>
      <c r="BY143" t="s">
        <v>2237</v>
      </c>
      <c r="BZ143">
        <v>1</v>
      </c>
      <c r="CA143">
        <v>0</v>
      </c>
      <c r="CB143">
        <v>0</v>
      </c>
      <c r="CC143">
        <v>0</v>
      </c>
      <c r="CE143" t="s">
        <v>2775</v>
      </c>
      <c r="CF143">
        <v>1</v>
      </c>
      <c r="CG143">
        <v>0</v>
      </c>
      <c r="CH143">
        <v>0</v>
      </c>
      <c r="CI143">
        <v>0</v>
      </c>
      <c r="CJ143">
        <v>0</v>
      </c>
      <c r="CK143">
        <v>1</v>
      </c>
      <c r="CL143">
        <v>0</v>
      </c>
      <c r="CM143">
        <v>0</v>
      </c>
      <c r="CN143">
        <v>0</v>
      </c>
      <c r="CO143">
        <v>0</v>
      </c>
      <c r="CP143">
        <v>0</v>
      </c>
      <c r="CS143" t="s">
        <v>2223</v>
      </c>
      <c r="CT143">
        <v>0</v>
      </c>
      <c r="CU143">
        <v>1</v>
      </c>
      <c r="CV143">
        <v>0</v>
      </c>
      <c r="CW143">
        <v>0</v>
      </c>
      <c r="CX143" t="s">
        <v>2237</v>
      </c>
      <c r="CY143">
        <v>1</v>
      </c>
      <c r="CZ143">
        <v>0</v>
      </c>
      <c r="DA143">
        <v>0</v>
      </c>
      <c r="DB143">
        <v>0</v>
      </c>
      <c r="DC143" t="s">
        <v>2324</v>
      </c>
      <c r="DD143">
        <v>0</v>
      </c>
      <c r="DE143">
        <v>0</v>
      </c>
      <c r="DF143">
        <v>0</v>
      </c>
      <c r="DG143">
        <v>0</v>
      </c>
      <c r="DH143">
        <v>0</v>
      </c>
      <c r="DI143">
        <v>0</v>
      </c>
      <c r="DJ143">
        <v>0</v>
      </c>
      <c r="DK143">
        <v>0</v>
      </c>
      <c r="DL143">
        <v>1</v>
      </c>
      <c r="DM143">
        <v>0</v>
      </c>
      <c r="DN143">
        <v>0</v>
      </c>
      <c r="DO143">
        <v>0</v>
      </c>
      <c r="EK143" t="s">
        <v>2206</v>
      </c>
      <c r="EL143">
        <v>0</v>
      </c>
      <c r="EM143">
        <v>0</v>
      </c>
      <c r="EN143">
        <v>0</v>
      </c>
      <c r="EO143">
        <v>0</v>
      </c>
      <c r="EP143">
        <v>1</v>
      </c>
      <c r="EQ143">
        <v>1</v>
      </c>
      <c r="JB143" t="s">
        <v>2776</v>
      </c>
      <c r="JC143">
        <v>0</v>
      </c>
      <c r="JD143">
        <v>0</v>
      </c>
      <c r="JE143">
        <v>0</v>
      </c>
      <c r="JF143">
        <v>0</v>
      </c>
      <c r="JG143">
        <v>0</v>
      </c>
      <c r="JH143">
        <v>0</v>
      </c>
      <c r="JI143">
        <v>1</v>
      </c>
      <c r="JJ143">
        <v>0</v>
      </c>
      <c r="JK143">
        <v>1</v>
      </c>
      <c r="JL143">
        <v>1</v>
      </c>
      <c r="JM143">
        <v>0</v>
      </c>
      <c r="JN143">
        <v>0</v>
      </c>
      <c r="JO143">
        <v>0</v>
      </c>
      <c r="JP143">
        <v>0</v>
      </c>
      <c r="JQ143">
        <v>0</v>
      </c>
      <c r="JR143">
        <v>0</v>
      </c>
      <c r="JS143">
        <v>3</v>
      </c>
      <c r="JT143">
        <v>5</v>
      </c>
      <c r="MT143" t="s">
        <v>2198</v>
      </c>
      <c r="MU143">
        <v>150</v>
      </c>
      <c r="MV143" t="s">
        <v>2199</v>
      </c>
      <c r="MY143">
        <v>20</v>
      </c>
      <c r="MZ143">
        <v>60</v>
      </c>
      <c r="NA143">
        <v>1</v>
      </c>
      <c r="NB143">
        <v>500</v>
      </c>
      <c r="NC143">
        <v>0</v>
      </c>
      <c r="NV143" t="s">
        <v>2198</v>
      </c>
      <c r="NW143">
        <v>2000</v>
      </c>
      <c r="NX143" t="s">
        <v>2199</v>
      </c>
      <c r="OA143">
        <v>30</v>
      </c>
      <c r="OB143">
        <v>60</v>
      </c>
      <c r="OC143">
        <v>1</v>
      </c>
      <c r="OD143">
        <v>100</v>
      </c>
      <c r="OE143">
        <v>0</v>
      </c>
      <c r="OG143" t="s">
        <v>2198</v>
      </c>
      <c r="OH143">
        <v>3000</v>
      </c>
      <c r="OI143" t="s">
        <v>2199</v>
      </c>
      <c r="OL143">
        <v>15</v>
      </c>
      <c r="OM143">
        <v>60</v>
      </c>
      <c r="ON143">
        <v>1</v>
      </c>
      <c r="OO143">
        <v>200</v>
      </c>
      <c r="OP143">
        <v>0</v>
      </c>
      <c r="QX143" t="s">
        <v>2195</v>
      </c>
      <c r="QZ143" t="s">
        <v>2776</v>
      </c>
      <c r="RA143">
        <v>0</v>
      </c>
      <c r="RB143">
        <v>0</v>
      </c>
      <c r="RC143">
        <v>0</v>
      </c>
      <c r="RD143">
        <v>0</v>
      </c>
      <c r="RE143">
        <v>0</v>
      </c>
      <c r="RF143">
        <v>0</v>
      </c>
      <c r="RG143">
        <v>1</v>
      </c>
      <c r="RH143">
        <v>0</v>
      </c>
      <c r="RI143">
        <v>1</v>
      </c>
      <c r="RJ143">
        <v>1</v>
      </c>
      <c r="RK143">
        <v>0</v>
      </c>
      <c r="RL143">
        <v>0</v>
      </c>
      <c r="RM143">
        <v>0</v>
      </c>
      <c r="RN143">
        <v>0</v>
      </c>
      <c r="RO143">
        <v>0</v>
      </c>
      <c r="RP143">
        <v>0</v>
      </c>
      <c r="RR143" t="s">
        <v>494</v>
      </c>
      <c r="RS143">
        <v>0</v>
      </c>
      <c r="RT143">
        <v>0</v>
      </c>
      <c r="RU143">
        <v>0</v>
      </c>
      <c r="RV143">
        <v>0</v>
      </c>
      <c r="RW143">
        <v>0</v>
      </c>
      <c r="RX143">
        <v>1</v>
      </c>
      <c r="RY143">
        <v>0</v>
      </c>
      <c r="RZ143">
        <v>0</v>
      </c>
      <c r="SA143">
        <v>0</v>
      </c>
      <c r="SB143">
        <v>0</v>
      </c>
      <c r="SC143">
        <v>0</v>
      </c>
      <c r="SF143" t="s">
        <v>2204</v>
      </c>
      <c r="SG143">
        <v>1</v>
      </c>
      <c r="SH143">
        <v>0</v>
      </c>
      <c r="SI143">
        <v>0</v>
      </c>
      <c r="SJ143">
        <v>0</v>
      </c>
      <c r="AQG143" t="s">
        <v>2362</v>
      </c>
      <c r="AQH143">
        <v>0</v>
      </c>
      <c r="AQI143">
        <v>0</v>
      </c>
      <c r="AQJ143">
        <v>1</v>
      </c>
      <c r="AQK143">
        <v>0</v>
      </c>
      <c r="AQL143">
        <v>0</v>
      </c>
      <c r="AQM143">
        <v>1</v>
      </c>
      <c r="AQN143">
        <v>0</v>
      </c>
      <c r="AQO143">
        <v>0</v>
      </c>
      <c r="AQP143">
        <v>0</v>
      </c>
      <c r="AQQ143">
        <v>0</v>
      </c>
      <c r="AQS143" t="s">
        <v>2326</v>
      </c>
      <c r="AQT143">
        <v>0</v>
      </c>
      <c r="AQU143">
        <v>0</v>
      </c>
      <c r="AQV143">
        <v>0</v>
      </c>
      <c r="AQW143">
        <v>1</v>
      </c>
      <c r="AQX143">
        <v>0</v>
      </c>
      <c r="AQY143">
        <v>0</v>
      </c>
      <c r="AQZ143">
        <v>0</v>
      </c>
      <c r="ARA143">
        <v>0</v>
      </c>
      <c r="ARB143">
        <v>0</v>
      </c>
      <c r="ARC143">
        <v>0</v>
      </c>
      <c r="ARD143">
        <v>0</v>
      </c>
      <c r="ARF143" t="s">
        <v>2306</v>
      </c>
      <c r="ARG143" t="s">
        <v>2210</v>
      </c>
      <c r="ARH143">
        <v>0</v>
      </c>
      <c r="ARI143">
        <v>1</v>
      </c>
      <c r="ARJ143">
        <v>0</v>
      </c>
      <c r="ARK143">
        <v>0</v>
      </c>
      <c r="ARL143">
        <v>0</v>
      </c>
      <c r="ARM143">
        <v>0</v>
      </c>
      <c r="ARO143" t="s">
        <v>506</v>
      </c>
      <c r="ARP143">
        <v>0</v>
      </c>
      <c r="ARQ143">
        <v>0</v>
      </c>
      <c r="ARR143">
        <v>0</v>
      </c>
      <c r="ARS143">
        <v>0</v>
      </c>
      <c r="ART143">
        <v>0</v>
      </c>
      <c r="ARU143">
        <v>0</v>
      </c>
      <c r="ARW143">
        <v>1</v>
      </c>
      <c r="ARX143">
        <v>0</v>
      </c>
      <c r="ARY143">
        <v>0</v>
      </c>
      <c r="ASB143" t="s">
        <v>2211</v>
      </c>
      <c r="ASC143" t="s">
        <v>2782</v>
      </c>
      <c r="ASD143">
        <v>0</v>
      </c>
      <c r="ASE143">
        <v>1</v>
      </c>
      <c r="ASF143">
        <v>1</v>
      </c>
      <c r="ASG143">
        <v>0</v>
      </c>
      <c r="ASH143">
        <v>0</v>
      </c>
      <c r="ASI143">
        <v>0</v>
      </c>
      <c r="ASJ143">
        <v>0</v>
      </c>
      <c r="ASK143">
        <v>0</v>
      </c>
      <c r="ASL143">
        <v>0</v>
      </c>
      <c r="ASN143" t="s">
        <v>2265</v>
      </c>
      <c r="ASO143">
        <v>0</v>
      </c>
      <c r="ASP143">
        <v>0</v>
      </c>
      <c r="ASQ143">
        <v>0</v>
      </c>
      <c r="ASR143">
        <v>1</v>
      </c>
      <c r="ASS143">
        <v>0</v>
      </c>
      <c r="AST143">
        <v>0</v>
      </c>
      <c r="ASU143">
        <v>0</v>
      </c>
      <c r="ASV143">
        <v>0</v>
      </c>
      <c r="ASW143">
        <v>0</v>
      </c>
      <c r="ASX143">
        <v>0</v>
      </c>
      <c r="ASZ143" t="s">
        <v>2257</v>
      </c>
      <c r="ATA143">
        <v>0</v>
      </c>
      <c r="ATB143">
        <v>0</v>
      </c>
      <c r="ATC143">
        <v>0</v>
      </c>
      <c r="ATD143">
        <v>0</v>
      </c>
      <c r="ATE143">
        <v>1</v>
      </c>
      <c r="ATF143">
        <v>0</v>
      </c>
      <c r="ATG143">
        <v>0</v>
      </c>
      <c r="ATH143">
        <v>0</v>
      </c>
      <c r="ATI143">
        <v>0</v>
      </c>
      <c r="ATK143" t="s">
        <v>2247</v>
      </c>
      <c r="ATL143">
        <v>0</v>
      </c>
      <c r="ATM143">
        <v>0</v>
      </c>
      <c r="ATN143">
        <v>0</v>
      </c>
      <c r="ATO143">
        <v>0</v>
      </c>
      <c r="ATP143">
        <v>1</v>
      </c>
      <c r="ATQ143">
        <v>1</v>
      </c>
      <c r="ATR143">
        <v>1</v>
      </c>
      <c r="ATS143">
        <v>0</v>
      </c>
      <c r="ATT143">
        <v>0</v>
      </c>
      <c r="ATV143" t="s">
        <v>2273</v>
      </c>
      <c r="ATW143" t="s">
        <v>2195</v>
      </c>
      <c r="ATY143" t="s">
        <v>2783</v>
      </c>
      <c r="ATZ143" t="s">
        <v>2273</v>
      </c>
      <c r="AUA143" t="s">
        <v>2195</v>
      </c>
      <c r="AUC143" t="s">
        <v>2779</v>
      </c>
      <c r="AUI143">
        <v>470547578</v>
      </c>
      <c r="AUJ143" s="2">
        <v>45161.617372685178</v>
      </c>
      <c r="AUM143" t="s">
        <v>2214</v>
      </c>
      <c r="AUN143" t="s">
        <v>2215</v>
      </c>
      <c r="AUO143" t="s">
        <v>2216</v>
      </c>
    </row>
    <row r="144" spans="1:534 1125:1237" x14ac:dyDescent="0.35">
      <c r="A144">
        <v>143</v>
      </c>
      <c r="B144" t="s">
        <v>2785</v>
      </c>
      <c r="C144" s="2">
        <v>45161</v>
      </c>
      <c r="D144" t="s">
        <v>2771</v>
      </c>
      <c r="E144" t="s">
        <v>2772</v>
      </c>
      <c r="F144" s="2">
        <v>45161.598429456018</v>
      </c>
      <c r="G144" s="2">
        <v>45161.610634282413</v>
      </c>
      <c r="H144" t="s">
        <v>2189</v>
      </c>
      <c r="K144" t="s">
        <v>2536</v>
      </c>
      <c r="L144" s="2">
        <v>45161</v>
      </c>
      <c r="M144" t="s">
        <v>81</v>
      </c>
      <c r="N144" t="s">
        <v>2773</v>
      </c>
      <c r="O144" t="s">
        <v>90</v>
      </c>
      <c r="P144" t="s">
        <v>2192</v>
      </c>
      <c r="S144" t="s">
        <v>2538</v>
      </c>
      <c r="T144" t="s">
        <v>2774</v>
      </c>
      <c r="V144" t="s">
        <v>2195</v>
      </c>
      <c r="X144" t="s">
        <v>2196</v>
      </c>
      <c r="AA144" t="s">
        <v>2237</v>
      </c>
      <c r="AB144">
        <v>1</v>
      </c>
      <c r="AC144">
        <v>0</v>
      </c>
      <c r="AD144">
        <v>0</v>
      </c>
      <c r="AE144">
        <v>0</v>
      </c>
      <c r="AF144">
        <v>1</v>
      </c>
      <c r="AH144" t="s">
        <v>2198</v>
      </c>
      <c r="AI144">
        <v>1250</v>
      </c>
      <c r="AJ144" t="s">
        <v>2199</v>
      </c>
      <c r="AM144">
        <v>15</v>
      </c>
      <c r="AN144">
        <v>60</v>
      </c>
      <c r="AO144">
        <v>1</v>
      </c>
      <c r="AP144">
        <v>400</v>
      </c>
      <c r="AQ144">
        <v>0</v>
      </c>
      <c r="BW144" t="s">
        <v>2195</v>
      </c>
      <c r="BY144" t="s">
        <v>2237</v>
      </c>
      <c r="BZ144">
        <v>1</v>
      </c>
      <c r="CA144">
        <v>0</v>
      </c>
      <c r="CB144">
        <v>0</v>
      </c>
      <c r="CC144">
        <v>0</v>
      </c>
      <c r="CE144" t="s">
        <v>2775</v>
      </c>
      <c r="CF144">
        <v>1</v>
      </c>
      <c r="CG144">
        <v>0</v>
      </c>
      <c r="CH144">
        <v>0</v>
      </c>
      <c r="CI144">
        <v>0</v>
      </c>
      <c r="CJ144">
        <v>0</v>
      </c>
      <c r="CK144">
        <v>1</v>
      </c>
      <c r="CL144">
        <v>0</v>
      </c>
      <c r="CM144">
        <v>0</v>
      </c>
      <c r="CN144">
        <v>0</v>
      </c>
      <c r="CO144">
        <v>0</v>
      </c>
      <c r="CP144">
        <v>0</v>
      </c>
      <c r="CS144" t="s">
        <v>2223</v>
      </c>
      <c r="CT144">
        <v>0</v>
      </c>
      <c r="CU144">
        <v>1</v>
      </c>
      <c r="CV144">
        <v>0</v>
      </c>
      <c r="CW144">
        <v>0</v>
      </c>
      <c r="CX144" t="s">
        <v>2237</v>
      </c>
      <c r="CY144">
        <v>1</v>
      </c>
      <c r="CZ144">
        <v>0</v>
      </c>
      <c r="DA144">
        <v>0</v>
      </c>
      <c r="DB144">
        <v>0</v>
      </c>
      <c r="DC144" t="s">
        <v>2324</v>
      </c>
      <c r="DD144">
        <v>0</v>
      </c>
      <c r="DE144">
        <v>0</v>
      </c>
      <c r="DF144">
        <v>0</v>
      </c>
      <c r="DG144">
        <v>0</v>
      </c>
      <c r="DH144">
        <v>0</v>
      </c>
      <c r="DI144">
        <v>0</v>
      </c>
      <c r="DJ144">
        <v>0</v>
      </c>
      <c r="DK144">
        <v>0</v>
      </c>
      <c r="DL144">
        <v>1</v>
      </c>
      <c r="DM144">
        <v>0</v>
      </c>
      <c r="DN144">
        <v>0</v>
      </c>
      <c r="DO144">
        <v>0</v>
      </c>
      <c r="EK144" t="s">
        <v>2206</v>
      </c>
      <c r="EL144">
        <v>0</v>
      </c>
      <c r="EM144">
        <v>0</v>
      </c>
      <c r="EN144">
        <v>0</v>
      </c>
      <c r="EO144">
        <v>0</v>
      </c>
      <c r="EP144">
        <v>1</v>
      </c>
      <c r="EQ144">
        <v>1</v>
      </c>
      <c r="JB144" t="s">
        <v>2776</v>
      </c>
      <c r="JC144">
        <v>0</v>
      </c>
      <c r="JD144">
        <v>0</v>
      </c>
      <c r="JE144">
        <v>0</v>
      </c>
      <c r="JF144">
        <v>0</v>
      </c>
      <c r="JG144">
        <v>0</v>
      </c>
      <c r="JH144">
        <v>0</v>
      </c>
      <c r="JI144">
        <v>1</v>
      </c>
      <c r="JJ144">
        <v>0</v>
      </c>
      <c r="JK144">
        <v>1</v>
      </c>
      <c r="JL144">
        <v>1</v>
      </c>
      <c r="JM144">
        <v>0</v>
      </c>
      <c r="JN144">
        <v>0</v>
      </c>
      <c r="JO144">
        <v>0</v>
      </c>
      <c r="JP144">
        <v>0</v>
      </c>
      <c r="JQ144">
        <v>0</v>
      </c>
      <c r="JR144">
        <v>0</v>
      </c>
      <c r="JS144">
        <v>3</v>
      </c>
      <c r="JT144">
        <v>5</v>
      </c>
      <c r="MT144" t="s">
        <v>2198</v>
      </c>
      <c r="MU144">
        <v>150</v>
      </c>
      <c r="MV144" t="s">
        <v>2199</v>
      </c>
      <c r="MY144">
        <v>10</v>
      </c>
      <c r="MZ144">
        <v>60</v>
      </c>
      <c r="NA144">
        <v>1</v>
      </c>
      <c r="NB144">
        <v>200</v>
      </c>
      <c r="NC144">
        <v>0</v>
      </c>
      <c r="NV144" t="s">
        <v>2198</v>
      </c>
      <c r="NW144">
        <v>2000</v>
      </c>
      <c r="NX144" t="s">
        <v>2199</v>
      </c>
      <c r="OA144">
        <v>5</v>
      </c>
      <c r="OB144">
        <v>60</v>
      </c>
      <c r="OC144">
        <v>1</v>
      </c>
      <c r="OD144">
        <v>100</v>
      </c>
      <c r="OE144">
        <v>0</v>
      </c>
      <c r="OG144" t="s">
        <v>2198</v>
      </c>
      <c r="OH144">
        <v>3000</v>
      </c>
      <c r="OI144" t="s">
        <v>2199</v>
      </c>
      <c r="OL144">
        <v>10</v>
      </c>
      <c r="OM144">
        <v>90</v>
      </c>
      <c r="ON144">
        <v>1</v>
      </c>
      <c r="OO144">
        <v>100</v>
      </c>
      <c r="OP144">
        <v>0</v>
      </c>
      <c r="QX144" t="s">
        <v>2195</v>
      </c>
      <c r="QZ144" t="s">
        <v>2776</v>
      </c>
      <c r="RA144">
        <v>0</v>
      </c>
      <c r="RB144">
        <v>0</v>
      </c>
      <c r="RC144">
        <v>0</v>
      </c>
      <c r="RD144">
        <v>0</v>
      </c>
      <c r="RE144">
        <v>0</v>
      </c>
      <c r="RF144">
        <v>0</v>
      </c>
      <c r="RG144">
        <v>1</v>
      </c>
      <c r="RH144">
        <v>0</v>
      </c>
      <c r="RI144">
        <v>1</v>
      </c>
      <c r="RJ144">
        <v>1</v>
      </c>
      <c r="RK144">
        <v>0</v>
      </c>
      <c r="RL144">
        <v>0</v>
      </c>
      <c r="RM144">
        <v>0</v>
      </c>
      <c r="RN144">
        <v>0</v>
      </c>
      <c r="RO144">
        <v>0</v>
      </c>
      <c r="RP144">
        <v>0</v>
      </c>
      <c r="RR144" t="s">
        <v>2775</v>
      </c>
      <c r="RS144">
        <v>1</v>
      </c>
      <c r="RT144">
        <v>0</v>
      </c>
      <c r="RU144">
        <v>0</v>
      </c>
      <c r="RV144">
        <v>0</v>
      </c>
      <c r="RW144">
        <v>0</v>
      </c>
      <c r="RX144">
        <v>1</v>
      </c>
      <c r="RY144">
        <v>0</v>
      </c>
      <c r="RZ144">
        <v>0</v>
      </c>
      <c r="SA144">
        <v>0</v>
      </c>
      <c r="SB144">
        <v>0</v>
      </c>
      <c r="SC144">
        <v>0</v>
      </c>
      <c r="SF144" t="s">
        <v>2204</v>
      </c>
      <c r="SG144">
        <v>1</v>
      </c>
      <c r="SH144">
        <v>0</v>
      </c>
      <c r="SI144">
        <v>0</v>
      </c>
      <c r="SJ144">
        <v>0</v>
      </c>
      <c r="AQG144" t="s">
        <v>2362</v>
      </c>
      <c r="AQH144">
        <v>0</v>
      </c>
      <c r="AQI144">
        <v>0</v>
      </c>
      <c r="AQJ144">
        <v>1</v>
      </c>
      <c r="AQK144">
        <v>0</v>
      </c>
      <c r="AQL144">
        <v>0</v>
      </c>
      <c r="AQM144">
        <v>1</v>
      </c>
      <c r="AQN144">
        <v>0</v>
      </c>
      <c r="AQO144">
        <v>0</v>
      </c>
      <c r="AQP144">
        <v>0</v>
      </c>
      <c r="AQQ144">
        <v>0</v>
      </c>
      <c r="AQS144" t="s">
        <v>2326</v>
      </c>
      <c r="AQT144">
        <v>0</v>
      </c>
      <c r="AQU144">
        <v>0</v>
      </c>
      <c r="AQV144">
        <v>0</v>
      </c>
      <c r="AQW144">
        <v>1</v>
      </c>
      <c r="AQX144">
        <v>0</v>
      </c>
      <c r="AQY144">
        <v>0</v>
      </c>
      <c r="AQZ144">
        <v>0</v>
      </c>
      <c r="ARA144">
        <v>0</v>
      </c>
      <c r="ARB144">
        <v>0</v>
      </c>
      <c r="ARC144">
        <v>0</v>
      </c>
      <c r="ARD144">
        <v>0</v>
      </c>
      <c r="ARF144" t="s">
        <v>2306</v>
      </c>
      <c r="ARG144" t="s">
        <v>2210</v>
      </c>
      <c r="ARH144">
        <v>0</v>
      </c>
      <c r="ARI144">
        <v>1</v>
      </c>
      <c r="ARJ144">
        <v>0</v>
      </c>
      <c r="ARK144">
        <v>0</v>
      </c>
      <c r="ARL144">
        <v>0</v>
      </c>
      <c r="ARM144">
        <v>0</v>
      </c>
      <c r="ARO144" t="s">
        <v>506</v>
      </c>
      <c r="ARP144">
        <v>0</v>
      </c>
      <c r="ARQ144">
        <v>0</v>
      </c>
      <c r="ARR144">
        <v>0</v>
      </c>
      <c r="ARS144">
        <v>0</v>
      </c>
      <c r="ART144">
        <v>0</v>
      </c>
      <c r="ARU144">
        <v>0</v>
      </c>
      <c r="ARW144">
        <v>1</v>
      </c>
      <c r="ARX144">
        <v>0</v>
      </c>
      <c r="ARY144">
        <v>0</v>
      </c>
      <c r="ASB144" t="s">
        <v>2211</v>
      </c>
      <c r="ASC144" t="s">
        <v>2786</v>
      </c>
      <c r="ASD144">
        <v>0</v>
      </c>
      <c r="ASE144">
        <v>0</v>
      </c>
      <c r="ASF144">
        <v>1</v>
      </c>
      <c r="ASG144">
        <v>0</v>
      </c>
      <c r="ASH144">
        <v>1</v>
      </c>
      <c r="ASI144">
        <v>0</v>
      </c>
      <c r="ASJ144">
        <v>0</v>
      </c>
      <c r="ASK144">
        <v>0</v>
      </c>
      <c r="ASL144">
        <v>0</v>
      </c>
      <c r="ASN144" t="s">
        <v>2265</v>
      </c>
      <c r="ASO144">
        <v>0</v>
      </c>
      <c r="ASP144">
        <v>0</v>
      </c>
      <c r="ASQ144">
        <v>0</v>
      </c>
      <c r="ASR144">
        <v>1</v>
      </c>
      <c r="ASS144">
        <v>0</v>
      </c>
      <c r="AST144">
        <v>0</v>
      </c>
      <c r="ASU144">
        <v>0</v>
      </c>
      <c r="ASV144">
        <v>0</v>
      </c>
      <c r="ASW144">
        <v>0</v>
      </c>
      <c r="ASX144">
        <v>0</v>
      </c>
      <c r="ASZ144" t="s">
        <v>2257</v>
      </c>
      <c r="ATA144">
        <v>0</v>
      </c>
      <c r="ATB144">
        <v>0</v>
      </c>
      <c r="ATC144">
        <v>0</v>
      </c>
      <c r="ATD144">
        <v>0</v>
      </c>
      <c r="ATE144">
        <v>1</v>
      </c>
      <c r="ATF144">
        <v>0</v>
      </c>
      <c r="ATG144">
        <v>0</v>
      </c>
      <c r="ATH144">
        <v>0</v>
      </c>
      <c r="ATI144">
        <v>0</v>
      </c>
      <c r="ATK144" t="s">
        <v>2247</v>
      </c>
      <c r="ATL144">
        <v>0</v>
      </c>
      <c r="ATM144">
        <v>0</v>
      </c>
      <c r="ATN144">
        <v>0</v>
      </c>
      <c r="ATO144">
        <v>0</v>
      </c>
      <c r="ATP144">
        <v>1</v>
      </c>
      <c r="ATQ144">
        <v>1</v>
      </c>
      <c r="ATR144">
        <v>1</v>
      </c>
      <c r="ATS144">
        <v>0</v>
      </c>
      <c r="ATT144">
        <v>0</v>
      </c>
      <c r="ATV144" t="s">
        <v>2273</v>
      </c>
      <c r="ATW144" t="s">
        <v>2195</v>
      </c>
      <c r="ATY144" t="s">
        <v>2783</v>
      </c>
      <c r="ATZ144" t="s">
        <v>2273</v>
      </c>
      <c r="AUA144" t="s">
        <v>2195</v>
      </c>
      <c r="AUC144" t="s">
        <v>2779</v>
      </c>
      <c r="AUI144">
        <v>470547619</v>
      </c>
      <c r="AUJ144" s="2">
        <v>45161.617395833338</v>
      </c>
      <c r="AUM144" t="s">
        <v>2214</v>
      </c>
      <c r="AUN144" t="s">
        <v>2215</v>
      </c>
      <c r="AUO144" t="s">
        <v>2216</v>
      </c>
    </row>
    <row r="145" spans="1:1237" x14ac:dyDescent="0.35">
      <c r="A145">
        <v>144</v>
      </c>
      <c r="B145" t="s">
        <v>2787</v>
      </c>
      <c r="C145" s="2">
        <v>45161</v>
      </c>
      <c r="D145" t="s">
        <v>2534</v>
      </c>
      <c r="E145" t="s">
        <v>2535</v>
      </c>
      <c r="F145" s="2">
        <v>45161.599731724527</v>
      </c>
      <c r="G145" s="2">
        <v>45161.618697314807</v>
      </c>
      <c r="H145" t="s">
        <v>2189</v>
      </c>
      <c r="K145" t="s">
        <v>2536</v>
      </c>
      <c r="L145" s="2">
        <v>45161</v>
      </c>
      <c r="M145" t="s">
        <v>81</v>
      </c>
      <c r="N145" t="s">
        <v>2537</v>
      </c>
      <c r="O145" t="s">
        <v>86</v>
      </c>
      <c r="P145" t="s">
        <v>2192</v>
      </c>
      <c r="S145" t="s">
        <v>2538</v>
      </c>
      <c r="T145" t="s">
        <v>2539</v>
      </c>
      <c r="V145" t="s">
        <v>2195</v>
      </c>
      <c r="X145" t="s">
        <v>2253</v>
      </c>
      <c r="AA145" t="s">
        <v>2297</v>
      </c>
      <c r="AB145">
        <v>0</v>
      </c>
      <c r="AC145">
        <v>0</v>
      </c>
      <c r="AD145">
        <v>1</v>
      </c>
      <c r="AE145">
        <v>0</v>
      </c>
      <c r="AF145">
        <v>1</v>
      </c>
      <c r="BH145" t="s">
        <v>2200</v>
      </c>
      <c r="BI145" t="s">
        <v>2269</v>
      </c>
      <c r="BJ145">
        <v>1</v>
      </c>
      <c r="BK145">
        <v>1</v>
      </c>
      <c r="BL145">
        <v>300</v>
      </c>
      <c r="BM145">
        <v>250</v>
      </c>
      <c r="BN145" t="s">
        <v>2199</v>
      </c>
      <c r="BQ145">
        <v>30</v>
      </c>
      <c r="BR145">
        <v>2</v>
      </c>
      <c r="BS145">
        <v>0</v>
      </c>
      <c r="BT145">
        <v>1000</v>
      </c>
      <c r="BU145">
        <v>1000</v>
      </c>
      <c r="BW145" t="s">
        <v>2220</v>
      </c>
      <c r="CS145" t="s">
        <v>2204</v>
      </c>
      <c r="CT145">
        <v>1</v>
      </c>
      <c r="CU145">
        <v>0</v>
      </c>
      <c r="CV145">
        <v>0</v>
      </c>
      <c r="CW145">
        <v>0</v>
      </c>
      <c r="EK145" t="s">
        <v>2206</v>
      </c>
      <c r="EL145">
        <v>0</v>
      </c>
      <c r="EM145">
        <v>0</v>
      </c>
      <c r="EN145">
        <v>0</v>
      </c>
      <c r="EO145">
        <v>0</v>
      </c>
      <c r="EP145">
        <v>1</v>
      </c>
      <c r="EQ145">
        <v>1</v>
      </c>
      <c r="JB145" t="s">
        <v>2788</v>
      </c>
      <c r="JC145">
        <v>0</v>
      </c>
      <c r="JD145">
        <v>1</v>
      </c>
      <c r="JE145">
        <v>1</v>
      </c>
      <c r="JF145">
        <v>0</v>
      </c>
      <c r="JG145">
        <v>0</v>
      </c>
      <c r="JH145">
        <v>0</v>
      </c>
      <c r="JI145">
        <v>0</v>
      </c>
      <c r="JJ145">
        <v>0</v>
      </c>
      <c r="JK145">
        <v>0</v>
      </c>
      <c r="JL145">
        <v>0</v>
      </c>
      <c r="JM145">
        <v>0</v>
      </c>
      <c r="JN145">
        <v>0</v>
      </c>
      <c r="JO145">
        <v>0</v>
      </c>
      <c r="JP145">
        <v>0</v>
      </c>
      <c r="JQ145">
        <v>0</v>
      </c>
      <c r="JR145">
        <v>0</v>
      </c>
      <c r="JS145">
        <v>2</v>
      </c>
      <c r="JT145">
        <v>4</v>
      </c>
      <c r="KG145" t="s">
        <v>2198</v>
      </c>
      <c r="KH145" t="s">
        <v>2262</v>
      </c>
      <c r="KI145">
        <v>1</v>
      </c>
      <c r="KJ145">
        <v>1</v>
      </c>
      <c r="KK145">
        <v>5000</v>
      </c>
      <c r="KL145">
        <v>100</v>
      </c>
      <c r="KM145" t="s">
        <v>2222</v>
      </c>
      <c r="KP145">
        <v>30</v>
      </c>
      <c r="KQ145">
        <v>7</v>
      </c>
      <c r="KR145">
        <v>0</v>
      </c>
      <c r="KS145">
        <v>100</v>
      </c>
      <c r="KT145">
        <v>100</v>
      </c>
      <c r="KV145" t="s">
        <v>2198</v>
      </c>
      <c r="KW145" t="s">
        <v>2560</v>
      </c>
      <c r="KX145">
        <v>0</v>
      </c>
      <c r="KY145">
        <v>1</v>
      </c>
      <c r="KZ145">
        <v>1</v>
      </c>
      <c r="LB145">
        <v>30000</v>
      </c>
      <c r="LC145">
        <v>39000</v>
      </c>
      <c r="LD145" t="s">
        <v>2199</v>
      </c>
      <c r="LG145">
        <v>15</v>
      </c>
      <c r="LH145">
        <v>3</v>
      </c>
      <c r="LI145">
        <v>0</v>
      </c>
      <c r="LJ145">
        <v>200</v>
      </c>
      <c r="LK145">
        <v>200</v>
      </c>
      <c r="QX145" t="s">
        <v>2220</v>
      </c>
      <c r="SF145" t="s">
        <v>2204</v>
      </c>
      <c r="SG145">
        <v>1</v>
      </c>
      <c r="SH145">
        <v>0</v>
      </c>
      <c r="SI145">
        <v>0</v>
      </c>
      <c r="SJ145">
        <v>0</v>
      </c>
      <c r="AQG145" t="s">
        <v>2206</v>
      </c>
      <c r="AQH145">
        <v>1</v>
      </c>
      <c r="AQI145">
        <v>0</v>
      </c>
      <c r="AQJ145">
        <v>0</v>
      </c>
      <c r="AQK145">
        <v>0</v>
      </c>
      <c r="AQL145">
        <v>0</v>
      </c>
      <c r="AQM145">
        <v>0</v>
      </c>
      <c r="AQN145">
        <v>0</v>
      </c>
      <c r="AQO145">
        <v>0</v>
      </c>
      <c r="AQP145">
        <v>0</v>
      </c>
      <c r="AQQ145">
        <v>0</v>
      </c>
      <c r="AQS145" t="s">
        <v>2752</v>
      </c>
      <c r="AQT145">
        <v>0</v>
      </c>
      <c r="AQU145">
        <v>0</v>
      </c>
      <c r="AQV145">
        <v>0</v>
      </c>
      <c r="AQW145">
        <v>0</v>
      </c>
      <c r="AQX145">
        <v>0</v>
      </c>
      <c r="AQY145">
        <v>1</v>
      </c>
      <c r="AQZ145">
        <v>0</v>
      </c>
      <c r="ARA145">
        <v>0</v>
      </c>
      <c r="ARB145">
        <v>0</v>
      </c>
      <c r="ARC145">
        <v>0</v>
      </c>
      <c r="ARD145">
        <v>0</v>
      </c>
      <c r="ARF145" t="s">
        <v>2542</v>
      </c>
      <c r="ARG145" t="s">
        <v>2210</v>
      </c>
      <c r="ARH145">
        <v>0</v>
      </c>
      <c r="ARI145">
        <v>1</v>
      </c>
      <c r="ARJ145">
        <v>0</v>
      </c>
      <c r="ARK145">
        <v>0</v>
      </c>
      <c r="ARL145">
        <v>0</v>
      </c>
      <c r="ARM145">
        <v>0</v>
      </c>
      <c r="ARO145" t="s">
        <v>2206</v>
      </c>
      <c r="ARP145">
        <v>1</v>
      </c>
      <c r="ARQ145">
        <v>0</v>
      </c>
      <c r="ARR145">
        <v>0</v>
      </c>
      <c r="ARS145">
        <v>0</v>
      </c>
      <c r="ART145">
        <v>0</v>
      </c>
      <c r="ARU145">
        <v>0</v>
      </c>
      <c r="ARW145">
        <v>0</v>
      </c>
      <c r="ARX145">
        <v>0</v>
      </c>
      <c r="ARY145">
        <v>0</v>
      </c>
      <c r="ASB145" t="s">
        <v>2211</v>
      </c>
      <c r="ASC145" t="s">
        <v>2206</v>
      </c>
      <c r="ASD145">
        <v>1</v>
      </c>
      <c r="ASE145">
        <v>0</v>
      </c>
      <c r="ASF145">
        <v>0</v>
      </c>
      <c r="ASG145">
        <v>0</v>
      </c>
      <c r="ASH145">
        <v>0</v>
      </c>
      <c r="ASI145">
        <v>0</v>
      </c>
      <c r="ASJ145">
        <v>0</v>
      </c>
      <c r="ASK145">
        <v>0</v>
      </c>
      <c r="ASL145">
        <v>0</v>
      </c>
      <c r="ASN145" t="s">
        <v>2206</v>
      </c>
      <c r="ASO145">
        <v>1</v>
      </c>
      <c r="ASP145">
        <v>0</v>
      </c>
      <c r="ASQ145">
        <v>0</v>
      </c>
      <c r="ASR145">
        <v>0</v>
      </c>
      <c r="ASS145">
        <v>0</v>
      </c>
      <c r="AST145">
        <v>0</v>
      </c>
      <c r="ASU145">
        <v>0</v>
      </c>
      <c r="ASV145">
        <v>0</v>
      </c>
      <c r="ASW145">
        <v>0</v>
      </c>
      <c r="ASX145">
        <v>0</v>
      </c>
      <c r="ASZ145" t="s">
        <v>2206</v>
      </c>
      <c r="ATA145">
        <v>1</v>
      </c>
      <c r="ATB145">
        <v>0</v>
      </c>
      <c r="ATC145">
        <v>0</v>
      </c>
      <c r="ATD145">
        <v>0</v>
      </c>
      <c r="ATE145">
        <v>0</v>
      </c>
      <c r="ATF145">
        <v>0</v>
      </c>
      <c r="ATG145">
        <v>0</v>
      </c>
      <c r="ATH145">
        <v>0</v>
      </c>
      <c r="ATI145">
        <v>0</v>
      </c>
      <c r="ATK145" t="s">
        <v>2206</v>
      </c>
      <c r="ATL145">
        <v>1</v>
      </c>
      <c r="ATM145">
        <v>0</v>
      </c>
      <c r="ATN145">
        <v>0</v>
      </c>
      <c r="ATO145">
        <v>0</v>
      </c>
      <c r="ATP145">
        <v>0</v>
      </c>
      <c r="ATQ145">
        <v>0</v>
      </c>
      <c r="ATR145">
        <v>0</v>
      </c>
      <c r="ATS145">
        <v>0</v>
      </c>
      <c r="ATT145">
        <v>0</v>
      </c>
      <c r="ATV145" t="s">
        <v>2213</v>
      </c>
      <c r="ATZ145" t="s">
        <v>2213</v>
      </c>
      <c r="AUI145">
        <v>470549616</v>
      </c>
      <c r="AUJ145" s="2">
        <v>45161.618981481493</v>
      </c>
      <c r="AUM145" t="s">
        <v>2214</v>
      </c>
      <c r="AUN145" t="s">
        <v>2215</v>
      </c>
      <c r="AUO145" t="s">
        <v>2216</v>
      </c>
    </row>
    <row r="146" spans="1:1237" x14ac:dyDescent="0.35">
      <c r="A146">
        <v>145</v>
      </c>
      <c r="B146" t="s">
        <v>2789</v>
      </c>
      <c r="C146" s="2">
        <v>45161</v>
      </c>
      <c r="D146" t="s">
        <v>2534</v>
      </c>
      <c r="E146" t="s">
        <v>2535</v>
      </c>
      <c r="F146" s="2">
        <v>45161.621983576391</v>
      </c>
      <c r="G146" s="2">
        <v>45161.633252754633</v>
      </c>
      <c r="H146" t="s">
        <v>2189</v>
      </c>
      <c r="K146" t="s">
        <v>2536</v>
      </c>
      <c r="L146" s="2">
        <v>45161</v>
      </c>
      <c r="M146" t="s">
        <v>81</v>
      </c>
      <c r="N146" t="s">
        <v>2537</v>
      </c>
      <c r="O146" t="s">
        <v>86</v>
      </c>
      <c r="P146" t="s">
        <v>2192</v>
      </c>
      <c r="S146" t="s">
        <v>2538</v>
      </c>
      <c r="T146" t="s">
        <v>2539</v>
      </c>
      <c r="V146" t="s">
        <v>2195</v>
      </c>
      <c r="X146" t="s">
        <v>2253</v>
      </c>
      <c r="AA146" t="s">
        <v>2206</v>
      </c>
      <c r="AB146">
        <v>0</v>
      </c>
      <c r="AC146">
        <v>0</v>
      </c>
      <c r="AD146">
        <v>0</v>
      </c>
      <c r="AE146">
        <v>1</v>
      </c>
      <c r="AF146">
        <v>1</v>
      </c>
      <c r="EK146" t="s">
        <v>2287</v>
      </c>
      <c r="EL146">
        <v>1</v>
      </c>
      <c r="EM146">
        <v>1</v>
      </c>
      <c r="EN146">
        <v>0</v>
      </c>
      <c r="EO146">
        <v>0</v>
      </c>
      <c r="EP146">
        <v>0</v>
      </c>
      <c r="EQ146">
        <v>2</v>
      </c>
      <c r="ES146" t="s">
        <v>2200</v>
      </c>
      <c r="ET146">
        <v>6000</v>
      </c>
      <c r="EU146" t="s">
        <v>2199</v>
      </c>
      <c r="EX146">
        <v>30</v>
      </c>
      <c r="EY146">
        <v>2</v>
      </c>
      <c r="EZ146">
        <v>0</v>
      </c>
      <c r="FA146">
        <v>40</v>
      </c>
      <c r="FB146">
        <v>40</v>
      </c>
      <c r="FD146" t="s">
        <v>2200</v>
      </c>
      <c r="FE146">
        <v>7500</v>
      </c>
      <c r="FF146" t="s">
        <v>2199</v>
      </c>
      <c r="FI146">
        <v>30</v>
      </c>
      <c r="FJ146">
        <v>2</v>
      </c>
      <c r="FK146">
        <v>0</v>
      </c>
      <c r="FL146">
        <v>20</v>
      </c>
      <c r="FM146">
        <v>20</v>
      </c>
      <c r="GK146" t="s">
        <v>2220</v>
      </c>
      <c r="HH146" t="s">
        <v>2204</v>
      </c>
      <c r="HI146">
        <v>1</v>
      </c>
      <c r="HJ146">
        <v>0</v>
      </c>
      <c r="HK146">
        <v>0</v>
      </c>
      <c r="HL146">
        <v>0</v>
      </c>
      <c r="JB146" t="s">
        <v>2790</v>
      </c>
      <c r="JC146">
        <v>0</v>
      </c>
      <c r="JD146">
        <v>0</v>
      </c>
      <c r="JE146">
        <v>0</v>
      </c>
      <c r="JF146">
        <v>0</v>
      </c>
      <c r="JG146">
        <v>0</v>
      </c>
      <c r="JH146">
        <v>0</v>
      </c>
      <c r="JI146">
        <v>0</v>
      </c>
      <c r="JJ146">
        <v>0</v>
      </c>
      <c r="JK146">
        <v>1</v>
      </c>
      <c r="JL146">
        <v>0</v>
      </c>
      <c r="JM146">
        <v>0</v>
      </c>
      <c r="JN146">
        <v>0</v>
      </c>
      <c r="JO146">
        <v>1</v>
      </c>
      <c r="JP146">
        <v>0</v>
      </c>
      <c r="JQ146">
        <v>1</v>
      </c>
      <c r="JR146">
        <v>0</v>
      </c>
      <c r="JS146">
        <v>3</v>
      </c>
      <c r="JT146">
        <v>6</v>
      </c>
      <c r="NV146" t="s">
        <v>2198</v>
      </c>
      <c r="NW146">
        <v>2000</v>
      </c>
      <c r="NX146" t="s">
        <v>2199</v>
      </c>
      <c r="OA146">
        <v>60</v>
      </c>
      <c r="OB146">
        <v>2</v>
      </c>
      <c r="OC146">
        <v>0</v>
      </c>
      <c r="OD146">
        <v>20</v>
      </c>
      <c r="OE146">
        <v>20</v>
      </c>
      <c r="PN146" t="s">
        <v>2200</v>
      </c>
      <c r="PO146">
        <v>2000</v>
      </c>
      <c r="PP146" t="s">
        <v>2199</v>
      </c>
      <c r="PS146">
        <v>30</v>
      </c>
      <c r="PT146">
        <v>2</v>
      </c>
      <c r="PU146">
        <v>0</v>
      </c>
      <c r="PV146">
        <v>200</v>
      </c>
      <c r="PW146">
        <v>200</v>
      </c>
      <c r="QM146" t="s">
        <v>2200</v>
      </c>
      <c r="QN146">
        <v>300</v>
      </c>
      <c r="QO146" t="s">
        <v>2199</v>
      </c>
      <c r="QR146">
        <v>30</v>
      </c>
      <c r="QS146">
        <v>2</v>
      </c>
      <c r="QT146">
        <v>0</v>
      </c>
      <c r="QU146">
        <v>500</v>
      </c>
      <c r="QV146">
        <v>500</v>
      </c>
      <c r="QX146" t="s">
        <v>2220</v>
      </c>
      <c r="SF146" t="s">
        <v>2204</v>
      </c>
      <c r="SG146">
        <v>1</v>
      </c>
      <c r="SH146">
        <v>0</v>
      </c>
      <c r="SI146">
        <v>0</v>
      </c>
      <c r="SJ146">
        <v>0</v>
      </c>
      <c r="AQG146" t="s">
        <v>2206</v>
      </c>
      <c r="AQH146">
        <v>1</v>
      </c>
      <c r="AQI146">
        <v>0</v>
      </c>
      <c r="AQJ146">
        <v>0</v>
      </c>
      <c r="AQK146">
        <v>0</v>
      </c>
      <c r="AQL146">
        <v>0</v>
      </c>
      <c r="AQM146">
        <v>0</v>
      </c>
      <c r="AQN146">
        <v>0</v>
      </c>
      <c r="AQO146">
        <v>0</v>
      </c>
      <c r="AQP146">
        <v>0</v>
      </c>
      <c r="AQQ146">
        <v>0</v>
      </c>
      <c r="AQS146" t="s">
        <v>2765</v>
      </c>
      <c r="AQT146">
        <v>0</v>
      </c>
      <c r="AQU146">
        <v>0</v>
      </c>
      <c r="AQV146">
        <v>0</v>
      </c>
      <c r="AQW146">
        <v>1</v>
      </c>
      <c r="AQX146">
        <v>0</v>
      </c>
      <c r="AQY146">
        <v>1</v>
      </c>
      <c r="AQZ146">
        <v>0</v>
      </c>
      <c r="ARA146">
        <v>0</v>
      </c>
      <c r="ARB146">
        <v>0</v>
      </c>
      <c r="ARC146">
        <v>0</v>
      </c>
      <c r="ARD146">
        <v>0</v>
      </c>
      <c r="ARF146" t="s">
        <v>2516</v>
      </c>
      <c r="ARG146" t="s">
        <v>2210</v>
      </c>
      <c r="ARH146">
        <v>0</v>
      </c>
      <c r="ARI146">
        <v>1</v>
      </c>
      <c r="ARJ146">
        <v>0</v>
      </c>
      <c r="ARK146">
        <v>0</v>
      </c>
      <c r="ARL146">
        <v>0</v>
      </c>
      <c r="ARM146">
        <v>0</v>
      </c>
      <c r="ARO146" t="s">
        <v>2206</v>
      </c>
      <c r="ARP146">
        <v>1</v>
      </c>
      <c r="ARQ146">
        <v>0</v>
      </c>
      <c r="ARR146">
        <v>0</v>
      </c>
      <c r="ARS146">
        <v>0</v>
      </c>
      <c r="ART146">
        <v>0</v>
      </c>
      <c r="ARU146">
        <v>0</v>
      </c>
      <c r="ARW146">
        <v>0</v>
      </c>
      <c r="ARX146">
        <v>0</v>
      </c>
      <c r="ARY146">
        <v>0</v>
      </c>
      <c r="ASB146" t="s">
        <v>2211</v>
      </c>
      <c r="ASC146" t="s">
        <v>2206</v>
      </c>
      <c r="ASD146">
        <v>1</v>
      </c>
      <c r="ASE146">
        <v>0</v>
      </c>
      <c r="ASF146">
        <v>0</v>
      </c>
      <c r="ASG146">
        <v>0</v>
      </c>
      <c r="ASH146">
        <v>0</v>
      </c>
      <c r="ASI146">
        <v>0</v>
      </c>
      <c r="ASJ146">
        <v>0</v>
      </c>
      <c r="ASK146">
        <v>0</v>
      </c>
      <c r="ASL146">
        <v>0</v>
      </c>
      <c r="ASN146" t="s">
        <v>2206</v>
      </c>
      <c r="ASO146">
        <v>1</v>
      </c>
      <c r="ASP146">
        <v>0</v>
      </c>
      <c r="ASQ146">
        <v>0</v>
      </c>
      <c r="ASR146">
        <v>0</v>
      </c>
      <c r="ASS146">
        <v>0</v>
      </c>
      <c r="AST146">
        <v>0</v>
      </c>
      <c r="ASU146">
        <v>0</v>
      </c>
      <c r="ASV146">
        <v>0</v>
      </c>
      <c r="ASW146">
        <v>0</v>
      </c>
      <c r="ASX146">
        <v>0</v>
      </c>
      <c r="ASZ146" t="s">
        <v>2206</v>
      </c>
      <c r="ATA146">
        <v>1</v>
      </c>
      <c r="ATB146">
        <v>0</v>
      </c>
      <c r="ATC146">
        <v>0</v>
      </c>
      <c r="ATD146">
        <v>0</v>
      </c>
      <c r="ATE146">
        <v>0</v>
      </c>
      <c r="ATF146">
        <v>0</v>
      </c>
      <c r="ATG146">
        <v>0</v>
      </c>
      <c r="ATH146">
        <v>0</v>
      </c>
      <c r="ATI146">
        <v>0</v>
      </c>
      <c r="ATK146" t="s">
        <v>2206</v>
      </c>
      <c r="ATL146">
        <v>1</v>
      </c>
      <c r="ATM146">
        <v>0</v>
      </c>
      <c r="ATN146">
        <v>0</v>
      </c>
      <c r="ATO146">
        <v>0</v>
      </c>
      <c r="ATP146">
        <v>0</v>
      </c>
      <c r="ATQ146">
        <v>0</v>
      </c>
      <c r="ATR146">
        <v>0</v>
      </c>
      <c r="ATS146">
        <v>0</v>
      </c>
      <c r="ATT146">
        <v>0</v>
      </c>
      <c r="ATV146" t="s">
        <v>2213</v>
      </c>
      <c r="ATZ146" t="s">
        <v>2213</v>
      </c>
      <c r="AUI146">
        <v>470579039</v>
      </c>
      <c r="AUJ146" s="2">
        <v>45161.65525462963</v>
      </c>
      <c r="AUM146" t="s">
        <v>2214</v>
      </c>
      <c r="AUN146" t="s">
        <v>2215</v>
      </c>
      <c r="AUO146" t="s">
        <v>2216</v>
      </c>
    </row>
    <row r="147" spans="1:1237" x14ac:dyDescent="0.35">
      <c r="A147">
        <v>146</v>
      </c>
      <c r="B147" t="s">
        <v>2791</v>
      </c>
      <c r="C147" s="2">
        <v>45161</v>
      </c>
      <c r="D147" t="s">
        <v>2534</v>
      </c>
      <c r="E147" t="s">
        <v>2535</v>
      </c>
      <c r="F147" s="2">
        <v>45161.633769537031</v>
      </c>
      <c r="G147" s="2">
        <v>45161.655048460649</v>
      </c>
      <c r="H147" t="s">
        <v>2189</v>
      </c>
      <c r="K147" t="s">
        <v>2536</v>
      </c>
      <c r="L147" s="2">
        <v>45161</v>
      </c>
      <c r="M147" t="s">
        <v>81</v>
      </c>
      <c r="N147" t="s">
        <v>2537</v>
      </c>
      <c r="O147" t="s">
        <v>86</v>
      </c>
      <c r="P147" t="s">
        <v>2192</v>
      </c>
      <c r="S147" t="s">
        <v>2538</v>
      </c>
      <c r="T147" t="s">
        <v>2539</v>
      </c>
      <c r="V147" t="s">
        <v>2195</v>
      </c>
      <c r="X147" t="s">
        <v>2253</v>
      </c>
      <c r="AA147" t="s">
        <v>2206</v>
      </c>
      <c r="AB147">
        <v>0</v>
      </c>
      <c r="AC147">
        <v>0</v>
      </c>
      <c r="AD147">
        <v>0</v>
      </c>
      <c r="AE147">
        <v>1</v>
      </c>
      <c r="AF147">
        <v>1</v>
      </c>
      <c r="EK147" t="s">
        <v>2792</v>
      </c>
      <c r="EL147">
        <v>0</v>
      </c>
      <c r="EM147">
        <v>1</v>
      </c>
      <c r="EN147">
        <v>1</v>
      </c>
      <c r="EO147">
        <v>0</v>
      </c>
      <c r="EP147">
        <v>0</v>
      </c>
      <c r="EQ147">
        <v>2</v>
      </c>
      <c r="FD147" t="s">
        <v>2200</v>
      </c>
      <c r="FE147">
        <v>8000</v>
      </c>
      <c r="FF147" t="s">
        <v>2199</v>
      </c>
      <c r="FI147">
        <v>30</v>
      </c>
      <c r="FJ147">
        <v>2</v>
      </c>
      <c r="FK147">
        <v>0</v>
      </c>
      <c r="FL147">
        <v>20</v>
      </c>
      <c r="FM147">
        <v>20</v>
      </c>
      <c r="FO147" t="s">
        <v>2198</v>
      </c>
      <c r="FP147">
        <v>6000</v>
      </c>
      <c r="FQ147" t="s">
        <v>2199</v>
      </c>
      <c r="FT147">
        <v>60</v>
      </c>
      <c r="FU147">
        <v>2</v>
      </c>
      <c r="FV147">
        <v>0</v>
      </c>
      <c r="FW147">
        <v>10</v>
      </c>
      <c r="FX147">
        <v>10</v>
      </c>
      <c r="GK147" t="s">
        <v>2220</v>
      </c>
      <c r="HH147" t="s">
        <v>2204</v>
      </c>
      <c r="HI147">
        <v>1</v>
      </c>
      <c r="HJ147">
        <v>0</v>
      </c>
      <c r="HK147">
        <v>0</v>
      </c>
      <c r="HL147">
        <v>0</v>
      </c>
      <c r="JB147" t="s">
        <v>2793</v>
      </c>
      <c r="JC147">
        <v>0</v>
      </c>
      <c r="JD147">
        <v>1</v>
      </c>
      <c r="JE147">
        <v>0</v>
      </c>
      <c r="JF147">
        <v>1</v>
      </c>
      <c r="JG147">
        <v>1</v>
      </c>
      <c r="JH147">
        <v>0</v>
      </c>
      <c r="JI147">
        <v>0</v>
      </c>
      <c r="JJ147">
        <v>0</v>
      </c>
      <c r="JK147">
        <v>0</v>
      </c>
      <c r="JL147">
        <v>0</v>
      </c>
      <c r="JM147">
        <v>0</v>
      </c>
      <c r="JN147">
        <v>0</v>
      </c>
      <c r="JO147">
        <v>1</v>
      </c>
      <c r="JP147">
        <v>0</v>
      </c>
      <c r="JQ147">
        <v>0</v>
      </c>
      <c r="JR147">
        <v>0</v>
      </c>
      <c r="JS147">
        <v>4</v>
      </c>
      <c r="JT147">
        <v>7</v>
      </c>
      <c r="KG147" t="s">
        <v>2198</v>
      </c>
      <c r="KH147" t="s">
        <v>2262</v>
      </c>
      <c r="KI147">
        <v>1</v>
      </c>
      <c r="KJ147">
        <v>1</v>
      </c>
      <c r="KK147">
        <v>5000</v>
      </c>
      <c r="KL147">
        <v>100</v>
      </c>
      <c r="KM147" t="s">
        <v>2222</v>
      </c>
      <c r="KP147">
        <v>30</v>
      </c>
      <c r="KQ147">
        <v>60</v>
      </c>
      <c r="KR147">
        <v>1</v>
      </c>
      <c r="KS147">
        <v>20</v>
      </c>
      <c r="KT147">
        <v>20</v>
      </c>
      <c r="LM147" t="s">
        <v>2198</v>
      </c>
      <c r="LN147">
        <v>1200</v>
      </c>
      <c r="LO147" t="s">
        <v>2222</v>
      </c>
      <c r="LR147">
        <v>20</v>
      </c>
      <c r="LS147">
        <v>6</v>
      </c>
      <c r="LT147">
        <v>0</v>
      </c>
      <c r="LU147">
        <v>30</v>
      </c>
      <c r="LV147">
        <v>30</v>
      </c>
      <c r="LX147" t="s">
        <v>2198</v>
      </c>
      <c r="LY147">
        <v>600</v>
      </c>
      <c r="LZ147" t="s">
        <v>2222</v>
      </c>
      <c r="MC147">
        <v>30</v>
      </c>
      <c r="MD147">
        <v>6</v>
      </c>
      <c r="ME147">
        <v>0</v>
      </c>
      <c r="MF147">
        <v>30</v>
      </c>
      <c r="MG147">
        <v>6</v>
      </c>
      <c r="PN147" t="s">
        <v>2200</v>
      </c>
      <c r="PO147">
        <v>2000</v>
      </c>
      <c r="PP147" t="s">
        <v>2199</v>
      </c>
      <c r="PS147">
        <v>30</v>
      </c>
      <c r="PT147">
        <v>2</v>
      </c>
      <c r="PU147">
        <v>0</v>
      </c>
      <c r="PV147">
        <v>200</v>
      </c>
      <c r="PW147">
        <v>200</v>
      </c>
      <c r="QX147" t="s">
        <v>2220</v>
      </c>
      <c r="SF147" t="s">
        <v>2204</v>
      </c>
      <c r="SG147">
        <v>1</v>
      </c>
      <c r="SH147">
        <v>0</v>
      </c>
      <c r="SI147">
        <v>0</v>
      </c>
      <c r="SJ147">
        <v>0</v>
      </c>
      <c r="AQG147" t="s">
        <v>2206</v>
      </c>
      <c r="AQH147">
        <v>1</v>
      </c>
      <c r="AQI147">
        <v>0</v>
      </c>
      <c r="AQJ147">
        <v>0</v>
      </c>
      <c r="AQK147">
        <v>0</v>
      </c>
      <c r="AQL147">
        <v>0</v>
      </c>
      <c r="AQM147">
        <v>0</v>
      </c>
      <c r="AQN147">
        <v>0</v>
      </c>
      <c r="AQO147">
        <v>0</v>
      </c>
      <c r="AQP147">
        <v>0</v>
      </c>
      <c r="AQQ147">
        <v>0</v>
      </c>
      <c r="AQS147" t="s">
        <v>2326</v>
      </c>
      <c r="AQT147">
        <v>0</v>
      </c>
      <c r="AQU147">
        <v>0</v>
      </c>
      <c r="AQV147">
        <v>0</v>
      </c>
      <c r="AQW147">
        <v>1</v>
      </c>
      <c r="AQX147">
        <v>0</v>
      </c>
      <c r="AQY147">
        <v>0</v>
      </c>
      <c r="AQZ147">
        <v>0</v>
      </c>
      <c r="ARA147">
        <v>0</v>
      </c>
      <c r="ARB147">
        <v>0</v>
      </c>
      <c r="ARC147">
        <v>0</v>
      </c>
      <c r="ARD147">
        <v>0</v>
      </c>
      <c r="ARF147" t="s">
        <v>2335</v>
      </c>
      <c r="ARG147" t="s">
        <v>2210</v>
      </c>
      <c r="ARH147">
        <v>0</v>
      </c>
      <c r="ARI147">
        <v>1</v>
      </c>
      <c r="ARJ147">
        <v>0</v>
      </c>
      <c r="ARK147">
        <v>0</v>
      </c>
      <c r="ARL147">
        <v>0</v>
      </c>
      <c r="ARM147">
        <v>0</v>
      </c>
      <c r="ARO147" t="s">
        <v>2206</v>
      </c>
      <c r="ARP147">
        <v>1</v>
      </c>
      <c r="ARQ147">
        <v>0</v>
      </c>
      <c r="ARR147">
        <v>0</v>
      </c>
      <c r="ARS147">
        <v>0</v>
      </c>
      <c r="ART147">
        <v>0</v>
      </c>
      <c r="ARU147">
        <v>0</v>
      </c>
      <c r="ARW147">
        <v>0</v>
      </c>
      <c r="ARX147">
        <v>0</v>
      </c>
      <c r="ARY147">
        <v>0</v>
      </c>
      <c r="ASB147" t="s">
        <v>2211</v>
      </c>
      <c r="ASC147" t="s">
        <v>2206</v>
      </c>
      <c r="ASD147">
        <v>1</v>
      </c>
      <c r="ASE147">
        <v>0</v>
      </c>
      <c r="ASF147">
        <v>0</v>
      </c>
      <c r="ASG147">
        <v>0</v>
      </c>
      <c r="ASH147">
        <v>0</v>
      </c>
      <c r="ASI147">
        <v>0</v>
      </c>
      <c r="ASJ147">
        <v>0</v>
      </c>
      <c r="ASK147">
        <v>0</v>
      </c>
      <c r="ASL147">
        <v>0</v>
      </c>
      <c r="ASN147" t="s">
        <v>2206</v>
      </c>
      <c r="ASO147">
        <v>1</v>
      </c>
      <c r="ASP147">
        <v>0</v>
      </c>
      <c r="ASQ147">
        <v>0</v>
      </c>
      <c r="ASR147">
        <v>0</v>
      </c>
      <c r="ASS147">
        <v>0</v>
      </c>
      <c r="AST147">
        <v>0</v>
      </c>
      <c r="ASU147">
        <v>0</v>
      </c>
      <c r="ASV147">
        <v>0</v>
      </c>
      <c r="ASW147">
        <v>0</v>
      </c>
      <c r="ASX147">
        <v>0</v>
      </c>
      <c r="ASZ147" t="s">
        <v>2206</v>
      </c>
      <c r="ATA147">
        <v>1</v>
      </c>
      <c r="ATB147">
        <v>0</v>
      </c>
      <c r="ATC147">
        <v>0</v>
      </c>
      <c r="ATD147">
        <v>0</v>
      </c>
      <c r="ATE147">
        <v>0</v>
      </c>
      <c r="ATF147">
        <v>0</v>
      </c>
      <c r="ATG147">
        <v>0</v>
      </c>
      <c r="ATH147">
        <v>0</v>
      </c>
      <c r="ATI147">
        <v>0</v>
      </c>
      <c r="ATK147" t="s">
        <v>2206</v>
      </c>
      <c r="ATL147">
        <v>1</v>
      </c>
      <c r="ATM147">
        <v>0</v>
      </c>
      <c r="ATN147">
        <v>0</v>
      </c>
      <c r="ATO147">
        <v>0</v>
      </c>
      <c r="ATP147">
        <v>0</v>
      </c>
      <c r="ATQ147">
        <v>0</v>
      </c>
      <c r="ATR147">
        <v>0</v>
      </c>
      <c r="ATS147">
        <v>0</v>
      </c>
      <c r="ATT147">
        <v>0</v>
      </c>
      <c r="ATV147" t="s">
        <v>2213</v>
      </c>
      <c r="ATZ147" t="s">
        <v>2213</v>
      </c>
      <c r="AUI147">
        <v>470579046</v>
      </c>
      <c r="AUJ147" s="2">
        <v>45161.655266203699</v>
      </c>
      <c r="AUM147" t="s">
        <v>2214</v>
      </c>
      <c r="AUN147" t="s">
        <v>2215</v>
      </c>
      <c r="AUO147" t="s">
        <v>2216</v>
      </c>
    </row>
    <row r="148" spans="1:1237" x14ac:dyDescent="0.35">
      <c r="A148">
        <v>147</v>
      </c>
      <c r="B148" t="s">
        <v>2794</v>
      </c>
      <c r="C148" s="2">
        <v>45161</v>
      </c>
      <c r="D148" t="s">
        <v>2534</v>
      </c>
      <c r="E148" t="s">
        <v>2535</v>
      </c>
      <c r="F148" s="2">
        <v>45161.65588337963</v>
      </c>
      <c r="G148" s="2">
        <v>45161.664118692133</v>
      </c>
      <c r="H148" t="s">
        <v>2189</v>
      </c>
      <c r="K148" t="s">
        <v>2536</v>
      </c>
      <c r="L148" s="2">
        <v>45161</v>
      </c>
      <c r="M148" t="s">
        <v>81</v>
      </c>
      <c r="N148" t="s">
        <v>2537</v>
      </c>
      <c r="O148" t="s">
        <v>86</v>
      </c>
      <c r="P148" t="s">
        <v>2192</v>
      </c>
      <c r="S148" t="s">
        <v>2538</v>
      </c>
      <c r="T148" t="s">
        <v>2539</v>
      </c>
      <c r="V148" t="s">
        <v>2195</v>
      </c>
      <c r="X148" t="s">
        <v>2253</v>
      </c>
      <c r="AA148" t="s">
        <v>2206</v>
      </c>
      <c r="AB148">
        <v>0</v>
      </c>
      <c r="AC148">
        <v>0</v>
      </c>
      <c r="AD148">
        <v>0</v>
      </c>
      <c r="AE148">
        <v>1</v>
      </c>
      <c r="AF148">
        <v>1</v>
      </c>
      <c r="EK148" t="s">
        <v>2206</v>
      </c>
      <c r="EL148">
        <v>0</v>
      </c>
      <c r="EM148">
        <v>0</v>
      </c>
      <c r="EN148">
        <v>0</v>
      </c>
      <c r="EO148">
        <v>0</v>
      </c>
      <c r="EP148">
        <v>1</v>
      </c>
      <c r="EQ148">
        <v>1</v>
      </c>
      <c r="JB148" t="s">
        <v>2795</v>
      </c>
      <c r="JC148">
        <v>0</v>
      </c>
      <c r="JD148">
        <v>1</v>
      </c>
      <c r="JE148">
        <v>1</v>
      </c>
      <c r="JF148">
        <v>0</v>
      </c>
      <c r="JG148">
        <v>0</v>
      </c>
      <c r="JH148">
        <v>0</v>
      </c>
      <c r="JI148">
        <v>0</v>
      </c>
      <c r="JJ148">
        <v>0</v>
      </c>
      <c r="JK148">
        <v>0</v>
      </c>
      <c r="JL148">
        <v>0</v>
      </c>
      <c r="JM148">
        <v>0</v>
      </c>
      <c r="JN148">
        <v>0</v>
      </c>
      <c r="JO148">
        <v>0</v>
      </c>
      <c r="JP148">
        <v>0</v>
      </c>
      <c r="JQ148">
        <v>0</v>
      </c>
      <c r="JR148">
        <v>0</v>
      </c>
      <c r="JS148">
        <v>2</v>
      </c>
      <c r="JT148">
        <v>4</v>
      </c>
      <c r="KG148" t="s">
        <v>2198</v>
      </c>
      <c r="KH148" t="s">
        <v>2625</v>
      </c>
      <c r="KI148">
        <v>0</v>
      </c>
      <c r="KJ148">
        <v>1</v>
      </c>
      <c r="KL148">
        <v>100</v>
      </c>
      <c r="KM148" t="s">
        <v>2342</v>
      </c>
      <c r="KP148">
        <v>20</v>
      </c>
      <c r="KQ148">
        <v>1</v>
      </c>
      <c r="KR148">
        <v>0</v>
      </c>
      <c r="KS148">
        <v>1</v>
      </c>
      <c r="KT148">
        <v>1</v>
      </c>
      <c r="KV148" t="s">
        <v>2198</v>
      </c>
      <c r="KW148" t="s">
        <v>2560</v>
      </c>
      <c r="KX148">
        <v>0</v>
      </c>
      <c r="KY148">
        <v>1</v>
      </c>
      <c r="KZ148">
        <v>1</v>
      </c>
      <c r="LB148">
        <v>30000</v>
      </c>
      <c r="LC148">
        <v>39000</v>
      </c>
      <c r="LD148" t="s">
        <v>2199</v>
      </c>
      <c r="LG148">
        <v>10</v>
      </c>
      <c r="LH148">
        <v>3</v>
      </c>
      <c r="LI148">
        <v>0</v>
      </c>
      <c r="LJ148">
        <v>150</v>
      </c>
      <c r="LK148">
        <v>150</v>
      </c>
      <c r="QX148" t="s">
        <v>2220</v>
      </c>
      <c r="SF148" t="s">
        <v>2204</v>
      </c>
      <c r="SG148">
        <v>1</v>
      </c>
      <c r="SH148">
        <v>0</v>
      </c>
      <c r="SI148">
        <v>0</v>
      </c>
      <c r="SJ148">
        <v>0</v>
      </c>
      <c r="AQG148" t="s">
        <v>2206</v>
      </c>
      <c r="AQH148">
        <v>1</v>
      </c>
      <c r="AQI148">
        <v>0</v>
      </c>
      <c r="AQJ148">
        <v>0</v>
      </c>
      <c r="AQK148">
        <v>0</v>
      </c>
      <c r="AQL148">
        <v>0</v>
      </c>
      <c r="AQM148">
        <v>0</v>
      </c>
      <c r="AQN148">
        <v>0</v>
      </c>
      <c r="AQO148">
        <v>0</v>
      </c>
      <c r="AQP148">
        <v>0</v>
      </c>
      <c r="AQQ148">
        <v>0</v>
      </c>
      <c r="AQS148" t="s">
        <v>2796</v>
      </c>
      <c r="AQT148">
        <v>0</v>
      </c>
      <c r="AQU148">
        <v>0</v>
      </c>
      <c r="AQV148">
        <v>0</v>
      </c>
      <c r="AQW148">
        <v>1</v>
      </c>
      <c r="AQX148">
        <v>0</v>
      </c>
      <c r="AQY148">
        <v>1</v>
      </c>
      <c r="AQZ148">
        <v>0</v>
      </c>
      <c r="ARA148">
        <v>0</v>
      </c>
      <c r="ARB148">
        <v>0</v>
      </c>
      <c r="ARC148">
        <v>0</v>
      </c>
      <c r="ARD148">
        <v>0</v>
      </c>
      <c r="ARF148" t="s">
        <v>2306</v>
      </c>
      <c r="ARG148" t="s">
        <v>2210</v>
      </c>
      <c r="ARH148">
        <v>0</v>
      </c>
      <c r="ARI148">
        <v>1</v>
      </c>
      <c r="ARJ148">
        <v>0</v>
      </c>
      <c r="ARK148">
        <v>0</v>
      </c>
      <c r="ARL148">
        <v>0</v>
      </c>
      <c r="ARM148">
        <v>0</v>
      </c>
      <c r="ARO148" t="s">
        <v>2206</v>
      </c>
      <c r="ARP148">
        <v>1</v>
      </c>
      <c r="ARQ148">
        <v>0</v>
      </c>
      <c r="ARR148">
        <v>0</v>
      </c>
      <c r="ARS148">
        <v>0</v>
      </c>
      <c r="ART148">
        <v>0</v>
      </c>
      <c r="ARU148">
        <v>0</v>
      </c>
      <c r="ARW148">
        <v>0</v>
      </c>
      <c r="ARX148">
        <v>0</v>
      </c>
      <c r="ARY148">
        <v>0</v>
      </c>
      <c r="ASB148" t="s">
        <v>2211</v>
      </c>
      <c r="ASC148" t="s">
        <v>2206</v>
      </c>
      <c r="ASD148">
        <v>1</v>
      </c>
      <c r="ASE148">
        <v>0</v>
      </c>
      <c r="ASF148">
        <v>0</v>
      </c>
      <c r="ASG148">
        <v>0</v>
      </c>
      <c r="ASH148">
        <v>0</v>
      </c>
      <c r="ASI148">
        <v>0</v>
      </c>
      <c r="ASJ148">
        <v>0</v>
      </c>
      <c r="ASK148">
        <v>0</v>
      </c>
      <c r="ASL148">
        <v>0</v>
      </c>
      <c r="ASN148" t="s">
        <v>2206</v>
      </c>
      <c r="ASO148">
        <v>1</v>
      </c>
      <c r="ASP148">
        <v>0</v>
      </c>
      <c r="ASQ148">
        <v>0</v>
      </c>
      <c r="ASR148">
        <v>0</v>
      </c>
      <c r="ASS148">
        <v>0</v>
      </c>
      <c r="AST148">
        <v>0</v>
      </c>
      <c r="ASU148">
        <v>0</v>
      </c>
      <c r="ASV148">
        <v>0</v>
      </c>
      <c r="ASW148">
        <v>0</v>
      </c>
      <c r="ASX148">
        <v>0</v>
      </c>
      <c r="ASZ148" t="s">
        <v>2206</v>
      </c>
      <c r="ATA148">
        <v>1</v>
      </c>
      <c r="ATB148">
        <v>0</v>
      </c>
      <c r="ATC148">
        <v>0</v>
      </c>
      <c r="ATD148">
        <v>0</v>
      </c>
      <c r="ATE148">
        <v>0</v>
      </c>
      <c r="ATF148">
        <v>0</v>
      </c>
      <c r="ATG148">
        <v>0</v>
      </c>
      <c r="ATH148">
        <v>0</v>
      </c>
      <c r="ATI148">
        <v>0</v>
      </c>
      <c r="ATK148" t="s">
        <v>2206</v>
      </c>
      <c r="ATL148">
        <v>1</v>
      </c>
      <c r="ATM148">
        <v>0</v>
      </c>
      <c r="ATN148">
        <v>0</v>
      </c>
      <c r="ATO148">
        <v>0</v>
      </c>
      <c r="ATP148">
        <v>0</v>
      </c>
      <c r="ATQ148">
        <v>0</v>
      </c>
      <c r="ATR148">
        <v>0</v>
      </c>
      <c r="ATS148">
        <v>0</v>
      </c>
      <c r="ATT148">
        <v>0</v>
      </c>
      <c r="ATV148" t="s">
        <v>2213</v>
      </c>
      <c r="ATZ148" t="s">
        <v>2213</v>
      </c>
      <c r="AUI148">
        <v>470584815</v>
      </c>
      <c r="AUJ148" s="2">
        <v>45161.664259259247</v>
      </c>
      <c r="AUM148" t="s">
        <v>2214</v>
      </c>
      <c r="AUN148" t="s">
        <v>2215</v>
      </c>
      <c r="AUO148" t="s">
        <v>2216</v>
      </c>
    </row>
    <row r="149" spans="1:1237" x14ac:dyDescent="0.35">
      <c r="A149">
        <v>148</v>
      </c>
      <c r="B149" t="s">
        <v>2797</v>
      </c>
      <c r="C149" s="2">
        <v>45161</v>
      </c>
      <c r="D149" t="s">
        <v>2534</v>
      </c>
      <c r="E149" t="s">
        <v>2535</v>
      </c>
      <c r="F149" s="2">
        <v>45161.712725925929</v>
      </c>
      <c r="G149" s="2">
        <v>45161.726428043978</v>
      </c>
      <c r="H149" t="s">
        <v>2189</v>
      </c>
      <c r="K149" t="s">
        <v>2536</v>
      </c>
      <c r="L149" s="2">
        <v>45161</v>
      </c>
      <c r="M149" t="s">
        <v>81</v>
      </c>
      <c r="N149" t="s">
        <v>2537</v>
      </c>
      <c r="O149" t="s">
        <v>86</v>
      </c>
      <c r="P149" t="s">
        <v>2192</v>
      </c>
      <c r="S149" t="s">
        <v>2538</v>
      </c>
      <c r="T149" t="s">
        <v>2539</v>
      </c>
      <c r="V149" t="s">
        <v>2195</v>
      </c>
      <c r="X149" t="s">
        <v>2196</v>
      </c>
      <c r="AA149" t="s">
        <v>2206</v>
      </c>
      <c r="AB149">
        <v>0</v>
      </c>
      <c r="AC149">
        <v>0</v>
      </c>
      <c r="AD149">
        <v>0</v>
      </c>
      <c r="AE149">
        <v>1</v>
      </c>
      <c r="AF149">
        <v>1</v>
      </c>
      <c r="EK149" t="s">
        <v>2206</v>
      </c>
      <c r="EL149">
        <v>0</v>
      </c>
      <c r="EM149">
        <v>0</v>
      </c>
      <c r="EN149">
        <v>0</v>
      </c>
      <c r="EO149">
        <v>0</v>
      </c>
      <c r="EP149">
        <v>1</v>
      </c>
      <c r="EQ149">
        <v>1</v>
      </c>
      <c r="JB149" t="s">
        <v>2798</v>
      </c>
      <c r="JC149">
        <v>0</v>
      </c>
      <c r="JD149">
        <v>0</v>
      </c>
      <c r="JE149">
        <v>0</v>
      </c>
      <c r="JF149">
        <v>0</v>
      </c>
      <c r="JG149">
        <v>0</v>
      </c>
      <c r="JH149">
        <v>0</v>
      </c>
      <c r="JI149">
        <v>1</v>
      </c>
      <c r="JJ149">
        <v>1</v>
      </c>
      <c r="JK149">
        <v>1</v>
      </c>
      <c r="JL149">
        <v>1</v>
      </c>
      <c r="JM149">
        <v>1</v>
      </c>
      <c r="JN149">
        <v>0</v>
      </c>
      <c r="JO149">
        <v>0</v>
      </c>
      <c r="JP149">
        <v>1</v>
      </c>
      <c r="JQ149">
        <v>0</v>
      </c>
      <c r="JR149">
        <v>0</v>
      </c>
      <c r="JS149">
        <v>6</v>
      </c>
      <c r="JT149">
        <v>8</v>
      </c>
      <c r="MT149" t="s">
        <v>2200</v>
      </c>
      <c r="MU149">
        <v>100</v>
      </c>
      <c r="MV149" t="s">
        <v>2199</v>
      </c>
      <c r="MY149">
        <v>30</v>
      </c>
      <c r="MZ149">
        <v>2</v>
      </c>
      <c r="NA149">
        <v>0</v>
      </c>
      <c r="NB149">
        <v>50</v>
      </c>
      <c r="NC149">
        <v>50</v>
      </c>
      <c r="NE149" t="s">
        <v>2198</v>
      </c>
      <c r="NF149" t="s">
        <v>2719</v>
      </c>
      <c r="NG149">
        <v>0</v>
      </c>
      <c r="NH149">
        <v>1</v>
      </c>
      <c r="NI149">
        <v>1</v>
      </c>
      <c r="NK149">
        <v>1000</v>
      </c>
      <c r="NL149">
        <v>2000</v>
      </c>
      <c r="NM149" t="s">
        <v>2199</v>
      </c>
      <c r="NP149">
        <v>20</v>
      </c>
      <c r="NQ149">
        <v>2</v>
      </c>
      <c r="NR149">
        <v>0</v>
      </c>
      <c r="NS149">
        <v>20</v>
      </c>
      <c r="NT149">
        <v>20</v>
      </c>
      <c r="NV149" t="s">
        <v>2200</v>
      </c>
      <c r="NW149">
        <v>2000</v>
      </c>
      <c r="NX149" t="s">
        <v>2199</v>
      </c>
      <c r="OA149">
        <v>30</v>
      </c>
      <c r="OB149">
        <v>2</v>
      </c>
      <c r="OC149">
        <v>0</v>
      </c>
      <c r="OD149">
        <v>10</v>
      </c>
      <c r="OE149">
        <v>10</v>
      </c>
      <c r="OG149" t="s">
        <v>2200</v>
      </c>
      <c r="OH149">
        <v>4000</v>
      </c>
      <c r="OI149" t="s">
        <v>2199</v>
      </c>
      <c r="OL149">
        <v>30</v>
      </c>
      <c r="OM149">
        <v>2</v>
      </c>
      <c r="ON149">
        <v>0</v>
      </c>
      <c r="OO149">
        <v>40</v>
      </c>
      <c r="OP149">
        <v>40</v>
      </c>
      <c r="OR149" t="s">
        <v>2200</v>
      </c>
      <c r="OS149">
        <v>3000</v>
      </c>
      <c r="OT149" t="s">
        <v>2199</v>
      </c>
      <c r="OW149">
        <v>30</v>
      </c>
      <c r="OX149">
        <v>2</v>
      </c>
      <c r="OY149">
        <v>0</v>
      </c>
      <c r="OZ149">
        <v>60</v>
      </c>
      <c r="PA149">
        <v>60</v>
      </c>
      <c r="PY149" t="s">
        <v>2200</v>
      </c>
      <c r="PZ149" t="s">
        <v>2195</v>
      </c>
      <c r="QA149">
        <v>3000</v>
      </c>
      <c r="QD149" t="s">
        <v>2199</v>
      </c>
      <c r="QG149">
        <v>15</v>
      </c>
      <c r="QH149">
        <v>2</v>
      </c>
      <c r="QI149">
        <v>0</v>
      </c>
      <c r="QJ149">
        <v>100</v>
      </c>
      <c r="QK149">
        <v>100</v>
      </c>
      <c r="QX149" t="s">
        <v>2220</v>
      </c>
      <c r="SF149" t="s">
        <v>2204</v>
      </c>
      <c r="SG149">
        <v>1</v>
      </c>
      <c r="SH149">
        <v>0</v>
      </c>
      <c r="SI149">
        <v>0</v>
      </c>
      <c r="SJ149">
        <v>0</v>
      </c>
      <c r="AQG149" t="s">
        <v>2799</v>
      </c>
      <c r="AQH149">
        <v>0</v>
      </c>
      <c r="AQI149">
        <v>0</v>
      </c>
      <c r="AQJ149">
        <v>0</v>
      </c>
      <c r="AQK149">
        <v>1</v>
      </c>
      <c r="AQL149">
        <v>0</v>
      </c>
      <c r="AQM149">
        <v>0</v>
      </c>
      <c r="AQN149">
        <v>0</v>
      </c>
      <c r="AQO149">
        <v>0</v>
      </c>
      <c r="AQP149">
        <v>0</v>
      </c>
      <c r="AQQ149">
        <v>0</v>
      </c>
      <c r="AQS149" t="s">
        <v>2326</v>
      </c>
      <c r="AQT149">
        <v>0</v>
      </c>
      <c r="AQU149">
        <v>0</v>
      </c>
      <c r="AQV149">
        <v>0</v>
      </c>
      <c r="AQW149">
        <v>1</v>
      </c>
      <c r="AQX149">
        <v>0</v>
      </c>
      <c r="AQY149">
        <v>0</v>
      </c>
      <c r="AQZ149">
        <v>0</v>
      </c>
      <c r="ARA149">
        <v>0</v>
      </c>
      <c r="ARB149">
        <v>0</v>
      </c>
      <c r="ARC149">
        <v>0</v>
      </c>
      <c r="ARD149">
        <v>0</v>
      </c>
      <c r="ARF149" t="s">
        <v>2306</v>
      </c>
      <c r="ARG149" t="s">
        <v>2220</v>
      </c>
      <c r="ARH149">
        <v>1</v>
      </c>
      <c r="ARI149">
        <v>0</v>
      </c>
      <c r="ARJ149">
        <v>0</v>
      </c>
      <c r="ARK149">
        <v>0</v>
      </c>
      <c r="ARL149">
        <v>0</v>
      </c>
      <c r="ARM149">
        <v>0</v>
      </c>
      <c r="ARO149" t="s">
        <v>2206</v>
      </c>
      <c r="ARP149">
        <v>1</v>
      </c>
      <c r="ARQ149">
        <v>0</v>
      </c>
      <c r="ARR149">
        <v>0</v>
      </c>
      <c r="ARS149">
        <v>0</v>
      </c>
      <c r="ART149">
        <v>0</v>
      </c>
      <c r="ARU149">
        <v>0</v>
      </c>
      <c r="ARW149">
        <v>0</v>
      </c>
      <c r="ARX149">
        <v>0</v>
      </c>
      <c r="ARY149">
        <v>0</v>
      </c>
      <c r="ASB149" t="s">
        <v>2211</v>
      </c>
      <c r="ASC149" t="s">
        <v>2206</v>
      </c>
      <c r="ASD149">
        <v>1</v>
      </c>
      <c r="ASE149">
        <v>0</v>
      </c>
      <c r="ASF149">
        <v>0</v>
      </c>
      <c r="ASG149">
        <v>0</v>
      </c>
      <c r="ASH149">
        <v>0</v>
      </c>
      <c r="ASI149">
        <v>0</v>
      </c>
      <c r="ASJ149">
        <v>0</v>
      </c>
      <c r="ASK149">
        <v>0</v>
      </c>
      <c r="ASL149">
        <v>0</v>
      </c>
      <c r="ASN149" t="s">
        <v>2206</v>
      </c>
      <c r="ASO149">
        <v>1</v>
      </c>
      <c r="ASP149">
        <v>0</v>
      </c>
      <c r="ASQ149">
        <v>0</v>
      </c>
      <c r="ASR149">
        <v>0</v>
      </c>
      <c r="ASS149">
        <v>0</v>
      </c>
      <c r="AST149">
        <v>0</v>
      </c>
      <c r="ASU149">
        <v>0</v>
      </c>
      <c r="ASV149">
        <v>0</v>
      </c>
      <c r="ASW149">
        <v>0</v>
      </c>
      <c r="ASX149">
        <v>0</v>
      </c>
      <c r="ASZ149" t="s">
        <v>2206</v>
      </c>
      <c r="ATA149">
        <v>1</v>
      </c>
      <c r="ATB149">
        <v>0</v>
      </c>
      <c r="ATC149">
        <v>0</v>
      </c>
      <c r="ATD149">
        <v>0</v>
      </c>
      <c r="ATE149">
        <v>0</v>
      </c>
      <c r="ATF149">
        <v>0</v>
      </c>
      <c r="ATG149">
        <v>0</v>
      </c>
      <c r="ATH149">
        <v>0</v>
      </c>
      <c r="ATI149">
        <v>0</v>
      </c>
      <c r="ATK149" t="s">
        <v>2206</v>
      </c>
      <c r="ATL149">
        <v>1</v>
      </c>
      <c r="ATM149">
        <v>0</v>
      </c>
      <c r="ATN149">
        <v>0</v>
      </c>
      <c r="ATO149">
        <v>0</v>
      </c>
      <c r="ATP149">
        <v>0</v>
      </c>
      <c r="ATQ149">
        <v>0</v>
      </c>
      <c r="ATR149">
        <v>0</v>
      </c>
      <c r="ATS149">
        <v>0</v>
      </c>
      <c r="ATT149">
        <v>0</v>
      </c>
      <c r="ATV149" t="s">
        <v>2213</v>
      </c>
      <c r="ATZ149" t="s">
        <v>2213</v>
      </c>
      <c r="AUI149">
        <v>470624993</v>
      </c>
      <c r="AUJ149" s="2">
        <v>45161.726597222223</v>
      </c>
      <c r="AUM149" t="s">
        <v>2214</v>
      </c>
      <c r="AUN149" t="s">
        <v>2215</v>
      </c>
      <c r="AUO149" t="s">
        <v>2216</v>
      </c>
    </row>
    <row r="150" spans="1:1237" x14ac:dyDescent="0.35">
      <c r="A150">
        <v>149</v>
      </c>
      <c r="B150" t="s">
        <v>2800</v>
      </c>
      <c r="C150" s="2">
        <v>45161</v>
      </c>
      <c r="D150" t="s">
        <v>2534</v>
      </c>
      <c r="E150" t="s">
        <v>2535</v>
      </c>
      <c r="F150" s="2">
        <v>45161.72698446759</v>
      </c>
      <c r="G150" s="2">
        <v>45161.743553807872</v>
      </c>
      <c r="H150" t="s">
        <v>2189</v>
      </c>
      <c r="K150" t="s">
        <v>2536</v>
      </c>
      <c r="L150" s="2">
        <v>45161</v>
      </c>
      <c r="M150" t="s">
        <v>81</v>
      </c>
      <c r="N150" t="s">
        <v>2537</v>
      </c>
      <c r="O150" t="s">
        <v>86</v>
      </c>
      <c r="P150" t="s">
        <v>2192</v>
      </c>
      <c r="S150" t="s">
        <v>2538</v>
      </c>
      <c r="T150" t="s">
        <v>2539</v>
      </c>
      <c r="V150" t="s">
        <v>2195</v>
      </c>
      <c r="X150" t="s">
        <v>2196</v>
      </c>
      <c r="AA150" t="s">
        <v>2206</v>
      </c>
      <c r="AB150">
        <v>0</v>
      </c>
      <c r="AC150">
        <v>0</v>
      </c>
      <c r="AD150">
        <v>0</v>
      </c>
      <c r="AE150">
        <v>1</v>
      </c>
      <c r="AF150">
        <v>1</v>
      </c>
      <c r="EK150" t="s">
        <v>2604</v>
      </c>
      <c r="EL150">
        <v>0</v>
      </c>
      <c r="EM150">
        <v>1</v>
      </c>
      <c r="EN150">
        <v>0</v>
      </c>
      <c r="EO150">
        <v>0</v>
      </c>
      <c r="EP150">
        <v>0</v>
      </c>
      <c r="EQ150">
        <v>1</v>
      </c>
      <c r="FD150" t="s">
        <v>2200</v>
      </c>
      <c r="FE150">
        <v>7500</v>
      </c>
      <c r="FF150" t="s">
        <v>2199</v>
      </c>
      <c r="FI150">
        <v>30</v>
      </c>
      <c r="FJ150">
        <v>2</v>
      </c>
      <c r="FK150">
        <v>0</v>
      </c>
      <c r="FL150">
        <v>20</v>
      </c>
      <c r="FM150">
        <v>20</v>
      </c>
      <c r="GK150" t="s">
        <v>2220</v>
      </c>
      <c r="HH150" t="s">
        <v>2204</v>
      </c>
      <c r="HI150">
        <v>1</v>
      </c>
      <c r="HJ150">
        <v>0</v>
      </c>
      <c r="HK150">
        <v>0</v>
      </c>
      <c r="HL150">
        <v>0</v>
      </c>
      <c r="JB150" t="s">
        <v>2801</v>
      </c>
      <c r="JC150">
        <v>0</v>
      </c>
      <c r="JD150">
        <v>0</v>
      </c>
      <c r="JE150">
        <v>0</v>
      </c>
      <c r="JF150">
        <v>1</v>
      </c>
      <c r="JG150">
        <v>1</v>
      </c>
      <c r="JH150">
        <v>0</v>
      </c>
      <c r="JI150">
        <v>1</v>
      </c>
      <c r="JJ150">
        <v>1</v>
      </c>
      <c r="JK150">
        <v>1</v>
      </c>
      <c r="JL150">
        <v>1</v>
      </c>
      <c r="JM150">
        <v>0</v>
      </c>
      <c r="JN150">
        <v>0</v>
      </c>
      <c r="JO150">
        <v>0</v>
      </c>
      <c r="JP150">
        <v>0</v>
      </c>
      <c r="JQ150">
        <v>0</v>
      </c>
      <c r="JR150">
        <v>0</v>
      </c>
      <c r="JS150">
        <v>6</v>
      </c>
      <c r="JT150">
        <v>8</v>
      </c>
      <c r="LM150" t="s">
        <v>2198</v>
      </c>
      <c r="LN150">
        <v>1200</v>
      </c>
      <c r="LO150" t="s">
        <v>2239</v>
      </c>
      <c r="LR150">
        <v>30</v>
      </c>
      <c r="LS150">
        <v>6</v>
      </c>
      <c r="LT150">
        <v>0</v>
      </c>
      <c r="LU150">
        <v>20</v>
      </c>
      <c r="LV150">
        <v>20</v>
      </c>
      <c r="LX150" t="s">
        <v>2198</v>
      </c>
      <c r="LY150">
        <v>700</v>
      </c>
      <c r="LZ150" t="s">
        <v>2239</v>
      </c>
      <c r="MC150">
        <v>30</v>
      </c>
      <c r="MD150">
        <v>6</v>
      </c>
      <c r="ME150">
        <v>0</v>
      </c>
      <c r="MF150">
        <v>20</v>
      </c>
      <c r="MG150">
        <v>20</v>
      </c>
      <c r="MT150" t="s">
        <v>2200</v>
      </c>
      <c r="MU150">
        <v>100</v>
      </c>
      <c r="MV150" t="s">
        <v>2199</v>
      </c>
      <c r="MY150">
        <v>20</v>
      </c>
      <c r="MZ150">
        <v>2</v>
      </c>
      <c r="NA150">
        <v>0</v>
      </c>
      <c r="NB150">
        <v>20</v>
      </c>
      <c r="NC150">
        <v>20</v>
      </c>
      <c r="NE150" t="s">
        <v>2198</v>
      </c>
      <c r="NF150" t="s">
        <v>2719</v>
      </c>
      <c r="NG150">
        <v>0</v>
      </c>
      <c r="NH150">
        <v>1</v>
      </c>
      <c r="NI150">
        <v>1</v>
      </c>
      <c r="NK150">
        <v>1000</v>
      </c>
      <c r="NL150">
        <v>2000</v>
      </c>
      <c r="NM150" t="s">
        <v>2199</v>
      </c>
      <c r="NP150">
        <v>30</v>
      </c>
      <c r="NQ150">
        <v>2</v>
      </c>
      <c r="NR150">
        <v>0</v>
      </c>
      <c r="NS150">
        <v>15</v>
      </c>
      <c r="NT150">
        <v>15</v>
      </c>
      <c r="NV150" t="s">
        <v>2200</v>
      </c>
      <c r="NW150">
        <v>2000</v>
      </c>
      <c r="NX150" t="s">
        <v>2199</v>
      </c>
      <c r="OA150">
        <v>30</v>
      </c>
      <c r="OB150">
        <v>2</v>
      </c>
      <c r="OC150">
        <v>0</v>
      </c>
      <c r="OD150">
        <v>10</v>
      </c>
      <c r="OE150">
        <v>10</v>
      </c>
      <c r="OG150" t="s">
        <v>2200</v>
      </c>
      <c r="OH150">
        <v>3500</v>
      </c>
      <c r="OI150" t="s">
        <v>2199</v>
      </c>
      <c r="OL150">
        <v>30</v>
      </c>
      <c r="OM150">
        <v>2</v>
      </c>
      <c r="ON150">
        <v>0</v>
      </c>
      <c r="OO150">
        <v>20</v>
      </c>
      <c r="OP150">
        <v>20</v>
      </c>
      <c r="QX150" t="s">
        <v>2220</v>
      </c>
      <c r="SF150" t="s">
        <v>2204</v>
      </c>
      <c r="SG150">
        <v>1</v>
      </c>
      <c r="SH150">
        <v>0</v>
      </c>
      <c r="SI150">
        <v>0</v>
      </c>
      <c r="SJ150">
        <v>0</v>
      </c>
      <c r="AQG150" t="s">
        <v>2206</v>
      </c>
      <c r="AQH150">
        <v>1</v>
      </c>
      <c r="AQI150">
        <v>0</v>
      </c>
      <c r="AQJ150">
        <v>0</v>
      </c>
      <c r="AQK150">
        <v>0</v>
      </c>
      <c r="AQL150">
        <v>0</v>
      </c>
      <c r="AQM150">
        <v>0</v>
      </c>
      <c r="AQN150">
        <v>0</v>
      </c>
      <c r="AQO150">
        <v>0</v>
      </c>
      <c r="AQP150">
        <v>0</v>
      </c>
      <c r="AQQ150">
        <v>0</v>
      </c>
      <c r="AQS150" t="s">
        <v>2326</v>
      </c>
      <c r="AQT150">
        <v>0</v>
      </c>
      <c r="AQU150">
        <v>0</v>
      </c>
      <c r="AQV150">
        <v>0</v>
      </c>
      <c r="AQW150">
        <v>1</v>
      </c>
      <c r="AQX150">
        <v>0</v>
      </c>
      <c r="AQY150">
        <v>0</v>
      </c>
      <c r="AQZ150">
        <v>0</v>
      </c>
      <c r="ARA150">
        <v>0</v>
      </c>
      <c r="ARB150">
        <v>0</v>
      </c>
      <c r="ARC150">
        <v>0</v>
      </c>
      <c r="ARD150">
        <v>0</v>
      </c>
      <c r="ARF150" t="s">
        <v>2542</v>
      </c>
      <c r="ARG150" t="s">
        <v>2210</v>
      </c>
      <c r="ARH150">
        <v>0</v>
      </c>
      <c r="ARI150">
        <v>1</v>
      </c>
      <c r="ARJ150">
        <v>0</v>
      </c>
      <c r="ARK150">
        <v>0</v>
      </c>
      <c r="ARL150">
        <v>0</v>
      </c>
      <c r="ARM150">
        <v>0</v>
      </c>
      <c r="ARO150" t="s">
        <v>2206</v>
      </c>
      <c r="ARP150">
        <v>1</v>
      </c>
      <c r="ARQ150">
        <v>0</v>
      </c>
      <c r="ARR150">
        <v>0</v>
      </c>
      <c r="ARS150">
        <v>0</v>
      </c>
      <c r="ART150">
        <v>0</v>
      </c>
      <c r="ARU150">
        <v>0</v>
      </c>
      <c r="ARW150">
        <v>0</v>
      </c>
      <c r="ARX150">
        <v>0</v>
      </c>
      <c r="ARY150">
        <v>0</v>
      </c>
      <c r="ASB150" t="s">
        <v>2211</v>
      </c>
      <c r="ASC150" t="s">
        <v>2206</v>
      </c>
      <c r="ASD150">
        <v>1</v>
      </c>
      <c r="ASE150">
        <v>0</v>
      </c>
      <c r="ASF150">
        <v>0</v>
      </c>
      <c r="ASG150">
        <v>0</v>
      </c>
      <c r="ASH150">
        <v>0</v>
      </c>
      <c r="ASI150">
        <v>0</v>
      </c>
      <c r="ASJ150">
        <v>0</v>
      </c>
      <c r="ASK150">
        <v>0</v>
      </c>
      <c r="ASL150">
        <v>0</v>
      </c>
      <c r="ASN150" t="s">
        <v>2206</v>
      </c>
      <c r="ASO150">
        <v>1</v>
      </c>
      <c r="ASP150">
        <v>0</v>
      </c>
      <c r="ASQ150">
        <v>0</v>
      </c>
      <c r="ASR150">
        <v>0</v>
      </c>
      <c r="ASS150">
        <v>0</v>
      </c>
      <c r="AST150">
        <v>0</v>
      </c>
      <c r="ASU150">
        <v>0</v>
      </c>
      <c r="ASV150">
        <v>0</v>
      </c>
      <c r="ASW150">
        <v>0</v>
      </c>
      <c r="ASX150">
        <v>0</v>
      </c>
      <c r="ASZ150" t="s">
        <v>2206</v>
      </c>
      <c r="ATA150">
        <v>1</v>
      </c>
      <c r="ATB150">
        <v>0</v>
      </c>
      <c r="ATC150">
        <v>0</v>
      </c>
      <c r="ATD150">
        <v>0</v>
      </c>
      <c r="ATE150">
        <v>0</v>
      </c>
      <c r="ATF150">
        <v>0</v>
      </c>
      <c r="ATG150">
        <v>0</v>
      </c>
      <c r="ATH150">
        <v>0</v>
      </c>
      <c r="ATI150">
        <v>0</v>
      </c>
      <c r="ATK150" t="s">
        <v>2206</v>
      </c>
      <c r="ATL150">
        <v>1</v>
      </c>
      <c r="ATM150">
        <v>0</v>
      </c>
      <c r="ATN150">
        <v>0</v>
      </c>
      <c r="ATO150">
        <v>0</v>
      </c>
      <c r="ATP150">
        <v>0</v>
      </c>
      <c r="ATQ150">
        <v>0</v>
      </c>
      <c r="ATR150">
        <v>0</v>
      </c>
      <c r="ATS150">
        <v>0</v>
      </c>
      <c r="ATT150">
        <v>0</v>
      </c>
      <c r="ATV150" t="s">
        <v>2213</v>
      </c>
      <c r="ATZ150" t="s">
        <v>2213</v>
      </c>
      <c r="AUF150" t="s">
        <v>2802</v>
      </c>
      <c r="AUI150">
        <v>470634512</v>
      </c>
      <c r="AUJ150" s="2">
        <v>45161.743842592587</v>
      </c>
      <c r="AUM150" t="s">
        <v>2214</v>
      </c>
      <c r="AUN150" t="s">
        <v>2215</v>
      </c>
      <c r="AUO150" t="s">
        <v>2216</v>
      </c>
    </row>
    <row r="151" spans="1:1237" x14ac:dyDescent="0.35">
      <c r="A151">
        <v>150</v>
      </c>
      <c r="B151" t="s">
        <v>2803</v>
      </c>
      <c r="C151" s="2">
        <v>45161</v>
      </c>
      <c r="D151" t="s">
        <v>2804</v>
      </c>
      <c r="E151" t="s">
        <v>2805</v>
      </c>
      <c r="F151" s="2">
        <v>45161.712092858797</v>
      </c>
      <c r="G151" s="2">
        <v>45161.75121545139</v>
      </c>
      <c r="H151" t="s">
        <v>2189</v>
      </c>
      <c r="K151" t="s">
        <v>2440</v>
      </c>
      <c r="L151" s="2">
        <v>45161</v>
      </c>
      <c r="M151" t="s">
        <v>99</v>
      </c>
      <c r="N151" t="s">
        <v>2806</v>
      </c>
      <c r="O151" t="s">
        <v>106</v>
      </c>
      <c r="P151" t="s">
        <v>2192</v>
      </c>
      <c r="S151" t="s">
        <v>2442</v>
      </c>
      <c r="T151" t="s">
        <v>2807</v>
      </c>
      <c r="V151" t="s">
        <v>2195</v>
      </c>
      <c r="X151" t="s">
        <v>2196</v>
      </c>
      <c r="AA151" t="s">
        <v>2808</v>
      </c>
      <c r="AB151">
        <v>1</v>
      </c>
      <c r="AC151">
        <v>1</v>
      </c>
      <c r="AD151">
        <v>0</v>
      </c>
      <c r="AE151">
        <v>0</v>
      </c>
      <c r="AF151">
        <v>2</v>
      </c>
      <c r="AH151" t="s">
        <v>2198</v>
      </c>
      <c r="AI151">
        <v>2500</v>
      </c>
      <c r="AJ151" t="s">
        <v>2199</v>
      </c>
      <c r="AM151">
        <v>45</v>
      </c>
      <c r="AN151">
        <v>50</v>
      </c>
      <c r="AO151">
        <v>1</v>
      </c>
      <c r="AP151">
        <v>350</v>
      </c>
      <c r="AQ151">
        <v>200</v>
      </c>
      <c r="AS151" t="s">
        <v>2198</v>
      </c>
      <c r="AT151" t="s">
        <v>2285</v>
      </c>
      <c r="AU151">
        <v>1</v>
      </c>
      <c r="AV151">
        <v>1</v>
      </c>
      <c r="AW151">
        <v>1500</v>
      </c>
      <c r="AX151">
        <v>1750</v>
      </c>
      <c r="AY151" t="s">
        <v>2222</v>
      </c>
      <c r="BB151">
        <v>20</v>
      </c>
      <c r="BC151">
        <v>45</v>
      </c>
      <c r="BD151">
        <v>1</v>
      </c>
      <c r="BE151">
        <v>100</v>
      </c>
      <c r="BF151">
        <v>100</v>
      </c>
      <c r="BW151" t="s">
        <v>2195</v>
      </c>
      <c r="BY151" t="s">
        <v>2808</v>
      </c>
      <c r="BZ151">
        <v>1</v>
      </c>
      <c r="CA151">
        <v>1</v>
      </c>
      <c r="CB151">
        <v>0</v>
      </c>
      <c r="CC151">
        <v>0</v>
      </c>
      <c r="CE151" t="s">
        <v>2809</v>
      </c>
      <c r="CF151">
        <v>0</v>
      </c>
      <c r="CG151">
        <v>0</v>
      </c>
      <c r="CH151">
        <v>0</v>
      </c>
      <c r="CI151">
        <v>1</v>
      </c>
      <c r="CJ151">
        <v>1</v>
      </c>
      <c r="CK151">
        <v>1</v>
      </c>
      <c r="CL151">
        <v>0</v>
      </c>
      <c r="CM151">
        <v>0</v>
      </c>
      <c r="CN151">
        <v>0</v>
      </c>
      <c r="CO151">
        <v>1</v>
      </c>
      <c r="CP151">
        <v>0</v>
      </c>
      <c r="CQ151" t="s">
        <v>2810</v>
      </c>
      <c r="CS151" t="s">
        <v>2223</v>
      </c>
      <c r="CT151">
        <v>0</v>
      </c>
      <c r="CU151">
        <v>1</v>
      </c>
      <c r="CV151">
        <v>0</v>
      </c>
      <c r="CW151">
        <v>0</v>
      </c>
      <c r="CX151" t="s">
        <v>2808</v>
      </c>
      <c r="CY151">
        <v>1</v>
      </c>
      <c r="CZ151">
        <v>1</v>
      </c>
      <c r="DA151">
        <v>0</v>
      </c>
      <c r="DB151">
        <v>0</v>
      </c>
      <c r="DC151" t="s">
        <v>2781</v>
      </c>
      <c r="DD151">
        <v>0</v>
      </c>
      <c r="DE151">
        <v>0</v>
      </c>
      <c r="DF151">
        <v>0</v>
      </c>
      <c r="DG151">
        <v>0</v>
      </c>
      <c r="DH151">
        <v>0</v>
      </c>
      <c r="DI151">
        <v>1</v>
      </c>
      <c r="DJ151">
        <v>0</v>
      </c>
      <c r="DK151">
        <v>0</v>
      </c>
      <c r="DL151">
        <v>1</v>
      </c>
      <c r="DM151">
        <v>0</v>
      </c>
      <c r="DN151">
        <v>0</v>
      </c>
      <c r="DO151">
        <v>0</v>
      </c>
      <c r="EK151" t="s">
        <v>2206</v>
      </c>
      <c r="EL151">
        <v>0</v>
      </c>
      <c r="EM151">
        <v>0</v>
      </c>
      <c r="EN151">
        <v>0</v>
      </c>
      <c r="EO151">
        <v>0</v>
      </c>
      <c r="EP151">
        <v>1</v>
      </c>
      <c r="EQ151">
        <v>1</v>
      </c>
      <c r="JB151" t="s">
        <v>2811</v>
      </c>
      <c r="JC151">
        <v>0</v>
      </c>
      <c r="JD151">
        <v>1</v>
      </c>
      <c r="JE151">
        <v>0</v>
      </c>
      <c r="JF151">
        <v>0</v>
      </c>
      <c r="JG151">
        <v>0</v>
      </c>
      <c r="JH151">
        <v>0</v>
      </c>
      <c r="JI151">
        <v>0</v>
      </c>
      <c r="JJ151">
        <v>0</v>
      </c>
      <c r="JK151">
        <v>0</v>
      </c>
      <c r="JL151">
        <v>0</v>
      </c>
      <c r="JM151">
        <v>0</v>
      </c>
      <c r="JN151">
        <v>0</v>
      </c>
      <c r="JO151">
        <v>1</v>
      </c>
      <c r="JP151">
        <v>0</v>
      </c>
      <c r="JQ151">
        <v>0</v>
      </c>
      <c r="JR151">
        <v>0</v>
      </c>
      <c r="JS151">
        <v>2</v>
      </c>
      <c r="JT151">
        <v>5</v>
      </c>
      <c r="KG151" t="s">
        <v>2198</v>
      </c>
      <c r="KH151" t="s">
        <v>2738</v>
      </c>
      <c r="KI151">
        <v>1</v>
      </c>
      <c r="KJ151">
        <v>0</v>
      </c>
      <c r="KK151">
        <v>7500</v>
      </c>
      <c r="KM151" t="s">
        <v>2552</v>
      </c>
      <c r="KP151">
        <v>20</v>
      </c>
      <c r="KQ151">
        <v>30</v>
      </c>
      <c r="KR151">
        <v>1</v>
      </c>
      <c r="KS151">
        <v>20</v>
      </c>
      <c r="KT151">
        <v>10</v>
      </c>
      <c r="PN151" t="s">
        <v>2198</v>
      </c>
      <c r="PO151">
        <v>750</v>
      </c>
      <c r="PP151" t="s">
        <v>2199</v>
      </c>
      <c r="PS151">
        <v>90</v>
      </c>
      <c r="PT151">
        <v>75</v>
      </c>
      <c r="PU151">
        <v>0</v>
      </c>
      <c r="PV151">
        <v>350</v>
      </c>
      <c r="PW151">
        <v>250</v>
      </c>
      <c r="QX151" t="s">
        <v>2195</v>
      </c>
      <c r="QZ151" t="s">
        <v>2811</v>
      </c>
      <c r="RA151">
        <v>0</v>
      </c>
      <c r="RB151">
        <v>1</v>
      </c>
      <c r="RC151">
        <v>0</v>
      </c>
      <c r="RD151">
        <v>0</v>
      </c>
      <c r="RE151">
        <v>0</v>
      </c>
      <c r="RF151">
        <v>0</v>
      </c>
      <c r="RG151">
        <v>0</v>
      </c>
      <c r="RH151">
        <v>0</v>
      </c>
      <c r="RI151">
        <v>0</v>
      </c>
      <c r="RJ151">
        <v>0</v>
      </c>
      <c r="RK151">
        <v>0</v>
      </c>
      <c r="RL151">
        <v>0</v>
      </c>
      <c r="RM151">
        <v>1</v>
      </c>
      <c r="RN151">
        <v>0</v>
      </c>
      <c r="RO151">
        <v>0</v>
      </c>
      <c r="RP151">
        <v>0</v>
      </c>
      <c r="RR151" t="s">
        <v>2775</v>
      </c>
      <c r="RS151">
        <v>1</v>
      </c>
      <c r="RT151">
        <v>0</v>
      </c>
      <c r="RU151">
        <v>0</v>
      </c>
      <c r="RV151">
        <v>0</v>
      </c>
      <c r="RW151">
        <v>0</v>
      </c>
      <c r="RX151">
        <v>1</v>
      </c>
      <c r="RY151">
        <v>0</v>
      </c>
      <c r="RZ151">
        <v>0</v>
      </c>
      <c r="SA151">
        <v>0</v>
      </c>
      <c r="SB151">
        <v>0</v>
      </c>
      <c r="SC151">
        <v>0</v>
      </c>
      <c r="SF151" t="s">
        <v>2223</v>
      </c>
      <c r="SG151">
        <v>0</v>
      </c>
      <c r="SH151">
        <v>1</v>
      </c>
      <c r="SI151">
        <v>0</v>
      </c>
      <c r="SJ151">
        <v>0</v>
      </c>
      <c r="SK151" t="s">
        <v>2811</v>
      </c>
      <c r="SL151">
        <v>0</v>
      </c>
      <c r="SM151">
        <v>1</v>
      </c>
      <c r="SN151">
        <v>0</v>
      </c>
      <c r="SO151">
        <v>0</v>
      </c>
      <c r="SP151">
        <v>0</v>
      </c>
      <c r="SQ151">
        <v>0</v>
      </c>
      <c r="SR151">
        <v>0</v>
      </c>
      <c r="SS151">
        <v>0</v>
      </c>
      <c r="ST151">
        <v>0</v>
      </c>
      <c r="SU151">
        <v>0</v>
      </c>
      <c r="SV151">
        <v>0</v>
      </c>
      <c r="SW151">
        <v>0</v>
      </c>
      <c r="SX151">
        <v>1</v>
      </c>
      <c r="SY151">
        <v>0</v>
      </c>
      <c r="SZ151">
        <v>0</v>
      </c>
      <c r="TA151">
        <v>0</v>
      </c>
      <c r="TB151" t="s">
        <v>2812</v>
      </c>
      <c r="TC151">
        <v>0</v>
      </c>
      <c r="TD151">
        <v>0</v>
      </c>
      <c r="TE151">
        <v>0</v>
      </c>
      <c r="TF151">
        <v>0</v>
      </c>
      <c r="TG151">
        <v>0</v>
      </c>
      <c r="TH151">
        <v>1</v>
      </c>
      <c r="TI151">
        <v>1</v>
      </c>
      <c r="TJ151">
        <v>0</v>
      </c>
      <c r="TK151">
        <v>1</v>
      </c>
      <c r="TL151">
        <v>0</v>
      </c>
      <c r="TM151">
        <v>0</v>
      </c>
      <c r="TN151">
        <v>0</v>
      </c>
      <c r="AQG151" t="s">
        <v>2507</v>
      </c>
      <c r="AQH151">
        <v>0</v>
      </c>
      <c r="AQI151">
        <v>0</v>
      </c>
      <c r="AQJ151">
        <v>1</v>
      </c>
      <c r="AQK151">
        <v>1</v>
      </c>
      <c r="AQL151">
        <v>0</v>
      </c>
      <c r="AQM151">
        <v>0</v>
      </c>
      <c r="AQN151">
        <v>0</v>
      </c>
      <c r="AQO151">
        <v>0</v>
      </c>
      <c r="AQP151">
        <v>0</v>
      </c>
      <c r="AQQ151">
        <v>0</v>
      </c>
      <c r="AQS151" t="s">
        <v>2813</v>
      </c>
      <c r="AQT151">
        <v>1</v>
      </c>
      <c r="AQU151">
        <v>0</v>
      </c>
      <c r="AQV151">
        <v>0</v>
      </c>
      <c r="AQW151">
        <v>0</v>
      </c>
      <c r="AQX151">
        <v>0</v>
      </c>
      <c r="AQY151">
        <v>0</v>
      </c>
      <c r="AQZ151">
        <v>0</v>
      </c>
      <c r="ARA151">
        <v>1</v>
      </c>
      <c r="ARB151">
        <v>0</v>
      </c>
      <c r="ARC151">
        <v>0</v>
      </c>
      <c r="ARD151">
        <v>0</v>
      </c>
      <c r="ARF151" t="s">
        <v>2306</v>
      </c>
      <c r="ARG151" t="s">
        <v>2210</v>
      </c>
      <c r="ARH151">
        <v>0</v>
      </c>
      <c r="ARI151">
        <v>1</v>
      </c>
      <c r="ARJ151">
        <v>0</v>
      </c>
      <c r="ARK151">
        <v>0</v>
      </c>
      <c r="ARL151">
        <v>0</v>
      </c>
      <c r="ARM151">
        <v>0</v>
      </c>
      <c r="ARN151" t="s">
        <v>2607</v>
      </c>
      <c r="ARO151" t="s">
        <v>2206</v>
      </c>
      <c r="ARP151">
        <v>1</v>
      </c>
      <c r="ARQ151">
        <v>0</v>
      </c>
      <c r="ARR151">
        <v>0</v>
      </c>
      <c r="ARS151">
        <v>0</v>
      </c>
      <c r="ART151">
        <v>0</v>
      </c>
      <c r="ARU151">
        <v>0</v>
      </c>
      <c r="ARW151">
        <v>0</v>
      </c>
      <c r="ARX151">
        <v>0</v>
      </c>
      <c r="ARY151">
        <v>0</v>
      </c>
      <c r="ASB151" t="s">
        <v>2814</v>
      </c>
      <c r="ASC151" t="s">
        <v>2206</v>
      </c>
      <c r="ASD151">
        <v>1</v>
      </c>
      <c r="ASE151">
        <v>0</v>
      </c>
      <c r="ASF151">
        <v>0</v>
      </c>
      <c r="ASG151">
        <v>0</v>
      </c>
      <c r="ASH151">
        <v>0</v>
      </c>
      <c r="ASI151">
        <v>0</v>
      </c>
      <c r="ASJ151">
        <v>0</v>
      </c>
      <c r="ASK151">
        <v>0</v>
      </c>
      <c r="ASL151">
        <v>0</v>
      </c>
      <c r="ASN151" t="s">
        <v>2206</v>
      </c>
      <c r="ASO151">
        <v>1</v>
      </c>
      <c r="ASP151">
        <v>0</v>
      </c>
      <c r="ASQ151">
        <v>0</v>
      </c>
      <c r="ASR151">
        <v>0</v>
      </c>
      <c r="ASS151">
        <v>0</v>
      </c>
      <c r="AST151">
        <v>0</v>
      </c>
      <c r="ASU151">
        <v>0</v>
      </c>
      <c r="ASV151">
        <v>0</v>
      </c>
      <c r="ASW151">
        <v>0</v>
      </c>
      <c r="ASX151">
        <v>0</v>
      </c>
      <c r="ASZ151" t="s">
        <v>2257</v>
      </c>
      <c r="ATA151">
        <v>0</v>
      </c>
      <c r="ATB151">
        <v>0</v>
      </c>
      <c r="ATC151">
        <v>0</v>
      </c>
      <c r="ATD151">
        <v>0</v>
      </c>
      <c r="ATE151">
        <v>1</v>
      </c>
      <c r="ATF151">
        <v>0</v>
      </c>
      <c r="ATG151">
        <v>0</v>
      </c>
      <c r="ATH151">
        <v>0</v>
      </c>
      <c r="ATI151">
        <v>0</v>
      </c>
      <c r="ATK151" t="s">
        <v>2337</v>
      </c>
      <c r="ATL151">
        <v>0</v>
      </c>
      <c r="ATM151">
        <v>0</v>
      </c>
      <c r="ATN151">
        <v>0</v>
      </c>
      <c r="ATO151">
        <v>0</v>
      </c>
      <c r="ATP151">
        <v>1</v>
      </c>
      <c r="ATQ151">
        <v>0</v>
      </c>
      <c r="ATR151">
        <v>1</v>
      </c>
      <c r="ATS151">
        <v>0</v>
      </c>
      <c r="ATT151">
        <v>0</v>
      </c>
      <c r="ATV151" t="s">
        <v>2273</v>
      </c>
      <c r="ATW151" t="s">
        <v>2195</v>
      </c>
      <c r="ATY151" t="s">
        <v>2815</v>
      </c>
      <c r="ATZ151" t="s">
        <v>2273</v>
      </c>
      <c r="AUA151" t="s">
        <v>2195</v>
      </c>
      <c r="AUC151" t="s">
        <v>2815</v>
      </c>
      <c r="AUD151" t="s">
        <v>2816</v>
      </c>
      <c r="AUF151" t="s">
        <v>2251</v>
      </c>
      <c r="AUI151">
        <v>470641027</v>
      </c>
      <c r="AUJ151" s="2">
        <v>45161.754965277782</v>
      </c>
      <c r="AUM151" t="s">
        <v>2214</v>
      </c>
      <c r="AUN151" t="s">
        <v>2215</v>
      </c>
      <c r="AUO151" t="s">
        <v>2216</v>
      </c>
    </row>
    <row r="152" spans="1:1237" x14ac:dyDescent="0.35">
      <c r="A152">
        <v>151</v>
      </c>
      <c r="B152" t="s">
        <v>2817</v>
      </c>
      <c r="C152" s="2">
        <v>45161</v>
      </c>
      <c r="D152" t="s">
        <v>2804</v>
      </c>
      <c r="E152" t="s">
        <v>2805</v>
      </c>
      <c r="F152" s="2">
        <v>45161.724010231483</v>
      </c>
      <c r="G152" s="2">
        <v>45161.753361759263</v>
      </c>
      <c r="H152" t="s">
        <v>2189</v>
      </c>
      <c r="K152" t="s">
        <v>2440</v>
      </c>
      <c r="L152" s="2">
        <v>45161</v>
      </c>
      <c r="M152" t="s">
        <v>99</v>
      </c>
      <c r="N152" t="s">
        <v>2806</v>
      </c>
      <c r="O152" t="s">
        <v>106</v>
      </c>
      <c r="P152" t="s">
        <v>2192</v>
      </c>
      <c r="S152" t="s">
        <v>2442</v>
      </c>
      <c r="T152" t="s">
        <v>2807</v>
      </c>
      <c r="V152" t="s">
        <v>2195</v>
      </c>
      <c r="X152" t="s">
        <v>2196</v>
      </c>
      <c r="AA152" t="s">
        <v>2808</v>
      </c>
      <c r="AB152">
        <v>1</v>
      </c>
      <c r="AC152">
        <v>1</v>
      </c>
      <c r="AD152">
        <v>0</v>
      </c>
      <c r="AE152">
        <v>0</v>
      </c>
      <c r="AF152">
        <v>2</v>
      </c>
      <c r="AH152" t="s">
        <v>2198</v>
      </c>
      <c r="AI152">
        <v>3000</v>
      </c>
      <c r="AJ152" t="s">
        <v>2199</v>
      </c>
      <c r="AM152">
        <v>45</v>
      </c>
      <c r="AN152">
        <v>75</v>
      </c>
      <c r="AO152">
        <v>1</v>
      </c>
      <c r="AP152">
        <v>400</v>
      </c>
      <c r="AQ152">
        <v>150</v>
      </c>
      <c r="AS152" t="s">
        <v>2198</v>
      </c>
      <c r="AT152" t="s">
        <v>2285</v>
      </c>
      <c r="AU152">
        <v>1</v>
      </c>
      <c r="AV152">
        <v>1</v>
      </c>
      <c r="AW152">
        <v>1750</v>
      </c>
      <c r="AX152">
        <v>2000</v>
      </c>
      <c r="AY152" t="s">
        <v>2199</v>
      </c>
      <c r="BB152">
        <v>30</v>
      </c>
      <c r="BC152">
        <v>60</v>
      </c>
      <c r="BD152">
        <v>1</v>
      </c>
      <c r="BE152">
        <v>120</v>
      </c>
      <c r="BF152">
        <v>80</v>
      </c>
      <c r="BW152" t="s">
        <v>2195</v>
      </c>
      <c r="BY152" t="s">
        <v>2808</v>
      </c>
      <c r="BZ152">
        <v>1</v>
      </c>
      <c r="CA152">
        <v>1</v>
      </c>
      <c r="CB152">
        <v>0</v>
      </c>
      <c r="CC152">
        <v>0</v>
      </c>
      <c r="CE152" t="s">
        <v>2818</v>
      </c>
      <c r="CF152">
        <v>1</v>
      </c>
      <c r="CG152">
        <v>0</v>
      </c>
      <c r="CH152">
        <v>0</v>
      </c>
      <c r="CI152">
        <v>0</v>
      </c>
      <c r="CJ152">
        <v>1</v>
      </c>
      <c r="CK152">
        <v>1</v>
      </c>
      <c r="CL152">
        <v>0</v>
      </c>
      <c r="CM152">
        <v>0</v>
      </c>
      <c r="CN152">
        <v>0</v>
      </c>
      <c r="CO152">
        <v>0</v>
      </c>
      <c r="CP152">
        <v>0</v>
      </c>
      <c r="CS152" t="s">
        <v>2223</v>
      </c>
      <c r="CT152">
        <v>0</v>
      </c>
      <c r="CU152">
        <v>1</v>
      </c>
      <c r="CV152">
        <v>0</v>
      </c>
      <c r="CW152">
        <v>0</v>
      </c>
      <c r="CX152" t="s">
        <v>2808</v>
      </c>
      <c r="CY152">
        <v>1</v>
      </c>
      <c r="CZ152">
        <v>1</v>
      </c>
      <c r="DA152">
        <v>0</v>
      </c>
      <c r="DB152">
        <v>0</v>
      </c>
      <c r="DC152" t="s">
        <v>2781</v>
      </c>
      <c r="DD152">
        <v>0</v>
      </c>
      <c r="DE152">
        <v>0</v>
      </c>
      <c r="DF152">
        <v>0</v>
      </c>
      <c r="DG152">
        <v>0</v>
      </c>
      <c r="DH152">
        <v>0</v>
      </c>
      <c r="DI152">
        <v>1</v>
      </c>
      <c r="DJ152">
        <v>0</v>
      </c>
      <c r="DK152">
        <v>0</v>
      </c>
      <c r="DL152">
        <v>1</v>
      </c>
      <c r="DM152">
        <v>0</v>
      </c>
      <c r="DN152">
        <v>0</v>
      </c>
      <c r="DO152">
        <v>0</v>
      </c>
      <c r="EK152" t="s">
        <v>2206</v>
      </c>
      <c r="EL152">
        <v>0</v>
      </c>
      <c r="EM152">
        <v>0</v>
      </c>
      <c r="EN152">
        <v>0</v>
      </c>
      <c r="EO152">
        <v>0</v>
      </c>
      <c r="EP152">
        <v>1</v>
      </c>
      <c r="EQ152">
        <v>1</v>
      </c>
      <c r="JB152" t="s">
        <v>2811</v>
      </c>
      <c r="JC152">
        <v>0</v>
      </c>
      <c r="JD152">
        <v>1</v>
      </c>
      <c r="JE152">
        <v>0</v>
      </c>
      <c r="JF152">
        <v>0</v>
      </c>
      <c r="JG152">
        <v>0</v>
      </c>
      <c r="JH152">
        <v>0</v>
      </c>
      <c r="JI152">
        <v>0</v>
      </c>
      <c r="JJ152">
        <v>0</v>
      </c>
      <c r="JK152">
        <v>0</v>
      </c>
      <c r="JL152">
        <v>0</v>
      </c>
      <c r="JM152">
        <v>0</v>
      </c>
      <c r="JN152">
        <v>0</v>
      </c>
      <c r="JO152">
        <v>1</v>
      </c>
      <c r="JP152">
        <v>0</v>
      </c>
      <c r="JQ152">
        <v>0</v>
      </c>
      <c r="JR152">
        <v>0</v>
      </c>
      <c r="JS152">
        <v>2</v>
      </c>
      <c r="JT152">
        <v>5</v>
      </c>
      <c r="KG152" t="s">
        <v>2198</v>
      </c>
      <c r="KH152" t="s">
        <v>2738</v>
      </c>
      <c r="KI152">
        <v>1</v>
      </c>
      <c r="KJ152">
        <v>0</v>
      </c>
      <c r="KK152">
        <v>8000</v>
      </c>
      <c r="KM152" t="s">
        <v>2552</v>
      </c>
      <c r="KP152">
        <v>45</v>
      </c>
      <c r="KQ152">
        <v>10</v>
      </c>
      <c r="KR152">
        <v>0</v>
      </c>
      <c r="KS152">
        <v>25</v>
      </c>
      <c r="KT152">
        <v>5</v>
      </c>
      <c r="PN152" t="s">
        <v>2198</v>
      </c>
      <c r="PO152">
        <v>1000</v>
      </c>
      <c r="PP152" t="s">
        <v>2199</v>
      </c>
      <c r="PS152">
        <v>30</v>
      </c>
      <c r="PT152">
        <v>60</v>
      </c>
      <c r="PU152">
        <v>1</v>
      </c>
      <c r="PV152">
        <v>700</v>
      </c>
      <c r="PW152">
        <v>380</v>
      </c>
      <c r="QX152" t="s">
        <v>2195</v>
      </c>
      <c r="QZ152" t="s">
        <v>2811</v>
      </c>
      <c r="RA152">
        <v>0</v>
      </c>
      <c r="RB152">
        <v>1</v>
      </c>
      <c r="RC152">
        <v>0</v>
      </c>
      <c r="RD152">
        <v>0</v>
      </c>
      <c r="RE152">
        <v>0</v>
      </c>
      <c r="RF152">
        <v>0</v>
      </c>
      <c r="RG152">
        <v>0</v>
      </c>
      <c r="RH152">
        <v>0</v>
      </c>
      <c r="RI152">
        <v>0</v>
      </c>
      <c r="RJ152">
        <v>0</v>
      </c>
      <c r="RK152">
        <v>0</v>
      </c>
      <c r="RL152">
        <v>0</v>
      </c>
      <c r="RM152">
        <v>1</v>
      </c>
      <c r="RN152">
        <v>0</v>
      </c>
      <c r="RO152">
        <v>0</v>
      </c>
      <c r="RP152">
        <v>0</v>
      </c>
      <c r="RR152" t="s">
        <v>2819</v>
      </c>
      <c r="RS152">
        <v>1</v>
      </c>
      <c r="RT152">
        <v>0</v>
      </c>
      <c r="RU152">
        <v>0</v>
      </c>
      <c r="RV152">
        <v>0</v>
      </c>
      <c r="RW152">
        <v>1</v>
      </c>
      <c r="RX152">
        <v>0</v>
      </c>
      <c r="RY152">
        <v>0</v>
      </c>
      <c r="RZ152">
        <v>0</v>
      </c>
      <c r="SA152">
        <v>0</v>
      </c>
      <c r="SB152">
        <v>1</v>
      </c>
      <c r="SC152">
        <v>0</v>
      </c>
      <c r="SD152" t="s">
        <v>2815</v>
      </c>
      <c r="SF152" t="s">
        <v>2223</v>
      </c>
      <c r="SG152">
        <v>0</v>
      </c>
      <c r="SH152">
        <v>1</v>
      </c>
      <c r="SI152">
        <v>0</v>
      </c>
      <c r="SJ152">
        <v>0</v>
      </c>
      <c r="SK152" t="s">
        <v>2811</v>
      </c>
      <c r="SL152">
        <v>0</v>
      </c>
      <c r="SM152">
        <v>1</v>
      </c>
      <c r="SN152">
        <v>0</v>
      </c>
      <c r="SO152">
        <v>0</v>
      </c>
      <c r="SP152">
        <v>0</v>
      </c>
      <c r="SQ152">
        <v>0</v>
      </c>
      <c r="SR152">
        <v>0</v>
      </c>
      <c r="SS152">
        <v>0</v>
      </c>
      <c r="ST152">
        <v>0</v>
      </c>
      <c r="SU152">
        <v>0</v>
      </c>
      <c r="SV152">
        <v>0</v>
      </c>
      <c r="SW152">
        <v>0</v>
      </c>
      <c r="SX152">
        <v>1</v>
      </c>
      <c r="SY152">
        <v>0</v>
      </c>
      <c r="SZ152">
        <v>0</v>
      </c>
      <c r="TA152">
        <v>0</v>
      </c>
      <c r="TB152" t="s">
        <v>2812</v>
      </c>
      <c r="TC152">
        <v>0</v>
      </c>
      <c r="TD152">
        <v>0</v>
      </c>
      <c r="TE152">
        <v>0</v>
      </c>
      <c r="TF152">
        <v>0</v>
      </c>
      <c r="TG152">
        <v>0</v>
      </c>
      <c r="TH152">
        <v>1</v>
      </c>
      <c r="TI152">
        <v>1</v>
      </c>
      <c r="TJ152">
        <v>0</v>
      </c>
      <c r="TK152">
        <v>1</v>
      </c>
      <c r="TL152">
        <v>0</v>
      </c>
      <c r="TM152">
        <v>0</v>
      </c>
      <c r="TN152">
        <v>0</v>
      </c>
      <c r="AQG152" t="s">
        <v>2820</v>
      </c>
      <c r="AQH152">
        <v>0</v>
      </c>
      <c r="AQI152">
        <v>1</v>
      </c>
      <c r="AQJ152">
        <v>1</v>
      </c>
      <c r="AQK152">
        <v>1</v>
      </c>
      <c r="AQL152">
        <v>0</v>
      </c>
      <c r="AQM152">
        <v>0</v>
      </c>
      <c r="AQN152">
        <v>0</v>
      </c>
      <c r="AQO152">
        <v>0</v>
      </c>
      <c r="AQP152">
        <v>0</v>
      </c>
      <c r="AQQ152">
        <v>0</v>
      </c>
      <c r="AQS152" t="s">
        <v>2601</v>
      </c>
      <c r="AQT152">
        <v>1</v>
      </c>
      <c r="AQU152">
        <v>0</v>
      </c>
      <c r="AQV152">
        <v>0</v>
      </c>
      <c r="AQW152">
        <v>0</v>
      </c>
      <c r="AQX152">
        <v>0</v>
      </c>
      <c r="AQY152">
        <v>0</v>
      </c>
      <c r="AQZ152">
        <v>0</v>
      </c>
      <c r="ARA152">
        <v>0</v>
      </c>
      <c r="ARB152">
        <v>0</v>
      </c>
      <c r="ARC152">
        <v>0</v>
      </c>
      <c r="ARD152">
        <v>0</v>
      </c>
      <c r="ARF152" t="s">
        <v>2209</v>
      </c>
      <c r="ARG152" t="s">
        <v>2210</v>
      </c>
      <c r="ARH152">
        <v>0</v>
      </c>
      <c r="ARI152">
        <v>1</v>
      </c>
      <c r="ARJ152">
        <v>0</v>
      </c>
      <c r="ARK152">
        <v>0</v>
      </c>
      <c r="ARL152">
        <v>0</v>
      </c>
      <c r="ARM152">
        <v>0</v>
      </c>
      <c r="ARN152" t="s">
        <v>2607</v>
      </c>
      <c r="ARO152" t="s">
        <v>2206</v>
      </c>
      <c r="ARP152">
        <v>1</v>
      </c>
      <c r="ARQ152">
        <v>0</v>
      </c>
      <c r="ARR152">
        <v>0</v>
      </c>
      <c r="ARS152">
        <v>0</v>
      </c>
      <c r="ART152">
        <v>0</v>
      </c>
      <c r="ARU152">
        <v>0</v>
      </c>
      <c r="ARW152">
        <v>0</v>
      </c>
      <c r="ARX152">
        <v>0</v>
      </c>
      <c r="ARY152">
        <v>0</v>
      </c>
      <c r="ASB152" t="s">
        <v>2220</v>
      </c>
      <c r="ASC152" t="s">
        <v>2821</v>
      </c>
      <c r="ASD152">
        <v>0</v>
      </c>
      <c r="ASE152">
        <v>0</v>
      </c>
      <c r="ASF152">
        <v>0</v>
      </c>
      <c r="ASG152">
        <v>0</v>
      </c>
      <c r="ASH152">
        <v>1</v>
      </c>
      <c r="ASI152">
        <v>0</v>
      </c>
      <c r="ASJ152">
        <v>0</v>
      </c>
      <c r="ASK152">
        <v>0</v>
      </c>
      <c r="ASL152">
        <v>0</v>
      </c>
      <c r="ASN152" t="s">
        <v>2822</v>
      </c>
      <c r="ASO152">
        <v>0</v>
      </c>
      <c r="ASP152">
        <v>1</v>
      </c>
      <c r="ASQ152">
        <v>0</v>
      </c>
      <c r="ASR152">
        <v>0</v>
      </c>
      <c r="ASS152">
        <v>0</v>
      </c>
      <c r="AST152">
        <v>1</v>
      </c>
      <c r="ASU152">
        <v>0</v>
      </c>
      <c r="ASV152">
        <v>0</v>
      </c>
      <c r="ASW152">
        <v>0</v>
      </c>
      <c r="ASX152">
        <v>0</v>
      </c>
      <c r="ASZ152" t="s">
        <v>2277</v>
      </c>
      <c r="ATA152">
        <v>0</v>
      </c>
      <c r="ATB152">
        <v>0</v>
      </c>
      <c r="ATC152">
        <v>0</v>
      </c>
      <c r="ATD152">
        <v>0</v>
      </c>
      <c r="ATE152">
        <v>1</v>
      </c>
      <c r="ATF152">
        <v>1</v>
      </c>
      <c r="ATG152">
        <v>0</v>
      </c>
      <c r="ATH152">
        <v>0</v>
      </c>
      <c r="ATI152">
        <v>0</v>
      </c>
      <c r="ATK152" t="s">
        <v>2212</v>
      </c>
      <c r="ATL152">
        <v>0</v>
      </c>
      <c r="ATM152">
        <v>0</v>
      </c>
      <c r="ATN152">
        <v>0</v>
      </c>
      <c r="ATO152">
        <v>0</v>
      </c>
      <c r="ATP152">
        <v>0</v>
      </c>
      <c r="ATQ152">
        <v>0</v>
      </c>
      <c r="ATR152">
        <v>1</v>
      </c>
      <c r="ATS152">
        <v>0</v>
      </c>
      <c r="ATT152">
        <v>0</v>
      </c>
      <c r="ATV152" t="s">
        <v>2273</v>
      </c>
      <c r="ATW152" t="s">
        <v>2195</v>
      </c>
      <c r="ATY152" t="s">
        <v>2815</v>
      </c>
      <c r="ATZ152" t="s">
        <v>2250</v>
      </c>
      <c r="AUA152" t="s">
        <v>2229</v>
      </c>
      <c r="AUD152" t="s">
        <v>2310</v>
      </c>
      <c r="AUF152" t="s">
        <v>2251</v>
      </c>
      <c r="AUI152">
        <v>470641040</v>
      </c>
      <c r="AUJ152" s="2">
        <v>45161.754988425921</v>
      </c>
      <c r="AUM152" t="s">
        <v>2214</v>
      </c>
      <c r="AUN152" t="s">
        <v>2215</v>
      </c>
      <c r="AUO152" t="s">
        <v>2216</v>
      </c>
    </row>
    <row r="153" spans="1:1237" x14ac:dyDescent="0.35">
      <c r="A153">
        <v>152</v>
      </c>
      <c r="B153" t="s">
        <v>2823</v>
      </c>
      <c r="C153" s="2">
        <v>45161</v>
      </c>
      <c r="D153" t="s">
        <v>2804</v>
      </c>
      <c r="E153" t="s">
        <v>2805</v>
      </c>
      <c r="F153" s="2">
        <v>45161.733672453702</v>
      </c>
      <c r="G153" s="2">
        <v>45161.754797187503</v>
      </c>
      <c r="H153" t="s">
        <v>2189</v>
      </c>
      <c r="K153" t="s">
        <v>2440</v>
      </c>
      <c r="L153" s="2">
        <v>45161</v>
      </c>
      <c r="M153" t="s">
        <v>99</v>
      </c>
      <c r="N153" t="s">
        <v>2806</v>
      </c>
      <c r="O153" t="s">
        <v>106</v>
      </c>
      <c r="P153" t="s">
        <v>2192</v>
      </c>
      <c r="S153" t="s">
        <v>2442</v>
      </c>
      <c r="T153" t="s">
        <v>2807</v>
      </c>
      <c r="V153" t="s">
        <v>2195</v>
      </c>
      <c r="X153" t="s">
        <v>2253</v>
      </c>
      <c r="AA153" t="s">
        <v>2480</v>
      </c>
      <c r="AB153">
        <v>1</v>
      </c>
      <c r="AC153">
        <v>1</v>
      </c>
      <c r="AD153">
        <v>0</v>
      </c>
      <c r="AE153">
        <v>0</v>
      </c>
      <c r="AF153">
        <v>2</v>
      </c>
      <c r="AH153" t="s">
        <v>2198</v>
      </c>
      <c r="AI153">
        <v>3500</v>
      </c>
      <c r="AJ153" t="s">
        <v>2199</v>
      </c>
      <c r="AM153">
        <v>45</v>
      </c>
      <c r="AN153">
        <v>60</v>
      </c>
      <c r="AO153">
        <v>1</v>
      </c>
      <c r="AP153">
        <v>250</v>
      </c>
      <c r="AQ153">
        <v>80</v>
      </c>
      <c r="AS153" t="s">
        <v>2198</v>
      </c>
      <c r="AT153" t="s">
        <v>2285</v>
      </c>
      <c r="AU153">
        <v>1</v>
      </c>
      <c r="AV153">
        <v>1</v>
      </c>
      <c r="AW153">
        <v>2000</v>
      </c>
      <c r="AX153">
        <v>2250</v>
      </c>
      <c r="AY153" t="s">
        <v>2199</v>
      </c>
      <c r="BB153">
        <v>50</v>
      </c>
      <c r="BC153">
        <v>60</v>
      </c>
      <c r="BD153">
        <v>1</v>
      </c>
      <c r="BE153">
        <v>345</v>
      </c>
      <c r="BF153">
        <v>200</v>
      </c>
      <c r="BW153" t="s">
        <v>2195</v>
      </c>
      <c r="BY153" t="s">
        <v>2480</v>
      </c>
      <c r="BZ153">
        <v>1</v>
      </c>
      <c r="CA153">
        <v>1</v>
      </c>
      <c r="CB153">
        <v>0</v>
      </c>
      <c r="CC153">
        <v>0</v>
      </c>
      <c r="CE153" t="s">
        <v>2824</v>
      </c>
      <c r="CF153">
        <v>1</v>
      </c>
      <c r="CG153">
        <v>0</v>
      </c>
      <c r="CH153">
        <v>0</v>
      </c>
      <c r="CI153">
        <v>0</v>
      </c>
      <c r="CJ153">
        <v>1</v>
      </c>
      <c r="CK153">
        <v>1</v>
      </c>
      <c r="CL153">
        <v>0</v>
      </c>
      <c r="CM153">
        <v>0</v>
      </c>
      <c r="CN153">
        <v>0</v>
      </c>
      <c r="CO153">
        <v>0</v>
      </c>
      <c r="CP153">
        <v>0</v>
      </c>
      <c r="CS153" t="s">
        <v>2223</v>
      </c>
      <c r="CT153">
        <v>0</v>
      </c>
      <c r="CU153">
        <v>1</v>
      </c>
      <c r="CV153">
        <v>0</v>
      </c>
      <c r="CW153">
        <v>0</v>
      </c>
      <c r="CX153" t="s">
        <v>2480</v>
      </c>
      <c r="CY153">
        <v>1</v>
      </c>
      <c r="CZ153">
        <v>1</v>
      </c>
      <c r="DA153">
        <v>0</v>
      </c>
      <c r="DB153">
        <v>0</v>
      </c>
      <c r="DC153" t="s">
        <v>2781</v>
      </c>
      <c r="DD153">
        <v>0</v>
      </c>
      <c r="DE153">
        <v>0</v>
      </c>
      <c r="DF153">
        <v>0</v>
      </c>
      <c r="DG153">
        <v>0</v>
      </c>
      <c r="DH153">
        <v>0</v>
      </c>
      <c r="DI153">
        <v>1</v>
      </c>
      <c r="DJ153">
        <v>0</v>
      </c>
      <c r="DK153">
        <v>0</v>
      </c>
      <c r="DL153">
        <v>1</v>
      </c>
      <c r="DM153">
        <v>0</v>
      </c>
      <c r="DN153">
        <v>0</v>
      </c>
      <c r="DO153">
        <v>0</v>
      </c>
      <c r="EK153" t="s">
        <v>2206</v>
      </c>
      <c r="EL153">
        <v>0</v>
      </c>
      <c r="EM153">
        <v>0</v>
      </c>
      <c r="EN153">
        <v>0</v>
      </c>
      <c r="EO153">
        <v>0</v>
      </c>
      <c r="EP153">
        <v>1</v>
      </c>
      <c r="EQ153">
        <v>1</v>
      </c>
      <c r="JB153" t="s">
        <v>2811</v>
      </c>
      <c r="JC153">
        <v>0</v>
      </c>
      <c r="JD153">
        <v>1</v>
      </c>
      <c r="JE153">
        <v>0</v>
      </c>
      <c r="JF153">
        <v>0</v>
      </c>
      <c r="JG153">
        <v>0</v>
      </c>
      <c r="JH153">
        <v>0</v>
      </c>
      <c r="JI153">
        <v>0</v>
      </c>
      <c r="JJ153">
        <v>0</v>
      </c>
      <c r="JK153">
        <v>0</v>
      </c>
      <c r="JL153">
        <v>0</v>
      </c>
      <c r="JM153">
        <v>0</v>
      </c>
      <c r="JN153">
        <v>0</v>
      </c>
      <c r="JO153">
        <v>1</v>
      </c>
      <c r="JP153">
        <v>0</v>
      </c>
      <c r="JQ153">
        <v>0</v>
      </c>
      <c r="JR153">
        <v>0</v>
      </c>
      <c r="JS153">
        <v>2</v>
      </c>
      <c r="JT153">
        <v>5</v>
      </c>
      <c r="KG153" t="s">
        <v>2198</v>
      </c>
      <c r="KH153" t="s">
        <v>2738</v>
      </c>
      <c r="KI153">
        <v>1</v>
      </c>
      <c r="KJ153">
        <v>0</v>
      </c>
      <c r="KK153">
        <v>8500</v>
      </c>
      <c r="KM153" t="s">
        <v>2342</v>
      </c>
      <c r="KP153">
        <v>38</v>
      </c>
      <c r="KQ153">
        <v>28</v>
      </c>
      <c r="KR153">
        <v>0</v>
      </c>
      <c r="KS153">
        <v>50</v>
      </c>
      <c r="KT153">
        <v>17</v>
      </c>
      <c r="PN153" t="s">
        <v>2198</v>
      </c>
      <c r="PO153">
        <v>1500</v>
      </c>
      <c r="PP153" t="s">
        <v>2199</v>
      </c>
      <c r="PS153">
        <v>45</v>
      </c>
      <c r="PT153">
        <v>60</v>
      </c>
      <c r="PU153">
        <v>1</v>
      </c>
      <c r="PV153">
        <v>350</v>
      </c>
      <c r="PW153">
        <v>40</v>
      </c>
      <c r="QX153" t="s">
        <v>2195</v>
      </c>
      <c r="QZ153" t="s">
        <v>2811</v>
      </c>
      <c r="RA153">
        <v>0</v>
      </c>
      <c r="RB153">
        <v>1</v>
      </c>
      <c r="RC153">
        <v>0</v>
      </c>
      <c r="RD153">
        <v>0</v>
      </c>
      <c r="RE153">
        <v>0</v>
      </c>
      <c r="RF153">
        <v>0</v>
      </c>
      <c r="RG153">
        <v>0</v>
      </c>
      <c r="RH153">
        <v>0</v>
      </c>
      <c r="RI153">
        <v>0</v>
      </c>
      <c r="RJ153">
        <v>0</v>
      </c>
      <c r="RK153">
        <v>0</v>
      </c>
      <c r="RL153">
        <v>0</v>
      </c>
      <c r="RM153">
        <v>1</v>
      </c>
      <c r="RN153">
        <v>0</v>
      </c>
      <c r="RO153">
        <v>0</v>
      </c>
      <c r="RP153">
        <v>0</v>
      </c>
      <c r="RR153" t="s">
        <v>2825</v>
      </c>
      <c r="RS153">
        <v>0</v>
      </c>
      <c r="RT153">
        <v>0</v>
      </c>
      <c r="RU153">
        <v>0</v>
      </c>
      <c r="RV153">
        <v>1</v>
      </c>
      <c r="RW153">
        <v>1</v>
      </c>
      <c r="RX153">
        <v>1</v>
      </c>
      <c r="RY153">
        <v>1</v>
      </c>
      <c r="RZ153">
        <v>0</v>
      </c>
      <c r="SA153">
        <v>0</v>
      </c>
      <c r="SB153">
        <v>0</v>
      </c>
      <c r="SC153">
        <v>0</v>
      </c>
      <c r="SF153" t="s">
        <v>2223</v>
      </c>
      <c r="SG153">
        <v>0</v>
      </c>
      <c r="SH153">
        <v>1</v>
      </c>
      <c r="SI153">
        <v>0</v>
      </c>
      <c r="SJ153">
        <v>0</v>
      </c>
      <c r="SK153" t="s">
        <v>2811</v>
      </c>
      <c r="SL153">
        <v>0</v>
      </c>
      <c r="SM153">
        <v>1</v>
      </c>
      <c r="SN153">
        <v>0</v>
      </c>
      <c r="SO153">
        <v>0</v>
      </c>
      <c r="SP153">
        <v>0</v>
      </c>
      <c r="SQ153">
        <v>0</v>
      </c>
      <c r="SR153">
        <v>0</v>
      </c>
      <c r="SS153">
        <v>0</v>
      </c>
      <c r="ST153">
        <v>0</v>
      </c>
      <c r="SU153">
        <v>0</v>
      </c>
      <c r="SV153">
        <v>0</v>
      </c>
      <c r="SW153">
        <v>0</v>
      </c>
      <c r="SX153">
        <v>1</v>
      </c>
      <c r="SY153">
        <v>0</v>
      </c>
      <c r="SZ153">
        <v>0</v>
      </c>
      <c r="TA153">
        <v>0</v>
      </c>
      <c r="TB153" t="s">
        <v>2781</v>
      </c>
      <c r="TC153">
        <v>0</v>
      </c>
      <c r="TD153">
        <v>0</v>
      </c>
      <c r="TE153">
        <v>0</v>
      </c>
      <c r="TF153">
        <v>0</v>
      </c>
      <c r="TG153">
        <v>0</v>
      </c>
      <c r="TH153">
        <v>1</v>
      </c>
      <c r="TI153">
        <v>0</v>
      </c>
      <c r="TJ153">
        <v>0</v>
      </c>
      <c r="TK153">
        <v>1</v>
      </c>
      <c r="TL153">
        <v>0</v>
      </c>
      <c r="TM153">
        <v>0</v>
      </c>
      <c r="TN153">
        <v>0</v>
      </c>
      <c r="AQG153" t="s">
        <v>2243</v>
      </c>
      <c r="AQH153">
        <v>0</v>
      </c>
      <c r="AQI153">
        <v>0</v>
      </c>
      <c r="AQJ153">
        <v>0</v>
      </c>
      <c r="AQK153">
        <v>0</v>
      </c>
      <c r="AQL153">
        <v>0</v>
      </c>
      <c r="AQM153">
        <v>1</v>
      </c>
      <c r="AQN153">
        <v>0</v>
      </c>
      <c r="AQO153">
        <v>0</v>
      </c>
      <c r="AQP153">
        <v>0</v>
      </c>
      <c r="AQQ153">
        <v>0</v>
      </c>
      <c r="AQS153" t="s">
        <v>2601</v>
      </c>
      <c r="AQT153">
        <v>1</v>
      </c>
      <c r="AQU153">
        <v>0</v>
      </c>
      <c r="AQV153">
        <v>0</v>
      </c>
      <c r="AQW153">
        <v>0</v>
      </c>
      <c r="AQX153">
        <v>0</v>
      </c>
      <c r="AQY153">
        <v>0</v>
      </c>
      <c r="AQZ153">
        <v>0</v>
      </c>
      <c r="ARA153">
        <v>0</v>
      </c>
      <c r="ARB153">
        <v>0</v>
      </c>
      <c r="ARC153">
        <v>0</v>
      </c>
      <c r="ARD153">
        <v>0</v>
      </c>
      <c r="ARF153" t="s">
        <v>2209</v>
      </c>
      <c r="ARG153" t="s">
        <v>2210</v>
      </c>
      <c r="ARH153">
        <v>0</v>
      </c>
      <c r="ARI153">
        <v>1</v>
      </c>
      <c r="ARJ153">
        <v>0</v>
      </c>
      <c r="ARK153">
        <v>0</v>
      </c>
      <c r="ARL153">
        <v>0</v>
      </c>
      <c r="ARM153">
        <v>0</v>
      </c>
      <c r="ARN153" t="s">
        <v>2229</v>
      </c>
      <c r="ARO153" t="s">
        <v>2206</v>
      </c>
      <c r="ARP153">
        <v>1</v>
      </c>
      <c r="ARQ153">
        <v>0</v>
      </c>
      <c r="ARR153">
        <v>0</v>
      </c>
      <c r="ARS153">
        <v>0</v>
      </c>
      <c r="ART153">
        <v>0</v>
      </c>
      <c r="ARU153">
        <v>0</v>
      </c>
      <c r="ARW153">
        <v>0</v>
      </c>
      <c r="ARX153">
        <v>0</v>
      </c>
      <c r="ARY153">
        <v>0</v>
      </c>
      <c r="ASB153" t="s">
        <v>2220</v>
      </c>
      <c r="ASC153" t="s">
        <v>2229</v>
      </c>
      <c r="ASD153">
        <v>0</v>
      </c>
      <c r="ASE153">
        <v>0</v>
      </c>
      <c r="ASF153">
        <v>0</v>
      </c>
      <c r="ASG153">
        <v>0</v>
      </c>
      <c r="ASH153">
        <v>0</v>
      </c>
      <c r="ASI153">
        <v>0</v>
      </c>
      <c r="ASJ153">
        <v>0</v>
      </c>
      <c r="ASK153">
        <v>1</v>
      </c>
      <c r="ASL153">
        <v>0</v>
      </c>
      <c r="ASN153" t="s">
        <v>2288</v>
      </c>
      <c r="ASO153">
        <v>0</v>
      </c>
      <c r="ASP153">
        <v>0</v>
      </c>
      <c r="ASQ153">
        <v>0</v>
      </c>
      <c r="ASR153">
        <v>0</v>
      </c>
      <c r="ASS153">
        <v>1</v>
      </c>
      <c r="AST153">
        <v>0</v>
      </c>
      <c r="ASU153">
        <v>0</v>
      </c>
      <c r="ASV153">
        <v>0</v>
      </c>
      <c r="ASW153">
        <v>0</v>
      </c>
      <c r="ASX153">
        <v>0</v>
      </c>
      <c r="ASZ153" t="s">
        <v>2826</v>
      </c>
      <c r="ATA153">
        <v>0</v>
      </c>
      <c r="ATB153">
        <v>0</v>
      </c>
      <c r="ATC153">
        <v>0</v>
      </c>
      <c r="ATD153">
        <v>0</v>
      </c>
      <c r="ATE153">
        <v>1</v>
      </c>
      <c r="ATF153">
        <v>1</v>
      </c>
      <c r="ATG153">
        <v>0</v>
      </c>
      <c r="ATH153">
        <v>0</v>
      </c>
      <c r="ATI153">
        <v>0</v>
      </c>
      <c r="ATK153" t="s">
        <v>2827</v>
      </c>
      <c r="ATL153">
        <v>0</v>
      </c>
      <c r="ATM153">
        <v>0</v>
      </c>
      <c r="ATN153">
        <v>0</v>
      </c>
      <c r="ATO153">
        <v>0</v>
      </c>
      <c r="ATP153">
        <v>0</v>
      </c>
      <c r="ATQ153">
        <v>1</v>
      </c>
      <c r="ATR153">
        <v>1</v>
      </c>
      <c r="ATS153">
        <v>0</v>
      </c>
      <c r="ATT153">
        <v>0</v>
      </c>
      <c r="ATV153" t="s">
        <v>2213</v>
      </c>
      <c r="ATZ153" t="s">
        <v>2213</v>
      </c>
      <c r="AUD153" t="s">
        <v>2828</v>
      </c>
      <c r="AUF153" t="s">
        <v>2251</v>
      </c>
      <c r="AUI153">
        <v>470641052</v>
      </c>
      <c r="AUJ153" s="2">
        <v>45161.755011574067</v>
      </c>
      <c r="AUM153" t="s">
        <v>2214</v>
      </c>
      <c r="AUN153" t="s">
        <v>2215</v>
      </c>
      <c r="AUO153" t="s">
        <v>2216</v>
      </c>
    </row>
    <row r="154" spans="1:1237" x14ac:dyDescent="0.35">
      <c r="A154">
        <v>153</v>
      </c>
      <c r="B154" t="s">
        <v>2829</v>
      </c>
      <c r="C154" s="2">
        <v>45161</v>
      </c>
      <c r="D154" t="s">
        <v>2804</v>
      </c>
      <c r="E154" t="s">
        <v>2805</v>
      </c>
      <c r="F154" s="2">
        <v>45161.741595624997</v>
      </c>
      <c r="G154" s="2">
        <v>45161.747991851851</v>
      </c>
      <c r="H154" t="s">
        <v>2189</v>
      </c>
      <c r="K154" t="s">
        <v>2440</v>
      </c>
      <c r="L154" s="2">
        <v>45161</v>
      </c>
      <c r="M154" t="s">
        <v>99</v>
      </c>
      <c r="N154" t="s">
        <v>2806</v>
      </c>
      <c r="O154" t="s">
        <v>106</v>
      </c>
      <c r="P154" t="s">
        <v>2192</v>
      </c>
      <c r="S154" t="s">
        <v>2442</v>
      </c>
      <c r="T154" t="s">
        <v>2807</v>
      </c>
      <c r="V154" t="s">
        <v>2195</v>
      </c>
      <c r="X154" t="s">
        <v>2196</v>
      </c>
      <c r="AA154" t="s">
        <v>2480</v>
      </c>
      <c r="AB154">
        <v>1</v>
      </c>
      <c r="AC154">
        <v>1</v>
      </c>
      <c r="AD154">
        <v>0</v>
      </c>
      <c r="AE154">
        <v>0</v>
      </c>
      <c r="AF154">
        <v>2</v>
      </c>
      <c r="AH154" t="s">
        <v>2198</v>
      </c>
      <c r="AI154">
        <v>3750</v>
      </c>
      <c r="AJ154" t="s">
        <v>2199</v>
      </c>
      <c r="AM154">
        <v>20</v>
      </c>
      <c r="AN154">
        <v>60</v>
      </c>
      <c r="AO154">
        <v>1</v>
      </c>
      <c r="AP154">
        <v>750</v>
      </c>
      <c r="AQ154">
        <v>90</v>
      </c>
      <c r="AS154" t="s">
        <v>2198</v>
      </c>
      <c r="AT154" t="s">
        <v>2285</v>
      </c>
      <c r="AU154">
        <v>1</v>
      </c>
      <c r="AV154">
        <v>1</v>
      </c>
      <c r="AW154">
        <v>2000</v>
      </c>
      <c r="AX154">
        <v>2500</v>
      </c>
      <c r="AY154" t="s">
        <v>2199</v>
      </c>
      <c r="BB154">
        <v>37</v>
      </c>
      <c r="BC154">
        <v>75</v>
      </c>
      <c r="BD154">
        <v>1</v>
      </c>
      <c r="BE154">
        <v>249</v>
      </c>
      <c r="BF154">
        <v>100</v>
      </c>
      <c r="BW154" t="s">
        <v>2195</v>
      </c>
      <c r="BY154" t="s">
        <v>2480</v>
      </c>
      <c r="BZ154">
        <v>1</v>
      </c>
      <c r="CA154">
        <v>1</v>
      </c>
      <c r="CB154">
        <v>0</v>
      </c>
      <c r="CC154">
        <v>0</v>
      </c>
      <c r="CE154" t="s">
        <v>494</v>
      </c>
      <c r="CF154">
        <v>0</v>
      </c>
      <c r="CG154">
        <v>0</v>
      </c>
      <c r="CH154">
        <v>0</v>
      </c>
      <c r="CI154">
        <v>0</v>
      </c>
      <c r="CJ154">
        <v>0</v>
      </c>
      <c r="CK154">
        <v>1</v>
      </c>
      <c r="CL154">
        <v>0</v>
      </c>
      <c r="CM154">
        <v>0</v>
      </c>
      <c r="CN154">
        <v>0</v>
      </c>
      <c r="CO154">
        <v>0</v>
      </c>
      <c r="CP154">
        <v>0</v>
      </c>
      <c r="CS154" t="s">
        <v>2223</v>
      </c>
      <c r="CT154">
        <v>0</v>
      </c>
      <c r="CU154">
        <v>1</v>
      </c>
      <c r="CV154">
        <v>0</v>
      </c>
      <c r="CW154">
        <v>0</v>
      </c>
      <c r="CX154" t="s">
        <v>2480</v>
      </c>
      <c r="CY154">
        <v>1</v>
      </c>
      <c r="CZ154">
        <v>1</v>
      </c>
      <c r="DA154">
        <v>0</v>
      </c>
      <c r="DB154">
        <v>0</v>
      </c>
      <c r="DC154" t="s">
        <v>2344</v>
      </c>
      <c r="DD154">
        <v>0</v>
      </c>
      <c r="DE154">
        <v>0</v>
      </c>
      <c r="DF154">
        <v>0</v>
      </c>
      <c r="DG154">
        <v>0</v>
      </c>
      <c r="DH154">
        <v>0</v>
      </c>
      <c r="DI154">
        <v>1</v>
      </c>
      <c r="DJ154">
        <v>0</v>
      </c>
      <c r="DK154">
        <v>0</v>
      </c>
      <c r="DL154">
        <v>1</v>
      </c>
      <c r="DM154">
        <v>0</v>
      </c>
      <c r="DN154">
        <v>0</v>
      </c>
      <c r="DO154">
        <v>0</v>
      </c>
      <c r="EK154" t="s">
        <v>2206</v>
      </c>
      <c r="EL154">
        <v>0</v>
      </c>
      <c r="EM154">
        <v>0</v>
      </c>
      <c r="EN154">
        <v>0</v>
      </c>
      <c r="EO154">
        <v>0</v>
      </c>
      <c r="EP154">
        <v>1</v>
      </c>
      <c r="EQ154">
        <v>1</v>
      </c>
      <c r="JB154" t="s">
        <v>2811</v>
      </c>
      <c r="JC154">
        <v>0</v>
      </c>
      <c r="JD154">
        <v>1</v>
      </c>
      <c r="JE154">
        <v>0</v>
      </c>
      <c r="JF154">
        <v>0</v>
      </c>
      <c r="JG154">
        <v>0</v>
      </c>
      <c r="JH154">
        <v>0</v>
      </c>
      <c r="JI154">
        <v>0</v>
      </c>
      <c r="JJ154">
        <v>0</v>
      </c>
      <c r="JK154">
        <v>0</v>
      </c>
      <c r="JL154">
        <v>0</v>
      </c>
      <c r="JM154">
        <v>0</v>
      </c>
      <c r="JN154">
        <v>0</v>
      </c>
      <c r="JO154">
        <v>1</v>
      </c>
      <c r="JP154">
        <v>0</v>
      </c>
      <c r="JQ154">
        <v>0</v>
      </c>
      <c r="JR154">
        <v>0</v>
      </c>
      <c r="JS154">
        <v>2</v>
      </c>
      <c r="JT154">
        <v>5</v>
      </c>
      <c r="KG154" t="s">
        <v>2198</v>
      </c>
      <c r="KH154" t="s">
        <v>2738</v>
      </c>
      <c r="KI154">
        <v>1</v>
      </c>
      <c r="KJ154">
        <v>0</v>
      </c>
      <c r="KK154">
        <v>8750</v>
      </c>
      <c r="KM154" t="s">
        <v>2342</v>
      </c>
      <c r="KP154">
        <v>50</v>
      </c>
      <c r="KQ154">
        <v>30</v>
      </c>
      <c r="KR154">
        <v>0</v>
      </c>
      <c r="KS154">
        <v>90</v>
      </c>
      <c r="KT154">
        <v>20</v>
      </c>
      <c r="PN154" t="s">
        <v>2198</v>
      </c>
      <c r="PO154">
        <v>2000</v>
      </c>
      <c r="PP154" t="s">
        <v>2199</v>
      </c>
      <c r="PS154">
        <v>30</v>
      </c>
      <c r="PT154">
        <v>60</v>
      </c>
      <c r="PU154">
        <v>1</v>
      </c>
      <c r="PV154">
        <v>45</v>
      </c>
      <c r="PW154">
        <v>10</v>
      </c>
      <c r="QX154" t="s">
        <v>2195</v>
      </c>
      <c r="QZ154" t="s">
        <v>2811</v>
      </c>
      <c r="RA154">
        <v>0</v>
      </c>
      <c r="RB154">
        <v>1</v>
      </c>
      <c r="RC154">
        <v>0</v>
      </c>
      <c r="RD154">
        <v>0</v>
      </c>
      <c r="RE154">
        <v>0</v>
      </c>
      <c r="RF154">
        <v>0</v>
      </c>
      <c r="RG154">
        <v>0</v>
      </c>
      <c r="RH154">
        <v>0</v>
      </c>
      <c r="RI154">
        <v>0</v>
      </c>
      <c r="RJ154">
        <v>0</v>
      </c>
      <c r="RK154">
        <v>0</v>
      </c>
      <c r="RL154">
        <v>0</v>
      </c>
      <c r="RM154">
        <v>1</v>
      </c>
      <c r="RN154">
        <v>0</v>
      </c>
      <c r="RO154">
        <v>0</v>
      </c>
      <c r="RP154">
        <v>0</v>
      </c>
      <c r="RR154" t="s">
        <v>2830</v>
      </c>
      <c r="RS154">
        <v>0</v>
      </c>
      <c r="RT154">
        <v>0</v>
      </c>
      <c r="RU154">
        <v>0</v>
      </c>
      <c r="RV154">
        <v>1</v>
      </c>
      <c r="RW154">
        <v>0</v>
      </c>
      <c r="RX154">
        <v>1</v>
      </c>
      <c r="RY154">
        <v>0</v>
      </c>
      <c r="RZ154">
        <v>0</v>
      </c>
      <c r="SA154">
        <v>0</v>
      </c>
      <c r="SB154">
        <v>0</v>
      </c>
      <c r="SC154">
        <v>0</v>
      </c>
      <c r="SF154" t="s">
        <v>2223</v>
      </c>
      <c r="SG154">
        <v>0</v>
      </c>
      <c r="SH154">
        <v>1</v>
      </c>
      <c r="SI154">
        <v>0</v>
      </c>
      <c r="SJ154">
        <v>0</v>
      </c>
      <c r="SK154" t="s">
        <v>2811</v>
      </c>
      <c r="SL154">
        <v>0</v>
      </c>
      <c r="SM154">
        <v>1</v>
      </c>
      <c r="SN154">
        <v>0</v>
      </c>
      <c r="SO154">
        <v>0</v>
      </c>
      <c r="SP154">
        <v>0</v>
      </c>
      <c r="SQ154">
        <v>0</v>
      </c>
      <c r="SR154">
        <v>0</v>
      </c>
      <c r="SS154">
        <v>0</v>
      </c>
      <c r="ST154">
        <v>0</v>
      </c>
      <c r="SU154">
        <v>0</v>
      </c>
      <c r="SV154">
        <v>0</v>
      </c>
      <c r="SW154">
        <v>0</v>
      </c>
      <c r="SX154">
        <v>1</v>
      </c>
      <c r="SY154">
        <v>0</v>
      </c>
      <c r="SZ154">
        <v>0</v>
      </c>
      <c r="TA154">
        <v>0</v>
      </c>
      <c r="TB154" t="s">
        <v>2781</v>
      </c>
      <c r="TC154">
        <v>0</v>
      </c>
      <c r="TD154">
        <v>0</v>
      </c>
      <c r="TE154">
        <v>0</v>
      </c>
      <c r="TF154">
        <v>0</v>
      </c>
      <c r="TG154">
        <v>0</v>
      </c>
      <c r="TH154">
        <v>1</v>
      </c>
      <c r="TI154">
        <v>0</v>
      </c>
      <c r="TJ154">
        <v>0</v>
      </c>
      <c r="TK154">
        <v>1</v>
      </c>
      <c r="TL154">
        <v>0</v>
      </c>
      <c r="TM154">
        <v>0</v>
      </c>
      <c r="TN154">
        <v>0</v>
      </c>
      <c r="AQG154" t="s">
        <v>2206</v>
      </c>
      <c r="AQH154">
        <v>1</v>
      </c>
      <c r="AQI154">
        <v>0</v>
      </c>
      <c r="AQJ154">
        <v>0</v>
      </c>
      <c r="AQK154">
        <v>0</v>
      </c>
      <c r="AQL154">
        <v>0</v>
      </c>
      <c r="AQM154">
        <v>0</v>
      </c>
      <c r="AQN154">
        <v>0</v>
      </c>
      <c r="AQO154">
        <v>0</v>
      </c>
      <c r="AQP154">
        <v>0</v>
      </c>
      <c r="AQQ154">
        <v>0</v>
      </c>
      <c r="AQS154" t="s">
        <v>2601</v>
      </c>
      <c r="AQT154">
        <v>1</v>
      </c>
      <c r="AQU154">
        <v>0</v>
      </c>
      <c r="AQV154">
        <v>0</v>
      </c>
      <c r="AQW154">
        <v>0</v>
      </c>
      <c r="AQX154">
        <v>0</v>
      </c>
      <c r="AQY154">
        <v>0</v>
      </c>
      <c r="AQZ154">
        <v>0</v>
      </c>
      <c r="ARA154">
        <v>0</v>
      </c>
      <c r="ARB154">
        <v>0</v>
      </c>
      <c r="ARC154">
        <v>0</v>
      </c>
      <c r="ARD154">
        <v>0</v>
      </c>
      <c r="ARF154" t="s">
        <v>2209</v>
      </c>
      <c r="ARG154" t="s">
        <v>2210</v>
      </c>
      <c r="ARH154">
        <v>0</v>
      </c>
      <c r="ARI154">
        <v>1</v>
      </c>
      <c r="ARJ154">
        <v>0</v>
      </c>
      <c r="ARK154">
        <v>0</v>
      </c>
      <c r="ARL154">
        <v>0</v>
      </c>
      <c r="ARM154">
        <v>0</v>
      </c>
      <c r="ARN154" t="s">
        <v>2508</v>
      </c>
      <c r="ARO154" t="s">
        <v>2206</v>
      </c>
      <c r="ARP154">
        <v>1</v>
      </c>
      <c r="ARQ154">
        <v>0</v>
      </c>
      <c r="ARR154">
        <v>0</v>
      </c>
      <c r="ARS154">
        <v>0</v>
      </c>
      <c r="ART154">
        <v>0</v>
      </c>
      <c r="ARU154">
        <v>0</v>
      </c>
      <c r="ARW154">
        <v>0</v>
      </c>
      <c r="ARX154">
        <v>0</v>
      </c>
      <c r="ARY154">
        <v>0</v>
      </c>
      <c r="ASB154" t="s">
        <v>2814</v>
      </c>
      <c r="ASC154" t="s">
        <v>2206</v>
      </c>
      <c r="ASD154">
        <v>1</v>
      </c>
      <c r="ASE154">
        <v>0</v>
      </c>
      <c r="ASF154">
        <v>0</v>
      </c>
      <c r="ASG154">
        <v>0</v>
      </c>
      <c r="ASH154">
        <v>0</v>
      </c>
      <c r="ASI154">
        <v>0</v>
      </c>
      <c r="ASJ154">
        <v>0</v>
      </c>
      <c r="ASK154">
        <v>0</v>
      </c>
      <c r="ASL154">
        <v>0</v>
      </c>
      <c r="ASN154" t="s">
        <v>2206</v>
      </c>
      <c r="ASO154">
        <v>1</v>
      </c>
      <c r="ASP154">
        <v>0</v>
      </c>
      <c r="ASQ154">
        <v>0</v>
      </c>
      <c r="ASR154">
        <v>0</v>
      </c>
      <c r="ASS154">
        <v>0</v>
      </c>
      <c r="AST154">
        <v>0</v>
      </c>
      <c r="ASU154">
        <v>0</v>
      </c>
      <c r="ASV154">
        <v>0</v>
      </c>
      <c r="ASW154">
        <v>0</v>
      </c>
      <c r="ASX154">
        <v>0</v>
      </c>
      <c r="ASZ154" t="s">
        <v>2826</v>
      </c>
      <c r="ATA154">
        <v>0</v>
      </c>
      <c r="ATB154">
        <v>0</v>
      </c>
      <c r="ATC154">
        <v>0</v>
      </c>
      <c r="ATD154">
        <v>0</v>
      </c>
      <c r="ATE154">
        <v>1</v>
      </c>
      <c r="ATF154">
        <v>1</v>
      </c>
      <c r="ATG154">
        <v>0</v>
      </c>
      <c r="ATH154">
        <v>0</v>
      </c>
      <c r="ATI154">
        <v>0</v>
      </c>
      <c r="ATK154" t="s">
        <v>2206</v>
      </c>
      <c r="ATL154">
        <v>1</v>
      </c>
      <c r="ATM154">
        <v>0</v>
      </c>
      <c r="ATN154">
        <v>0</v>
      </c>
      <c r="ATO154">
        <v>0</v>
      </c>
      <c r="ATP154">
        <v>0</v>
      </c>
      <c r="ATQ154">
        <v>0</v>
      </c>
      <c r="ATR154">
        <v>0</v>
      </c>
      <c r="ATS154">
        <v>0</v>
      </c>
      <c r="ATT154">
        <v>0</v>
      </c>
      <c r="ATV154" t="s">
        <v>2213</v>
      </c>
      <c r="ATZ154" t="s">
        <v>2213</v>
      </c>
      <c r="AUD154" t="s">
        <v>2831</v>
      </c>
      <c r="AUF154" t="s">
        <v>2251</v>
      </c>
      <c r="AUI154">
        <v>470641067</v>
      </c>
      <c r="AUJ154" s="2">
        <v>45161.755046296297</v>
      </c>
      <c r="AUM154" t="s">
        <v>2214</v>
      </c>
      <c r="AUN154" t="s">
        <v>2215</v>
      </c>
      <c r="AUO154" t="s">
        <v>2216</v>
      </c>
    </row>
    <row r="155" spans="1:1237" x14ac:dyDescent="0.35">
      <c r="A155">
        <v>154</v>
      </c>
      <c r="B155" t="s">
        <v>2832</v>
      </c>
      <c r="C155" s="2">
        <v>45161</v>
      </c>
      <c r="D155" t="s">
        <v>2549</v>
      </c>
      <c r="E155" t="s">
        <v>2833</v>
      </c>
      <c r="F155" s="2">
        <v>45161.459810081018</v>
      </c>
      <c r="G155" s="2">
        <v>45161.535631747684</v>
      </c>
      <c r="H155" t="s">
        <v>2189</v>
      </c>
      <c r="K155" t="s">
        <v>2233</v>
      </c>
      <c r="L155" s="2">
        <v>45161</v>
      </c>
      <c r="M155" t="s">
        <v>73</v>
      </c>
      <c r="N155" t="s">
        <v>2191</v>
      </c>
      <c r="O155" t="s">
        <v>77</v>
      </c>
      <c r="P155" t="s">
        <v>2192</v>
      </c>
      <c r="S155" t="s">
        <v>2235</v>
      </c>
      <c r="T155" t="s">
        <v>2551</v>
      </c>
      <c r="V155" t="s">
        <v>2195</v>
      </c>
      <c r="X155" t="s">
        <v>2253</v>
      </c>
      <c r="AA155" t="s">
        <v>2206</v>
      </c>
      <c r="AB155">
        <v>0</v>
      </c>
      <c r="AC155">
        <v>0</v>
      </c>
      <c r="AD155">
        <v>0</v>
      </c>
      <c r="AE155">
        <v>1</v>
      </c>
      <c r="AF155">
        <v>1</v>
      </c>
      <c r="EK155" t="s">
        <v>2206</v>
      </c>
      <c r="EL155">
        <v>0</v>
      </c>
      <c r="EM155">
        <v>0</v>
      </c>
      <c r="EN155">
        <v>0</v>
      </c>
      <c r="EO155">
        <v>0</v>
      </c>
      <c r="EP155">
        <v>1</v>
      </c>
      <c r="EQ155">
        <v>1</v>
      </c>
      <c r="JB155" t="s">
        <v>2206</v>
      </c>
      <c r="JC155">
        <v>0</v>
      </c>
      <c r="JD155">
        <v>0</v>
      </c>
      <c r="JE155">
        <v>0</v>
      </c>
      <c r="JF155">
        <v>0</v>
      </c>
      <c r="JG155">
        <v>0</v>
      </c>
      <c r="JH155">
        <v>0</v>
      </c>
      <c r="JI155">
        <v>0</v>
      </c>
      <c r="JJ155">
        <v>0</v>
      </c>
      <c r="JK155">
        <v>0</v>
      </c>
      <c r="JL155">
        <v>0</v>
      </c>
      <c r="JM155">
        <v>0</v>
      </c>
      <c r="JN155">
        <v>0</v>
      </c>
      <c r="JO155">
        <v>0</v>
      </c>
      <c r="JP155">
        <v>0</v>
      </c>
      <c r="JQ155">
        <v>0</v>
      </c>
      <c r="JR155">
        <v>1</v>
      </c>
      <c r="JS155">
        <v>1</v>
      </c>
      <c r="JT155">
        <v>3</v>
      </c>
      <c r="UW155" t="s">
        <v>2834</v>
      </c>
      <c r="UX155">
        <v>1</v>
      </c>
      <c r="UY155">
        <v>1</v>
      </c>
      <c r="UZ155">
        <v>1</v>
      </c>
      <c r="VA155">
        <v>1</v>
      </c>
      <c r="VB155">
        <v>1</v>
      </c>
      <c r="VC155">
        <v>1</v>
      </c>
      <c r="VD155">
        <v>0</v>
      </c>
      <c r="VE155">
        <v>0</v>
      </c>
      <c r="VF155">
        <v>0</v>
      </c>
      <c r="VG155">
        <v>0</v>
      </c>
      <c r="VH155">
        <v>0</v>
      </c>
      <c r="VI155">
        <v>1</v>
      </c>
      <c r="VJ155">
        <v>1</v>
      </c>
      <c r="VK155">
        <v>1</v>
      </c>
      <c r="VL155">
        <v>1</v>
      </c>
      <c r="VM155">
        <v>1</v>
      </c>
      <c r="VN155">
        <v>1</v>
      </c>
      <c r="VO155">
        <v>1</v>
      </c>
      <c r="VP155">
        <v>1</v>
      </c>
      <c r="VQ155">
        <v>1</v>
      </c>
      <c r="VR155">
        <v>1</v>
      </c>
      <c r="VS155">
        <v>1</v>
      </c>
      <c r="VT155">
        <v>1</v>
      </c>
      <c r="VU155">
        <v>1</v>
      </c>
      <c r="VV155">
        <v>1</v>
      </c>
      <c r="VW155">
        <v>1</v>
      </c>
      <c r="VX155">
        <v>1</v>
      </c>
      <c r="VY155">
        <v>0</v>
      </c>
      <c r="VZ155">
        <v>22</v>
      </c>
      <c r="WB155" t="s">
        <v>2200</v>
      </c>
      <c r="WC155" t="s">
        <v>2565</v>
      </c>
      <c r="WD155">
        <v>0</v>
      </c>
      <c r="WE155">
        <v>1</v>
      </c>
      <c r="WF155">
        <v>1</v>
      </c>
      <c r="WH155">
        <v>750</v>
      </c>
      <c r="WI155">
        <v>5250</v>
      </c>
      <c r="WJ155" t="s">
        <v>2552</v>
      </c>
      <c r="WM155">
        <v>25</v>
      </c>
      <c r="WN155">
        <v>2</v>
      </c>
      <c r="WO155">
        <v>0</v>
      </c>
      <c r="WP155">
        <v>4000</v>
      </c>
      <c r="WQ155">
        <v>6000</v>
      </c>
      <c r="WS155" t="s">
        <v>2200</v>
      </c>
      <c r="WT155" t="s">
        <v>2835</v>
      </c>
      <c r="WU155">
        <v>0</v>
      </c>
      <c r="WV155">
        <v>1</v>
      </c>
      <c r="WW155">
        <v>0</v>
      </c>
      <c r="WY155">
        <v>700</v>
      </c>
      <c r="XA155" t="s">
        <v>2199</v>
      </c>
      <c r="XD155">
        <v>30</v>
      </c>
      <c r="XE155">
        <v>3</v>
      </c>
      <c r="XF155">
        <v>0</v>
      </c>
      <c r="XG155">
        <v>2000</v>
      </c>
      <c r="XH155">
        <v>3000</v>
      </c>
      <c r="XJ155" t="s">
        <v>2200</v>
      </c>
      <c r="XK155" t="s">
        <v>2835</v>
      </c>
      <c r="XL155">
        <v>0</v>
      </c>
      <c r="XM155">
        <v>1</v>
      </c>
      <c r="XN155">
        <v>0</v>
      </c>
      <c r="XP155">
        <v>4200</v>
      </c>
      <c r="XR155" t="s">
        <v>2199</v>
      </c>
      <c r="XU155">
        <v>26</v>
      </c>
      <c r="XV155">
        <v>3</v>
      </c>
      <c r="XW155">
        <v>0</v>
      </c>
      <c r="XX155">
        <v>3500</v>
      </c>
      <c r="XY155">
        <v>4500</v>
      </c>
      <c r="YA155" t="s">
        <v>2200</v>
      </c>
      <c r="YB155" t="s">
        <v>2835</v>
      </c>
      <c r="YC155">
        <v>0</v>
      </c>
      <c r="YD155">
        <v>1</v>
      </c>
      <c r="YE155">
        <v>0</v>
      </c>
      <c r="YG155">
        <v>700</v>
      </c>
      <c r="YI155" t="s">
        <v>2199</v>
      </c>
      <c r="YL155">
        <v>30</v>
      </c>
      <c r="YM155">
        <v>3</v>
      </c>
      <c r="YN155">
        <v>0</v>
      </c>
      <c r="YO155">
        <v>2500</v>
      </c>
      <c r="YP155">
        <v>3200</v>
      </c>
      <c r="YR155" t="s">
        <v>2200</v>
      </c>
      <c r="YS155" t="s">
        <v>2835</v>
      </c>
      <c r="YT155">
        <v>0</v>
      </c>
      <c r="YU155">
        <v>1</v>
      </c>
      <c r="YV155">
        <v>0</v>
      </c>
      <c r="YX155">
        <v>300</v>
      </c>
      <c r="YZ155" t="s">
        <v>2342</v>
      </c>
      <c r="ZC155">
        <v>20</v>
      </c>
      <c r="ZD155">
        <v>2</v>
      </c>
      <c r="ZE155">
        <v>0</v>
      </c>
      <c r="ZF155">
        <v>2300</v>
      </c>
      <c r="ZG155">
        <v>3500</v>
      </c>
      <c r="ZI155" t="s">
        <v>2200</v>
      </c>
      <c r="ZJ155" t="s">
        <v>2836</v>
      </c>
      <c r="ZK155">
        <v>1</v>
      </c>
      <c r="ZL155">
        <v>1</v>
      </c>
      <c r="ZM155">
        <v>1</v>
      </c>
      <c r="ZN155">
        <v>400</v>
      </c>
      <c r="ZO155">
        <v>1200</v>
      </c>
      <c r="ZP155">
        <v>8400</v>
      </c>
      <c r="ZQ155" t="s">
        <v>2199</v>
      </c>
      <c r="ZT155">
        <v>23</v>
      </c>
      <c r="ZU155">
        <v>3</v>
      </c>
      <c r="ZV155">
        <v>0</v>
      </c>
      <c r="ZW155">
        <v>20</v>
      </c>
      <c r="ZX155">
        <v>1600</v>
      </c>
      <c r="ACI155" t="s">
        <v>2200</v>
      </c>
      <c r="ACJ155">
        <v>3500</v>
      </c>
      <c r="ACK155" t="s">
        <v>2552</v>
      </c>
      <c r="ACN155">
        <v>2</v>
      </c>
      <c r="ACO155">
        <v>1</v>
      </c>
      <c r="ACP155">
        <v>0</v>
      </c>
      <c r="ACQ155">
        <v>15</v>
      </c>
      <c r="ACR155">
        <v>31</v>
      </c>
      <c r="ACT155" t="s">
        <v>2200</v>
      </c>
      <c r="ACU155">
        <v>3000</v>
      </c>
      <c r="ACV155" t="s">
        <v>2552</v>
      </c>
      <c r="ACY155">
        <v>1</v>
      </c>
      <c r="ACZ155">
        <v>2</v>
      </c>
      <c r="ADA155">
        <v>1</v>
      </c>
      <c r="ADB155">
        <v>16</v>
      </c>
      <c r="ADC155">
        <v>30</v>
      </c>
      <c r="ADE155" t="s">
        <v>2200</v>
      </c>
      <c r="ADF155">
        <v>1300</v>
      </c>
      <c r="ADG155" t="s">
        <v>2199</v>
      </c>
      <c r="ADJ155">
        <v>7</v>
      </c>
      <c r="ADK155">
        <v>2</v>
      </c>
      <c r="ADL155">
        <v>0</v>
      </c>
      <c r="ADM155">
        <v>700</v>
      </c>
      <c r="ADN155">
        <v>1100</v>
      </c>
      <c r="ADP155" t="s">
        <v>2200</v>
      </c>
      <c r="ADQ155">
        <v>1000</v>
      </c>
      <c r="ADR155" t="s">
        <v>2199</v>
      </c>
      <c r="ADU155">
        <v>15</v>
      </c>
      <c r="ADV155">
        <v>1</v>
      </c>
      <c r="ADW155">
        <v>0</v>
      </c>
      <c r="ADX155">
        <v>500</v>
      </c>
      <c r="ADY155">
        <v>600</v>
      </c>
      <c r="AEA155" t="s">
        <v>2200</v>
      </c>
      <c r="AEB155">
        <v>500</v>
      </c>
      <c r="AEC155" t="s">
        <v>2552</v>
      </c>
      <c r="AEF155">
        <v>7</v>
      </c>
      <c r="AEG155">
        <v>1</v>
      </c>
      <c r="AEH155">
        <v>0</v>
      </c>
      <c r="AEI155">
        <v>20</v>
      </c>
      <c r="AEJ155">
        <v>55</v>
      </c>
      <c r="AEL155" t="s">
        <v>2200</v>
      </c>
      <c r="AEM155" t="s">
        <v>2565</v>
      </c>
      <c r="AEN155">
        <v>0</v>
      </c>
      <c r="AEO155">
        <v>1</v>
      </c>
      <c r="AEP155">
        <v>1</v>
      </c>
      <c r="AER155">
        <v>750</v>
      </c>
      <c r="AES155">
        <v>5250</v>
      </c>
      <c r="AET155" t="s">
        <v>2239</v>
      </c>
      <c r="AEW155">
        <v>30</v>
      </c>
      <c r="AEX155">
        <v>2</v>
      </c>
      <c r="AEY155">
        <v>0</v>
      </c>
      <c r="AEZ155">
        <v>2200</v>
      </c>
      <c r="AFA155">
        <v>2600</v>
      </c>
      <c r="AFC155" t="s">
        <v>2200</v>
      </c>
      <c r="AFD155" t="s">
        <v>2565</v>
      </c>
      <c r="AFE155">
        <v>0</v>
      </c>
      <c r="AFF155">
        <v>1</v>
      </c>
      <c r="AFG155">
        <v>1</v>
      </c>
      <c r="AFI155">
        <v>800</v>
      </c>
      <c r="AFJ155">
        <v>5600</v>
      </c>
      <c r="AFK155" t="s">
        <v>2239</v>
      </c>
      <c r="AFN155">
        <v>20</v>
      </c>
      <c r="AFO155">
        <v>2</v>
      </c>
      <c r="AFP155">
        <v>0</v>
      </c>
      <c r="AFQ155">
        <v>1700</v>
      </c>
      <c r="AFR155">
        <v>2300</v>
      </c>
      <c r="AFT155" t="s">
        <v>2200</v>
      </c>
      <c r="AFU155" t="s">
        <v>2565</v>
      </c>
      <c r="AFV155">
        <v>0</v>
      </c>
      <c r="AFW155">
        <v>1</v>
      </c>
      <c r="AFX155">
        <v>1</v>
      </c>
      <c r="AFZ155">
        <v>1500</v>
      </c>
      <c r="AGA155">
        <v>10500</v>
      </c>
      <c r="AGB155" t="s">
        <v>2552</v>
      </c>
      <c r="AGE155">
        <v>15</v>
      </c>
      <c r="AGF155">
        <v>2</v>
      </c>
      <c r="AGG155">
        <v>0</v>
      </c>
      <c r="AGH155">
        <v>1200</v>
      </c>
      <c r="AGI155">
        <v>2000</v>
      </c>
      <c r="AGK155" t="s">
        <v>2200</v>
      </c>
      <c r="AGL155" t="s">
        <v>2565</v>
      </c>
      <c r="AGM155">
        <v>0</v>
      </c>
      <c r="AGN155">
        <v>1</v>
      </c>
      <c r="AGO155">
        <v>1</v>
      </c>
      <c r="AGQ155">
        <v>850</v>
      </c>
      <c r="AGR155">
        <v>5950</v>
      </c>
      <c r="AGS155" t="s">
        <v>2552</v>
      </c>
      <c r="AGV155">
        <v>17</v>
      </c>
      <c r="AGW155">
        <v>2</v>
      </c>
      <c r="AGX155">
        <v>0</v>
      </c>
      <c r="AGY155">
        <v>2200</v>
      </c>
      <c r="AGZ155">
        <v>3500</v>
      </c>
      <c r="AHB155" t="s">
        <v>2200</v>
      </c>
      <c r="AHC155" t="s">
        <v>2567</v>
      </c>
      <c r="AHD155">
        <v>0</v>
      </c>
      <c r="AHE155">
        <v>0</v>
      </c>
      <c r="AHF155">
        <v>1</v>
      </c>
      <c r="AHI155">
        <v>500</v>
      </c>
      <c r="AHJ155" t="s">
        <v>2552</v>
      </c>
      <c r="AHM155">
        <v>11</v>
      </c>
      <c r="AHN155">
        <v>2</v>
      </c>
      <c r="AHO155">
        <v>0</v>
      </c>
      <c r="AHP155">
        <v>500</v>
      </c>
      <c r="AHQ155">
        <v>1500</v>
      </c>
      <c r="AHS155" t="s">
        <v>2200</v>
      </c>
      <c r="AHT155" t="s">
        <v>2567</v>
      </c>
      <c r="AHU155">
        <v>0</v>
      </c>
      <c r="AHV155">
        <v>1</v>
      </c>
      <c r="AHX155">
        <v>200</v>
      </c>
      <c r="AHY155" t="s">
        <v>2552</v>
      </c>
      <c r="AIB155">
        <v>3</v>
      </c>
      <c r="AIC155">
        <v>1</v>
      </c>
      <c r="AID155">
        <v>0</v>
      </c>
      <c r="AIE155">
        <v>500</v>
      </c>
      <c r="AIF155">
        <v>800</v>
      </c>
      <c r="AIH155" t="s">
        <v>2200</v>
      </c>
      <c r="AII155" t="s">
        <v>2567</v>
      </c>
      <c r="AIJ155">
        <v>0</v>
      </c>
      <c r="AIK155">
        <v>1</v>
      </c>
      <c r="AIM155">
        <v>200</v>
      </c>
      <c r="AIN155" t="s">
        <v>2552</v>
      </c>
      <c r="AIQ155">
        <v>2</v>
      </c>
      <c r="AIR155">
        <v>1</v>
      </c>
      <c r="AIS155">
        <v>0</v>
      </c>
      <c r="AIT155">
        <v>100</v>
      </c>
      <c r="AIU155">
        <v>300</v>
      </c>
      <c r="AIW155" t="s">
        <v>2200</v>
      </c>
      <c r="AIX155">
        <v>900</v>
      </c>
      <c r="AIY155" t="s">
        <v>2342</v>
      </c>
      <c r="AJB155">
        <v>7</v>
      </c>
      <c r="AJC155">
        <v>2</v>
      </c>
      <c r="AJD155">
        <v>0</v>
      </c>
      <c r="AJE155">
        <v>500</v>
      </c>
      <c r="AJF155">
        <v>1500</v>
      </c>
      <c r="AJH155" t="s">
        <v>2200</v>
      </c>
      <c r="AJI155" t="s">
        <v>2837</v>
      </c>
      <c r="AJJ155">
        <v>1</v>
      </c>
      <c r="AJK155">
        <v>0</v>
      </c>
      <c r="AJL155">
        <v>1</v>
      </c>
      <c r="AJM155">
        <v>1000</v>
      </c>
      <c r="AJO155">
        <v>100</v>
      </c>
      <c r="AJP155" t="s">
        <v>2342</v>
      </c>
      <c r="AJS155">
        <v>10</v>
      </c>
      <c r="AJT155">
        <v>2</v>
      </c>
      <c r="AJU155">
        <v>0</v>
      </c>
      <c r="AJV155">
        <v>250</v>
      </c>
      <c r="AJW155">
        <v>350</v>
      </c>
      <c r="AJY155" t="s">
        <v>2200</v>
      </c>
      <c r="AJZ155" t="s">
        <v>2569</v>
      </c>
      <c r="AKA155">
        <v>1</v>
      </c>
      <c r="AKB155">
        <v>1</v>
      </c>
      <c r="AKC155">
        <v>700</v>
      </c>
      <c r="AKD155">
        <v>800</v>
      </c>
      <c r="AKE155" t="s">
        <v>2342</v>
      </c>
      <c r="AKH155">
        <v>21</v>
      </c>
      <c r="AKI155">
        <v>2</v>
      </c>
      <c r="AKJ155">
        <v>0</v>
      </c>
      <c r="AKK155">
        <v>500</v>
      </c>
      <c r="AKL155">
        <v>1500</v>
      </c>
      <c r="AKN155" t="s">
        <v>2200</v>
      </c>
      <c r="AKO155">
        <v>1000</v>
      </c>
      <c r="AKP155" t="s">
        <v>2342</v>
      </c>
      <c r="AKS155">
        <v>21</v>
      </c>
      <c r="AKT155">
        <v>2</v>
      </c>
      <c r="AKU155">
        <v>0</v>
      </c>
      <c r="AKV155">
        <v>300</v>
      </c>
      <c r="AKW155">
        <v>400</v>
      </c>
      <c r="AKY155" t="s">
        <v>2195</v>
      </c>
      <c r="ALA155" t="s">
        <v>2564</v>
      </c>
      <c r="ALB155">
        <v>1</v>
      </c>
      <c r="ALC155">
        <v>1</v>
      </c>
      <c r="ALD155">
        <v>1</v>
      </c>
      <c r="ALE155">
        <v>1</v>
      </c>
      <c r="ALF155">
        <v>1</v>
      </c>
      <c r="ALG155">
        <v>1</v>
      </c>
      <c r="ALH155">
        <v>0</v>
      </c>
      <c r="ALI155">
        <v>0</v>
      </c>
      <c r="ALJ155">
        <v>0</v>
      </c>
      <c r="ALK155">
        <v>0</v>
      </c>
      <c r="ALL155">
        <v>0</v>
      </c>
      <c r="ALM155">
        <v>1</v>
      </c>
      <c r="ALN155">
        <v>1</v>
      </c>
      <c r="ALO155">
        <v>1</v>
      </c>
      <c r="ALP155">
        <v>1</v>
      </c>
      <c r="ALQ155">
        <v>1</v>
      </c>
      <c r="ALR155">
        <v>1</v>
      </c>
      <c r="ALS155">
        <v>1</v>
      </c>
      <c r="ALT155">
        <v>1</v>
      </c>
      <c r="ALU155">
        <v>1</v>
      </c>
      <c r="ALV155">
        <v>1</v>
      </c>
      <c r="ALW155">
        <v>1</v>
      </c>
      <c r="ALX155">
        <v>1</v>
      </c>
      <c r="ALY155">
        <v>1</v>
      </c>
      <c r="ALZ155">
        <v>1</v>
      </c>
      <c r="AMA155">
        <v>1</v>
      </c>
      <c r="AMB155">
        <v>1</v>
      </c>
      <c r="AMC155">
        <v>0</v>
      </c>
      <c r="AME155" t="s">
        <v>2838</v>
      </c>
      <c r="AMF155">
        <v>0</v>
      </c>
      <c r="AMG155">
        <v>1</v>
      </c>
      <c r="AMH155">
        <v>1</v>
      </c>
      <c r="AMI155">
        <v>1</v>
      </c>
      <c r="AMJ155">
        <v>0</v>
      </c>
      <c r="AMK155">
        <v>1</v>
      </c>
      <c r="AML155">
        <v>0</v>
      </c>
      <c r="AMM155">
        <v>1</v>
      </c>
      <c r="AMN155">
        <v>0</v>
      </c>
      <c r="AMO155">
        <v>0</v>
      </c>
      <c r="AMP155">
        <v>0</v>
      </c>
      <c r="AMQ155">
        <v>0</v>
      </c>
      <c r="AMT155" t="s">
        <v>2204</v>
      </c>
      <c r="AMU155">
        <v>1</v>
      </c>
      <c r="AMV155">
        <v>0</v>
      </c>
      <c r="AMW155">
        <v>0</v>
      </c>
      <c r="AMX155">
        <v>0</v>
      </c>
      <c r="AQG155" t="s">
        <v>2206</v>
      </c>
      <c r="AQH155">
        <v>1</v>
      </c>
      <c r="AQI155">
        <v>0</v>
      </c>
      <c r="AQJ155">
        <v>0</v>
      </c>
      <c r="AQK155">
        <v>0</v>
      </c>
      <c r="AQL155">
        <v>0</v>
      </c>
      <c r="AQM155">
        <v>0</v>
      </c>
      <c r="AQN155">
        <v>0</v>
      </c>
      <c r="AQO155">
        <v>0</v>
      </c>
      <c r="AQP155">
        <v>0</v>
      </c>
      <c r="AQQ155">
        <v>0</v>
      </c>
      <c r="AQS155" t="s">
        <v>2305</v>
      </c>
      <c r="AQT155">
        <v>0</v>
      </c>
      <c r="AQU155">
        <v>0</v>
      </c>
      <c r="AQV155">
        <v>1</v>
      </c>
      <c r="AQW155">
        <v>0</v>
      </c>
      <c r="AQX155">
        <v>0</v>
      </c>
      <c r="AQY155">
        <v>0</v>
      </c>
      <c r="AQZ155">
        <v>0</v>
      </c>
      <c r="ARA155">
        <v>0</v>
      </c>
      <c r="ARB155">
        <v>0</v>
      </c>
      <c r="ARC155">
        <v>0</v>
      </c>
      <c r="ARD155">
        <v>0</v>
      </c>
      <c r="ARF155" t="s">
        <v>2306</v>
      </c>
      <c r="ARG155" t="s">
        <v>2579</v>
      </c>
      <c r="ARH155">
        <v>0</v>
      </c>
      <c r="ARI155">
        <v>0</v>
      </c>
      <c r="ARJ155">
        <v>0</v>
      </c>
      <c r="ARK155">
        <v>1</v>
      </c>
      <c r="ARL155">
        <v>0</v>
      </c>
      <c r="ARM155">
        <v>0</v>
      </c>
      <c r="ARO155" t="s">
        <v>2206</v>
      </c>
      <c r="ARP155">
        <v>1</v>
      </c>
      <c r="ARQ155">
        <v>0</v>
      </c>
      <c r="ARR155">
        <v>0</v>
      </c>
      <c r="ARS155">
        <v>0</v>
      </c>
      <c r="ART155">
        <v>0</v>
      </c>
      <c r="ARU155">
        <v>0</v>
      </c>
      <c r="ARW155">
        <v>0</v>
      </c>
      <c r="ARX155">
        <v>0</v>
      </c>
      <c r="ARY155">
        <v>0</v>
      </c>
      <c r="ASB155" t="s">
        <v>2211</v>
      </c>
      <c r="ASC155" t="s">
        <v>2206</v>
      </c>
      <c r="ASD155">
        <v>1</v>
      </c>
      <c r="ASE155">
        <v>0</v>
      </c>
      <c r="ASF155">
        <v>0</v>
      </c>
      <c r="ASG155">
        <v>0</v>
      </c>
      <c r="ASH155">
        <v>0</v>
      </c>
      <c r="ASI155">
        <v>0</v>
      </c>
      <c r="ASJ155">
        <v>0</v>
      </c>
      <c r="ASK155">
        <v>0</v>
      </c>
      <c r="ASL155">
        <v>0</v>
      </c>
      <c r="ASN155" t="s">
        <v>2206</v>
      </c>
      <c r="ASO155">
        <v>1</v>
      </c>
      <c r="ASP155">
        <v>0</v>
      </c>
      <c r="ASQ155">
        <v>0</v>
      </c>
      <c r="ASR155">
        <v>0</v>
      </c>
      <c r="ASS155">
        <v>0</v>
      </c>
      <c r="AST155">
        <v>0</v>
      </c>
      <c r="ASU155">
        <v>0</v>
      </c>
      <c r="ASV155">
        <v>0</v>
      </c>
      <c r="ASW155">
        <v>0</v>
      </c>
      <c r="ASX155">
        <v>0</v>
      </c>
      <c r="ASZ155" t="s">
        <v>2206</v>
      </c>
      <c r="ATA155">
        <v>1</v>
      </c>
      <c r="ATB155">
        <v>0</v>
      </c>
      <c r="ATC155">
        <v>0</v>
      </c>
      <c r="ATD155">
        <v>0</v>
      </c>
      <c r="ATE155">
        <v>0</v>
      </c>
      <c r="ATF155">
        <v>0</v>
      </c>
      <c r="ATG155">
        <v>0</v>
      </c>
      <c r="ATH155">
        <v>0</v>
      </c>
      <c r="ATI155">
        <v>0</v>
      </c>
      <c r="ATK155" t="s">
        <v>2206</v>
      </c>
      <c r="ATL155">
        <v>1</v>
      </c>
      <c r="ATM155">
        <v>0</v>
      </c>
      <c r="ATN155">
        <v>0</v>
      </c>
      <c r="ATO155">
        <v>0</v>
      </c>
      <c r="ATP155">
        <v>0</v>
      </c>
      <c r="ATQ155">
        <v>0</v>
      </c>
      <c r="ATR155">
        <v>0</v>
      </c>
      <c r="ATS155">
        <v>0</v>
      </c>
      <c r="ATT155">
        <v>0</v>
      </c>
      <c r="ATV155" t="s">
        <v>2213</v>
      </c>
      <c r="ATZ155" t="s">
        <v>2213</v>
      </c>
      <c r="AUD155" t="s">
        <v>2839</v>
      </c>
      <c r="AUF155" t="s">
        <v>2555</v>
      </c>
      <c r="AUI155">
        <v>470654623</v>
      </c>
      <c r="AUJ155" s="2">
        <v>45161.783391203702</v>
      </c>
      <c r="AUM155" t="s">
        <v>2214</v>
      </c>
      <c r="AUN155" t="s">
        <v>2215</v>
      </c>
      <c r="AUO155" t="s">
        <v>2216</v>
      </c>
    </row>
    <row r="156" spans="1:1237" x14ac:dyDescent="0.35">
      <c r="A156">
        <v>155</v>
      </c>
      <c r="B156" t="s">
        <v>2840</v>
      </c>
      <c r="C156" s="2">
        <v>45161</v>
      </c>
      <c r="D156" t="s">
        <v>2549</v>
      </c>
      <c r="E156" t="s">
        <v>2833</v>
      </c>
      <c r="F156" s="2">
        <v>45161.537098148146</v>
      </c>
      <c r="G156" s="2">
        <v>45161.569068738427</v>
      </c>
      <c r="H156" t="s">
        <v>2189</v>
      </c>
      <c r="K156" t="s">
        <v>2233</v>
      </c>
      <c r="L156" s="2">
        <v>45161</v>
      </c>
      <c r="M156" t="s">
        <v>73</v>
      </c>
      <c r="N156" t="s">
        <v>2191</v>
      </c>
      <c r="O156" t="s">
        <v>77</v>
      </c>
      <c r="P156" t="s">
        <v>2192</v>
      </c>
      <c r="S156" t="s">
        <v>2235</v>
      </c>
      <c r="T156" t="s">
        <v>2551</v>
      </c>
      <c r="V156" t="s">
        <v>2195</v>
      </c>
      <c r="X156" t="s">
        <v>2253</v>
      </c>
      <c r="AA156" t="s">
        <v>2206</v>
      </c>
      <c r="AB156">
        <v>0</v>
      </c>
      <c r="AC156">
        <v>0</v>
      </c>
      <c r="AD156">
        <v>0</v>
      </c>
      <c r="AE156">
        <v>1</v>
      </c>
      <c r="AF156">
        <v>1</v>
      </c>
      <c r="EK156" t="s">
        <v>2206</v>
      </c>
      <c r="EL156">
        <v>0</v>
      </c>
      <c r="EM156">
        <v>0</v>
      </c>
      <c r="EN156">
        <v>0</v>
      </c>
      <c r="EO156">
        <v>0</v>
      </c>
      <c r="EP156">
        <v>1</v>
      </c>
      <c r="EQ156">
        <v>1</v>
      </c>
      <c r="JB156" t="s">
        <v>2206</v>
      </c>
      <c r="JC156">
        <v>0</v>
      </c>
      <c r="JD156">
        <v>0</v>
      </c>
      <c r="JE156">
        <v>0</v>
      </c>
      <c r="JF156">
        <v>0</v>
      </c>
      <c r="JG156">
        <v>0</v>
      </c>
      <c r="JH156">
        <v>0</v>
      </c>
      <c r="JI156">
        <v>0</v>
      </c>
      <c r="JJ156">
        <v>0</v>
      </c>
      <c r="JK156">
        <v>0</v>
      </c>
      <c r="JL156">
        <v>0</v>
      </c>
      <c r="JM156">
        <v>0</v>
      </c>
      <c r="JN156">
        <v>0</v>
      </c>
      <c r="JO156">
        <v>0</v>
      </c>
      <c r="JP156">
        <v>0</v>
      </c>
      <c r="JQ156">
        <v>0</v>
      </c>
      <c r="JR156">
        <v>1</v>
      </c>
      <c r="JS156">
        <v>1</v>
      </c>
      <c r="JT156">
        <v>3</v>
      </c>
      <c r="UW156" t="s">
        <v>2564</v>
      </c>
      <c r="UX156">
        <v>1</v>
      </c>
      <c r="UY156">
        <v>1</v>
      </c>
      <c r="UZ156">
        <v>1</v>
      </c>
      <c r="VA156">
        <v>1</v>
      </c>
      <c r="VB156">
        <v>1</v>
      </c>
      <c r="VC156">
        <v>1</v>
      </c>
      <c r="VD156">
        <v>0</v>
      </c>
      <c r="VE156">
        <v>0</v>
      </c>
      <c r="VF156">
        <v>0</v>
      </c>
      <c r="VG156">
        <v>0</v>
      </c>
      <c r="VH156">
        <v>0</v>
      </c>
      <c r="VI156">
        <v>1</v>
      </c>
      <c r="VJ156">
        <v>1</v>
      </c>
      <c r="VK156">
        <v>1</v>
      </c>
      <c r="VL156">
        <v>1</v>
      </c>
      <c r="VM156">
        <v>1</v>
      </c>
      <c r="VN156">
        <v>1</v>
      </c>
      <c r="VO156">
        <v>1</v>
      </c>
      <c r="VP156">
        <v>1</v>
      </c>
      <c r="VQ156">
        <v>1</v>
      </c>
      <c r="VR156">
        <v>1</v>
      </c>
      <c r="VS156">
        <v>1</v>
      </c>
      <c r="VT156">
        <v>1</v>
      </c>
      <c r="VU156">
        <v>1</v>
      </c>
      <c r="VV156">
        <v>1</v>
      </c>
      <c r="VW156">
        <v>1</v>
      </c>
      <c r="VX156">
        <v>1</v>
      </c>
      <c r="VY156">
        <v>0</v>
      </c>
      <c r="VZ156">
        <v>22</v>
      </c>
      <c r="WB156" t="s">
        <v>2200</v>
      </c>
      <c r="WC156" t="s">
        <v>2565</v>
      </c>
      <c r="WD156">
        <v>0</v>
      </c>
      <c r="WE156">
        <v>1</v>
      </c>
      <c r="WF156">
        <v>1</v>
      </c>
      <c r="WH156">
        <v>750</v>
      </c>
      <c r="WI156">
        <v>5250</v>
      </c>
      <c r="WJ156" t="s">
        <v>2342</v>
      </c>
      <c r="WM156">
        <v>25</v>
      </c>
      <c r="WN156">
        <v>2</v>
      </c>
      <c r="WO156">
        <v>0</v>
      </c>
      <c r="WP156">
        <v>3000</v>
      </c>
      <c r="WQ156">
        <v>3500</v>
      </c>
      <c r="WS156" t="s">
        <v>2200</v>
      </c>
      <c r="WT156" t="s">
        <v>2565</v>
      </c>
      <c r="WU156">
        <v>0</v>
      </c>
      <c r="WV156">
        <v>1</v>
      </c>
      <c r="WW156">
        <v>1</v>
      </c>
      <c r="WY156">
        <v>700</v>
      </c>
      <c r="WZ156">
        <v>4900</v>
      </c>
      <c r="XA156" t="s">
        <v>2342</v>
      </c>
      <c r="XD156">
        <v>25</v>
      </c>
      <c r="XE156">
        <v>2</v>
      </c>
      <c r="XF156">
        <v>0</v>
      </c>
      <c r="XG156">
        <v>2500</v>
      </c>
      <c r="XH156">
        <v>3500</v>
      </c>
      <c r="XJ156" t="s">
        <v>2200</v>
      </c>
      <c r="XK156" t="s">
        <v>2565</v>
      </c>
      <c r="XL156">
        <v>0</v>
      </c>
      <c r="XM156">
        <v>1</v>
      </c>
      <c r="XN156">
        <v>1</v>
      </c>
      <c r="XP156">
        <v>600</v>
      </c>
      <c r="XQ156">
        <v>4200</v>
      </c>
      <c r="XR156" t="s">
        <v>2239</v>
      </c>
      <c r="XU156">
        <v>23</v>
      </c>
      <c r="XV156">
        <v>3</v>
      </c>
      <c r="XW156">
        <v>0</v>
      </c>
      <c r="XX156">
        <v>2500</v>
      </c>
      <c r="XY156">
        <v>4300</v>
      </c>
      <c r="YA156" t="s">
        <v>2200</v>
      </c>
      <c r="YB156" t="s">
        <v>2565</v>
      </c>
      <c r="YC156">
        <v>0</v>
      </c>
      <c r="YD156">
        <v>1</v>
      </c>
      <c r="YE156">
        <v>1</v>
      </c>
      <c r="YG156">
        <v>700</v>
      </c>
      <c r="YH156">
        <v>4900</v>
      </c>
      <c r="YI156" t="s">
        <v>2239</v>
      </c>
      <c r="YL156">
        <v>30</v>
      </c>
      <c r="YM156">
        <v>2</v>
      </c>
      <c r="YN156">
        <v>0</v>
      </c>
      <c r="YO156">
        <v>2500</v>
      </c>
      <c r="YP156">
        <v>5500</v>
      </c>
      <c r="YR156" t="s">
        <v>2200</v>
      </c>
      <c r="YS156" t="s">
        <v>2565</v>
      </c>
      <c r="YT156">
        <v>0</v>
      </c>
      <c r="YU156">
        <v>1</v>
      </c>
      <c r="YV156">
        <v>1</v>
      </c>
      <c r="YX156">
        <v>300</v>
      </c>
      <c r="YY156">
        <v>2100</v>
      </c>
      <c r="YZ156" t="s">
        <v>2342</v>
      </c>
      <c r="ZC156">
        <v>25</v>
      </c>
      <c r="ZD156">
        <v>2</v>
      </c>
      <c r="ZE156">
        <v>0</v>
      </c>
      <c r="ZF156">
        <v>1500</v>
      </c>
      <c r="ZG156">
        <v>3500</v>
      </c>
      <c r="ZI156" t="s">
        <v>2200</v>
      </c>
      <c r="ZJ156" t="s">
        <v>2836</v>
      </c>
      <c r="ZK156">
        <v>1</v>
      </c>
      <c r="ZL156">
        <v>1</v>
      </c>
      <c r="ZM156">
        <v>1</v>
      </c>
      <c r="ZN156">
        <v>400</v>
      </c>
      <c r="ZO156">
        <v>1200</v>
      </c>
      <c r="ZP156">
        <v>8400</v>
      </c>
      <c r="ZQ156" t="s">
        <v>2239</v>
      </c>
      <c r="ZT156">
        <v>31</v>
      </c>
      <c r="ZU156">
        <v>3</v>
      </c>
      <c r="ZV156">
        <v>0</v>
      </c>
      <c r="ZW156">
        <v>2500</v>
      </c>
      <c r="ZX156">
        <v>4000</v>
      </c>
      <c r="ACI156" t="s">
        <v>2200</v>
      </c>
      <c r="ACJ156">
        <v>3500</v>
      </c>
      <c r="ACK156" t="s">
        <v>2552</v>
      </c>
      <c r="ACN156">
        <v>5</v>
      </c>
      <c r="ACO156">
        <v>2</v>
      </c>
      <c r="ACP156">
        <v>0</v>
      </c>
      <c r="ACQ156">
        <v>30</v>
      </c>
      <c r="ACR156">
        <v>70</v>
      </c>
      <c r="ACT156" t="s">
        <v>2200</v>
      </c>
      <c r="ACU156">
        <v>3000</v>
      </c>
      <c r="ACV156" t="s">
        <v>2552</v>
      </c>
      <c r="ACY156">
        <v>4</v>
      </c>
      <c r="ACZ156">
        <v>2</v>
      </c>
      <c r="ADA156">
        <v>0</v>
      </c>
      <c r="ADB156">
        <v>15</v>
      </c>
      <c r="ADC156">
        <v>42</v>
      </c>
      <c r="ADE156" t="s">
        <v>2200</v>
      </c>
      <c r="ADF156">
        <v>1300</v>
      </c>
      <c r="ADG156" t="s">
        <v>2199</v>
      </c>
      <c r="ADJ156">
        <v>7</v>
      </c>
      <c r="ADK156">
        <v>2</v>
      </c>
      <c r="ADL156">
        <v>0</v>
      </c>
      <c r="ADM156">
        <v>100</v>
      </c>
      <c r="ADN156">
        <v>400</v>
      </c>
      <c r="ADP156" t="s">
        <v>2200</v>
      </c>
      <c r="ADQ156">
        <v>1000</v>
      </c>
      <c r="ADR156" t="s">
        <v>2342</v>
      </c>
      <c r="ADU156">
        <v>25</v>
      </c>
      <c r="ADV156">
        <v>2</v>
      </c>
      <c r="ADW156">
        <v>0</v>
      </c>
      <c r="ADX156">
        <v>50</v>
      </c>
      <c r="ADY156">
        <v>150</v>
      </c>
      <c r="AEA156" t="s">
        <v>2200</v>
      </c>
      <c r="AEB156">
        <v>500</v>
      </c>
      <c r="AEC156" t="s">
        <v>2552</v>
      </c>
      <c r="AEF156">
        <v>15</v>
      </c>
      <c r="AEG156">
        <v>2</v>
      </c>
      <c r="AEH156">
        <v>0</v>
      </c>
      <c r="AEI156">
        <v>50</v>
      </c>
      <c r="AEJ156">
        <v>150</v>
      </c>
      <c r="AEL156" t="s">
        <v>2200</v>
      </c>
      <c r="AEM156" t="s">
        <v>2565</v>
      </c>
      <c r="AEN156">
        <v>0</v>
      </c>
      <c r="AEO156">
        <v>1</v>
      </c>
      <c r="AEP156">
        <v>1</v>
      </c>
      <c r="AER156">
        <v>750</v>
      </c>
      <c r="AES156">
        <v>5250</v>
      </c>
      <c r="AET156" t="s">
        <v>2552</v>
      </c>
      <c r="AEW156">
        <v>20</v>
      </c>
      <c r="AEX156">
        <v>2</v>
      </c>
      <c r="AEY156">
        <v>0</v>
      </c>
      <c r="AEZ156">
        <v>1500</v>
      </c>
      <c r="AFA156">
        <v>3500</v>
      </c>
      <c r="AFC156" t="s">
        <v>2200</v>
      </c>
      <c r="AFD156" t="s">
        <v>2565</v>
      </c>
      <c r="AFE156">
        <v>0</v>
      </c>
      <c r="AFF156">
        <v>1</v>
      </c>
      <c r="AFG156">
        <v>1</v>
      </c>
      <c r="AFI156">
        <v>800</v>
      </c>
      <c r="AFJ156">
        <v>5600</v>
      </c>
      <c r="AFK156" t="s">
        <v>2552</v>
      </c>
      <c r="AFN156">
        <v>25</v>
      </c>
      <c r="AFO156">
        <v>2</v>
      </c>
      <c r="AFP156">
        <v>0</v>
      </c>
      <c r="AFQ156">
        <v>1400</v>
      </c>
      <c r="AFR156">
        <v>3800</v>
      </c>
      <c r="AFT156" t="s">
        <v>2200</v>
      </c>
      <c r="AFU156" t="s">
        <v>2565</v>
      </c>
      <c r="AFV156">
        <v>0</v>
      </c>
      <c r="AFW156">
        <v>1</v>
      </c>
      <c r="AFX156">
        <v>1</v>
      </c>
      <c r="AFZ156">
        <v>1500</v>
      </c>
      <c r="AGA156">
        <v>10500</v>
      </c>
      <c r="AGB156" t="s">
        <v>2552</v>
      </c>
      <c r="AGE156">
        <v>27</v>
      </c>
      <c r="AGF156">
        <v>3</v>
      </c>
      <c r="AGG156">
        <v>0</v>
      </c>
      <c r="AGH156">
        <v>1500</v>
      </c>
      <c r="AGI156">
        <v>2500</v>
      </c>
      <c r="AGK156" t="s">
        <v>2200</v>
      </c>
      <c r="AGL156" t="s">
        <v>2565</v>
      </c>
      <c r="AGM156">
        <v>0</v>
      </c>
      <c r="AGN156">
        <v>1</v>
      </c>
      <c r="AGO156">
        <v>1</v>
      </c>
      <c r="AGQ156">
        <v>850</v>
      </c>
      <c r="AGR156">
        <v>5950</v>
      </c>
      <c r="AGS156" t="s">
        <v>2552</v>
      </c>
      <c r="AGV156">
        <v>31</v>
      </c>
      <c r="AGW156">
        <v>2</v>
      </c>
      <c r="AGX156">
        <v>0</v>
      </c>
      <c r="AGY156">
        <v>500</v>
      </c>
      <c r="AGZ156">
        <v>2000</v>
      </c>
      <c r="AHB156" t="s">
        <v>2200</v>
      </c>
      <c r="AHC156" t="s">
        <v>2567</v>
      </c>
      <c r="AHD156">
        <v>0</v>
      </c>
      <c r="AHE156">
        <v>0</v>
      </c>
      <c r="AHF156">
        <v>1</v>
      </c>
      <c r="AHI156">
        <v>200</v>
      </c>
      <c r="AHJ156" t="s">
        <v>2552</v>
      </c>
      <c r="AHM156">
        <v>500</v>
      </c>
      <c r="AHN156">
        <v>2</v>
      </c>
      <c r="AHO156">
        <v>0</v>
      </c>
      <c r="AHP156">
        <v>600</v>
      </c>
      <c r="AHQ156">
        <v>1300</v>
      </c>
      <c r="AHS156" t="s">
        <v>2200</v>
      </c>
      <c r="AHT156" t="s">
        <v>2567</v>
      </c>
      <c r="AHU156">
        <v>0</v>
      </c>
      <c r="AHV156">
        <v>1</v>
      </c>
      <c r="AHX156">
        <v>200</v>
      </c>
      <c r="AHY156" t="s">
        <v>2552</v>
      </c>
      <c r="AIB156">
        <v>4</v>
      </c>
      <c r="AIC156">
        <v>3</v>
      </c>
      <c r="AID156">
        <v>0</v>
      </c>
      <c r="AIE156">
        <v>300</v>
      </c>
      <c r="AIF156">
        <v>700</v>
      </c>
      <c r="AIH156" t="s">
        <v>2200</v>
      </c>
      <c r="AII156" t="s">
        <v>2567</v>
      </c>
      <c r="AIJ156">
        <v>0</v>
      </c>
      <c r="AIK156">
        <v>1</v>
      </c>
      <c r="AIM156">
        <v>200</v>
      </c>
      <c r="AIN156" t="s">
        <v>2552</v>
      </c>
      <c r="AIQ156">
        <v>5</v>
      </c>
      <c r="AIR156">
        <v>1</v>
      </c>
      <c r="AIS156">
        <v>0</v>
      </c>
      <c r="AIT156">
        <v>200</v>
      </c>
      <c r="AIU156">
        <v>500</v>
      </c>
      <c r="AIW156" t="s">
        <v>2200</v>
      </c>
      <c r="AIX156">
        <v>900</v>
      </c>
      <c r="AIY156" t="s">
        <v>2552</v>
      </c>
      <c r="AJB156">
        <v>15</v>
      </c>
      <c r="AJC156">
        <v>2</v>
      </c>
      <c r="AJD156">
        <v>0</v>
      </c>
      <c r="AJE156">
        <v>500</v>
      </c>
      <c r="AJF156">
        <v>1000</v>
      </c>
      <c r="AJH156" t="s">
        <v>2200</v>
      </c>
      <c r="AJI156" t="s">
        <v>2568</v>
      </c>
      <c r="AJJ156">
        <v>1</v>
      </c>
      <c r="AJK156">
        <v>0</v>
      </c>
      <c r="AJL156">
        <v>1</v>
      </c>
      <c r="AJM156">
        <v>1000</v>
      </c>
      <c r="AJO156">
        <v>100</v>
      </c>
      <c r="AJP156" t="s">
        <v>2552</v>
      </c>
      <c r="AJS156">
        <v>5</v>
      </c>
      <c r="AJT156">
        <v>2</v>
      </c>
      <c r="AJU156">
        <v>0</v>
      </c>
      <c r="AJV156">
        <v>50</v>
      </c>
      <c r="AJW156">
        <v>155</v>
      </c>
      <c r="AJY156" t="s">
        <v>2200</v>
      </c>
      <c r="AJZ156" t="s">
        <v>2569</v>
      </c>
      <c r="AKA156">
        <v>1</v>
      </c>
      <c r="AKB156">
        <v>1</v>
      </c>
      <c r="AKC156">
        <v>650</v>
      </c>
      <c r="AKD156">
        <v>800</v>
      </c>
      <c r="AKE156" t="s">
        <v>2552</v>
      </c>
      <c r="AKH156">
        <v>20</v>
      </c>
      <c r="AKI156">
        <v>2</v>
      </c>
      <c r="AKJ156">
        <v>0</v>
      </c>
      <c r="AKK156">
        <v>500</v>
      </c>
      <c r="AKL156">
        <v>1500</v>
      </c>
      <c r="AKN156" t="s">
        <v>2200</v>
      </c>
      <c r="AKO156">
        <v>1000</v>
      </c>
      <c r="AKP156" t="s">
        <v>2552</v>
      </c>
      <c r="AKS156">
        <v>15</v>
      </c>
      <c r="AKT156">
        <v>2</v>
      </c>
      <c r="AKU156">
        <v>0</v>
      </c>
      <c r="AKV156">
        <v>100</v>
      </c>
      <c r="AKW156">
        <v>400</v>
      </c>
      <c r="AKY156" t="s">
        <v>2220</v>
      </c>
      <c r="AMT156" t="s">
        <v>2204</v>
      </c>
      <c r="AMU156">
        <v>1</v>
      </c>
      <c r="AMV156">
        <v>0</v>
      </c>
      <c r="AMW156">
        <v>0</v>
      </c>
      <c r="AMX156">
        <v>0</v>
      </c>
      <c r="AQG156" t="s">
        <v>2206</v>
      </c>
      <c r="AQH156">
        <v>1</v>
      </c>
      <c r="AQI156">
        <v>0</v>
      </c>
      <c r="AQJ156">
        <v>0</v>
      </c>
      <c r="AQK156">
        <v>0</v>
      </c>
      <c r="AQL156">
        <v>0</v>
      </c>
      <c r="AQM156">
        <v>0</v>
      </c>
      <c r="AQN156">
        <v>0</v>
      </c>
      <c r="AQO156">
        <v>0</v>
      </c>
      <c r="AQP156">
        <v>0</v>
      </c>
      <c r="AQQ156">
        <v>0</v>
      </c>
      <c r="AQS156" t="s">
        <v>2326</v>
      </c>
      <c r="AQT156">
        <v>0</v>
      </c>
      <c r="AQU156">
        <v>0</v>
      </c>
      <c r="AQV156">
        <v>0</v>
      </c>
      <c r="AQW156">
        <v>1</v>
      </c>
      <c r="AQX156">
        <v>0</v>
      </c>
      <c r="AQY156">
        <v>0</v>
      </c>
      <c r="AQZ156">
        <v>0</v>
      </c>
      <c r="ARA156">
        <v>0</v>
      </c>
      <c r="ARB156">
        <v>0</v>
      </c>
      <c r="ARC156">
        <v>0</v>
      </c>
      <c r="ARD156">
        <v>0</v>
      </c>
      <c r="ARF156" t="s">
        <v>2335</v>
      </c>
      <c r="ARG156" t="s">
        <v>2579</v>
      </c>
      <c r="ARH156">
        <v>0</v>
      </c>
      <c r="ARI156">
        <v>0</v>
      </c>
      <c r="ARJ156">
        <v>0</v>
      </c>
      <c r="ARK156">
        <v>1</v>
      </c>
      <c r="ARL156">
        <v>0</v>
      </c>
      <c r="ARM156">
        <v>0</v>
      </c>
      <c r="ARO156" t="s">
        <v>2206</v>
      </c>
      <c r="ARP156">
        <v>1</v>
      </c>
      <c r="ARQ156">
        <v>0</v>
      </c>
      <c r="ARR156">
        <v>0</v>
      </c>
      <c r="ARS156">
        <v>0</v>
      </c>
      <c r="ART156">
        <v>0</v>
      </c>
      <c r="ARU156">
        <v>0</v>
      </c>
      <c r="ARW156">
        <v>0</v>
      </c>
      <c r="ARX156">
        <v>0</v>
      </c>
      <c r="ARY156">
        <v>0</v>
      </c>
      <c r="ASB156" t="s">
        <v>2211</v>
      </c>
      <c r="ASC156" t="s">
        <v>2206</v>
      </c>
      <c r="ASD156">
        <v>1</v>
      </c>
      <c r="ASE156">
        <v>0</v>
      </c>
      <c r="ASF156">
        <v>0</v>
      </c>
      <c r="ASG156">
        <v>0</v>
      </c>
      <c r="ASH156">
        <v>0</v>
      </c>
      <c r="ASI156">
        <v>0</v>
      </c>
      <c r="ASJ156">
        <v>0</v>
      </c>
      <c r="ASK156">
        <v>0</v>
      </c>
      <c r="ASL156">
        <v>0</v>
      </c>
      <c r="ASN156" t="s">
        <v>2206</v>
      </c>
      <c r="ASO156">
        <v>1</v>
      </c>
      <c r="ASP156">
        <v>0</v>
      </c>
      <c r="ASQ156">
        <v>0</v>
      </c>
      <c r="ASR156">
        <v>0</v>
      </c>
      <c r="ASS156">
        <v>0</v>
      </c>
      <c r="AST156">
        <v>0</v>
      </c>
      <c r="ASU156">
        <v>0</v>
      </c>
      <c r="ASV156">
        <v>0</v>
      </c>
      <c r="ASW156">
        <v>0</v>
      </c>
      <c r="ASX156">
        <v>0</v>
      </c>
      <c r="ASZ156" t="s">
        <v>2206</v>
      </c>
      <c r="ATA156">
        <v>1</v>
      </c>
      <c r="ATB156">
        <v>0</v>
      </c>
      <c r="ATC156">
        <v>0</v>
      </c>
      <c r="ATD156">
        <v>0</v>
      </c>
      <c r="ATE156">
        <v>0</v>
      </c>
      <c r="ATF156">
        <v>0</v>
      </c>
      <c r="ATG156">
        <v>0</v>
      </c>
      <c r="ATH156">
        <v>0</v>
      </c>
      <c r="ATI156">
        <v>0</v>
      </c>
      <c r="ATK156" t="s">
        <v>2206</v>
      </c>
      <c r="ATL156">
        <v>1</v>
      </c>
      <c r="ATM156">
        <v>0</v>
      </c>
      <c r="ATN156">
        <v>0</v>
      </c>
      <c r="ATO156">
        <v>0</v>
      </c>
      <c r="ATP156">
        <v>0</v>
      </c>
      <c r="ATQ156">
        <v>0</v>
      </c>
      <c r="ATR156">
        <v>0</v>
      </c>
      <c r="ATS156">
        <v>0</v>
      </c>
      <c r="ATT156">
        <v>0</v>
      </c>
      <c r="ATV156" t="s">
        <v>2213</v>
      </c>
      <c r="ATZ156" t="s">
        <v>2213</v>
      </c>
      <c r="AUD156" t="s">
        <v>2310</v>
      </c>
      <c r="AUF156" t="s">
        <v>2555</v>
      </c>
      <c r="AUI156">
        <v>470654646</v>
      </c>
      <c r="AUJ156" s="2">
        <v>45161.783449074079</v>
      </c>
      <c r="AUM156" t="s">
        <v>2214</v>
      </c>
      <c r="AUN156" t="s">
        <v>2215</v>
      </c>
      <c r="AUO156" t="s">
        <v>2216</v>
      </c>
    </row>
    <row r="157" spans="1:1237" x14ac:dyDescent="0.35">
      <c r="A157">
        <v>156</v>
      </c>
      <c r="B157" t="s">
        <v>2841</v>
      </c>
      <c r="C157" s="2">
        <v>45161</v>
      </c>
      <c r="D157" t="s">
        <v>2549</v>
      </c>
      <c r="E157" t="s">
        <v>2833</v>
      </c>
      <c r="F157" s="2">
        <v>45161.569193356481</v>
      </c>
      <c r="G157" s="2">
        <v>45161.587580833337</v>
      </c>
      <c r="H157" t="s">
        <v>2189</v>
      </c>
      <c r="K157" t="s">
        <v>2233</v>
      </c>
      <c r="L157" s="2">
        <v>45161</v>
      </c>
      <c r="M157" t="s">
        <v>73</v>
      </c>
      <c r="N157" t="s">
        <v>2191</v>
      </c>
      <c r="O157" t="s">
        <v>77</v>
      </c>
      <c r="P157" t="s">
        <v>2192</v>
      </c>
      <c r="S157" t="s">
        <v>2235</v>
      </c>
      <c r="T157" t="s">
        <v>2551</v>
      </c>
      <c r="V157" t="s">
        <v>2195</v>
      </c>
      <c r="X157" t="s">
        <v>2253</v>
      </c>
      <c r="AA157" t="s">
        <v>2206</v>
      </c>
      <c r="AB157">
        <v>0</v>
      </c>
      <c r="AC157">
        <v>0</v>
      </c>
      <c r="AD157">
        <v>0</v>
      </c>
      <c r="AE157">
        <v>1</v>
      </c>
      <c r="AF157">
        <v>1</v>
      </c>
      <c r="EK157" t="s">
        <v>2206</v>
      </c>
      <c r="EL157">
        <v>0</v>
      </c>
      <c r="EM157">
        <v>0</v>
      </c>
      <c r="EN157">
        <v>0</v>
      </c>
      <c r="EO157">
        <v>0</v>
      </c>
      <c r="EP157">
        <v>1</v>
      </c>
      <c r="EQ157">
        <v>1</v>
      </c>
      <c r="JB157" t="s">
        <v>2206</v>
      </c>
      <c r="JC157">
        <v>0</v>
      </c>
      <c r="JD157">
        <v>0</v>
      </c>
      <c r="JE157">
        <v>0</v>
      </c>
      <c r="JF157">
        <v>0</v>
      </c>
      <c r="JG157">
        <v>0</v>
      </c>
      <c r="JH157">
        <v>0</v>
      </c>
      <c r="JI157">
        <v>0</v>
      </c>
      <c r="JJ157">
        <v>0</v>
      </c>
      <c r="JK157">
        <v>0</v>
      </c>
      <c r="JL157">
        <v>0</v>
      </c>
      <c r="JM157">
        <v>0</v>
      </c>
      <c r="JN157">
        <v>0</v>
      </c>
      <c r="JO157">
        <v>0</v>
      </c>
      <c r="JP157">
        <v>0</v>
      </c>
      <c r="JQ157">
        <v>0</v>
      </c>
      <c r="JR157">
        <v>1</v>
      </c>
      <c r="JS157">
        <v>1</v>
      </c>
      <c r="JT157">
        <v>3</v>
      </c>
      <c r="UW157" t="s">
        <v>2564</v>
      </c>
      <c r="UX157">
        <v>1</v>
      </c>
      <c r="UY157">
        <v>1</v>
      </c>
      <c r="UZ157">
        <v>1</v>
      </c>
      <c r="VA157">
        <v>1</v>
      </c>
      <c r="VB157">
        <v>1</v>
      </c>
      <c r="VC157">
        <v>1</v>
      </c>
      <c r="VD157">
        <v>0</v>
      </c>
      <c r="VE157">
        <v>0</v>
      </c>
      <c r="VF157">
        <v>0</v>
      </c>
      <c r="VG157">
        <v>0</v>
      </c>
      <c r="VH157">
        <v>0</v>
      </c>
      <c r="VI157">
        <v>1</v>
      </c>
      <c r="VJ157">
        <v>1</v>
      </c>
      <c r="VK157">
        <v>1</v>
      </c>
      <c r="VL157">
        <v>1</v>
      </c>
      <c r="VM157">
        <v>1</v>
      </c>
      <c r="VN157">
        <v>1</v>
      </c>
      <c r="VO157">
        <v>1</v>
      </c>
      <c r="VP157">
        <v>1</v>
      </c>
      <c r="VQ157">
        <v>1</v>
      </c>
      <c r="VR157">
        <v>1</v>
      </c>
      <c r="VS157">
        <v>1</v>
      </c>
      <c r="VT157">
        <v>1</v>
      </c>
      <c r="VU157">
        <v>1</v>
      </c>
      <c r="VV157">
        <v>1</v>
      </c>
      <c r="VW157">
        <v>1</v>
      </c>
      <c r="VX157">
        <v>1</v>
      </c>
      <c r="VY157">
        <v>0</v>
      </c>
      <c r="VZ157">
        <v>22</v>
      </c>
      <c r="WB157" t="s">
        <v>2200</v>
      </c>
      <c r="WC157" t="s">
        <v>2565</v>
      </c>
      <c r="WD157">
        <v>0</v>
      </c>
      <c r="WE157">
        <v>1</v>
      </c>
      <c r="WF157">
        <v>1</v>
      </c>
      <c r="WH157">
        <v>750</v>
      </c>
      <c r="WI157">
        <v>5250</v>
      </c>
      <c r="WJ157" t="s">
        <v>2552</v>
      </c>
      <c r="WM157">
        <v>20</v>
      </c>
      <c r="WN157">
        <v>2</v>
      </c>
      <c r="WO157">
        <v>0</v>
      </c>
      <c r="WP157">
        <v>1500</v>
      </c>
      <c r="WQ157">
        <v>3000</v>
      </c>
      <c r="WS157" t="s">
        <v>2200</v>
      </c>
      <c r="WT157" t="s">
        <v>2565</v>
      </c>
      <c r="WU157">
        <v>0</v>
      </c>
      <c r="WV157">
        <v>1</v>
      </c>
      <c r="WW157">
        <v>1</v>
      </c>
      <c r="WY157">
        <v>700</v>
      </c>
      <c r="WZ157">
        <v>4900</v>
      </c>
      <c r="XA157" t="s">
        <v>2342</v>
      </c>
      <c r="XD157">
        <v>25</v>
      </c>
      <c r="XE157">
        <v>3</v>
      </c>
      <c r="XF157">
        <v>0</v>
      </c>
      <c r="XG157">
        <v>1500</v>
      </c>
      <c r="XH157">
        <v>3500</v>
      </c>
      <c r="XJ157" t="s">
        <v>2200</v>
      </c>
      <c r="XK157" t="s">
        <v>2565</v>
      </c>
      <c r="XL157">
        <v>0</v>
      </c>
      <c r="XM157">
        <v>1</v>
      </c>
      <c r="XN157">
        <v>1</v>
      </c>
      <c r="XP157">
        <v>600</v>
      </c>
      <c r="XQ157">
        <v>4200</v>
      </c>
      <c r="XR157" t="s">
        <v>2342</v>
      </c>
      <c r="XU157">
        <v>20</v>
      </c>
      <c r="XV157">
        <v>2</v>
      </c>
      <c r="XW157">
        <v>0</v>
      </c>
      <c r="XX157">
        <v>2000</v>
      </c>
      <c r="XY157">
        <v>4000</v>
      </c>
      <c r="YA157" t="s">
        <v>2200</v>
      </c>
      <c r="YB157" t="s">
        <v>2565</v>
      </c>
      <c r="YC157">
        <v>0</v>
      </c>
      <c r="YD157">
        <v>1</v>
      </c>
      <c r="YE157">
        <v>1</v>
      </c>
      <c r="YG157">
        <v>700</v>
      </c>
      <c r="YH157">
        <v>4900</v>
      </c>
      <c r="YI157" t="s">
        <v>2342</v>
      </c>
      <c r="YL157">
        <v>25</v>
      </c>
      <c r="YM157">
        <v>3</v>
      </c>
      <c r="YN157">
        <v>0</v>
      </c>
      <c r="YO157">
        <v>1500</v>
      </c>
      <c r="YP157">
        <v>3000</v>
      </c>
      <c r="YR157" t="s">
        <v>2200</v>
      </c>
      <c r="YS157" t="s">
        <v>2565</v>
      </c>
      <c r="YT157">
        <v>0</v>
      </c>
      <c r="YU157">
        <v>1</v>
      </c>
      <c r="YV157">
        <v>1</v>
      </c>
      <c r="YX157">
        <v>300</v>
      </c>
      <c r="YY157">
        <v>2100</v>
      </c>
      <c r="YZ157" t="s">
        <v>2342</v>
      </c>
      <c r="ZC157">
        <v>15</v>
      </c>
      <c r="ZD157">
        <v>3</v>
      </c>
      <c r="ZE157">
        <v>0</v>
      </c>
      <c r="ZF157">
        <v>1000</v>
      </c>
      <c r="ZG157">
        <v>2500</v>
      </c>
      <c r="ZI157" t="s">
        <v>2200</v>
      </c>
      <c r="ZJ157" t="s">
        <v>2842</v>
      </c>
      <c r="ZK157">
        <v>1</v>
      </c>
      <c r="ZL157">
        <v>1</v>
      </c>
      <c r="ZM157">
        <v>1</v>
      </c>
      <c r="ZN157">
        <v>400</v>
      </c>
      <c r="ZO157">
        <v>1200</v>
      </c>
      <c r="ZP157">
        <v>8400</v>
      </c>
      <c r="ZQ157" t="s">
        <v>2342</v>
      </c>
      <c r="ZT157">
        <v>20</v>
      </c>
      <c r="ZU157">
        <v>2</v>
      </c>
      <c r="ZV157">
        <v>0</v>
      </c>
      <c r="ZW157">
        <v>2000</v>
      </c>
      <c r="ZX157">
        <v>3500</v>
      </c>
      <c r="ACI157" t="s">
        <v>2200</v>
      </c>
      <c r="ACJ157">
        <v>3500</v>
      </c>
      <c r="ACK157" t="s">
        <v>2342</v>
      </c>
      <c r="ACN157">
        <v>5</v>
      </c>
      <c r="ACO157">
        <v>1</v>
      </c>
      <c r="ACP157">
        <v>0</v>
      </c>
      <c r="ACQ157">
        <v>60</v>
      </c>
      <c r="ACR157">
        <v>120</v>
      </c>
      <c r="ACT157" t="s">
        <v>2200</v>
      </c>
      <c r="ACU157">
        <v>3000</v>
      </c>
      <c r="ACV157" t="s">
        <v>2552</v>
      </c>
      <c r="ACY157">
        <v>2</v>
      </c>
      <c r="ACZ157">
        <v>1</v>
      </c>
      <c r="ADA157">
        <v>0</v>
      </c>
      <c r="ADB157">
        <v>30</v>
      </c>
      <c r="ADC157">
        <v>90</v>
      </c>
      <c r="ADE157" t="s">
        <v>2200</v>
      </c>
      <c r="ADF157">
        <v>1300</v>
      </c>
      <c r="ADG157" t="s">
        <v>2239</v>
      </c>
      <c r="ADJ157">
        <v>5</v>
      </c>
      <c r="ADK157">
        <v>2</v>
      </c>
      <c r="ADL157">
        <v>0</v>
      </c>
      <c r="ADM157">
        <v>100</v>
      </c>
      <c r="ADN157">
        <v>1500</v>
      </c>
      <c r="ADP157" t="s">
        <v>2200</v>
      </c>
      <c r="ADQ157">
        <v>1000</v>
      </c>
      <c r="ADR157" t="s">
        <v>2342</v>
      </c>
      <c r="ADU157">
        <v>2</v>
      </c>
      <c r="ADV157">
        <v>2</v>
      </c>
      <c r="ADW157">
        <v>1</v>
      </c>
      <c r="ADX157">
        <v>50</v>
      </c>
      <c r="ADY157">
        <v>250</v>
      </c>
      <c r="AEA157" t="s">
        <v>2200</v>
      </c>
      <c r="AEB157">
        <v>500</v>
      </c>
      <c r="AEC157" t="s">
        <v>2552</v>
      </c>
      <c r="AEF157">
        <v>10</v>
      </c>
      <c r="AEG157">
        <v>2</v>
      </c>
      <c r="AEH157">
        <v>0</v>
      </c>
      <c r="AEI157">
        <v>50</v>
      </c>
      <c r="AEJ157">
        <v>200</v>
      </c>
      <c r="AEL157" t="s">
        <v>2200</v>
      </c>
      <c r="AEM157" t="s">
        <v>2565</v>
      </c>
      <c r="AEN157">
        <v>0</v>
      </c>
      <c r="AEO157">
        <v>1</v>
      </c>
      <c r="AEP157">
        <v>1</v>
      </c>
      <c r="AER157">
        <v>750</v>
      </c>
      <c r="AES157">
        <v>5250</v>
      </c>
      <c r="AET157" t="s">
        <v>2552</v>
      </c>
      <c r="AEW157">
        <v>15</v>
      </c>
      <c r="AEX157">
        <v>2</v>
      </c>
      <c r="AEY157">
        <v>0</v>
      </c>
      <c r="AEZ157">
        <v>2000</v>
      </c>
      <c r="AFA157">
        <v>4000</v>
      </c>
      <c r="AFC157" t="s">
        <v>2200</v>
      </c>
      <c r="AFD157" t="s">
        <v>2565</v>
      </c>
      <c r="AFE157">
        <v>0</v>
      </c>
      <c r="AFF157">
        <v>1</v>
      </c>
      <c r="AFG157">
        <v>1</v>
      </c>
      <c r="AFI157">
        <v>800</v>
      </c>
      <c r="AFJ157">
        <v>5600</v>
      </c>
      <c r="AFK157" t="s">
        <v>2552</v>
      </c>
      <c r="AFN157">
        <v>20</v>
      </c>
      <c r="AFO157">
        <v>2</v>
      </c>
      <c r="AFP157">
        <v>0</v>
      </c>
      <c r="AFQ157">
        <v>1000</v>
      </c>
      <c r="AFR157">
        <v>3500</v>
      </c>
      <c r="AFT157" t="s">
        <v>2200</v>
      </c>
      <c r="AFU157" t="s">
        <v>2565</v>
      </c>
      <c r="AFV157">
        <v>0</v>
      </c>
      <c r="AFW157">
        <v>1</v>
      </c>
      <c r="AFX157">
        <v>1</v>
      </c>
      <c r="AFZ157">
        <v>1500</v>
      </c>
      <c r="AGA157">
        <v>10500</v>
      </c>
      <c r="AGB157" t="s">
        <v>2552</v>
      </c>
      <c r="AGE157">
        <v>20</v>
      </c>
      <c r="AGF157">
        <v>2</v>
      </c>
      <c r="AGG157">
        <v>0</v>
      </c>
      <c r="AGH157">
        <v>1300</v>
      </c>
      <c r="AGI157">
        <v>2800</v>
      </c>
      <c r="AGK157" t="s">
        <v>2200</v>
      </c>
      <c r="AGL157" t="s">
        <v>2565</v>
      </c>
      <c r="AGM157">
        <v>0</v>
      </c>
      <c r="AGN157">
        <v>1</v>
      </c>
      <c r="AGO157">
        <v>1</v>
      </c>
      <c r="AGQ157">
        <v>850</v>
      </c>
      <c r="AGR157">
        <v>5950</v>
      </c>
      <c r="AGS157" t="s">
        <v>2552</v>
      </c>
      <c r="AGV157">
        <v>25</v>
      </c>
      <c r="AGW157">
        <v>2</v>
      </c>
      <c r="AGX157">
        <v>0</v>
      </c>
      <c r="AGY157">
        <v>500</v>
      </c>
      <c r="AGZ157">
        <v>1500</v>
      </c>
      <c r="AHB157" t="s">
        <v>2200</v>
      </c>
      <c r="AHC157" t="s">
        <v>2567</v>
      </c>
      <c r="AHD157">
        <v>0</v>
      </c>
      <c r="AHE157">
        <v>0</v>
      </c>
      <c r="AHF157">
        <v>1</v>
      </c>
      <c r="AHI157">
        <v>200</v>
      </c>
      <c r="AHJ157" t="s">
        <v>2552</v>
      </c>
      <c r="AHM157">
        <v>5</v>
      </c>
      <c r="AHN157">
        <v>1</v>
      </c>
      <c r="AHO157">
        <v>0</v>
      </c>
      <c r="AHP157">
        <v>750</v>
      </c>
      <c r="AHQ157">
        <v>2000</v>
      </c>
      <c r="AHS157" t="s">
        <v>2200</v>
      </c>
      <c r="AHT157" t="s">
        <v>2567</v>
      </c>
      <c r="AHU157">
        <v>0</v>
      </c>
      <c r="AHV157">
        <v>1</v>
      </c>
      <c r="AHX157">
        <v>200</v>
      </c>
      <c r="AHY157" t="s">
        <v>2552</v>
      </c>
      <c r="AIB157">
        <v>5</v>
      </c>
      <c r="AIC157">
        <v>1</v>
      </c>
      <c r="AID157">
        <v>0</v>
      </c>
      <c r="AIE157">
        <v>700</v>
      </c>
      <c r="AIF157">
        <v>1500</v>
      </c>
      <c r="AIH157" t="s">
        <v>2200</v>
      </c>
      <c r="AII157" t="s">
        <v>2567</v>
      </c>
      <c r="AIJ157">
        <v>0</v>
      </c>
      <c r="AIK157">
        <v>1</v>
      </c>
      <c r="AIM157">
        <v>200</v>
      </c>
      <c r="AIN157" t="s">
        <v>2552</v>
      </c>
      <c r="AIQ157">
        <v>5</v>
      </c>
      <c r="AIR157">
        <v>1</v>
      </c>
      <c r="AIS157">
        <v>0</v>
      </c>
      <c r="AIT157">
        <v>300</v>
      </c>
      <c r="AIU157">
        <v>1500</v>
      </c>
      <c r="AIW157" t="s">
        <v>2200</v>
      </c>
      <c r="AIX157">
        <v>900</v>
      </c>
      <c r="AIY157" t="s">
        <v>2552</v>
      </c>
      <c r="AJB157">
        <v>7</v>
      </c>
      <c r="AJC157">
        <v>1</v>
      </c>
      <c r="AJD157">
        <v>0</v>
      </c>
      <c r="AJE157">
        <v>100</v>
      </c>
      <c r="AJF157">
        <v>300</v>
      </c>
      <c r="AJH157" t="s">
        <v>2200</v>
      </c>
      <c r="AJI157" t="s">
        <v>2837</v>
      </c>
      <c r="AJJ157">
        <v>1</v>
      </c>
      <c r="AJK157">
        <v>0</v>
      </c>
      <c r="AJL157">
        <v>1</v>
      </c>
      <c r="AJM157">
        <v>1000</v>
      </c>
      <c r="AJO157">
        <v>100</v>
      </c>
      <c r="AJP157" t="s">
        <v>2552</v>
      </c>
      <c r="AJS157">
        <v>6</v>
      </c>
      <c r="AJT157">
        <v>1</v>
      </c>
      <c r="AJU157">
        <v>0</v>
      </c>
      <c r="AJV157">
        <v>50</v>
      </c>
      <c r="AJW157">
        <v>200</v>
      </c>
      <c r="AJY157" t="s">
        <v>2200</v>
      </c>
      <c r="AJZ157" t="s">
        <v>2569</v>
      </c>
      <c r="AKA157">
        <v>1</v>
      </c>
      <c r="AKB157">
        <v>1</v>
      </c>
      <c r="AKC157">
        <v>650</v>
      </c>
      <c r="AKD157">
        <v>800</v>
      </c>
      <c r="AKE157" t="s">
        <v>2342</v>
      </c>
      <c r="AKH157">
        <v>20</v>
      </c>
      <c r="AKI157">
        <v>2</v>
      </c>
      <c r="AKJ157">
        <v>0</v>
      </c>
      <c r="AKK157">
        <v>500</v>
      </c>
      <c r="AKL157">
        <v>1500</v>
      </c>
      <c r="AKN157" t="s">
        <v>2200</v>
      </c>
      <c r="AKO157">
        <v>1000</v>
      </c>
      <c r="AKP157" t="s">
        <v>2552</v>
      </c>
      <c r="AKS157">
        <v>15</v>
      </c>
      <c r="AKT157">
        <v>2</v>
      </c>
      <c r="AKU157">
        <v>0</v>
      </c>
      <c r="AKV157">
        <v>400</v>
      </c>
      <c r="AKW157">
        <v>900</v>
      </c>
      <c r="AKY157" t="s">
        <v>2220</v>
      </c>
      <c r="AMT157" t="s">
        <v>2204</v>
      </c>
      <c r="AMU157">
        <v>1</v>
      </c>
      <c r="AMV157">
        <v>0</v>
      </c>
      <c r="AMW157">
        <v>0</v>
      </c>
      <c r="AMX157">
        <v>0</v>
      </c>
      <c r="AQG157" t="s">
        <v>2206</v>
      </c>
      <c r="AQH157">
        <v>1</v>
      </c>
      <c r="AQI157">
        <v>0</v>
      </c>
      <c r="AQJ157">
        <v>0</v>
      </c>
      <c r="AQK157">
        <v>0</v>
      </c>
      <c r="AQL157">
        <v>0</v>
      </c>
      <c r="AQM157">
        <v>0</v>
      </c>
      <c r="AQN157">
        <v>0</v>
      </c>
      <c r="AQO157">
        <v>0</v>
      </c>
      <c r="AQP157">
        <v>0</v>
      </c>
      <c r="AQQ157">
        <v>0</v>
      </c>
      <c r="AQS157" t="s">
        <v>2326</v>
      </c>
      <c r="AQT157">
        <v>0</v>
      </c>
      <c r="AQU157">
        <v>0</v>
      </c>
      <c r="AQV157">
        <v>0</v>
      </c>
      <c r="AQW157">
        <v>1</v>
      </c>
      <c r="AQX157">
        <v>0</v>
      </c>
      <c r="AQY157">
        <v>0</v>
      </c>
      <c r="AQZ157">
        <v>0</v>
      </c>
      <c r="ARA157">
        <v>0</v>
      </c>
      <c r="ARB157">
        <v>0</v>
      </c>
      <c r="ARC157">
        <v>0</v>
      </c>
      <c r="ARD157">
        <v>0</v>
      </c>
      <c r="ARF157" t="s">
        <v>2306</v>
      </c>
      <c r="ARG157" t="s">
        <v>2579</v>
      </c>
      <c r="ARH157">
        <v>0</v>
      </c>
      <c r="ARI157">
        <v>0</v>
      </c>
      <c r="ARJ157">
        <v>0</v>
      </c>
      <c r="ARK157">
        <v>1</v>
      </c>
      <c r="ARL157">
        <v>0</v>
      </c>
      <c r="ARM157">
        <v>0</v>
      </c>
      <c r="ARO157" t="s">
        <v>2206</v>
      </c>
      <c r="ARP157">
        <v>1</v>
      </c>
      <c r="ARQ157">
        <v>0</v>
      </c>
      <c r="ARR157">
        <v>0</v>
      </c>
      <c r="ARS157">
        <v>0</v>
      </c>
      <c r="ART157">
        <v>0</v>
      </c>
      <c r="ARU157">
        <v>0</v>
      </c>
      <c r="ARW157">
        <v>0</v>
      </c>
      <c r="ARX157">
        <v>0</v>
      </c>
      <c r="ARY157">
        <v>0</v>
      </c>
      <c r="ASB157" t="s">
        <v>2211</v>
      </c>
      <c r="ASC157" t="s">
        <v>2206</v>
      </c>
      <c r="ASD157">
        <v>1</v>
      </c>
      <c r="ASE157">
        <v>0</v>
      </c>
      <c r="ASF157">
        <v>0</v>
      </c>
      <c r="ASG157">
        <v>0</v>
      </c>
      <c r="ASH157">
        <v>0</v>
      </c>
      <c r="ASI157">
        <v>0</v>
      </c>
      <c r="ASJ157">
        <v>0</v>
      </c>
      <c r="ASK157">
        <v>0</v>
      </c>
      <c r="ASL157">
        <v>0</v>
      </c>
      <c r="ASN157" t="s">
        <v>2206</v>
      </c>
      <c r="ASO157">
        <v>1</v>
      </c>
      <c r="ASP157">
        <v>0</v>
      </c>
      <c r="ASQ157">
        <v>0</v>
      </c>
      <c r="ASR157">
        <v>0</v>
      </c>
      <c r="ASS157">
        <v>0</v>
      </c>
      <c r="AST157">
        <v>0</v>
      </c>
      <c r="ASU157">
        <v>0</v>
      </c>
      <c r="ASV157">
        <v>0</v>
      </c>
      <c r="ASW157">
        <v>0</v>
      </c>
      <c r="ASX157">
        <v>0</v>
      </c>
      <c r="ASZ157" t="s">
        <v>2206</v>
      </c>
      <c r="ATA157">
        <v>1</v>
      </c>
      <c r="ATB157">
        <v>0</v>
      </c>
      <c r="ATC157">
        <v>0</v>
      </c>
      <c r="ATD157">
        <v>0</v>
      </c>
      <c r="ATE157">
        <v>0</v>
      </c>
      <c r="ATF157">
        <v>0</v>
      </c>
      <c r="ATG157">
        <v>0</v>
      </c>
      <c r="ATH157">
        <v>0</v>
      </c>
      <c r="ATI157">
        <v>0</v>
      </c>
      <c r="ATK157" t="s">
        <v>2206</v>
      </c>
      <c r="ATL157">
        <v>1</v>
      </c>
      <c r="ATM157">
        <v>0</v>
      </c>
      <c r="ATN157">
        <v>0</v>
      </c>
      <c r="ATO157">
        <v>0</v>
      </c>
      <c r="ATP157">
        <v>0</v>
      </c>
      <c r="ATQ157">
        <v>0</v>
      </c>
      <c r="ATR157">
        <v>0</v>
      </c>
      <c r="ATS157">
        <v>0</v>
      </c>
      <c r="ATT157">
        <v>0</v>
      </c>
      <c r="ATV157" t="s">
        <v>2213</v>
      </c>
      <c r="ATZ157" t="s">
        <v>2213</v>
      </c>
      <c r="AUD157" t="s">
        <v>2310</v>
      </c>
      <c r="AUF157" t="s">
        <v>2555</v>
      </c>
      <c r="AUI157">
        <v>470654660</v>
      </c>
      <c r="AUJ157" s="2">
        <v>45161.783495370371</v>
      </c>
      <c r="AUM157" t="s">
        <v>2214</v>
      </c>
      <c r="AUN157" t="s">
        <v>2215</v>
      </c>
      <c r="AUO157" t="s">
        <v>2216</v>
      </c>
    </row>
    <row r="158" spans="1:1237" x14ac:dyDescent="0.35">
      <c r="A158">
        <v>157</v>
      </c>
      <c r="B158" t="s">
        <v>2843</v>
      </c>
      <c r="C158" s="2">
        <v>45161</v>
      </c>
      <c r="D158" t="s">
        <v>2549</v>
      </c>
      <c r="E158" t="s">
        <v>2833</v>
      </c>
      <c r="F158" s="2">
        <v>45161.587914444448</v>
      </c>
      <c r="G158" s="2">
        <v>45161.60930434028</v>
      </c>
      <c r="H158" t="s">
        <v>2189</v>
      </c>
      <c r="K158" t="s">
        <v>2233</v>
      </c>
      <c r="L158" s="2">
        <v>45161</v>
      </c>
      <c r="M158" t="s">
        <v>73</v>
      </c>
      <c r="N158" t="s">
        <v>2191</v>
      </c>
      <c r="O158" t="s">
        <v>77</v>
      </c>
      <c r="P158" t="s">
        <v>2192</v>
      </c>
      <c r="S158" t="s">
        <v>2235</v>
      </c>
      <c r="T158" t="s">
        <v>2551</v>
      </c>
      <c r="V158" t="s">
        <v>2195</v>
      </c>
      <c r="X158" t="s">
        <v>2253</v>
      </c>
      <c r="AA158" t="s">
        <v>2206</v>
      </c>
      <c r="AB158">
        <v>0</v>
      </c>
      <c r="AC158">
        <v>0</v>
      </c>
      <c r="AD158">
        <v>0</v>
      </c>
      <c r="AE158">
        <v>1</v>
      </c>
      <c r="AF158">
        <v>1</v>
      </c>
      <c r="EK158" t="s">
        <v>2206</v>
      </c>
      <c r="EL158">
        <v>0</v>
      </c>
      <c r="EM158">
        <v>0</v>
      </c>
      <c r="EN158">
        <v>0</v>
      </c>
      <c r="EO158">
        <v>0</v>
      </c>
      <c r="EP158">
        <v>1</v>
      </c>
      <c r="EQ158">
        <v>1</v>
      </c>
      <c r="JB158" t="s">
        <v>2206</v>
      </c>
      <c r="JC158">
        <v>0</v>
      </c>
      <c r="JD158">
        <v>0</v>
      </c>
      <c r="JE158">
        <v>0</v>
      </c>
      <c r="JF158">
        <v>0</v>
      </c>
      <c r="JG158">
        <v>0</v>
      </c>
      <c r="JH158">
        <v>0</v>
      </c>
      <c r="JI158">
        <v>0</v>
      </c>
      <c r="JJ158">
        <v>0</v>
      </c>
      <c r="JK158">
        <v>0</v>
      </c>
      <c r="JL158">
        <v>0</v>
      </c>
      <c r="JM158">
        <v>0</v>
      </c>
      <c r="JN158">
        <v>0</v>
      </c>
      <c r="JO158">
        <v>0</v>
      </c>
      <c r="JP158">
        <v>0</v>
      </c>
      <c r="JQ158">
        <v>0</v>
      </c>
      <c r="JR158">
        <v>1</v>
      </c>
      <c r="JS158">
        <v>1</v>
      </c>
      <c r="JT158">
        <v>3</v>
      </c>
      <c r="UW158" t="s">
        <v>2564</v>
      </c>
      <c r="UX158">
        <v>1</v>
      </c>
      <c r="UY158">
        <v>1</v>
      </c>
      <c r="UZ158">
        <v>1</v>
      </c>
      <c r="VA158">
        <v>1</v>
      </c>
      <c r="VB158">
        <v>1</v>
      </c>
      <c r="VC158">
        <v>1</v>
      </c>
      <c r="VD158">
        <v>0</v>
      </c>
      <c r="VE158">
        <v>0</v>
      </c>
      <c r="VF158">
        <v>0</v>
      </c>
      <c r="VG158">
        <v>0</v>
      </c>
      <c r="VH158">
        <v>0</v>
      </c>
      <c r="VI158">
        <v>1</v>
      </c>
      <c r="VJ158">
        <v>1</v>
      </c>
      <c r="VK158">
        <v>1</v>
      </c>
      <c r="VL158">
        <v>1</v>
      </c>
      <c r="VM158">
        <v>1</v>
      </c>
      <c r="VN158">
        <v>1</v>
      </c>
      <c r="VO158">
        <v>1</v>
      </c>
      <c r="VP158">
        <v>1</v>
      </c>
      <c r="VQ158">
        <v>1</v>
      </c>
      <c r="VR158">
        <v>1</v>
      </c>
      <c r="VS158">
        <v>1</v>
      </c>
      <c r="VT158">
        <v>1</v>
      </c>
      <c r="VU158">
        <v>1</v>
      </c>
      <c r="VV158">
        <v>1</v>
      </c>
      <c r="VW158">
        <v>1</v>
      </c>
      <c r="VX158">
        <v>1</v>
      </c>
      <c r="VY158">
        <v>0</v>
      </c>
      <c r="VZ158">
        <v>22</v>
      </c>
      <c r="WB158" t="s">
        <v>2200</v>
      </c>
      <c r="WC158" t="s">
        <v>2844</v>
      </c>
      <c r="WD158">
        <v>0</v>
      </c>
      <c r="WE158">
        <v>1</v>
      </c>
      <c r="WF158">
        <v>1</v>
      </c>
      <c r="WH158">
        <v>750</v>
      </c>
      <c r="WI158">
        <v>5250</v>
      </c>
      <c r="WJ158" t="s">
        <v>2552</v>
      </c>
      <c r="WM158">
        <v>20</v>
      </c>
      <c r="WN158">
        <v>2</v>
      </c>
      <c r="WO158">
        <v>0</v>
      </c>
      <c r="WP158">
        <v>2000</v>
      </c>
      <c r="WQ158">
        <v>4500</v>
      </c>
      <c r="WS158" t="s">
        <v>2200</v>
      </c>
      <c r="WT158" t="s">
        <v>2565</v>
      </c>
      <c r="WU158">
        <v>0</v>
      </c>
      <c r="WV158">
        <v>1</v>
      </c>
      <c r="WW158">
        <v>1</v>
      </c>
      <c r="WY158">
        <v>700</v>
      </c>
      <c r="WZ158">
        <v>4900</v>
      </c>
      <c r="XA158" t="s">
        <v>2552</v>
      </c>
      <c r="XD158">
        <v>20</v>
      </c>
      <c r="XE158">
        <v>2</v>
      </c>
      <c r="XF158">
        <v>0</v>
      </c>
      <c r="XG158">
        <v>1500</v>
      </c>
      <c r="XH158">
        <v>3500</v>
      </c>
      <c r="XJ158" t="s">
        <v>2200</v>
      </c>
      <c r="XK158" t="s">
        <v>2565</v>
      </c>
      <c r="XL158">
        <v>0</v>
      </c>
      <c r="XM158">
        <v>1</v>
      </c>
      <c r="XN158">
        <v>1</v>
      </c>
      <c r="XP158">
        <v>600</v>
      </c>
      <c r="XQ158">
        <v>4200</v>
      </c>
      <c r="XR158" t="s">
        <v>2239</v>
      </c>
      <c r="XU158">
        <v>25</v>
      </c>
      <c r="XV158">
        <v>2</v>
      </c>
      <c r="XW158">
        <v>0</v>
      </c>
      <c r="XX158">
        <v>1500</v>
      </c>
      <c r="XY158">
        <v>3000</v>
      </c>
      <c r="YA158" t="s">
        <v>2200</v>
      </c>
      <c r="YB158" t="s">
        <v>2565</v>
      </c>
      <c r="YC158">
        <v>0</v>
      </c>
      <c r="YD158">
        <v>1</v>
      </c>
      <c r="YE158">
        <v>1</v>
      </c>
      <c r="YG158">
        <v>700</v>
      </c>
      <c r="YH158">
        <v>4900</v>
      </c>
      <c r="YI158" t="s">
        <v>2342</v>
      </c>
      <c r="YL158">
        <v>20</v>
      </c>
      <c r="YM158">
        <v>2</v>
      </c>
      <c r="YN158">
        <v>0</v>
      </c>
      <c r="YO158">
        <v>2000</v>
      </c>
      <c r="YP158">
        <v>4000</v>
      </c>
      <c r="YR158" t="s">
        <v>2200</v>
      </c>
      <c r="YS158" t="s">
        <v>2565</v>
      </c>
      <c r="YT158">
        <v>0</v>
      </c>
      <c r="YU158">
        <v>1</v>
      </c>
      <c r="YV158">
        <v>1</v>
      </c>
      <c r="YX158">
        <v>300</v>
      </c>
      <c r="YY158">
        <v>2100</v>
      </c>
      <c r="YZ158" t="s">
        <v>2552</v>
      </c>
      <c r="ZC158">
        <v>20</v>
      </c>
      <c r="ZD158">
        <v>2</v>
      </c>
      <c r="ZE158">
        <v>0</v>
      </c>
      <c r="ZF158">
        <v>1500</v>
      </c>
      <c r="ZG158">
        <v>3500</v>
      </c>
      <c r="ZI158" t="s">
        <v>2200</v>
      </c>
      <c r="ZJ158" t="s">
        <v>2842</v>
      </c>
      <c r="ZK158">
        <v>1</v>
      </c>
      <c r="ZL158">
        <v>1</v>
      </c>
      <c r="ZM158">
        <v>1</v>
      </c>
      <c r="ZN158">
        <v>400</v>
      </c>
      <c r="ZO158">
        <v>1200</v>
      </c>
      <c r="ZP158">
        <v>8400</v>
      </c>
      <c r="ZQ158" t="s">
        <v>2342</v>
      </c>
      <c r="ZT158">
        <v>20</v>
      </c>
      <c r="ZU158">
        <v>2</v>
      </c>
      <c r="ZV158">
        <v>0</v>
      </c>
      <c r="ZW158">
        <v>1000</v>
      </c>
      <c r="ZX158">
        <v>3000</v>
      </c>
      <c r="ACI158" t="s">
        <v>2200</v>
      </c>
      <c r="ACJ158">
        <v>3500</v>
      </c>
      <c r="ACK158" t="s">
        <v>2552</v>
      </c>
      <c r="ACN158">
        <v>5</v>
      </c>
      <c r="ACO158">
        <v>1</v>
      </c>
      <c r="ACP158">
        <v>0</v>
      </c>
      <c r="ACQ158">
        <v>60</v>
      </c>
      <c r="ACR158">
        <v>150</v>
      </c>
      <c r="ACT158" t="s">
        <v>2200</v>
      </c>
      <c r="ACU158">
        <v>3000</v>
      </c>
      <c r="ACV158" t="s">
        <v>2552</v>
      </c>
      <c r="ACY158">
        <v>20</v>
      </c>
      <c r="ACZ158">
        <v>60</v>
      </c>
      <c r="ADA158">
        <v>1</v>
      </c>
      <c r="ADB158">
        <v>30</v>
      </c>
      <c r="ADC158">
        <v>60</v>
      </c>
      <c r="ADE158" t="s">
        <v>2200</v>
      </c>
      <c r="ADF158">
        <v>1300</v>
      </c>
      <c r="ADG158" t="s">
        <v>2342</v>
      </c>
      <c r="ADJ158">
        <v>10</v>
      </c>
      <c r="ADK158">
        <v>2</v>
      </c>
      <c r="ADL158">
        <v>0</v>
      </c>
      <c r="ADM158">
        <v>100</v>
      </c>
      <c r="ADN158">
        <v>400</v>
      </c>
      <c r="ADP158" t="s">
        <v>2200</v>
      </c>
      <c r="ADQ158">
        <v>1000</v>
      </c>
      <c r="ADR158" t="s">
        <v>2342</v>
      </c>
      <c r="ADU158">
        <v>15</v>
      </c>
      <c r="ADV158">
        <v>2</v>
      </c>
      <c r="ADW158">
        <v>0</v>
      </c>
      <c r="ADX158">
        <v>100</v>
      </c>
      <c r="ADY158">
        <v>400</v>
      </c>
      <c r="AEA158" t="s">
        <v>2200</v>
      </c>
      <c r="AEB158">
        <v>500</v>
      </c>
      <c r="AEC158" t="s">
        <v>2552</v>
      </c>
      <c r="AEF158">
        <v>6</v>
      </c>
      <c r="AEG158">
        <v>1</v>
      </c>
      <c r="AEH158">
        <v>0</v>
      </c>
      <c r="AEI158">
        <v>50</v>
      </c>
      <c r="AEJ158">
        <v>300</v>
      </c>
      <c r="AEL158" t="s">
        <v>2200</v>
      </c>
      <c r="AEM158" t="s">
        <v>2565</v>
      </c>
      <c r="AEN158">
        <v>0</v>
      </c>
      <c r="AEO158">
        <v>1</v>
      </c>
      <c r="AEP158">
        <v>1</v>
      </c>
      <c r="AER158">
        <v>750</v>
      </c>
      <c r="AES158">
        <v>5250</v>
      </c>
      <c r="AET158" t="s">
        <v>2552</v>
      </c>
      <c r="AEW158">
        <v>25</v>
      </c>
      <c r="AEX158">
        <v>2</v>
      </c>
      <c r="AEY158">
        <v>0</v>
      </c>
      <c r="AEZ158">
        <v>2000</v>
      </c>
      <c r="AFA158">
        <v>4000</v>
      </c>
      <c r="AFC158" t="s">
        <v>2200</v>
      </c>
      <c r="AFD158" t="s">
        <v>2565</v>
      </c>
      <c r="AFE158">
        <v>0</v>
      </c>
      <c r="AFF158">
        <v>1</v>
      </c>
      <c r="AFG158">
        <v>1</v>
      </c>
      <c r="AFI158">
        <v>800</v>
      </c>
      <c r="AFJ158">
        <v>5600</v>
      </c>
      <c r="AFK158" t="s">
        <v>2552</v>
      </c>
      <c r="AFN158">
        <v>10</v>
      </c>
      <c r="AFO158">
        <v>2</v>
      </c>
      <c r="AFP158">
        <v>0</v>
      </c>
      <c r="AFQ158">
        <v>300</v>
      </c>
      <c r="AFR158">
        <v>1500</v>
      </c>
      <c r="AFT158" t="s">
        <v>2200</v>
      </c>
      <c r="AFU158" t="s">
        <v>2565</v>
      </c>
      <c r="AFV158">
        <v>0</v>
      </c>
      <c r="AFW158">
        <v>1</v>
      </c>
      <c r="AFX158">
        <v>1</v>
      </c>
      <c r="AFZ158">
        <v>1500</v>
      </c>
      <c r="AGA158">
        <v>10500</v>
      </c>
      <c r="AGB158" t="s">
        <v>2552</v>
      </c>
      <c r="AGE158">
        <v>15</v>
      </c>
      <c r="AGF158">
        <v>2</v>
      </c>
      <c r="AGG158">
        <v>0</v>
      </c>
      <c r="AGH158">
        <v>400</v>
      </c>
      <c r="AGI158">
        <v>2000</v>
      </c>
      <c r="AGK158" t="s">
        <v>2200</v>
      </c>
      <c r="AGL158" t="s">
        <v>2565</v>
      </c>
      <c r="AGM158">
        <v>0</v>
      </c>
      <c r="AGN158">
        <v>1</v>
      </c>
      <c r="AGO158">
        <v>1</v>
      </c>
      <c r="AGQ158">
        <v>850</v>
      </c>
      <c r="AGR158">
        <v>5950</v>
      </c>
      <c r="AGS158" t="s">
        <v>2552</v>
      </c>
      <c r="AGV158">
        <v>20</v>
      </c>
      <c r="AGW158">
        <v>2</v>
      </c>
      <c r="AGX158">
        <v>0</v>
      </c>
      <c r="AGY158">
        <v>300</v>
      </c>
      <c r="AGZ158">
        <v>1500</v>
      </c>
      <c r="AHB158" t="s">
        <v>2200</v>
      </c>
      <c r="AHC158" t="s">
        <v>2567</v>
      </c>
      <c r="AHD158">
        <v>0</v>
      </c>
      <c r="AHE158">
        <v>0</v>
      </c>
      <c r="AHF158">
        <v>1</v>
      </c>
      <c r="AHI158">
        <v>200</v>
      </c>
      <c r="AHJ158" t="s">
        <v>2552</v>
      </c>
      <c r="AHM158">
        <v>5</v>
      </c>
      <c r="AHN158">
        <v>1</v>
      </c>
      <c r="AHO158">
        <v>0</v>
      </c>
      <c r="AHP158">
        <v>500</v>
      </c>
      <c r="AHQ158">
        <v>1000</v>
      </c>
      <c r="AHS158" t="s">
        <v>2200</v>
      </c>
      <c r="AHT158" t="s">
        <v>2567</v>
      </c>
      <c r="AHU158">
        <v>0</v>
      </c>
      <c r="AHV158">
        <v>1</v>
      </c>
      <c r="AHX158">
        <v>200</v>
      </c>
      <c r="AHY158" t="s">
        <v>2552</v>
      </c>
      <c r="AIB158">
        <v>5</v>
      </c>
      <c r="AIC158">
        <v>1</v>
      </c>
      <c r="AID158">
        <v>0</v>
      </c>
      <c r="AIE158">
        <v>500</v>
      </c>
      <c r="AIF158">
        <v>900</v>
      </c>
      <c r="AIH158" t="s">
        <v>2200</v>
      </c>
      <c r="AII158" t="s">
        <v>2567</v>
      </c>
      <c r="AIJ158">
        <v>0</v>
      </c>
      <c r="AIK158">
        <v>1</v>
      </c>
      <c r="AIM158">
        <v>200</v>
      </c>
      <c r="AIN158" t="s">
        <v>2552</v>
      </c>
      <c r="AIQ158">
        <v>5</v>
      </c>
      <c r="AIR158">
        <v>1</v>
      </c>
      <c r="AIS158">
        <v>0</v>
      </c>
      <c r="AIT158">
        <v>750</v>
      </c>
      <c r="AIU158">
        <v>1500</v>
      </c>
      <c r="AIW158" t="s">
        <v>2200</v>
      </c>
      <c r="AIX158">
        <v>900</v>
      </c>
      <c r="AIY158" t="s">
        <v>2552</v>
      </c>
      <c r="AJB158">
        <v>10</v>
      </c>
      <c r="AJC158">
        <v>2</v>
      </c>
      <c r="AJD158">
        <v>0</v>
      </c>
      <c r="AJE158">
        <v>100</v>
      </c>
      <c r="AJF158">
        <v>350</v>
      </c>
      <c r="AJH158" t="s">
        <v>2200</v>
      </c>
      <c r="AJI158" t="s">
        <v>2568</v>
      </c>
      <c r="AJJ158">
        <v>1</v>
      </c>
      <c r="AJK158">
        <v>0</v>
      </c>
      <c r="AJL158">
        <v>1</v>
      </c>
      <c r="AJM158">
        <v>1000</v>
      </c>
      <c r="AJO158">
        <v>100</v>
      </c>
      <c r="AJP158" t="s">
        <v>2552</v>
      </c>
      <c r="AJS158">
        <v>15</v>
      </c>
      <c r="AJT158">
        <v>2</v>
      </c>
      <c r="AJU158">
        <v>0</v>
      </c>
      <c r="AJV158">
        <v>50</v>
      </c>
      <c r="AJW158">
        <v>200</v>
      </c>
      <c r="AJY158" t="s">
        <v>2200</v>
      </c>
      <c r="AJZ158" t="s">
        <v>2569</v>
      </c>
      <c r="AKA158">
        <v>1</v>
      </c>
      <c r="AKB158">
        <v>1</v>
      </c>
      <c r="AKC158">
        <v>650</v>
      </c>
      <c r="AKD158">
        <v>800</v>
      </c>
      <c r="AKE158" t="s">
        <v>2342</v>
      </c>
      <c r="AKH158">
        <v>15</v>
      </c>
      <c r="AKI158">
        <v>2</v>
      </c>
      <c r="AKJ158">
        <v>0</v>
      </c>
      <c r="AKK158">
        <v>100</v>
      </c>
      <c r="AKL158">
        <v>700</v>
      </c>
      <c r="AKN158" t="s">
        <v>2200</v>
      </c>
      <c r="AKO158">
        <v>1000</v>
      </c>
      <c r="AKP158" t="s">
        <v>2552</v>
      </c>
      <c r="AKS158">
        <v>20</v>
      </c>
      <c r="AKT158">
        <v>2</v>
      </c>
      <c r="AKU158">
        <v>0</v>
      </c>
      <c r="AKV158">
        <v>100</v>
      </c>
      <c r="AKW158">
        <v>500</v>
      </c>
      <c r="AKY158" t="s">
        <v>2195</v>
      </c>
      <c r="ALA158" t="s">
        <v>2564</v>
      </c>
      <c r="ALB158">
        <v>1</v>
      </c>
      <c r="ALC158">
        <v>1</v>
      </c>
      <c r="ALD158">
        <v>1</v>
      </c>
      <c r="ALE158">
        <v>1</v>
      </c>
      <c r="ALF158">
        <v>1</v>
      </c>
      <c r="ALG158">
        <v>1</v>
      </c>
      <c r="ALH158">
        <v>0</v>
      </c>
      <c r="ALI158">
        <v>0</v>
      </c>
      <c r="ALJ158">
        <v>0</v>
      </c>
      <c r="ALK158">
        <v>0</v>
      </c>
      <c r="ALL158">
        <v>0</v>
      </c>
      <c r="ALM158">
        <v>1</v>
      </c>
      <c r="ALN158">
        <v>1</v>
      </c>
      <c r="ALO158">
        <v>1</v>
      </c>
      <c r="ALP158">
        <v>1</v>
      </c>
      <c r="ALQ158">
        <v>1</v>
      </c>
      <c r="ALR158">
        <v>1</v>
      </c>
      <c r="ALS158">
        <v>1</v>
      </c>
      <c r="ALT158">
        <v>1</v>
      </c>
      <c r="ALU158">
        <v>1</v>
      </c>
      <c r="ALV158">
        <v>1</v>
      </c>
      <c r="ALW158">
        <v>1</v>
      </c>
      <c r="ALX158">
        <v>1</v>
      </c>
      <c r="ALY158">
        <v>1</v>
      </c>
      <c r="ALZ158">
        <v>1</v>
      </c>
      <c r="AMA158">
        <v>1</v>
      </c>
      <c r="AMB158">
        <v>1</v>
      </c>
      <c r="AMC158">
        <v>0</v>
      </c>
      <c r="AME158" t="s">
        <v>486</v>
      </c>
      <c r="AMF158">
        <v>0</v>
      </c>
      <c r="AMG158">
        <v>0</v>
      </c>
      <c r="AMH158">
        <v>0</v>
      </c>
      <c r="AMI158">
        <v>1</v>
      </c>
      <c r="AMJ158">
        <v>0</v>
      </c>
      <c r="AMK158">
        <v>0</v>
      </c>
      <c r="AML158">
        <v>0</v>
      </c>
      <c r="AMM158">
        <v>0</v>
      </c>
      <c r="AMN158">
        <v>0</v>
      </c>
      <c r="AMO158">
        <v>0</v>
      </c>
      <c r="AMP158">
        <v>0</v>
      </c>
      <c r="AMQ158">
        <v>0</v>
      </c>
      <c r="AMT158" t="s">
        <v>2204</v>
      </c>
      <c r="AMU158">
        <v>1</v>
      </c>
      <c r="AMV158">
        <v>0</v>
      </c>
      <c r="AMW158">
        <v>0</v>
      </c>
      <c r="AMX158">
        <v>0</v>
      </c>
      <c r="AQG158" t="s">
        <v>2206</v>
      </c>
      <c r="AQH158">
        <v>1</v>
      </c>
      <c r="AQI158">
        <v>0</v>
      </c>
      <c r="AQJ158">
        <v>0</v>
      </c>
      <c r="AQK158">
        <v>0</v>
      </c>
      <c r="AQL158">
        <v>0</v>
      </c>
      <c r="AQM158">
        <v>0</v>
      </c>
      <c r="AQN158">
        <v>0</v>
      </c>
      <c r="AQO158">
        <v>0</v>
      </c>
      <c r="AQP158">
        <v>0</v>
      </c>
      <c r="AQQ158">
        <v>0</v>
      </c>
      <c r="AQS158" t="s">
        <v>2326</v>
      </c>
      <c r="AQT158">
        <v>0</v>
      </c>
      <c r="AQU158">
        <v>0</v>
      </c>
      <c r="AQV158">
        <v>0</v>
      </c>
      <c r="AQW158">
        <v>1</v>
      </c>
      <c r="AQX158">
        <v>0</v>
      </c>
      <c r="AQY158">
        <v>0</v>
      </c>
      <c r="AQZ158">
        <v>0</v>
      </c>
      <c r="ARA158">
        <v>0</v>
      </c>
      <c r="ARB158">
        <v>0</v>
      </c>
      <c r="ARC158">
        <v>0</v>
      </c>
      <c r="ARD158">
        <v>0</v>
      </c>
      <c r="ARF158" t="s">
        <v>2335</v>
      </c>
      <c r="ARG158" t="s">
        <v>2220</v>
      </c>
      <c r="ARH158">
        <v>1</v>
      </c>
      <c r="ARI158">
        <v>0</v>
      </c>
      <c r="ARJ158">
        <v>0</v>
      </c>
      <c r="ARK158">
        <v>0</v>
      </c>
      <c r="ARL158">
        <v>0</v>
      </c>
      <c r="ARM158">
        <v>0</v>
      </c>
      <c r="ARO158" t="s">
        <v>2206</v>
      </c>
      <c r="ARP158">
        <v>1</v>
      </c>
      <c r="ARQ158">
        <v>0</v>
      </c>
      <c r="ARR158">
        <v>0</v>
      </c>
      <c r="ARS158">
        <v>0</v>
      </c>
      <c r="ART158">
        <v>0</v>
      </c>
      <c r="ARU158">
        <v>0</v>
      </c>
      <c r="ARW158">
        <v>0</v>
      </c>
      <c r="ARX158">
        <v>0</v>
      </c>
      <c r="ARY158">
        <v>0</v>
      </c>
      <c r="ASB158" t="s">
        <v>2211</v>
      </c>
      <c r="ASC158" t="s">
        <v>2206</v>
      </c>
      <c r="ASD158">
        <v>1</v>
      </c>
      <c r="ASE158">
        <v>0</v>
      </c>
      <c r="ASF158">
        <v>0</v>
      </c>
      <c r="ASG158">
        <v>0</v>
      </c>
      <c r="ASH158">
        <v>0</v>
      </c>
      <c r="ASI158">
        <v>0</v>
      </c>
      <c r="ASJ158">
        <v>0</v>
      </c>
      <c r="ASK158">
        <v>0</v>
      </c>
      <c r="ASL158">
        <v>0</v>
      </c>
      <c r="ASN158" t="s">
        <v>2206</v>
      </c>
      <c r="ASO158">
        <v>1</v>
      </c>
      <c r="ASP158">
        <v>0</v>
      </c>
      <c r="ASQ158">
        <v>0</v>
      </c>
      <c r="ASR158">
        <v>0</v>
      </c>
      <c r="ASS158">
        <v>0</v>
      </c>
      <c r="AST158">
        <v>0</v>
      </c>
      <c r="ASU158">
        <v>0</v>
      </c>
      <c r="ASV158">
        <v>0</v>
      </c>
      <c r="ASW158">
        <v>0</v>
      </c>
      <c r="ASX158">
        <v>0</v>
      </c>
      <c r="ASZ158" t="s">
        <v>2206</v>
      </c>
      <c r="ATA158">
        <v>1</v>
      </c>
      <c r="ATB158">
        <v>0</v>
      </c>
      <c r="ATC158">
        <v>0</v>
      </c>
      <c r="ATD158">
        <v>0</v>
      </c>
      <c r="ATE158">
        <v>0</v>
      </c>
      <c r="ATF158">
        <v>0</v>
      </c>
      <c r="ATG158">
        <v>0</v>
      </c>
      <c r="ATH158">
        <v>0</v>
      </c>
      <c r="ATI158">
        <v>0</v>
      </c>
      <c r="ATK158" t="s">
        <v>2206</v>
      </c>
      <c r="ATL158">
        <v>1</v>
      </c>
      <c r="ATM158">
        <v>0</v>
      </c>
      <c r="ATN158">
        <v>0</v>
      </c>
      <c r="ATO158">
        <v>0</v>
      </c>
      <c r="ATP158">
        <v>0</v>
      </c>
      <c r="ATQ158">
        <v>0</v>
      </c>
      <c r="ATR158">
        <v>0</v>
      </c>
      <c r="ATS158">
        <v>0</v>
      </c>
      <c r="ATT158">
        <v>0</v>
      </c>
      <c r="ATV158" t="s">
        <v>2213</v>
      </c>
      <c r="ATZ158" t="s">
        <v>2213</v>
      </c>
      <c r="AUD158" t="s">
        <v>2310</v>
      </c>
      <c r="AUF158" t="s">
        <v>2555</v>
      </c>
      <c r="AUI158">
        <v>470654671</v>
      </c>
      <c r="AUJ158" s="2">
        <v>45161.783541666657</v>
      </c>
      <c r="AUM158" t="s">
        <v>2214</v>
      </c>
      <c r="AUN158" t="s">
        <v>2215</v>
      </c>
      <c r="AUO158" t="s">
        <v>2216</v>
      </c>
    </row>
    <row r="159" spans="1:1237" x14ac:dyDescent="0.35">
      <c r="A159">
        <v>158</v>
      </c>
      <c r="B159" t="s">
        <v>2845</v>
      </c>
      <c r="C159" s="2">
        <v>45161</v>
      </c>
      <c r="D159" t="s">
        <v>2549</v>
      </c>
      <c r="E159" t="s">
        <v>2833</v>
      </c>
      <c r="F159" s="2">
        <v>45161.609533796298</v>
      </c>
      <c r="G159" s="2">
        <v>45161.639672233803</v>
      </c>
      <c r="H159" t="s">
        <v>2189</v>
      </c>
      <c r="K159" t="s">
        <v>2233</v>
      </c>
      <c r="L159" s="2">
        <v>45161</v>
      </c>
      <c r="M159" t="s">
        <v>73</v>
      </c>
      <c r="N159" t="s">
        <v>2191</v>
      </c>
      <c r="O159" t="s">
        <v>77</v>
      </c>
      <c r="P159" t="s">
        <v>2192</v>
      </c>
      <c r="S159" t="s">
        <v>2235</v>
      </c>
      <c r="T159" t="s">
        <v>2551</v>
      </c>
      <c r="V159" t="s">
        <v>2195</v>
      </c>
      <c r="X159" t="s">
        <v>2253</v>
      </c>
      <c r="AA159" t="s">
        <v>2206</v>
      </c>
      <c r="AB159">
        <v>0</v>
      </c>
      <c r="AC159">
        <v>0</v>
      </c>
      <c r="AD159">
        <v>0</v>
      </c>
      <c r="AE159">
        <v>1</v>
      </c>
      <c r="AF159">
        <v>1</v>
      </c>
      <c r="EK159" t="s">
        <v>2206</v>
      </c>
      <c r="EL159">
        <v>0</v>
      </c>
      <c r="EM159">
        <v>0</v>
      </c>
      <c r="EN159">
        <v>0</v>
      </c>
      <c r="EO159">
        <v>0</v>
      </c>
      <c r="EP159">
        <v>1</v>
      </c>
      <c r="EQ159">
        <v>1</v>
      </c>
      <c r="JB159" t="s">
        <v>2727</v>
      </c>
      <c r="JC159">
        <v>1</v>
      </c>
      <c r="JD159">
        <v>1</v>
      </c>
      <c r="JE159">
        <v>1</v>
      </c>
      <c r="JF159">
        <v>1</v>
      </c>
      <c r="JG159">
        <v>1</v>
      </c>
      <c r="JH159">
        <v>1</v>
      </c>
      <c r="JI159">
        <v>1</v>
      </c>
      <c r="JJ159">
        <v>1</v>
      </c>
      <c r="JK159">
        <v>1</v>
      </c>
      <c r="JL159">
        <v>1</v>
      </c>
      <c r="JM159">
        <v>1</v>
      </c>
      <c r="JN159">
        <v>1</v>
      </c>
      <c r="JO159">
        <v>1</v>
      </c>
      <c r="JP159">
        <v>1</v>
      </c>
      <c r="JQ159">
        <v>1</v>
      </c>
      <c r="JR159">
        <v>0</v>
      </c>
      <c r="JS159">
        <v>15</v>
      </c>
      <c r="JT159">
        <v>17</v>
      </c>
      <c r="JV159" t="s">
        <v>2200</v>
      </c>
      <c r="JW159">
        <v>500</v>
      </c>
      <c r="JX159" t="s">
        <v>2552</v>
      </c>
      <c r="KA159">
        <v>10</v>
      </c>
      <c r="KB159">
        <v>1</v>
      </c>
      <c r="KC159">
        <v>0</v>
      </c>
      <c r="KD159">
        <v>10</v>
      </c>
      <c r="KE159">
        <v>20</v>
      </c>
      <c r="KG159" t="s">
        <v>2200</v>
      </c>
      <c r="KH159" t="s">
        <v>2262</v>
      </c>
      <c r="KI159">
        <v>1</v>
      </c>
      <c r="KJ159">
        <v>1</v>
      </c>
      <c r="KK159">
        <v>6000</v>
      </c>
      <c r="KL159">
        <v>100</v>
      </c>
      <c r="KM159" t="s">
        <v>2552</v>
      </c>
      <c r="KP159">
        <v>10</v>
      </c>
      <c r="KQ159">
        <v>1</v>
      </c>
      <c r="KR159">
        <v>0</v>
      </c>
      <c r="KS159">
        <v>1500</v>
      </c>
      <c r="KT159">
        <v>3000</v>
      </c>
      <c r="KV159" t="s">
        <v>2200</v>
      </c>
      <c r="KW159" t="s">
        <v>2560</v>
      </c>
      <c r="KX159">
        <v>0</v>
      </c>
      <c r="KY159">
        <v>1</v>
      </c>
      <c r="KZ159">
        <v>1</v>
      </c>
      <c r="LB159">
        <v>25000</v>
      </c>
      <c r="LC159">
        <v>60000</v>
      </c>
      <c r="LD159" t="s">
        <v>2552</v>
      </c>
      <c r="LG159">
        <v>20</v>
      </c>
      <c r="LH159">
        <v>2</v>
      </c>
      <c r="LI159">
        <v>0</v>
      </c>
      <c r="LJ159">
        <v>100</v>
      </c>
      <c r="LK159">
        <v>300</v>
      </c>
      <c r="LM159" t="s">
        <v>2200</v>
      </c>
      <c r="LN159">
        <v>3500</v>
      </c>
      <c r="LO159" t="s">
        <v>2552</v>
      </c>
      <c r="LR159">
        <v>40</v>
      </c>
      <c r="LS159">
        <v>2</v>
      </c>
      <c r="LT159">
        <v>0</v>
      </c>
      <c r="LU159">
        <v>100</v>
      </c>
      <c r="LV159">
        <v>300</v>
      </c>
      <c r="LX159" t="s">
        <v>2200</v>
      </c>
      <c r="LY159">
        <v>2500</v>
      </c>
      <c r="LZ159" t="s">
        <v>2552</v>
      </c>
      <c r="MC159">
        <v>40</v>
      </c>
      <c r="MD159">
        <v>2</v>
      </c>
      <c r="ME159">
        <v>0</v>
      </c>
      <c r="MF159">
        <v>100</v>
      </c>
      <c r="MG159">
        <v>400</v>
      </c>
      <c r="MI159" t="s">
        <v>2200</v>
      </c>
      <c r="MJ159">
        <v>400</v>
      </c>
      <c r="MK159" t="s">
        <v>2552</v>
      </c>
      <c r="MN159">
        <v>31</v>
      </c>
      <c r="MO159">
        <v>1</v>
      </c>
      <c r="MP159">
        <v>0</v>
      </c>
      <c r="MQ159">
        <v>200</v>
      </c>
      <c r="MR159">
        <v>300</v>
      </c>
      <c r="MT159" t="s">
        <v>2200</v>
      </c>
      <c r="MU159">
        <v>150</v>
      </c>
      <c r="MV159" t="s">
        <v>2552</v>
      </c>
      <c r="MY159">
        <v>15</v>
      </c>
      <c r="MZ159">
        <v>1</v>
      </c>
      <c r="NA159">
        <v>0</v>
      </c>
      <c r="NB159">
        <v>100</v>
      </c>
      <c r="NC159">
        <v>300</v>
      </c>
      <c r="NE159" t="s">
        <v>2200</v>
      </c>
      <c r="NF159" t="s">
        <v>2240</v>
      </c>
      <c r="NG159">
        <v>1</v>
      </c>
      <c r="NH159">
        <v>1</v>
      </c>
      <c r="NI159">
        <v>1</v>
      </c>
      <c r="NJ159">
        <v>300</v>
      </c>
      <c r="NK159">
        <v>750</v>
      </c>
      <c r="NL159">
        <v>1000</v>
      </c>
      <c r="NM159" t="s">
        <v>2552</v>
      </c>
      <c r="NP159">
        <v>15</v>
      </c>
      <c r="NQ159">
        <v>2</v>
      </c>
      <c r="NR159">
        <v>0</v>
      </c>
      <c r="NS159">
        <v>100</v>
      </c>
      <c r="NT159">
        <v>300</v>
      </c>
      <c r="NV159" t="s">
        <v>2200</v>
      </c>
      <c r="NW159">
        <v>2500</v>
      </c>
      <c r="NX159" t="s">
        <v>2552</v>
      </c>
      <c r="OA159">
        <v>15</v>
      </c>
      <c r="OB159">
        <v>1</v>
      </c>
      <c r="OC159">
        <v>0</v>
      </c>
      <c r="OD159">
        <v>70</v>
      </c>
      <c r="OE159">
        <v>180</v>
      </c>
      <c r="OG159" t="s">
        <v>2200</v>
      </c>
      <c r="OH159">
        <v>2500</v>
      </c>
      <c r="OI159" t="s">
        <v>2552</v>
      </c>
      <c r="OL159">
        <v>20</v>
      </c>
      <c r="OM159">
        <v>2</v>
      </c>
      <c r="ON159">
        <v>0</v>
      </c>
      <c r="OO159">
        <v>60</v>
      </c>
      <c r="OP159">
        <v>200</v>
      </c>
      <c r="OR159" t="s">
        <v>2200</v>
      </c>
      <c r="OS159">
        <v>2500</v>
      </c>
      <c r="OT159" t="s">
        <v>2552</v>
      </c>
      <c r="OW159">
        <v>30</v>
      </c>
      <c r="OX159">
        <v>2</v>
      </c>
      <c r="OY159">
        <v>0</v>
      </c>
      <c r="OZ159">
        <v>50</v>
      </c>
      <c r="PA159">
        <v>150</v>
      </c>
      <c r="PC159" t="s">
        <v>2200</v>
      </c>
      <c r="PD159">
        <v>2000</v>
      </c>
      <c r="PE159" t="s">
        <v>2552</v>
      </c>
      <c r="PH159">
        <v>45</v>
      </c>
      <c r="PI159">
        <v>2</v>
      </c>
      <c r="PJ159">
        <v>0</v>
      </c>
      <c r="PK159">
        <v>50</v>
      </c>
      <c r="PL159">
        <v>160</v>
      </c>
      <c r="PN159" t="s">
        <v>2200</v>
      </c>
      <c r="PO159">
        <v>1000</v>
      </c>
      <c r="PP159" t="s">
        <v>2552</v>
      </c>
      <c r="PS159">
        <v>45</v>
      </c>
      <c r="PT159">
        <v>2</v>
      </c>
      <c r="PU159">
        <v>0</v>
      </c>
      <c r="PV159">
        <v>55</v>
      </c>
      <c r="PW159">
        <v>165</v>
      </c>
      <c r="PY159" t="s">
        <v>2200</v>
      </c>
      <c r="PZ159" t="s">
        <v>2195</v>
      </c>
      <c r="QA159">
        <v>3000</v>
      </c>
      <c r="QD159" t="s">
        <v>2342</v>
      </c>
      <c r="QG159">
        <v>35</v>
      </c>
      <c r="QH159">
        <v>2</v>
      </c>
      <c r="QI159">
        <v>0</v>
      </c>
      <c r="QJ159">
        <v>60</v>
      </c>
      <c r="QK159">
        <v>150</v>
      </c>
      <c r="QM159" t="s">
        <v>2200</v>
      </c>
      <c r="QN159">
        <v>300</v>
      </c>
      <c r="QO159" t="s">
        <v>2552</v>
      </c>
      <c r="QR159">
        <v>45</v>
      </c>
      <c r="QS159">
        <v>2</v>
      </c>
      <c r="QT159">
        <v>0</v>
      </c>
      <c r="QU159">
        <v>50</v>
      </c>
      <c r="QV159">
        <v>150</v>
      </c>
      <c r="QX159" t="s">
        <v>2195</v>
      </c>
      <c r="QZ159" t="s">
        <v>2846</v>
      </c>
      <c r="RA159">
        <v>0</v>
      </c>
      <c r="RB159">
        <v>0</v>
      </c>
      <c r="RC159">
        <v>0</v>
      </c>
      <c r="RD159">
        <v>0</v>
      </c>
      <c r="RE159">
        <v>0</v>
      </c>
      <c r="RF159">
        <v>1</v>
      </c>
      <c r="RG159">
        <v>1</v>
      </c>
      <c r="RH159">
        <v>0</v>
      </c>
      <c r="RI159">
        <v>1</v>
      </c>
      <c r="RJ159">
        <v>0</v>
      </c>
      <c r="RK159">
        <v>0</v>
      </c>
      <c r="RL159">
        <v>0</v>
      </c>
      <c r="RM159">
        <v>0</v>
      </c>
      <c r="RN159">
        <v>0</v>
      </c>
      <c r="RO159">
        <v>0</v>
      </c>
      <c r="RP159">
        <v>0</v>
      </c>
      <c r="RR159" t="s">
        <v>2847</v>
      </c>
      <c r="RS159">
        <v>0</v>
      </c>
      <c r="RT159">
        <v>0</v>
      </c>
      <c r="RU159">
        <v>1</v>
      </c>
      <c r="RV159">
        <v>0</v>
      </c>
      <c r="RW159">
        <v>0</v>
      </c>
      <c r="RX159">
        <v>0</v>
      </c>
      <c r="RY159">
        <v>1</v>
      </c>
      <c r="RZ159">
        <v>0</v>
      </c>
      <c r="SA159">
        <v>0</v>
      </c>
      <c r="SB159">
        <v>0</v>
      </c>
      <c r="SC159">
        <v>0</v>
      </c>
      <c r="SF159" t="s">
        <v>2204</v>
      </c>
      <c r="SG159">
        <v>1</v>
      </c>
      <c r="SH159">
        <v>0</v>
      </c>
      <c r="SI159">
        <v>0</v>
      </c>
      <c r="SJ159">
        <v>0</v>
      </c>
      <c r="UW159" t="s">
        <v>2206</v>
      </c>
      <c r="UX159">
        <v>0</v>
      </c>
      <c r="UY159">
        <v>0</v>
      </c>
      <c r="UZ159">
        <v>0</v>
      </c>
      <c r="VA159">
        <v>0</v>
      </c>
      <c r="VB159">
        <v>0</v>
      </c>
      <c r="VC159">
        <v>0</v>
      </c>
      <c r="VD159">
        <v>0</v>
      </c>
      <c r="VE159">
        <v>0</v>
      </c>
      <c r="VF159">
        <v>0</v>
      </c>
      <c r="VG159">
        <v>0</v>
      </c>
      <c r="VH159">
        <v>0</v>
      </c>
      <c r="VI159">
        <v>0</v>
      </c>
      <c r="VJ159">
        <v>0</v>
      </c>
      <c r="VK159">
        <v>0</v>
      </c>
      <c r="VL159">
        <v>0</v>
      </c>
      <c r="VM159">
        <v>0</v>
      </c>
      <c r="VN159">
        <v>0</v>
      </c>
      <c r="VO159">
        <v>0</v>
      </c>
      <c r="VP159">
        <v>0</v>
      </c>
      <c r="VQ159">
        <v>0</v>
      </c>
      <c r="VR159">
        <v>0</v>
      </c>
      <c r="VS159">
        <v>0</v>
      </c>
      <c r="VT159">
        <v>0</v>
      </c>
      <c r="VU159">
        <v>0</v>
      </c>
      <c r="VV159">
        <v>0</v>
      </c>
      <c r="VW159">
        <v>0</v>
      </c>
      <c r="VX159">
        <v>0</v>
      </c>
      <c r="VY159">
        <v>1</v>
      </c>
      <c r="VZ159">
        <v>1</v>
      </c>
      <c r="AQG159" t="s">
        <v>2206</v>
      </c>
      <c r="AQH159">
        <v>1</v>
      </c>
      <c r="AQI159">
        <v>0</v>
      </c>
      <c r="AQJ159">
        <v>0</v>
      </c>
      <c r="AQK159">
        <v>0</v>
      </c>
      <c r="AQL159">
        <v>0</v>
      </c>
      <c r="AQM159">
        <v>0</v>
      </c>
      <c r="AQN159">
        <v>0</v>
      </c>
      <c r="AQO159">
        <v>0</v>
      </c>
      <c r="AQP159">
        <v>0</v>
      </c>
      <c r="AQQ159">
        <v>0</v>
      </c>
      <c r="AQS159" t="s">
        <v>2326</v>
      </c>
      <c r="AQT159">
        <v>0</v>
      </c>
      <c r="AQU159">
        <v>0</v>
      </c>
      <c r="AQV159">
        <v>0</v>
      </c>
      <c r="AQW159">
        <v>1</v>
      </c>
      <c r="AQX159">
        <v>0</v>
      </c>
      <c r="AQY159">
        <v>0</v>
      </c>
      <c r="AQZ159">
        <v>0</v>
      </c>
      <c r="ARA159">
        <v>0</v>
      </c>
      <c r="ARB159">
        <v>0</v>
      </c>
      <c r="ARC159">
        <v>0</v>
      </c>
      <c r="ARD159">
        <v>0</v>
      </c>
      <c r="ARF159" t="s">
        <v>2306</v>
      </c>
      <c r="ARG159" t="s">
        <v>2579</v>
      </c>
      <c r="ARH159">
        <v>0</v>
      </c>
      <c r="ARI159">
        <v>0</v>
      </c>
      <c r="ARJ159">
        <v>0</v>
      </c>
      <c r="ARK159">
        <v>1</v>
      </c>
      <c r="ARL159">
        <v>0</v>
      </c>
      <c r="ARM159">
        <v>0</v>
      </c>
      <c r="ARO159" t="s">
        <v>2206</v>
      </c>
      <c r="ARP159">
        <v>1</v>
      </c>
      <c r="ARQ159">
        <v>0</v>
      </c>
      <c r="ARR159">
        <v>0</v>
      </c>
      <c r="ARS159">
        <v>0</v>
      </c>
      <c r="ART159">
        <v>0</v>
      </c>
      <c r="ARU159">
        <v>0</v>
      </c>
      <c r="ARW159">
        <v>0</v>
      </c>
      <c r="ARX159">
        <v>0</v>
      </c>
      <c r="ARY159">
        <v>0</v>
      </c>
      <c r="ASB159" t="s">
        <v>2211</v>
      </c>
      <c r="ASC159" t="s">
        <v>2206</v>
      </c>
      <c r="ASD159">
        <v>1</v>
      </c>
      <c r="ASE159">
        <v>0</v>
      </c>
      <c r="ASF159">
        <v>0</v>
      </c>
      <c r="ASG159">
        <v>0</v>
      </c>
      <c r="ASH159">
        <v>0</v>
      </c>
      <c r="ASI159">
        <v>0</v>
      </c>
      <c r="ASJ159">
        <v>0</v>
      </c>
      <c r="ASK159">
        <v>0</v>
      </c>
      <c r="ASL159">
        <v>0</v>
      </c>
      <c r="ASN159" t="s">
        <v>2206</v>
      </c>
      <c r="ASO159">
        <v>1</v>
      </c>
      <c r="ASP159">
        <v>0</v>
      </c>
      <c r="ASQ159">
        <v>0</v>
      </c>
      <c r="ASR159">
        <v>0</v>
      </c>
      <c r="ASS159">
        <v>0</v>
      </c>
      <c r="AST159">
        <v>0</v>
      </c>
      <c r="ASU159">
        <v>0</v>
      </c>
      <c r="ASV159">
        <v>0</v>
      </c>
      <c r="ASW159">
        <v>0</v>
      </c>
      <c r="ASX159">
        <v>0</v>
      </c>
      <c r="ASZ159" t="s">
        <v>2206</v>
      </c>
      <c r="ATA159">
        <v>1</v>
      </c>
      <c r="ATB159">
        <v>0</v>
      </c>
      <c r="ATC159">
        <v>0</v>
      </c>
      <c r="ATD159">
        <v>0</v>
      </c>
      <c r="ATE159">
        <v>0</v>
      </c>
      <c r="ATF159">
        <v>0</v>
      </c>
      <c r="ATG159">
        <v>0</v>
      </c>
      <c r="ATH159">
        <v>0</v>
      </c>
      <c r="ATI159">
        <v>0</v>
      </c>
      <c r="ATK159" t="s">
        <v>2206</v>
      </c>
      <c r="ATL159">
        <v>1</v>
      </c>
      <c r="ATM159">
        <v>0</v>
      </c>
      <c r="ATN159">
        <v>0</v>
      </c>
      <c r="ATO159">
        <v>0</v>
      </c>
      <c r="ATP159">
        <v>0</v>
      </c>
      <c r="ATQ159">
        <v>0</v>
      </c>
      <c r="ATR159">
        <v>0</v>
      </c>
      <c r="ATS159">
        <v>0</v>
      </c>
      <c r="ATT159">
        <v>0</v>
      </c>
      <c r="ATV159" t="s">
        <v>2213</v>
      </c>
      <c r="ATZ159" t="s">
        <v>2213</v>
      </c>
      <c r="AUD159" t="s">
        <v>2310</v>
      </c>
      <c r="AUF159" t="s">
        <v>2555</v>
      </c>
      <c r="AUI159">
        <v>470654688</v>
      </c>
      <c r="AUJ159" s="2">
        <v>45161.783576388887</v>
      </c>
      <c r="AUM159" t="s">
        <v>2214</v>
      </c>
      <c r="AUN159" t="s">
        <v>2215</v>
      </c>
      <c r="AUO159" t="s">
        <v>2216</v>
      </c>
    </row>
    <row r="160" spans="1:1237" x14ac:dyDescent="0.35">
      <c r="A160">
        <v>159</v>
      </c>
      <c r="B160" t="s">
        <v>2848</v>
      </c>
      <c r="C160" s="2">
        <v>45161</v>
      </c>
      <c r="D160" t="s">
        <v>2549</v>
      </c>
      <c r="E160" t="s">
        <v>2833</v>
      </c>
      <c r="F160" s="2">
        <v>45161.639916805558</v>
      </c>
      <c r="G160" s="2">
        <v>45161.649915775459</v>
      </c>
      <c r="H160" t="s">
        <v>2189</v>
      </c>
      <c r="K160" t="s">
        <v>2233</v>
      </c>
      <c r="L160" s="2">
        <v>45161</v>
      </c>
      <c r="M160" t="s">
        <v>73</v>
      </c>
      <c r="N160" t="s">
        <v>2191</v>
      </c>
      <c r="O160" t="s">
        <v>77</v>
      </c>
      <c r="P160" t="s">
        <v>2192</v>
      </c>
      <c r="S160" t="s">
        <v>2235</v>
      </c>
      <c r="T160" t="s">
        <v>2551</v>
      </c>
      <c r="V160" t="s">
        <v>2195</v>
      </c>
      <c r="X160" t="s">
        <v>2253</v>
      </c>
      <c r="AA160" t="s">
        <v>2206</v>
      </c>
      <c r="AB160">
        <v>0</v>
      </c>
      <c r="AC160">
        <v>0</v>
      </c>
      <c r="AD160">
        <v>0</v>
      </c>
      <c r="AE160">
        <v>1</v>
      </c>
      <c r="AF160">
        <v>1</v>
      </c>
      <c r="EK160" t="s">
        <v>2206</v>
      </c>
      <c r="EL160">
        <v>0</v>
      </c>
      <c r="EM160">
        <v>0</v>
      </c>
      <c r="EN160">
        <v>0</v>
      </c>
      <c r="EO160">
        <v>0</v>
      </c>
      <c r="EP160">
        <v>1</v>
      </c>
      <c r="EQ160">
        <v>1</v>
      </c>
      <c r="JB160" t="s">
        <v>2314</v>
      </c>
      <c r="JC160">
        <v>1</v>
      </c>
      <c r="JD160">
        <v>1</v>
      </c>
      <c r="JE160">
        <v>1</v>
      </c>
      <c r="JF160">
        <v>1</v>
      </c>
      <c r="JG160">
        <v>1</v>
      </c>
      <c r="JH160">
        <v>1</v>
      </c>
      <c r="JI160">
        <v>1</v>
      </c>
      <c r="JJ160">
        <v>1</v>
      </c>
      <c r="JK160">
        <v>1</v>
      </c>
      <c r="JL160">
        <v>1</v>
      </c>
      <c r="JM160">
        <v>1</v>
      </c>
      <c r="JN160">
        <v>1</v>
      </c>
      <c r="JO160">
        <v>1</v>
      </c>
      <c r="JP160">
        <v>1</v>
      </c>
      <c r="JQ160">
        <v>1</v>
      </c>
      <c r="JR160">
        <v>0</v>
      </c>
      <c r="JS160">
        <v>15</v>
      </c>
      <c r="JT160">
        <v>17</v>
      </c>
      <c r="JV160" t="s">
        <v>2200</v>
      </c>
      <c r="JW160">
        <v>500</v>
      </c>
      <c r="JX160" t="s">
        <v>2552</v>
      </c>
      <c r="KA160">
        <v>10</v>
      </c>
      <c r="KB160">
        <v>2</v>
      </c>
      <c r="KC160">
        <v>0</v>
      </c>
      <c r="KD160">
        <v>10</v>
      </c>
      <c r="KE160">
        <v>20</v>
      </c>
      <c r="KG160" t="s">
        <v>2200</v>
      </c>
      <c r="KH160" t="s">
        <v>2262</v>
      </c>
      <c r="KI160">
        <v>1</v>
      </c>
      <c r="KJ160">
        <v>1</v>
      </c>
      <c r="KK160">
        <v>6000</v>
      </c>
      <c r="KL160">
        <v>100</v>
      </c>
      <c r="KM160" t="s">
        <v>2552</v>
      </c>
      <c r="KP160">
        <v>15</v>
      </c>
      <c r="KQ160">
        <v>2</v>
      </c>
      <c r="KR160">
        <v>0</v>
      </c>
      <c r="KS160">
        <v>20</v>
      </c>
      <c r="KT160">
        <v>40</v>
      </c>
      <c r="KV160" t="s">
        <v>2200</v>
      </c>
      <c r="KW160" t="s">
        <v>2560</v>
      </c>
      <c r="KX160">
        <v>0</v>
      </c>
      <c r="KY160">
        <v>1</v>
      </c>
      <c r="KZ160">
        <v>1</v>
      </c>
      <c r="LB160">
        <v>25000</v>
      </c>
      <c r="LC160">
        <v>60000</v>
      </c>
      <c r="LD160" t="s">
        <v>2342</v>
      </c>
      <c r="LG160">
        <v>20</v>
      </c>
      <c r="LH160">
        <v>2</v>
      </c>
      <c r="LI160">
        <v>0</v>
      </c>
      <c r="LJ160">
        <v>50</v>
      </c>
      <c r="LK160">
        <v>150</v>
      </c>
      <c r="LM160" t="s">
        <v>2200</v>
      </c>
      <c r="LN160">
        <v>3500</v>
      </c>
      <c r="LO160" t="s">
        <v>2342</v>
      </c>
      <c r="LR160">
        <v>30</v>
      </c>
      <c r="LS160">
        <v>2</v>
      </c>
      <c r="LT160">
        <v>0</v>
      </c>
      <c r="LU160">
        <v>50</v>
      </c>
      <c r="LV160">
        <v>160</v>
      </c>
      <c r="LX160" t="s">
        <v>2200</v>
      </c>
      <c r="LY160">
        <v>2500</v>
      </c>
      <c r="LZ160" t="s">
        <v>2552</v>
      </c>
      <c r="MC160">
        <v>30</v>
      </c>
      <c r="MD160">
        <v>2</v>
      </c>
      <c r="ME160">
        <v>0</v>
      </c>
      <c r="MF160">
        <v>60</v>
      </c>
      <c r="MG160">
        <v>155</v>
      </c>
      <c r="MI160" t="s">
        <v>2200</v>
      </c>
      <c r="MJ160">
        <v>400</v>
      </c>
      <c r="MK160" t="s">
        <v>2552</v>
      </c>
      <c r="MN160">
        <v>25</v>
      </c>
      <c r="MO160">
        <v>2</v>
      </c>
      <c r="MP160">
        <v>0</v>
      </c>
      <c r="MQ160">
        <v>50</v>
      </c>
      <c r="MR160">
        <v>150</v>
      </c>
      <c r="MT160" t="s">
        <v>2200</v>
      </c>
      <c r="MU160">
        <v>150</v>
      </c>
      <c r="MV160" t="s">
        <v>2552</v>
      </c>
      <c r="MY160">
        <v>30</v>
      </c>
      <c r="MZ160">
        <v>2</v>
      </c>
      <c r="NA160">
        <v>0</v>
      </c>
      <c r="NB160">
        <v>50</v>
      </c>
      <c r="NC160">
        <v>120</v>
      </c>
      <c r="NE160" t="s">
        <v>2200</v>
      </c>
      <c r="NF160" t="s">
        <v>2240</v>
      </c>
      <c r="NG160">
        <v>1</v>
      </c>
      <c r="NH160">
        <v>1</v>
      </c>
      <c r="NI160">
        <v>1</v>
      </c>
      <c r="NJ160">
        <v>300</v>
      </c>
      <c r="NK160">
        <v>750</v>
      </c>
      <c r="NL160">
        <v>1000</v>
      </c>
      <c r="NM160" t="s">
        <v>2552</v>
      </c>
      <c r="NP160">
        <v>35</v>
      </c>
      <c r="NQ160">
        <v>2</v>
      </c>
      <c r="NR160">
        <v>0</v>
      </c>
      <c r="NS160">
        <v>80</v>
      </c>
      <c r="NT160">
        <v>170</v>
      </c>
      <c r="NV160" t="s">
        <v>2200</v>
      </c>
      <c r="NW160">
        <v>2500</v>
      </c>
      <c r="NX160" t="s">
        <v>2342</v>
      </c>
      <c r="OA160">
        <v>25</v>
      </c>
      <c r="OB160">
        <v>2</v>
      </c>
      <c r="OC160">
        <v>0</v>
      </c>
      <c r="OD160">
        <v>50</v>
      </c>
      <c r="OE160">
        <v>150</v>
      </c>
      <c r="OG160" t="s">
        <v>2200</v>
      </c>
      <c r="OH160">
        <v>2500</v>
      </c>
      <c r="OI160" t="s">
        <v>2552</v>
      </c>
      <c r="OL160">
        <v>30</v>
      </c>
      <c r="OM160">
        <v>2</v>
      </c>
      <c r="ON160">
        <v>0</v>
      </c>
      <c r="OO160">
        <v>50</v>
      </c>
      <c r="OP160">
        <v>150</v>
      </c>
      <c r="OR160" t="s">
        <v>2200</v>
      </c>
      <c r="OS160">
        <v>2500</v>
      </c>
      <c r="OT160" t="s">
        <v>2342</v>
      </c>
      <c r="OW160">
        <v>45</v>
      </c>
      <c r="OX160">
        <v>2</v>
      </c>
      <c r="OY160">
        <v>0</v>
      </c>
      <c r="OZ160">
        <v>50</v>
      </c>
      <c r="PA160">
        <v>155</v>
      </c>
      <c r="PC160" t="s">
        <v>2200</v>
      </c>
      <c r="PD160">
        <v>2000</v>
      </c>
      <c r="PE160" t="s">
        <v>2342</v>
      </c>
      <c r="PH160">
        <v>20</v>
      </c>
      <c r="PI160">
        <v>2</v>
      </c>
      <c r="PJ160">
        <v>0</v>
      </c>
      <c r="PK160">
        <v>25</v>
      </c>
      <c r="PL160">
        <v>70</v>
      </c>
      <c r="PN160" t="s">
        <v>2200</v>
      </c>
      <c r="PO160">
        <v>1000</v>
      </c>
      <c r="PP160" t="s">
        <v>2342</v>
      </c>
      <c r="PS160">
        <v>30</v>
      </c>
      <c r="PT160">
        <v>2</v>
      </c>
      <c r="PU160">
        <v>0</v>
      </c>
      <c r="PV160">
        <v>50</v>
      </c>
      <c r="PW160">
        <v>160</v>
      </c>
      <c r="PY160" t="s">
        <v>2200</v>
      </c>
      <c r="PZ160" t="s">
        <v>2195</v>
      </c>
      <c r="QA160">
        <v>3000</v>
      </c>
      <c r="QD160" t="s">
        <v>2342</v>
      </c>
      <c r="QG160">
        <v>25</v>
      </c>
      <c r="QH160">
        <v>2</v>
      </c>
      <c r="QI160">
        <v>0</v>
      </c>
      <c r="QJ160">
        <v>50</v>
      </c>
      <c r="QK160">
        <v>165</v>
      </c>
      <c r="QM160" t="s">
        <v>2200</v>
      </c>
      <c r="QN160">
        <v>300</v>
      </c>
      <c r="QO160" t="s">
        <v>2342</v>
      </c>
      <c r="QR160">
        <v>35</v>
      </c>
      <c r="QS160">
        <v>2</v>
      </c>
      <c r="QT160">
        <v>0</v>
      </c>
      <c r="QU160">
        <v>60</v>
      </c>
      <c r="QV160">
        <v>120</v>
      </c>
      <c r="QX160" t="s">
        <v>2220</v>
      </c>
      <c r="SF160" t="s">
        <v>2204</v>
      </c>
      <c r="SG160">
        <v>1</v>
      </c>
      <c r="SH160">
        <v>0</v>
      </c>
      <c r="SI160">
        <v>0</v>
      </c>
      <c r="SJ160">
        <v>0</v>
      </c>
      <c r="UW160" t="s">
        <v>2206</v>
      </c>
      <c r="UX160">
        <v>0</v>
      </c>
      <c r="UY160">
        <v>0</v>
      </c>
      <c r="UZ160">
        <v>0</v>
      </c>
      <c r="VA160">
        <v>0</v>
      </c>
      <c r="VB160">
        <v>0</v>
      </c>
      <c r="VC160">
        <v>0</v>
      </c>
      <c r="VD160">
        <v>0</v>
      </c>
      <c r="VE160">
        <v>0</v>
      </c>
      <c r="VF160">
        <v>0</v>
      </c>
      <c r="VG160">
        <v>0</v>
      </c>
      <c r="VH160">
        <v>0</v>
      </c>
      <c r="VI160">
        <v>0</v>
      </c>
      <c r="VJ160">
        <v>0</v>
      </c>
      <c r="VK160">
        <v>0</v>
      </c>
      <c r="VL160">
        <v>0</v>
      </c>
      <c r="VM160">
        <v>0</v>
      </c>
      <c r="VN160">
        <v>0</v>
      </c>
      <c r="VO160">
        <v>0</v>
      </c>
      <c r="VP160">
        <v>0</v>
      </c>
      <c r="VQ160">
        <v>0</v>
      </c>
      <c r="VR160">
        <v>0</v>
      </c>
      <c r="VS160">
        <v>0</v>
      </c>
      <c r="VT160">
        <v>0</v>
      </c>
      <c r="VU160">
        <v>0</v>
      </c>
      <c r="VV160">
        <v>0</v>
      </c>
      <c r="VW160">
        <v>0</v>
      </c>
      <c r="VX160">
        <v>0</v>
      </c>
      <c r="VY160">
        <v>1</v>
      </c>
      <c r="VZ160">
        <v>1</v>
      </c>
      <c r="AQG160" t="s">
        <v>2206</v>
      </c>
      <c r="AQH160">
        <v>1</v>
      </c>
      <c r="AQI160">
        <v>0</v>
      </c>
      <c r="AQJ160">
        <v>0</v>
      </c>
      <c r="AQK160">
        <v>0</v>
      </c>
      <c r="AQL160">
        <v>0</v>
      </c>
      <c r="AQM160">
        <v>0</v>
      </c>
      <c r="AQN160">
        <v>0</v>
      </c>
      <c r="AQO160">
        <v>0</v>
      </c>
      <c r="AQP160">
        <v>0</v>
      </c>
      <c r="AQQ160">
        <v>0</v>
      </c>
      <c r="AQS160" t="s">
        <v>2305</v>
      </c>
      <c r="AQT160">
        <v>0</v>
      </c>
      <c r="AQU160">
        <v>0</v>
      </c>
      <c r="AQV160">
        <v>1</v>
      </c>
      <c r="AQW160">
        <v>0</v>
      </c>
      <c r="AQX160">
        <v>0</v>
      </c>
      <c r="AQY160">
        <v>0</v>
      </c>
      <c r="AQZ160">
        <v>0</v>
      </c>
      <c r="ARA160">
        <v>0</v>
      </c>
      <c r="ARB160">
        <v>0</v>
      </c>
      <c r="ARC160">
        <v>0</v>
      </c>
      <c r="ARD160">
        <v>0</v>
      </c>
      <c r="ARF160" t="s">
        <v>2306</v>
      </c>
      <c r="ARG160" t="s">
        <v>2220</v>
      </c>
      <c r="ARH160">
        <v>1</v>
      </c>
      <c r="ARI160">
        <v>0</v>
      </c>
      <c r="ARJ160">
        <v>0</v>
      </c>
      <c r="ARK160">
        <v>0</v>
      </c>
      <c r="ARL160">
        <v>0</v>
      </c>
      <c r="ARM160">
        <v>0</v>
      </c>
      <c r="ARO160" t="s">
        <v>2206</v>
      </c>
      <c r="ARP160">
        <v>1</v>
      </c>
      <c r="ARQ160">
        <v>0</v>
      </c>
      <c r="ARR160">
        <v>0</v>
      </c>
      <c r="ARS160">
        <v>0</v>
      </c>
      <c r="ART160">
        <v>0</v>
      </c>
      <c r="ARU160">
        <v>0</v>
      </c>
      <c r="ARW160">
        <v>0</v>
      </c>
      <c r="ARX160">
        <v>0</v>
      </c>
      <c r="ARY160">
        <v>0</v>
      </c>
      <c r="ASB160" t="s">
        <v>2211</v>
      </c>
      <c r="ASC160" t="s">
        <v>2206</v>
      </c>
      <c r="ASD160">
        <v>1</v>
      </c>
      <c r="ASE160">
        <v>0</v>
      </c>
      <c r="ASF160">
        <v>0</v>
      </c>
      <c r="ASG160">
        <v>0</v>
      </c>
      <c r="ASH160">
        <v>0</v>
      </c>
      <c r="ASI160">
        <v>0</v>
      </c>
      <c r="ASJ160">
        <v>0</v>
      </c>
      <c r="ASK160">
        <v>0</v>
      </c>
      <c r="ASL160">
        <v>0</v>
      </c>
      <c r="ASN160" t="s">
        <v>2206</v>
      </c>
      <c r="ASO160">
        <v>1</v>
      </c>
      <c r="ASP160">
        <v>0</v>
      </c>
      <c r="ASQ160">
        <v>0</v>
      </c>
      <c r="ASR160">
        <v>0</v>
      </c>
      <c r="ASS160">
        <v>0</v>
      </c>
      <c r="AST160">
        <v>0</v>
      </c>
      <c r="ASU160">
        <v>0</v>
      </c>
      <c r="ASV160">
        <v>0</v>
      </c>
      <c r="ASW160">
        <v>0</v>
      </c>
      <c r="ASX160">
        <v>0</v>
      </c>
      <c r="ASZ160" t="s">
        <v>2206</v>
      </c>
      <c r="ATA160">
        <v>1</v>
      </c>
      <c r="ATB160">
        <v>0</v>
      </c>
      <c r="ATC160">
        <v>0</v>
      </c>
      <c r="ATD160">
        <v>0</v>
      </c>
      <c r="ATE160">
        <v>0</v>
      </c>
      <c r="ATF160">
        <v>0</v>
      </c>
      <c r="ATG160">
        <v>0</v>
      </c>
      <c r="ATH160">
        <v>0</v>
      </c>
      <c r="ATI160">
        <v>0</v>
      </c>
      <c r="ATK160" t="s">
        <v>2206</v>
      </c>
      <c r="ATL160">
        <v>1</v>
      </c>
      <c r="ATM160">
        <v>0</v>
      </c>
      <c r="ATN160">
        <v>0</v>
      </c>
      <c r="ATO160">
        <v>0</v>
      </c>
      <c r="ATP160">
        <v>0</v>
      </c>
      <c r="ATQ160">
        <v>0</v>
      </c>
      <c r="ATR160">
        <v>0</v>
      </c>
      <c r="ATS160">
        <v>0</v>
      </c>
      <c r="ATT160">
        <v>0</v>
      </c>
      <c r="ATV160" t="s">
        <v>2213</v>
      </c>
      <c r="ATZ160" t="s">
        <v>2213</v>
      </c>
      <c r="AUD160" t="s">
        <v>2310</v>
      </c>
      <c r="AUF160" t="s">
        <v>2555</v>
      </c>
      <c r="AUI160">
        <v>470654701</v>
      </c>
      <c r="AUJ160" s="2">
        <v>45161.78361111111</v>
      </c>
      <c r="AUM160" t="s">
        <v>2214</v>
      </c>
      <c r="AUN160" t="s">
        <v>2215</v>
      </c>
      <c r="AUO160" t="s">
        <v>2216</v>
      </c>
    </row>
    <row r="161" spans="1:1237" x14ac:dyDescent="0.35">
      <c r="A161">
        <v>160</v>
      </c>
      <c r="B161" t="s">
        <v>2849</v>
      </c>
      <c r="C161" s="2">
        <v>45161</v>
      </c>
      <c r="D161" t="s">
        <v>2549</v>
      </c>
      <c r="E161" t="s">
        <v>2833</v>
      </c>
      <c r="F161" s="2">
        <v>45161.650112037038</v>
      </c>
      <c r="G161" s="2">
        <v>45161.659972013891</v>
      </c>
      <c r="H161" t="s">
        <v>2189</v>
      </c>
      <c r="K161" t="s">
        <v>2233</v>
      </c>
      <c r="L161" s="2">
        <v>45161</v>
      </c>
      <c r="M161" t="s">
        <v>73</v>
      </c>
      <c r="N161" t="s">
        <v>2191</v>
      </c>
      <c r="O161" t="s">
        <v>77</v>
      </c>
      <c r="P161" t="s">
        <v>2192</v>
      </c>
      <c r="S161" t="s">
        <v>2235</v>
      </c>
      <c r="T161" t="s">
        <v>2551</v>
      </c>
      <c r="V161" t="s">
        <v>2195</v>
      </c>
      <c r="X161" t="s">
        <v>2253</v>
      </c>
      <c r="AA161" t="s">
        <v>2206</v>
      </c>
      <c r="AB161">
        <v>0</v>
      </c>
      <c r="AC161">
        <v>0</v>
      </c>
      <c r="AD161">
        <v>0</v>
      </c>
      <c r="AE161">
        <v>1</v>
      </c>
      <c r="AF161">
        <v>1</v>
      </c>
      <c r="EK161" t="s">
        <v>2206</v>
      </c>
      <c r="EL161">
        <v>0</v>
      </c>
      <c r="EM161">
        <v>0</v>
      </c>
      <c r="EN161">
        <v>0</v>
      </c>
      <c r="EO161">
        <v>0</v>
      </c>
      <c r="EP161">
        <v>1</v>
      </c>
      <c r="EQ161">
        <v>1</v>
      </c>
      <c r="JB161" t="s">
        <v>2314</v>
      </c>
      <c r="JC161">
        <v>1</v>
      </c>
      <c r="JD161">
        <v>1</v>
      </c>
      <c r="JE161">
        <v>1</v>
      </c>
      <c r="JF161">
        <v>1</v>
      </c>
      <c r="JG161">
        <v>1</v>
      </c>
      <c r="JH161">
        <v>1</v>
      </c>
      <c r="JI161">
        <v>1</v>
      </c>
      <c r="JJ161">
        <v>1</v>
      </c>
      <c r="JK161">
        <v>1</v>
      </c>
      <c r="JL161">
        <v>1</v>
      </c>
      <c r="JM161">
        <v>1</v>
      </c>
      <c r="JN161">
        <v>1</v>
      </c>
      <c r="JO161">
        <v>1</v>
      </c>
      <c r="JP161">
        <v>1</v>
      </c>
      <c r="JQ161">
        <v>1</v>
      </c>
      <c r="JR161">
        <v>0</v>
      </c>
      <c r="JS161">
        <v>15</v>
      </c>
      <c r="JT161">
        <v>17</v>
      </c>
      <c r="JV161" t="s">
        <v>2200</v>
      </c>
      <c r="JW161">
        <v>500</v>
      </c>
      <c r="JX161" t="s">
        <v>2342</v>
      </c>
      <c r="KA161">
        <v>15</v>
      </c>
      <c r="KB161">
        <v>2</v>
      </c>
      <c r="KC161">
        <v>0</v>
      </c>
      <c r="KD161">
        <v>20</v>
      </c>
      <c r="KE161">
        <v>40</v>
      </c>
      <c r="KG161" t="s">
        <v>2200</v>
      </c>
      <c r="KH161" t="s">
        <v>2262</v>
      </c>
      <c r="KI161">
        <v>1</v>
      </c>
      <c r="KJ161">
        <v>1</v>
      </c>
      <c r="KK161">
        <v>6000</v>
      </c>
      <c r="KL161">
        <v>100</v>
      </c>
      <c r="KM161" t="s">
        <v>2342</v>
      </c>
      <c r="KP161">
        <v>10</v>
      </c>
      <c r="KQ161">
        <v>2</v>
      </c>
      <c r="KR161">
        <v>0</v>
      </c>
      <c r="KS161">
        <v>25</v>
      </c>
      <c r="KT161">
        <v>70</v>
      </c>
      <c r="KV161" t="s">
        <v>2200</v>
      </c>
      <c r="KW161" t="s">
        <v>2560</v>
      </c>
      <c r="KX161">
        <v>0</v>
      </c>
      <c r="KY161">
        <v>1</v>
      </c>
      <c r="KZ161">
        <v>1</v>
      </c>
      <c r="LB161">
        <v>25000</v>
      </c>
      <c r="LC161">
        <v>60000</v>
      </c>
      <c r="LD161" t="s">
        <v>2342</v>
      </c>
      <c r="LG161">
        <v>20</v>
      </c>
      <c r="LH161">
        <v>2</v>
      </c>
      <c r="LI161">
        <v>0</v>
      </c>
      <c r="LJ161">
        <v>50</v>
      </c>
      <c r="LK161">
        <v>150</v>
      </c>
      <c r="LM161" t="s">
        <v>2200</v>
      </c>
      <c r="LN161">
        <v>3500</v>
      </c>
      <c r="LO161" t="s">
        <v>2342</v>
      </c>
      <c r="LR161">
        <v>40</v>
      </c>
      <c r="LS161">
        <v>2</v>
      </c>
      <c r="LT161">
        <v>0</v>
      </c>
      <c r="LU161">
        <v>50</v>
      </c>
      <c r="LV161">
        <v>150</v>
      </c>
      <c r="LX161" t="s">
        <v>2200</v>
      </c>
      <c r="LY161">
        <v>2500</v>
      </c>
      <c r="LZ161" t="s">
        <v>2342</v>
      </c>
      <c r="MC161">
        <v>25</v>
      </c>
      <c r="MD161">
        <v>3</v>
      </c>
      <c r="ME161">
        <v>0</v>
      </c>
      <c r="MF161">
        <v>60</v>
      </c>
      <c r="MG161">
        <v>150</v>
      </c>
      <c r="MI161" t="s">
        <v>2200</v>
      </c>
      <c r="MJ161">
        <v>400</v>
      </c>
      <c r="MK161" t="s">
        <v>2342</v>
      </c>
      <c r="MN161">
        <v>20</v>
      </c>
      <c r="MO161">
        <v>3</v>
      </c>
      <c r="MP161">
        <v>0</v>
      </c>
      <c r="MQ161">
        <v>70</v>
      </c>
      <c r="MR161">
        <v>180</v>
      </c>
      <c r="MT161" t="s">
        <v>2200</v>
      </c>
      <c r="MU161">
        <v>150</v>
      </c>
      <c r="MV161" t="s">
        <v>2342</v>
      </c>
      <c r="MY161">
        <v>25</v>
      </c>
      <c r="MZ161">
        <v>3</v>
      </c>
      <c r="NA161">
        <v>0</v>
      </c>
      <c r="NB161">
        <v>50</v>
      </c>
      <c r="NC161">
        <v>160</v>
      </c>
      <c r="NE161" t="s">
        <v>2200</v>
      </c>
      <c r="NF161" t="s">
        <v>2240</v>
      </c>
      <c r="NG161">
        <v>1</v>
      </c>
      <c r="NH161">
        <v>1</v>
      </c>
      <c r="NI161">
        <v>1</v>
      </c>
      <c r="NJ161">
        <v>300</v>
      </c>
      <c r="NK161">
        <v>750</v>
      </c>
      <c r="NL161">
        <v>1000</v>
      </c>
      <c r="NM161" t="s">
        <v>2342</v>
      </c>
      <c r="NP161">
        <v>35</v>
      </c>
      <c r="NQ161">
        <v>3</v>
      </c>
      <c r="NR161">
        <v>0</v>
      </c>
      <c r="NS161">
        <v>50</v>
      </c>
      <c r="NT161">
        <v>150</v>
      </c>
      <c r="NV161" t="s">
        <v>2200</v>
      </c>
      <c r="NW161">
        <v>2500</v>
      </c>
      <c r="NX161" t="s">
        <v>2342</v>
      </c>
      <c r="OA161">
        <v>40</v>
      </c>
      <c r="OB161">
        <v>3</v>
      </c>
      <c r="OC161">
        <v>0</v>
      </c>
      <c r="OD161">
        <v>60</v>
      </c>
      <c r="OE161">
        <v>170</v>
      </c>
      <c r="OG161" t="s">
        <v>2200</v>
      </c>
      <c r="OH161">
        <v>2500</v>
      </c>
      <c r="OI161" t="s">
        <v>2342</v>
      </c>
      <c r="OL161">
        <v>30</v>
      </c>
      <c r="OM161">
        <v>2</v>
      </c>
      <c r="ON161">
        <v>0</v>
      </c>
      <c r="OO161">
        <v>60</v>
      </c>
      <c r="OP161">
        <v>150</v>
      </c>
      <c r="OR161" t="s">
        <v>2200</v>
      </c>
      <c r="OS161">
        <v>2500</v>
      </c>
      <c r="OT161" t="s">
        <v>2342</v>
      </c>
      <c r="OW161">
        <v>25</v>
      </c>
      <c r="OX161">
        <v>2</v>
      </c>
      <c r="OY161">
        <v>0</v>
      </c>
      <c r="OZ161">
        <v>50</v>
      </c>
      <c r="PA161">
        <v>160</v>
      </c>
      <c r="PC161" t="s">
        <v>2200</v>
      </c>
      <c r="PD161">
        <v>2000</v>
      </c>
      <c r="PE161" t="s">
        <v>2342</v>
      </c>
      <c r="PH161">
        <v>20</v>
      </c>
      <c r="PI161">
        <v>2</v>
      </c>
      <c r="PJ161">
        <v>0</v>
      </c>
      <c r="PK161">
        <v>60</v>
      </c>
      <c r="PL161">
        <v>180</v>
      </c>
      <c r="PN161" t="s">
        <v>2200</v>
      </c>
      <c r="PO161">
        <v>1000</v>
      </c>
      <c r="PP161" t="s">
        <v>2342</v>
      </c>
      <c r="PS161">
        <v>30</v>
      </c>
      <c r="PT161">
        <v>2</v>
      </c>
      <c r="PU161">
        <v>0</v>
      </c>
      <c r="PV161">
        <v>50</v>
      </c>
      <c r="PW161">
        <v>160</v>
      </c>
      <c r="PY161" t="s">
        <v>2200</v>
      </c>
      <c r="PZ161" t="s">
        <v>2195</v>
      </c>
      <c r="QA161">
        <v>3000</v>
      </c>
      <c r="QD161" t="s">
        <v>2342</v>
      </c>
      <c r="QG161">
        <v>20</v>
      </c>
      <c r="QH161">
        <v>2</v>
      </c>
      <c r="QI161">
        <v>0</v>
      </c>
      <c r="QJ161">
        <v>50</v>
      </c>
      <c r="QK161">
        <v>160</v>
      </c>
      <c r="QM161" t="s">
        <v>2200</v>
      </c>
      <c r="QN161">
        <v>300</v>
      </c>
      <c r="QO161" t="s">
        <v>2342</v>
      </c>
      <c r="QR161">
        <v>35</v>
      </c>
      <c r="QS161">
        <v>2</v>
      </c>
      <c r="QT161">
        <v>0</v>
      </c>
      <c r="QU161">
        <v>80</v>
      </c>
      <c r="QV161">
        <v>200</v>
      </c>
      <c r="QX161" t="s">
        <v>2220</v>
      </c>
      <c r="SF161" t="s">
        <v>2204</v>
      </c>
      <c r="SG161">
        <v>1</v>
      </c>
      <c r="SH161">
        <v>0</v>
      </c>
      <c r="SI161">
        <v>0</v>
      </c>
      <c r="SJ161">
        <v>0</v>
      </c>
      <c r="UW161" t="s">
        <v>2206</v>
      </c>
      <c r="UX161">
        <v>0</v>
      </c>
      <c r="UY161">
        <v>0</v>
      </c>
      <c r="UZ161">
        <v>0</v>
      </c>
      <c r="VA161">
        <v>0</v>
      </c>
      <c r="VB161">
        <v>0</v>
      </c>
      <c r="VC161">
        <v>0</v>
      </c>
      <c r="VD161">
        <v>0</v>
      </c>
      <c r="VE161">
        <v>0</v>
      </c>
      <c r="VF161">
        <v>0</v>
      </c>
      <c r="VG161">
        <v>0</v>
      </c>
      <c r="VH161">
        <v>0</v>
      </c>
      <c r="VI161">
        <v>0</v>
      </c>
      <c r="VJ161">
        <v>0</v>
      </c>
      <c r="VK161">
        <v>0</v>
      </c>
      <c r="VL161">
        <v>0</v>
      </c>
      <c r="VM161">
        <v>0</v>
      </c>
      <c r="VN161">
        <v>0</v>
      </c>
      <c r="VO161">
        <v>0</v>
      </c>
      <c r="VP161">
        <v>0</v>
      </c>
      <c r="VQ161">
        <v>0</v>
      </c>
      <c r="VR161">
        <v>0</v>
      </c>
      <c r="VS161">
        <v>0</v>
      </c>
      <c r="VT161">
        <v>0</v>
      </c>
      <c r="VU161">
        <v>0</v>
      </c>
      <c r="VV161">
        <v>0</v>
      </c>
      <c r="VW161">
        <v>0</v>
      </c>
      <c r="VX161">
        <v>0</v>
      </c>
      <c r="VY161">
        <v>1</v>
      </c>
      <c r="VZ161">
        <v>1</v>
      </c>
      <c r="AQG161" t="s">
        <v>2206</v>
      </c>
      <c r="AQH161">
        <v>1</v>
      </c>
      <c r="AQI161">
        <v>0</v>
      </c>
      <c r="AQJ161">
        <v>0</v>
      </c>
      <c r="AQK161">
        <v>0</v>
      </c>
      <c r="AQL161">
        <v>0</v>
      </c>
      <c r="AQM161">
        <v>0</v>
      </c>
      <c r="AQN161">
        <v>0</v>
      </c>
      <c r="AQO161">
        <v>0</v>
      </c>
      <c r="AQP161">
        <v>0</v>
      </c>
      <c r="AQQ161">
        <v>0</v>
      </c>
      <c r="AQS161" t="s">
        <v>2305</v>
      </c>
      <c r="AQT161">
        <v>0</v>
      </c>
      <c r="AQU161">
        <v>0</v>
      </c>
      <c r="AQV161">
        <v>1</v>
      </c>
      <c r="AQW161">
        <v>0</v>
      </c>
      <c r="AQX161">
        <v>0</v>
      </c>
      <c r="AQY161">
        <v>0</v>
      </c>
      <c r="AQZ161">
        <v>0</v>
      </c>
      <c r="ARA161">
        <v>0</v>
      </c>
      <c r="ARB161">
        <v>0</v>
      </c>
      <c r="ARC161">
        <v>0</v>
      </c>
      <c r="ARD161">
        <v>0</v>
      </c>
      <c r="ARF161" t="s">
        <v>2306</v>
      </c>
      <c r="ARG161" t="s">
        <v>2220</v>
      </c>
      <c r="ARH161">
        <v>1</v>
      </c>
      <c r="ARI161">
        <v>0</v>
      </c>
      <c r="ARJ161">
        <v>0</v>
      </c>
      <c r="ARK161">
        <v>0</v>
      </c>
      <c r="ARL161">
        <v>0</v>
      </c>
      <c r="ARM161">
        <v>0</v>
      </c>
      <c r="ARO161" t="s">
        <v>2206</v>
      </c>
      <c r="ARP161">
        <v>1</v>
      </c>
      <c r="ARQ161">
        <v>0</v>
      </c>
      <c r="ARR161">
        <v>0</v>
      </c>
      <c r="ARS161">
        <v>0</v>
      </c>
      <c r="ART161">
        <v>0</v>
      </c>
      <c r="ARU161">
        <v>0</v>
      </c>
      <c r="ARW161">
        <v>0</v>
      </c>
      <c r="ARX161">
        <v>0</v>
      </c>
      <c r="ARY161">
        <v>0</v>
      </c>
      <c r="ASB161" t="s">
        <v>2211</v>
      </c>
      <c r="ASC161" t="s">
        <v>2206</v>
      </c>
      <c r="ASD161">
        <v>1</v>
      </c>
      <c r="ASE161">
        <v>0</v>
      </c>
      <c r="ASF161">
        <v>0</v>
      </c>
      <c r="ASG161">
        <v>0</v>
      </c>
      <c r="ASH161">
        <v>0</v>
      </c>
      <c r="ASI161">
        <v>0</v>
      </c>
      <c r="ASJ161">
        <v>0</v>
      </c>
      <c r="ASK161">
        <v>0</v>
      </c>
      <c r="ASL161">
        <v>0</v>
      </c>
      <c r="ASN161" t="s">
        <v>2206</v>
      </c>
      <c r="ASO161">
        <v>1</v>
      </c>
      <c r="ASP161">
        <v>0</v>
      </c>
      <c r="ASQ161">
        <v>0</v>
      </c>
      <c r="ASR161">
        <v>0</v>
      </c>
      <c r="ASS161">
        <v>0</v>
      </c>
      <c r="AST161">
        <v>0</v>
      </c>
      <c r="ASU161">
        <v>0</v>
      </c>
      <c r="ASV161">
        <v>0</v>
      </c>
      <c r="ASW161">
        <v>0</v>
      </c>
      <c r="ASX161">
        <v>0</v>
      </c>
      <c r="ASZ161" t="s">
        <v>2206</v>
      </c>
      <c r="ATA161">
        <v>1</v>
      </c>
      <c r="ATB161">
        <v>0</v>
      </c>
      <c r="ATC161">
        <v>0</v>
      </c>
      <c r="ATD161">
        <v>0</v>
      </c>
      <c r="ATE161">
        <v>0</v>
      </c>
      <c r="ATF161">
        <v>0</v>
      </c>
      <c r="ATG161">
        <v>0</v>
      </c>
      <c r="ATH161">
        <v>0</v>
      </c>
      <c r="ATI161">
        <v>0</v>
      </c>
      <c r="ATK161" t="s">
        <v>2206</v>
      </c>
      <c r="ATL161">
        <v>1</v>
      </c>
      <c r="ATM161">
        <v>0</v>
      </c>
      <c r="ATN161">
        <v>0</v>
      </c>
      <c r="ATO161">
        <v>0</v>
      </c>
      <c r="ATP161">
        <v>0</v>
      </c>
      <c r="ATQ161">
        <v>0</v>
      </c>
      <c r="ATR161">
        <v>0</v>
      </c>
      <c r="ATS161">
        <v>0</v>
      </c>
      <c r="ATT161">
        <v>0</v>
      </c>
      <c r="ATV161" t="s">
        <v>2213</v>
      </c>
      <c r="ATZ161" t="s">
        <v>2213</v>
      </c>
      <c r="AUD161" t="s">
        <v>2310</v>
      </c>
      <c r="AUF161" t="s">
        <v>2555</v>
      </c>
      <c r="AUI161">
        <v>470654706</v>
      </c>
      <c r="AUJ161" s="2">
        <v>45161.783634259264</v>
      </c>
      <c r="AUM161" t="s">
        <v>2214</v>
      </c>
      <c r="AUN161" t="s">
        <v>2215</v>
      </c>
      <c r="AUO161" t="s">
        <v>2216</v>
      </c>
    </row>
    <row r="162" spans="1:1237" x14ac:dyDescent="0.35">
      <c r="A162">
        <v>161</v>
      </c>
      <c r="B162" t="s">
        <v>2850</v>
      </c>
      <c r="C162" s="2">
        <v>45161</v>
      </c>
      <c r="D162" t="s">
        <v>2549</v>
      </c>
      <c r="E162" t="s">
        <v>2575</v>
      </c>
      <c r="F162" s="2">
        <v>45161.459639236113</v>
      </c>
      <c r="G162" s="2">
        <v>45161.53725710648</v>
      </c>
      <c r="H162" t="s">
        <v>2189</v>
      </c>
      <c r="K162" t="s">
        <v>2233</v>
      </c>
      <c r="L162" s="2">
        <v>45161</v>
      </c>
      <c r="M162" t="s">
        <v>73</v>
      </c>
      <c r="N162" t="s">
        <v>2191</v>
      </c>
      <c r="O162" t="s">
        <v>77</v>
      </c>
      <c r="P162" t="s">
        <v>2192</v>
      </c>
      <c r="S162" t="s">
        <v>2235</v>
      </c>
      <c r="T162" t="s">
        <v>2551</v>
      </c>
      <c r="V162" t="s">
        <v>2195</v>
      </c>
      <c r="X162" t="s">
        <v>2253</v>
      </c>
      <c r="AA162" t="s">
        <v>2206</v>
      </c>
      <c r="AB162">
        <v>0</v>
      </c>
      <c r="AC162">
        <v>0</v>
      </c>
      <c r="AD162">
        <v>0</v>
      </c>
      <c r="AE162">
        <v>1</v>
      </c>
      <c r="AF162">
        <v>1</v>
      </c>
      <c r="EK162" t="s">
        <v>2206</v>
      </c>
      <c r="EL162">
        <v>0</v>
      </c>
      <c r="EM162">
        <v>0</v>
      </c>
      <c r="EN162">
        <v>0</v>
      </c>
      <c r="EO162">
        <v>0</v>
      </c>
      <c r="EP162">
        <v>1</v>
      </c>
      <c r="EQ162">
        <v>1</v>
      </c>
      <c r="JB162" t="s">
        <v>2206</v>
      </c>
      <c r="JC162">
        <v>0</v>
      </c>
      <c r="JD162">
        <v>0</v>
      </c>
      <c r="JE162">
        <v>0</v>
      </c>
      <c r="JF162">
        <v>0</v>
      </c>
      <c r="JG162">
        <v>0</v>
      </c>
      <c r="JH162">
        <v>0</v>
      </c>
      <c r="JI162">
        <v>0</v>
      </c>
      <c r="JJ162">
        <v>0</v>
      </c>
      <c r="JK162">
        <v>0</v>
      </c>
      <c r="JL162">
        <v>0</v>
      </c>
      <c r="JM162">
        <v>0</v>
      </c>
      <c r="JN162">
        <v>0</v>
      </c>
      <c r="JO162">
        <v>0</v>
      </c>
      <c r="JP162">
        <v>0</v>
      </c>
      <c r="JQ162">
        <v>0</v>
      </c>
      <c r="JR162">
        <v>1</v>
      </c>
      <c r="JS162">
        <v>1</v>
      </c>
      <c r="JT162">
        <v>3</v>
      </c>
      <c r="UW162" t="s">
        <v>2851</v>
      </c>
      <c r="UX162">
        <v>1</v>
      </c>
      <c r="UY162">
        <v>1</v>
      </c>
      <c r="UZ162">
        <v>1</v>
      </c>
      <c r="VA162">
        <v>1</v>
      </c>
      <c r="VB162">
        <v>1</v>
      </c>
      <c r="VC162">
        <v>1</v>
      </c>
      <c r="VD162">
        <v>0</v>
      </c>
      <c r="VE162">
        <v>0</v>
      </c>
      <c r="VF162">
        <v>0</v>
      </c>
      <c r="VG162">
        <v>0</v>
      </c>
      <c r="VH162">
        <v>0</v>
      </c>
      <c r="VI162">
        <v>1</v>
      </c>
      <c r="VJ162">
        <v>1</v>
      </c>
      <c r="VK162">
        <v>1</v>
      </c>
      <c r="VL162">
        <v>1</v>
      </c>
      <c r="VM162">
        <v>1</v>
      </c>
      <c r="VN162">
        <v>1</v>
      </c>
      <c r="VO162">
        <v>1</v>
      </c>
      <c r="VP162">
        <v>1</v>
      </c>
      <c r="VQ162">
        <v>1</v>
      </c>
      <c r="VR162">
        <v>1</v>
      </c>
      <c r="VS162">
        <v>1</v>
      </c>
      <c r="VT162">
        <v>1</v>
      </c>
      <c r="VU162">
        <v>1</v>
      </c>
      <c r="VV162">
        <v>1</v>
      </c>
      <c r="VW162">
        <v>1</v>
      </c>
      <c r="VX162">
        <v>1</v>
      </c>
      <c r="VY162">
        <v>0</v>
      </c>
      <c r="VZ162">
        <v>22</v>
      </c>
      <c r="WB162" t="s">
        <v>2200</v>
      </c>
      <c r="WC162" t="s">
        <v>2565</v>
      </c>
      <c r="WD162">
        <v>0</v>
      </c>
      <c r="WE162">
        <v>1</v>
      </c>
      <c r="WF162">
        <v>1</v>
      </c>
      <c r="WH162">
        <v>750</v>
      </c>
      <c r="WI162">
        <v>5250</v>
      </c>
      <c r="WJ162" t="s">
        <v>2552</v>
      </c>
      <c r="WM162">
        <v>30</v>
      </c>
      <c r="WN162">
        <v>2</v>
      </c>
      <c r="WO162">
        <v>0</v>
      </c>
      <c r="WP162">
        <v>4000</v>
      </c>
      <c r="WQ162">
        <v>6000</v>
      </c>
      <c r="WS162" t="s">
        <v>2200</v>
      </c>
      <c r="WT162" t="s">
        <v>2565</v>
      </c>
      <c r="WU162">
        <v>0</v>
      </c>
      <c r="WV162">
        <v>1</v>
      </c>
      <c r="WW162">
        <v>1</v>
      </c>
      <c r="WY162">
        <v>700</v>
      </c>
      <c r="WZ162">
        <v>4900</v>
      </c>
      <c r="XA162" t="s">
        <v>2199</v>
      </c>
      <c r="XD162">
        <v>25</v>
      </c>
      <c r="XE162">
        <v>3</v>
      </c>
      <c r="XF162">
        <v>0</v>
      </c>
      <c r="XG162">
        <v>500</v>
      </c>
      <c r="XH162">
        <v>2000</v>
      </c>
      <c r="XJ162" t="s">
        <v>2200</v>
      </c>
      <c r="XK162" t="s">
        <v>2565</v>
      </c>
      <c r="XL162">
        <v>0</v>
      </c>
      <c r="XM162">
        <v>1</v>
      </c>
      <c r="XN162">
        <v>1</v>
      </c>
      <c r="XP162">
        <v>600</v>
      </c>
      <c r="XQ162">
        <v>4200</v>
      </c>
      <c r="XR162" t="s">
        <v>2199</v>
      </c>
      <c r="XU162">
        <v>28</v>
      </c>
      <c r="XV162">
        <v>2</v>
      </c>
      <c r="XW162">
        <v>0</v>
      </c>
      <c r="XX162">
        <v>3500</v>
      </c>
      <c r="XY162">
        <v>4000</v>
      </c>
      <c r="YA162" t="s">
        <v>2200</v>
      </c>
      <c r="YB162" t="s">
        <v>2565</v>
      </c>
      <c r="YC162">
        <v>0</v>
      </c>
      <c r="YD162">
        <v>1</v>
      </c>
      <c r="YE162">
        <v>1</v>
      </c>
      <c r="YG162">
        <v>700</v>
      </c>
      <c r="YH162">
        <v>4900</v>
      </c>
      <c r="YI162" t="s">
        <v>2199</v>
      </c>
      <c r="YL162">
        <v>30</v>
      </c>
      <c r="YM162">
        <v>3</v>
      </c>
      <c r="YN162">
        <v>0</v>
      </c>
      <c r="YO162">
        <v>2000</v>
      </c>
      <c r="YP162">
        <v>3000</v>
      </c>
      <c r="YR162" t="s">
        <v>2200</v>
      </c>
      <c r="YS162" t="s">
        <v>2565</v>
      </c>
      <c r="YT162">
        <v>0</v>
      </c>
      <c r="YU162">
        <v>1</v>
      </c>
      <c r="YV162">
        <v>1</v>
      </c>
      <c r="YX162">
        <v>300</v>
      </c>
      <c r="YY162">
        <v>2100</v>
      </c>
      <c r="YZ162" t="s">
        <v>2342</v>
      </c>
      <c r="ZC162">
        <v>20</v>
      </c>
      <c r="ZD162">
        <v>3</v>
      </c>
      <c r="ZE162">
        <v>0</v>
      </c>
      <c r="ZF162">
        <v>2500</v>
      </c>
      <c r="ZG162">
        <v>3200</v>
      </c>
      <c r="ZI162" t="s">
        <v>2200</v>
      </c>
      <c r="ZJ162" t="s">
        <v>2852</v>
      </c>
      <c r="ZK162">
        <v>1</v>
      </c>
      <c r="ZL162">
        <v>1</v>
      </c>
      <c r="ZM162">
        <v>1</v>
      </c>
      <c r="ZN162">
        <v>400</v>
      </c>
      <c r="ZO162">
        <v>1200</v>
      </c>
      <c r="ZP162">
        <v>8400</v>
      </c>
      <c r="ZQ162" t="s">
        <v>2199</v>
      </c>
      <c r="ZT162">
        <v>22</v>
      </c>
      <c r="ZU162">
        <v>2</v>
      </c>
      <c r="ZV162">
        <v>0</v>
      </c>
      <c r="ZW162">
        <v>1000</v>
      </c>
      <c r="ZX162">
        <v>1400</v>
      </c>
      <c r="ACI162" t="s">
        <v>2200</v>
      </c>
      <c r="ACJ162">
        <v>3500</v>
      </c>
      <c r="ACK162" t="s">
        <v>2552</v>
      </c>
      <c r="ACN162">
        <v>2</v>
      </c>
      <c r="ACO162">
        <v>1</v>
      </c>
      <c r="ACP162">
        <v>0</v>
      </c>
      <c r="ACQ162">
        <v>15</v>
      </c>
      <c r="ACR162">
        <v>30</v>
      </c>
      <c r="ACT162" t="s">
        <v>2200</v>
      </c>
      <c r="ACU162">
        <v>3000</v>
      </c>
      <c r="ACV162" t="s">
        <v>2552</v>
      </c>
      <c r="ACY162">
        <v>2</v>
      </c>
      <c r="ACZ162">
        <v>2</v>
      </c>
      <c r="ADA162">
        <v>1</v>
      </c>
      <c r="ADB162">
        <v>20</v>
      </c>
      <c r="ADC162">
        <v>30</v>
      </c>
      <c r="ADE162" t="s">
        <v>2200</v>
      </c>
      <c r="ADF162">
        <v>1300</v>
      </c>
      <c r="ADG162" t="s">
        <v>2199</v>
      </c>
      <c r="ADJ162">
        <v>7</v>
      </c>
      <c r="ADK162">
        <v>2</v>
      </c>
      <c r="ADL162">
        <v>0</v>
      </c>
      <c r="ADM162">
        <v>800</v>
      </c>
      <c r="ADN162">
        <v>1000</v>
      </c>
      <c r="ADP162" t="s">
        <v>2200</v>
      </c>
      <c r="ADQ162">
        <v>1000</v>
      </c>
      <c r="ADR162" t="s">
        <v>2199</v>
      </c>
      <c r="ADU162">
        <v>15</v>
      </c>
      <c r="ADV162">
        <v>2</v>
      </c>
      <c r="ADW162">
        <v>0</v>
      </c>
      <c r="ADX162">
        <v>500</v>
      </c>
      <c r="ADY162">
        <v>600</v>
      </c>
      <c r="AEA162" t="s">
        <v>2200</v>
      </c>
      <c r="AEB162">
        <v>500</v>
      </c>
      <c r="AEC162" t="s">
        <v>2552</v>
      </c>
      <c r="AEF162">
        <v>7</v>
      </c>
      <c r="AEG162">
        <v>1</v>
      </c>
      <c r="AEH162">
        <v>0</v>
      </c>
      <c r="AEI162">
        <v>30</v>
      </c>
      <c r="AEJ162">
        <v>40</v>
      </c>
      <c r="AEL162" t="s">
        <v>2200</v>
      </c>
      <c r="AEM162" t="s">
        <v>2844</v>
      </c>
      <c r="AEN162">
        <v>0</v>
      </c>
      <c r="AEO162">
        <v>1</v>
      </c>
      <c r="AEP162">
        <v>1</v>
      </c>
      <c r="AER162">
        <v>750</v>
      </c>
      <c r="AES162">
        <v>5250</v>
      </c>
      <c r="AET162" t="s">
        <v>2342</v>
      </c>
      <c r="AEW162">
        <v>30</v>
      </c>
      <c r="AEX162">
        <v>3</v>
      </c>
      <c r="AEY162">
        <v>0</v>
      </c>
      <c r="AEZ162">
        <v>2000</v>
      </c>
      <c r="AFA162">
        <v>2700</v>
      </c>
      <c r="AFC162" t="s">
        <v>2200</v>
      </c>
      <c r="AFD162" t="s">
        <v>2565</v>
      </c>
      <c r="AFE162">
        <v>0</v>
      </c>
      <c r="AFF162">
        <v>1</v>
      </c>
      <c r="AFG162">
        <v>1</v>
      </c>
      <c r="AFI162">
        <v>800</v>
      </c>
      <c r="AFJ162">
        <v>5600</v>
      </c>
      <c r="AFK162" t="s">
        <v>2239</v>
      </c>
      <c r="AFN162">
        <v>20</v>
      </c>
      <c r="AFO162">
        <v>3</v>
      </c>
      <c r="AFP162">
        <v>0</v>
      </c>
      <c r="AFQ162">
        <v>1500</v>
      </c>
      <c r="AFR162">
        <v>2200</v>
      </c>
      <c r="AFT162" t="s">
        <v>2200</v>
      </c>
      <c r="AFU162" t="s">
        <v>2565</v>
      </c>
      <c r="AFV162">
        <v>0</v>
      </c>
      <c r="AFW162">
        <v>1</v>
      </c>
      <c r="AFX162">
        <v>1</v>
      </c>
      <c r="AFZ162">
        <v>1500</v>
      </c>
      <c r="AGA162">
        <v>10500</v>
      </c>
      <c r="AGB162" t="s">
        <v>2552</v>
      </c>
      <c r="AGE162">
        <v>15</v>
      </c>
      <c r="AGF162">
        <v>2</v>
      </c>
      <c r="AGG162">
        <v>0</v>
      </c>
      <c r="AGH162">
        <v>1000</v>
      </c>
      <c r="AGI162">
        <v>2100</v>
      </c>
      <c r="AGK162" t="s">
        <v>2200</v>
      </c>
      <c r="AGL162" t="s">
        <v>2565</v>
      </c>
      <c r="AGM162">
        <v>0</v>
      </c>
      <c r="AGN162">
        <v>1</v>
      </c>
      <c r="AGO162">
        <v>1</v>
      </c>
      <c r="AGQ162">
        <v>850</v>
      </c>
      <c r="AGR162">
        <v>5950</v>
      </c>
      <c r="AGS162" t="s">
        <v>2342</v>
      </c>
      <c r="AGV162">
        <v>20</v>
      </c>
      <c r="AGW162">
        <v>3</v>
      </c>
      <c r="AGX162">
        <v>0</v>
      </c>
      <c r="AGY162">
        <v>1500</v>
      </c>
      <c r="AGZ162">
        <v>2500</v>
      </c>
      <c r="AHB162" t="s">
        <v>2200</v>
      </c>
      <c r="AHC162" t="s">
        <v>2567</v>
      </c>
      <c r="AHD162">
        <v>0</v>
      </c>
      <c r="AHE162">
        <v>0</v>
      </c>
      <c r="AHF162">
        <v>1</v>
      </c>
      <c r="AHI162">
        <v>500</v>
      </c>
      <c r="AHJ162" t="s">
        <v>2342</v>
      </c>
      <c r="AHM162">
        <v>8</v>
      </c>
      <c r="AHN162">
        <v>2</v>
      </c>
      <c r="AHO162">
        <v>0</v>
      </c>
      <c r="AHP162">
        <v>500</v>
      </c>
      <c r="AHQ162">
        <v>900</v>
      </c>
      <c r="AHS162" t="s">
        <v>2200</v>
      </c>
      <c r="AHT162" t="s">
        <v>2567</v>
      </c>
      <c r="AHU162">
        <v>0</v>
      </c>
      <c r="AHV162">
        <v>1</v>
      </c>
      <c r="AHX162">
        <v>200</v>
      </c>
      <c r="AHY162" t="s">
        <v>2552</v>
      </c>
      <c r="AIB162">
        <v>3</v>
      </c>
      <c r="AIC162">
        <v>1</v>
      </c>
      <c r="AID162">
        <v>0</v>
      </c>
      <c r="AIE162">
        <v>500</v>
      </c>
      <c r="AIF162">
        <v>700</v>
      </c>
      <c r="AIH162" t="s">
        <v>2200</v>
      </c>
      <c r="AII162" t="s">
        <v>2567</v>
      </c>
      <c r="AIJ162">
        <v>0</v>
      </c>
      <c r="AIK162">
        <v>1</v>
      </c>
      <c r="AIM162">
        <v>200</v>
      </c>
      <c r="AIN162" t="s">
        <v>2552</v>
      </c>
      <c r="AIQ162">
        <v>2</v>
      </c>
      <c r="AIR162">
        <v>1</v>
      </c>
      <c r="AIS162">
        <v>0</v>
      </c>
      <c r="AIT162">
        <v>100</v>
      </c>
      <c r="AIU162">
        <v>300</v>
      </c>
      <c r="AIW162" t="s">
        <v>2200</v>
      </c>
      <c r="AIX162">
        <v>900</v>
      </c>
      <c r="AIY162" t="s">
        <v>2342</v>
      </c>
      <c r="AJB162">
        <v>10</v>
      </c>
      <c r="AJC162">
        <v>2</v>
      </c>
      <c r="AJD162">
        <v>0</v>
      </c>
      <c r="AJE162">
        <v>500</v>
      </c>
      <c r="AJF162">
        <v>1500</v>
      </c>
      <c r="AJH162" t="s">
        <v>2200</v>
      </c>
      <c r="AJI162" t="s">
        <v>2837</v>
      </c>
      <c r="AJJ162">
        <v>1</v>
      </c>
      <c r="AJK162">
        <v>0</v>
      </c>
      <c r="AJL162">
        <v>1</v>
      </c>
      <c r="AJM162">
        <v>1000</v>
      </c>
      <c r="AJO162">
        <v>100</v>
      </c>
      <c r="AJP162" t="s">
        <v>2342</v>
      </c>
      <c r="AJS162">
        <v>10</v>
      </c>
      <c r="AJT162">
        <v>1</v>
      </c>
      <c r="AJU162">
        <v>0</v>
      </c>
      <c r="AJV162">
        <v>150</v>
      </c>
      <c r="AJW162">
        <v>250</v>
      </c>
      <c r="AJY162" t="s">
        <v>2200</v>
      </c>
      <c r="AJZ162" t="s">
        <v>2569</v>
      </c>
      <c r="AKA162">
        <v>1</v>
      </c>
      <c r="AKB162">
        <v>1</v>
      </c>
      <c r="AKC162">
        <v>650</v>
      </c>
      <c r="AKD162">
        <v>800</v>
      </c>
      <c r="AKE162" t="s">
        <v>2342</v>
      </c>
      <c r="AKH162">
        <v>20</v>
      </c>
      <c r="AKI162">
        <v>2</v>
      </c>
      <c r="AKJ162">
        <v>0</v>
      </c>
      <c r="AKK162">
        <v>500</v>
      </c>
      <c r="AKL162">
        <v>1500</v>
      </c>
      <c r="AKN162" t="s">
        <v>2200</v>
      </c>
      <c r="AKO162">
        <v>1000</v>
      </c>
      <c r="AKP162" t="s">
        <v>2342</v>
      </c>
      <c r="AKS162">
        <v>20</v>
      </c>
      <c r="AKT162">
        <v>2</v>
      </c>
      <c r="AKU162">
        <v>0</v>
      </c>
      <c r="AKV162">
        <v>300</v>
      </c>
      <c r="AKW162">
        <v>500</v>
      </c>
      <c r="AKY162" t="s">
        <v>2195</v>
      </c>
      <c r="ALA162" t="s">
        <v>2564</v>
      </c>
      <c r="ALB162">
        <v>1</v>
      </c>
      <c r="ALC162">
        <v>1</v>
      </c>
      <c r="ALD162">
        <v>1</v>
      </c>
      <c r="ALE162">
        <v>1</v>
      </c>
      <c r="ALF162">
        <v>1</v>
      </c>
      <c r="ALG162">
        <v>1</v>
      </c>
      <c r="ALH162">
        <v>0</v>
      </c>
      <c r="ALI162">
        <v>0</v>
      </c>
      <c r="ALJ162">
        <v>0</v>
      </c>
      <c r="ALK162">
        <v>0</v>
      </c>
      <c r="ALL162">
        <v>0</v>
      </c>
      <c r="ALM162">
        <v>1</v>
      </c>
      <c r="ALN162">
        <v>1</v>
      </c>
      <c r="ALO162">
        <v>1</v>
      </c>
      <c r="ALP162">
        <v>1</v>
      </c>
      <c r="ALQ162">
        <v>1</v>
      </c>
      <c r="ALR162">
        <v>1</v>
      </c>
      <c r="ALS162">
        <v>1</v>
      </c>
      <c r="ALT162">
        <v>1</v>
      </c>
      <c r="ALU162">
        <v>1</v>
      </c>
      <c r="ALV162">
        <v>1</v>
      </c>
      <c r="ALW162">
        <v>1</v>
      </c>
      <c r="ALX162">
        <v>1</v>
      </c>
      <c r="ALY162">
        <v>1</v>
      </c>
      <c r="ALZ162">
        <v>1</v>
      </c>
      <c r="AMA162">
        <v>1</v>
      </c>
      <c r="AMB162">
        <v>1</v>
      </c>
      <c r="AMC162">
        <v>0</v>
      </c>
      <c r="AME162" t="s">
        <v>2853</v>
      </c>
      <c r="AMF162">
        <v>0</v>
      </c>
      <c r="AMG162">
        <v>0</v>
      </c>
      <c r="AMH162">
        <v>1</v>
      </c>
      <c r="AMI162">
        <v>0</v>
      </c>
      <c r="AMJ162">
        <v>0</v>
      </c>
      <c r="AMK162">
        <v>1</v>
      </c>
      <c r="AML162">
        <v>0</v>
      </c>
      <c r="AMM162">
        <v>1</v>
      </c>
      <c r="AMN162">
        <v>0</v>
      </c>
      <c r="AMO162">
        <v>0</v>
      </c>
      <c r="AMP162">
        <v>0</v>
      </c>
      <c r="AMQ162">
        <v>0</v>
      </c>
      <c r="AMT162" t="s">
        <v>2204</v>
      </c>
      <c r="AMU162">
        <v>1</v>
      </c>
      <c r="AMV162">
        <v>0</v>
      </c>
      <c r="AMW162">
        <v>0</v>
      </c>
      <c r="AMX162">
        <v>0</v>
      </c>
      <c r="AQG162" t="s">
        <v>2206</v>
      </c>
      <c r="AQH162">
        <v>1</v>
      </c>
      <c r="AQI162">
        <v>0</v>
      </c>
      <c r="AQJ162">
        <v>0</v>
      </c>
      <c r="AQK162">
        <v>0</v>
      </c>
      <c r="AQL162">
        <v>0</v>
      </c>
      <c r="AQM162">
        <v>0</v>
      </c>
      <c r="AQN162">
        <v>0</v>
      </c>
      <c r="AQO162">
        <v>0</v>
      </c>
      <c r="AQP162">
        <v>0</v>
      </c>
      <c r="AQQ162">
        <v>0</v>
      </c>
      <c r="AQS162" t="s">
        <v>2305</v>
      </c>
      <c r="AQT162">
        <v>0</v>
      </c>
      <c r="AQU162">
        <v>0</v>
      </c>
      <c r="AQV162">
        <v>1</v>
      </c>
      <c r="AQW162">
        <v>0</v>
      </c>
      <c r="AQX162">
        <v>0</v>
      </c>
      <c r="AQY162">
        <v>0</v>
      </c>
      <c r="AQZ162">
        <v>0</v>
      </c>
      <c r="ARA162">
        <v>0</v>
      </c>
      <c r="ARB162">
        <v>0</v>
      </c>
      <c r="ARC162">
        <v>0</v>
      </c>
      <c r="ARD162">
        <v>0</v>
      </c>
      <c r="ARF162" t="s">
        <v>2306</v>
      </c>
      <c r="ARG162" t="s">
        <v>2579</v>
      </c>
      <c r="ARH162">
        <v>0</v>
      </c>
      <c r="ARI162">
        <v>0</v>
      </c>
      <c r="ARJ162">
        <v>0</v>
      </c>
      <c r="ARK162">
        <v>1</v>
      </c>
      <c r="ARL162">
        <v>0</v>
      </c>
      <c r="ARM162">
        <v>0</v>
      </c>
      <c r="ARO162" t="s">
        <v>2206</v>
      </c>
      <c r="ARP162">
        <v>1</v>
      </c>
      <c r="ARQ162">
        <v>0</v>
      </c>
      <c r="ARR162">
        <v>0</v>
      </c>
      <c r="ARS162">
        <v>0</v>
      </c>
      <c r="ART162">
        <v>0</v>
      </c>
      <c r="ARU162">
        <v>0</v>
      </c>
      <c r="ARW162">
        <v>0</v>
      </c>
      <c r="ARX162">
        <v>0</v>
      </c>
      <c r="ARY162">
        <v>0</v>
      </c>
      <c r="ASB162" t="s">
        <v>2211</v>
      </c>
      <c r="ASC162" t="s">
        <v>2206</v>
      </c>
      <c r="ASD162">
        <v>1</v>
      </c>
      <c r="ASE162">
        <v>0</v>
      </c>
      <c r="ASF162">
        <v>0</v>
      </c>
      <c r="ASG162">
        <v>0</v>
      </c>
      <c r="ASH162">
        <v>0</v>
      </c>
      <c r="ASI162">
        <v>0</v>
      </c>
      <c r="ASJ162">
        <v>0</v>
      </c>
      <c r="ASK162">
        <v>0</v>
      </c>
      <c r="ASL162">
        <v>0</v>
      </c>
      <c r="ASN162" t="s">
        <v>2206</v>
      </c>
      <c r="ASO162">
        <v>1</v>
      </c>
      <c r="ASP162">
        <v>0</v>
      </c>
      <c r="ASQ162">
        <v>0</v>
      </c>
      <c r="ASR162">
        <v>0</v>
      </c>
      <c r="ASS162">
        <v>0</v>
      </c>
      <c r="AST162">
        <v>0</v>
      </c>
      <c r="ASU162">
        <v>0</v>
      </c>
      <c r="ASV162">
        <v>0</v>
      </c>
      <c r="ASW162">
        <v>0</v>
      </c>
      <c r="ASX162">
        <v>0</v>
      </c>
      <c r="ASZ162" t="s">
        <v>2206</v>
      </c>
      <c r="ATA162">
        <v>1</v>
      </c>
      <c r="ATB162">
        <v>0</v>
      </c>
      <c r="ATC162">
        <v>0</v>
      </c>
      <c r="ATD162">
        <v>0</v>
      </c>
      <c r="ATE162">
        <v>0</v>
      </c>
      <c r="ATF162">
        <v>0</v>
      </c>
      <c r="ATG162">
        <v>0</v>
      </c>
      <c r="ATH162">
        <v>0</v>
      </c>
      <c r="ATI162">
        <v>0</v>
      </c>
      <c r="ATK162" t="s">
        <v>2206</v>
      </c>
      <c r="ATL162">
        <v>1</v>
      </c>
      <c r="ATM162">
        <v>0</v>
      </c>
      <c r="ATN162">
        <v>0</v>
      </c>
      <c r="ATO162">
        <v>0</v>
      </c>
      <c r="ATP162">
        <v>0</v>
      </c>
      <c r="ATQ162">
        <v>0</v>
      </c>
      <c r="ATR162">
        <v>0</v>
      </c>
      <c r="ATS162">
        <v>0</v>
      </c>
      <c r="ATT162">
        <v>0</v>
      </c>
      <c r="ATV162" t="s">
        <v>2213</v>
      </c>
      <c r="ATZ162" t="s">
        <v>2213</v>
      </c>
      <c r="AUD162" t="s">
        <v>2854</v>
      </c>
      <c r="AUF162" t="s">
        <v>2555</v>
      </c>
      <c r="AUI162">
        <v>470654709</v>
      </c>
      <c r="AUJ162" s="2">
        <v>45161.783645833333</v>
      </c>
      <c r="AUM162" t="s">
        <v>2214</v>
      </c>
      <c r="AUN162" t="s">
        <v>2215</v>
      </c>
      <c r="AUO162" t="s">
        <v>2216</v>
      </c>
    </row>
    <row r="163" spans="1:1237" x14ac:dyDescent="0.35">
      <c r="A163">
        <v>162</v>
      </c>
      <c r="B163" t="s">
        <v>2855</v>
      </c>
      <c r="C163" s="2">
        <v>45161</v>
      </c>
      <c r="D163" t="s">
        <v>2549</v>
      </c>
      <c r="E163" t="s">
        <v>2833</v>
      </c>
      <c r="F163" s="2">
        <v>45161.660076550928</v>
      </c>
      <c r="G163" s="2">
        <v>45161.671807604172</v>
      </c>
      <c r="H163" t="s">
        <v>2189</v>
      </c>
      <c r="K163" t="s">
        <v>2233</v>
      </c>
      <c r="L163" s="2">
        <v>45161</v>
      </c>
      <c r="M163" t="s">
        <v>73</v>
      </c>
      <c r="N163" t="s">
        <v>2191</v>
      </c>
      <c r="O163" t="s">
        <v>77</v>
      </c>
      <c r="P163" t="s">
        <v>2192</v>
      </c>
      <c r="S163" t="s">
        <v>2235</v>
      </c>
      <c r="T163" t="s">
        <v>2551</v>
      </c>
      <c r="V163" t="s">
        <v>2195</v>
      </c>
      <c r="X163" t="s">
        <v>2253</v>
      </c>
      <c r="AA163" t="s">
        <v>2206</v>
      </c>
      <c r="AB163">
        <v>0</v>
      </c>
      <c r="AC163">
        <v>0</v>
      </c>
      <c r="AD163">
        <v>0</v>
      </c>
      <c r="AE163">
        <v>1</v>
      </c>
      <c r="AF163">
        <v>1</v>
      </c>
      <c r="EK163" t="s">
        <v>2206</v>
      </c>
      <c r="EL163">
        <v>0</v>
      </c>
      <c r="EM163">
        <v>0</v>
      </c>
      <c r="EN163">
        <v>0</v>
      </c>
      <c r="EO163">
        <v>0</v>
      </c>
      <c r="EP163">
        <v>1</v>
      </c>
      <c r="EQ163">
        <v>1</v>
      </c>
      <c r="JB163" t="s">
        <v>2314</v>
      </c>
      <c r="JC163">
        <v>1</v>
      </c>
      <c r="JD163">
        <v>1</v>
      </c>
      <c r="JE163">
        <v>1</v>
      </c>
      <c r="JF163">
        <v>1</v>
      </c>
      <c r="JG163">
        <v>1</v>
      </c>
      <c r="JH163">
        <v>1</v>
      </c>
      <c r="JI163">
        <v>1</v>
      </c>
      <c r="JJ163">
        <v>1</v>
      </c>
      <c r="JK163">
        <v>1</v>
      </c>
      <c r="JL163">
        <v>1</v>
      </c>
      <c r="JM163">
        <v>1</v>
      </c>
      <c r="JN163">
        <v>1</v>
      </c>
      <c r="JO163">
        <v>1</v>
      </c>
      <c r="JP163">
        <v>1</v>
      </c>
      <c r="JQ163">
        <v>1</v>
      </c>
      <c r="JR163">
        <v>0</v>
      </c>
      <c r="JS163">
        <v>15</v>
      </c>
      <c r="JT163">
        <v>17</v>
      </c>
      <c r="JV163" t="s">
        <v>2200</v>
      </c>
      <c r="JW163">
        <v>500</v>
      </c>
      <c r="JX163" t="s">
        <v>2342</v>
      </c>
      <c r="KA163">
        <v>15</v>
      </c>
      <c r="KB163">
        <v>2</v>
      </c>
      <c r="KC163">
        <v>0</v>
      </c>
      <c r="KD163">
        <v>20</v>
      </c>
      <c r="KE163">
        <v>30</v>
      </c>
      <c r="KG163" t="s">
        <v>2200</v>
      </c>
      <c r="KH163" t="s">
        <v>2262</v>
      </c>
      <c r="KI163">
        <v>1</v>
      </c>
      <c r="KJ163">
        <v>1</v>
      </c>
      <c r="KK163">
        <v>6000</v>
      </c>
      <c r="KL163">
        <v>100</v>
      </c>
      <c r="KM163" t="s">
        <v>2342</v>
      </c>
      <c r="KP163">
        <v>20</v>
      </c>
      <c r="KQ163">
        <v>2</v>
      </c>
      <c r="KR163">
        <v>0</v>
      </c>
      <c r="KS163">
        <v>50</v>
      </c>
      <c r="KT163">
        <v>150</v>
      </c>
      <c r="KV163" t="s">
        <v>2200</v>
      </c>
      <c r="KW163" t="s">
        <v>2560</v>
      </c>
      <c r="KX163">
        <v>0</v>
      </c>
      <c r="KY163">
        <v>1</v>
      </c>
      <c r="KZ163">
        <v>1</v>
      </c>
      <c r="LB163">
        <v>25000</v>
      </c>
      <c r="LC163">
        <v>60000</v>
      </c>
      <c r="LD163" t="s">
        <v>2552</v>
      </c>
      <c r="LG163">
        <v>25</v>
      </c>
      <c r="LH163">
        <v>2</v>
      </c>
      <c r="LI163">
        <v>0</v>
      </c>
      <c r="LJ163">
        <v>60</v>
      </c>
      <c r="LK163">
        <v>170</v>
      </c>
      <c r="LM163" t="s">
        <v>2200</v>
      </c>
      <c r="LN163">
        <v>3500</v>
      </c>
      <c r="LO163" t="s">
        <v>2552</v>
      </c>
      <c r="LR163">
        <v>20</v>
      </c>
      <c r="LS163">
        <v>2</v>
      </c>
      <c r="LT163">
        <v>0</v>
      </c>
      <c r="LU163">
        <v>50</v>
      </c>
      <c r="LV163">
        <v>150</v>
      </c>
      <c r="LX163" t="s">
        <v>2200</v>
      </c>
      <c r="LY163">
        <v>2500</v>
      </c>
      <c r="LZ163" t="s">
        <v>2342</v>
      </c>
      <c r="MC163">
        <v>15</v>
      </c>
      <c r="MD163">
        <v>2</v>
      </c>
      <c r="ME163">
        <v>0</v>
      </c>
      <c r="MF163">
        <v>80</v>
      </c>
      <c r="MG163">
        <v>180</v>
      </c>
      <c r="MI163" t="s">
        <v>2200</v>
      </c>
      <c r="MJ163">
        <v>300</v>
      </c>
      <c r="MK163" t="s">
        <v>2342</v>
      </c>
      <c r="MN163">
        <v>25</v>
      </c>
      <c r="MO163">
        <v>2</v>
      </c>
      <c r="MP163">
        <v>0</v>
      </c>
      <c r="MQ163">
        <v>50</v>
      </c>
      <c r="MR163">
        <v>150</v>
      </c>
      <c r="MT163" t="s">
        <v>2200</v>
      </c>
      <c r="MU163">
        <v>150</v>
      </c>
      <c r="MV163" t="s">
        <v>2552</v>
      </c>
      <c r="MY163">
        <v>20</v>
      </c>
      <c r="MZ163">
        <v>2</v>
      </c>
      <c r="NA163">
        <v>0</v>
      </c>
      <c r="NB163">
        <v>55</v>
      </c>
      <c r="NC163">
        <v>160</v>
      </c>
      <c r="NE163" t="s">
        <v>2200</v>
      </c>
      <c r="NF163" t="s">
        <v>2240</v>
      </c>
      <c r="NG163">
        <v>1</v>
      </c>
      <c r="NH163">
        <v>1</v>
      </c>
      <c r="NI163">
        <v>1</v>
      </c>
      <c r="NJ163">
        <v>300</v>
      </c>
      <c r="NK163">
        <v>750</v>
      </c>
      <c r="NL163">
        <v>1000</v>
      </c>
      <c r="NM163" t="s">
        <v>2552</v>
      </c>
      <c r="NP163">
        <v>25</v>
      </c>
      <c r="NQ163">
        <v>2</v>
      </c>
      <c r="NR163">
        <v>0</v>
      </c>
      <c r="NS163">
        <v>50</v>
      </c>
      <c r="NT163">
        <v>160</v>
      </c>
      <c r="NV163" t="s">
        <v>2200</v>
      </c>
      <c r="NW163">
        <v>2500</v>
      </c>
      <c r="NX163" t="s">
        <v>2342</v>
      </c>
      <c r="OA163">
        <v>25</v>
      </c>
      <c r="OB163">
        <v>2</v>
      </c>
      <c r="OC163">
        <v>0</v>
      </c>
      <c r="OD163">
        <v>50</v>
      </c>
      <c r="OE163">
        <v>150</v>
      </c>
      <c r="OG163" t="s">
        <v>2200</v>
      </c>
      <c r="OH163">
        <v>2500</v>
      </c>
      <c r="OI163" t="s">
        <v>2552</v>
      </c>
      <c r="OL163">
        <v>20</v>
      </c>
      <c r="OM163">
        <v>2</v>
      </c>
      <c r="ON163">
        <v>0</v>
      </c>
      <c r="OO163">
        <v>68</v>
      </c>
      <c r="OP163">
        <v>185</v>
      </c>
      <c r="OR163" t="s">
        <v>2200</v>
      </c>
      <c r="OS163">
        <v>2500</v>
      </c>
      <c r="OT163" t="s">
        <v>2342</v>
      </c>
      <c r="OW163">
        <v>25</v>
      </c>
      <c r="OX163">
        <v>2</v>
      </c>
      <c r="OY163">
        <v>0</v>
      </c>
      <c r="OZ163">
        <v>60</v>
      </c>
      <c r="PA163">
        <v>190</v>
      </c>
      <c r="PC163" t="s">
        <v>2200</v>
      </c>
      <c r="PD163">
        <v>2000</v>
      </c>
      <c r="PE163" t="s">
        <v>2342</v>
      </c>
      <c r="PH163">
        <v>30</v>
      </c>
      <c r="PI163">
        <v>2</v>
      </c>
      <c r="PJ163">
        <v>0</v>
      </c>
      <c r="PK163">
        <v>60</v>
      </c>
      <c r="PL163">
        <v>190</v>
      </c>
      <c r="PN163" t="s">
        <v>2200</v>
      </c>
      <c r="PO163">
        <v>1000</v>
      </c>
      <c r="PP163" t="s">
        <v>2342</v>
      </c>
      <c r="PS163">
        <v>45</v>
      </c>
      <c r="PT163">
        <v>2</v>
      </c>
      <c r="PU163">
        <v>0</v>
      </c>
      <c r="PV163">
        <v>50</v>
      </c>
      <c r="PW163">
        <v>150</v>
      </c>
      <c r="PY163" t="s">
        <v>2200</v>
      </c>
      <c r="PZ163" t="s">
        <v>2195</v>
      </c>
      <c r="QA163">
        <v>3000</v>
      </c>
      <c r="QD163" t="s">
        <v>2342</v>
      </c>
      <c r="QG163">
        <v>35</v>
      </c>
      <c r="QH163">
        <v>2</v>
      </c>
      <c r="QI163">
        <v>0</v>
      </c>
      <c r="QJ163">
        <v>50</v>
      </c>
      <c r="QK163">
        <v>160</v>
      </c>
      <c r="QM163" t="s">
        <v>2200</v>
      </c>
      <c r="QN163">
        <v>300</v>
      </c>
      <c r="QO163" t="s">
        <v>2552</v>
      </c>
      <c r="QR163">
        <v>45</v>
      </c>
      <c r="QS163">
        <v>2</v>
      </c>
      <c r="QT163">
        <v>0</v>
      </c>
      <c r="QU163">
        <v>50</v>
      </c>
      <c r="QV163">
        <v>160</v>
      </c>
      <c r="QX163" t="s">
        <v>2220</v>
      </c>
      <c r="SF163" t="s">
        <v>2204</v>
      </c>
      <c r="SG163">
        <v>1</v>
      </c>
      <c r="SH163">
        <v>0</v>
      </c>
      <c r="SI163">
        <v>0</v>
      </c>
      <c r="SJ163">
        <v>0</v>
      </c>
      <c r="UW163" t="s">
        <v>2206</v>
      </c>
      <c r="UX163">
        <v>0</v>
      </c>
      <c r="UY163">
        <v>0</v>
      </c>
      <c r="UZ163">
        <v>0</v>
      </c>
      <c r="VA163">
        <v>0</v>
      </c>
      <c r="VB163">
        <v>0</v>
      </c>
      <c r="VC163">
        <v>0</v>
      </c>
      <c r="VD163">
        <v>0</v>
      </c>
      <c r="VE163">
        <v>0</v>
      </c>
      <c r="VF163">
        <v>0</v>
      </c>
      <c r="VG163">
        <v>0</v>
      </c>
      <c r="VH163">
        <v>0</v>
      </c>
      <c r="VI163">
        <v>0</v>
      </c>
      <c r="VJ163">
        <v>0</v>
      </c>
      <c r="VK163">
        <v>0</v>
      </c>
      <c r="VL163">
        <v>0</v>
      </c>
      <c r="VM163">
        <v>0</v>
      </c>
      <c r="VN163">
        <v>0</v>
      </c>
      <c r="VO163">
        <v>0</v>
      </c>
      <c r="VP163">
        <v>0</v>
      </c>
      <c r="VQ163">
        <v>0</v>
      </c>
      <c r="VR163">
        <v>0</v>
      </c>
      <c r="VS163">
        <v>0</v>
      </c>
      <c r="VT163">
        <v>0</v>
      </c>
      <c r="VU163">
        <v>0</v>
      </c>
      <c r="VV163">
        <v>0</v>
      </c>
      <c r="VW163">
        <v>0</v>
      </c>
      <c r="VX163">
        <v>0</v>
      </c>
      <c r="VY163">
        <v>1</v>
      </c>
      <c r="VZ163">
        <v>1</v>
      </c>
      <c r="AQG163" t="s">
        <v>2206</v>
      </c>
      <c r="AQH163">
        <v>1</v>
      </c>
      <c r="AQI163">
        <v>0</v>
      </c>
      <c r="AQJ163">
        <v>0</v>
      </c>
      <c r="AQK163">
        <v>0</v>
      </c>
      <c r="AQL163">
        <v>0</v>
      </c>
      <c r="AQM163">
        <v>0</v>
      </c>
      <c r="AQN163">
        <v>0</v>
      </c>
      <c r="AQO163">
        <v>0</v>
      </c>
      <c r="AQP163">
        <v>0</v>
      </c>
      <c r="AQQ163">
        <v>0</v>
      </c>
      <c r="AQS163" t="s">
        <v>2326</v>
      </c>
      <c r="AQT163">
        <v>0</v>
      </c>
      <c r="AQU163">
        <v>0</v>
      </c>
      <c r="AQV163">
        <v>0</v>
      </c>
      <c r="AQW163">
        <v>1</v>
      </c>
      <c r="AQX163">
        <v>0</v>
      </c>
      <c r="AQY163">
        <v>0</v>
      </c>
      <c r="AQZ163">
        <v>0</v>
      </c>
      <c r="ARA163">
        <v>0</v>
      </c>
      <c r="ARB163">
        <v>0</v>
      </c>
      <c r="ARC163">
        <v>0</v>
      </c>
      <c r="ARD163">
        <v>0</v>
      </c>
      <c r="ARF163" t="s">
        <v>2306</v>
      </c>
      <c r="ARG163" t="s">
        <v>2579</v>
      </c>
      <c r="ARH163">
        <v>0</v>
      </c>
      <c r="ARI163">
        <v>0</v>
      </c>
      <c r="ARJ163">
        <v>0</v>
      </c>
      <c r="ARK163">
        <v>1</v>
      </c>
      <c r="ARL163">
        <v>0</v>
      </c>
      <c r="ARM163">
        <v>0</v>
      </c>
      <c r="ARO163" t="s">
        <v>2206</v>
      </c>
      <c r="ARP163">
        <v>1</v>
      </c>
      <c r="ARQ163">
        <v>0</v>
      </c>
      <c r="ARR163">
        <v>0</v>
      </c>
      <c r="ARS163">
        <v>0</v>
      </c>
      <c r="ART163">
        <v>0</v>
      </c>
      <c r="ARU163">
        <v>0</v>
      </c>
      <c r="ARW163">
        <v>0</v>
      </c>
      <c r="ARX163">
        <v>0</v>
      </c>
      <c r="ARY163">
        <v>0</v>
      </c>
      <c r="ASB163" t="s">
        <v>2211</v>
      </c>
      <c r="ASC163" t="s">
        <v>2206</v>
      </c>
      <c r="ASD163">
        <v>1</v>
      </c>
      <c r="ASE163">
        <v>0</v>
      </c>
      <c r="ASF163">
        <v>0</v>
      </c>
      <c r="ASG163">
        <v>0</v>
      </c>
      <c r="ASH163">
        <v>0</v>
      </c>
      <c r="ASI163">
        <v>0</v>
      </c>
      <c r="ASJ163">
        <v>0</v>
      </c>
      <c r="ASK163">
        <v>0</v>
      </c>
      <c r="ASL163">
        <v>0</v>
      </c>
      <c r="ASN163" t="s">
        <v>2206</v>
      </c>
      <c r="ASO163">
        <v>1</v>
      </c>
      <c r="ASP163">
        <v>0</v>
      </c>
      <c r="ASQ163">
        <v>0</v>
      </c>
      <c r="ASR163">
        <v>0</v>
      </c>
      <c r="ASS163">
        <v>0</v>
      </c>
      <c r="AST163">
        <v>0</v>
      </c>
      <c r="ASU163">
        <v>0</v>
      </c>
      <c r="ASV163">
        <v>0</v>
      </c>
      <c r="ASW163">
        <v>0</v>
      </c>
      <c r="ASX163">
        <v>0</v>
      </c>
      <c r="ASZ163" t="s">
        <v>2206</v>
      </c>
      <c r="ATA163">
        <v>1</v>
      </c>
      <c r="ATB163">
        <v>0</v>
      </c>
      <c r="ATC163">
        <v>0</v>
      </c>
      <c r="ATD163">
        <v>0</v>
      </c>
      <c r="ATE163">
        <v>0</v>
      </c>
      <c r="ATF163">
        <v>0</v>
      </c>
      <c r="ATG163">
        <v>0</v>
      </c>
      <c r="ATH163">
        <v>0</v>
      </c>
      <c r="ATI163">
        <v>0</v>
      </c>
      <c r="ATK163" t="s">
        <v>2206</v>
      </c>
      <c r="ATL163">
        <v>1</v>
      </c>
      <c r="ATM163">
        <v>0</v>
      </c>
      <c r="ATN163">
        <v>0</v>
      </c>
      <c r="ATO163">
        <v>0</v>
      </c>
      <c r="ATP163">
        <v>0</v>
      </c>
      <c r="ATQ163">
        <v>0</v>
      </c>
      <c r="ATR163">
        <v>0</v>
      </c>
      <c r="ATS163">
        <v>0</v>
      </c>
      <c r="ATT163">
        <v>0</v>
      </c>
      <c r="ATV163" t="s">
        <v>2213</v>
      </c>
      <c r="ATZ163" t="s">
        <v>2213</v>
      </c>
      <c r="AUD163" t="s">
        <v>2856</v>
      </c>
      <c r="AUF163" t="s">
        <v>2857</v>
      </c>
      <c r="AUI163">
        <v>470654711</v>
      </c>
      <c r="AUJ163" s="2">
        <v>45161.783645833333</v>
      </c>
      <c r="AUM163" t="s">
        <v>2214</v>
      </c>
      <c r="AUN163" t="s">
        <v>2215</v>
      </c>
      <c r="AUO163" t="s">
        <v>2216</v>
      </c>
    </row>
    <row r="164" spans="1:1237" x14ac:dyDescent="0.35">
      <c r="A164">
        <v>163</v>
      </c>
      <c r="B164" t="s">
        <v>2858</v>
      </c>
      <c r="C164" s="2">
        <v>45161</v>
      </c>
      <c r="D164" t="s">
        <v>2549</v>
      </c>
      <c r="E164" t="s">
        <v>2833</v>
      </c>
      <c r="F164" s="2">
        <v>45161.674202465278</v>
      </c>
      <c r="G164" s="2">
        <v>45161.683143136572</v>
      </c>
      <c r="H164" t="s">
        <v>2189</v>
      </c>
      <c r="K164" t="s">
        <v>2233</v>
      </c>
      <c r="L164" s="2">
        <v>45161</v>
      </c>
      <c r="M164" t="s">
        <v>73</v>
      </c>
      <c r="N164" t="s">
        <v>2191</v>
      </c>
      <c r="O164" t="s">
        <v>77</v>
      </c>
      <c r="P164" t="s">
        <v>2192</v>
      </c>
      <c r="S164" t="s">
        <v>2235</v>
      </c>
      <c r="T164" t="s">
        <v>2551</v>
      </c>
      <c r="V164" t="s">
        <v>2195</v>
      </c>
      <c r="X164" t="s">
        <v>2253</v>
      </c>
      <c r="AA164" t="s">
        <v>2206</v>
      </c>
      <c r="AB164">
        <v>0</v>
      </c>
      <c r="AC164">
        <v>0</v>
      </c>
      <c r="AD164">
        <v>0</v>
      </c>
      <c r="AE164">
        <v>1</v>
      </c>
      <c r="AF164">
        <v>1</v>
      </c>
      <c r="EK164" t="s">
        <v>2254</v>
      </c>
      <c r="EL164">
        <v>1</v>
      </c>
      <c r="EM164">
        <v>1</v>
      </c>
      <c r="EN164">
        <v>1</v>
      </c>
      <c r="EO164">
        <v>1</v>
      </c>
      <c r="EP164">
        <v>0</v>
      </c>
      <c r="EQ164">
        <v>4</v>
      </c>
      <c r="ES164" t="s">
        <v>2200</v>
      </c>
      <c r="ET164">
        <v>5000</v>
      </c>
      <c r="EU164" t="s">
        <v>2342</v>
      </c>
      <c r="EX164">
        <v>20</v>
      </c>
      <c r="EY164">
        <v>2</v>
      </c>
      <c r="EZ164">
        <v>0</v>
      </c>
      <c r="FA164">
        <v>20</v>
      </c>
      <c r="FB164">
        <v>40</v>
      </c>
      <c r="FD164" t="s">
        <v>2200</v>
      </c>
      <c r="FE164">
        <v>3000</v>
      </c>
      <c r="FF164" t="s">
        <v>2342</v>
      </c>
      <c r="FI164">
        <v>25</v>
      </c>
      <c r="FJ164">
        <v>2</v>
      </c>
      <c r="FK164">
        <v>0</v>
      </c>
      <c r="FL164">
        <v>50</v>
      </c>
      <c r="FM164">
        <v>170</v>
      </c>
      <c r="FO164" t="s">
        <v>2200</v>
      </c>
      <c r="FP164">
        <v>1500</v>
      </c>
      <c r="FQ164" t="s">
        <v>2342</v>
      </c>
      <c r="FT164">
        <v>20</v>
      </c>
      <c r="FU164">
        <v>2</v>
      </c>
      <c r="FV164">
        <v>0</v>
      </c>
      <c r="FW164">
        <v>60</v>
      </c>
      <c r="FX164">
        <v>180</v>
      </c>
      <c r="FZ164" t="s">
        <v>2200</v>
      </c>
      <c r="GA164">
        <v>1800</v>
      </c>
      <c r="GB164" t="s">
        <v>2342</v>
      </c>
      <c r="GE164">
        <v>30</v>
      </c>
      <c r="GF164">
        <v>2</v>
      </c>
      <c r="GG164">
        <v>0</v>
      </c>
      <c r="GH164">
        <v>50</v>
      </c>
      <c r="GI164">
        <v>150</v>
      </c>
      <c r="GK164" t="s">
        <v>2220</v>
      </c>
      <c r="HH164" t="s">
        <v>2204</v>
      </c>
      <c r="HI164">
        <v>1</v>
      </c>
      <c r="HJ164">
        <v>0</v>
      </c>
      <c r="HK164">
        <v>0</v>
      </c>
      <c r="HL164">
        <v>0</v>
      </c>
      <c r="JB164" t="s">
        <v>2206</v>
      </c>
      <c r="JC164">
        <v>0</v>
      </c>
      <c r="JD164">
        <v>0</v>
      </c>
      <c r="JE164">
        <v>0</v>
      </c>
      <c r="JF164">
        <v>0</v>
      </c>
      <c r="JG164">
        <v>0</v>
      </c>
      <c r="JH164">
        <v>0</v>
      </c>
      <c r="JI164">
        <v>0</v>
      </c>
      <c r="JJ164">
        <v>0</v>
      </c>
      <c r="JK164">
        <v>0</v>
      </c>
      <c r="JL164">
        <v>0</v>
      </c>
      <c r="JM164">
        <v>0</v>
      </c>
      <c r="JN164">
        <v>0</v>
      </c>
      <c r="JO164">
        <v>0</v>
      </c>
      <c r="JP164">
        <v>0</v>
      </c>
      <c r="JQ164">
        <v>0</v>
      </c>
      <c r="JR164">
        <v>1</v>
      </c>
      <c r="JS164">
        <v>1</v>
      </c>
      <c r="JT164">
        <v>6</v>
      </c>
      <c r="UW164" t="s">
        <v>2206</v>
      </c>
      <c r="UX164">
        <v>0</v>
      </c>
      <c r="UY164">
        <v>0</v>
      </c>
      <c r="UZ164">
        <v>0</v>
      </c>
      <c r="VA164">
        <v>0</v>
      </c>
      <c r="VB164">
        <v>0</v>
      </c>
      <c r="VC164">
        <v>0</v>
      </c>
      <c r="VD164">
        <v>0</v>
      </c>
      <c r="VE164">
        <v>0</v>
      </c>
      <c r="VF164">
        <v>0</v>
      </c>
      <c r="VG164">
        <v>0</v>
      </c>
      <c r="VH164">
        <v>0</v>
      </c>
      <c r="VI164">
        <v>0</v>
      </c>
      <c r="VJ164">
        <v>0</v>
      </c>
      <c r="VK164">
        <v>0</v>
      </c>
      <c r="VL164">
        <v>0</v>
      </c>
      <c r="VM164">
        <v>0</v>
      </c>
      <c r="VN164">
        <v>0</v>
      </c>
      <c r="VO164">
        <v>0</v>
      </c>
      <c r="VP164">
        <v>0</v>
      </c>
      <c r="VQ164">
        <v>0</v>
      </c>
      <c r="VR164">
        <v>0</v>
      </c>
      <c r="VS164">
        <v>0</v>
      </c>
      <c r="VT164">
        <v>0</v>
      </c>
      <c r="VU164">
        <v>0</v>
      </c>
      <c r="VV164">
        <v>0</v>
      </c>
      <c r="VW164">
        <v>0</v>
      </c>
      <c r="VX164">
        <v>0</v>
      </c>
      <c r="VY164">
        <v>1</v>
      </c>
      <c r="VZ164">
        <v>1</v>
      </c>
      <c r="AQG164" t="s">
        <v>2206</v>
      </c>
      <c r="AQH164">
        <v>1</v>
      </c>
      <c r="AQI164">
        <v>0</v>
      </c>
      <c r="AQJ164">
        <v>0</v>
      </c>
      <c r="AQK164">
        <v>0</v>
      </c>
      <c r="AQL164">
        <v>0</v>
      </c>
      <c r="AQM164">
        <v>0</v>
      </c>
      <c r="AQN164">
        <v>0</v>
      </c>
      <c r="AQO164">
        <v>0</v>
      </c>
      <c r="AQP164">
        <v>0</v>
      </c>
      <c r="AQQ164">
        <v>0</v>
      </c>
      <c r="AQS164" t="s">
        <v>2326</v>
      </c>
      <c r="AQT164">
        <v>0</v>
      </c>
      <c r="AQU164">
        <v>0</v>
      </c>
      <c r="AQV164">
        <v>0</v>
      </c>
      <c r="AQW164">
        <v>1</v>
      </c>
      <c r="AQX164">
        <v>0</v>
      </c>
      <c r="AQY164">
        <v>0</v>
      </c>
      <c r="AQZ164">
        <v>0</v>
      </c>
      <c r="ARA164">
        <v>0</v>
      </c>
      <c r="ARB164">
        <v>0</v>
      </c>
      <c r="ARC164">
        <v>0</v>
      </c>
      <c r="ARD164">
        <v>0</v>
      </c>
      <c r="ARF164" t="s">
        <v>2306</v>
      </c>
      <c r="ARG164" t="s">
        <v>2579</v>
      </c>
      <c r="ARH164">
        <v>0</v>
      </c>
      <c r="ARI164">
        <v>0</v>
      </c>
      <c r="ARJ164">
        <v>0</v>
      </c>
      <c r="ARK164">
        <v>1</v>
      </c>
      <c r="ARL164">
        <v>0</v>
      </c>
      <c r="ARM164">
        <v>0</v>
      </c>
      <c r="ARO164" t="s">
        <v>2206</v>
      </c>
      <c r="ARP164">
        <v>1</v>
      </c>
      <c r="ARQ164">
        <v>0</v>
      </c>
      <c r="ARR164">
        <v>0</v>
      </c>
      <c r="ARS164">
        <v>0</v>
      </c>
      <c r="ART164">
        <v>0</v>
      </c>
      <c r="ARU164">
        <v>0</v>
      </c>
      <c r="ARW164">
        <v>0</v>
      </c>
      <c r="ARX164">
        <v>0</v>
      </c>
      <c r="ARY164">
        <v>0</v>
      </c>
      <c r="ASB164" t="s">
        <v>2211</v>
      </c>
      <c r="ASC164" t="s">
        <v>2206</v>
      </c>
      <c r="ASD164">
        <v>1</v>
      </c>
      <c r="ASE164">
        <v>0</v>
      </c>
      <c r="ASF164">
        <v>0</v>
      </c>
      <c r="ASG164">
        <v>0</v>
      </c>
      <c r="ASH164">
        <v>0</v>
      </c>
      <c r="ASI164">
        <v>0</v>
      </c>
      <c r="ASJ164">
        <v>0</v>
      </c>
      <c r="ASK164">
        <v>0</v>
      </c>
      <c r="ASL164">
        <v>0</v>
      </c>
      <c r="ASN164" t="s">
        <v>2206</v>
      </c>
      <c r="ASO164">
        <v>1</v>
      </c>
      <c r="ASP164">
        <v>0</v>
      </c>
      <c r="ASQ164">
        <v>0</v>
      </c>
      <c r="ASR164">
        <v>0</v>
      </c>
      <c r="ASS164">
        <v>0</v>
      </c>
      <c r="AST164">
        <v>0</v>
      </c>
      <c r="ASU164">
        <v>0</v>
      </c>
      <c r="ASV164">
        <v>0</v>
      </c>
      <c r="ASW164">
        <v>0</v>
      </c>
      <c r="ASX164">
        <v>0</v>
      </c>
      <c r="ASZ164" t="s">
        <v>2206</v>
      </c>
      <c r="ATA164">
        <v>1</v>
      </c>
      <c r="ATB164">
        <v>0</v>
      </c>
      <c r="ATC164">
        <v>0</v>
      </c>
      <c r="ATD164">
        <v>0</v>
      </c>
      <c r="ATE164">
        <v>0</v>
      </c>
      <c r="ATF164">
        <v>0</v>
      </c>
      <c r="ATG164">
        <v>0</v>
      </c>
      <c r="ATH164">
        <v>0</v>
      </c>
      <c r="ATI164">
        <v>0</v>
      </c>
      <c r="ATK164" t="s">
        <v>2206</v>
      </c>
      <c r="ATL164">
        <v>1</v>
      </c>
      <c r="ATM164">
        <v>0</v>
      </c>
      <c r="ATN164">
        <v>0</v>
      </c>
      <c r="ATO164">
        <v>0</v>
      </c>
      <c r="ATP164">
        <v>0</v>
      </c>
      <c r="ATQ164">
        <v>0</v>
      </c>
      <c r="ATR164">
        <v>0</v>
      </c>
      <c r="ATS164">
        <v>0</v>
      </c>
      <c r="ATT164">
        <v>0</v>
      </c>
      <c r="ATV164" t="s">
        <v>2213</v>
      </c>
      <c r="ATZ164" t="s">
        <v>2213</v>
      </c>
      <c r="AUD164" t="s">
        <v>2310</v>
      </c>
      <c r="AUF164" t="s">
        <v>2555</v>
      </c>
      <c r="AUI164">
        <v>470654719</v>
      </c>
      <c r="AUJ164" s="2">
        <v>45161.783668981487</v>
      </c>
      <c r="AUM164" t="s">
        <v>2214</v>
      </c>
      <c r="AUN164" t="s">
        <v>2215</v>
      </c>
      <c r="AUO164" t="s">
        <v>2216</v>
      </c>
    </row>
    <row r="165" spans="1:1237" x14ac:dyDescent="0.35">
      <c r="A165">
        <v>164</v>
      </c>
      <c r="B165" t="s">
        <v>2859</v>
      </c>
      <c r="C165" s="2">
        <v>45161</v>
      </c>
      <c r="D165" t="s">
        <v>2549</v>
      </c>
      <c r="E165" t="s">
        <v>2575</v>
      </c>
      <c r="F165" s="2">
        <v>45161.538084537038</v>
      </c>
      <c r="G165" s="2">
        <v>45161.568872129632</v>
      </c>
      <c r="H165" t="s">
        <v>2189</v>
      </c>
      <c r="K165" t="s">
        <v>2233</v>
      </c>
      <c r="L165" s="2">
        <v>45161</v>
      </c>
      <c r="M165" t="s">
        <v>73</v>
      </c>
      <c r="N165" t="s">
        <v>2191</v>
      </c>
      <c r="O165" t="s">
        <v>77</v>
      </c>
      <c r="P165" t="s">
        <v>2192</v>
      </c>
      <c r="S165" t="s">
        <v>2235</v>
      </c>
      <c r="T165" t="s">
        <v>2551</v>
      </c>
      <c r="V165" t="s">
        <v>2195</v>
      </c>
      <c r="X165" t="s">
        <v>2253</v>
      </c>
      <c r="AA165" t="s">
        <v>2206</v>
      </c>
      <c r="AB165">
        <v>0</v>
      </c>
      <c r="AC165">
        <v>0</v>
      </c>
      <c r="AD165">
        <v>0</v>
      </c>
      <c r="AE165">
        <v>1</v>
      </c>
      <c r="AF165">
        <v>1</v>
      </c>
      <c r="EK165" t="s">
        <v>2206</v>
      </c>
      <c r="EL165">
        <v>0</v>
      </c>
      <c r="EM165">
        <v>0</v>
      </c>
      <c r="EN165">
        <v>0</v>
      </c>
      <c r="EO165">
        <v>0</v>
      </c>
      <c r="EP165">
        <v>1</v>
      </c>
      <c r="EQ165">
        <v>1</v>
      </c>
      <c r="JB165" t="s">
        <v>2206</v>
      </c>
      <c r="JC165">
        <v>0</v>
      </c>
      <c r="JD165">
        <v>0</v>
      </c>
      <c r="JE165">
        <v>0</v>
      </c>
      <c r="JF165">
        <v>0</v>
      </c>
      <c r="JG165">
        <v>0</v>
      </c>
      <c r="JH165">
        <v>0</v>
      </c>
      <c r="JI165">
        <v>0</v>
      </c>
      <c r="JJ165">
        <v>0</v>
      </c>
      <c r="JK165">
        <v>0</v>
      </c>
      <c r="JL165">
        <v>0</v>
      </c>
      <c r="JM165">
        <v>0</v>
      </c>
      <c r="JN165">
        <v>0</v>
      </c>
      <c r="JO165">
        <v>0</v>
      </c>
      <c r="JP165">
        <v>0</v>
      </c>
      <c r="JQ165">
        <v>0</v>
      </c>
      <c r="JR165">
        <v>1</v>
      </c>
      <c r="JS165">
        <v>1</v>
      </c>
      <c r="JT165">
        <v>3</v>
      </c>
      <c r="UW165" t="s">
        <v>2564</v>
      </c>
      <c r="UX165">
        <v>1</v>
      </c>
      <c r="UY165">
        <v>1</v>
      </c>
      <c r="UZ165">
        <v>1</v>
      </c>
      <c r="VA165">
        <v>1</v>
      </c>
      <c r="VB165">
        <v>1</v>
      </c>
      <c r="VC165">
        <v>1</v>
      </c>
      <c r="VD165">
        <v>0</v>
      </c>
      <c r="VE165">
        <v>0</v>
      </c>
      <c r="VF165">
        <v>0</v>
      </c>
      <c r="VG165">
        <v>0</v>
      </c>
      <c r="VH165">
        <v>0</v>
      </c>
      <c r="VI165">
        <v>1</v>
      </c>
      <c r="VJ165">
        <v>1</v>
      </c>
      <c r="VK165">
        <v>1</v>
      </c>
      <c r="VL165">
        <v>1</v>
      </c>
      <c r="VM165">
        <v>1</v>
      </c>
      <c r="VN165">
        <v>1</v>
      </c>
      <c r="VO165">
        <v>1</v>
      </c>
      <c r="VP165">
        <v>1</v>
      </c>
      <c r="VQ165">
        <v>1</v>
      </c>
      <c r="VR165">
        <v>1</v>
      </c>
      <c r="VS165">
        <v>1</v>
      </c>
      <c r="VT165">
        <v>1</v>
      </c>
      <c r="VU165">
        <v>1</v>
      </c>
      <c r="VV165">
        <v>1</v>
      </c>
      <c r="VW165">
        <v>1</v>
      </c>
      <c r="VX165">
        <v>1</v>
      </c>
      <c r="VY165">
        <v>0</v>
      </c>
      <c r="VZ165">
        <v>22</v>
      </c>
      <c r="WB165" t="s">
        <v>2200</v>
      </c>
      <c r="WC165" t="s">
        <v>2565</v>
      </c>
      <c r="WD165">
        <v>0</v>
      </c>
      <c r="WE165">
        <v>1</v>
      </c>
      <c r="WF165">
        <v>1</v>
      </c>
      <c r="WH165">
        <v>750</v>
      </c>
      <c r="WI165">
        <v>5250</v>
      </c>
      <c r="WJ165" t="s">
        <v>2342</v>
      </c>
      <c r="WM165">
        <v>25</v>
      </c>
      <c r="WN165">
        <v>3</v>
      </c>
      <c r="WO165">
        <v>0</v>
      </c>
      <c r="WP165">
        <v>2500</v>
      </c>
      <c r="WQ165">
        <v>3500</v>
      </c>
      <c r="WS165" t="s">
        <v>2200</v>
      </c>
      <c r="WT165" t="s">
        <v>2565</v>
      </c>
      <c r="WU165">
        <v>0</v>
      </c>
      <c r="WV165">
        <v>1</v>
      </c>
      <c r="WW165">
        <v>1</v>
      </c>
      <c r="WY165">
        <v>700</v>
      </c>
      <c r="WZ165">
        <v>4900</v>
      </c>
      <c r="XA165" t="s">
        <v>2239</v>
      </c>
      <c r="XD165">
        <v>40</v>
      </c>
      <c r="XE165">
        <v>3</v>
      </c>
      <c r="XF165">
        <v>0</v>
      </c>
      <c r="XG165">
        <v>2000</v>
      </c>
      <c r="XH165">
        <v>5000</v>
      </c>
      <c r="XJ165" t="s">
        <v>2200</v>
      </c>
      <c r="XK165" t="s">
        <v>2565</v>
      </c>
      <c r="XL165">
        <v>0</v>
      </c>
      <c r="XM165">
        <v>1</v>
      </c>
      <c r="XN165">
        <v>1</v>
      </c>
      <c r="XP165">
        <v>600</v>
      </c>
      <c r="XQ165">
        <v>4200</v>
      </c>
      <c r="XR165" t="s">
        <v>2222</v>
      </c>
      <c r="XU165">
        <v>35</v>
      </c>
      <c r="XV165">
        <v>3</v>
      </c>
      <c r="XW165">
        <v>0</v>
      </c>
      <c r="XX165">
        <v>2000</v>
      </c>
      <c r="XY165">
        <v>4000</v>
      </c>
      <c r="YA165" t="s">
        <v>2200</v>
      </c>
      <c r="YB165" t="s">
        <v>2565</v>
      </c>
      <c r="YC165">
        <v>0</v>
      </c>
      <c r="YD165">
        <v>1</v>
      </c>
      <c r="YE165">
        <v>1</v>
      </c>
      <c r="YG165">
        <v>700</v>
      </c>
      <c r="YH165">
        <v>4900</v>
      </c>
      <c r="YI165" t="s">
        <v>2222</v>
      </c>
      <c r="YL165">
        <v>30</v>
      </c>
      <c r="YM165">
        <v>2</v>
      </c>
      <c r="YN165">
        <v>0</v>
      </c>
      <c r="YO165">
        <v>3000</v>
      </c>
      <c r="YP165">
        <v>5000</v>
      </c>
      <c r="YR165" t="s">
        <v>2200</v>
      </c>
      <c r="YS165" t="s">
        <v>2565</v>
      </c>
      <c r="YT165">
        <v>0</v>
      </c>
      <c r="YU165">
        <v>1</v>
      </c>
      <c r="YV165">
        <v>1</v>
      </c>
      <c r="YX165">
        <v>300</v>
      </c>
      <c r="YY165">
        <v>2100</v>
      </c>
      <c r="YZ165" t="s">
        <v>2239</v>
      </c>
      <c r="ZC165">
        <v>20</v>
      </c>
      <c r="ZD165">
        <v>2</v>
      </c>
      <c r="ZE165">
        <v>0</v>
      </c>
      <c r="ZF165">
        <v>2000</v>
      </c>
      <c r="ZG165">
        <v>4000</v>
      </c>
      <c r="ZI165" t="s">
        <v>2200</v>
      </c>
      <c r="ZJ165" t="s">
        <v>2836</v>
      </c>
      <c r="ZK165">
        <v>1</v>
      </c>
      <c r="ZL165">
        <v>1</v>
      </c>
      <c r="ZM165">
        <v>1</v>
      </c>
      <c r="ZN165">
        <v>400</v>
      </c>
      <c r="ZO165">
        <v>1200</v>
      </c>
      <c r="ZP165">
        <v>8400</v>
      </c>
      <c r="ZQ165" t="s">
        <v>2239</v>
      </c>
      <c r="ZT165">
        <v>35</v>
      </c>
      <c r="ZU165">
        <v>3</v>
      </c>
      <c r="ZV165">
        <v>0</v>
      </c>
      <c r="ZW165">
        <v>2400</v>
      </c>
      <c r="ZX165">
        <v>3700</v>
      </c>
      <c r="ACI165" t="s">
        <v>2200</v>
      </c>
      <c r="ACJ165">
        <v>3500</v>
      </c>
      <c r="ACK165" t="s">
        <v>2552</v>
      </c>
      <c r="ACN165">
        <v>4</v>
      </c>
      <c r="ACO165">
        <v>1</v>
      </c>
      <c r="ACP165">
        <v>0</v>
      </c>
      <c r="ACQ165">
        <v>30</v>
      </c>
      <c r="ACR165">
        <v>70</v>
      </c>
      <c r="ACT165" t="s">
        <v>2200</v>
      </c>
      <c r="ACU165">
        <v>3000</v>
      </c>
      <c r="ACV165" t="s">
        <v>2552</v>
      </c>
      <c r="ACY165">
        <v>3</v>
      </c>
      <c r="ACZ165">
        <v>2</v>
      </c>
      <c r="ADA165">
        <v>0</v>
      </c>
      <c r="ADB165">
        <v>12</v>
      </c>
      <c r="ADC165">
        <v>40</v>
      </c>
      <c r="ADE165" t="s">
        <v>2200</v>
      </c>
      <c r="ADF165">
        <v>1300</v>
      </c>
      <c r="ADG165" t="s">
        <v>2222</v>
      </c>
      <c r="ADJ165">
        <v>7</v>
      </c>
      <c r="ADK165">
        <v>2</v>
      </c>
      <c r="ADL165">
        <v>0</v>
      </c>
      <c r="ADM165">
        <v>100</v>
      </c>
      <c r="ADN165">
        <v>500</v>
      </c>
      <c r="ADP165" t="s">
        <v>2200</v>
      </c>
      <c r="ADQ165">
        <v>1000</v>
      </c>
      <c r="ADR165" t="s">
        <v>2222</v>
      </c>
      <c r="ADU165">
        <v>30</v>
      </c>
      <c r="ADV165">
        <v>2</v>
      </c>
      <c r="ADW165">
        <v>0</v>
      </c>
      <c r="ADX165">
        <v>50</v>
      </c>
      <c r="ADY165">
        <v>150</v>
      </c>
      <c r="AEA165" t="s">
        <v>2200</v>
      </c>
      <c r="AEB165">
        <v>500</v>
      </c>
      <c r="AEC165" t="s">
        <v>2239</v>
      </c>
      <c r="AEF165">
        <v>10</v>
      </c>
      <c r="AEG165">
        <v>2</v>
      </c>
      <c r="AEH165">
        <v>0</v>
      </c>
      <c r="AEI165">
        <v>50</v>
      </c>
      <c r="AEJ165">
        <v>150</v>
      </c>
      <c r="AEL165" t="s">
        <v>2200</v>
      </c>
      <c r="AEM165" t="s">
        <v>2565</v>
      </c>
      <c r="AEN165">
        <v>0</v>
      </c>
      <c r="AEO165">
        <v>1</v>
      </c>
      <c r="AEP165">
        <v>1</v>
      </c>
      <c r="AER165">
        <v>750</v>
      </c>
      <c r="AES165">
        <v>5250</v>
      </c>
      <c r="AET165" t="s">
        <v>2222</v>
      </c>
      <c r="AEW165">
        <v>35</v>
      </c>
      <c r="AEX165">
        <v>3</v>
      </c>
      <c r="AEY165">
        <v>0</v>
      </c>
      <c r="AEZ165">
        <v>1500</v>
      </c>
      <c r="AFA165">
        <v>3000</v>
      </c>
      <c r="AFC165" t="s">
        <v>2200</v>
      </c>
      <c r="AFD165" t="s">
        <v>2565</v>
      </c>
      <c r="AFE165">
        <v>0</v>
      </c>
      <c r="AFF165">
        <v>1</v>
      </c>
      <c r="AFG165">
        <v>1</v>
      </c>
      <c r="AFI165">
        <v>800</v>
      </c>
      <c r="AFJ165">
        <v>5600</v>
      </c>
      <c r="AFK165" t="s">
        <v>2222</v>
      </c>
      <c r="AFN165">
        <v>15</v>
      </c>
      <c r="AFO165">
        <v>2</v>
      </c>
      <c r="AFP165">
        <v>0</v>
      </c>
      <c r="AFQ165">
        <v>1000</v>
      </c>
      <c r="AFR165">
        <v>3000</v>
      </c>
      <c r="AFT165" t="s">
        <v>2200</v>
      </c>
      <c r="AFU165" t="s">
        <v>2565</v>
      </c>
      <c r="AFV165">
        <v>0</v>
      </c>
      <c r="AFW165">
        <v>1</v>
      </c>
      <c r="AFX165">
        <v>1</v>
      </c>
      <c r="AFZ165">
        <v>1500</v>
      </c>
      <c r="AGA165">
        <v>10500</v>
      </c>
      <c r="AGB165" t="s">
        <v>2222</v>
      </c>
      <c r="AGE165">
        <v>30</v>
      </c>
      <c r="AGF165">
        <v>3</v>
      </c>
      <c r="AGG165">
        <v>0</v>
      </c>
      <c r="AGH165">
        <v>800</v>
      </c>
      <c r="AGI165">
        <v>1500</v>
      </c>
      <c r="AGK165" t="s">
        <v>2200</v>
      </c>
      <c r="AGL165" t="s">
        <v>2565</v>
      </c>
      <c r="AGM165">
        <v>0</v>
      </c>
      <c r="AGN165">
        <v>1</v>
      </c>
      <c r="AGO165">
        <v>1</v>
      </c>
      <c r="AGQ165">
        <v>850</v>
      </c>
      <c r="AGR165">
        <v>5950</v>
      </c>
      <c r="AGS165" t="s">
        <v>2222</v>
      </c>
      <c r="AGV165">
        <v>35</v>
      </c>
      <c r="AGW165">
        <v>3</v>
      </c>
      <c r="AGX165">
        <v>0</v>
      </c>
      <c r="AGY165">
        <v>600</v>
      </c>
      <c r="AGZ165">
        <v>1000</v>
      </c>
      <c r="AHB165" t="s">
        <v>2200</v>
      </c>
      <c r="AHC165" t="s">
        <v>2567</v>
      </c>
      <c r="AHD165">
        <v>0</v>
      </c>
      <c r="AHE165">
        <v>0</v>
      </c>
      <c r="AHF165">
        <v>1</v>
      </c>
      <c r="AHI165">
        <v>200</v>
      </c>
      <c r="AHJ165" t="s">
        <v>2342</v>
      </c>
      <c r="AHM165">
        <v>7</v>
      </c>
      <c r="AHN165">
        <v>2</v>
      </c>
      <c r="AHO165">
        <v>0</v>
      </c>
      <c r="AHP165">
        <v>500</v>
      </c>
      <c r="AHQ165">
        <v>1300</v>
      </c>
      <c r="AHS165" t="s">
        <v>2200</v>
      </c>
      <c r="AHT165" t="s">
        <v>2567</v>
      </c>
      <c r="AHU165">
        <v>0</v>
      </c>
      <c r="AHV165">
        <v>1</v>
      </c>
      <c r="AHX165">
        <v>200</v>
      </c>
      <c r="AHY165" t="s">
        <v>2239</v>
      </c>
      <c r="AIB165">
        <v>5</v>
      </c>
      <c r="AIC165">
        <v>2</v>
      </c>
      <c r="AID165">
        <v>0</v>
      </c>
      <c r="AIE165">
        <v>400</v>
      </c>
      <c r="AIF165">
        <v>900</v>
      </c>
      <c r="AIH165" t="s">
        <v>2200</v>
      </c>
      <c r="AII165" t="s">
        <v>2567</v>
      </c>
      <c r="AIJ165">
        <v>0</v>
      </c>
      <c r="AIK165">
        <v>1</v>
      </c>
      <c r="AIM165">
        <v>200</v>
      </c>
      <c r="AIN165" t="s">
        <v>2342</v>
      </c>
      <c r="AIQ165">
        <v>5</v>
      </c>
      <c r="AIR165">
        <v>1</v>
      </c>
      <c r="AIS165">
        <v>0</v>
      </c>
      <c r="AIT165">
        <v>200</v>
      </c>
      <c r="AIU165">
        <v>600</v>
      </c>
      <c r="AIW165" t="s">
        <v>2200</v>
      </c>
      <c r="AIX165">
        <v>900</v>
      </c>
      <c r="AIY165" t="s">
        <v>2239</v>
      </c>
      <c r="AJB165">
        <v>10</v>
      </c>
      <c r="AJC165">
        <v>2</v>
      </c>
      <c r="AJD165">
        <v>0</v>
      </c>
      <c r="AJE165">
        <v>400</v>
      </c>
      <c r="AJF165">
        <v>800</v>
      </c>
      <c r="AJH165" t="s">
        <v>2200</v>
      </c>
      <c r="AJI165" t="s">
        <v>2568</v>
      </c>
      <c r="AJJ165">
        <v>1</v>
      </c>
      <c r="AJK165">
        <v>0</v>
      </c>
      <c r="AJL165">
        <v>1</v>
      </c>
      <c r="AJM165">
        <v>1000</v>
      </c>
      <c r="AJO165">
        <v>100</v>
      </c>
      <c r="AJP165" t="s">
        <v>2552</v>
      </c>
      <c r="AJS165">
        <v>10</v>
      </c>
      <c r="AJT165">
        <v>2</v>
      </c>
      <c r="AJU165">
        <v>0</v>
      </c>
      <c r="AJV165">
        <v>50</v>
      </c>
      <c r="AJW165">
        <v>150</v>
      </c>
      <c r="AJY165" t="s">
        <v>2200</v>
      </c>
      <c r="AJZ165" t="s">
        <v>2569</v>
      </c>
      <c r="AKA165">
        <v>1</v>
      </c>
      <c r="AKB165">
        <v>1</v>
      </c>
      <c r="AKC165">
        <v>650</v>
      </c>
      <c r="AKD165">
        <v>800</v>
      </c>
      <c r="AKE165" t="s">
        <v>2222</v>
      </c>
      <c r="AKH165">
        <v>20</v>
      </c>
      <c r="AKI165">
        <v>2</v>
      </c>
      <c r="AKJ165">
        <v>0</v>
      </c>
      <c r="AKK165">
        <v>500</v>
      </c>
      <c r="AKL165">
        <v>1000</v>
      </c>
      <c r="AKN165" t="s">
        <v>2200</v>
      </c>
      <c r="AKO165">
        <v>1000</v>
      </c>
      <c r="AKP165" t="s">
        <v>2239</v>
      </c>
      <c r="AKS165">
        <v>15</v>
      </c>
      <c r="AKT165">
        <v>2</v>
      </c>
      <c r="AKU165">
        <v>0</v>
      </c>
      <c r="AKV165">
        <v>100</v>
      </c>
      <c r="AKW165">
        <v>400</v>
      </c>
      <c r="AKY165" t="s">
        <v>2195</v>
      </c>
      <c r="ALA165" t="s">
        <v>2860</v>
      </c>
      <c r="ALB165">
        <v>1</v>
      </c>
      <c r="ALC165">
        <v>1</v>
      </c>
      <c r="ALD165">
        <v>1</v>
      </c>
      <c r="ALE165">
        <v>1</v>
      </c>
      <c r="ALF165">
        <v>0</v>
      </c>
      <c r="ALG165">
        <v>0</v>
      </c>
      <c r="ALH165">
        <v>0</v>
      </c>
      <c r="ALI165">
        <v>0</v>
      </c>
      <c r="ALJ165">
        <v>0</v>
      </c>
      <c r="ALK165">
        <v>0</v>
      </c>
      <c r="ALL165">
        <v>0</v>
      </c>
      <c r="ALM165">
        <v>0</v>
      </c>
      <c r="ALN165">
        <v>0</v>
      </c>
      <c r="ALO165">
        <v>0</v>
      </c>
      <c r="ALP165">
        <v>0</v>
      </c>
      <c r="ALQ165">
        <v>0</v>
      </c>
      <c r="ALR165">
        <v>0</v>
      </c>
      <c r="ALS165">
        <v>0</v>
      </c>
      <c r="ALT165">
        <v>0</v>
      </c>
      <c r="ALU165">
        <v>0</v>
      </c>
      <c r="ALV165">
        <v>0</v>
      </c>
      <c r="ALW165">
        <v>0</v>
      </c>
      <c r="ALX165">
        <v>0</v>
      </c>
      <c r="ALY165">
        <v>0</v>
      </c>
      <c r="ALZ165">
        <v>0</v>
      </c>
      <c r="AMA165">
        <v>0</v>
      </c>
      <c r="AMB165">
        <v>0</v>
      </c>
      <c r="AMC165">
        <v>0</v>
      </c>
      <c r="AME165" t="s">
        <v>490</v>
      </c>
      <c r="AMF165">
        <v>0</v>
      </c>
      <c r="AMG165">
        <v>0</v>
      </c>
      <c r="AMH165">
        <v>0</v>
      </c>
      <c r="AMI165">
        <v>0</v>
      </c>
      <c r="AMJ165">
        <v>0</v>
      </c>
      <c r="AMK165">
        <v>1</v>
      </c>
      <c r="AML165">
        <v>0</v>
      </c>
      <c r="AMM165">
        <v>0</v>
      </c>
      <c r="AMN165">
        <v>0</v>
      </c>
      <c r="AMO165">
        <v>0</v>
      </c>
      <c r="AMP165">
        <v>0</v>
      </c>
      <c r="AMQ165">
        <v>0</v>
      </c>
      <c r="AMT165" t="s">
        <v>2204</v>
      </c>
      <c r="AMU165">
        <v>1</v>
      </c>
      <c r="AMV165">
        <v>0</v>
      </c>
      <c r="AMW165">
        <v>0</v>
      </c>
      <c r="AMX165">
        <v>0</v>
      </c>
      <c r="AQG165" t="s">
        <v>2206</v>
      </c>
      <c r="AQH165">
        <v>1</v>
      </c>
      <c r="AQI165">
        <v>0</v>
      </c>
      <c r="AQJ165">
        <v>0</v>
      </c>
      <c r="AQK165">
        <v>0</v>
      </c>
      <c r="AQL165">
        <v>0</v>
      </c>
      <c r="AQM165">
        <v>0</v>
      </c>
      <c r="AQN165">
        <v>0</v>
      </c>
      <c r="AQO165">
        <v>0</v>
      </c>
      <c r="AQP165">
        <v>0</v>
      </c>
      <c r="AQQ165">
        <v>0</v>
      </c>
      <c r="AQS165" t="s">
        <v>2305</v>
      </c>
      <c r="AQT165">
        <v>0</v>
      </c>
      <c r="AQU165">
        <v>0</v>
      </c>
      <c r="AQV165">
        <v>1</v>
      </c>
      <c r="AQW165">
        <v>0</v>
      </c>
      <c r="AQX165">
        <v>0</v>
      </c>
      <c r="AQY165">
        <v>0</v>
      </c>
      <c r="AQZ165">
        <v>0</v>
      </c>
      <c r="ARA165">
        <v>0</v>
      </c>
      <c r="ARB165">
        <v>0</v>
      </c>
      <c r="ARC165">
        <v>0</v>
      </c>
      <c r="ARD165">
        <v>0</v>
      </c>
      <c r="ARF165" t="s">
        <v>2306</v>
      </c>
      <c r="ARG165" t="s">
        <v>2579</v>
      </c>
      <c r="ARH165">
        <v>0</v>
      </c>
      <c r="ARI165">
        <v>0</v>
      </c>
      <c r="ARJ165">
        <v>0</v>
      </c>
      <c r="ARK165">
        <v>1</v>
      </c>
      <c r="ARL165">
        <v>0</v>
      </c>
      <c r="ARM165">
        <v>0</v>
      </c>
      <c r="ARO165" t="s">
        <v>2206</v>
      </c>
      <c r="ARP165">
        <v>1</v>
      </c>
      <c r="ARQ165">
        <v>0</v>
      </c>
      <c r="ARR165">
        <v>0</v>
      </c>
      <c r="ARS165">
        <v>0</v>
      </c>
      <c r="ART165">
        <v>0</v>
      </c>
      <c r="ARU165">
        <v>0</v>
      </c>
      <c r="ARW165">
        <v>0</v>
      </c>
      <c r="ARX165">
        <v>0</v>
      </c>
      <c r="ARY165">
        <v>0</v>
      </c>
      <c r="ASB165" t="s">
        <v>2211</v>
      </c>
      <c r="ASC165" t="s">
        <v>2206</v>
      </c>
      <c r="ASD165">
        <v>1</v>
      </c>
      <c r="ASE165">
        <v>0</v>
      </c>
      <c r="ASF165">
        <v>0</v>
      </c>
      <c r="ASG165">
        <v>0</v>
      </c>
      <c r="ASH165">
        <v>0</v>
      </c>
      <c r="ASI165">
        <v>0</v>
      </c>
      <c r="ASJ165">
        <v>0</v>
      </c>
      <c r="ASK165">
        <v>0</v>
      </c>
      <c r="ASL165">
        <v>0</v>
      </c>
      <c r="ASN165" t="s">
        <v>2206</v>
      </c>
      <c r="ASO165">
        <v>1</v>
      </c>
      <c r="ASP165">
        <v>0</v>
      </c>
      <c r="ASQ165">
        <v>0</v>
      </c>
      <c r="ASR165">
        <v>0</v>
      </c>
      <c r="ASS165">
        <v>0</v>
      </c>
      <c r="AST165">
        <v>0</v>
      </c>
      <c r="ASU165">
        <v>0</v>
      </c>
      <c r="ASV165">
        <v>0</v>
      </c>
      <c r="ASW165">
        <v>0</v>
      </c>
      <c r="ASX165">
        <v>0</v>
      </c>
      <c r="ASZ165" t="s">
        <v>2206</v>
      </c>
      <c r="ATA165">
        <v>1</v>
      </c>
      <c r="ATB165">
        <v>0</v>
      </c>
      <c r="ATC165">
        <v>0</v>
      </c>
      <c r="ATD165">
        <v>0</v>
      </c>
      <c r="ATE165">
        <v>0</v>
      </c>
      <c r="ATF165">
        <v>0</v>
      </c>
      <c r="ATG165">
        <v>0</v>
      </c>
      <c r="ATH165">
        <v>0</v>
      </c>
      <c r="ATI165">
        <v>0</v>
      </c>
      <c r="ATK165" t="s">
        <v>2206</v>
      </c>
      <c r="ATL165">
        <v>1</v>
      </c>
      <c r="ATM165">
        <v>0</v>
      </c>
      <c r="ATN165">
        <v>0</v>
      </c>
      <c r="ATO165">
        <v>0</v>
      </c>
      <c r="ATP165">
        <v>0</v>
      </c>
      <c r="ATQ165">
        <v>0</v>
      </c>
      <c r="ATR165">
        <v>0</v>
      </c>
      <c r="ATS165">
        <v>0</v>
      </c>
      <c r="ATT165">
        <v>0</v>
      </c>
      <c r="ATV165" t="s">
        <v>2213</v>
      </c>
      <c r="ATZ165" t="s">
        <v>2213</v>
      </c>
      <c r="AUD165" t="s">
        <v>2861</v>
      </c>
      <c r="AUF165" t="s">
        <v>2555</v>
      </c>
      <c r="AUI165">
        <v>470654722</v>
      </c>
      <c r="AUJ165" s="2">
        <v>45161.783680555563</v>
      </c>
      <c r="AUM165" t="s">
        <v>2214</v>
      </c>
      <c r="AUN165" t="s">
        <v>2215</v>
      </c>
      <c r="AUO165" t="s">
        <v>2216</v>
      </c>
    </row>
    <row r="166" spans="1:1237" x14ac:dyDescent="0.35">
      <c r="A166">
        <v>165</v>
      </c>
      <c r="B166" t="s">
        <v>2862</v>
      </c>
      <c r="C166" s="2">
        <v>45161</v>
      </c>
      <c r="D166" t="s">
        <v>2549</v>
      </c>
      <c r="E166" t="s">
        <v>2833</v>
      </c>
      <c r="F166" s="2">
        <v>45161.683248402776</v>
      </c>
      <c r="G166" s="2">
        <v>45161.690434340278</v>
      </c>
      <c r="H166" t="s">
        <v>2189</v>
      </c>
      <c r="K166" t="s">
        <v>2233</v>
      </c>
      <c r="L166" s="2">
        <v>45161</v>
      </c>
      <c r="M166" t="s">
        <v>73</v>
      </c>
      <c r="N166" t="s">
        <v>2191</v>
      </c>
      <c r="O166" t="s">
        <v>77</v>
      </c>
      <c r="P166" t="s">
        <v>2192</v>
      </c>
      <c r="S166" t="s">
        <v>2235</v>
      </c>
      <c r="T166" t="s">
        <v>2551</v>
      </c>
      <c r="V166" t="s">
        <v>2195</v>
      </c>
      <c r="X166" t="s">
        <v>2253</v>
      </c>
      <c r="AA166" t="s">
        <v>2206</v>
      </c>
      <c r="AB166">
        <v>0</v>
      </c>
      <c r="AC166">
        <v>0</v>
      </c>
      <c r="AD166">
        <v>0</v>
      </c>
      <c r="AE166">
        <v>1</v>
      </c>
      <c r="AF166">
        <v>1</v>
      </c>
      <c r="EK166" t="s">
        <v>2254</v>
      </c>
      <c r="EL166">
        <v>1</v>
      </c>
      <c r="EM166">
        <v>1</v>
      </c>
      <c r="EN166">
        <v>1</v>
      </c>
      <c r="EO166">
        <v>1</v>
      </c>
      <c r="EP166">
        <v>0</v>
      </c>
      <c r="EQ166">
        <v>4</v>
      </c>
      <c r="ES166" t="s">
        <v>2200</v>
      </c>
      <c r="ET166">
        <v>5000</v>
      </c>
      <c r="EU166" t="s">
        <v>2342</v>
      </c>
      <c r="EX166">
        <v>25</v>
      </c>
      <c r="EY166">
        <v>2</v>
      </c>
      <c r="EZ166">
        <v>0</v>
      </c>
      <c r="FA166">
        <v>50</v>
      </c>
      <c r="FB166">
        <v>150</v>
      </c>
      <c r="FD166" t="s">
        <v>2200</v>
      </c>
      <c r="FE166">
        <v>3000</v>
      </c>
      <c r="FF166" t="s">
        <v>2342</v>
      </c>
      <c r="FI166">
        <v>30</v>
      </c>
      <c r="FJ166">
        <v>2</v>
      </c>
      <c r="FK166">
        <v>0</v>
      </c>
      <c r="FL166">
        <v>60</v>
      </c>
      <c r="FM166">
        <v>160</v>
      </c>
      <c r="FO166" t="s">
        <v>2200</v>
      </c>
      <c r="FP166">
        <v>1500</v>
      </c>
      <c r="FQ166" t="s">
        <v>2552</v>
      </c>
      <c r="FT166">
        <v>35</v>
      </c>
      <c r="FU166">
        <v>2</v>
      </c>
      <c r="FV166">
        <v>0</v>
      </c>
      <c r="FW166">
        <v>50</v>
      </c>
      <c r="FX166">
        <v>170</v>
      </c>
      <c r="FZ166" t="s">
        <v>2200</v>
      </c>
      <c r="GA166">
        <v>1800</v>
      </c>
      <c r="GB166" t="s">
        <v>2552</v>
      </c>
      <c r="GE166">
        <v>30</v>
      </c>
      <c r="GF166">
        <v>2</v>
      </c>
      <c r="GG166">
        <v>0</v>
      </c>
      <c r="GH166">
        <v>60</v>
      </c>
      <c r="GI166">
        <v>180</v>
      </c>
      <c r="GK166" t="s">
        <v>2220</v>
      </c>
      <c r="HH166" t="s">
        <v>2204</v>
      </c>
      <c r="HI166">
        <v>1</v>
      </c>
      <c r="HJ166">
        <v>0</v>
      </c>
      <c r="HK166">
        <v>0</v>
      </c>
      <c r="HL166">
        <v>0</v>
      </c>
      <c r="JB166" t="s">
        <v>2206</v>
      </c>
      <c r="JC166">
        <v>0</v>
      </c>
      <c r="JD166">
        <v>0</v>
      </c>
      <c r="JE166">
        <v>0</v>
      </c>
      <c r="JF166">
        <v>0</v>
      </c>
      <c r="JG166">
        <v>0</v>
      </c>
      <c r="JH166">
        <v>0</v>
      </c>
      <c r="JI166">
        <v>0</v>
      </c>
      <c r="JJ166">
        <v>0</v>
      </c>
      <c r="JK166">
        <v>0</v>
      </c>
      <c r="JL166">
        <v>0</v>
      </c>
      <c r="JM166">
        <v>0</v>
      </c>
      <c r="JN166">
        <v>0</v>
      </c>
      <c r="JO166">
        <v>0</v>
      </c>
      <c r="JP166">
        <v>0</v>
      </c>
      <c r="JQ166">
        <v>0</v>
      </c>
      <c r="JR166">
        <v>1</v>
      </c>
      <c r="JS166">
        <v>1</v>
      </c>
      <c r="JT166">
        <v>6</v>
      </c>
      <c r="UW166" t="s">
        <v>2206</v>
      </c>
      <c r="UX166">
        <v>0</v>
      </c>
      <c r="UY166">
        <v>0</v>
      </c>
      <c r="UZ166">
        <v>0</v>
      </c>
      <c r="VA166">
        <v>0</v>
      </c>
      <c r="VB166">
        <v>0</v>
      </c>
      <c r="VC166">
        <v>0</v>
      </c>
      <c r="VD166">
        <v>0</v>
      </c>
      <c r="VE166">
        <v>0</v>
      </c>
      <c r="VF166">
        <v>0</v>
      </c>
      <c r="VG166">
        <v>0</v>
      </c>
      <c r="VH166">
        <v>0</v>
      </c>
      <c r="VI166">
        <v>0</v>
      </c>
      <c r="VJ166">
        <v>0</v>
      </c>
      <c r="VK166">
        <v>0</v>
      </c>
      <c r="VL166">
        <v>0</v>
      </c>
      <c r="VM166">
        <v>0</v>
      </c>
      <c r="VN166">
        <v>0</v>
      </c>
      <c r="VO166">
        <v>0</v>
      </c>
      <c r="VP166">
        <v>0</v>
      </c>
      <c r="VQ166">
        <v>0</v>
      </c>
      <c r="VR166">
        <v>0</v>
      </c>
      <c r="VS166">
        <v>0</v>
      </c>
      <c r="VT166">
        <v>0</v>
      </c>
      <c r="VU166">
        <v>0</v>
      </c>
      <c r="VV166">
        <v>0</v>
      </c>
      <c r="VW166">
        <v>0</v>
      </c>
      <c r="VX166">
        <v>0</v>
      </c>
      <c r="VY166">
        <v>1</v>
      </c>
      <c r="VZ166">
        <v>1</v>
      </c>
      <c r="AQG166" t="s">
        <v>2206</v>
      </c>
      <c r="AQH166">
        <v>1</v>
      </c>
      <c r="AQI166">
        <v>0</v>
      </c>
      <c r="AQJ166">
        <v>0</v>
      </c>
      <c r="AQK166">
        <v>0</v>
      </c>
      <c r="AQL166">
        <v>0</v>
      </c>
      <c r="AQM166">
        <v>0</v>
      </c>
      <c r="AQN166">
        <v>0</v>
      </c>
      <c r="AQO166">
        <v>0</v>
      </c>
      <c r="AQP166">
        <v>0</v>
      </c>
      <c r="AQQ166">
        <v>0</v>
      </c>
      <c r="AQS166" t="s">
        <v>2305</v>
      </c>
      <c r="AQT166">
        <v>0</v>
      </c>
      <c r="AQU166">
        <v>0</v>
      </c>
      <c r="AQV166">
        <v>1</v>
      </c>
      <c r="AQW166">
        <v>0</v>
      </c>
      <c r="AQX166">
        <v>0</v>
      </c>
      <c r="AQY166">
        <v>0</v>
      </c>
      <c r="AQZ166">
        <v>0</v>
      </c>
      <c r="ARA166">
        <v>0</v>
      </c>
      <c r="ARB166">
        <v>0</v>
      </c>
      <c r="ARC166">
        <v>0</v>
      </c>
      <c r="ARD166">
        <v>0</v>
      </c>
      <c r="ARF166" t="s">
        <v>2306</v>
      </c>
      <c r="ARG166" t="s">
        <v>2220</v>
      </c>
      <c r="ARH166">
        <v>1</v>
      </c>
      <c r="ARI166">
        <v>0</v>
      </c>
      <c r="ARJ166">
        <v>0</v>
      </c>
      <c r="ARK166">
        <v>0</v>
      </c>
      <c r="ARL166">
        <v>0</v>
      </c>
      <c r="ARM166">
        <v>0</v>
      </c>
      <c r="ARO166" t="s">
        <v>2206</v>
      </c>
      <c r="ARP166">
        <v>1</v>
      </c>
      <c r="ARQ166">
        <v>0</v>
      </c>
      <c r="ARR166">
        <v>0</v>
      </c>
      <c r="ARS166">
        <v>0</v>
      </c>
      <c r="ART166">
        <v>0</v>
      </c>
      <c r="ARU166">
        <v>0</v>
      </c>
      <c r="ARW166">
        <v>0</v>
      </c>
      <c r="ARX166">
        <v>0</v>
      </c>
      <c r="ARY166">
        <v>0</v>
      </c>
      <c r="ASB166" t="s">
        <v>2211</v>
      </c>
      <c r="ASC166" t="s">
        <v>2206</v>
      </c>
      <c r="ASD166">
        <v>1</v>
      </c>
      <c r="ASE166">
        <v>0</v>
      </c>
      <c r="ASF166">
        <v>0</v>
      </c>
      <c r="ASG166">
        <v>0</v>
      </c>
      <c r="ASH166">
        <v>0</v>
      </c>
      <c r="ASI166">
        <v>0</v>
      </c>
      <c r="ASJ166">
        <v>0</v>
      </c>
      <c r="ASK166">
        <v>0</v>
      </c>
      <c r="ASL166">
        <v>0</v>
      </c>
      <c r="ASN166" t="s">
        <v>2206</v>
      </c>
      <c r="ASO166">
        <v>1</v>
      </c>
      <c r="ASP166">
        <v>0</v>
      </c>
      <c r="ASQ166">
        <v>0</v>
      </c>
      <c r="ASR166">
        <v>0</v>
      </c>
      <c r="ASS166">
        <v>0</v>
      </c>
      <c r="AST166">
        <v>0</v>
      </c>
      <c r="ASU166">
        <v>0</v>
      </c>
      <c r="ASV166">
        <v>0</v>
      </c>
      <c r="ASW166">
        <v>0</v>
      </c>
      <c r="ASX166">
        <v>0</v>
      </c>
      <c r="ASZ166" t="s">
        <v>2206</v>
      </c>
      <c r="ATA166">
        <v>1</v>
      </c>
      <c r="ATB166">
        <v>0</v>
      </c>
      <c r="ATC166">
        <v>0</v>
      </c>
      <c r="ATD166">
        <v>0</v>
      </c>
      <c r="ATE166">
        <v>0</v>
      </c>
      <c r="ATF166">
        <v>0</v>
      </c>
      <c r="ATG166">
        <v>0</v>
      </c>
      <c r="ATH166">
        <v>0</v>
      </c>
      <c r="ATI166">
        <v>0</v>
      </c>
      <c r="ATK166" t="s">
        <v>2206</v>
      </c>
      <c r="ATL166">
        <v>1</v>
      </c>
      <c r="ATM166">
        <v>0</v>
      </c>
      <c r="ATN166">
        <v>0</v>
      </c>
      <c r="ATO166">
        <v>0</v>
      </c>
      <c r="ATP166">
        <v>0</v>
      </c>
      <c r="ATQ166">
        <v>0</v>
      </c>
      <c r="ATR166">
        <v>0</v>
      </c>
      <c r="ATS166">
        <v>0</v>
      </c>
      <c r="ATT166">
        <v>0</v>
      </c>
      <c r="ATV166" t="s">
        <v>2213</v>
      </c>
      <c r="ATZ166" t="s">
        <v>2213</v>
      </c>
      <c r="AUD166" t="s">
        <v>2310</v>
      </c>
      <c r="AUF166" t="s">
        <v>2555</v>
      </c>
      <c r="AUI166">
        <v>470654727</v>
      </c>
      <c r="AUJ166" s="2">
        <v>45161.783692129633</v>
      </c>
      <c r="AUM166" t="s">
        <v>2214</v>
      </c>
      <c r="AUN166" t="s">
        <v>2215</v>
      </c>
      <c r="AUO166" t="s">
        <v>2216</v>
      </c>
    </row>
    <row r="167" spans="1:1237" x14ac:dyDescent="0.35">
      <c r="A167">
        <v>166</v>
      </c>
      <c r="B167" t="s">
        <v>2863</v>
      </c>
      <c r="C167" s="2">
        <v>45161</v>
      </c>
      <c r="D167" t="s">
        <v>2549</v>
      </c>
      <c r="E167" t="s">
        <v>2575</v>
      </c>
      <c r="F167" s="2">
        <v>45161.569198668978</v>
      </c>
      <c r="G167" s="2">
        <v>45161.589396215277</v>
      </c>
      <c r="H167" t="s">
        <v>2189</v>
      </c>
      <c r="K167" t="s">
        <v>2233</v>
      </c>
      <c r="L167" s="2">
        <v>45161</v>
      </c>
      <c r="M167" t="s">
        <v>73</v>
      </c>
      <c r="N167" t="s">
        <v>2191</v>
      </c>
      <c r="O167" t="s">
        <v>77</v>
      </c>
      <c r="P167" t="s">
        <v>2192</v>
      </c>
      <c r="S167" t="s">
        <v>2235</v>
      </c>
      <c r="T167" t="s">
        <v>2551</v>
      </c>
      <c r="V167" t="s">
        <v>2195</v>
      </c>
      <c r="X167" t="s">
        <v>2253</v>
      </c>
      <c r="AA167" t="s">
        <v>2206</v>
      </c>
      <c r="AB167">
        <v>0</v>
      </c>
      <c r="AC167">
        <v>0</v>
      </c>
      <c r="AD167">
        <v>0</v>
      </c>
      <c r="AE167">
        <v>1</v>
      </c>
      <c r="AF167">
        <v>1</v>
      </c>
      <c r="EK167" t="s">
        <v>2206</v>
      </c>
      <c r="EL167">
        <v>0</v>
      </c>
      <c r="EM167">
        <v>0</v>
      </c>
      <c r="EN167">
        <v>0</v>
      </c>
      <c r="EO167">
        <v>0</v>
      </c>
      <c r="EP167">
        <v>1</v>
      </c>
      <c r="EQ167">
        <v>1</v>
      </c>
      <c r="JB167" t="s">
        <v>2206</v>
      </c>
      <c r="JC167">
        <v>0</v>
      </c>
      <c r="JD167">
        <v>0</v>
      </c>
      <c r="JE167">
        <v>0</v>
      </c>
      <c r="JF167">
        <v>0</v>
      </c>
      <c r="JG167">
        <v>0</v>
      </c>
      <c r="JH167">
        <v>0</v>
      </c>
      <c r="JI167">
        <v>0</v>
      </c>
      <c r="JJ167">
        <v>0</v>
      </c>
      <c r="JK167">
        <v>0</v>
      </c>
      <c r="JL167">
        <v>0</v>
      </c>
      <c r="JM167">
        <v>0</v>
      </c>
      <c r="JN167">
        <v>0</v>
      </c>
      <c r="JO167">
        <v>0</v>
      </c>
      <c r="JP167">
        <v>0</v>
      </c>
      <c r="JQ167">
        <v>0</v>
      </c>
      <c r="JR167">
        <v>1</v>
      </c>
      <c r="JS167">
        <v>1</v>
      </c>
      <c r="JT167">
        <v>3</v>
      </c>
      <c r="UW167" t="s">
        <v>2864</v>
      </c>
      <c r="UX167">
        <v>1</v>
      </c>
      <c r="UY167">
        <v>1</v>
      </c>
      <c r="UZ167">
        <v>1</v>
      </c>
      <c r="VA167">
        <v>1</v>
      </c>
      <c r="VB167">
        <v>1</v>
      </c>
      <c r="VC167">
        <v>1</v>
      </c>
      <c r="VD167">
        <v>0</v>
      </c>
      <c r="VE167">
        <v>0</v>
      </c>
      <c r="VF167">
        <v>0</v>
      </c>
      <c r="VG167">
        <v>0</v>
      </c>
      <c r="VH167">
        <v>0</v>
      </c>
      <c r="VI167">
        <v>1</v>
      </c>
      <c r="VJ167">
        <v>1</v>
      </c>
      <c r="VK167">
        <v>1</v>
      </c>
      <c r="VL167">
        <v>1</v>
      </c>
      <c r="VM167">
        <v>1</v>
      </c>
      <c r="VN167">
        <v>1</v>
      </c>
      <c r="VO167">
        <v>1</v>
      </c>
      <c r="VP167">
        <v>1</v>
      </c>
      <c r="VQ167">
        <v>1</v>
      </c>
      <c r="VR167">
        <v>1</v>
      </c>
      <c r="VS167">
        <v>1</v>
      </c>
      <c r="VT167">
        <v>1</v>
      </c>
      <c r="VU167">
        <v>1</v>
      </c>
      <c r="VV167">
        <v>1</v>
      </c>
      <c r="VW167">
        <v>1</v>
      </c>
      <c r="VX167">
        <v>1</v>
      </c>
      <c r="VY167">
        <v>0</v>
      </c>
      <c r="VZ167">
        <v>22</v>
      </c>
      <c r="WB167" t="s">
        <v>2200</v>
      </c>
      <c r="WC167" t="s">
        <v>2565</v>
      </c>
      <c r="WD167">
        <v>0</v>
      </c>
      <c r="WE167">
        <v>1</v>
      </c>
      <c r="WF167">
        <v>1</v>
      </c>
      <c r="WH167">
        <v>750</v>
      </c>
      <c r="WI167">
        <v>5250</v>
      </c>
      <c r="WJ167" t="s">
        <v>2199</v>
      </c>
      <c r="WM167">
        <v>35</v>
      </c>
      <c r="WN167">
        <v>3</v>
      </c>
      <c r="WO167">
        <v>0</v>
      </c>
      <c r="WP167">
        <v>2000</v>
      </c>
      <c r="WQ167">
        <v>4000</v>
      </c>
      <c r="WS167" t="s">
        <v>2200</v>
      </c>
      <c r="WT167" t="s">
        <v>2565</v>
      </c>
      <c r="WU167">
        <v>0</v>
      </c>
      <c r="WV167">
        <v>1</v>
      </c>
      <c r="WW167">
        <v>1</v>
      </c>
      <c r="WY167">
        <v>700</v>
      </c>
      <c r="WZ167">
        <v>4900</v>
      </c>
      <c r="XA167" t="s">
        <v>2199</v>
      </c>
      <c r="XD167">
        <v>40</v>
      </c>
      <c r="XE167">
        <v>2</v>
      </c>
      <c r="XF167">
        <v>0</v>
      </c>
      <c r="XG167">
        <v>1500</v>
      </c>
      <c r="XH167">
        <v>3500</v>
      </c>
      <c r="XJ167" t="s">
        <v>2200</v>
      </c>
      <c r="XK167" t="s">
        <v>2565</v>
      </c>
      <c r="XL167">
        <v>0</v>
      </c>
      <c r="XM167">
        <v>1</v>
      </c>
      <c r="XN167">
        <v>1</v>
      </c>
      <c r="XP167">
        <v>600</v>
      </c>
      <c r="XQ167">
        <v>4200</v>
      </c>
      <c r="XR167" t="s">
        <v>2222</v>
      </c>
      <c r="XU167">
        <v>30</v>
      </c>
      <c r="XV167">
        <v>2</v>
      </c>
      <c r="XW167">
        <v>0</v>
      </c>
      <c r="XX167">
        <v>2000</v>
      </c>
      <c r="XY167">
        <v>3500</v>
      </c>
      <c r="YA167" t="s">
        <v>2200</v>
      </c>
      <c r="YB167" t="s">
        <v>2565</v>
      </c>
      <c r="YC167">
        <v>0</v>
      </c>
      <c r="YD167">
        <v>1</v>
      </c>
      <c r="YE167">
        <v>1</v>
      </c>
      <c r="YG167">
        <v>700</v>
      </c>
      <c r="YH167">
        <v>4900</v>
      </c>
      <c r="YI167" t="s">
        <v>2199</v>
      </c>
      <c r="YL167">
        <v>25</v>
      </c>
      <c r="YM167">
        <v>3</v>
      </c>
      <c r="YN167">
        <v>0</v>
      </c>
      <c r="YO167">
        <v>1500</v>
      </c>
      <c r="YP167">
        <v>3000</v>
      </c>
      <c r="YR167" t="s">
        <v>2200</v>
      </c>
      <c r="YS167" t="s">
        <v>2565</v>
      </c>
      <c r="YT167">
        <v>0</v>
      </c>
      <c r="YU167">
        <v>1</v>
      </c>
      <c r="YV167">
        <v>1</v>
      </c>
      <c r="YX167">
        <v>300</v>
      </c>
      <c r="YY167">
        <v>2100</v>
      </c>
      <c r="YZ167" t="s">
        <v>2199</v>
      </c>
      <c r="ZC167">
        <v>30</v>
      </c>
      <c r="ZD167">
        <v>3</v>
      </c>
      <c r="ZE167">
        <v>0</v>
      </c>
      <c r="ZF167">
        <v>1000</v>
      </c>
      <c r="ZG167">
        <v>3000</v>
      </c>
      <c r="ZI167" t="s">
        <v>2200</v>
      </c>
      <c r="ZJ167" t="s">
        <v>2852</v>
      </c>
      <c r="ZK167">
        <v>1</v>
      </c>
      <c r="ZL167">
        <v>1</v>
      </c>
      <c r="ZM167">
        <v>1</v>
      </c>
      <c r="ZN167">
        <v>400</v>
      </c>
      <c r="ZO167">
        <v>1200</v>
      </c>
      <c r="ZP167">
        <v>8400</v>
      </c>
      <c r="ZQ167" t="s">
        <v>2199</v>
      </c>
      <c r="ZT167">
        <v>30</v>
      </c>
      <c r="ZU167">
        <v>3</v>
      </c>
      <c r="ZV167">
        <v>0</v>
      </c>
      <c r="ZW167">
        <v>1500</v>
      </c>
      <c r="ZX167">
        <v>2500</v>
      </c>
      <c r="ACI167" t="s">
        <v>2200</v>
      </c>
      <c r="ACJ167">
        <v>3500</v>
      </c>
      <c r="ACK167" t="s">
        <v>2342</v>
      </c>
      <c r="ACN167">
        <v>5</v>
      </c>
      <c r="ACO167">
        <v>2</v>
      </c>
      <c r="ACP167">
        <v>0</v>
      </c>
      <c r="ACQ167">
        <v>50</v>
      </c>
      <c r="ACR167">
        <v>120</v>
      </c>
      <c r="ACT167" t="s">
        <v>2200</v>
      </c>
      <c r="ACU167">
        <v>3000</v>
      </c>
      <c r="ACV167" t="s">
        <v>2342</v>
      </c>
      <c r="ACY167">
        <v>4</v>
      </c>
      <c r="ACZ167">
        <v>2</v>
      </c>
      <c r="ADA167">
        <v>0</v>
      </c>
      <c r="ADB167">
        <v>30</v>
      </c>
      <c r="ADC167">
        <v>90</v>
      </c>
      <c r="ADE167" t="s">
        <v>2200</v>
      </c>
      <c r="ADF167">
        <v>1300</v>
      </c>
      <c r="ADG167" t="s">
        <v>2342</v>
      </c>
      <c r="ADJ167">
        <v>5</v>
      </c>
      <c r="ADK167">
        <v>2</v>
      </c>
      <c r="ADL167">
        <v>0</v>
      </c>
      <c r="ADM167">
        <v>25</v>
      </c>
      <c r="ADN167">
        <v>70</v>
      </c>
      <c r="ADP167" t="s">
        <v>2200</v>
      </c>
      <c r="ADQ167">
        <v>1000</v>
      </c>
      <c r="ADR167" t="s">
        <v>2222</v>
      </c>
      <c r="ADU167">
        <v>10</v>
      </c>
      <c r="ADV167">
        <v>2</v>
      </c>
      <c r="ADW167">
        <v>0</v>
      </c>
      <c r="ADX167">
        <v>50</v>
      </c>
      <c r="ADY167">
        <v>150</v>
      </c>
      <c r="AEA167" t="s">
        <v>2200</v>
      </c>
      <c r="AEB167">
        <v>500</v>
      </c>
      <c r="AEC167" t="s">
        <v>2239</v>
      </c>
      <c r="AEF167">
        <v>10</v>
      </c>
      <c r="AEG167">
        <v>2</v>
      </c>
      <c r="AEH167">
        <v>0</v>
      </c>
      <c r="AEI167">
        <v>50</v>
      </c>
      <c r="AEJ167">
        <v>200</v>
      </c>
      <c r="AEL167" t="s">
        <v>2200</v>
      </c>
      <c r="AEM167" t="s">
        <v>2565</v>
      </c>
      <c r="AEN167">
        <v>0</v>
      </c>
      <c r="AEO167">
        <v>1</v>
      </c>
      <c r="AEP167">
        <v>1</v>
      </c>
      <c r="AER167">
        <v>750</v>
      </c>
      <c r="AES167">
        <v>5250</v>
      </c>
      <c r="AET167" t="s">
        <v>2222</v>
      </c>
      <c r="AEW167">
        <v>35</v>
      </c>
      <c r="AEX167">
        <v>3</v>
      </c>
      <c r="AEY167">
        <v>0</v>
      </c>
      <c r="AEZ167">
        <v>2000</v>
      </c>
      <c r="AFA167">
        <v>4000</v>
      </c>
      <c r="AFC167" t="s">
        <v>2200</v>
      </c>
      <c r="AFD167" t="s">
        <v>2565</v>
      </c>
      <c r="AFE167">
        <v>0</v>
      </c>
      <c r="AFF167">
        <v>1</v>
      </c>
      <c r="AFG167">
        <v>1</v>
      </c>
      <c r="AFI167">
        <v>800</v>
      </c>
      <c r="AFJ167">
        <v>5600</v>
      </c>
      <c r="AFK167" t="s">
        <v>2222</v>
      </c>
      <c r="AFN167">
        <v>30</v>
      </c>
      <c r="AFO167">
        <v>3</v>
      </c>
      <c r="AFP167">
        <v>0</v>
      </c>
      <c r="AFQ167">
        <v>1000</v>
      </c>
      <c r="AFR167">
        <v>3500</v>
      </c>
      <c r="AFT167" t="s">
        <v>2200</v>
      </c>
      <c r="AFU167" t="s">
        <v>2565</v>
      </c>
      <c r="AFV167">
        <v>0</v>
      </c>
      <c r="AFW167">
        <v>1</v>
      </c>
      <c r="AFX167">
        <v>1</v>
      </c>
      <c r="AFZ167">
        <v>1500</v>
      </c>
      <c r="AGA167">
        <v>10500</v>
      </c>
      <c r="AGB167" t="s">
        <v>2222</v>
      </c>
      <c r="AGE167">
        <v>25</v>
      </c>
      <c r="AGF167">
        <v>2</v>
      </c>
      <c r="AGG167">
        <v>0</v>
      </c>
      <c r="AGH167">
        <v>1200</v>
      </c>
      <c r="AGI167">
        <v>2500</v>
      </c>
      <c r="AGK167" t="s">
        <v>2200</v>
      </c>
      <c r="AGL167" t="s">
        <v>2565</v>
      </c>
      <c r="AGM167">
        <v>0</v>
      </c>
      <c r="AGN167">
        <v>1</v>
      </c>
      <c r="AGO167">
        <v>1</v>
      </c>
      <c r="AGQ167">
        <v>850</v>
      </c>
      <c r="AGR167">
        <v>5950</v>
      </c>
      <c r="AGS167" t="s">
        <v>2199</v>
      </c>
      <c r="AGV167">
        <v>30</v>
      </c>
      <c r="AGW167">
        <v>3</v>
      </c>
      <c r="AGX167">
        <v>0</v>
      </c>
      <c r="AGY167">
        <v>500</v>
      </c>
      <c r="AGZ167">
        <v>2000</v>
      </c>
      <c r="AHB167" t="s">
        <v>2200</v>
      </c>
      <c r="AHC167" t="s">
        <v>2567</v>
      </c>
      <c r="AHD167">
        <v>0</v>
      </c>
      <c r="AHE167">
        <v>0</v>
      </c>
      <c r="AHF167">
        <v>1</v>
      </c>
      <c r="AHI167">
        <v>200</v>
      </c>
      <c r="AHJ167" t="s">
        <v>2342</v>
      </c>
      <c r="AHM167">
        <v>10</v>
      </c>
      <c r="AHN167">
        <v>2</v>
      </c>
      <c r="AHO167">
        <v>0</v>
      </c>
      <c r="AHP167">
        <v>750</v>
      </c>
      <c r="AHQ167">
        <v>1500</v>
      </c>
      <c r="AHS167" t="s">
        <v>2200</v>
      </c>
      <c r="AHT167" t="s">
        <v>2567</v>
      </c>
      <c r="AHU167">
        <v>0</v>
      </c>
      <c r="AHV167">
        <v>1</v>
      </c>
      <c r="AHX167">
        <v>200</v>
      </c>
      <c r="AHY167" t="s">
        <v>2342</v>
      </c>
      <c r="AIB167">
        <v>5</v>
      </c>
      <c r="AIC167">
        <v>2</v>
      </c>
      <c r="AID167">
        <v>0</v>
      </c>
      <c r="AIE167">
        <v>700</v>
      </c>
      <c r="AIF167">
        <v>1200</v>
      </c>
      <c r="AIH167" t="s">
        <v>2200</v>
      </c>
      <c r="AII167" t="s">
        <v>2567</v>
      </c>
      <c r="AIJ167">
        <v>0</v>
      </c>
      <c r="AIK167">
        <v>1</v>
      </c>
      <c r="AIM167">
        <v>200</v>
      </c>
      <c r="AIN167" t="s">
        <v>2342</v>
      </c>
      <c r="AIQ167">
        <v>3</v>
      </c>
      <c r="AIR167">
        <v>1</v>
      </c>
      <c r="AIS167">
        <v>0</v>
      </c>
      <c r="AIT167">
        <v>300</v>
      </c>
      <c r="AIU167">
        <v>900</v>
      </c>
      <c r="AIW167" t="s">
        <v>2200</v>
      </c>
      <c r="AIX167">
        <v>900</v>
      </c>
      <c r="AIY167" t="s">
        <v>2239</v>
      </c>
      <c r="AJB167">
        <v>15</v>
      </c>
      <c r="AJC167">
        <v>2</v>
      </c>
      <c r="AJD167">
        <v>0</v>
      </c>
      <c r="AJE167">
        <v>100</v>
      </c>
      <c r="AJF167">
        <v>350</v>
      </c>
      <c r="AJH167" t="s">
        <v>2200</v>
      </c>
      <c r="AJI167" t="s">
        <v>2837</v>
      </c>
      <c r="AJJ167">
        <v>1</v>
      </c>
      <c r="AJK167">
        <v>0</v>
      </c>
      <c r="AJL167">
        <v>1</v>
      </c>
      <c r="AJM167">
        <v>1000</v>
      </c>
      <c r="AJO167">
        <v>100</v>
      </c>
      <c r="AJP167" t="s">
        <v>2239</v>
      </c>
      <c r="AJS167">
        <v>10</v>
      </c>
      <c r="AJT167">
        <v>1</v>
      </c>
      <c r="AJU167">
        <v>0</v>
      </c>
      <c r="AJV167">
        <v>50</v>
      </c>
      <c r="AJW167">
        <v>200</v>
      </c>
      <c r="AJY167" t="s">
        <v>2200</v>
      </c>
      <c r="AJZ167" t="s">
        <v>2569</v>
      </c>
      <c r="AKA167">
        <v>1</v>
      </c>
      <c r="AKB167">
        <v>1</v>
      </c>
      <c r="AKC167">
        <v>650</v>
      </c>
      <c r="AKD167">
        <v>800</v>
      </c>
      <c r="AKE167" t="s">
        <v>2199</v>
      </c>
      <c r="AKH167">
        <v>20</v>
      </c>
      <c r="AKI167">
        <v>2</v>
      </c>
      <c r="AKJ167">
        <v>0</v>
      </c>
      <c r="AKK167">
        <v>500</v>
      </c>
      <c r="AKL167">
        <v>1300</v>
      </c>
      <c r="AKN167" t="s">
        <v>2200</v>
      </c>
      <c r="AKO167">
        <v>1000</v>
      </c>
      <c r="AKP167" t="s">
        <v>2222</v>
      </c>
      <c r="AKS167">
        <v>15</v>
      </c>
      <c r="AKT167">
        <v>1</v>
      </c>
      <c r="AKU167">
        <v>0</v>
      </c>
      <c r="AKV167">
        <v>300</v>
      </c>
      <c r="AKW167">
        <v>900</v>
      </c>
      <c r="AKY167" t="s">
        <v>2220</v>
      </c>
      <c r="AMT167" t="s">
        <v>2204</v>
      </c>
      <c r="AMU167">
        <v>1</v>
      </c>
      <c r="AMV167">
        <v>0</v>
      </c>
      <c r="AMW167">
        <v>0</v>
      </c>
      <c r="AMX167">
        <v>0</v>
      </c>
      <c r="AQG167" t="s">
        <v>2206</v>
      </c>
      <c r="AQH167">
        <v>1</v>
      </c>
      <c r="AQI167">
        <v>0</v>
      </c>
      <c r="AQJ167">
        <v>0</v>
      </c>
      <c r="AQK167">
        <v>0</v>
      </c>
      <c r="AQL167">
        <v>0</v>
      </c>
      <c r="AQM167">
        <v>0</v>
      </c>
      <c r="AQN167">
        <v>0</v>
      </c>
      <c r="AQO167">
        <v>0</v>
      </c>
      <c r="AQP167">
        <v>0</v>
      </c>
      <c r="AQQ167">
        <v>0</v>
      </c>
      <c r="AQS167" t="s">
        <v>2305</v>
      </c>
      <c r="AQT167">
        <v>0</v>
      </c>
      <c r="AQU167">
        <v>0</v>
      </c>
      <c r="AQV167">
        <v>1</v>
      </c>
      <c r="AQW167">
        <v>0</v>
      </c>
      <c r="AQX167">
        <v>0</v>
      </c>
      <c r="AQY167">
        <v>0</v>
      </c>
      <c r="AQZ167">
        <v>0</v>
      </c>
      <c r="ARA167">
        <v>0</v>
      </c>
      <c r="ARB167">
        <v>0</v>
      </c>
      <c r="ARC167">
        <v>0</v>
      </c>
      <c r="ARD167">
        <v>0</v>
      </c>
      <c r="ARF167" t="s">
        <v>2306</v>
      </c>
      <c r="ARG167" t="s">
        <v>2220</v>
      </c>
      <c r="ARH167">
        <v>1</v>
      </c>
      <c r="ARI167">
        <v>0</v>
      </c>
      <c r="ARJ167">
        <v>0</v>
      </c>
      <c r="ARK167">
        <v>0</v>
      </c>
      <c r="ARL167">
        <v>0</v>
      </c>
      <c r="ARM167">
        <v>0</v>
      </c>
      <c r="ARO167" t="s">
        <v>2206</v>
      </c>
      <c r="ARP167">
        <v>1</v>
      </c>
      <c r="ARQ167">
        <v>0</v>
      </c>
      <c r="ARR167">
        <v>0</v>
      </c>
      <c r="ARS167">
        <v>0</v>
      </c>
      <c r="ART167">
        <v>0</v>
      </c>
      <c r="ARU167">
        <v>0</v>
      </c>
      <c r="ARW167">
        <v>0</v>
      </c>
      <c r="ARX167">
        <v>0</v>
      </c>
      <c r="ARY167">
        <v>0</v>
      </c>
      <c r="ASB167" t="s">
        <v>2211</v>
      </c>
      <c r="ASC167" t="s">
        <v>2206</v>
      </c>
      <c r="ASD167">
        <v>1</v>
      </c>
      <c r="ASE167">
        <v>0</v>
      </c>
      <c r="ASF167">
        <v>0</v>
      </c>
      <c r="ASG167">
        <v>0</v>
      </c>
      <c r="ASH167">
        <v>0</v>
      </c>
      <c r="ASI167">
        <v>0</v>
      </c>
      <c r="ASJ167">
        <v>0</v>
      </c>
      <c r="ASK167">
        <v>0</v>
      </c>
      <c r="ASL167">
        <v>0</v>
      </c>
      <c r="ASN167" t="s">
        <v>2206</v>
      </c>
      <c r="ASO167">
        <v>1</v>
      </c>
      <c r="ASP167">
        <v>0</v>
      </c>
      <c r="ASQ167">
        <v>0</v>
      </c>
      <c r="ASR167">
        <v>0</v>
      </c>
      <c r="ASS167">
        <v>0</v>
      </c>
      <c r="AST167">
        <v>0</v>
      </c>
      <c r="ASU167">
        <v>0</v>
      </c>
      <c r="ASV167">
        <v>0</v>
      </c>
      <c r="ASW167">
        <v>0</v>
      </c>
      <c r="ASX167">
        <v>0</v>
      </c>
      <c r="ASZ167" t="s">
        <v>2206</v>
      </c>
      <c r="ATA167">
        <v>1</v>
      </c>
      <c r="ATB167">
        <v>0</v>
      </c>
      <c r="ATC167">
        <v>0</v>
      </c>
      <c r="ATD167">
        <v>0</v>
      </c>
      <c r="ATE167">
        <v>0</v>
      </c>
      <c r="ATF167">
        <v>0</v>
      </c>
      <c r="ATG167">
        <v>0</v>
      </c>
      <c r="ATH167">
        <v>0</v>
      </c>
      <c r="ATI167">
        <v>0</v>
      </c>
      <c r="ATK167" t="s">
        <v>2206</v>
      </c>
      <c r="ATL167">
        <v>1</v>
      </c>
      <c r="ATM167">
        <v>0</v>
      </c>
      <c r="ATN167">
        <v>0</v>
      </c>
      <c r="ATO167">
        <v>0</v>
      </c>
      <c r="ATP167">
        <v>0</v>
      </c>
      <c r="ATQ167">
        <v>0</v>
      </c>
      <c r="ATR167">
        <v>0</v>
      </c>
      <c r="ATS167">
        <v>0</v>
      </c>
      <c r="ATT167">
        <v>0</v>
      </c>
      <c r="ATV167" t="s">
        <v>2213</v>
      </c>
      <c r="ATZ167" t="s">
        <v>2213</v>
      </c>
      <c r="AUD167" t="s">
        <v>2865</v>
      </c>
      <c r="AUF167" t="s">
        <v>2555</v>
      </c>
      <c r="AUI167">
        <v>470654728</v>
      </c>
      <c r="AUJ167" s="2">
        <v>45161.783692129633</v>
      </c>
      <c r="AUM167" t="s">
        <v>2214</v>
      </c>
      <c r="AUN167" t="s">
        <v>2215</v>
      </c>
      <c r="AUO167" t="s">
        <v>2216</v>
      </c>
    </row>
    <row r="168" spans="1:1237" x14ac:dyDescent="0.35">
      <c r="A168">
        <v>167</v>
      </c>
      <c r="B168" t="s">
        <v>2866</v>
      </c>
      <c r="C168" s="2">
        <v>45161</v>
      </c>
      <c r="D168" t="s">
        <v>2549</v>
      </c>
      <c r="E168" t="s">
        <v>2833</v>
      </c>
      <c r="F168" s="2">
        <v>45161.690560324067</v>
      </c>
      <c r="G168" s="2">
        <v>45161.694445752313</v>
      </c>
      <c r="H168" t="s">
        <v>2189</v>
      </c>
      <c r="K168" t="s">
        <v>2233</v>
      </c>
      <c r="L168" s="2">
        <v>45161</v>
      </c>
      <c r="M168" t="s">
        <v>73</v>
      </c>
      <c r="N168" t="s">
        <v>2191</v>
      </c>
      <c r="O168" t="s">
        <v>77</v>
      </c>
      <c r="P168" t="s">
        <v>2192</v>
      </c>
      <c r="S168" t="s">
        <v>2235</v>
      </c>
      <c r="T168" t="s">
        <v>2551</v>
      </c>
      <c r="V168" t="s">
        <v>2195</v>
      </c>
      <c r="X168" t="s">
        <v>2196</v>
      </c>
      <c r="AA168" t="s">
        <v>2206</v>
      </c>
      <c r="AB168">
        <v>0</v>
      </c>
      <c r="AC168">
        <v>0</v>
      </c>
      <c r="AD168">
        <v>0</v>
      </c>
      <c r="AE168">
        <v>1</v>
      </c>
      <c r="AF168">
        <v>1</v>
      </c>
      <c r="EK168" t="s">
        <v>2254</v>
      </c>
      <c r="EL168">
        <v>1</v>
      </c>
      <c r="EM168">
        <v>1</v>
      </c>
      <c r="EN168">
        <v>1</v>
      </c>
      <c r="EO168">
        <v>1</v>
      </c>
      <c r="EP168">
        <v>0</v>
      </c>
      <c r="EQ168">
        <v>4</v>
      </c>
      <c r="ES168" t="s">
        <v>2200</v>
      </c>
      <c r="ET168">
        <v>5000</v>
      </c>
      <c r="EU168" t="s">
        <v>2342</v>
      </c>
      <c r="EX168">
        <v>30</v>
      </c>
      <c r="EY168">
        <v>2</v>
      </c>
      <c r="EZ168">
        <v>0</v>
      </c>
      <c r="FA168">
        <v>50</v>
      </c>
      <c r="FB168">
        <v>150</v>
      </c>
      <c r="FD168" t="s">
        <v>2200</v>
      </c>
      <c r="FE168">
        <v>3000</v>
      </c>
      <c r="FF168" t="s">
        <v>2552</v>
      </c>
      <c r="FI168">
        <v>25</v>
      </c>
      <c r="FJ168">
        <v>3</v>
      </c>
      <c r="FK168">
        <v>0</v>
      </c>
      <c r="FL168">
        <v>50</v>
      </c>
      <c r="FM168">
        <v>150</v>
      </c>
      <c r="FO168" t="s">
        <v>2200</v>
      </c>
      <c r="FP168">
        <v>1500</v>
      </c>
      <c r="FQ168" t="s">
        <v>2342</v>
      </c>
      <c r="FT168">
        <v>20</v>
      </c>
      <c r="FU168">
        <v>3</v>
      </c>
      <c r="FV168">
        <v>0</v>
      </c>
      <c r="FW168">
        <v>50</v>
      </c>
      <c r="FX168">
        <v>150</v>
      </c>
      <c r="FZ168" t="s">
        <v>2200</v>
      </c>
      <c r="GA168">
        <v>1800</v>
      </c>
      <c r="GB168" t="s">
        <v>2342</v>
      </c>
      <c r="GE168">
        <v>25</v>
      </c>
      <c r="GF168">
        <v>3</v>
      </c>
      <c r="GG168">
        <v>0</v>
      </c>
      <c r="GH168">
        <v>35</v>
      </c>
      <c r="GI168">
        <v>120</v>
      </c>
      <c r="GK168" t="s">
        <v>2220</v>
      </c>
      <c r="HH168" t="s">
        <v>2204</v>
      </c>
      <c r="HI168">
        <v>1</v>
      </c>
      <c r="HJ168">
        <v>0</v>
      </c>
      <c r="HK168">
        <v>0</v>
      </c>
      <c r="HL168">
        <v>0</v>
      </c>
      <c r="JB168" t="s">
        <v>2206</v>
      </c>
      <c r="JC168">
        <v>0</v>
      </c>
      <c r="JD168">
        <v>0</v>
      </c>
      <c r="JE168">
        <v>0</v>
      </c>
      <c r="JF168">
        <v>0</v>
      </c>
      <c r="JG168">
        <v>0</v>
      </c>
      <c r="JH168">
        <v>0</v>
      </c>
      <c r="JI168">
        <v>0</v>
      </c>
      <c r="JJ168">
        <v>0</v>
      </c>
      <c r="JK168">
        <v>0</v>
      </c>
      <c r="JL168">
        <v>0</v>
      </c>
      <c r="JM168">
        <v>0</v>
      </c>
      <c r="JN168">
        <v>0</v>
      </c>
      <c r="JO168">
        <v>0</v>
      </c>
      <c r="JP168">
        <v>0</v>
      </c>
      <c r="JQ168">
        <v>0</v>
      </c>
      <c r="JR168">
        <v>1</v>
      </c>
      <c r="JS168">
        <v>1</v>
      </c>
      <c r="JT168">
        <v>6</v>
      </c>
      <c r="UW168" t="s">
        <v>2206</v>
      </c>
      <c r="UX168">
        <v>0</v>
      </c>
      <c r="UY168">
        <v>0</v>
      </c>
      <c r="UZ168">
        <v>0</v>
      </c>
      <c r="VA168">
        <v>0</v>
      </c>
      <c r="VB168">
        <v>0</v>
      </c>
      <c r="VC168">
        <v>0</v>
      </c>
      <c r="VD168">
        <v>0</v>
      </c>
      <c r="VE168">
        <v>0</v>
      </c>
      <c r="VF168">
        <v>0</v>
      </c>
      <c r="VG168">
        <v>0</v>
      </c>
      <c r="VH168">
        <v>0</v>
      </c>
      <c r="VI168">
        <v>0</v>
      </c>
      <c r="VJ168">
        <v>0</v>
      </c>
      <c r="VK168">
        <v>0</v>
      </c>
      <c r="VL168">
        <v>0</v>
      </c>
      <c r="VM168">
        <v>0</v>
      </c>
      <c r="VN168">
        <v>0</v>
      </c>
      <c r="VO168">
        <v>0</v>
      </c>
      <c r="VP168">
        <v>0</v>
      </c>
      <c r="VQ168">
        <v>0</v>
      </c>
      <c r="VR168">
        <v>0</v>
      </c>
      <c r="VS168">
        <v>0</v>
      </c>
      <c r="VT168">
        <v>0</v>
      </c>
      <c r="VU168">
        <v>0</v>
      </c>
      <c r="VV168">
        <v>0</v>
      </c>
      <c r="VW168">
        <v>0</v>
      </c>
      <c r="VX168">
        <v>0</v>
      </c>
      <c r="VY168">
        <v>1</v>
      </c>
      <c r="VZ168">
        <v>1</v>
      </c>
      <c r="AQG168" t="s">
        <v>2206</v>
      </c>
      <c r="AQH168">
        <v>1</v>
      </c>
      <c r="AQI168">
        <v>0</v>
      </c>
      <c r="AQJ168">
        <v>0</v>
      </c>
      <c r="AQK168">
        <v>0</v>
      </c>
      <c r="AQL168">
        <v>0</v>
      </c>
      <c r="AQM168">
        <v>0</v>
      </c>
      <c r="AQN168">
        <v>0</v>
      </c>
      <c r="AQO168">
        <v>0</v>
      </c>
      <c r="AQP168">
        <v>0</v>
      </c>
      <c r="AQQ168">
        <v>0</v>
      </c>
      <c r="AQS168" t="s">
        <v>2305</v>
      </c>
      <c r="AQT168">
        <v>0</v>
      </c>
      <c r="AQU168">
        <v>0</v>
      </c>
      <c r="AQV168">
        <v>1</v>
      </c>
      <c r="AQW168">
        <v>0</v>
      </c>
      <c r="AQX168">
        <v>0</v>
      </c>
      <c r="AQY168">
        <v>0</v>
      </c>
      <c r="AQZ168">
        <v>0</v>
      </c>
      <c r="ARA168">
        <v>0</v>
      </c>
      <c r="ARB168">
        <v>0</v>
      </c>
      <c r="ARC168">
        <v>0</v>
      </c>
      <c r="ARD168">
        <v>0</v>
      </c>
      <c r="ARF168" t="s">
        <v>2306</v>
      </c>
      <c r="ARG168" t="s">
        <v>2220</v>
      </c>
      <c r="ARH168">
        <v>1</v>
      </c>
      <c r="ARI168">
        <v>0</v>
      </c>
      <c r="ARJ168">
        <v>0</v>
      </c>
      <c r="ARK168">
        <v>0</v>
      </c>
      <c r="ARL168">
        <v>0</v>
      </c>
      <c r="ARM168">
        <v>0</v>
      </c>
      <c r="ARO168" t="s">
        <v>2206</v>
      </c>
      <c r="ARP168">
        <v>1</v>
      </c>
      <c r="ARQ168">
        <v>0</v>
      </c>
      <c r="ARR168">
        <v>0</v>
      </c>
      <c r="ARS168">
        <v>0</v>
      </c>
      <c r="ART168">
        <v>0</v>
      </c>
      <c r="ARU168">
        <v>0</v>
      </c>
      <c r="ARW168">
        <v>0</v>
      </c>
      <c r="ARX168">
        <v>0</v>
      </c>
      <c r="ARY168">
        <v>0</v>
      </c>
      <c r="ASB168" t="s">
        <v>2211</v>
      </c>
      <c r="ASC168" t="s">
        <v>2206</v>
      </c>
      <c r="ASD168">
        <v>1</v>
      </c>
      <c r="ASE168">
        <v>0</v>
      </c>
      <c r="ASF168">
        <v>0</v>
      </c>
      <c r="ASG168">
        <v>0</v>
      </c>
      <c r="ASH168">
        <v>0</v>
      </c>
      <c r="ASI168">
        <v>0</v>
      </c>
      <c r="ASJ168">
        <v>0</v>
      </c>
      <c r="ASK168">
        <v>0</v>
      </c>
      <c r="ASL168">
        <v>0</v>
      </c>
      <c r="ASN168" t="s">
        <v>2206</v>
      </c>
      <c r="ASO168">
        <v>1</v>
      </c>
      <c r="ASP168">
        <v>0</v>
      </c>
      <c r="ASQ168">
        <v>0</v>
      </c>
      <c r="ASR168">
        <v>0</v>
      </c>
      <c r="ASS168">
        <v>0</v>
      </c>
      <c r="AST168">
        <v>0</v>
      </c>
      <c r="ASU168">
        <v>0</v>
      </c>
      <c r="ASV168">
        <v>0</v>
      </c>
      <c r="ASW168">
        <v>0</v>
      </c>
      <c r="ASX168">
        <v>0</v>
      </c>
      <c r="ASZ168" t="s">
        <v>2206</v>
      </c>
      <c r="ATA168">
        <v>1</v>
      </c>
      <c r="ATB168">
        <v>0</v>
      </c>
      <c r="ATC168">
        <v>0</v>
      </c>
      <c r="ATD168">
        <v>0</v>
      </c>
      <c r="ATE168">
        <v>0</v>
      </c>
      <c r="ATF168">
        <v>0</v>
      </c>
      <c r="ATG168">
        <v>0</v>
      </c>
      <c r="ATH168">
        <v>0</v>
      </c>
      <c r="ATI168">
        <v>0</v>
      </c>
      <c r="ATK168" t="s">
        <v>2206</v>
      </c>
      <c r="ATL168">
        <v>1</v>
      </c>
      <c r="ATM168">
        <v>0</v>
      </c>
      <c r="ATN168">
        <v>0</v>
      </c>
      <c r="ATO168">
        <v>0</v>
      </c>
      <c r="ATP168">
        <v>0</v>
      </c>
      <c r="ATQ168">
        <v>0</v>
      </c>
      <c r="ATR168">
        <v>0</v>
      </c>
      <c r="ATS168">
        <v>0</v>
      </c>
      <c r="ATT168">
        <v>0</v>
      </c>
      <c r="ATV168" t="s">
        <v>2213</v>
      </c>
      <c r="ATZ168" t="s">
        <v>2213</v>
      </c>
      <c r="AUD168" t="s">
        <v>2310</v>
      </c>
      <c r="AUF168" t="s">
        <v>2555</v>
      </c>
      <c r="AUI168">
        <v>470654733</v>
      </c>
      <c r="AUJ168" s="2">
        <v>45161.783703703702</v>
      </c>
      <c r="AUM168" t="s">
        <v>2214</v>
      </c>
      <c r="AUN168" t="s">
        <v>2215</v>
      </c>
      <c r="AUO168" t="s">
        <v>2216</v>
      </c>
    </row>
    <row r="169" spans="1:1237" x14ac:dyDescent="0.35">
      <c r="A169">
        <v>168</v>
      </c>
      <c r="B169" t="s">
        <v>2867</v>
      </c>
      <c r="C169" s="2">
        <v>45161</v>
      </c>
      <c r="D169" t="s">
        <v>2549</v>
      </c>
      <c r="E169" t="s">
        <v>2833</v>
      </c>
      <c r="F169" s="2">
        <v>45161.694522280093</v>
      </c>
      <c r="G169" s="2">
        <v>45161.698299085649</v>
      </c>
      <c r="H169" t="s">
        <v>2189</v>
      </c>
      <c r="K169" t="s">
        <v>2233</v>
      </c>
      <c r="L169" s="2">
        <v>45161</v>
      </c>
      <c r="M169" t="s">
        <v>73</v>
      </c>
      <c r="N169" t="s">
        <v>2191</v>
      </c>
      <c r="O169" t="s">
        <v>77</v>
      </c>
      <c r="P169" t="s">
        <v>2192</v>
      </c>
      <c r="S169" t="s">
        <v>2235</v>
      </c>
      <c r="T169" t="s">
        <v>2551</v>
      </c>
      <c r="V169" t="s">
        <v>2195</v>
      </c>
      <c r="X169" t="s">
        <v>2253</v>
      </c>
      <c r="AA169" t="s">
        <v>2206</v>
      </c>
      <c r="AB169">
        <v>0</v>
      </c>
      <c r="AC169">
        <v>0</v>
      </c>
      <c r="AD169">
        <v>0</v>
      </c>
      <c r="AE169">
        <v>1</v>
      </c>
      <c r="AF169">
        <v>1</v>
      </c>
      <c r="EK169" t="s">
        <v>2254</v>
      </c>
      <c r="EL169">
        <v>1</v>
      </c>
      <c r="EM169">
        <v>1</v>
      </c>
      <c r="EN169">
        <v>1</v>
      </c>
      <c r="EO169">
        <v>1</v>
      </c>
      <c r="EP169">
        <v>0</v>
      </c>
      <c r="EQ169">
        <v>4</v>
      </c>
      <c r="ES169" t="s">
        <v>2200</v>
      </c>
      <c r="ET169">
        <v>5000</v>
      </c>
      <c r="EU169" t="s">
        <v>2342</v>
      </c>
      <c r="EX169">
        <v>25</v>
      </c>
      <c r="EY169">
        <v>2</v>
      </c>
      <c r="EZ169">
        <v>0</v>
      </c>
      <c r="FA169">
        <v>30</v>
      </c>
      <c r="FB169">
        <v>100</v>
      </c>
      <c r="FD169" t="s">
        <v>2200</v>
      </c>
      <c r="FE169">
        <v>3000</v>
      </c>
      <c r="FF169" t="s">
        <v>2342</v>
      </c>
      <c r="FI169">
        <v>25</v>
      </c>
      <c r="FJ169">
        <v>2</v>
      </c>
      <c r="FK169">
        <v>0</v>
      </c>
      <c r="FL169">
        <v>50</v>
      </c>
      <c r="FM169">
        <v>130</v>
      </c>
      <c r="FO169" t="s">
        <v>2200</v>
      </c>
      <c r="FP169">
        <v>1500</v>
      </c>
      <c r="FQ169" t="s">
        <v>2342</v>
      </c>
      <c r="FT169">
        <v>30</v>
      </c>
      <c r="FU169">
        <v>2</v>
      </c>
      <c r="FV169">
        <v>0</v>
      </c>
      <c r="FW169">
        <v>45</v>
      </c>
      <c r="FX169">
        <v>158</v>
      </c>
      <c r="FZ169" t="s">
        <v>2200</v>
      </c>
      <c r="GA169">
        <v>1800</v>
      </c>
      <c r="GB169" t="s">
        <v>2342</v>
      </c>
      <c r="GE169">
        <v>25</v>
      </c>
      <c r="GF169">
        <v>2</v>
      </c>
      <c r="GG169">
        <v>0</v>
      </c>
      <c r="GH169">
        <v>30</v>
      </c>
      <c r="GI169">
        <v>120</v>
      </c>
      <c r="GK169" t="s">
        <v>2220</v>
      </c>
      <c r="HH169" t="s">
        <v>2204</v>
      </c>
      <c r="HI169">
        <v>1</v>
      </c>
      <c r="HJ169">
        <v>0</v>
      </c>
      <c r="HK169">
        <v>0</v>
      </c>
      <c r="HL169">
        <v>0</v>
      </c>
      <c r="JB169" t="s">
        <v>2206</v>
      </c>
      <c r="JC169">
        <v>0</v>
      </c>
      <c r="JD169">
        <v>0</v>
      </c>
      <c r="JE169">
        <v>0</v>
      </c>
      <c r="JF169">
        <v>0</v>
      </c>
      <c r="JG169">
        <v>0</v>
      </c>
      <c r="JH169">
        <v>0</v>
      </c>
      <c r="JI169">
        <v>0</v>
      </c>
      <c r="JJ169">
        <v>0</v>
      </c>
      <c r="JK169">
        <v>0</v>
      </c>
      <c r="JL169">
        <v>0</v>
      </c>
      <c r="JM169">
        <v>0</v>
      </c>
      <c r="JN169">
        <v>0</v>
      </c>
      <c r="JO169">
        <v>0</v>
      </c>
      <c r="JP169">
        <v>0</v>
      </c>
      <c r="JQ169">
        <v>0</v>
      </c>
      <c r="JR169">
        <v>1</v>
      </c>
      <c r="JS169">
        <v>1</v>
      </c>
      <c r="JT169">
        <v>6</v>
      </c>
      <c r="UW169" t="s">
        <v>2206</v>
      </c>
      <c r="UX169">
        <v>0</v>
      </c>
      <c r="UY169">
        <v>0</v>
      </c>
      <c r="UZ169">
        <v>0</v>
      </c>
      <c r="VA169">
        <v>0</v>
      </c>
      <c r="VB169">
        <v>0</v>
      </c>
      <c r="VC169">
        <v>0</v>
      </c>
      <c r="VD169">
        <v>0</v>
      </c>
      <c r="VE169">
        <v>0</v>
      </c>
      <c r="VF169">
        <v>0</v>
      </c>
      <c r="VG169">
        <v>0</v>
      </c>
      <c r="VH169">
        <v>0</v>
      </c>
      <c r="VI169">
        <v>0</v>
      </c>
      <c r="VJ169">
        <v>0</v>
      </c>
      <c r="VK169">
        <v>0</v>
      </c>
      <c r="VL169">
        <v>0</v>
      </c>
      <c r="VM169">
        <v>0</v>
      </c>
      <c r="VN169">
        <v>0</v>
      </c>
      <c r="VO169">
        <v>0</v>
      </c>
      <c r="VP169">
        <v>0</v>
      </c>
      <c r="VQ169">
        <v>0</v>
      </c>
      <c r="VR169">
        <v>0</v>
      </c>
      <c r="VS169">
        <v>0</v>
      </c>
      <c r="VT169">
        <v>0</v>
      </c>
      <c r="VU169">
        <v>0</v>
      </c>
      <c r="VV169">
        <v>0</v>
      </c>
      <c r="VW169">
        <v>0</v>
      </c>
      <c r="VX169">
        <v>0</v>
      </c>
      <c r="VY169">
        <v>1</v>
      </c>
      <c r="VZ169">
        <v>1</v>
      </c>
      <c r="AQG169" t="s">
        <v>2206</v>
      </c>
      <c r="AQH169">
        <v>1</v>
      </c>
      <c r="AQI169">
        <v>0</v>
      </c>
      <c r="AQJ169">
        <v>0</v>
      </c>
      <c r="AQK169">
        <v>0</v>
      </c>
      <c r="AQL169">
        <v>0</v>
      </c>
      <c r="AQM169">
        <v>0</v>
      </c>
      <c r="AQN169">
        <v>0</v>
      </c>
      <c r="AQO169">
        <v>0</v>
      </c>
      <c r="AQP169">
        <v>0</v>
      </c>
      <c r="AQQ169">
        <v>0</v>
      </c>
      <c r="AQS169" t="s">
        <v>2298</v>
      </c>
      <c r="AQT169">
        <v>0</v>
      </c>
      <c r="AQU169">
        <v>0</v>
      </c>
      <c r="AQV169">
        <v>1</v>
      </c>
      <c r="AQW169">
        <v>1</v>
      </c>
      <c r="AQX169">
        <v>0</v>
      </c>
      <c r="AQY169">
        <v>0</v>
      </c>
      <c r="AQZ169">
        <v>0</v>
      </c>
      <c r="ARA169">
        <v>0</v>
      </c>
      <c r="ARB169">
        <v>0</v>
      </c>
      <c r="ARC169">
        <v>0</v>
      </c>
      <c r="ARD169">
        <v>0</v>
      </c>
      <c r="ARF169" t="s">
        <v>2306</v>
      </c>
      <c r="ARG169" t="s">
        <v>2220</v>
      </c>
      <c r="ARH169">
        <v>1</v>
      </c>
      <c r="ARI169">
        <v>0</v>
      </c>
      <c r="ARJ169">
        <v>0</v>
      </c>
      <c r="ARK169">
        <v>0</v>
      </c>
      <c r="ARL169">
        <v>0</v>
      </c>
      <c r="ARM169">
        <v>0</v>
      </c>
      <c r="ARO169" t="s">
        <v>2206</v>
      </c>
      <c r="ARP169">
        <v>1</v>
      </c>
      <c r="ARQ169">
        <v>0</v>
      </c>
      <c r="ARR169">
        <v>0</v>
      </c>
      <c r="ARS169">
        <v>0</v>
      </c>
      <c r="ART169">
        <v>0</v>
      </c>
      <c r="ARU169">
        <v>0</v>
      </c>
      <c r="ARW169">
        <v>0</v>
      </c>
      <c r="ARX169">
        <v>0</v>
      </c>
      <c r="ARY169">
        <v>0</v>
      </c>
      <c r="ASB169" t="s">
        <v>2211</v>
      </c>
      <c r="ASC169" t="s">
        <v>2206</v>
      </c>
      <c r="ASD169">
        <v>1</v>
      </c>
      <c r="ASE169">
        <v>0</v>
      </c>
      <c r="ASF169">
        <v>0</v>
      </c>
      <c r="ASG169">
        <v>0</v>
      </c>
      <c r="ASH169">
        <v>0</v>
      </c>
      <c r="ASI169">
        <v>0</v>
      </c>
      <c r="ASJ169">
        <v>0</v>
      </c>
      <c r="ASK169">
        <v>0</v>
      </c>
      <c r="ASL169">
        <v>0</v>
      </c>
      <c r="ASN169" t="s">
        <v>2206</v>
      </c>
      <c r="ASO169">
        <v>1</v>
      </c>
      <c r="ASP169">
        <v>0</v>
      </c>
      <c r="ASQ169">
        <v>0</v>
      </c>
      <c r="ASR169">
        <v>0</v>
      </c>
      <c r="ASS169">
        <v>0</v>
      </c>
      <c r="AST169">
        <v>0</v>
      </c>
      <c r="ASU169">
        <v>0</v>
      </c>
      <c r="ASV169">
        <v>0</v>
      </c>
      <c r="ASW169">
        <v>0</v>
      </c>
      <c r="ASX169">
        <v>0</v>
      </c>
      <c r="ASZ169" t="s">
        <v>2206</v>
      </c>
      <c r="ATA169">
        <v>1</v>
      </c>
      <c r="ATB169">
        <v>0</v>
      </c>
      <c r="ATC169">
        <v>0</v>
      </c>
      <c r="ATD169">
        <v>0</v>
      </c>
      <c r="ATE169">
        <v>0</v>
      </c>
      <c r="ATF169">
        <v>0</v>
      </c>
      <c r="ATG169">
        <v>0</v>
      </c>
      <c r="ATH169">
        <v>0</v>
      </c>
      <c r="ATI169">
        <v>0</v>
      </c>
      <c r="ATK169" t="s">
        <v>2206</v>
      </c>
      <c r="ATL169">
        <v>1</v>
      </c>
      <c r="ATM169">
        <v>0</v>
      </c>
      <c r="ATN169">
        <v>0</v>
      </c>
      <c r="ATO169">
        <v>0</v>
      </c>
      <c r="ATP169">
        <v>0</v>
      </c>
      <c r="ATQ169">
        <v>0</v>
      </c>
      <c r="ATR169">
        <v>0</v>
      </c>
      <c r="ATS169">
        <v>0</v>
      </c>
      <c r="ATT169">
        <v>0</v>
      </c>
      <c r="ATV169" t="s">
        <v>2213</v>
      </c>
      <c r="ATZ169" t="s">
        <v>2213</v>
      </c>
      <c r="AUD169" t="s">
        <v>2310</v>
      </c>
      <c r="AUF169" t="s">
        <v>2555</v>
      </c>
      <c r="AUI169">
        <v>470654741</v>
      </c>
      <c r="AUJ169" s="2">
        <v>45161.783726851849</v>
      </c>
      <c r="AUM169" t="s">
        <v>2214</v>
      </c>
      <c r="AUN169" t="s">
        <v>2215</v>
      </c>
      <c r="AUO169" t="s">
        <v>2216</v>
      </c>
    </row>
    <row r="170" spans="1:1237" x14ac:dyDescent="0.35">
      <c r="A170">
        <v>169</v>
      </c>
      <c r="B170" t="s">
        <v>2868</v>
      </c>
      <c r="C170" s="2">
        <v>45161</v>
      </c>
      <c r="D170" t="s">
        <v>2549</v>
      </c>
      <c r="E170" t="s">
        <v>2575</v>
      </c>
      <c r="F170" s="2">
        <v>45161.592395601852</v>
      </c>
      <c r="G170" s="2">
        <v>45161.608682557868</v>
      </c>
      <c r="H170" t="s">
        <v>2189</v>
      </c>
      <c r="K170" t="s">
        <v>2233</v>
      </c>
      <c r="L170" s="2">
        <v>45161</v>
      </c>
      <c r="M170" t="s">
        <v>73</v>
      </c>
      <c r="N170" t="s">
        <v>2191</v>
      </c>
      <c r="O170" t="s">
        <v>77</v>
      </c>
      <c r="P170" t="s">
        <v>2192</v>
      </c>
      <c r="S170" t="s">
        <v>2235</v>
      </c>
      <c r="T170" t="s">
        <v>2551</v>
      </c>
      <c r="V170" t="s">
        <v>2195</v>
      </c>
      <c r="X170" t="s">
        <v>2253</v>
      </c>
      <c r="AA170" t="s">
        <v>2206</v>
      </c>
      <c r="AB170">
        <v>0</v>
      </c>
      <c r="AC170">
        <v>0</v>
      </c>
      <c r="AD170">
        <v>0</v>
      </c>
      <c r="AE170">
        <v>1</v>
      </c>
      <c r="AF170">
        <v>1</v>
      </c>
      <c r="EK170" t="s">
        <v>2206</v>
      </c>
      <c r="EL170">
        <v>0</v>
      </c>
      <c r="EM170">
        <v>0</v>
      </c>
      <c r="EN170">
        <v>0</v>
      </c>
      <c r="EO170">
        <v>0</v>
      </c>
      <c r="EP170">
        <v>1</v>
      </c>
      <c r="EQ170">
        <v>1</v>
      </c>
      <c r="JB170" t="s">
        <v>2206</v>
      </c>
      <c r="JC170">
        <v>0</v>
      </c>
      <c r="JD170">
        <v>0</v>
      </c>
      <c r="JE170">
        <v>0</v>
      </c>
      <c r="JF170">
        <v>0</v>
      </c>
      <c r="JG170">
        <v>0</v>
      </c>
      <c r="JH170">
        <v>0</v>
      </c>
      <c r="JI170">
        <v>0</v>
      </c>
      <c r="JJ170">
        <v>0</v>
      </c>
      <c r="JK170">
        <v>0</v>
      </c>
      <c r="JL170">
        <v>0</v>
      </c>
      <c r="JM170">
        <v>0</v>
      </c>
      <c r="JN170">
        <v>0</v>
      </c>
      <c r="JO170">
        <v>0</v>
      </c>
      <c r="JP170">
        <v>0</v>
      </c>
      <c r="JQ170">
        <v>0</v>
      </c>
      <c r="JR170">
        <v>1</v>
      </c>
      <c r="JS170">
        <v>1</v>
      </c>
      <c r="JT170">
        <v>3</v>
      </c>
      <c r="UW170" t="s">
        <v>2869</v>
      </c>
      <c r="UX170">
        <v>1</v>
      </c>
      <c r="UY170">
        <v>1</v>
      </c>
      <c r="UZ170">
        <v>1</v>
      </c>
      <c r="VA170">
        <v>1</v>
      </c>
      <c r="VB170">
        <v>1</v>
      </c>
      <c r="VC170">
        <v>1</v>
      </c>
      <c r="VD170">
        <v>0</v>
      </c>
      <c r="VE170">
        <v>0</v>
      </c>
      <c r="VF170">
        <v>0</v>
      </c>
      <c r="VG170">
        <v>0</v>
      </c>
      <c r="VH170">
        <v>0</v>
      </c>
      <c r="VI170">
        <v>1</v>
      </c>
      <c r="VJ170">
        <v>1</v>
      </c>
      <c r="VK170">
        <v>1</v>
      </c>
      <c r="VL170">
        <v>1</v>
      </c>
      <c r="VM170">
        <v>1</v>
      </c>
      <c r="VN170">
        <v>1</v>
      </c>
      <c r="VO170">
        <v>1</v>
      </c>
      <c r="VP170">
        <v>1</v>
      </c>
      <c r="VQ170">
        <v>1</v>
      </c>
      <c r="VR170">
        <v>1</v>
      </c>
      <c r="VS170">
        <v>1</v>
      </c>
      <c r="VT170">
        <v>1</v>
      </c>
      <c r="VU170">
        <v>1</v>
      </c>
      <c r="VV170">
        <v>1</v>
      </c>
      <c r="VW170">
        <v>1</v>
      </c>
      <c r="VX170">
        <v>1</v>
      </c>
      <c r="VY170">
        <v>0</v>
      </c>
      <c r="VZ170">
        <v>22</v>
      </c>
      <c r="WB170" t="s">
        <v>2200</v>
      </c>
      <c r="WC170" t="s">
        <v>2565</v>
      </c>
      <c r="WD170">
        <v>0</v>
      </c>
      <c r="WE170">
        <v>1</v>
      </c>
      <c r="WF170">
        <v>1</v>
      </c>
      <c r="WH170">
        <v>750</v>
      </c>
      <c r="WI170">
        <v>5250</v>
      </c>
      <c r="WJ170" t="s">
        <v>2222</v>
      </c>
      <c r="WM170">
        <v>35</v>
      </c>
      <c r="WN170">
        <v>3</v>
      </c>
      <c r="WO170">
        <v>0</v>
      </c>
      <c r="WP170">
        <v>2500</v>
      </c>
      <c r="WQ170">
        <v>4500</v>
      </c>
      <c r="WS170" t="s">
        <v>2200</v>
      </c>
      <c r="WT170" t="s">
        <v>2565</v>
      </c>
      <c r="WU170">
        <v>0</v>
      </c>
      <c r="WV170">
        <v>1</v>
      </c>
      <c r="WW170">
        <v>1</v>
      </c>
      <c r="WY170">
        <v>700</v>
      </c>
      <c r="WZ170">
        <v>4900</v>
      </c>
      <c r="XA170" t="s">
        <v>2199</v>
      </c>
      <c r="XD170">
        <v>25</v>
      </c>
      <c r="XE170">
        <v>3</v>
      </c>
      <c r="XF170">
        <v>0</v>
      </c>
      <c r="XG170">
        <v>2000</v>
      </c>
      <c r="XH170">
        <v>4500</v>
      </c>
      <c r="XJ170" t="s">
        <v>2200</v>
      </c>
      <c r="XK170" t="s">
        <v>2565</v>
      </c>
      <c r="XL170">
        <v>0</v>
      </c>
      <c r="XM170">
        <v>1</v>
      </c>
      <c r="XN170">
        <v>1</v>
      </c>
      <c r="XP170">
        <v>600</v>
      </c>
      <c r="XQ170">
        <v>4200</v>
      </c>
      <c r="XR170" t="s">
        <v>2239</v>
      </c>
      <c r="XU170">
        <v>35</v>
      </c>
      <c r="XV170">
        <v>3</v>
      </c>
      <c r="XW170">
        <v>0</v>
      </c>
      <c r="XX170">
        <v>1500</v>
      </c>
      <c r="XY170">
        <v>3500</v>
      </c>
      <c r="YA170" t="s">
        <v>2200</v>
      </c>
      <c r="YB170" t="s">
        <v>2565</v>
      </c>
      <c r="YC170">
        <v>0</v>
      </c>
      <c r="YD170">
        <v>1</v>
      </c>
      <c r="YE170">
        <v>1</v>
      </c>
      <c r="YG170">
        <v>700</v>
      </c>
      <c r="YH170">
        <v>4900</v>
      </c>
      <c r="YI170" t="s">
        <v>2222</v>
      </c>
      <c r="YL170">
        <v>30</v>
      </c>
      <c r="YM170">
        <v>3</v>
      </c>
      <c r="YN170">
        <v>0</v>
      </c>
      <c r="YO170">
        <v>1000</v>
      </c>
      <c r="YP170">
        <v>3500</v>
      </c>
      <c r="YR170" t="s">
        <v>2200</v>
      </c>
      <c r="YS170" t="s">
        <v>2565</v>
      </c>
      <c r="YT170">
        <v>0</v>
      </c>
      <c r="YU170">
        <v>1</v>
      </c>
      <c r="YV170">
        <v>1</v>
      </c>
      <c r="YX170">
        <v>300</v>
      </c>
      <c r="YY170">
        <v>2100</v>
      </c>
      <c r="YZ170" t="s">
        <v>2222</v>
      </c>
      <c r="ZC170">
        <v>25</v>
      </c>
      <c r="ZD170">
        <v>3</v>
      </c>
      <c r="ZE170">
        <v>0</v>
      </c>
      <c r="ZF170">
        <v>1400</v>
      </c>
      <c r="ZG170">
        <v>3000</v>
      </c>
      <c r="ZI170" t="s">
        <v>2200</v>
      </c>
      <c r="ZJ170" t="s">
        <v>2852</v>
      </c>
      <c r="ZK170">
        <v>1</v>
      </c>
      <c r="ZL170">
        <v>1</v>
      </c>
      <c r="ZM170">
        <v>1</v>
      </c>
      <c r="ZN170">
        <v>400</v>
      </c>
      <c r="ZO170">
        <v>1200</v>
      </c>
      <c r="ZP170">
        <v>8400</v>
      </c>
      <c r="ZQ170" t="s">
        <v>2222</v>
      </c>
      <c r="ZT170">
        <v>20</v>
      </c>
      <c r="ZU170">
        <v>2</v>
      </c>
      <c r="ZV170">
        <v>0</v>
      </c>
      <c r="ZW170">
        <v>1200</v>
      </c>
      <c r="ZX170">
        <v>2500</v>
      </c>
      <c r="ACI170" t="s">
        <v>2200</v>
      </c>
      <c r="ACJ170">
        <v>3500</v>
      </c>
      <c r="ACK170" t="s">
        <v>2342</v>
      </c>
      <c r="ACN170">
        <v>5</v>
      </c>
      <c r="ACO170">
        <v>2</v>
      </c>
      <c r="ACP170">
        <v>0</v>
      </c>
      <c r="ACQ170">
        <v>60</v>
      </c>
      <c r="ACR170">
        <v>120</v>
      </c>
      <c r="ACT170" t="s">
        <v>2200</v>
      </c>
      <c r="ACU170">
        <v>3000</v>
      </c>
      <c r="ACV170" t="s">
        <v>2342</v>
      </c>
      <c r="ACY170">
        <v>3</v>
      </c>
      <c r="ACZ170">
        <v>1</v>
      </c>
      <c r="ADA170">
        <v>0</v>
      </c>
      <c r="ADB170">
        <v>30</v>
      </c>
      <c r="ADC170">
        <v>60</v>
      </c>
      <c r="ADE170" t="s">
        <v>2200</v>
      </c>
      <c r="ADF170">
        <v>1300</v>
      </c>
      <c r="ADG170" t="s">
        <v>2342</v>
      </c>
      <c r="ADJ170">
        <v>7</v>
      </c>
      <c r="ADK170">
        <v>2</v>
      </c>
      <c r="ADL170">
        <v>0</v>
      </c>
      <c r="ADM170">
        <v>100</v>
      </c>
      <c r="ADN170">
        <v>400</v>
      </c>
      <c r="ADP170" t="s">
        <v>2200</v>
      </c>
      <c r="ADQ170">
        <v>1000</v>
      </c>
      <c r="ADR170" t="s">
        <v>2222</v>
      </c>
      <c r="ADU170">
        <v>10</v>
      </c>
      <c r="ADV170">
        <v>2</v>
      </c>
      <c r="ADW170">
        <v>0</v>
      </c>
      <c r="ADX170">
        <v>100</v>
      </c>
      <c r="ADY170">
        <v>500</v>
      </c>
      <c r="AEA170" t="s">
        <v>2200</v>
      </c>
      <c r="AEB170">
        <v>500</v>
      </c>
      <c r="AEC170" t="s">
        <v>2342</v>
      </c>
      <c r="AEF170">
        <v>10</v>
      </c>
      <c r="AEG170">
        <v>2</v>
      </c>
      <c r="AEH170">
        <v>0</v>
      </c>
      <c r="AEI170">
        <v>50</v>
      </c>
      <c r="AEJ170">
        <v>200</v>
      </c>
      <c r="AEL170" t="s">
        <v>2200</v>
      </c>
      <c r="AEM170" t="s">
        <v>2565</v>
      </c>
      <c r="AEN170">
        <v>0</v>
      </c>
      <c r="AEO170">
        <v>1</v>
      </c>
      <c r="AEP170">
        <v>1</v>
      </c>
      <c r="AER170">
        <v>750</v>
      </c>
      <c r="AES170">
        <v>5250</v>
      </c>
      <c r="AET170" t="s">
        <v>2239</v>
      </c>
      <c r="AEW170">
        <v>20</v>
      </c>
      <c r="AEX170">
        <v>2</v>
      </c>
      <c r="AEY170">
        <v>0</v>
      </c>
      <c r="AEZ170">
        <v>1000</v>
      </c>
      <c r="AFA170">
        <v>3000</v>
      </c>
      <c r="AFC170" t="s">
        <v>2200</v>
      </c>
      <c r="AFD170" t="s">
        <v>2565</v>
      </c>
      <c r="AFE170">
        <v>0</v>
      </c>
      <c r="AFF170">
        <v>1</v>
      </c>
      <c r="AFG170">
        <v>1</v>
      </c>
      <c r="AFI170">
        <v>800</v>
      </c>
      <c r="AFJ170">
        <v>5600</v>
      </c>
      <c r="AFK170" t="s">
        <v>2239</v>
      </c>
      <c r="AFN170">
        <v>20</v>
      </c>
      <c r="AFO170">
        <v>2</v>
      </c>
      <c r="AFP170">
        <v>0</v>
      </c>
      <c r="AFQ170">
        <v>1000</v>
      </c>
      <c r="AFR170">
        <v>3000</v>
      </c>
      <c r="AFT170" t="s">
        <v>2200</v>
      </c>
      <c r="AFU170" t="s">
        <v>2565</v>
      </c>
      <c r="AFV170">
        <v>0</v>
      </c>
      <c r="AFW170">
        <v>1</v>
      </c>
      <c r="AFX170">
        <v>1</v>
      </c>
      <c r="AFZ170">
        <v>1500</v>
      </c>
      <c r="AGA170">
        <v>10500</v>
      </c>
      <c r="AGB170" t="s">
        <v>2222</v>
      </c>
      <c r="AGE170">
        <v>25</v>
      </c>
      <c r="AGF170">
        <v>2</v>
      </c>
      <c r="AGG170">
        <v>0</v>
      </c>
      <c r="AGH170">
        <v>800</v>
      </c>
      <c r="AGI170">
        <v>1500</v>
      </c>
      <c r="AGK170" t="s">
        <v>2200</v>
      </c>
      <c r="AGL170" t="s">
        <v>2565</v>
      </c>
      <c r="AGM170">
        <v>0</v>
      </c>
      <c r="AGN170">
        <v>1</v>
      </c>
      <c r="AGO170">
        <v>1</v>
      </c>
      <c r="AGQ170">
        <v>850</v>
      </c>
      <c r="AGR170">
        <v>5950</v>
      </c>
      <c r="AGS170" t="s">
        <v>2222</v>
      </c>
      <c r="AGV170">
        <v>20</v>
      </c>
      <c r="AGW170">
        <v>2</v>
      </c>
      <c r="AGX170">
        <v>0</v>
      </c>
      <c r="AGY170">
        <v>500</v>
      </c>
      <c r="AGZ170">
        <v>1500</v>
      </c>
      <c r="AHB170" t="s">
        <v>2200</v>
      </c>
      <c r="AHC170" t="s">
        <v>2567</v>
      </c>
      <c r="AHD170">
        <v>0</v>
      </c>
      <c r="AHE170">
        <v>0</v>
      </c>
      <c r="AHF170">
        <v>1</v>
      </c>
      <c r="AHI170">
        <v>200</v>
      </c>
      <c r="AHJ170" t="s">
        <v>2342</v>
      </c>
      <c r="AHM170">
        <v>10</v>
      </c>
      <c r="AHN170">
        <v>2</v>
      </c>
      <c r="AHO170">
        <v>0</v>
      </c>
      <c r="AHP170">
        <v>600</v>
      </c>
      <c r="AHQ170">
        <v>1000</v>
      </c>
      <c r="AHS170" t="s">
        <v>2200</v>
      </c>
      <c r="AHT170" t="s">
        <v>2567</v>
      </c>
      <c r="AHU170">
        <v>0</v>
      </c>
      <c r="AHV170">
        <v>1</v>
      </c>
      <c r="AHX170">
        <v>200</v>
      </c>
      <c r="AHY170" t="s">
        <v>2342</v>
      </c>
      <c r="AIB170">
        <v>5</v>
      </c>
      <c r="AIC170">
        <v>1</v>
      </c>
      <c r="AID170">
        <v>0</v>
      </c>
      <c r="AIE170">
        <v>500</v>
      </c>
      <c r="AIF170">
        <v>900</v>
      </c>
      <c r="AIH170" t="s">
        <v>2200</v>
      </c>
      <c r="AII170" t="s">
        <v>2567</v>
      </c>
      <c r="AIJ170">
        <v>0</v>
      </c>
      <c r="AIK170">
        <v>1</v>
      </c>
      <c r="AIM170">
        <v>200</v>
      </c>
      <c r="AIN170" t="s">
        <v>2552</v>
      </c>
      <c r="AIQ170">
        <v>3</v>
      </c>
      <c r="AIR170">
        <v>1</v>
      </c>
      <c r="AIS170">
        <v>0</v>
      </c>
      <c r="AIT170">
        <v>500</v>
      </c>
      <c r="AIU170">
        <v>700</v>
      </c>
      <c r="AIW170" t="s">
        <v>2200</v>
      </c>
      <c r="AIX170">
        <v>900</v>
      </c>
      <c r="AIY170" t="s">
        <v>2342</v>
      </c>
      <c r="AJB170">
        <v>7</v>
      </c>
      <c r="AJC170">
        <v>1</v>
      </c>
      <c r="AJD170">
        <v>0</v>
      </c>
      <c r="AJE170">
        <v>100</v>
      </c>
      <c r="AJF170">
        <v>300</v>
      </c>
      <c r="AJH170" t="s">
        <v>2200</v>
      </c>
      <c r="AJI170" t="s">
        <v>2837</v>
      </c>
      <c r="AJJ170">
        <v>1</v>
      </c>
      <c r="AJK170">
        <v>0</v>
      </c>
      <c r="AJL170">
        <v>1</v>
      </c>
      <c r="AJM170">
        <v>1000</v>
      </c>
      <c r="AJO170">
        <v>100</v>
      </c>
      <c r="AJP170" t="s">
        <v>2552</v>
      </c>
      <c r="AJS170">
        <v>10</v>
      </c>
      <c r="AJT170">
        <v>1</v>
      </c>
      <c r="AJU170">
        <v>0</v>
      </c>
      <c r="AJV170">
        <v>50</v>
      </c>
      <c r="AJW170">
        <v>150</v>
      </c>
      <c r="AJY170" t="s">
        <v>2200</v>
      </c>
      <c r="AJZ170" t="s">
        <v>2569</v>
      </c>
      <c r="AKA170">
        <v>1</v>
      </c>
      <c r="AKB170">
        <v>1</v>
      </c>
      <c r="AKC170">
        <v>650</v>
      </c>
      <c r="AKD170">
        <v>800</v>
      </c>
      <c r="AKE170" t="s">
        <v>2239</v>
      </c>
      <c r="AKH170">
        <v>15</v>
      </c>
      <c r="AKI170">
        <v>2</v>
      </c>
      <c r="AKJ170">
        <v>0</v>
      </c>
      <c r="AKK170">
        <v>150</v>
      </c>
      <c r="AKL170">
        <v>600</v>
      </c>
      <c r="AKN170" t="s">
        <v>2200</v>
      </c>
      <c r="AKO170">
        <v>1000</v>
      </c>
      <c r="AKP170" t="s">
        <v>2342</v>
      </c>
      <c r="AKS170">
        <v>10</v>
      </c>
      <c r="AKT170">
        <v>2</v>
      </c>
      <c r="AKU170">
        <v>0</v>
      </c>
      <c r="AKV170">
        <v>100</v>
      </c>
      <c r="AKW170">
        <v>350</v>
      </c>
      <c r="AKY170" t="s">
        <v>2220</v>
      </c>
      <c r="AMT170" t="s">
        <v>2204</v>
      </c>
      <c r="AMU170">
        <v>1</v>
      </c>
      <c r="AMV170">
        <v>0</v>
      </c>
      <c r="AMW170">
        <v>0</v>
      </c>
      <c r="AMX170">
        <v>0</v>
      </c>
      <c r="AQG170" t="s">
        <v>2206</v>
      </c>
      <c r="AQH170">
        <v>1</v>
      </c>
      <c r="AQI170">
        <v>0</v>
      </c>
      <c r="AQJ170">
        <v>0</v>
      </c>
      <c r="AQK170">
        <v>0</v>
      </c>
      <c r="AQL170">
        <v>0</v>
      </c>
      <c r="AQM170">
        <v>0</v>
      </c>
      <c r="AQN170">
        <v>0</v>
      </c>
      <c r="AQO170">
        <v>0</v>
      </c>
      <c r="AQP170">
        <v>0</v>
      </c>
      <c r="AQQ170">
        <v>0</v>
      </c>
      <c r="AQS170" t="s">
        <v>2305</v>
      </c>
      <c r="AQT170">
        <v>0</v>
      </c>
      <c r="AQU170">
        <v>0</v>
      </c>
      <c r="AQV170">
        <v>1</v>
      </c>
      <c r="AQW170">
        <v>0</v>
      </c>
      <c r="AQX170">
        <v>0</v>
      </c>
      <c r="AQY170">
        <v>0</v>
      </c>
      <c r="AQZ170">
        <v>0</v>
      </c>
      <c r="ARA170">
        <v>0</v>
      </c>
      <c r="ARB170">
        <v>0</v>
      </c>
      <c r="ARC170">
        <v>0</v>
      </c>
      <c r="ARD170">
        <v>0</v>
      </c>
      <c r="ARF170" t="s">
        <v>2306</v>
      </c>
      <c r="ARG170" t="s">
        <v>2220</v>
      </c>
      <c r="ARH170">
        <v>1</v>
      </c>
      <c r="ARI170">
        <v>0</v>
      </c>
      <c r="ARJ170">
        <v>0</v>
      </c>
      <c r="ARK170">
        <v>0</v>
      </c>
      <c r="ARL170">
        <v>0</v>
      </c>
      <c r="ARM170">
        <v>0</v>
      </c>
      <c r="ARO170" t="s">
        <v>2206</v>
      </c>
      <c r="ARP170">
        <v>1</v>
      </c>
      <c r="ARQ170">
        <v>0</v>
      </c>
      <c r="ARR170">
        <v>0</v>
      </c>
      <c r="ARS170">
        <v>0</v>
      </c>
      <c r="ART170">
        <v>0</v>
      </c>
      <c r="ARU170">
        <v>0</v>
      </c>
      <c r="ARW170">
        <v>0</v>
      </c>
      <c r="ARX170">
        <v>0</v>
      </c>
      <c r="ARY170">
        <v>0</v>
      </c>
      <c r="ASB170" t="s">
        <v>2211</v>
      </c>
      <c r="ASC170" t="s">
        <v>2206</v>
      </c>
      <c r="ASD170">
        <v>1</v>
      </c>
      <c r="ASE170">
        <v>0</v>
      </c>
      <c r="ASF170">
        <v>0</v>
      </c>
      <c r="ASG170">
        <v>0</v>
      </c>
      <c r="ASH170">
        <v>0</v>
      </c>
      <c r="ASI170">
        <v>0</v>
      </c>
      <c r="ASJ170">
        <v>0</v>
      </c>
      <c r="ASK170">
        <v>0</v>
      </c>
      <c r="ASL170">
        <v>0</v>
      </c>
      <c r="ASN170" t="s">
        <v>2206</v>
      </c>
      <c r="ASO170">
        <v>1</v>
      </c>
      <c r="ASP170">
        <v>0</v>
      </c>
      <c r="ASQ170">
        <v>0</v>
      </c>
      <c r="ASR170">
        <v>0</v>
      </c>
      <c r="ASS170">
        <v>0</v>
      </c>
      <c r="AST170">
        <v>0</v>
      </c>
      <c r="ASU170">
        <v>0</v>
      </c>
      <c r="ASV170">
        <v>0</v>
      </c>
      <c r="ASW170">
        <v>0</v>
      </c>
      <c r="ASX170">
        <v>0</v>
      </c>
      <c r="ASZ170" t="s">
        <v>2206</v>
      </c>
      <c r="ATA170">
        <v>1</v>
      </c>
      <c r="ATB170">
        <v>0</v>
      </c>
      <c r="ATC170">
        <v>0</v>
      </c>
      <c r="ATD170">
        <v>0</v>
      </c>
      <c r="ATE170">
        <v>0</v>
      </c>
      <c r="ATF170">
        <v>0</v>
      </c>
      <c r="ATG170">
        <v>0</v>
      </c>
      <c r="ATH170">
        <v>0</v>
      </c>
      <c r="ATI170">
        <v>0</v>
      </c>
      <c r="ATK170" t="s">
        <v>2206</v>
      </c>
      <c r="ATL170">
        <v>1</v>
      </c>
      <c r="ATM170">
        <v>0</v>
      </c>
      <c r="ATN170">
        <v>0</v>
      </c>
      <c r="ATO170">
        <v>0</v>
      </c>
      <c r="ATP170">
        <v>0</v>
      </c>
      <c r="ATQ170">
        <v>0</v>
      </c>
      <c r="ATR170">
        <v>0</v>
      </c>
      <c r="ATS170">
        <v>0</v>
      </c>
      <c r="ATT170">
        <v>0</v>
      </c>
      <c r="ATV170" t="s">
        <v>2213</v>
      </c>
      <c r="ATZ170" t="s">
        <v>2213</v>
      </c>
      <c r="AUD170" t="s">
        <v>2870</v>
      </c>
      <c r="AUF170" t="s">
        <v>2555</v>
      </c>
      <c r="AUI170">
        <v>470654747</v>
      </c>
      <c r="AUJ170" s="2">
        <v>45161.783726851849</v>
      </c>
      <c r="AUM170" t="s">
        <v>2214</v>
      </c>
      <c r="AUN170" t="s">
        <v>2215</v>
      </c>
      <c r="AUO170" t="s">
        <v>2216</v>
      </c>
    </row>
    <row r="171" spans="1:1237" x14ac:dyDescent="0.35">
      <c r="A171">
        <v>170</v>
      </c>
      <c r="B171" t="s">
        <v>2871</v>
      </c>
      <c r="C171" s="2">
        <v>45161</v>
      </c>
      <c r="D171" t="s">
        <v>2549</v>
      </c>
      <c r="E171" t="s">
        <v>2833</v>
      </c>
      <c r="F171" s="2">
        <v>45161.698508969908</v>
      </c>
      <c r="G171" s="2">
        <v>45161.705717638892</v>
      </c>
      <c r="H171" t="s">
        <v>2189</v>
      </c>
      <c r="K171" t="s">
        <v>2233</v>
      </c>
      <c r="L171" s="2">
        <v>45161</v>
      </c>
      <c r="M171" t="s">
        <v>73</v>
      </c>
      <c r="N171" t="s">
        <v>2191</v>
      </c>
      <c r="O171" t="s">
        <v>77</v>
      </c>
      <c r="P171" t="s">
        <v>2192</v>
      </c>
      <c r="S171" t="s">
        <v>2235</v>
      </c>
      <c r="T171" t="s">
        <v>2551</v>
      </c>
      <c r="V171" t="s">
        <v>2195</v>
      </c>
      <c r="X171" t="s">
        <v>2253</v>
      </c>
      <c r="AA171" t="s">
        <v>2303</v>
      </c>
      <c r="AB171">
        <v>1</v>
      </c>
      <c r="AC171">
        <v>1</v>
      </c>
      <c r="AD171">
        <v>1</v>
      </c>
      <c r="AE171">
        <v>0</v>
      </c>
      <c r="AF171">
        <v>3</v>
      </c>
      <c r="AH171" t="s">
        <v>2200</v>
      </c>
      <c r="AI171">
        <v>1000</v>
      </c>
      <c r="AJ171" t="s">
        <v>2342</v>
      </c>
      <c r="AM171">
        <v>20</v>
      </c>
      <c r="AN171">
        <v>2</v>
      </c>
      <c r="AO171">
        <v>0</v>
      </c>
      <c r="AP171">
        <v>50</v>
      </c>
      <c r="AQ171">
        <v>150</v>
      </c>
      <c r="AS171" t="s">
        <v>2200</v>
      </c>
      <c r="AT171" t="s">
        <v>2285</v>
      </c>
      <c r="AU171">
        <v>1</v>
      </c>
      <c r="AV171">
        <v>1</v>
      </c>
      <c r="AW171">
        <v>1000</v>
      </c>
      <c r="AX171">
        <v>1250</v>
      </c>
      <c r="AY171" t="s">
        <v>2342</v>
      </c>
      <c r="BB171">
        <v>30</v>
      </c>
      <c r="BC171">
        <v>2</v>
      </c>
      <c r="BD171">
        <v>0</v>
      </c>
      <c r="BE171">
        <v>60</v>
      </c>
      <c r="BF171">
        <v>150</v>
      </c>
      <c r="BH171" t="s">
        <v>2200</v>
      </c>
      <c r="BI171" t="s">
        <v>2269</v>
      </c>
      <c r="BJ171">
        <v>1</v>
      </c>
      <c r="BK171">
        <v>1</v>
      </c>
      <c r="BL171">
        <v>450</v>
      </c>
      <c r="BM171">
        <v>300</v>
      </c>
      <c r="BN171" t="s">
        <v>2342</v>
      </c>
      <c r="BQ171">
        <v>20</v>
      </c>
      <c r="BR171">
        <v>2</v>
      </c>
      <c r="BS171">
        <v>0</v>
      </c>
      <c r="BT171">
        <v>60</v>
      </c>
      <c r="BU171">
        <v>170</v>
      </c>
      <c r="BW171" t="s">
        <v>2220</v>
      </c>
      <c r="CS171" t="s">
        <v>2204</v>
      </c>
      <c r="CT171">
        <v>1</v>
      </c>
      <c r="CU171">
        <v>0</v>
      </c>
      <c r="CV171">
        <v>0</v>
      </c>
      <c r="CW171">
        <v>0</v>
      </c>
      <c r="EK171" t="s">
        <v>2206</v>
      </c>
      <c r="EL171">
        <v>0</v>
      </c>
      <c r="EM171">
        <v>0</v>
      </c>
      <c r="EN171">
        <v>0</v>
      </c>
      <c r="EO171">
        <v>0</v>
      </c>
      <c r="EP171">
        <v>1</v>
      </c>
      <c r="EQ171">
        <v>1</v>
      </c>
      <c r="JB171" t="s">
        <v>2206</v>
      </c>
      <c r="JC171">
        <v>0</v>
      </c>
      <c r="JD171">
        <v>0</v>
      </c>
      <c r="JE171">
        <v>0</v>
      </c>
      <c r="JF171">
        <v>0</v>
      </c>
      <c r="JG171">
        <v>0</v>
      </c>
      <c r="JH171">
        <v>0</v>
      </c>
      <c r="JI171">
        <v>0</v>
      </c>
      <c r="JJ171">
        <v>0</v>
      </c>
      <c r="JK171">
        <v>0</v>
      </c>
      <c r="JL171">
        <v>0</v>
      </c>
      <c r="JM171">
        <v>0</v>
      </c>
      <c r="JN171">
        <v>0</v>
      </c>
      <c r="JO171">
        <v>0</v>
      </c>
      <c r="JP171">
        <v>0</v>
      </c>
      <c r="JQ171">
        <v>0</v>
      </c>
      <c r="JR171">
        <v>1</v>
      </c>
      <c r="JS171">
        <v>1</v>
      </c>
      <c r="JT171">
        <v>5</v>
      </c>
      <c r="UW171" t="s">
        <v>2206</v>
      </c>
      <c r="UX171">
        <v>0</v>
      </c>
      <c r="UY171">
        <v>0</v>
      </c>
      <c r="UZ171">
        <v>0</v>
      </c>
      <c r="VA171">
        <v>0</v>
      </c>
      <c r="VB171">
        <v>0</v>
      </c>
      <c r="VC171">
        <v>0</v>
      </c>
      <c r="VD171">
        <v>0</v>
      </c>
      <c r="VE171">
        <v>0</v>
      </c>
      <c r="VF171">
        <v>0</v>
      </c>
      <c r="VG171">
        <v>0</v>
      </c>
      <c r="VH171">
        <v>0</v>
      </c>
      <c r="VI171">
        <v>0</v>
      </c>
      <c r="VJ171">
        <v>0</v>
      </c>
      <c r="VK171">
        <v>0</v>
      </c>
      <c r="VL171">
        <v>0</v>
      </c>
      <c r="VM171">
        <v>0</v>
      </c>
      <c r="VN171">
        <v>0</v>
      </c>
      <c r="VO171">
        <v>0</v>
      </c>
      <c r="VP171">
        <v>0</v>
      </c>
      <c r="VQ171">
        <v>0</v>
      </c>
      <c r="VR171">
        <v>0</v>
      </c>
      <c r="VS171">
        <v>0</v>
      </c>
      <c r="VT171">
        <v>0</v>
      </c>
      <c r="VU171">
        <v>0</v>
      </c>
      <c r="VV171">
        <v>0</v>
      </c>
      <c r="VW171">
        <v>0</v>
      </c>
      <c r="VX171">
        <v>0</v>
      </c>
      <c r="VY171">
        <v>1</v>
      </c>
      <c r="VZ171">
        <v>1</v>
      </c>
      <c r="AQG171" t="s">
        <v>2206</v>
      </c>
      <c r="AQH171">
        <v>1</v>
      </c>
      <c r="AQI171">
        <v>0</v>
      </c>
      <c r="AQJ171">
        <v>0</v>
      </c>
      <c r="AQK171">
        <v>0</v>
      </c>
      <c r="AQL171">
        <v>0</v>
      </c>
      <c r="AQM171">
        <v>0</v>
      </c>
      <c r="AQN171">
        <v>0</v>
      </c>
      <c r="AQO171">
        <v>0</v>
      </c>
      <c r="AQP171">
        <v>0</v>
      </c>
      <c r="AQQ171">
        <v>0</v>
      </c>
      <c r="AQS171" t="s">
        <v>2326</v>
      </c>
      <c r="AQT171">
        <v>0</v>
      </c>
      <c r="AQU171">
        <v>0</v>
      </c>
      <c r="AQV171">
        <v>0</v>
      </c>
      <c r="AQW171">
        <v>1</v>
      </c>
      <c r="AQX171">
        <v>0</v>
      </c>
      <c r="AQY171">
        <v>0</v>
      </c>
      <c r="AQZ171">
        <v>0</v>
      </c>
      <c r="ARA171">
        <v>0</v>
      </c>
      <c r="ARB171">
        <v>0</v>
      </c>
      <c r="ARC171">
        <v>0</v>
      </c>
      <c r="ARD171">
        <v>0</v>
      </c>
      <c r="ARF171" t="s">
        <v>2306</v>
      </c>
      <c r="ARG171" t="s">
        <v>2220</v>
      </c>
      <c r="ARH171">
        <v>1</v>
      </c>
      <c r="ARI171">
        <v>0</v>
      </c>
      <c r="ARJ171">
        <v>0</v>
      </c>
      <c r="ARK171">
        <v>0</v>
      </c>
      <c r="ARL171">
        <v>0</v>
      </c>
      <c r="ARM171">
        <v>0</v>
      </c>
      <c r="ARO171" t="s">
        <v>2206</v>
      </c>
      <c r="ARP171">
        <v>1</v>
      </c>
      <c r="ARQ171">
        <v>0</v>
      </c>
      <c r="ARR171">
        <v>0</v>
      </c>
      <c r="ARS171">
        <v>0</v>
      </c>
      <c r="ART171">
        <v>0</v>
      </c>
      <c r="ARU171">
        <v>0</v>
      </c>
      <c r="ARW171">
        <v>0</v>
      </c>
      <c r="ARX171">
        <v>0</v>
      </c>
      <c r="ARY171">
        <v>0</v>
      </c>
      <c r="ASB171" t="s">
        <v>2211</v>
      </c>
      <c r="ASC171" t="s">
        <v>2206</v>
      </c>
      <c r="ASD171">
        <v>1</v>
      </c>
      <c r="ASE171">
        <v>0</v>
      </c>
      <c r="ASF171">
        <v>0</v>
      </c>
      <c r="ASG171">
        <v>0</v>
      </c>
      <c r="ASH171">
        <v>0</v>
      </c>
      <c r="ASI171">
        <v>0</v>
      </c>
      <c r="ASJ171">
        <v>0</v>
      </c>
      <c r="ASK171">
        <v>0</v>
      </c>
      <c r="ASL171">
        <v>0</v>
      </c>
      <c r="ASN171" t="s">
        <v>2206</v>
      </c>
      <c r="ASO171">
        <v>1</v>
      </c>
      <c r="ASP171">
        <v>0</v>
      </c>
      <c r="ASQ171">
        <v>0</v>
      </c>
      <c r="ASR171">
        <v>0</v>
      </c>
      <c r="ASS171">
        <v>0</v>
      </c>
      <c r="AST171">
        <v>0</v>
      </c>
      <c r="ASU171">
        <v>0</v>
      </c>
      <c r="ASV171">
        <v>0</v>
      </c>
      <c r="ASW171">
        <v>0</v>
      </c>
      <c r="ASX171">
        <v>0</v>
      </c>
      <c r="ASZ171" t="s">
        <v>2206</v>
      </c>
      <c r="ATA171">
        <v>1</v>
      </c>
      <c r="ATB171">
        <v>0</v>
      </c>
      <c r="ATC171">
        <v>0</v>
      </c>
      <c r="ATD171">
        <v>0</v>
      </c>
      <c r="ATE171">
        <v>0</v>
      </c>
      <c r="ATF171">
        <v>0</v>
      </c>
      <c r="ATG171">
        <v>0</v>
      </c>
      <c r="ATH171">
        <v>0</v>
      </c>
      <c r="ATI171">
        <v>0</v>
      </c>
      <c r="ATK171" t="s">
        <v>2206</v>
      </c>
      <c r="ATL171">
        <v>1</v>
      </c>
      <c r="ATM171">
        <v>0</v>
      </c>
      <c r="ATN171">
        <v>0</v>
      </c>
      <c r="ATO171">
        <v>0</v>
      </c>
      <c r="ATP171">
        <v>0</v>
      </c>
      <c r="ATQ171">
        <v>0</v>
      </c>
      <c r="ATR171">
        <v>0</v>
      </c>
      <c r="ATS171">
        <v>0</v>
      </c>
      <c r="ATT171">
        <v>0</v>
      </c>
      <c r="ATV171" t="s">
        <v>2213</v>
      </c>
      <c r="ATZ171" t="s">
        <v>2213</v>
      </c>
      <c r="AUD171" t="s">
        <v>2310</v>
      </c>
      <c r="AUF171" t="s">
        <v>2555</v>
      </c>
      <c r="AUI171">
        <v>470654752</v>
      </c>
      <c r="AUJ171" s="2">
        <v>45161.783738425933</v>
      </c>
      <c r="AUM171" t="s">
        <v>2214</v>
      </c>
      <c r="AUN171" t="s">
        <v>2215</v>
      </c>
      <c r="AUO171" t="s">
        <v>2216</v>
      </c>
    </row>
    <row r="172" spans="1:1237" x14ac:dyDescent="0.35">
      <c r="A172">
        <v>171</v>
      </c>
      <c r="B172" t="s">
        <v>2872</v>
      </c>
      <c r="C172" s="2">
        <v>45161</v>
      </c>
      <c r="D172" t="s">
        <v>2549</v>
      </c>
      <c r="E172" t="s">
        <v>2575</v>
      </c>
      <c r="F172" s="2">
        <v>45161.609365358803</v>
      </c>
      <c r="G172" s="2">
        <v>45161.639263611112</v>
      </c>
      <c r="H172" t="s">
        <v>2189</v>
      </c>
      <c r="K172" t="s">
        <v>2233</v>
      </c>
      <c r="L172" s="2">
        <v>45161</v>
      </c>
      <c r="M172" t="s">
        <v>73</v>
      </c>
      <c r="N172" t="s">
        <v>2191</v>
      </c>
      <c r="O172" t="s">
        <v>77</v>
      </c>
      <c r="P172" t="s">
        <v>2192</v>
      </c>
      <c r="S172" t="s">
        <v>2235</v>
      </c>
      <c r="T172" t="s">
        <v>2551</v>
      </c>
      <c r="V172" t="s">
        <v>2195</v>
      </c>
      <c r="X172" t="s">
        <v>2253</v>
      </c>
      <c r="AA172" t="s">
        <v>2206</v>
      </c>
      <c r="AB172">
        <v>0</v>
      </c>
      <c r="AC172">
        <v>0</v>
      </c>
      <c r="AD172">
        <v>0</v>
      </c>
      <c r="AE172">
        <v>1</v>
      </c>
      <c r="AF172">
        <v>1</v>
      </c>
      <c r="EK172" t="s">
        <v>2206</v>
      </c>
      <c r="EL172">
        <v>0</v>
      </c>
      <c r="EM172">
        <v>0</v>
      </c>
      <c r="EN172">
        <v>0</v>
      </c>
      <c r="EO172">
        <v>0</v>
      </c>
      <c r="EP172">
        <v>1</v>
      </c>
      <c r="EQ172">
        <v>1</v>
      </c>
      <c r="JB172" t="s">
        <v>2873</v>
      </c>
      <c r="JC172">
        <v>1</v>
      </c>
      <c r="JD172">
        <v>1</v>
      </c>
      <c r="JE172">
        <v>1</v>
      </c>
      <c r="JF172">
        <v>1</v>
      </c>
      <c r="JG172">
        <v>1</v>
      </c>
      <c r="JH172">
        <v>1</v>
      </c>
      <c r="JI172">
        <v>1</v>
      </c>
      <c r="JJ172">
        <v>1</v>
      </c>
      <c r="JK172">
        <v>1</v>
      </c>
      <c r="JL172">
        <v>1</v>
      </c>
      <c r="JM172">
        <v>1</v>
      </c>
      <c r="JN172">
        <v>1</v>
      </c>
      <c r="JO172">
        <v>1</v>
      </c>
      <c r="JP172">
        <v>1</v>
      </c>
      <c r="JQ172">
        <v>1</v>
      </c>
      <c r="JR172">
        <v>0</v>
      </c>
      <c r="JS172">
        <v>15</v>
      </c>
      <c r="JT172">
        <v>17</v>
      </c>
      <c r="JV172" t="s">
        <v>2200</v>
      </c>
      <c r="JW172">
        <v>500</v>
      </c>
      <c r="JX172" t="s">
        <v>2552</v>
      </c>
      <c r="KA172">
        <v>10</v>
      </c>
      <c r="KB172">
        <v>1</v>
      </c>
      <c r="KC172">
        <v>0</v>
      </c>
      <c r="KD172">
        <v>10</v>
      </c>
      <c r="KE172">
        <v>20</v>
      </c>
      <c r="KG172" t="s">
        <v>2200</v>
      </c>
      <c r="KH172" t="s">
        <v>2262</v>
      </c>
      <c r="KI172">
        <v>1</v>
      </c>
      <c r="KJ172">
        <v>1</v>
      </c>
      <c r="KK172">
        <v>6000</v>
      </c>
      <c r="KL172">
        <v>100</v>
      </c>
      <c r="KM172" t="s">
        <v>2552</v>
      </c>
      <c r="KP172">
        <v>15</v>
      </c>
      <c r="KQ172">
        <v>2</v>
      </c>
      <c r="KR172">
        <v>0</v>
      </c>
      <c r="KS172">
        <v>1500</v>
      </c>
      <c r="KT172">
        <v>3000</v>
      </c>
      <c r="KV172" t="s">
        <v>2200</v>
      </c>
      <c r="KW172" t="s">
        <v>2560</v>
      </c>
      <c r="KX172">
        <v>0</v>
      </c>
      <c r="KY172">
        <v>1</v>
      </c>
      <c r="KZ172">
        <v>1</v>
      </c>
      <c r="LB172">
        <v>25000</v>
      </c>
      <c r="LC172">
        <v>60000</v>
      </c>
      <c r="LD172" t="s">
        <v>2222</v>
      </c>
      <c r="LG172">
        <v>15</v>
      </c>
      <c r="LH172">
        <v>2</v>
      </c>
      <c r="LI172">
        <v>0</v>
      </c>
      <c r="LJ172">
        <v>100</v>
      </c>
      <c r="LK172">
        <v>300</v>
      </c>
      <c r="LM172" t="s">
        <v>2200</v>
      </c>
      <c r="LN172">
        <v>3500</v>
      </c>
      <c r="LO172" t="s">
        <v>2199</v>
      </c>
      <c r="LR172">
        <v>40</v>
      </c>
      <c r="LS172">
        <v>3</v>
      </c>
      <c r="LT172">
        <v>0</v>
      </c>
      <c r="LU172">
        <v>100</v>
      </c>
      <c r="LV172">
        <v>300</v>
      </c>
      <c r="LX172" t="s">
        <v>2200</v>
      </c>
      <c r="LY172">
        <v>2500</v>
      </c>
      <c r="LZ172" t="s">
        <v>2199</v>
      </c>
      <c r="MC172">
        <v>40</v>
      </c>
      <c r="MD172">
        <v>3</v>
      </c>
      <c r="ME172">
        <v>0</v>
      </c>
      <c r="MF172">
        <v>100</v>
      </c>
      <c r="MG172">
        <v>400</v>
      </c>
      <c r="MI172" t="s">
        <v>2200</v>
      </c>
      <c r="MJ172">
        <v>400</v>
      </c>
      <c r="MK172" t="s">
        <v>2239</v>
      </c>
      <c r="MN172">
        <v>30</v>
      </c>
      <c r="MO172">
        <v>2</v>
      </c>
      <c r="MP172">
        <v>0</v>
      </c>
      <c r="MQ172">
        <v>200</v>
      </c>
      <c r="MR172">
        <v>400</v>
      </c>
      <c r="MT172" t="s">
        <v>2200</v>
      </c>
      <c r="MU172">
        <v>150</v>
      </c>
      <c r="MV172" t="s">
        <v>2239</v>
      </c>
      <c r="MY172">
        <v>20</v>
      </c>
      <c r="MZ172">
        <v>2</v>
      </c>
      <c r="NA172">
        <v>0</v>
      </c>
      <c r="NB172">
        <v>60</v>
      </c>
      <c r="NC172">
        <v>200</v>
      </c>
      <c r="NE172" t="s">
        <v>2200</v>
      </c>
      <c r="NF172" t="s">
        <v>2240</v>
      </c>
      <c r="NG172">
        <v>1</v>
      </c>
      <c r="NH172">
        <v>1</v>
      </c>
      <c r="NI172">
        <v>1</v>
      </c>
      <c r="NJ172">
        <v>300</v>
      </c>
      <c r="NK172">
        <v>750</v>
      </c>
      <c r="NL172">
        <v>1000</v>
      </c>
      <c r="NM172" t="s">
        <v>2222</v>
      </c>
      <c r="NP172">
        <v>45</v>
      </c>
      <c r="NQ172">
        <v>2</v>
      </c>
      <c r="NR172">
        <v>0</v>
      </c>
      <c r="NS172">
        <v>100</v>
      </c>
      <c r="NT172">
        <v>400</v>
      </c>
      <c r="NV172" t="s">
        <v>2200</v>
      </c>
      <c r="NW172">
        <v>2500</v>
      </c>
      <c r="NX172" t="s">
        <v>2222</v>
      </c>
      <c r="OA172">
        <v>20</v>
      </c>
      <c r="OB172">
        <v>2</v>
      </c>
      <c r="OC172">
        <v>0</v>
      </c>
      <c r="OD172">
        <v>80</v>
      </c>
      <c r="OE172">
        <v>120</v>
      </c>
      <c r="OG172" t="s">
        <v>2200</v>
      </c>
      <c r="OH172">
        <v>2500</v>
      </c>
      <c r="OI172" t="s">
        <v>2239</v>
      </c>
      <c r="OL172">
        <v>60</v>
      </c>
      <c r="OM172">
        <v>2</v>
      </c>
      <c r="ON172">
        <v>0</v>
      </c>
      <c r="OO172">
        <v>60</v>
      </c>
      <c r="OP172">
        <v>200</v>
      </c>
      <c r="OR172" t="s">
        <v>2200</v>
      </c>
      <c r="OS172">
        <v>2500</v>
      </c>
      <c r="OT172" t="s">
        <v>2222</v>
      </c>
      <c r="OW172">
        <v>40</v>
      </c>
      <c r="OX172">
        <v>2</v>
      </c>
      <c r="OY172">
        <v>0</v>
      </c>
      <c r="OZ172">
        <v>50</v>
      </c>
      <c r="PA172">
        <v>150</v>
      </c>
      <c r="PC172" t="s">
        <v>2200</v>
      </c>
      <c r="PD172">
        <v>2000</v>
      </c>
      <c r="PE172" t="s">
        <v>2222</v>
      </c>
      <c r="PH172">
        <v>60</v>
      </c>
      <c r="PI172">
        <v>2</v>
      </c>
      <c r="PJ172">
        <v>0</v>
      </c>
      <c r="PK172">
        <v>50</v>
      </c>
      <c r="PL172">
        <v>200</v>
      </c>
      <c r="PN172" t="s">
        <v>2200</v>
      </c>
      <c r="PO172">
        <v>1000</v>
      </c>
      <c r="PP172" t="s">
        <v>2222</v>
      </c>
      <c r="PS172">
        <v>20</v>
      </c>
      <c r="PT172">
        <v>2</v>
      </c>
      <c r="PU172">
        <v>0</v>
      </c>
      <c r="PV172">
        <v>50</v>
      </c>
      <c r="PW172">
        <v>300</v>
      </c>
      <c r="PY172" t="s">
        <v>2200</v>
      </c>
      <c r="PZ172" t="s">
        <v>2195</v>
      </c>
      <c r="QA172">
        <v>3000</v>
      </c>
      <c r="QD172" t="s">
        <v>2199</v>
      </c>
      <c r="QG172">
        <v>40</v>
      </c>
      <c r="QH172">
        <v>2</v>
      </c>
      <c r="QI172">
        <v>0</v>
      </c>
      <c r="QJ172">
        <v>50</v>
      </c>
      <c r="QK172">
        <v>150</v>
      </c>
      <c r="QM172" t="s">
        <v>2200</v>
      </c>
      <c r="QN172">
        <v>300</v>
      </c>
      <c r="QO172" t="s">
        <v>2552</v>
      </c>
      <c r="QR172">
        <v>20</v>
      </c>
      <c r="QS172">
        <v>1</v>
      </c>
      <c r="QT172">
        <v>0</v>
      </c>
      <c r="QU172">
        <v>100</v>
      </c>
      <c r="QV172">
        <v>300</v>
      </c>
      <c r="QX172" t="s">
        <v>2195</v>
      </c>
      <c r="QZ172" t="s">
        <v>2874</v>
      </c>
      <c r="RA172">
        <v>0</v>
      </c>
      <c r="RB172">
        <v>0</v>
      </c>
      <c r="RC172">
        <v>0</v>
      </c>
      <c r="RD172">
        <v>0</v>
      </c>
      <c r="RE172">
        <v>0</v>
      </c>
      <c r="RF172">
        <v>0</v>
      </c>
      <c r="RG172">
        <v>1</v>
      </c>
      <c r="RH172">
        <v>0</v>
      </c>
      <c r="RI172">
        <v>1</v>
      </c>
      <c r="RJ172">
        <v>0</v>
      </c>
      <c r="RK172">
        <v>0</v>
      </c>
      <c r="RL172">
        <v>0</v>
      </c>
      <c r="RM172">
        <v>0</v>
      </c>
      <c r="RN172">
        <v>0</v>
      </c>
      <c r="RO172">
        <v>0</v>
      </c>
      <c r="RP172">
        <v>0</v>
      </c>
      <c r="RR172" t="s">
        <v>482</v>
      </c>
      <c r="RS172">
        <v>0</v>
      </c>
      <c r="RT172">
        <v>0</v>
      </c>
      <c r="RU172">
        <v>1</v>
      </c>
      <c r="RV172">
        <v>0</v>
      </c>
      <c r="RW172">
        <v>0</v>
      </c>
      <c r="RX172">
        <v>0</v>
      </c>
      <c r="RY172">
        <v>0</v>
      </c>
      <c r="RZ172">
        <v>0</v>
      </c>
      <c r="SA172">
        <v>0</v>
      </c>
      <c r="SB172">
        <v>0</v>
      </c>
      <c r="SC172">
        <v>0</v>
      </c>
      <c r="SF172" t="s">
        <v>2204</v>
      </c>
      <c r="SG172">
        <v>1</v>
      </c>
      <c r="SH172">
        <v>0</v>
      </c>
      <c r="SI172">
        <v>0</v>
      </c>
      <c r="SJ172">
        <v>0</v>
      </c>
      <c r="UW172" t="s">
        <v>2206</v>
      </c>
      <c r="UX172">
        <v>0</v>
      </c>
      <c r="UY172">
        <v>0</v>
      </c>
      <c r="UZ172">
        <v>0</v>
      </c>
      <c r="VA172">
        <v>0</v>
      </c>
      <c r="VB172">
        <v>0</v>
      </c>
      <c r="VC172">
        <v>0</v>
      </c>
      <c r="VD172">
        <v>0</v>
      </c>
      <c r="VE172">
        <v>0</v>
      </c>
      <c r="VF172">
        <v>0</v>
      </c>
      <c r="VG172">
        <v>0</v>
      </c>
      <c r="VH172">
        <v>0</v>
      </c>
      <c r="VI172">
        <v>0</v>
      </c>
      <c r="VJ172">
        <v>0</v>
      </c>
      <c r="VK172">
        <v>0</v>
      </c>
      <c r="VL172">
        <v>0</v>
      </c>
      <c r="VM172">
        <v>0</v>
      </c>
      <c r="VN172">
        <v>0</v>
      </c>
      <c r="VO172">
        <v>0</v>
      </c>
      <c r="VP172">
        <v>0</v>
      </c>
      <c r="VQ172">
        <v>0</v>
      </c>
      <c r="VR172">
        <v>0</v>
      </c>
      <c r="VS172">
        <v>0</v>
      </c>
      <c r="VT172">
        <v>0</v>
      </c>
      <c r="VU172">
        <v>0</v>
      </c>
      <c r="VV172">
        <v>0</v>
      </c>
      <c r="VW172">
        <v>0</v>
      </c>
      <c r="VX172">
        <v>0</v>
      </c>
      <c r="VY172">
        <v>1</v>
      </c>
      <c r="VZ172">
        <v>1</v>
      </c>
      <c r="AQG172" t="s">
        <v>2206</v>
      </c>
      <c r="AQH172">
        <v>1</v>
      </c>
      <c r="AQI172">
        <v>0</v>
      </c>
      <c r="AQJ172">
        <v>0</v>
      </c>
      <c r="AQK172">
        <v>0</v>
      </c>
      <c r="AQL172">
        <v>0</v>
      </c>
      <c r="AQM172">
        <v>0</v>
      </c>
      <c r="AQN172">
        <v>0</v>
      </c>
      <c r="AQO172">
        <v>0</v>
      </c>
      <c r="AQP172">
        <v>0</v>
      </c>
      <c r="AQQ172">
        <v>0</v>
      </c>
      <c r="AQS172" t="s">
        <v>2305</v>
      </c>
      <c r="AQT172">
        <v>0</v>
      </c>
      <c r="AQU172">
        <v>0</v>
      </c>
      <c r="AQV172">
        <v>1</v>
      </c>
      <c r="AQW172">
        <v>0</v>
      </c>
      <c r="AQX172">
        <v>0</v>
      </c>
      <c r="AQY172">
        <v>0</v>
      </c>
      <c r="AQZ172">
        <v>0</v>
      </c>
      <c r="ARA172">
        <v>0</v>
      </c>
      <c r="ARB172">
        <v>0</v>
      </c>
      <c r="ARC172">
        <v>0</v>
      </c>
      <c r="ARD172">
        <v>0</v>
      </c>
      <c r="ARF172" t="s">
        <v>2306</v>
      </c>
      <c r="ARG172" t="s">
        <v>2579</v>
      </c>
      <c r="ARH172">
        <v>0</v>
      </c>
      <c r="ARI172">
        <v>0</v>
      </c>
      <c r="ARJ172">
        <v>0</v>
      </c>
      <c r="ARK172">
        <v>1</v>
      </c>
      <c r="ARL172">
        <v>0</v>
      </c>
      <c r="ARM172">
        <v>0</v>
      </c>
      <c r="ARO172" t="s">
        <v>2206</v>
      </c>
      <c r="ARP172">
        <v>1</v>
      </c>
      <c r="ARQ172">
        <v>0</v>
      </c>
      <c r="ARR172">
        <v>0</v>
      </c>
      <c r="ARS172">
        <v>0</v>
      </c>
      <c r="ART172">
        <v>0</v>
      </c>
      <c r="ARU172">
        <v>0</v>
      </c>
      <c r="ARW172">
        <v>0</v>
      </c>
      <c r="ARX172">
        <v>0</v>
      </c>
      <c r="ARY172">
        <v>0</v>
      </c>
      <c r="ASB172" t="s">
        <v>2211</v>
      </c>
      <c r="ASC172" t="s">
        <v>2206</v>
      </c>
      <c r="ASD172">
        <v>1</v>
      </c>
      <c r="ASE172">
        <v>0</v>
      </c>
      <c r="ASF172">
        <v>0</v>
      </c>
      <c r="ASG172">
        <v>0</v>
      </c>
      <c r="ASH172">
        <v>0</v>
      </c>
      <c r="ASI172">
        <v>0</v>
      </c>
      <c r="ASJ172">
        <v>0</v>
      </c>
      <c r="ASK172">
        <v>0</v>
      </c>
      <c r="ASL172">
        <v>0</v>
      </c>
      <c r="ASN172" t="s">
        <v>2206</v>
      </c>
      <c r="ASO172">
        <v>1</v>
      </c>
      <c r="ASP172">
        <v>0</v>
      </c>
      <c r="ASQ172">
        <v>0</v>
      </c>
      <c r="ASR172">
        <v>0</v>
      </c>
      <c r="ASS172">
        <v>0</v>
      </c>
      <c r="AST172">
        <v>0</v>
      </c>
      <c r="ASU172">
        <v>0</v>
      </c>
      <c r="ASV172">
        <v>0</v>
      </c>
      <c r="ASW172">
        <v>0</v>
      </c>
      <c r="ASX172">
        <v>0</v>
      </c>
      <c r="ASZ172" t="s">
        <v>2206</v>
      </c>
      <c r="ATA172">
        <v>1</v>
      </c>
      <c r="ATB172">
        <v>0</v>
      </c>
      <c r="ATC172">
        <v>0</v>
      </c>
      <c r="ATD172">
        <v>0</v>
      </c>
      <c r="ATE172">
        <v>0</v>
      </c>
      <c r="ATF172">
        <v>0</v>
      </c>
      <c r="ATG172">
        <v>0</v>
      </c>
      <c r="ATH172">
        <v>0</v>
      </c>
      <c r="ATI172">
        <v>0</v>
      </c>
      <c r="ATK172" t="s">
        <v>2206</v>
      </c>
      <c r="ATL172">
        <v>1</v>
      </c>
      <c r="ATM172">
        <v>0</v>
      </c>
      <c r="ATN172">
        <v>0</v>
      </c>
      <c r="ATO172">
        <v>0</v>
      </c>
      <c r="ATP172">
        <v>0</v>
      </c>
      <c r="ATQ172">
        <v>0</v>
      </c>
      <c r="ATR172">
        <v>0</v>
      </c>
      <c r="ATS172">
        <v>0</v>
      </c>
      <c r="ATT172">
        <v>0</v>
      </c>
      <c r="ATV172" t="s">
        <v>2213</v>
      </c>
      <c r="ATZ172" t="s">
        <v>2213</v>
      </c>
      <c r="AUD172" t="s">
        <v>2875</v>
      </c>
      <c r="AUF172" t="s">
        <v>2555</v>
      </c>
      <c r="AUI172">
        <v>470654757</v>
      </c>
      <c r="AUJ172" s="2">
        <v>45161.783750000002</v>
      </c>
      <c r="AUM172" t="s">
        <v>2214</v>
      </c>
      <c r="AUN172" t="s">
        <v>2215</v>
      </c>
      <c r="AUO172" t="s">
        <v>2216</v>
      </c>
    </row>
    <row r="173" spans="1:1237" x14ac:dyDescent="0.35">
      <c r="A173">
        <v>172</v>
      </c>
      <c r="B173" t="s">
        <v>2876</v>
      </c>
      <c r="C173" s="2">
        <v>45161</v>
      </c>
      <c r="D173" t="s">
        <v>2549</v>
      </c>
      <c r="E173" t="s">
        <v>2833</v>
      </c>
      <c r="F173" s="2">
        <v>45161.705781400473</v>
      </c>
      <c r="G173" s="2">
        <v>45161.710634108793</v>
      </c>
      <c r="H173" t="s">
        <v>2189</v>
      </c>
      <c r="K173" t="s">
        <v>2233</v>
      </c>
      <c r="L173" s="2">
        <v>45161</v>
      </c>
      <c r="M173" t="s">
        <v>73</v>
      </c>
      <c r="N173" t="s">
        <v>2191</v>
      </c>
      <c r="O173" t="s">
        <v>77</v>
      </c>
      <c r="P173" t="s">
        <v>2192</v>
      </c>
      <c r="S173" t="s">
        <v>2235</v>
      </c>
      <c r="T173" t="s">
        <v>2551</v>
      </c>
      <c r="V173" t="s">
        <v>2195</v>
      </c>
      <c r="X173" t="s">
        <v>2253</v>
      </c>
      <c r="AA173" t="s">
        <v>2303</v>
      </c>
      <c r="AB173">
        <v>1</v>
      </c>
      <c r="AC173">
        <v>1</v>
      </c>
      <c r="AD173">
        <v>1</v>
      </c>
      <c r="AE173">
        <v>0</v>
      </c>
      <c r="AF173">
        <v>3</v>
      </c>
      <c r="AH173" t="s">
        <v>2200</v>
      </c>
      <c r="AI173">
        <v>1000</v>
      </c>
      <c r="AJ173" t="s">
        <v>2342</v>
      </c>
      <c r="AM173">
        <v>25</v>
      </c>
      <c r="AN173">
        <v>1</v>
      </c>
      <c r="AO173">
        <v>0</v>
      </c>
      <c r="AP173">
        <v>55</v>
      </c>
      <c r="AQ173">
        <v>158</v>
      </c>
      <c r="AS173" t="s">
        <v>2200</v>
      </c>
      <c r="AT173" t="s">
        <v>2285</v>
      </c>
      <c r="AU173">
        <v>1</v>
      </c>
      <c r="AV173">
        <v>1</v>
      </c>
      <c r="AW173">
        <v>1000</v>
      </c>
      <c r="AX173">
        <v>1250</v>
      </c>
      <c r="AY173" t="s">
        <v>2552</v>
      </c>
      <c r="BB173">
        <v>25</v>
      </c>
      <c r="BC173">
        <v>2</v>
      </c>
      <c r="BD173">
        <v>0</v>
      </c>
      <c r="BE173">
        <v>60</v>
      </c>
      <c r="BF173">
        <v>170</v>
      </c>
      <c r="BH173" t="s">
        <v>2200</v>
      </c>
      <c r="BI173" t="s">
        <v>2269</v>
      </c>
      <c r="BJ173">
        <v>1</v>
      </c>
      <c r="BK173">
        <v>1</v>
      </c>
      <c r="BL173">
        <v>450</v>
      </c>
      <c r="BM173">
        <v>300</v>
      </c>
      <c r="BN173" t="s">
        <v>2342</v>
      </c>
      <c r="BQ173">
        <v>20</v>
      </c>
      <c r="BR173">
        <v>2</v>
      </c>
      <c r="BS173">
        <v>0</v>
      </c>
      <c r="BT173">
        <v>50</v>
      </c>
      <c r="BU173">
        <v>150</v>
      </c>
      <c r="BW173" t="s">
        <v>2220</v>
      </c>
      <c r="CS173" t="s">
        <v>2204</v>
      </c>
      <c r="CT173">
        <v>1</v>
      </c>
      <c r="CU173">
        <v>0</v>
      </c>
      <c r="CV173">
        <v>0</v>
      </c>
      <c r="CW173">
        <v>0</v>
      </c>
      <c r="EK173" t="s">
        <v>2206</v>
      </c>
      <c r="EL173">
        <v>0</v>
      </c>
      <c r="EM173">
        <v>0</v>
      </c>
      <c r="EN173">
        <v>0</v>
      </c>
      <c r="EO173">
        <v>0</v>
      </c>
      <c r="EP173">
        <v>1</v>
      </c>
      <c r="EQ173">
        <v>1</v>
      </c>
      <c r="JB173" t="s">
        <v>2206</v>
      </c>
      <c r="JC173">
        <v>0</v>
      </c>
      <c r="JD173">
        <v>0</v>
      </c>
      <c r="JE173">
        <v>0</v>
      </c>
      <c r="JF173">
        <v>0</v>
      </c>
      <c r="JG173">
        <v>0</v>
      </c>
      <c r="JH173">
        <v>0</v>
      </c>
      <c r="JI173">
        <v>0</v>
      </c>
      <c r="JJ173">
        <v>0</v>
      </c>
      <c r="JK173">
        <v>0</v>
      </c>
      <c r="JL173">
        <v>0</v>
      </c>
      <c r="JM173">
        <v>0</v>
      </c>
      <c r="JN173">
        <v>0</v>
      </c>
      <c r="JO173">
        <v>0</v>
      </c>
      <c r="JP173">
        <v>0</v>
      </c>
      <c r="JQ173">
        <v>0</v>
      </c>
      <c r="JR173">
        <v>1</v>
      </c>
      <c r="JS173">
        <v>1</v>
      </c>
      <c r="JT173">
        <v>5</v>
      </c>
      <c r="UW173" t="s">
        <v>2206</v>
      </c>
      <c r="UX173">
        <v>0</v>
      </c>
      <c r="UY173">
        <v>0</v>
      </c>
      <c r="UZ173">
        <v>0</v>
      </c>
      <c r="VA173">
        <v>0</v>
      </c>
      <c r="VB173">
        <v>0</v>
      </c>
      <c r="VC173">
        <v>0</v>
      </c>
      <c r="VD173">
        <v>0</v>
      </c>
      <c r="VE173">
        <v>0</v>
      </c>
      <c r="VF173">
        <v>0</v>
      </c>
      <c r="VG173">
        <v>0</v>
      </c>
      <c r="VH173">
        <v>0</v>
      </c>
      <c r="VI173">
        <v>0</v>
      </c>
      <c r="VJ173">
        <v>0</v>
      </c>
      <c r="VK173">
        <v>0</v>
      </c>
      <c r="VL173">
        <v>0</v>
      </c>
      <c r="VM173">
        <v>0</v>
      </c>
      <c r="VN173">
        <v>0</v>
      </c>
      <c r="VO173">
        <v>0</v>
      </c>
      <c r="VP173">
        <v>0</v>
      </c>
      <c r="VQ173">
        <v>0</v>
      </c>
      <c r="VR173">
        <v>0</v>
      </c>
      <c r="VS173">
        <v>0</v>
      </c>
      <c r="VT173">
        <v>0</v>
      </c>
      <c r="VU173">
        <v>0</v>
      </c>
      <c r="VV173">
        <v>0</v>
      </c>
      <c r="VW173">
        <v>0</v>
      </c>
      <c r="VX173">
        <v>0</v>
      </c>
      <c r="VY173">
        <v>1</v>
      </c>
      <c r="VZ173">
        <v>1</v>
      </c>
      <c r="AQG173" t="s">
        <v>2206</v>
      </c>
      <c r="AQH173">
        <v>1</v>
      </c>
      <c r="AQI173">
        <v>0</v>
      </c>
      <c r="AQJ173">
        <v>0</v>
      </c>
      <c r="AQK173">
        <v>0</v>
      </c>
      <c r="AQL173">
        <v>0</v>
      </c>
      <c r="AQM173">
        <v>0</v>
      </c>
      <c r="AQN173">
        <v>0</v>
      </c>
      <c r="AQO173">
        <v>0</v>
      </c>
      <c r="AQP173">
        <v>0</v>
      </c>
      <c r="AQQ173">
        <v>0</v>
      </c>
      <c r="AQS173" t="s">
        <v>2305</v>
      </c>
      <c r="AQT173">
        <v>0</v>
      </c>
      <c r="AQU173">
        <v>0</v>
      </c>
      <c r="AQV173">
        <v>1</v>
      </c>
      <c r="AQW173">
        <v>0</v>
      </c>
      <c r="AQX173">
        <v>0</v>
      </c>
      <c r="AQY173">
        <v>0</v>
      </c>
      <c r="AQZ173">
        <v>0</v>
      </c>
      <c r="ARA173">
        <v>0</v>
      </c>
      <c r="ARB173">
        <v>0</v>
      </c>
      <c r="ARC173">
        <v>0</v>
      </c>
      <c r="ARD173">
        <v>0</v>
      </c>
      <c r="ARF173" t="s">
        <v>2306</v>
      </c>
      <c r="ARG173" t="s">
        <v>2220</v>
      </c>
      <c r="ARH173">
        <v>1</v>
      </c>
      <c r="ARI173">
        <v>0</v>
      </c>
      <c r="ARJ173">
        <v>0</v>
      </c>
      <c r="ARK173">
        <v>0</v>
      </c>
      <c r="ARL173">
        <v>0</v>
      </c>
      <c r="ARM173">
        <v>0</v>
      </c>
      <c r="ARO173" t="s">
        <v>2206</v>
      </c>
      <c r="ARP173">
        <v>1</v>
      </c>
      <c r="ARQ173">
        <v>0</v>
      </c>
      <c r="ARR173">
        <v>0</v>
      </c>
      <c r="ARS173">
        <v>0</v>
      </c>
      <c r="ART173">
        <v>0</v>
      </c>
      <c r="ARU173">
        <v>0</v>
      </c>
      <c r="ARW173">
        <v>0</v>
      </c>
      <c r="ARX173">
        <v>0</v>
      </c>
      <c r="ARY173">
        <v>0</v>
      </c>
      <c r="ASB173" t="s">
        <v>2211</v>
      </c>
      <c r="ASC173" t="s">
        <v>2206</v>
      </c>
      <c r="ASD173">
        <v>1</v>
      </c>
      <c r="ASE173">
        <v>0</v>
      </c>
      <c r="ASF173">
        <v>0</v>
      </c>
      <c r="ASG173">
        <v>0</v>
      </c>
      <c r="ASH173">
        <v>0</v>
      </c>
      <c r="ASI173">
        <v>0</v>
      </c>
      <c r="ASJ173">
        <v>0</v>
      </c>
      <c r="ASK173">
        <v>0</v>
      </c>
      <c r="ASL173">
        <v>0</v>
      </c>
      <c r="ASN173" t="s">
        <v>2206</v>
      </c>
      <c r="ASO173">
        <v>1</v>
      </c>
      <c r="ASP173">
        <v>0</v>
      </c>
      <c r="ASQ173">
        <v>0</v>
      </c>
      <c r="ASR173">
        <v>0</v>
      </c>
      <c r="ASS173">
        <v>0</v>
      </c>
      <c r="AST173">
        <v>0</v>
      </c>
      <c r="ASU173">
        <v>0</v>
      </c>
      <c r="ASV173">
        <v>0</v>
      </c>
      <c r="ASW173">
        <v>0</v>
      </c>
      <c r="ASX173">
        <v>0</v>
      </c>
      <c r="ASZ173" t="s">
        <v>2206</v>
      </c>
      <c r="ATA173">
        <v>1</v>
      </c>
      <c r="ATB173">
        <v>0</v>
      </c>
      <c r="ATC173">
        <v>0</v>
      </c>
      <c r="ATD173">
        <v>0</v>
      </c>
      <c r="ATE173">
        <v>0</v>
      </c>
      <c r="ATF173">
        <v>0</v>
      </c>
      <c r="ATG173">
        <v>0</v>
      </c>
      <c r="ATH173">
        <v>0</v>
      </c>
      <c r="ATI173">
        <v>0</v>
      </c>
      <c r="ATK173" t="s">
        <v>2206</v>
      </c>
      <c r="ATL173">
        <v>1</v>
      </c>
      <c r="ATM173">
        <v>0</v>
      </c>
      <c r="ATN173">
        <v>0</v>
      </c>
      <c r="ATO173">
        <v>0</v>
      </c>
      <c r="ATP173">
        <v>0</v>
      </c>
      <c r="ATQ173">
        <v>0</v>
      </c>
      <c r="ATR173">
        <v>0</v>
      </c>
      <c r="ATS173">
        <v>0</v>
      </c>
      <c r="ATT173">
        <v>0</v>
      </c>
      <c r="ATV173" t="s">
        <v>2213</v>
      </c>
      <c r="ATZ173" t="s">
        <v>2213</v>
      </c>
      <c r="AUD173" t="s">
        <v>2310</v>
      </c>
      <c r="AUF173" t="s">
        <v>2555</v>
      </c>
      <c r="AUI173">
        <v>470654762</v>
      </c>
      <c r="AUJ173" s="2">
        <v>45161.783761574072</v>
      </c>
      <c r="AUM173" t="s">
        <v>2214</v>
      </c>
      <c r="AUN173" t="s">
        <v>2215</v>
      </c>
      <c r="AUO173" t="s">
        <v>2216</v>
      </c>
    </row>
    <row r="174" spans="1:1237" x14ac:dyDescent="0.35">
      <c r="A174">
        <v>173</v>
      </c>
      <c r="B174" t="s">
        <v>2877</v>
      </c>
      <c r="C174" s="2">
        <v>45161</v>
      </c>
      <c r="D174" t="s">
        <v>2549</v>
      </c>
      <c r="E174" t="s">
        <v>2833</v>
      </c>
      <c r="F174" s="2">
        <v>45161.710758449073</v>
      </c>
      <c r="G174" s="2">
        <v>45161.713966215277</v>
      </c>
      <c r="H174" t="s">
        <v>2189</v>
      </c>
      <c r="K174" t="s">
        <v>2233</v>
      </c>
      <c r="L174" s="2">
        <v>45161</v>
      </c>
      <c r="M174" t="s">
        <v>73</v>
      </c>
      <c r="N174" t="s">
        <v>2191</v>
      </c>
      <c r="O174" t="s">
        <v>77</v>
      </c>
      <c r="P174" t="s">
        <v>2192</v>
      </c>
      <c r="S174" t="s">
        <v>2235</v>
      </c>
      <c r="T174" t="s">
        <v>2551</v>
      </c>
      <c r="V174" t="s">
        <v>2195</v>
      </c>
      <c r="X174" t="s">
        <v>2253</v>
      </c>
      <c r="AA174" t="s">
        <v>2303</v>
      </c>
      <c r="AB174">
        <v>1</v>
      </c>
      <c r="AC174">
        <v>1</v>
      </c>
      <c r="AD174">
        <v>1</v>
      </c>
      <c r="AE174">
        <v>0</v>
      </c>
      <c r="AF174">
        <v>3</v>
      </c>
      <c r="AH174" t="s">
        <v>2200</v>
      </c>
      <c r="AI174">
        <v>1000</v>
      </c>
      <c r="AJ174" t="s">
        <v>2552</v>
      </c>
      <c r="AM174">
        <v>20</v>
      </c>
      <c r="AN174">
        <v>2</v>
      </c>
      <c r="AO174">
        <v>0</v>
      </c>
      <c r="AP174">
        <v>70</v>
      </c>
      <c r="AQ174">
        <v>190</v>
      </c>
      <c r="AS174" t="s">
        <v>2200</v>
      </c>
      <c r="AT174" t="s">
        <v>2285</v>
      </c>
      <c r="AU174">
        <v>1</v>
      </c>
      <c r="AV174">
        <v>1</v>
      </c>
      <c r="AW174">
        <v>1000</v>
      </c>
      <c r="AX174">
        <v>1250</v>
      </c>
      <c r="AY174" t="s">
        <v>2552</v>
      </c>
      <c r="BB174">
        <v>20</v>
      </c>
      <c r="BC174">
        <v>2</v>
      </c>
      <c r="BD174">
        <v>0</v>
      </c>
      <c r="BE174">
        <v>40</v>
      </c>
      <c r="BF174">
        <v>146</v>
      </c>
      <c r="BH174" t="s">
        <v>2200</v>
      </c>
      <c r="BI174" t="s">
        <v>2269</v>
      </c>
      <c r="BJ174">
        <v>1</v>
      </c>
      <c r="BK174">
        <v>1</v>
      </c>
      <c r="BL174">
        <v>450</v>
      </c>
      <c r="BM174">
        <v>300</v>
      </c>
      <c r="BN174" t="s">
        <v>2552</v>
      </c>
      <c r="BQ174">
        <v>25</v>
      </c>
      <c r="BR174">
        <v>2</v>
      </c>
      <c r="BS174">
        <v>0</v>
      </c>
      <c r="BT174">
        <v>50</v>
      </c>
      <c r="BU174">
        <v>150</v>
      </c>
      <c r="BW174" t="s">
        <v>2220</v>
      </c>
      <c r="CS174" t="s">
        <v>2204</v>
      </c>
      <c r="CT174">
        <v>1</v>
      </c>
      <c r="CU174">
        <v>0</v>
      </c>
      <c r="CV174">
        <v>0</v>
      </c>
      <c r="CW174">
        <v>0</v>
      </c>
      <c r="EK174" t="s">
        <v>2206</v>
      </c>
      <c r="EL174">
        <v>0</v>
      </c>
      <c r="EM174">
        <v>0</v>
      </c>
      <c r="EN174">
        <v>0</v>
      </c>
      <c r="EO174">
        <v>0</v>
      </c>
      <c r="EP174">
        <v>1</v>
      </c>
      <c r="EQ174">
        <v>1</v>
      </c>
      <c r="JB174" t="s">
        <v>2206</v>
      </c>
      <c r="JC174">
        <v>0</v>
      </c>
      <c r="JD174">
        <v>0</v>
      </c>
      <c r="JE174">
        <v>0</v>
      </c>
      <c r="JF174">
        <v>0</v>
      </c>
      <c r="JG174">
        <v>0</v>
      </c>
      <c r="JH174">
        <v>0</v>
      </c>
      <c r="JI174">
        <v>0</v>
      </c>
      <c r="JJ174">
        <v>0</v>
      </c>
      <c r="JK174">
        <v>0</v>
      </c>
      <c r="JL174">
        <v>0</v>
      </c>
      <c r="JM174">
        <v>0</v>
      </c>
      <c r="JN174">
        <v>0</v>
      </c>
      <c r="JO174">
        <v>0</v>
      </c>
      <c r="JP174">
        <v>0</v>
      </c>
      <c r="JQ174">
        <v>0</v>
      </c>
      <c r="JR174">
        <v>1</v>
      </c>
      <c r="JS174">
        <v>1</v>
      </c>
      <c r="JT174">
        <v>5</v>
      </c>
      <c r="UW174" t="s">
        <v>2206</v>
      </c>
      <c r="UX174">
        <v>0</v>
      </c>
      <c r="UY174">
        <v>0</v>
      </c>
      <c r="UZ174">
        <v>0</v>
      </c>
      <c r="VA174">
        <v>0</v>
      </c>
      <c r="VB174">
        <v>0</v>
      </c>
      <c r="VC174">
        <v>0</v>
      </c>
      <c r="VD174">
        <v>0</v>
      </c>
      <c r="VE174">
        <v>0</v>
      </c>
      <c r="VF174">
        <v>0</v>
      </c>
      <c r="VG174">
        <v>0</v>
      </c>
      <c r="VH174">
        <v>0</v>
      </c>
      <c r="VI174">
        <v>0</v>
      </c>
      <c r="VJ174">
        <v>0</v>
      </c>
      <c r="VK174">
        <v>0</v>
      </c>
      <c r="VL174">
        <v>0</v>
      </c>
      <c r="VM174">
        <v>0</v>
      </c>
      <c r="VN174">
        <v>0</v>
      </c>
      <c r="VO174">
        <v>0</v>
      </c>
      <c r="VP174">
        <v>0</v>
      </c>
      <c r="VQ174">
        <v>0</v>
      </c>
      <c r="VR174">
        <v>0</v>
      </c>
      <c r="VS174">
        <v>0</v>
      </c>
      <c r="VT174">
        <v>0</v>
      </c>
      <c r="VU174">
        <v>0</v>
      </c>
      <c r="VV174">
        <v>0</v>
      </c>
      <c r="VW174">
        <v>0</v>
      </c>
      <c r="VX174">
        <v>0</v>
      </c>
      <c r="VY174">
        <v>1</v>
      </c>
      <c r="VZ174">
        <v>1</v>
      </c>
      <c r="AQG174" t="s">
        <v>2206</v>
      </c>
      <c r="AQH174">
        <v>1</v>
      </c>
      <c r="AQI174">
        <v>0</v>
      </c>
      <c r="AQJ174">
        <v>0</v>
      </c>
      <c r="AQK174">
        <v>0</v>
      </c>
      <c r="AQL174">
        <v>0</v>
      </c>
      <c r="AQM174">
        <v>0</v>
      </c>
      <c r="AQN174">
        <v>0</v>
      </c>
      <c r="AQO174">
        <v>0</v>
      </c>
      <c r="AQP174">
        <v>0</v>
      </c>
      <c r="AQQ174">
        <v>0</v>
      </c>
      <c r="AQS174" t="s">
        <v>2326</v>
      </c>
      <c r="AQT174">
        <v>0</v>
      </c>
      <c r="AQU174">
        <v>0</v>
      </c>
      <c r="AQV174">
        <v>0</v>
      </c>
      <c r="AQW174">
        <v>1</v>
      </c>
      <c r="AQX174">
        <v>0</v>
      </c>
      <c r="AQY174">
        <v>0</v>
      </c>
      <c r="AQZ174">
        <v>0</v>
      </c>
      <c r="ARA174">
        <v>0</v>
      </c>
      <c r="ARB174">
        <v>0</v>
      </c>
      <c r="ARC174">
        <v>0</v>
      </c>
      <c r="ARD174">
        <v>0</v>
      </c>
      <c r="ARF174" t="s">
        <v>2306</v>
      </c>
      <c r="ARG174" t="s">
        <v>2220</v>
      </c>
      <c r="ARH174">
        <v>1</v>
      </c>
      <c r="ARI174">
        <v>0</v>
      </c>
      <c r="ARJ174">
        <v>0</v>
      </c>
      <c r="ARK174">
        <v>0</v>
      </c>
      <c r="ARL174">
        <v>0</v>
      </c>
      <c r="ARM174">
        <v>0</v>
      </c>
      <c r="ARO174" t="s">
        <v>2206</v>
      </c>
      <c r="ARP174">
        <v>1</v>
      </c>
      <c r="ARQ174">
        <v>0</v>
      </c>
      <c r="ARR174">
        <v>0</v>
      </c>
      <c r="ARS174">
        <v>0</v>
      </c>
      <c r="ART174">
        <v>0</v>
      </c>
      <c r="ARU174">
        <v>0</v>
      </c>
      <c r="ARW174">
        <v>0</v>
      </c>
      <c r="ARX174">
        <v>0</v>
      </c>
      <c r="ARY174">
        <v>0</v>
      </c>
      <c r="ASB174" t="s">
        <v>2211</v>
      </c>
      <c r="ASC174" t="s">
        <v>2206</v>
      </c>
      <c r="ASD174">
        <v>1</v>
      </c>
      <c r="ASE174">
        <v>0</v>
      </c>
      <c r="ASF174">
        <v>0</v>
      </c>
      <c r="ASG174">
        <v>0</v>
      </c>
      <c r="ASH174">
        <v>0</v>
      </c>
      <c r="ASI174">
        <v>0</v>
      </c>
      <c r="ASJ174">
        <v>0</v>
      </c>
      <c r="ASK174">
        <v>0</v>
      </c>
      <c r="ASL174">
        <v>0</v>
      </c>
      <c r="ASN174" t="s">
        <v>2206</v>
      </c>
      <c r="ASO174">
        <v>1</v>
      </c>
      <c r="ASP174">
        <v>0</v>
      </c>
      <c r="ASQ174">
        <v>0</v>
      </c>
      <c r="ASR174">
        <v>0</v>
      </c>
      <c r="ASS174">
        <v>0</v>
      </c>
      <c r="AST174">
        <v>0</v>
      </c>
      <c r="ASU174">
        <v>0</v>
      </c>
      <c r="ASV174">
        <v>0</v>
      </c>
      <c r="ASW174">
        <v>0</v>
      </c>
      <c r="ASX174">
        <v>0</v>
      </c>
      <c r="ASZ174" t="s">
        <v>2206</v>
      </c>
      <c r="ATA174">
        <v>1</v>
      </c>
      <c r="ATB174">
        <v>0</v>
      </c>
      <c r="ATC174">
        <v>0</v>
      </c>
      <c r="ATD174">
        <v>0</v>
      </c>
      <c r="ATE174">
        <v>0</v>
      </c>
      <c r="ATF174">
        <v>0</v>
      </c>
      <c r="ATG174">
        <v>0</v>
      </c>
      <c r="ATH174">
        <v>0</v>
      </c>
      <c r="ATI174">
        <v>0</v>
      </c>
      <c r="ATK174" t="s">
        <v>2206</v>
      </c>
      <c r="ATL174">
        <v>1</v>
      </c>
      <c r="ATM174">
        <v>0</v>
      </c>
      <c r="ATN174">
        <v>0</v>
      </c>
      <c r="ATO174">
        <v>0</v>
      </c>
      <c r="ATP174">
        <v>0</v>
      </c>
      <c r="ATQ174">
        <v>0</v>
      </c>
      <c r="ATR174">
        <v>0</v>
      </c>
      <c r="ATS174">
        <v>0</v>
      </c>
      <c r="ATT174">
        <v>0</v>
      </c>
      <c r="ATV174" t="s">
        <v>2213</v>
      </c>
      <c r="ATZ174" t="s">
        <v>2213</v>
      </c>
      <c r="AUD174" t="s">
        <v>2310</v>
      </c>
      <c r="AUF174" t="s">
        <v>2555</v>
      </c>
      <c r="AUI174">
        <v>470654765</v>
      </c>
      <c r="AUJ174" s="2">
        <v>45161.783773148149</v>
      </c>
      <c r="AUM174" t="s">
        <v>2214</v>
      </c>
      <c r="AUN174" t="s">
        <v>2215</v>
      </c>
      <c r="AUO174" t="s">
        <v>2216</v>
      </c>
    </row>
    <row r="175" spans="1:1237" x14ac:dyDescent="0.35">
      <c r="A175">
        <v>174</v>
      </c>
      <c r="B175" t="s">
        <v>2878</v>
      </c>
      <c r="C175" s="2">
        <v>45161</v>
      </c>
      <c r="D175" t="s">
        <v>2549</v>
      </c>
      <c r="E175" t="s">
        <v>2833</v>
      </c>
      <c r="F175" s="2">
        <v>45161.714044363427</v>
      </c>
      <c r="G175" s="2">
        <v>45161.71678234954</v>
      </c>
      <c r="H175" t="s">
        <v>2189</v>
      </c>
      <c r="K175" t="s">
        <v>2233</v>
      </c>
      <c r="L175" s="2">
        <v>45161</v>
      </c>
      <c r="M175" t="s">
        <v>73</v>
      </c>
      <c r="N175" t="s">
        <v>2191</v>
      </c>
      <c r="O175" t="s">
        <v>77</v>
      </c>
      <c r="P175" t="s">
        <v>2192</v>
      </c>
      <c r="S175" t="s">
        <v>2235</v>
      </c>
      <c r="T175" t="s">
        <v>2551</v>
      </c>
      <c r="V175" t="s">
        <v>2195</v>
      </c>
      <c r="X175" t="s">
        <v>2253</v>
      </c>
      <c r="AA175" t="s">
        <v>2303</v>
      </c>
      <c r="AB175">
        <v>1</v>
      </c>
      <c r="AC175">
        <v>1</v>
      </c>
      <c r="AD175">
        <v>1</v>
      </c>
      <c r="AE175">
        <v>0</v>
      </c>
      <c r="AF175">
        <v>3</v>
      </c>
      <c r="AH175" t="s">
        <v>2200</v>
      </c>
      <c r="AI175">
        <v>1000</v>
      </c>
      <c r="AJ175" t="s">
        <v>2552</v>
      </c>
      <c r="AM175">
        <v>20</v>
      </c>
      <c r="AN175">
        <v>2</v>
      </c>
      <c r="AO175">
        <v>0</v>
      </c>
      <c r="AP175">
        <v>50</v>
      </c>
      <c r="AQ175">
        <v>160</v>
      </c>
      <c r="AS175" t="s">
        <v>2200</v>
      </c>
      <c r="AT175" t="s">
        <v>2285</v>
      </c>
      <c r="AU175">
        <v>1</v>
      </c>
      <c r="AV175">
        <v>1</v>
      </c>
      <c r="AW175">
        <v>1000</v>
      </c>
      <c r="AX175">
        <v>1250</v>
      </c>
      <c r="AY175" t="s">
        <v>2552</v>
      </c>
      <c r="BB175">
        <v>25</v>
      </c>
      <c r="BC175">
        <v>2</v>
      </c>
      <c r="BD175">
        <v>0</v>
      </c>
      <c r="BE175">
        <v>30</v>
      </c>
      <c r="BF175">
        <v>120</v>
      </c>
      <c r="BH175" t="s">
        <v>2200</v>
      </c>
      <c r="BI175" t="s">
        <v>2269</v>
      </c>
      <c r="BJ175">
        <v>1</v>
      </c>
      <c r="BK175">
        <v>1</v>
      </c>
      <c r="BL175">
        <v>450</v>
      </c>
      <c r="BM175">
        <v>300</v>
      </c>
      <c r="BN175" t="s">
        <v>2552</v>
      </c>
      <c r="BQ175">
        <v>20</v>
      </c>
      <c r="BR175">
        <v>2</v>
      </c>
      <c r="BS175">
        <v>0</v>
      </c>
      <c r="BT175">
        <v>40</v>
      </c>
      <c r="BU175">
        <v>130</v>
      </c>
      <c r="BW175" t="s">
        <v>2220</v>
      </c>
      <c r="CS175" t="s">
        <v>2204</v>
      </c>
      <c r="CT175">
        <v>1</v>
      </c>
      <c r="CU175">
        <v>0</v>
      </c>
      <c r="CV175">
        <v>0</v>
      </c>
      <c r="CW175">
        <v>0</v>
      </c>
      <c r="EK175" t="s">
        <v>2206</v>
      </c>
      <c r="EL175">
        <v>0</v>
      </c>
      <c r="EM175">
        <v>0</v>
      </c>
      <c r="EN175">
        <v>0</v>
      </c>
      <c r="EO175">
        <v>0</v>
      </c>
      <c r="EP175">
        <v>1</v>
      </c>
      <c r="EQ175">
        <v>1</v>
      </c>
      <c r="JB175" t="s">
        <v>2206</v>
      </c>
      <c r="JC175">
        <v>0</v>
      </c>
      <c r="JD175">
        <v>0</v>
      </c>
      <c r="JE175">
        <v>0</v>
      </c>
      <c r="JF175">
        <v>0</v>
      </c>
      <c r="JG175">
        <v>0</v>
      </c>
      <c r="JH175">
        <v>0</v>
      </c>
      <c r="JI175">
        <v>0</v>
      </c>
      <c r="JJ175">
        <v>0</v>
      </c>
      <c r="JK175">
        <v>0</v>
      </c>
      <c r="JL175">
        <v>0</v>
      </c>
      <c r="JM175">
        <v>0</v>
      </c>
      <c r="JN175">
        <v>0</v>
      </c>
      <c r="JO175">
        <v>0</v>
      </c>
      <c r="JP175">
        <v>0</v>
      </c>
      <c r="JQ175">
        <v>0</v>
      </c>
      <c r="JR175">
        <v>1</v>
      </c>
      <c r="JS175">
        <v>1</v>
      </c>
      <c r="JT175">
        <v>5</v>
      </c>
      <c r="UW175" t="s">
        <v>2206</v>
      </c>
      <c r="UX175">
        <v>0</v>
      </c>
      <c r="UY175">
        <v>0</v>
      </c>
      <c r="UZ175">
        <v>0</v>
      </c>
      <c r="VA175">
        <v>0</v>
      </c>
      <c r="VB175">
        <v>0</v>
      </c>
      <c r="VC175">
        <v>0</v>
      </c>
      <c r="VD175">
        <v>0</v>
      </c>
      <c r="VE175">
        <v>0</v>
      </c>
      <c r="VF175">
        <v>0</v>
      </c>
      <c r="VG175">
        <v>0</v>
      </c>
      <c r="VH175">
        <v>0</v>
      </c>
      <c r="VI175">
        <v>0</v>
      </c>
      <c r="VJ175">
        <v>0</v>
      </c>
      <c r="VK175">
        <v>0</v>
      </c>
      <c r="VL175">
        <v>0</v>
      </c>
      <c r="VM175">
        <v>0</v>
      </c>
      <c r="VN175">
        <v>0</v>
      </c>
      <c r="VO175">
        <v>0</v>
      </c>
      <c r="VP175">
        <v>0</v>
      </c>
      <c r="VQ175">
        <v>0</v>
      </c>
      <c r="VR175">
        <v>0</v>
      </c>
      <c r="VS175">
        <v>0</v>
      </c>
      <c r="VT175">
        <v>0</v>
      </c>
      <c r="VU175">
        <v>0</v>
      </c>
      <c r="VV175">
        <v>0</v>
      </c>
      <c r="VW175">
        <v>0</v>
      </c>
      <c r="VX175">
        <v>0</v>
      </c>
      <c r="VY175">
        <v>1</v>
      </c>
      <c r="VZ175">
        <v>1</v>
      </c>
      <c r="AQG175" t="s">
        <v>2206</v>
      </c>
      <c r="AQH175">
        <v>1</v>
      </c>
      <c r="AQI175">
        <v>0</v>
      </c>
      <c r="AQJ175">
        <v>0</v>
      </c>
      <c r="AQK175">
        <v>0</v>
      </c>
      <c r="AQL175">
        <v>0</v>
      </c>
      <c r="AQM175">
        <v>0</v>
      </c>
      <c r="AQN175">
        <v>0</v>
      </c>
      <c r="AQO175">
        <v>0</v>
      </c>
      <c r="AQP175">
        <v>0</v>
      </c>
      <c r="AQQ175">
        <v>0</v>
      </c>
      <c r="AQS175" t="s">
        <v>2326</v>
      </c>
      <c r="AQT175">
        <v>0</v>
      </c>
      <c r="AQU175">
        <v>0</v>
      </c>
      <c r="AQV175">
        <v>0</v>
      </c>
      <c r="AQW175">
        <v>1</v>
      </c>
      <c r="AQX175">
        <v>0</v>
      </c>
      <c r="AQY175">
        <v>0</v>
      </c>
      <c r="AQZ175">
        <v>0</v>
      </c>
      <c r="ARA175">
        <v>0</v>
      </c>
      <c r="ARB175">
        <v>0</v>
      </c>
      <c r="ARC175">
        <v>0</v>
      </c>
      <c r="ARD175">
        <v>0</v>
      </c>
      <c r="ARF175" t="s">
        <v>2306</v>
      </c>
      <c r="ARG175" t="s">
        <v>2220</v>
      </c>
      <c r="ARH175">
        <v>1</v>
      </c>
      <c r="ARI175">
        <v>0</v>
      </c>
      <c r="ARJ175">
        <v>0</v>
      </c>
      <c r="ARK175">
        <v>0</v>
      </c>
      <c r="ARL175">
        <v>0</v>
      </c>
      <c r="ARM175">
        <v>0</v>
      </c>
      <c r="ARO175" t="s">
        <v>2206</v>
      </c>
      <c r="ARP175">
        <v>1</v>
      </c>
      <c r="ARQ175">
        <v>0</v>
      </c>
      <c r="ARR175">
        <v>0</v>
      </c>
      <c r="ARS175">
        <v>0</v>
      </c>
      <c r="ART175">
        <v>0</v>
      </c>
      <c r="ARU175">
        <v>0</v>
      </c>
      <c r="ARW175">
        <v>0</v>
      </c>
      <c r="ARX175">
        <v>0</v>
      </c>
      <c r="ARY175">
        <v>0</v>
      </c>
      <c r="ASB175" t="s">
        <v>2211</v>
      </c>
      <c r="ASC175" t="s">
        <v>2206</v>
      </c>
      <c r="ASD175">
        <v>1</v>
      </c>
      <c r="ASE175">
        <v>0</v>
      </c>
      <c r="ASF175">
        <v>0</v>
      </c>
      <c r="ASG175">
        <v>0</v>
      </c>
      <c r="ASH175">
        <v>0</v>
      </c>
      <c r="ASI175">
        <v>0</v>
      </c>
      <c r="ASJ175">
        <v>0</v>
      </c>
      <c r="ASK175">
        <v>0</v>
      </c>
      <c r="ASL175">
        <v>0</v>
      </c>
      <c r="ASN175" t="s">
        <v>2206</v>
      </c>
      <c r="ASO175">
        <v>1</v>
      </c>
      <c r="ASP175">
        <v>0</v>
      </c>
      <c r="ASQ175">
        <v>0</v>
      </c>
      <c r="ASR175">
        <v>0</v>
      </c>
      <c r="ASS175">
        <v>0</v>
      </c>
      <c r="AST175">
        <v>0</v>
      </c>
      <c r="ASU175">
        <v>0</v>
      </c>
      <c r="ASV175">
        <v>0</v>
      </c>
      <c r="ASW175">
        <v>0</v>
      </c>
      <c r="ASX175">
        <v>0</v>
      </c>
      <c r="ASZ175" t="s">
        <v>2206</v>
      </c>
      <c r="ATA175">
        <v>1</v>
      </c>
      <c r="ATB175">
        <v>0</v>
      </c>
      <c r="ATC175">
        <v>0</v>
      </c>
      <c r="ATD175">
        <v>0</v>
      </c>
      <c r="ATE175">
        <v>0</v>
      </c>
      <c r="ATF175">
        <v>0</v>
      </c>
      <c r="ATG175">
        <v>0</v>
      </c>
      <c r="ATH175">
        <v>0</v>
      </c>
      <c r="ATI175">
        <v>0</v>
      </c>
      <c r="ATK175" t="s">
        <v>2206</v>
      </c>
      <c r="ATL175">
        <v>1</v>
      </c>
      <c r="ATM175">
        <v>0</v>
      </c>
      <c r="ATN175">
        <v>0</v>
      </c>
      <c r="ATO175">
        <v>0</v>
      </c>
      <c r="ATP175">
        <v>0</v>
      </c>
      <c r="ATQ175">
        <v>0</v>
      </c>
      <c r="ATR175">
        <v>0</v>
      </c>
      <c r="ATS175">
        <v>0</v>
      </c>
      <c r="ATT175">
        <v>0</v>
      </c>
      <c r="ATV175" t="s">
        <v>2213</v>
      </c>
      <c r="ATZ175" t="s">
        <v>2213</v>
      </c>
      <c r="AUD175" t="s">
        <v>2310</v>
      </c>
      <c r="AUF175" t="s">
        <v>2555</v>
      </c>
      <c r="AUI175">
        <v>470654770</v>
      </c>
      <c r="AUJ175" s="2">
        <v>45161.783784722233</v>
      </c>
      <c r="AUM175" t="s">
        <v>2214</v>
      </c>
      <c r="AUN175" t="s">
        <v>2215</v>
      </c>
      <c r="AUO175" t="s">
        <v>2216</v>
      </c>
    </row>
    <row r="176" spans="1:1237" x14ac:dyDescent="0.35">
      <c r="A176">
        <v>175</v>
      </c>
      <c r="B176" t="s">
        <v>2879</v>
      </c>
      <c r="C176" s="2">
        <v>45161</v>
      </c>
      <c r="D176" t="s">
        <v>2549</v>
      </c>
      <c r="E176" t="s">
        <v>2575</v>
      </c>
      <c r="F176" s="2">
        <v>45161.639342141207</v>
      </c>
      <c r="G176" s="2">
        <v>45161.651993391213</v>
      </c>
      <c r="H176" t="s">
        <v>2189</v>
      </c>
      <c r="K176" t="s">
        <v>2233</v>
      </c>
      <c r="L176" s="2">
        <v>45161</v>
      </c>
      <c r="M176" t="s">
        <v>73</v>
      </c>
      <c r="N176" t="s">
        <v>2191</v>
      </c>
      <c r="O176" t="s">
        <v>77</v>
      </c>
      <c r="P176" t="s">
        <v>2192</v>
      </c>
      <c r="S176" t="s">
        <v>2235</v>
      </c>
      <c r="T176" t="s">
        <v>2551</v>
      </c>
      <c r="V176" t="s">
        <v>2195</v>
      </c>
      <c r="X176" t="s">
        <v>2253</v>
      </c>
      <c r="AA176" t="s">
        <v>2206</v>
      </c>
      <c r="AB176">
        <v>0</v>
      </c>
      <c r="AC176">
        <v>0</v>
      </c>
      <c r="AD176">
        <v>0</v>
      </c>
      <c r="AE176">
        <v>1</v>
      </c>
      <c r="AF176">
        <v>1</v>
      </c>
      <c r="EK176" t="s">
        <v>2206</v>
      </c>
      <c r="EL176">
        <v>0</v>
      </c>
      <c r="EM176">
        <v>0</v>
      </c>
      <c r="EN176">
        <v>0</v>
      </c>
      <c r="EO176">
        <v>0</v>
      </c>
      <c r="EP176">
        <v>1</v>
      </c>
      <c r="EQ176">
        <v>1</v>
      </c>
      <c r="JB176" t="s">
        <v>2880</v>
      </c>
      <c r="JC176">
        <v>1</v>
      </c>
      <c r="JD176">
        <v>1</v>
      </c>
      <c r="JE176">
        <v>1</v>
      </c>
      <c r="JF176">
        <v>1</v>
      </c>
      <c r="JG176">
        <v>1</v>
      </c>
      <c r="JH176">
        <v>1</v>
      </c>
      <c r="JI176">
        <v>1</v>
      </c>
      <c r="JJ176">
        <v>1</v>
      </c>
      <c r="JK176">
        <v>1</v>
      </c>
      <c r="JL176">
        <v>1</v>
      </c>
      <c r="JM176">
        <v>1</v>
      </c>
      <c r="JN176">
        <v>1</v>
      </c>
      <c r="JO176">
        <v>1</v>
      </c>
      <c r="JP176">
        <v>1</v>
      </c>
      <c r="JQ176">
        <v>1</v>
      </c>
      <c r="JR176">
        <v>0</v>
      </c>
      <c r="JS176">
        <v>15</v>
      </c>
      <c r="JT176">
        <v>17</v>
      </c>
      <c r="JV176" t="s">
        <v>2200</v>
      </c>
      <c r="JW176">
        <v>500</v>
      </c>
      <c r="JX176" t="s">
        <v>2552</v>
      </c>
      <c r="KA176">
        <v>10</v>
      </c>
      <c r="KB176">
        <v>2</v>
      </c>
      <c r="KC176">
        <v>0</v>
      </c>
      <c r="KD176">
        <v>5</v>
      </c>
      <c r="KE176">
        <v>15</v>
      </c>
      <c r="KG176" t="s">
        <v>2200</v>
      </c>
      <c r="KH176" t="s">
        <v>2262</v>
      </c>
      <c r="KI176">
        <v>1</v>
      </c>
      <c r="KJ176">
        <v>1</v>
      </c>
      <c r="KK176">
        <v>6000</v>
      </c>
      <c r="KL176">
        <v>100</v>
      </c>
      <c r="KM176" t="s">
        <v>2552</v>
      </c>
      <c r="KP176">
        <v>15</v>
      </c>
      <c r="KQ176">
        <v>2</v>
      </c>
      <c r="KR176">
        <v>0</v>
      </c>
      <c r="KS176">
        <v>30</v>
      </c>
      <c r="KT176">
        <v>90</v>
      </c>
      <c r="KV176" t="s">
        <v>2200</v>
      </c>
      <c r="KW176" t="s">
        <v>2560</v>
      </c>
      <c r="KX176">
        <v>0</v>
      </c>
      <c r="KY176">
        <v>1</v>
      </c>
      <c r="KZ176">
        <v>1</v>
      </c>
      <c r="LB176">
        <v>25000</v>
      </c>
      <c r="LC176">
        <v>60000</v>
      </c>
      <c r="LD176" t="s">
        <v>2199</v>
      </c>
      <c r="LG176">
        <v>15</v>
      </c>
      <c r="LH176">
        <v>3</v>
      </c>
      <c r="LI176">
        <v>0</v>
      </c>
      <c r="LJ176">
        <v>50</v>
      </c>
      <c r="LK176">
        <v>130</v>
      </c>
      <c r="LM176" t="s">
        <v>2200</v>
      </c>
      <c r="LN176">
        <v>3750</v>
      </c>
      <c r="LO176" t="s">
        <v>2199</v>
      </c>
      <c r="LR176">
        <v>40</v>
      </c>
      <c r="LS176">
        <v>2</v>
      </c>
      <c r="LT176">
        <v>0</v>
      </c>
      <c r="LU176">
        <v>50</v>
      </c>
      <c r="LV176">
        <v>200</v>
      </c>
      <c r="LX176" t="s">
        <v>2200</v>
      </c>
      <c r="LY176">
        <v>2250</v>
      </c>
      <c r="LZ176" t="s">
        <v>2199</v>
      </c>
      <c r="MC176">
        <v>45</v>
      </c>
      <c r="MD176">
        <v>2</v>
      </c>
      <c r="ME176">
        <v>0</v>
      </c>
      <c r="MF176">
        <v>30</v>
      </c>
      <c r="MG176">
        <v>90</v>
      </c>
      <c r="MI176" t="s">
        <v>2200</v>
      </c>
      <c r="MJ176">
        <v>400</v>
      </c>
      <c r="MK176" t="s">
        <v>2199</v>
      </c>
      <c r="MN176">
        <v>35</v>
      </c>
      <c r="MO176">
        <v>2</v>
      </c>
      <c r="MP176">
        <v>0</v>
      </c>
      <c r="MQ176">
        <v>80</v>
      </c>
      <c r="MR176">
        <v>160</v>
      </c>
      <c r="MT176" t="s">
        <v>2200</v>
      </c>
      <c r="MU176">
        <v>150</v>
      </c>
      <c r="MV176" t="s">
        <v>2222</v>
      </c>
      <c r="MY176">
        <v>35</v>
      </c>
      <c r="MZ176">
        <v>2</v>
      </c>
      <c r="NA176">
        <v>0</v>
      </c>
      <c r="NB176">
        <v>50</v>
      </c>
      <c r="NC176">
        <v>200</v>
      </c>
      <c r="NE176" t="s">
        <v>2200</v>
      </c>
      <c r="NF176" t="s">
        <v>2240</v>
      </c>
      <c r="NG176">
        <v>1</v>
      </c>
      <c r="NH176">
        <v>1</v>
      </c>
      <c r="NI176">
        <v>1</v>
      </c>
      <c r="NJ176">
        <v>300</v>
      </c>
      <c r="NK176">
        <v>750</v>
      </c>
      <c r="NL176">
        <v>1000</v>
      </c>
      <c r="NM176" t="s">
        <v>2199</v>
      </c>
      <c r="NP176">
        <v>40</v>
      </c>
      <c r="NQ176">
        <v>2</v>
      </c>
      <c r="NR176">
        <v>0</v>
      </c>
      <c r="NS176">
        <v>40</v>
      </c>
      <c r="NT176">
        <v>160</v>
      </c>
      <c r="NV176" t="s">
        <v>2200</v>
      </c>
      <c r="NW176">
        <v>2500</v>
      </c>
      <c r="NX176" t="s">
        <v>2199</v>
      </c>
      <c r="OA176">
        <v>45</v>
      </c>
      <c r="OB176">
        <v>2</v>
      </c>
      <c r="OC176">
        <v>0</v>
      </c>
      <c r="OD176">
        <v>20</v>
      </c>
      <c r="OE176">
        <v>100</v>
      </c>
      <c r="OG176" t="s">
        <v>2200</v>
      </c>
      <c r="OH176">
        <v>2500</v>
      </c>
      <c r="OI176" t="s">
        <v>2199</v>
      </c>
      <c r="OL176">
        <v>50</v>
      </c>
      <c r="OM176">
        <v>2</v>
      </c>
      <c r="ON176">
        <v>0</v>
      </c>
      <c r="OO176">
        <v>30</v>
      </c>
      <c r="OP176">
        <v>100</v>
      </c>
      <c r="OR176" t="s">
        <v>2200</v>
      </c>
      <c r="OS176">
        <v>2500</v>
      </c>
      <c r="OT176" t="s">
        <v>2199</v>
      </c>
      <c r="OW176">
        <v>35</v>
      </c>
      <c r="OX176">
        <v>2</v>
      </c>
      <c r="OY176">
        <v>0</v>
      </c>
      <c r="OZ176">
        <v>30</v>
      </c>
      <c r="PA176">
        <v>90</v>
      </c>
      <c r="PC176" t="s">
        <v>2200</v>
      </c>
      <c r="PD176">
        <v>2000</v>
      </c>
      <c r="PE176" t="s">
        <v>2199</v>
      </c>
      <c r="PH176">
        <v>30</v>
      </c>
      <c r="PI176">
        <v>2</v>
      </c>
      <c r="PJ176">
        <v>0</v>
      </c>
      <c r="PK176">
        <v>30</v>
      </c>
      <c r="PL176">
        <v>100</v>
      </c>
      <c r="PN176" t="s">
        <v>2200</v>
      </c>
      <c r="PO176">
        <v>1000</v>
      </c>
      <c r="PP176" t="s">
        <v>2222</v>
      </c>
      <c r="PS176">
        <v>30</v>
      </c>
      <c r="PT176">
        <v>2</v>
      </c>
      <c r="PU176">
        <v>0</v>
      </c>
      <c r="PV176">
        <v>50</v>
      </c>
      <c r="PW176">
        <v>100</v>
      </c>
      <c r="PY176" t="s">
        <v>2200</v>
      </c>
      <c r="PZ176" t="s">
        <v>2195</v>
      </c>
      <c r="QA176">
        <v>3000</v>
      </c>
      <c r="QD176" t="s">
        <v>2222</v>
      </c>
      <c r="QG176">
        <v>30</v>
      </c>
      <c r="QH176">
        <v>2</v>
      </c>
      <c r="QI176">
        <v>0</v>
      </c>
      <c r="QJ176">
        <v>60</v>
      </c>
      <c r="QK176">
        <v>180</v>
      </c>
      <c r="QM176" t="s">
        <v>2200</v>
      </c>
      <c r="QN176">
        <v>300</v>
      </c>
      <c r="QO176" t="s">
        <v>2552</v>
      </c>
      <c r="QR176">
        <v>30</v>
      </c>
      <c r="QS176">
        <v>2</v>
      </c>
      <c r="QT176">
        <v>0</v>
      </c>
      <c r="QU176">
        <v>100</v>
      </c>
      <c r="QV176">
        <v>300</v>
      </c>
      <c r="QX176" t="s">
        <v>2220</v>
      </c>
      <c r="SF176" t="s">
        <v>2204</v>
      </c>
      <c r="SG176">
        <v>1</v>
      </c>
      <c r="SH176">
        <v>0</v>
      </c>
      <c r="SI176">
        <v>0</v>
      </c>
      <c r="SJ176">
        <v>0</v>
      </c>
      <c r="UW176" t="s">
        <v>2206</v>
      </c>
      <c r="UX176">
        <v>0</v>
      </c>
      <c r="UY176">
        <v>0</v>
      </c>
      <c r="UZ176">
        <v>0</v>
      </c>
      <c r="VA176">
        <v>0</v>
      </c>
      <c r="VB176">
        <v>0</v>
      </c>
      <c r="VC176">
        <v>0</v>
      </c>
      <c r="VD176">
        <v>0</v>
      </c>
      <c r="VE176">
        <v>0</v>
      </c>
      <c r="VF176">
        <v>0</v>
      </c>
      <c r="VG176">
        <v>0</v>
      </c>
      <c r="VH176">
        <v>0</v>
      </c>
      <c r="VI176">
        <v>0</v>
      </c>
      <c r="VJ176">
        <v>0</v>
      </c>
      <c r="VK176">
        <v>0</v>
      </c>
      <c r="VL176">
        <v>0</v>
      </c>
      <c r="VM176">
        <v>0</v>
      </c>
      <c r="VN176">
        <v>0</v>
      </c>
      <c r="VO176">
        <v>0</v>
      </c>
      <c r="VP176">
        <v>0</v>
      </c>
      <c r="VQ176">
        <v>0</v>
      </c>
      <c r="VR176">
        <v>0</v>
      </c>
      <c r="VS176">
        <v>0</v>
      </c>
      <c r="VT176">
        <v>0</v>
      </c>
      <c r="VU176">
        <v>0</v>
      </c>
      <c r="VV176">
        <v>0</v>
      </c>
      <c r="VW176">
        <v>0</v>
      </c>
      <c r="VX176">
        <v>0</v>
      </c>
      <c r="VY176">
        <v>1</v>
      </c>
      <c r="VZ176">
        <v>1</v>
      </c>
      <c r="AQG176" t="s">
        <v>2206</v>
      </c>
      <c r="AQH176">
        <v>1</v>
      </c>
      <c r="AQI176">
        <v>0</v>
      </c>
      <c r="AQJ176">
        <v>0</v>
      </c>
      <c r="AQK176">
        <v>0</v>
      </c>
      <c r="AQL176">
        <v>0</v>
      </c>
      <c r="AQM176">
        <v>0</v>
      </c>
      <c r="AQN176">
        <v>0</v>
      </c>
      <c r="AQO176">
        <v>0</v>
      </c>
      <c r="AQP176">
        <v>0</v>
      </c>
      <c r="AQQ176">
        <v>0</v>
      </c>
      <c r="AQS176" t="s">
        <v>2305</v>
      </c>
      <c r="AQT176">
        <v>0</v>
      </c>
      <c r="AQU176">
        <v>0</v>
      </c>
      <c r="AQV176">
        <v>1</v>
      </c>
      <c r="AQW176">
        <v>0</v>
      </c>
      <c r="AQX176">
        <v>0</v>
      </c>
      <c r="AQY176">
        <v>0</v>
      </c>
      <c r="AQZ176">
        <v>0</v>
      </c>
      <c r="ARA176">
        <v>0</v>
      </c>
      <c r="ARB176">
        <v>0</v>
      </c>
      <c r="ARC176">
        <v>0</v>
      </c>
      <c r="ARD176">
        <v>0</v>
      </c>
      <c r="ARF176" t="s">
        <v>2306</v>
      </c>
      <c r="ARG176" t="s">
        <v>2220</v>
      </c>
      <c r="ARH176">
        <v>1</v>
      </c>
      <c r="ARI176">
        <v>0</v>
      </c>
      <c r="ARJ176">
        <v>0</v>
      </c>
      <c r="ARK176">
        <v>0</v>
      </c>
      <c r="ARL176">
        <v>0</v>
      </c>
      <c r="ARM176">
        <v>0</v>
      </c>
      <c r="ARO176" t="s">
        <v>2206</v>
      </c>
      <c r="ARP176">
        <v>1</v>
      </c>
      <c r="ARQ176">
        <v>0</v>
      </c>
      <c r="ARR176">
        <v>0</v>
      </c>
      <c r="ARS176">
        <v>0</v>
      </c>
      <c r="ART176">
        <v>0</v>
      </c>
      <c r="ARU176">
        <v>0</v>
      </c>
      <c r="ARW176">
        <v>0</v>
      </c>
      <c r="ARX176">
        <v>0</v>
      </c>
      <c r="ARY176">
        <v>0</v>
      </c>
      <c r="ASB176" t="s">
        <v>2211</v>
      </c>
      <c r="ASC176" t="s">
        <v>2206</v>
      </c>
      <c r="ASD176">
        <v>1</v>
      </c>
      <c r="ASE176">
        <v>0</v>
      </c>
      <c r="ASF176">
        <v>0</v>
      </c>
      <c r="ASG176">
        <v>0</v>
      </c>
      <c r="ASH176">
        <v>0</v>
      </c>
      <c r="ASI176">
        <v>0</v>
      </c>
      <c r="ASJ176">
        <v>0</v>
      </c>
      <c r="ASK176">
        <v>0</v>
      </c>
      <c r="ASL176">
        <v>0</v>
      </c>
      <c r="ASN176" t="s">
        <v>2206</v>
      </c>
      <c r="ASO176">
        <v>1</v>
      </c>
      <c r="ASP176">
        <v>0</v>
      </c>
      <c r="ASQ176">
        <v>0</v>
      </c>
      <c r="ASR176">
        <v>0</v>
      </c>
      <c r="ASS176">
        <v>0</v>
      </c>
      <c r="AST176">
        <v>0</v>
      </c>
      <c r="ASU176">
        <v>0</v>
      </c>
      <c r="ASV176">
        <v>0</v>
      </c>
      <c r="ASW176">
        <v>0</v>
      </c>
      <c r="ASX176">
        <v>0</v>
      </c>
      <c r="ASZ176" t="s">
        <v>2206</v>
      </c>
      <c r="ATA176">
        <v>1</v>
      </c>
      <c r="ATB176">
        <v>0</v>
      </c>
      <c r="ATC176">
        <v>0</v>
      </c>
      <c r="ATD176">
        <v>0</v>
      </c>
      <c r="ATE176">
        <v>0</v>
      </c>
      <c r="ATF176">
        <v>0</v>
      </c>
      <c r="ATG176">
        <v>0</v>
      </c>
      <c r="ATH176">
        <v>0</v>
      </c>
      <c r="ATI176">
        <v>0</v>
      </c>
      <c r="ATK176" t="s">
        <v>2206</v>
      </c>
      <c r="ATL176">
        <v>1</v>
      </c>
      <c r="ATM176">
        <v>0</v>
      </c>
      <c r="ATN176">
        <v>0</v>
      </c>
      <c r="ATO176">
        <v>0</v>
      </c>
      <c r="ATP176">
        <v>0</v>
      </c>
      <c r="ATQ176">
        <v>0</v>
      </c>
      <c r="ATR176">
        <v>0</v>
      </c>
      <c r="ATS176">
        <v>0</v>
      </c>
      <c r="ATT176">
        <v>0</v>
      </c>
      <c r="ATV176" t="s">
        <v>2213</v>
      </c>
      <c r="ATZ176" t="s">
        <v>2213</v>
      </c>
      <c r="AUD176" t="s">
        <v>2881</v>
      </c>
      <c r="AUF176" t="s">
        <v>2555</v>
      </c>
      <c r="AUI176">
        <v>470654776</v>
      </c>
      <c r="AUJ176" s="2">
        <v>45161.783807870372</v>
      </c>
      <c r="AUM176" t="s">
        <v>2214</v>
      </c>
      <c r="AUN176" t="s">
        <v>2215</v>
      </c>
      <c r="AUO176" t="s">
        <v>2216</v>
      </c>
    </row>
    <row r="177" spans="1:598 1125:1237" x14ac:dyDescent="0.35">
      <c r="A177">
        <v>176</v>
      </c>
      <c r="B177" t="s">
        <v>2882</v>
      </c>
      <c r="C177" s="2">
        <v>45161</v>
      </c>
      <c r="D177" t="s">
        <v>2549</v>
      </c>
      <c r="E177" t="s">
        <v>2575</v>
      </c>
      <c r="F177" s="2">
        <v>45161.652069293981</v>
      </c>
      <c r="G177" s="2">
        <v>45161.660677187501</v>
      </c>
      <c r="H177" t="s">
        <v>2189</v>
      </c>
      <c r="K177" t="s">
        <v>2233</v>
      </c>
      <c r="L177" s="2">
        <v>45161</v>
      </c>
      <c r="M177" t="s">
        <v>73</v>
      </c>
      <c r="N177" t="s">
        <v>2191</v>
      </c>
      <c r="O177" t="s">
        <v>77</v>
      </c>
      <c r="P177" t="s">
        <v>2192</v>
      </c>
      <c r="S177" t="s">
        <v>2235</v>
      </c>
      <c r="T177" t="s">
        <v>2551</v>
      </c>
      <c r="V177" t="s">
        <v>2195</v>
      </c>
      <c r="X177" t="s">
        <v>2253</v>
      </c>
      <c r="AA177" t="s">
        <v>2206</v>
      </c>
      <c r="AB177">
        <v>0</v>
      </c>
      <c r="AC177">
        <v>0</v>
      </c>
      <c r="AD177">
        <v>0</v>
      </c>
      <c r="AE177">
        <v>1</v>
      </c>
      <c r="AF177">
        <v>1</v>
      </c>
      <c r="EK177" t="s">
        <v>2206</v>
      </c>
      <c r="EL177">
        <v>0</v>
      </c>
      <c r="EM177">
        <v>0</v>
      </c>
      <c r="EN177">
        <v>0</v>
      </c>
      <c r="EO177">
        <v>0</v>
      </c>
      <c r="EP177">
        <v>1</v>
      </c>
      <c r="EQ177">
        <v>1</v>
      </c>
      <c r="JB177" t="s">
        <v>2314</v>
      </c>
      <c r="JC177">
        <v>1</v>
      </c>
      <c r="JD177">
        <v>1</v>
      </c>
      <c r="JE177">
        <v>1</v>
      </c>
      <c r="JF177">
        <v>1</v>
      </c>
      <c r="JG177">
        <v>1</v>
      </c>
      <c r="JH177">
        <v>1</v>
      </c>
      <c r="JI177">
        <v>1</v>
      </c>
      <c r="JJ177">
        <v>1</v>
      </c>
      <c r="JK177">
        <v>1</v>
      </c>
      <c r="JL177">
        <v>1</v>
      </c>
      <c r="JM177">
        <v>1</v>
      </c>
      <c r="JN177">
        <v>1</v>
      </c>
      <c r="JO177">
        <v>1</v>
      </c>
      <c r="JP177">
        <v>1</v>
      </c>
      <c r="JQ177">
        <v>1</v>
      </c>
      <c r="JR177">
        <v>0</v>
      </c>
      <c r="JS177">
        <v>15</v>
      </c>
      <c r="JT177">
        <v>17</v>
      </c>
      <c r="JV177" t="s">
        <v>2200</v>
      </c>
      <c r="JW177">
        <v>500</v>
      </c>
      <c r="JX177" t="s">
        <v>2552</v>
      </c>
      <c r="KA177">
        <v>15</v>
      </c>
      <c r="KB177">
        <v>3</v>
      </c>
      <c r="KC177">
        <v>0</v>
      </c>
      <c r="KD177">
        <v>7</v>
      </c>
      <c r="KE177">
        <v>12</v>
      </c>
      <c r="KG177" t="s">
        <v>2200</v>
      </c>
      <c r="KH177" t="s">
        <v>2262</v>
      </c>
      <c r="KI177">
        <v>1</v>
      </c>
      <c r="KJ177">
        <v>1</v>
      </c>
      <c r="KK177">
        <v>6000</v>
      </c>
      <c r="KL177">
        <v>100</v>
      </c>
      <c r="KM177" t="s">
        <v>2552</v>
      </c>
      <c r="KP177">
        <v>15</v>
      </c>
      <c r="KQ177">
        <v>2</v>
      </c>
      <c r="KR177">
        <v>0</v>
      </c>
      <c r="KS177">
        <v>20</v>
      </c>
      <c r="KT177">
        <v>80</v>
      </c>
      <c r="KV177" t="s">
        <v>2200</v>
      </c>
      <c r="KW177" t="s">
        <v>2560</v>
      </c>
      <c r="KX177">
        <v>0</v>
      </c>
      <c r="KY177">
        <v>1</v>
      </c>
      <c r="KZ177">
        <v>1</v>
      </c>
      <c r="LB177">
        <v>25000</v>
      </c>
      <c r="LC177">
        <v>60000</v>
      </c>
      <c r="LD177" t="s">
        <v>2199</v>
      </c>
      <c r="LG177">
        <v>20</v>
      </c>
      <c r="LH177">
        <v>2</v>
      </c>
      <c r="LI177">
        <v>0</v>
      </c>
      <c r="LJ177">
        <v>50</v>
      </c>
      <c r="LK177">
        <v>100</v>
      </c>
      <c r="LM177" t="s">
        <v>2200</v>
      </c>
      <c r="LN177">
        <v>3500</v>
      </c>
      <c r="LO177" t="s">
        <v>2199</v>
      </c>
      <c r="LR177">
        <v>40</v>
      </c>
      <c r="LS177">
        <v>2</v>
      </c>
      <c r="LT177">
        <v>0</v>
      </c>
      <c r="LU177">
        <v>50</v>
      </c>
      <c r="LV177">
        <v>150</v>
      </c>
      <c r="LX177" t="s">
        <v>2200</v>
      </c>
      <c r="LY177">
        <v>2500</v>
      </c>
      <c r="LZ177" t="s">
        <v>2199</v>
      </c>
      <c r="MC177">
        <v>40</v>
      </c>
      <c r="MD177">
        <v>2</v>
      </c>
      <c r="ME177">
        <v>0</v>
      </c>
      <c r="MF177">
        <v>40</v>
      </c>
      <c r="MG177">
        <v>100</v>
      </c>
      <c r="MI177" t="s">
        <v>2200</v>
      </c>
      <c r="MJ177">
        <v>400</v>
      </c>
      <c r="MK177" t="s">
        <v>2222</v>
      </c>
      <c r="MN177">
        <v>30</v>
      </c>
      <c r="MO177">
        <v>3</v>
      </c>
      <c r="MP177">
        <v>0</v>
      </c>
      <c r="MQ177">
        <v>60</v>
      </c>
      <c r="MR177">
        <v>120</v>
      </c>
      <c r="MT177" t="s">
        <v>2200</v>
      </c>
      <c r="MU177">
        <v>150</v>
      </c>
      <c r="MV177" t="s">
        <v>2222</v>
      </c>
      <c r="MY177">
        <v>30</v>
      </c>
      <c r="MZ177">
        <v>2</v>
      </c>
      <c r="NA177">
        <v>0</v>
      </c>
      <c r="NB177">
        <v>40</v>
      </c>
      <c r="NC177">
        <v>100</v>
      </c>
      <c r="NE177" t="s">
        <v>2200</v>
      </c>
      <c r="NF177" t="s">
        <v>2240</v>
      </c>
      <c r="NG177">
        <v>1</v>
      </c>
      <c r="NH177">
        <v>1</v>
      </c>
      <c r="NI177">
        <v>1</v>
      </c>
      <c r="NJ177">
        <v>300</v>
      </c>
      <c r="NK177">
        <v>750</v>
      </c>
      <c r="NL177">
        <v>1000</v>
      </c>
      <c r="NM177" t="s">
        <v>2199</v>
      </c>
      <c r="NP177">
        <v>40</v>
      </c>
      <c r="NQ177">
        <v>2</v>
      </c>
      <c r="NR177">
        <v>0</v>
      </c>
      <c r="NS177">
        <v>50</v>
      </c>
      <c r="NT177">
        <v>100</v>
      </c>
      <c r="NV177" t="s">
        <v>2200</v>
      </c>
      <c r="NW177">
        <v>2500</v>
      </c>
      <c r="NX177" t="s">
        <v>2199</v>
      </c>
      <c r="OA177">
        <v>45</v>
      </c>
      <c r="OB177">
        <v>2</v>
      </c>
      <c r="OC177">
        <v>0</v>
      </c>
      <c r="OD177">
        <v>30</v>
      </c>
      <c r="OE177">
        <v>90</v>
      </c>
      <c r="OG177" t="s">
        <v>2200</v>
      </c>
      <c r="OH177">
        <v>2500</v>
      </c>
      <c r="OI177" t="s">
        <v>2222</v>
      </c>
      <c r="OL177">
        <v>50</v>
      </c>
      <c r="OM177">
        <v>3</v>
      </c>
      <c r="ON177">
        <v>0</v>
      </c>
      <c r="OO177">
        <v>60</v>
      </c>
      <c r="OP177">
        <v>200</v>
      </c>
      <c r="OR177" t="s">
        <v>2200</v>
      </c>
      <c r="OS177">
        <v>2500</v>
      </c>
      <c r="OT177" t="s">
        <v>2222</v>
      </c>
      <c r="OW177">
        <v>35</v>
      </c>
      <c r="OX177">
        <v>2</v>
      </c>
      <c r="OY177">
        <v>0</v>
      </c>
      <c r="OZ177">
        <v>80</v>
      </c>
      <c r="PA177">
        <v>200</v>
      </c>
      <c r="PC177" t="s">
        <v>2200</v>
      </c>
      <c r="PD177">
        <v>2000</v>
      </c>
      <c r="PE177" t="s">
        <v>2222</v>
      </c>
      <c r="PH177">
        <v>35</v>
      </c>
      <c r="PI177">
        <v>2</v>
      </c>
      <c r="PJ177">
        <v>0</v>
      </c>
      <c r="PK177">
        <v>40</v>
      </c>
      <c r="PL177">
        <v>120</v>
      </c>
      <c r="PN177" t="s">
        <v>2200</v>
      </c>
      <c r="PO177">
        <v>1000</v>
      </c>
      <c r="PP177" t="s">
        <v>2222</v>
      </c>
      <c r="PS177">
        <v>25</v>
      </c>
      <c r="PT177">
        <v>2</v>
      </c>
      <c r="PU177">
        <v>0</v>
      </c>
      <c r="PV177">
        <v>50</v>
      </c>
      <c r="PW177">
        <v>100</v>
      </c>
      <c r="PY177" t="s">
        <v>2200</v>
      </c>
      <c r="PZ177" t="s">
        <v>2195</v>
      </c>
      <c r="QA177">
        <v>3000</v>
      </c>
      <c r="QD177" t="s">
        <v>2222</v>
      </c>
      <c r="QG177">
        <v>20</v>
      </c>
      <c r="QH177">
        <v>3</v>
      </c>
      <c r="QI177">
        <v>0</v>
      </c>
      <c r="QJ177">
        <v>100</v>
      </c>
      <c r="QK177">
        <v>300</v>
      </c>
      <c r="QM177" t="s">
        <v>2200</v>
      </c>
      <c r="QN177">
        <v>300</v>
      </c>
      <c r="QO177" t="s">
        <v>2239</v>
      </c>
      <c r="QR177">
        <v>20</v>
      </c>
      <c r="QS177">
        <v>2</v>
      </c>
      <c r="QT177">
        <v>0</v>
      </c>
      <c r="QU177">
        <v>80</v>
      </c>
      <c r="QV177">
        <v>150</v>
      </c>
      <c r="QX177" t="s">
        <v>2220</v>
      </c>
      <c r="SF177" t="s">
        <v>2204</v>
      </c>
      <c r="SG177">
        <v>1</v>
      </c>
      <c r="SH177">
        <v>0</v>
      </c>
      <c r="SI177">
        <v>0</v>
      </c>
      <c r="SJ177">
        <v>0</v>
      </c>
      <c r="UW177" t="s">
        <v>2206</v>
      </c>
      <c r="UX177">
        <v>0</v>
      </c>
      <c r="UY177">
        <v>0</v>
      </c>
      <c r="UZ177">
        <v>0</v>
      </c>
      <c r="VA177">
        <v>0</v>
      </c>
      <c r="VB177">
        <v>0</v>
      </c>
      <c r="VC177">
        <v>0</v>
      </c>
      <c r="VD177">
        <v>0</v>
      </c>
      <c r="VE177">
        <v>0</v>
      </c>
      <c r="VF177">
        <v>0</v>
      </c>
      <c r="VG177">
        <v>0</v>
      </c>
      <c r="VH177">
        <v>0</v>
      </c>
      <c r="VI177">
        <v>0</v>
      </c>
      <c r="VJ177">
        <v>0</v>
      </c>
      <c r="VK177">
        <v>0</v>
      </c>
      <c r="VL177">
        <v>0</v>
      </c>
      <c r="VM177">
        <v>0</v>
      </c>
      <c r="VN177">
        <v>0</v>
      </c>
      <c r="VO177">
        <v>0</v>
      </c>
      <c r="VP177">
        <v>0</v>
      </c>
      <c r="VQ177">
        <v>0</v>
      </c>
      <c r="VR177">
        <v>0</v>
      </c>
      <c r="VS177">
        <v>0</v>
      </c>
      <c r="VT177">
        <v>0</v>
      </c>
      <c r="VU177">
        <v>0</v>
      </c>
      <c r="VV177">
        <v>0</v>
      </c>
      <c r="VW177">
        <v>0</v>
      </c>
      <c r="VX177">
        <v>0</v>
      </c>
      <c r="VY177">
        <v>1</v>
      </c>
      <c r="VZ177">
        <v>1</v>
      </c>
      <c r="AQG177" t="s">
        <v>2206</v>
      </c>
      <c r="AQH177">
        <v>1</v>
      </c>
      <c r="AQI177">
        <v>0</v>
      </c>
      <c r="AQJ177">
        <v>0</v>
      </c>
      <c r="AQK177">
        <v>0</v>
      </c>
      <c r="AQL177">
        <v>0</v>
      </c>
      <c r="AQM177">
        <v>0</v>
      </c>
      <c r="AQN177">
        <v>0</v>
      </c>
      <c r="AQO177">
        <v>0</v>
      </c>
      <c r="AQP177">
        <v>0</v>
      </c>
      <c r="AQQ177">
        <v>0</v>
      </c>
      <c r="AQS177" t="s">
        <v>2305</v>
      </c>
      <c r="AQT177">
        <v>0</v>
      </c>
      <c r="AQU177">
        <v>0</v>
      </c>
      <c r="AQV177">
        <v>1</v>
      </c>
      <c r="AQW177">
        <v>0</v>
      </c>
      <c r="AQX177">
        <v>0</v>
      </c>
      <c r="AQY177">
        <v>0</v>
      </c>
      <c r="AQZ177">
        <v>0</v>
      </c>
      <c r="ARA177">
        <v>0</v>
      </c>
      <c r="ARB177">
        <v>0</v>
      </c>
      <c r="ARC177">
        <v>0</v>
      </c>
      <c r="ARD177">
        <v>0</v>
      </c>
      <c r="ARF177" t="s">
        <v>2306</v>
      </c>
      <c r="ARG177" t="s">
        <v>2220</v>
      </c>
      <c r="ARH177">
        <v>1</v>
      </c>
      <c r="ARI177">
        <v>0</v>
      </c>
      <c r="ARJ177">
        <v>0</v>
      </c>
      <c r="ARK177">
        <v>0</v>
      </c>
      <c r="ARL177">
        <v>0</v>
      </c>
      <c r="ARM177">
        <v>0</v>
      </c>
      <c r="ARO177" t="s">
        <v>2206</v>
      </c>
      <c r="ARP177">
        <v>1</v>
      </c>
      <c r="ARQ177">
        <v>0</v>
      </c>
      <c r="ARR177">
        <v>0</v>
      </c>
      <c r="ARS177">
        <v>0</v>
      </c>
      <c r="ART177">
        <v>0</v>
      </c>
      <c r="ARU177">
        <v>0</v>
      </c>
      <c r="ARW177">
        <v>0</v>
      </c>
      <c r="ARX177">
        <v>0</v>
      </c>
      <c r="ARY177">
        <v>0</v>
      </c>
      <c r="ASB177" t="s">
        <v>2211</v>
      </c>
      <c r="ASC177" t="s">
        <v>2206</v>
      </c>
      <c r="ASD177">
        <v>1</v>
      </c>
      <c r="ASE177">
        <v>0</v>
      </c>
      <c r="ASF177">
        <v>0</v>
      </c>
      <c r="ASG177">
        <v>0</v>
      </c>
      <c r="ASH177">
        <v>0</v>
      </c>
      <c r="ASI177">
        <v>0</v>
      </c>
      <c r="ASJ177">
        <v>0</v>
      </c>
      <c r="ASK177">
        <v>0</v>
      </c>
      <c r="ASL177">
        <v>0</v>
      </c>
      <c r="ASN177" t="s">
        <v>2206</v>
      </c>
      <c r="ASO177">
        <v>1</v>
      </c>
      <c r="ASP177">
        <v>0</v>
      </c>
      <c r="ASQ177">
        <v>0</v>
      </c>
      <c r="ASR177">
        <v>0</v>
      </c>
      <c r="ASS177">
        <v>0</v>
      </c>
      <c r="AST177">
        <v>0</v>
      </c>
      <c r="ASU177">
        <v>0</v>
      </c>
      <c r="ASV177">
        <v>0</v>
      </c>
      <c r="ASW177">
        <v>0</v>
      </c>
      <c r="ASX177">
        <v>0</v>
      </c>
      <c r="ASZ177" t="s">
        <v>2206</v>
      </c>
      <c r="ATA177">
        <v>1</v>
      </c>
      <c r="ATB177">
        <v>0</v>
      </c>
      <c r="ATC177">
        <v>0</v>
      </c>
      <c r="ATD177">
        <v>0</v>
      </c>
      <c r="ATE177">
        <v>0</v>
      </c>
      <c r="ATF177">
        <v>0</v>
      </c>
      <c r="ATG177">
        <v>0</v>
      </c>
      <c r="ATH177">
        <v>0</v>
      </c>
      <c r="ATI177">
        <v>0</v>
      </c>
      <c r="ATK177" t="s">
        <v>2206</v>
      </c>
      <c r="ATL177">
        <v>1</v>
      </c>
      <c r="ATM177">
        <v>0</v>
      </c>
      <c r="ATN177">
        <v>0</v>
      </c>
      <c r="ATO177">
        <v>0</v>
      </c>
      <c r="ATP177">
        <v>0</v>
      </c>
      <c r="ATQ177">
        <v>0</v>
      </c>
      <c r="ATR177">
        <v>0</v>
      </c>
      <c r="ATS177">
        <v>0</v>
      </c>
      <c r="ATT177">
        <v>0</v>
      </c>
      <c r="ATV177" t="s">
        <v>2213</v>
      </c>
      <c r="ATZ177" t="s">
        <v>2213</v>
      </c>
      <c r="AUD177" t="s">
        <v>2555</v>
      </c>
      <c r="AUF177" t="s">
        <v>2310</v>
      </c>
      <c r="AUI177">
        <v>470654789</v>
      </c>
      <c r="AUJ177" s="2">
        <v>45161.783831018518</v>
      </c>
      <c r="AUM177" t="s">
        <v>2214</v>
      </c>
      <c r="AUN177" t="s">
        <v>2215</v>
      </c>
      <c r="AUO177" t="s">
        <v>2216</v>
      </c>
    </row>
    <row r="178" spans="1:598 1125:1237" x14ac:dyDescent="0.35">
      <c r="A178">
        <v>177</v>
      </c>
      <c r="B178" t="s">
        <v>2883</v>
      </c>
      <c r="C178" s="2">
        <v>45161</v>
      </c>
      <c r="D178" t="s">
        <v>2549</v>
      </c>
      <c r="E178" t="s">
        <v>2575</v>
      </c>
      <c r="F178" s="2">
        <v>45161.661854074067</v>
      </c>
      <c r="G178" s="2">
        <v>45161.67395188658</v>
      </c>
      <c r="H178" t="s">
        <v>2189</v>
      </c>
      <c r="K178" t="s">
        <v>2233</v>
      </c>
      <c r="L178" s="2">
        <v>45161</v>
      </c>
      <c r="M178" t="s">
        <v>73</v>
      </c>
      <c r="N178" t="s">
        <v>2191</v>
      </c>
      <c r="O178" t="s">
        <v>77</v>
      </c>
      <c r="P178" t="s">
        <v>2192</v>
      </c>
      <c r="S178" t="s">
        <v>2235</v>
      </c>
      <c r="T178" t="s">
        <v>2551</v>
      </c>
      <c r="V178" t="s">
        <v>2195</v>
      </c>
      <c r="X178" t="s">
        <v>2253</v>
      </c>
      <c r="AA178" t="s">
        <v>2206</v>
      </c>
      <c r="AB178">
        <v>0</v>
      </c>
      <c r="AC178">
        <v>0</v>
      </c>
      <c r="AD178">
        <v>0</v>
      </c>
      <c r="AE178">
        <v>1</v>
      </c>
      <c r="AF178">
        <v>1</v>
      </c>
      <c r="EK178" t="s">
        <v>2206</v>
      </c>
      <c r="EL178">
        <v>0</v>
      </c>
      <c r="EM178">
        <v>0</v>
      </c>
      <c r="EN178">
        <v>0</v>
      </c>
      <c r="EO178">
        <v>0</v>
      </c>
      <c r="EP178">
        <v>1</v>
      </c>
      <c r="EQ178">
        <v>1</v>
      </c>
      <c r="JB178" t="s">
        <v>2314</v>
      </c>
      <c r="JC178">
        <v>1</v>
      </c>
      <c r="JD178">
        <v>1</v>
      </c>
      <c r="JE178">
        <v>1</v>
      </c>
      <c r="JF178">
        <v>1</v>
      </c>
      <c r="JG178">
        <v>1</v>
      </c>
      <c r="JH178">
        <v>1</v>
      </c>
      <c r="JI178">
        <v>1</v>
      </c>
      <c r="JJ178">
        <v>1</v>
      </c>
      <c r="JK178">
        <v>1</v>
      </c>
      <c r="JL178">
        <v>1</v>
      </c>
      <c r="JM178">
        <v>1</v>
      </c>
      <c r="JN178">
        <v>1</v>
      </c>
      <c r="JO178">
        <v>1</v>
      </c>
      <c r="JP178">
        <v>1</v>
      </c>
      <c r="JQ178">
        <v>1</v>
      </c>
      <c r="JR178">
        <v>0</v>
      </c>
      <c r="JS178">
        <v>15</v>
      </c>
      <c r="JT178">
        <v>17</v>
      </c>
      <c r="JV178" t="s">
        <v>2200</v>
      </c>
      <c r="JW178">
        <v>500</v>
      </c>
      <c r="JX178" t="s">
        <v>2552</v>
      </c>
      <c r="KA178">
        <v>15</v>
      </c>
      <c r="KB178">
        <v>2</v>
      </c>
      <c r="KC178">
        <v>0</v>
      </c>
      <c r="KD178">
        <v>10</v>
      </c>
      <c r="KE178">
        <v>15</v>
      </c>
      <c r="KG178" t="s">
        <v>2200</v>
      </c>
      <c r="KH178" t="s">
        <v>2262</v>
      </c>
      <c r="KI178">
        <v>1</v>
      </c>
      <c r="KJ178">
        <v>1</v>
      </c>
      <c r="KK178">
        <v>6000</v>
      </c>
      <c r="KL178">
        <v>100</v>
      </c>
      <c r="KM178" t="s">
        <v>2552</v>
      </c>
      <c r="KP178">
        <v>10</v>
      </c>
      <c r="KQ178">
        <v>3</v>
      </c>
      <c r="KR178">
        <v>0</v>
      </c>
      <c r="KS178">
        <v>20</v>
      </c>
      <c r="KT178">
        <v>80</v>
      </c>
      <c r="KV178" t="s">
        <v>2200</v>
      </c>
      <c r="KW178" t="s">
        <v>2560</v>
      </c>
      <c r="KX178">
        <v>0</v>
      </c>
      <c r="KY178">
        <v>1</v>
      </c>
      <c r="KZ178">
        <v>1</v>
      </c>
      <c r="LB178">
        <v>25000</v>
      </c>
      <c r="LC178">
        <v>60000</v>
      </c>
      <c r="LD178" t="s">
        <v>2199</v>
      </c>
      <c r="LG178">
        <v>15</v>
      </c>
      <c r="LH178">
        <v>3</v>
      </c>
      <c r="LI178">
        <v>0</v>
      </c>
      <c r="LJ178">
        <v>40</v>
      </c>
      <c r="LK178">
        <v>100</v>
      </c>
      <c r="LM178" t="s">
        <v>2200</v>
      </c>
      <c r="LN178">
        <v>3500</v>
      </c>
      <c r="LO178" t="s">
        <v>2199</v>
      </c>
      <c r="LR178">
        <v>45</v>
      </c>
      <c r="LS178">
        <v>3</v>
      </c>
      <c r="LT178">
        <v>0</v>
      </c>
      <c r="LU178">
        <v>40</v>
      </c>
      <c r="LV178">
        <v>120</v>
      </c>
      <c r="LX178" t="s">
        <v>2200</v>
      </c>
      <c r="LY178">
        <v>2500</v>
      </c>
      <c r="LZ178" t="s">
        <v>2199</v>
      </c>
      <c r="MC178">
        <v>35</v>
      </c>
      <c r="MD178">
        <v>3</v>
      </c>
      <c r="ME178">
        <v>0</v>
      </c>
      <c r="MF178">
        <v>60</v>
      </c>
      <c r="MG178">
        <v>200</v>
      </c>
      <c r="MI178" t="s">
        <v>2200</v>
      </c>
      <c r="MJ178">
        <v>400</v>
      </c>
      <c r="MK178" t="s">
        <v>2222</v>
      </c>
      <c r="MN178">
        <v>35</v>
      </c>
      <c r="MO178">
        <v>2</v>
      </c>
      <c r="MP178">
        <v>0</v>
      </c>
      <c r="MQ178">
        <v>80</v>
      </c>
      <c r="MR178">
        <v>160</v>
      </c>
      <c r="MT178" t="s">
        <v>2200</v>
      </c>
      <c r="MU178">
        <v>150</v>
      </c>
      <c r="MV178" t="s">
        <v>2239</v>
      </c>
      <c r="MY178">
        <v>30</v>
      </c>
      <c r="MZ178">
        <v>2</v>
      </c>
      <c r="NA178">
        <v>0</v>
      </c>
      <c r="NB178">
        <v>70</v>
      </c>
      <c r="NC178">
        <v>200</v>
      </c>
      <c r="NE178" t="s">
        <v>2200</v>
      </c>
      <c r="NF178" t="s">
        <v>2240</v>
      </c>
      <c r="NG178">
        <v>1</v>
      </c>
      <c r="NH178">
        <v>1</v>
      </c>
      <c r="NI178">
        <v>1</v>
      </c>
      <c r="NJ178">
        <v>300</v>
      </c>
      <c r="NK178">
        <v>750</v>
      </c>
      <c r="NL178">
        <v>1000</v>
      </c>
      <c r="NM178" t="s">
        <v>2222</v>
      </c>
      <c r="NP178">
        <v>40</v>
      </c>
      <c r="NQ178">
        <v>3</v>
      </c>
      <c r="NR178">
        <v>0</v>
      </c>
      <c r="NS178">
        <v>60</v>
      </c>
      <c r="NT178">
        <v>300</v>
      </c>
      <c r="NV178" t="s">
        <v>2200</v>
      </c>
      <c r="NW178">
        <v>2500</v>
      </c>
      <c r="NX178" t="s">
        <v>2222</v>
      </c>
      <c r="OA178">
        <v>35</v>
      </c>
      <c r="OB178">
        <v>2</v>
      </c>
      <c r="OC178">
        <v>0</v>
      </c>
      <c r="OD178">
        <v>30</v>
      </c>
      <c r="OE178">
        <v>100</v>
      </c>
      <c r="OG178" t="s">
        <v>2200</v>
      </c>
      <c r="OH178">
        <v>2500</v>
      </c>
      <c r="OI178" t="s">
        <v>2239</v>
      </c>
      <c r="OL178">
        <v>30</v>
      </c>
      <c r="OM178">
        <v>3</v>
      </c>
      <c r="ON178">
        <v>0</v>
      </c>
      <c r="OO178">
        <v>30</v>
      </c>
      <c r="OP178">
        <v>100</v>
      </c>
      <c r="OR178" t="s">
        <v>2200</v>
      </c>
      <c r="OS178">
        <v>2500</v>
      </c>
      <c r="OT178" t="s">
        <v>2239</v>
      </c>
      <c r="OW178">
        <v>35</v>
      </c>
      <c r="OX178">
        <v>2</v>
      </c>
      <c r="OY178">
        <v>0</v>
      </c>
      <c r="OZ178">
        <v>50</v>
      </c>
      <c r="PA178">
        <v>200</v>
      </c>
      <c r="PC178" t="s">
        <v>2200</v>
      </c>
      <c r="PD178">
        <v>2000</v>
      </c>
      <c r="PE178" t="s">
        <v>2222</v>
      </c>
      <c r="PH178">
        <v>30</v>
      </c>
      <c r="PI178">
        <v>3</v>
      </c>
      <c r="PJ178">
        <v>0</v>
      </c>
      <c r="PK178">
        <v>20</v>
      </c>
      <c r="PL178">
        <v>180</v>
      </c>
      <c r="PN178" t="s">
        <v>2200</v>
      </c>
      <c r="PO178">
        <v>1000</v>
      </c>
      <c r="PP178" t="s">
        <v>2239</v>
      </c>
      <c r="PS178">
        <v>35</v>
      </c>
      <c r="PT178">
        <v>3</v>
      </c>
      <c r="PU178">
        <v>0</v>
      </c>
      <c r="PV178">
        <v>60</v>
      </c>
      <c r="PW178">
        <v>250</v>
      </c>
      <c r="PY178" t="s">
        <v>2200</v>
      </c>
      <c r="PZ178" t="s">
        <v>2195</v>
      </c>
      <c r="QA178">
        <v>3000</v>
      </c>
      <c r="QD178" t="s">
        <v>2239</v>
      </c>
      <c r="QG178">
        <v>30</v>
      </c>
      <c r="QH178">
        <v>3</v>
      </c>
      <c r="QI178">
        <v>0</v>
      </c>
      <c r="QJ178">
        <v>60</v>
      </c>
      <c r="QK178">
        <v>200</v>
      </c>
      <c r="QM178" t="s">
        <v>2200</v>
      </c>
      <c r="QN178">
        <v>300</v>
      </c>
      <c r="QO178" t="s">
        <v>2239</v>
      </c>
      <c r="QR178">
        <v>25</v>
      </c>
      <c r="QS178">
        <v>3</v>
      </c>
      <c r="QT178">
        <v>0</v>
      </c>
      <c r="QU178">
        <v>80</v>
      </c>
      <c r="QV178">
        <v>200</v>
      </c>
      <c r="QX178" t="s">
        <v>2195</v>
      </c>
      <c r="QZ178" t="s">
        <v>2884</v>
      </c>
      <c r="RA178">
        <v>0</v>
      </c>
      <c r="RB178">
        <v>0</v>
      </c>
      <c r="RC178">
        <v>0</v>
      </c>
      <c r="RD178">
        <v>0</v>
      </c>
      <c r="RE178">
        <v>0</v>
      </c>
      <c r="RF178">
        <v>0</v>
      </c>
      <c r="RG178">
        <v>1</v>
      </c>
      <c r="RH178">
        <v>0</v>
      </c>
      <c r="RI178">
        <v>1</v>
      </c>
      <c r="RJ178">
        <v>0</v>
      </c>
      <c r="RK178">
        <v>0</v>
      </c>
      <c r="RL178">
        <v>0</v>
      </c>
      <c r="RM178">
        <v>1</v>
      </c>
      <c r="RN178">
        <v>0</v>
      </c>
      <c r="RO178">
        <v>0</v>
      </c>
      <c r="RP178">
        <v>0</v>
      </c>
      <c r="RR178" t="s">
        <v>482</v>
      </c>
      <c r="RS178">
        <v>0</v>
      </c>
      <c r="RT178">
        <v>0</v>
      </c>
      <c r="RU178">
        <v>1</v>
      </c>
      <c r="RV178">
        <v>0</v>
      </c>
      <c r="RW178">
        <v>0</v>
      </c>
      <c r="RX178">
        <v>0</v>
      </c>
      <c r="RY178">
        <v>0</v>
      </c>
      <c r="RZ178">
        <v>0</v>
      </c>
      <c r="SA178">
        <v>0</v>
      </c>
      <c r="SB178">
        <v>0</v>
      </c>
      <c r="SC178">
        <v>0</v>
      </c>
      <c r="SF178" t="s">
        <v>2204</v>
      </c>
      <c r="SG178">
        <v>1</v>
      </c>
      <c r="SH178">
        <v>0</v>
      </c>
      <c r="SI178">
        <v>0</v>
      </c>
      <c r="SJ178">
        <v>0</v>
      </c>
      <c r="UW178" t="s">
        <v>2206</v>
      </c>
      <c r="UX178">
        <v>0</v>
      </c>
      <c r="UY178">
        <v>0</v>
      </c>
      <c r="UZ178">
        <v>0</v>
      </c>
      <c r="VA178">
        <v>0</v>
      </c>
      <c r="VB178">
        <v>0</v>
      </c>
      <c r="VC178">
        <v>0</v>
      </c>
      <c r="VD178">
        <v>0</v>
      </c>
      <c r="VE178">
        <v>0</v>
      </c>
      <c r="VF178">
        <v>0</v>
      </c>
      <c r="VG178">
        <v>0</v>
      </c>
      <c r="VH178">
        <v>0</v>
      </c>
      <c r="VI178">
        <v>0</v>
      </c>
      <c r="VJ178">
        <v>0</v>
      </c>
      <c r="VK178">
        <v>0</v>
      </c>
      <c r="VL178">
        <v>0</v>
      </c>
      <c r="VM178">
        <v>0</v>
      </c>
      <c r="VN178">
        <v>0</v>
      </c>
      <c r="VO178">
        <v>0</v>
      </c>
      <c r="VP178">
        <v>0</v>
      </c>
      <c r="VQ178">
        <v>0</v>
      </c>
      <c r="VR178">
        <v>0</v>
      </c>
      <c r="VS178">
        <v>0</v>
      </c>
      <c r="VT178">
        <v>0</v>
      </c>
      <c r="VU178">
        <v>0</v>
      </c>
      <c r="VV178">
        <v>0</v>
      </c>
      <c r="VW178">
        <v>0</v>
      </c>
      <c r="VX178">
        <v>0</v>
      </c>
      <c r="VY178">
        <v>1</v>
      </c>
      <c r="VZ178">
        <v>1</v>
      </c>
      <c r="AQG178" t="s">
        <v>2206</v>
      </c>
      <c r="AQH178">
        <v>1</v>
      </c>
      <c r="AQI178">
        <v>0</v>
      </c>
      <c r="AQJ178">
        <v>0</v>
      </c>
      <c r="AQK178">
        <v>0</v>
      </c>
      <c r="AQL178">
        <v>0</v>
      </c>
      <c r="AQM178">
        <v>0</v>
      </c>
      <c r="AQN178">
        <v>0</v>
      </c>
      <c r="AQO178">
        <v>0</v>
      </c>
      <c r="AQP178">
        <v>0</v>
      </c>
      <c r="AQQ178">
        <v>0</v>
      </c>
      <c r="AQS178" t="s">
        <v>2305</v>
      </c>
      <c r="AQT178">
        <v>0</v>
      </c>
      <c r="AQU178">
        <v>0</v>
      </c>
      <c r="AQV178">
        <v>1</v>
      </c>
      <c r="AQW178">
        <v>0</v>
      </c>
      <c r="AQX178">
        <v>0</v>
      </c>
      <c r="AQY178">
        <v>0</v>
      </c>
      <c r="AQZ178">
        <v>0</v>
      </c>
      <c r="ARA178">
        <v>0</v>
      </c>
      <c r="ARB178">
        <v>0</v>
      </c>
      <c r="ARC178">
        <v>0</v>
      </c>
      <c r="ARD178">
        <v>0</v>
      </c>
      <c r="ARF178" t="s">
        <v>2306</v>
      </c>
      <c r="ARG178" t="s">
        <v>2220</v>
      </c>
      <c r="ARH178">
        <v>1</v>
      </c>
      <c r="ARI178">
        <v>0</v>
      </c>
      <c r="ARJ178">
        <v>0</v>
      </c>
      <c r="ARK178">
        <v>0</v>
      </c>
      <c r="ARL178">
        <v>0</v>
      </c>
      <c r="ARM178">
        <v>0</v>
      </c>
      <c r="ARO178" t="s">
        <v>2206</v>
      </c>
      <c r="ARP178">
        <v>1</v>
      </c>
      <c r="ARQ178">
        <v>0</v>
      </c>
      <c r="ARR178">
        <v>0</v>
      </c>
      <c r="ARS178">
        <v>0</v>
      </c>
      <c r="ART178">
        <v>0</v>
      </c>
      <c r="ARU178">
        <v>0</v>
      </c>
      <c r="ARW178">
        <v>0</v>
      </c>
      <c r="ARX178">
        <v>0</v>
      </c>
      <c r="ARY178">
        <v>0</v>
      </c>
      <c r="ASB178" t="s">
        <v>2211</v>
      </c>
      <c r="ASC178" t="s">
        <v>2206</v>
      </c>
      <c r="ASD178">
        <v>1</v>
      </c>
      <c r="ASE178">
        <v>0</v>
      </c>
      <c r="ASF178">
        <v>0</v>
      </c>
      <c r="ASG178">
        <v>0</v>
      </c>
      <c r="ASH178">
        <v>0</v>
      </c>
      <c r="ASI178">
        <v>0</v>
      </c>
      <c r="ASJ178">
        <v>0</v>
      </c>
      <c r="ASK178">
        <v>0</v>
      </c>
      <c r="ASL178">
        <v>0</v>
      </c>
      <c r="ASN178" t="s">
        <v>2206</v>
      </c>
      <c r="ASO178">
        <v>1</v>
      </c>
      <c r="ASP178">
        <v>0</v>
      </c>
      <c r="ASQ178">
        <v>0</v>
      </c>
      <c r="ASR178">
        <v>0</v>
      </c>
      <c r="ASS178">
        <v>0</v>
      </c>
      <c r="AST178">
        <v>0</v>
      </c>
      <c r="ASU178">
        <v>0</v>
      </c>
      <c r="ASV178">
        <v>0</v>
      </c>
      <c r="ASW178">
        <v>0</v>
      </c>
      <c r="ASX178">
        <v>0</v>
      </c>
      <c r="ASZ178" t="s">
        <v>2206</v>
      </c>
      <c r="ATA178">
        <v>1</v>
      </c>
      <c r="ATB178">
        <v>0</v>
      </c>
      <c r="ATC178">
        <v>0</v>
      </c>
      <c r="ATD178">
        <v>0</v>
      </c>
      <c r="ATE178">
        <v>0</v>
      </c>
      <c r="ATF178">
        <v>0</v>
      </c>
      <c r="ATG178">
        <v>0</v>
      </c>
      <c r="ATH178">
        <v>0</v>
      </c>
      <c r="ATI178">
        <v>0</v>
      </c>
      <c r="ATK178" t="s">
        <v>2206</v>
      </c>
      <c r="ATL178">
        <v>1</v>
      </c>
      <c r="ATM178">
        <v>0</v>
      </c>
      <c r="ATN178">
        <v>0</v>
      </c>
      <c r="ATO178">
        <v>0</v>
      </c>
      <c r="ATP178">
        <v>0</v>
      </c>
      <c r="ATQ178">
        <v>0</v>
      </c>
      <c r="ATR178">
        <v>0</v>
      </c>
      <c r="ATS178">
        <v>0</v>
      </c>
      <c r="ATT178">
        <v>0</v>
      </c>
      <c r="ATV178" t="s">
        <v>2213</v>
      </c>
      <c r="ATZ178" t="s">
        <v>2213</v>
      </c>
      <c r="AUD178" t="s">
        <v>2555</v>
      </c>
      <c r="AUF178" t="s">
        <v>2310</v>
      </c>
      <c r="AUI178">
        <v>470654803</v>
      </c>
      <c r="AUJ178" s="2">
        <v>45161.783865740741</v>
      </c>
      <c r="AUM178" t="s">
        <v>2214</v>
      </c>
      <c r="AUN178" t="s">
        <v>2215</v>
      </c>
      <c r="AUO178" t="s">
        <v>2216</v>
      </c>
    </row>
    <row r="179" spans="1:598 1125:1237" x14ac:dyDescent="0.35">
      <c r="A179">
        <v>178</v>
      </c>
      <c r="B179" t="s">
        <v>2885</v>
      </c>
      <c r="C179" s="2">
        <v>45161</v>
      </c>
      <c r="D179" t="s">
        <v>2549</v>
      </c>
      <c r="E179" t="s">
        <v>2575</v>
      </c>
      <c r="F179" s="2">
        <v>45161.674193043982</v>
      </c>
      <c r="G179" s="2">
        <v>45161.682402592589</v>
      </c>
      <c r="H179" t="s">
        <v>2189</v>
      </c>
      <c r="K179" t="s">
        <v>2233</v>
      </c>
      <c r="L179" s="2">
        <v>45161</v>
      </c>
      <c r="M179" t="s">
        <v>73</v>
      </c>
      <c r="N179" t="s">
        <v>2191</v>
      </c>
      <c r="O179" t="s">
        <v>77</v>
      </c>
      <c r="P179" t="s">
        <v>2192</v>
      </c>
      <c r="S179" t="s">
        <v>2235</v>
      </c>
      <c r="T179" t="s">
        <v>2551</v>
      </c>
      <c r="V179" t="s">
        <v>2195</v>
      </c>
      <c r="X179" t="s">
        <v>2253</v>
      </c>
      <c r="AA179" t="s">
        <v>2206</v>
      </c>
      <c r="AB179">
        <v>0</v>
      </c>
      <c r="AC179">
        <v>0</v>
      </c>
      <c r="AD179">
        <v>0</v>
      </c>
      <c r="AE179">
        <v>1</v>
      </c>
      <c r="AF179">
        <v>1</v>
      </c>
      <c r="EK179" t="s">
        <v>2886</v>
      </c>
      <c r="EL179">
        <v>1</v>
      </c>
      <c r="EM179">
        <v>1</v>
      </c>
      <c r="EN179">
        <v>1</v>
      </c>
      <c r="EO179">
        <v>1</v>
      </c>
      <c r="EP179">
        <v>0</v>
      </c>
      <c r="EQ179">
        <v>4</v>
      </c>
      <c r="ES179" t="s">
        <v>2200</v>
      </c>
      <c r="ET179">
        <v>5000</v>
      </c>
      <c r="EU179" t="s">
        <v>2342</v>
      </c>
      <c r="EX179">
        <v>30</v>
      </c>
      <c r="EY179">
        <v>2</v>
      </c>
      <c r="EZ179">
        <v>0</v>
      </c>
      <c r="FA179">
        <v>20</v>
      </c>
      <c r="FB179">
        <v>100</v>
      </c>
      <c r="FD179" t="s">
        <v>2200</v>
      </c>
      <c r="FE179">
        <v>3000</v>
      </c>
      <c r="FF179" t="s">
        <v>2239</v>
      </c>
      <c r="FI179">
        <v>35</v>
      </c>
      <c r="FJ179">
        <v>2</v>
      </c>
      <c r="FK179">
        <v>0</v>
      </c>
      <c r="FL179">
        <v>60</v>
      </c>
      <c r="FM179">
        <v>200</v>
      </c>
      <c r="FO179" t="s">
        <v>2200</v>
      </c>
      <c r="FP179">
        <v>2000</v>
      </c>
      <c r="FQ179" t="s">
        <v>2239</v>
      </c>
      <c r="FT179">
        <v>40</v>
      </c>
      <c r="FU179">
        <v>2</v>
      </c>
      <c r="FV179">
        <v>0</v>
      </c>
      <c r="FW179">
        <v>20</v>
      </c>
      <c r="FX179">
        <v>100</v>
      </c>
      <c r="FZ179" t="s">
        <v>2200</v>
      </c>
      <c r="GA179">
        <v>1800</v>
      </c>
      <c r="GB179" t="s">
        <v>2342</v>
      </c>
      <c r="GE179">
        <v>45</v>
      </c>
      <c r="GF179">
        <v>1</v>
      </c>
      <c r="GG179">
        <v>0</v>
      </c>
      <c r="GH179">
        <v>30</v>
      </c>
      <c r="GI179">
        <v>90</v>
      </c>
      <c r="GK179" t="s">
        <v>2220</v>
      </c>
      <c r="HH179" t="s">
        <v>2204</v>
      </c>
      <c r="HI179">
        <v>1</v>
      </c>
      <c r="HJ179">
        <v>0</v>
      </c>
      <c r="HK179">
        <v>0</v>
      </c>
      <c r="HL179">
        <v>0</v>
      </c>
      <c r="JB179" t="s">
        <v>2206</v>
      </c>
      <c r="JC179">
        <v>0</v>
      </c>
      <c r="JD179">
        <v>0</v>
      </c>
      <c r="JE179">
        <v>0</v>
      </c>
      <c r="JF179">
        <v>0</v>
      </c>
      <c r="JG179">
        <v>0</v>
      </c>
      <c r="JH179">
        <v>0</v>
      </c>
      <c r="JI179">
        <v>0</v>
      </c>
      <c r="JJ179">
        <v>0</v>
      </c>
      <c r="JK179">
        <v>0</v>
      </c>
      <c r="JL179">
        <v>0</v>
      </c>
      <c r="JM179">
        <v>0</v>
      </c>
      <c r="JN179">
        <v>0</v>
      </c>
      <c r="JO179">
        <v>0</v>
      </c>
      <c r="JP179">
        <v>0</v>
      </c>
      <c r="JQ179">
        <v>0</v>
      </c>
      <c r="JR179">
        <v>1</v>
      </c>
      <c r="JS179">
        <v>1</v>
      </c>
      <c r="JT179">
        <v>6</v>
      </c>
      <c r="UW179" t="s">
        <v>2206</v>
      </c>
      <c r="UX179">
        <v>0</v>
      </c>
      <c r="UY179">
        <v>0</v>
      </c>
      <c r="UZ179">
        <v>0</v>
      </c>
      <c r="VA179">
        <v>0</v>
      </c>
      <c r="VB179">
        <v>0</v>
      </c>
      <c r="VC179">
        <v>0</v>
      </c>
      <c r="VD179">
        <v>0</v>
      </c>
      <c r="VE179">
        <v>0</v>
      </c>
      <c r="VF179">
        <v>0</v>
      </c>
      <c r="VG179">
        <v>0</v>
      </c>
      <c r="VH179">
        <v>0</v>
      </c>
      <c r="VI179">
        <v>0</v>
      </c>
      <c r="VJ179">
        <v>0</v>
      </c>
      <c r="VK179">
        <v>0</v>
      </c>
      <c r="VL179">
        <v>0</v>
      </c>
      <c r="VM179">
        <v>0</v>
      </c>
      <c r="VN179">
        <v>0</v>
      </c>
      <c r="VO179">
        <v>0</v>
      </c>
      <c r="VP179">
        <v>0</v>
      </c>
      <c r="VQ179">
        <v>0</v>
      </c>
      <c r="VR179">
        <v>0</v>
      </c>
      <c r="VS179">
        <v>0</v>
      </c>
      <c r="VT179">
        <v>0</v>
      </c>
      <c r="VU179">
        <v>0</v>
      </c>
      <c r="VV179">
        <v>0</v>
      </c>
      <c r="VW179">
        <v>0</v>
      </c>
      <c r="VX179">
        <v>0</v>
      </c>
      <c r="VY179">
        <v>1</v>
      </c>
      <c r="VZ179">
        <v>1</v>
      </c>
      <c r="AQG179" t="s">
        <v>2206</v>
      </c>
      <c r="AQH179">
        <v>1</v>
      </c>
      <c r="AQI179">
        <v>0</v>
      </c>
      <c r="AQJ179">
        <v>0</v>
      </c>
      <c r="AQK179">
        <v>0</v>
      </c>
      <c r="AQL179">
        <v>0</v>
      </c>
      <c r="AQM179">
        <v>0</v>
      </c>
      <c r="AQN179">
        <v>0</v>
      </c>
      <c r="AQO179">
        <v>0</v>
      </c>
      <c r="AQP179">
        <v>0</v>
      </c>
      <c r="AQQ179">
        <v>0</v>
      </c>
      <c r="AQS179" t="s">
        <v>2305</v>
      </c>
      <c r="AQT179">
        <v>0</v>
      </c>
      <c r="AQU179">
        <v>0</v>
      </c>
      <c r="AQV179">
        <v>1</v>
      </c>
      <c r="AQW179">
        <v>0</v>
      </c>
      <c r="AQX179">
        <v>0</v>
      </c>
      <c r="AQY179">
        <v>0</v>
      </c>
      <c r="AQZ179">
        <v>0</v>
      </c>
      <c r="ARA179">
        <v>0</v>
      </c>
      <c r="ARB179">
        <v>0</v>
      </c>
      <c r="ARC179">
        <v>0</v>
      </c>
      <c r="ARD179">
        <v>0</v>
      </c>
      <c r="ARF179" t="s">
        <v>2306</v>
      </c>
      <c r="ARG179" t="s">
        <v>2220</v>
      </c>
      <c r="ARH179">
        <v>1</v>
      </c>
      <c r="ARI179">
        <v>0</v>
      </c>
      <c r="ARJ179">
        <v>0</v>
      </c>
      <c r="ARK179">
        <v>0</v>
      </c>
      <c r="ARL179">
        <v>0</v>
      </c>
      <c r="ARM179">
        <v>0</v>
      </c>
      <c r="ARO179" t="s">
        <v>2206</v>
      </c>
      <c r="ARP179">
        <v>1</v>
      </c>
      <c r="ARQ179">
        <v>0</v>
      </c>
      <c r="ARR179">
        <v>0</v>
      </c>
      <c r="ARS179">
        <v>0</v>
      </c>
      <c r="ART179">
        <v>0</v>
      </c>
      <c r="ARU179">
        <v>0</v>
      </c>
      <c r="ARW179">
        <v>0</v>
      </c>
      <c r="ARX179">
        <v>0</v>
      </c>
      <c r="ARY179">
        <v>0</v>
      </c>
      <c r="ASB179" t="s">
        <v>2211</v>
      </c>
      <c r="ASC179" t="s">
        <v>2206</v>
      </c>
      <c r="ASD179">
        <v>1</v>
      </c>
      <c r="ASE179">
        <v>0</v>
      </c>
      <c r="ASF179">
        <v>0</v>
      </c>
      <c r="ASG179">
        <v>0</v>
      </c>
      <c r="ASH179">
        <v>0</v>
      </c>
      <c r="ASI179">
        <v>0</v>
      </c>
      <c r="ASJ179">
        <v>0</v>
      </c>
      <c r="ASK179">
        <v>0</v>
      </c>
      <c r="ASL179">
        <v>0</v>
      </c>
      <c r="ASN179" t="s">
        <v>2206</v>
      </c>
      <c r="ASO179">
        <v>1</v>
      </c>
      <c r="ASP179">
        <v>0</v>
      </c>
      <c r="ASQ179">
        <v>0</v>
      </c>
      <c r="ASR179">
        <v>0</v>
      </c>
      <c r="ASS179">
        <v>0</v>
      </c>
      <c r="AST179">
        <v>0</v>
      </c>
      <c r="ASU179">
        <v>0</v>
      </c>
      <c r="ASV179">
        <v>0</v>
      </c>
      <c r="ASW179">
        <v>0</v>
      </c>
      <c r="ASX179">
        <v>0</v>
      </c>
      <c r="ASZ179" t="s">
        <v>2206</v>
      </c>
      <c r="ATA179">
        <v>1</v>
      </c>
      <c r="ATB179">
        <v>0</v>
      </c>
      <c r="ATC179">
        <v>0</v>
      </c>
      <c r="ATD179">
        <v>0</v>
      </c>
      <c r="ATE179">
        <v>0</v>
      </c>
      <c r="ATF179">
        <v>0</v>
      </c>
      <c r="ATG179">
        <v>0</v>
      </c>
      <c r="ATH179">
        <v>0</v>
      </c>
      <c r="ATI179">
        <v>0</v>
      </c>
      <c r="ATK179" t="s">
        <v>2206</v>
      </c>
      <c r="ATL179">
        <v>1</v>
      </c>
      <c r="ATM179">
        <v>0</v>
      </c>
      <c r="ATN179">
        <v>0</v>
      </c>
      <c r="ATO179">
        <v>0</v>
      </c>
      <c r="ATP179">
        <v>0</v>
      </c>
      <c r="ATQ179">
        <v>0</v>
      </c>
      <c r="ATR179">
        <v>0</v>
      </c>
      <c r="ATS179">
        <v>0</v>
      </c>
      <c r="ATT179">
        <v>0</v>
      </c>
      <c r="ATV179" t="s">
        <v>2213</v>
      </c>
      <c r="ATZ179" t="s">
        <v>2213</v>
      </c>
      <c r="AUD179" t="s">
        <v>2555</v>
      </c>
      <c r="AUF179" t="s">
        <v>2310</v>
      </c>
      <c r="AUI179">
        <v>470654821</v>
      </c>
      <c r="AUJ179" s="2">
        <v>45161.783912037034</v>
      </c>
      <c r="AUM179" t="s">
        <v>2214</v>
      </c>
      <c r="AUN179" t="s">
        <v>2215</v>
      </c>
      <c r="AUO179" t="s">
        <v>2216</v>
      </c>
    </row>
    <row r="180" spans="1:598 1125:1237" x14ac:dyDescent="0.35">
      <c r="A180">
        <v>179</v>
      </c>
      <c r="B180" t="s">
        <v>2887</v>
      </c>
      <c r="C180" s="2">
        <v>45161</v>
      </c>
      <c r="D180" t="s">
        <v>2549</v>
      </c>
      <c r="E180" t="s">
        <v>2575</v>
      </c>
      <c r="F180" s="2">
        <v>45161.682557754633</v>
      </c>
      <c r="G180" s="2">
        <v>45161.687968460647</v>
      </c>
      <c r="H180" t="s">
        <v>2189</v>
      </c>
      <c r="K180" t="s">
        <v>2233</v>
      </c>
      <c r="L180" s="2">
        <v>45161</v>
      </c>
      <c r="M180" t="s">
        <v>73</v>
      </c>
      <c r="N180" t="s">
        <v>2191</v>
      </c>
      <c r="O180" t="s">
        <v>77</v>
      </c>
      <c r="P180" t="s">
        <v>2192</v>
      </c>
      <c r="S180" t="s">
        <v>2235</v>
      </c>
      <c r="T180" t="s">
        <v>2551</v>
      </c>
      <c r="V180" t="s">
        <v>2195</v>
      </c>
      <c r="X180" t="s">
        <v>2253</v>
      </c>
      <c r="AA180" t="s">
        <v>2206</v>
      </c>
      <c r="AB180">
        <v>0</v>
      </c>
      <c r="AC180">
        <v>0</v>
      </c>
      <c r="AD180">
        <v>0</v>
      </c>
      <c r="AE180">
        <v>1</v>
      </c>
      <c r="AF180">
        <v>1</v>
      </c>
      <c r="EK180" t="s">
        <v>2254</v>
      </c>
      <c r="EL180">
        <v>1</v>
      </c>
      <c r="EM180">
        <v>1</v>
      </c>
      <c r="EN180">
        <v>1</v>
      </c>
      <c r="EO180">
        <v>1</v>
      </c>
      <c r="EP180">
        <v>0</v>
      </c>
      <c r="EQ180">
        <v>4</v>
      </c>
      <c r="ES180" t="s">
        <v>2200</v>
      </c>
      <c r="ET180">
        <v>5000</v>
      </c>
      <c r="EU180" t="s">
        <v>2239</v>
      </c>
      <c r="EX180">
        <v>35</v>
      </c>
      <c r="EY180">
        <v>1</v>
      </c>
      <c r="EZ180">
        <v>0</v>
      </c>
      <c r="FA180">
        <v>50</v>
      </c>
      <c r="FB180">
        <v>150</v>
      </c>
      <c r="FD180" t="s">
        <v>2200</v>
      </c>
      <c r="FE180">
        <v>3000</v>
      </c>
      <c r="FF180" t="s">
        <v>2239</v>
      </c>
      <c r="FI180">
        <v>40</v>
      </c>
      <c r="FJ180">
        <v>2</v>
      </c>
      <c r="FK180">
        <v>0</v>
      </c>
      <c r="FL180">
        <v>40</v>
      </c>
      <c r="FM180">
        <v>120</v>
      </c>
      <c r="FO180" t="s">
        <v>2200</v>
      </c>
      <c r="FP180">
        <v>1500</v>
      </c>
      <c r="FQ180" t="s">
        <v>2222</v>
      </c>
      <c r="FT180">
        <v>35</v>
      </c>
      <c r="FU180">
        <v>2</v>
      </c>
      <c r="FV180">
        <v>0</v>
      </c>
      <c r="FW180">
        <v>50</v>
      </c>
      <c r="FX180">
        <v>200</v>
      </c>
      <c r="FZ180" t="s">
        <v>2200</v>
      </c>
      <c r="GA180">
        <v>1800</v>
      </c>
      <c r="GB180" t="s">
        <v>2222</v>
      </c>
      <c r="GE180">
        <v>30</v>
      </c>
      <c r="GF180">
        <v>2</v>
      </c>
      <c r="GG180">
        <v>0</v>
      </c>
      <c r="GH180">
        <v>30</v>
      </c>
      <c r="GI180">
        <v>100</v>
      </c>
      <c r="GK180" t="s">
        <v>2220</v>
      </c>
      <c r="HH180" t="s">
        <v>2204</v>
      </c>
      <c r="HI180">
        <v>1</v>
      </c>
      <c r="HJ180">
        <v>0</v>
      </c>
      <c r="HK180">
        <v>0</v>
      </c>
      <c r="HL180">
        <v>0</v>
      </c>
      <c r="JB180" t="s">
        <v>2206</v>
      </c>
      <c r="JC180">
        <v>0</v>
      </c>
      <c r="JD180">
        <v>0</v>
      </c>
      <c r="JE180">
        <v>0</v>
      </c>
      <c r="JF180">
        <v>0</v>
      </c>
      <c r="JG180">
        <v>0</v>
      </c>
      <c r="JH180">
        <v>0</v>
      </c>
      <c r="JI180">
        <v>0</v>
      </c>
      <c r="JJ180">
        <v>0</v>
      </c>
      <c r="JK180">
        <v>0</v>
      </c>
      <c r="JL180">
        <v>0</v>
      </c>
      <c r="JM180">
        <v>0</v>
      </c>
      <c r="JN180">
        <v>0</v>
      </c>
      <c r="JO180">
        <v>0</v>
      </c>
      <c r="JP180">
        <v>0</v>
      </c>
      <c r="JQ180">
        <v>0</v>
      </c>
      <c r="JR180">
        <v>1</v>
      </c>
      <c r="JS180">
        <v>1</v>
      </c>
      <c r="JT180">
        <v>6</v>
      </c>
      <c r="UW180" t="s">
        <v>2206</v>
      </c>
      <c r="UX180">
        <v>0</v>
      </c>
      <c r="UY180">
        <v>0</v>
      </c>
      <c r="UZ180">
        <v>0</v>
      </c>
      <c r="VA180">
        <v>0</v>
      </c>
      <c r="VB180">
        <v>0</v>
      </c>
      <c r="VC180">
        <v>0</v>
      </c>
      <c r="VD180">
        <v>0</v>
      </c>
      <c r="VE180">
        <v>0</v>
      </c>
      <c r="VF180">
        <v>0</v>
      </c>
      <c r="VG180">
        <v>0</v>
      </c>
      <c r="VH180">
        <v>0</v>
      </c>
      <c r="VI180">
        <v>0</v>
      </c>
      <c r="VJ180">
        <v>0</v>
      </c>
      <c r="VK180">
        <v>0</v>
      </c>
      <c r="VL180">
        <v>0</v>
      </c>
      <c r="VM180">
        <v>0</v>
      </c>
      <c r="VN180">
        <v>0</v>
      </c>
      <c r="VO180">
        <v>0</v>
      </c>
      <c r="VP180">
        <v>0</v>
      </c>
      <c r="VQ180">
        <v>0</v>
      </c>
      <c r="VR180">
        <v>0</v>
      </c>
      <c r="VS180">
        <v>0</v>
      </c>
      <c r="VT180">
        <v>0</v>
      </c>
      <c r="VU180">
        <v>0</v>
      </c>
      <c r="VV180">
        <v>0</v>
      </c>
      <c r="VW180">
        <v>0</v>
      </c>
      <c r="VX180">
        <v>0</v>
      </c>
      <c r="VY180">
        <v>1</v>
      </c>
      <c r="VZ180">
        <v>1</v>
      </c>
      <c r="AQG180" t="s">
        <v>2206</v>
      </c>
      <c r="AQH180">
        <v>1</v>
      </c>
      <c r="AQI180">
        <v>0</v>
      </c>
      <c r="AQJ180">
        <v>0</v>
      </c>
      <c r="AQK180">
        <v>0</v>
      </c>
      <c r="AQL180">
        <v>0</v>
      </c>
      <c r="AQM180">
        <v>0</v>
      </c>
      <c r="AQN180">
        <v>0</v>
      </c>
      <c r="AQO180">
        <v>0</v>
      </c>
      <c r="AQP180">
        <v>0</v>
      </c>
      <c r="AQQ180">
        <v>0</v>
      </c>
      <c r="AQS180" t="s">
        <v>2305</v>
      </c>
      <c r="AQT180">
        <v>0</v>
      </c>
      <c r="AQU180">
        <v>0</v>
      </c>
      <c r="AQV180">
        <v>1</v>
      </c>
      <c r="AQW180">
        <v>0</v>
      </c>
      <c r="AQX180">
        <v>0</v>
      </c>
      <c r="AQY180">
        <v>0</v>
      </c>
      <c r="AQZ180">
        <v>0</v>
      </c>
      <c r="ARA180">
        <v>0</v>
      </c>
      <c r="ARB180">
        <v>0</v>
      </c>
      <c r="ARC180">
        <v>0</v>
      </c>
      <c r="ARD180">
        <v>0</v>
      </c>
      <c r="ARF180" t="s">
        <v>2306</v>
      </c>
      <c r="ARG180" t="s">
        <v>2220</v>
      </c>
      <c r="ARH180">
        <v>1</v>
      </c>
      <c r="ARI180">
        <v>0</v>
      </c>
      <c r="ARJ180">
        <v>0</v>
      </c>
      <c r="ARK180">
        <v>0</v>
      </c>
      <c r="ARL180">
        <v>0</v>
      </c>
      <c r="ARM180">
        <v>0</v>
      </c>
      <c r="ARO180" t="s">
        <v>2206</v>
      </c>
      <c r="ARP180">
        <v>1</v>
      </c>
      <c r="ARQ180">
        <v>0</v>
      </c>
      <c r="ARR180">
        <v>0</v>
      </c>
      <c r="ARS180">
        <v>0</v>
      </c>
      <c r="ART180">
        <v>0</v>
      </c>
      <c r="ARU180">
        <v>0</v>
      </c>
      <c r="ARW180">
        <v>0</v>
      </c>
      <c r="ARX180">
        <v>0</v>
      </c>
      <c r="ARY180">
        <v>0</v>
      </c>
      <c r="ASB180" t="s">
        <v>2211</v>
      </c>
      <c r="ASC180" t="s">
        <v>2206</v>
      </c>
      <c r="ASD180">
        <v>1</v>
      </c>
      <c r="ASE180">
        <v>0</v>
      </c>
      <c r="ASF180">
        <v>0</v>
      </c>
      <c r="ASG180">
        <v>0</v>
      </c>
      <c r="ASH180">
        <v>0</v>
      </c>
      <c r="ASI180">
        <v>0</v>
      </c>
      <c r="ASJ180">
        <v>0</v>
      </c>
      <c r="ASK180">
        <v>0</v>
      </c>
      <c r="ASL180">
        <v>0</v>
      </c>
      <c r="ASN180" t="s">
        <v>2206</v>
      </c>
      <c r="ASO180">
        <v>1</v>
      </c>
      <c r="ASP180">
        <v>0</v>
      </c>
      <c r="ASQ180">
        <v>0</v>
      </c>
      <c r="ASR180">
        <v>0</v>
      </c>
      <c r="ASS180">
        <v>0</v>
      </c>
      <c r="AST180">
        <v>0</v>
      </c>
      <c r="ASU180">
        <v>0</v>
      </c>
      <c r="ASV180">
        <v>0</v>
      </c>
      <c r="ASW180">
        <v>0</v>
      </c>
      <c r="ASX180">
        <v>0</v>
      </c>
      <c r="ASZ180" t="s">
        <v>2206</v>
      </c>
      <c r="ATA180">
        <v>1</v>
      </c>
      <c r="ATB180">
        <v>0</v>
      </c>
      <c r="ATC180">
        <v>0</v>
      </c>
      <c r="ATD180">
        <v>0</v>
      </c>
      <c r="ATE180">
        <v>0</v>
      </c>
      <c r="ATF180">
        <v>0</v>
      </c>
      <c r="ATG180">
        <v>0</v>
      </c>
      <c r="ATH180">
        <v>0</v>
      </c>
      <c r="ATI180">
        <v>0</v>
      </c>
      <c r="ATK180" t="s">
        <v>2206</v>
      </c>
      <c r="ATL180">
        <v>1</v>
      </c>
      <c r="ATM180">
        <v>0</v>
      </c>
      <c r="ATN180">
        <v>0</v>
      </c>
      <c r="ATO180">
        <v>0</v>
      </c>
      <c r="ATP180">
        <v>0</v>
      </c>
      <c r="ATQ180">
        <v>0</v>
      </c>
      <c r="ATR180">
        <v>0</v>
      </c>
      <c r="ATS180">
        <v>0</v>
      </c>
      <c r="ATT180">
        <v>0</v>
      </c>
      <c r="ATV180" t="s">
        <v>2213</v>
      </c>
      <c r="ATZ180" t="s">
        <v>2213</v>
      </c>
      <c r="AUD180" t="s">
        <v>2555</v>
      </c>
      <c r="AUF180" t="s">
        <v>2310</v>
      </c>
      <c r="AUI180">
        <v>470654831</v>
      </c>
      <c r="AUJ180" s="2">
        <v>45161.78392361111</v>
      </c>
      <c r="AUM180" t="s">
        <v>2214</v>
      </c>
      <c r="AUN180" t="s">
        <v>2215</v>
      </c>
      <c r="AUO180" t="s">
        <v>2216</v>
      </c>
    </row>
    <row r="181" spans="1:598 1125:1237" x14ac:dyDescent="0.35">
      <c r="A181">
        <v>180</v>
      </c>
      <c r="B181" t="s">
        <v>2888</v>
      </c>
      <c r="C181" s="2">
        <v>45161</v>
      </c>
      <c r="D181" t="s">
        <v>2549</v>
      </c>
      <c r="E181" t="s">
        <v>2575</v>
      </c>
      <c r="F181" s="2">
        <v>45161.68816150463</v>
      </c>
      <c r="G181" s="2">
        <v>45161.692271597218</v>
      </c>
      <c r="H181" t="s">
        <v>2189</v>
      </c>
      <c r="K181" t="s">
        <v>2233</v>
      </c>
      <c r="L181" s="2">
        <v>45161</v>
      </c>
      <c r="M181" t="s">
        <v>73</v>
      </c>
      <c r="N181" t="s">
        <v>2191</v>
      </c>
      <c r="O181" t="s">
        <v>77</v>
      </c>
      <c r="P181" t="s">
        <v>2192</v>
      </c>
      <c r="S181" t="s">
        <v>2235</v>
      </c>
      <c r="T181" t="s">
        <v>2551</v>
      </c>
      <c r="V181" t="s">
        <v>2195</v>
      </c>
      <c r="X181" t="s">
        <v>2253</v>
      </c>
      <c r="AA181" t="s">
        <v>2206</v>
      </c>
      <c r="AB181">
        <v>0</v>
      </c>
      <c r="AC181">
        <v>0</v>
      </c>
      <c r="AD181">
        <v>0</v>
      </c>
      <c r="AE181">
        <v>1</v>
      </c>
      <c r="AF181">
        <v>1</v>
      </c>
      <c r="EK181" t="s">
        <v>2886</v>
      </c>
      <c r="EL181">
        <v>1</v>
      </c>
      <c r="EM181">
        <v>1</v>
      </c>
      <c r="EN181">
        <v>1</v>
      </c>
      <c r="EO181">
        <v>1</v>
      </c>
      <c r="EP181">
        <v>0</v>
      </c>
      <c r="EQ181">
        <v>4</v>
      </c>
      <c r="ES181" t="s">
        <v>2200</v>
      </c>
      <c r="ET181">
        <v>5000</v>
      </c>
      <c r="EU181" t="s">
        <v>2342</v>
      </c>
      <c r="EX181">
        <v>30</v>
      </c>
      <c r="EY181">
        <v>2</v>
      </c>
      <c r="EZ181">
        <v>0</v>
      </c>
      <c r="FA181">
        <v>40</v>
      </c>
      <c r="FB181">
        <v>120</v>
      </c>
      <c r="FD181" t="s">
        <v>2200</v>
      </c>
      <c r="FE181">
        <v>3000</v>
      </c>
      <c r="FF181" t="s">
        <v>2239</v>
      </c>
      <c r="FI181">
        <v>45</v>
      </c>
      <c r="FJ181">
        <v>2</v>
      </c>
      <c r="FK181">
        <v>0</v>
      </c>
      <c r="FL181">
        <v>30</v>
      </c>
      <c r="FM181">
        <v>90</v>
      </c>
      <c r="FO181" t="s">
        <v>2200</v>
      </c>
      <c r="FP181">
        <v>1500</v>
      </c>
      <c r="FQ181" t="s">
        <v>2239</v>
      </c>
      <c r="FT181">
        <v>60</v>
      </c>
      <c r="FU181">
        <v>3</v>
      </c>
      <c r="FV181">
        <v>0</v>
      </c>
      <c r="FW181">
        <v>50</v>
      </c>
      <c r="FX181">
        <v>200</v>
      </c>
      <c r="FZ181" t="s">
        <v>2200</v>
      </c>
      <c r="GA181">
        <v>1800</v>
      </c>
      <c r="GB181" t="s">
        <v>2222</v>
      </c>
      <c r="GE181">
        <v>30</v>
      </c>
      <c r="GF181">
        <v>2</v>
      </c>
      <c r="GG181">
        <v>0</v>
      </c>
      <c r="GH181">
        <v>50</v>
      </c>
      <c r="GI181">
        <v>150</v>
      </c>
      <c r="GK181" t="s">
        <v>2220</v>
      </c>
      <c r="HH181" t="s">
        <v>2204</v>
      </c>
      <c r="HI181">
        <v>1</v>
      </c>
      <c r="HJ181">
        <v>0</v>
      </c>
      <c r="HK181">
        <v>0</v>
      </c>
      <c r="HL181">
        <v>0</v>
      </c>
      <c r="JB181" t="s">
        <v>2206</v>
      </c>
      <c r="JC181">
        <v>0</v>
      </c>
      <c r="JD181">
        <v>0</v>
      </c>
      <c r="JE181">
        <v>0</v>
      </c>
      <c r="JF181">
        <v>0</v>
      </c>
      <c r="JG181">
        <v>0</v>
      </c>
      <c r="JH181">
        <v>0</v>
      </c>
      <c r="JI181">
        <v>0</v>
      </c>
      <c r="JJ181">
        <v>0</v>
      </c>
      <c r="JK181">
        <v>0</v>
      </c>
      <c r="JL181">
        <v>0</v>
      </c>
      <c r="JM181">
        <v>0</v>
      </c>
      <c r="JN181">
        <v>0</v>
      </c>
      <c r="JO181">
        <v>0</v>
      </c>
      <c r="JP181">
        <v>0</v>
      </c>
      <c r="JQ181">
        <v>0</v>
      </c>
      <c r="JR181">
        <v>1</v>
      </c>
      <c r="JS181">
        <v>1</v>
      </c>
      <c r="JT181">
        <v>6</v>
      </c>
      <c r="UW181" t="s">
        <v>2206</v>
      </c>
      <c r="UX181">
        <v>0</v>
      </c>
      <c r="UY181">
        <v>0</v>
      </c>
      <c r="UZ181">
        <v>0</v>
      </c>
      <c r="VA181">
        <v>0</v>
      </c>
      <c r="VB181">
        <v>0</v>
      </c>
      <c r="VC181">
        <v>0</v>
      </c>
      <c r="VD181">
        <v>0</v>
      </c>
      <c r="VE181">
        <v>0</v>
      </c>
      <c r="VF181">
        <v>0</v>
      </c>
      <c r="VG181">
        <v>0</v>
      </c>
      <c r="VH181">
        <v>0</v>
      </c>
      <c r="VI181">
        <v>0</v>
      </c>
      <c r="VJ181">
        <v>0</v>
      </c>
      <c r="VK181">
        <v>0</v>
      </c>
      <c r="VL181">
        <v>0</v>
      </c>
      <c r="VM181">
        <v>0</v>
      </c>
      <c r="VN181">
        <v>0</v>
      </c>
      <c r="VO181">
        <v>0</v>
      </c>
      <c r="VP181">
        <v>0</v>
      </c>
      <c r="VQ181">
        <v>0</v>
      </c>
      <c r="VR181">
        <v>0</v>
      </c>
      <c r="VS181">
        <v>0</v>
      </c>
      <c r="VT181">
        <v>0</v>
      </c>
      <c r="VU181">
        <v>0</v>
      </c>
      <c r="VV181">
        <v>0</v>
      </c>
      <c r="VW181">
        <v>0</v>
      </c>
      <c r="VX181">
        <v>0</v>
      </c>
      <c r="VY181">
        <v>1</v>
      </c>
      <c r="VZ181">
        <v>1</v>
      </c>
      <c r="AQG181" t="s">
        <v>2206</v>
      </c>
      <c r="AQH181">
        <v>1</v>
      </c>
      <c r="AQI181">
        <v>0</v>
      </c>
      <c r="AQJ181">
        <v>0</v>
      </c>
      <c r="AQK181">
        <v>0</v>
      </c>
      <c r="AQL181">
        <v>0</v>
      </c>
      <c r="AQM181">
        <v>0</v>
      </c>
      <c r="AQN181">
        <v>0</v>
      </c>
      <c r="AQO181">
        <v>0</v>
      </c>
      <c r="AQP181">
        <v>0</v>
      </c>
      <c r="AQQ181">
        <v>0</v>
      </c>
      <c r="AQS181" t="s">
        <v>2305</v>
      </c>
      <c r="AQT181">
        <v>0</v>
      </c>
      <c r="AQU181">
        <v>0</v>
      </c>
      <c r="AQV181">
        <v>1</v>
      </c>
      <c r="AQW181">
        <v>0</v>
      </c>
      <c r="AQX181">
        <v>0</v>
      </c>
      <c r="AQY181">
        <v>0</v>
      </c>
      <c r="AQZ181">
        <v>0</v>
      </c>
      <c r="ARA181">
        <v>0</v>
      </c>
      <c r="ARB181">
        <v>0</v>
      </c>
      <c r="ARC181">
        <v>0</v>
      </c>
      <c r="ARD181">
        <v>0</v>
      </c>
      <c r="ARF181" t="s">
        <v>2306</v>
      </c>
      <c r="ARG181" t="s">
        <v>2220</v>
      </c>
      <c r="ARH181">
        <v>1</v>
      </c>
      <c r="ARI181">
        <v>0</v>
      </c>
      <c r="ARJ181">
        <v>0</v>
      </c>
      <c r="ARK181">
        <v>0</v>
      </c>
      <c r="ARL181">
        <v>0</v>
      </c>
      <c r="ARM181">
        <v>0</v>
      </c>
      <c r="ARO181" t="s">
        <v>2206</v>
      </c>
      <c r="ARP181">
        <v>1</v>
      </c>
      <c r="ARQ181">
        <v>0</v>
      </c>
      <c r="ARR181">
        <v>0</v>
      </c>
      <c r="ARS181">
        <v>0</v>
      </c>
      <c r="ART181">
        <v>0</v>
      </c>
      <c r="ARU181">
        <v>0</v>
      </c>
      <c r="ARW181">
        <v>0</v>
      </c>
      <c r="ARX181">
        <v>0</v>
      </c>
      <c r="ARY181">
        <v>0</v>
      </c>
      <c r="ASB181" t="s">
        <v>2211</v>
      </c>
      <c r="ASC181" t="s">
        <v>2206</v>
      </c>
      <c r="ASD181">
        <v>1</v>
      </c>
      <c r="ASE181">
        <v>0</v>
      </c>
      <c r="ASF181">
        <v>0</v>
      </c>
      <c r="ASG181">
        <v>0</v>
      </c>
      <c r="ASH181">
        <v>0</v>
      </c>
      <c r="ASI181">
        <v>0</v>
      </c>
      <c r="ASJ181">
        <v>0</v>
      </c>
      <c r="ASK181">
        <v>0</v>
      </c>
      <c r="ASL181">
        <v>0</v>
      </c>
      <c r="ASN181" t="s">
        <v>2206</v>
      </c>
      <c r="ASO181">
        <v>1</v>
      </c>
      <c r="ASP181">
        <v>0</v>
      </c>
      <c r="ASQ181">
        <v>0</v>
      </c>
      <c r="ASR181">
        <v>0</v>
      </c>
      <c r="ASS181">
        <v>0</v>
      </c>
      <c r="AST181">
        <v>0</v>
      </c>
      <c r="ASU181">
        <v>0</v>
      </c>
      <c r="ASV181">
        <v>0</v>
      </c>
      <c r="ASW181">
        <v>0</v>
      </c>
      <c r="ASX181">
        <v>0</v>
      </c>
      <c r="ASZ181" t="s">
        <v>2206</v>
      </c>
      <c r="ATA181">
        <v>1</v>
      </c>
      <c r="ATB181">
        <v>0</v>
      </c>
      <c r="ATC181">
        <v>0</v>
      </c>
      <c r="ATD181">
        <v>0</v>
      </c>
      <c r="ATE181">
        <v>0</v>
      </c>
      <c r="ATF181">
        <v>0</v>
      </c>
      <c r="ATG181">
        <v>0</v>
      </c>
      <c r="ATH181">
        <v>0</v>
      </c>
      <c r="ATI181">
        <v>0</v>
      </c>
      <c r="ATK181" t="s">
        <v>2206</v>
      </c>
      <c r="ATL181">
        <v>1</v>
      </c>
      <c r="ATM181">
        <v>0</v>
      </c>
      <c r="ATN181">
        <v>0</v>
      </c>
      <c r="ATO181">
        <v>0</v>
      </c>
      <c r="ATP181">
        <v>0</v>
      </c>
      <c r="ATQ181">
        <v>0</v>
      </c>
      <c r="ATR181">
        <v>0</v>
      </c>
      <c r="ATS181">
        <v>0</v>
      </c>
      <c r="ATT181">
        <v>0</v>
      </c>
      <c r="ATV181" t="s">
        <v>2213</v>
      </c>
      <c r="ATZ181" t="s">
        <v>2213</v>
      </c>
      <c r="AUD181" t="s">
        <v>2555</v>
      </c>
      <c r="AUF181" t="s">
        <v>2251</v>
      </c>
      <c r="AUI181">
        <v>470654844</v>
      </c>
      <c r="AUJ181" s="2">
        <v>45161.783946759257</v>
      </c>
      <c r="AUM181" t="s">
        <v>2214</v>
      </c>
      <c r="AUN181" t="s">
        <v>2215</v>
      </c>
      <c r="AUO181" t="s">
        <v>2216</v>
      </c>
    </row>
    <row r="182" spans="1:598 1125:1237" x14ac:dyDescent="0.35">
      <c r="A182">
        <v>181</v>
      </c>
      <c r="B182" t="s">
        <v>2889</v>
      </c>
      <c r="C182" s="2">
        <v>45161</v>
      </c>
      <c r="D182" t="s">
        <v>2549</v>
      </c>
      <c r="E182" t="s">
        <v>2575</v>
      </c>
      <c r="F182" s="2">
        <v>45161.692340497677</v>
      </c>
      <c r="G182" s="2">
        <v>45161.696818321747</v>
      </c>
      <c r="H182" t="s">
        <v>2189</v>
      </c>
      <c r="K182" t="s">
        <v>2233</v>
      </c>
      <c r="L182" s="2">
        <v>45161</v>
      </c>
      <c r="M182" t="s">
        <v>73</v>
      </c>
      <c r="N182" t="s">
        <v>2191</v>
      </c>
      <c r="O182" t="s">
        <v>77</v>
      </c>
      <c r="P182" t="s">
        <v>2192</v>
      </c>
      <c r="S182" t="s">
        <v>2235</v>
      </c>
      <c r="T182" t="s">
        <v>2551</v>
      </c>
      <c r="V182" t="s">
        <v>2195</v>
      </c>
      <c r="X182" t="s">
        <v>2253</v>
      </c>
      <c r="AA182" t="s">
        <v>2206</v>
      </c>
      <c r="AB182">
        <v>0</v>
      </c>
      <c r="AC182">
        <v>0</v>
      </c>
      <c r="AD182">
        <v>0</v>
      </c>
      <c r="AE182">
        <v>1</v>
      </c>
      <c r="AF182">
        <v>1</v>
      </c>
      <c r="EK182" t="s">
        <v>2886</v>
      </c>
      <c r="EL182">
        <v>1</v>
      </c>
      <c r="EM182">
        <v>1</v>
      </c>
      <c r="EN182">
        <v>1</v>
      </c>
      <c r="EO182">
        <v>1</v>
      </c>
      <c r="EP182">
        <v>0</v>
      </c>
      <c r="EQ182">
        <v>4</v>
      </c>
      <c r="ES182" t="s">
        <v>2200</v>
      </c>
      <c r="ET182">
        <v>5000</v>
      </c>
      <c r="EU182" t="s">
        <v>2222</v>
      </c>
      <c r="EX182">
        <v>35</v>
      </c>
      <c r="EY182">
        <v>2</v>
      </c>
      <c r="EZ182">
        <v>0</v>
      </c>
      <c r="FA182">
        <v>30</v>
      </c>
      <c r="FB182">
        <v>100</v>
      </c>
      <c r="FD182" t="s">
        <v>2200</v>
      </c>
      <c r="FE182">
        <v>3000</v>
      </c>
      <c r="FF182" t="s">
        <v>2222</v>
      </c>
      <c r="FI182">
        <v>40</v>
      </c>
      <c r="FJ182">
        <v>2</v>
      </c>
      <c r="FK182">
        <v>0</v>
      </c>
      <c r="FL182">
        <v>20</v>
      </c>
      <c r="FM182">
        <v>90</v>
      </c>
      <c r="FO182" t="s">
        <v>2200</v>
      </c>
      <c r="FP182">
        <v>1500</v>
      </c>
      <c r="FQ182" t="s">
        <v>2222</v>
      </c>
      <c r="FT182">
        <v>40</v>
      </c>
      <c r="FU182">
        <v>2</v>
      </c>
      <c r="FV182">
        <v>0</v>
      </c>
      <c r="FW182">
        <v>30</v>
      </c>
      <c r="FX182">
        <v>80</v>
      </c>
      <c r="FZ182" t="s">
        <v>2200</v>
      </c>
      <c r="GA182">
        <v>1800</v>
      </c>
      <c r="GB182" t="s">
        <v>2222</v>
      </c>
      <c r="GE182">
        <v>50</v>
      </c>
      <c r="GF182">
        <v>2</v>
      </c>
      <c r="GG182">
        <v>0</v>
      </c>
      <c r="GH182">
        <v>60</v>
      </c>
      <c r="GI182">
        <v>120</v>
      </c>
      <c r="GK182" t="s">
        <v>2195</v>
      </c>
      <c r="GM182" t="s">
        <v>2448</v>
      </c>
      <c r="GN182">
        <v>1</v>
      </c>
      <c r="GO182">
        <v>0</v>
      </c>
      <c r="GP182">
        <v>0</v>
      </c>
      <c r="GQ182">
        <v>0</v>
      </c>
      <c r="GR182">
        <v>0</v>
      </c>
      <c r="GT182" t="s">
        <v>482</v>
      </c>
      <c r="GU182">
        <v>0</v>
      </c>
      <c r="GV182">
        <v>0</v>
      </c>
      <c r="GW182">
        <v>1</v>
      </c>
      <c r="GX182">
        <v>0</v>
      </c>
      <c r="GY182">
        <v>0</v>
      </c>
      <c r="GZ182">
        <v>0</v>
      </c>
      <c r="HA182">
        <v>0</v>
      </c>
      <c r="HB182">
        <v>0</v>
      </c>
      <c r="HC182">
        <v>0</v>
      </c>
      <c r="HD182">
        <v>0</v>
      </c>
      <c r="HE182">
        <v>0</v>
      </c>
      <c r="HH182" t="s">
        <v>2204</v>
      </c>
      <c r="HI182">
        <v>1</v>
      </c>
      <c r="HJ182">
        <v>0</v>
      </c>
      <c r="HK182">
        <v>0</v>
      </c>
      <c r="HL182">
        <v>0</v>
      </c>
      <c r="JB182" t="s">
        <v>2206</v>
      </c>
      <c r="JC182">
        <v>0</v>
      </c>
      <c r="JD182">
        <v>0</v>
      </c>
      <c r="JE182">
        <v>0</v>
      </c>
      <c r="JF182">
        <v>0</v>
      </c>
      <c r="JG182">
        <v>0</v>
      </c>
      <c r="JH182">
        <v>0</v>
      </c>
      <c r="JI182">
        <v>0</v>
      </c>
      <c r="JJ182">
        <v>0</v>
      </c>
      <c r="JK182">
        <v>0</v>
      </c>
      <c r="JL182">
        <v>0</v>
      </c>
      <c r="JM182">
        <v>0</v>
      </c>
      <c r="JN182">
        <v>0</v>
      </c>
      <c r="JO182">
        <v>0</v>
      </c>
      <c r="JP182">
        <v>0</v>
      </c>
      <c r="JQ182">
        <v>0</v>
      </c>
      <c r="JR182">
        <v>1</v>
      </c>
      <c r="JS182">
        <v>1</v>
      </c>
      <c r="JT182">
        <v>6</v>
      </c>
      <c r="UW182" t="s">
        <v>2206</v>
      </c>
      <c r="UX182">
        <v>0</v>
      </c>
      <c r="UY182">
        <v>0</v>
      </c>
      <c r="UZ182">
        <v>0</v>
      </c>
      <c r="VA182">
        <v>0</v>
      </c>
      <c r="VB182">
        <v>0</v>
      </c>
      <c r="VC182">
        <v>0</v>
      </c>
      <c r="VD182">
        <v>0</v>
      </c>
      <c r="VE182">
        <v>0</v>
      </c>
      <c r="VF182">
        <v>0</v>
      </c>
      <c r="VG182">
        <v>0</v>
      </c>
      <c r="VH182">
        <v>0</v>
      </c>
      <c r="VI182">
        <v>0</v>
      </c>
      <c r="VJ182">
        <v>0</v>
      </c>
      <c r="VK182">
        <v>0</v>
      </c>
      <c r="VL182">
        <v>0</v>
      </c>
      <c r="VM182">
        <v>0</v>
      </c>
      <c r="VN182">
        <v>0</v>
      </c>
      <c r="VO182">
        <v>0</v>
      </c>
      <c r="VP182">
        <v>0</v>
      </c>
      <c r="VQ182">
        <v>0</v>
      </c>
      <c r="VR182">
        <v>0</v>
      </c>
      <c r="VS182">
        <v>0</v>
      </c>
      <c r="VT182">
        <v>0</v>
      </c>
      <c r="VU182">
        <v>0</v>
      </c>
      <c r="VV182">
        <v>0</v>
      </c>
      <c r="VW182">
        <v>0</v>
      </c>
      <c r="VX182">
        <v>0</v>
      </c>
      <c r="VY182">
        <v>1</v>
      </c>
      <c r="VZ182">
        <v>1</v>
      </c>
      <c r="AQG182" t="s">
        <v>2206</v>
      </c>
      <c r="AQH182">
        <v>1</v>
      </c>
      <c r="AQI182">
        <v>0</v>
      </c>
      <c r="AQJ182">
        <v>0</v>
      </c>
      <c r="AQK182">
        <v>0</v>
      </c>
      <c r="AQL182">
        <v>0</v>
      </c>
      <c r="AQM182">
        <v>0</v>
      </c>
      <c r="AQN182">
        <v>0</v>
      </c>
      <c r="AQO182">
        <v>0</v>
      </c>
      <c r="AQP182">
        <v>0</v>
      </c>
      <c r="AQQ182">
        <v>0</v>
      </c>
      <c r="AQS182" t="s">
        <v>2305</v>
      </c>
      <c r="AQT182">
        <v>0</v>
      </c>
      <c r="AQU182">
        <v>0</v>
      </c>
      <c r="AQV182">
        <v>1</v>
      </c>
      <c r="AQW182">
        <v>0</v>
      </c>
      <c r="AQX182">
        <v>0</v>
      </c>
      <c r="AQY182">
        <v>0</v>
      </c>
      <c r="AQZ182">
        <v>0</v>
      </c>
      <c r="ARA182">
        <v>0</v>
      </c>
      <c r="ARB182">
        <v>0</v>
      </c>
      <c r="ARC182">
        <v>0</v>
      </c>
      <c r="ARD182">
        <v>0</v>
      </c>
      <c r="ARF182" t="s">
        <v>2306</v>
      </c>
      <c r="ARG182" t="s">
        <v>2220</v>
      </c>
      <c r="ARH182">
        <v>1</v>
      </c>
      <c r="ARI182">
        <v>0</v>
      </c>
      <c r="ARJ182">
        <v>0</v>
      </c>
      <c r="ARK182">
        <v>0</v>
      </c>
      <c r="ARL182">
        <v>0</v>
      </c>
      <c r="ARM182">
        <v>0</v>
      </c>
      <c r="ARO182" t="s">
        <v>2206</v>
      </c>
      <c r="ARP182">
        <v>1</v>
      </c>
      <c r="ARQ182">
        <v>0</v>
      </c>
      <c r="ARR182">
        <v>0</v>
      </c>
      <c r="ARS182">
        <v>0</v>
      </c>
      <c r="ART182">
        <v>0</v>
      </c>
      <c r="ARU182">
        <v>0</v>
      </c>
      <c r="ARW182">
        <v>0</v>
      </c>
      <c r="ARX182">
        <v>0</v>
      </c>
      <c r="ARY182">
        <v>0</v>
      </c>
      <c r="ASB182" t="s">
        <v>2211</v>
      </c>
      <c r="ASC182" t="s">
        <v>2206</v>
      </c>
      <c r="ASD182">
        <v>1</v>
      </c>
      <c r="ASE182">
        <v>0</v>
      </c>
      <c r="ASF182">
        <v>0</v>
      </c>
      <c r="ASG182">
        <v>0</v>
      </c>
      <c r="ASH182">
        <v>0</v>
      </c>
      <c r="ASI182">
        <v>0</v>
      </c>
      <c r="ASJ182">
        <v>0</v>
      </c>
      <c r="ASK182">
        <v>0</v>
      </c>
      <c r="ASL182">
        <v>0</v>
      </c>
      <c r="ASN182" t="s">
        <v>2206</v>
      </c>
      <c r="ASO182">
        <v>1</v>
      </c>
      <c r="ASP182">
        <v>0</v>
      </c>
      <c r="ASQ182">
        <v>0</v>
      </c>
      <c r="ASR182">
        <v>0</v>
      </c>
      <c r="ASS182">
        <v>0</v>
      </c>
      <c r="AST182">
        <v>0</v>
      </c>
      <c r="ASU182">
        <v>0</v>
      </c>
      <c r="ASV182">
        <v>0</v>
      </c>
      <c r="ASW182">
        <v>0</v>
      </c>
      <c r="ASX182">
        <v>0</v>
      </c>
      <c r="ASZ182" t="s">
        <v>2206</v>
      </c>
      <c r="ATA182">
        <v>1</v>
      </c>
      <c r="ATB182">
        <v>0</v>
      </c>
      <c r="ATC182">
        <v>0</v>
      </c>
      <c r="ATD182">
        <v>0</v>
      </c>
      <c r="ATE182">
        <v>0</v>
      </c>
      <c r="ATF182">
        <v>0</v>
      </c>
      <c r="ATG182">
        <v>0</v>
      </c>
      <c r="ATH182">
        <v>0</v>
      </c>
      <c r="ATI182">
        <v>0</v>
      </c>
      <c r="ATK182" t="s">
        <v>2206</v>
      </c>
      <c r="ATL182">
        <v>1</v>
      </c>
      <c r="ATM182">
        <v>0</v>
      </c>
      <c r="ATN182">
        <v>0</v>
      </c>
      <c r="ATO182">
        <v>0</v>
      </c>
      <c r="ATP182">
        <v>0</v>
      </c>
      <c r="ATQ182">
        <v>0</v>
      </c>
      <c r="ATR182">
        <v>0</v>
      </c>
      <c r="ATS182">
        <v>0</v>
      </c>
      <c r="ATT182">
        <v>0</v>
      </c>
      <c r="ATV182" t="s">
        <v>2213</v>
      </c>
      <c r="ATZ182" t="s">
        <v>2213</v>
      </c>
      <c r="AUD182" t="s">
        <v>2555</v>
      </c>
      <c r="AUF182" t="s">
        <v>2251</v>
      </c>
      <c r="AUI182">
        <v>470654854</v>
      </c>
      <c r="AUJ182" s="2">
        <v>45161.78396990741</v>
      </c>
      <c r="AUM182" t="s">
        <v>2214</v>
      </c>
      <c r="AUN182" t="s">
        <v>2215</v>
      </c>
      <c r="AUO182" t="s">
        <v>2216</v>
      </c>
    </row>
    <row r="183" spans="1:598 1125:1237" x14ac:dyDescent="0.35">
      <c r="A183">
        <v>182</v>
      </c>
      <c r="B183" t="s">
        <v>2890</v>
      </c>
      <c r="C183" s="2">
        <v>45161</v>
      </c>
      <c r="D183" t="s">
        <v>2549</v>
      </c>
      <c r="E183" t="s">
        <v>2575</v>
      </c>
      <c r="F183" s="2">
        <v>45161.698469282397</v>
      </c>
      <c r="G183" s="2">
        <v>45161.707724918982</v>
      </c>
      <c r="H183" t="s">
        <v>2189</v>
      </c>
      <c r="K183" t="s">
        <v>2233</v>
      </c>
      <c r="L183" s="2">
        <v>45161</v>
      </c>
      <c r="M183" t="s">
        <v>73</v>
      </c>
      <c r="N183" t="s">
        <v>2191</v>
      </c>
      <c r="O183" t="s">
        <v>77</v>
      </c>
      <c r="P183" t="s">
        <v>2192</v>
      </c>
      <c r="S183" t="s">
        <v>2235</v>
      </c>
      <c r="T183" t="s">
        <v>2551</v>
      </c>
      <c r="V183" t="s">
        <v>2195</v>
      </c>
      <c r="X183" t="s">
        <v>2253</v>
      </c>
      <c r="AA183" t="s">
        <v>2891</v>
      </c>
      <c r="AB183">
        <v>1</v>
      </c>
      <c r="AC183">
        <v>1</v>
      </c>
      <c r="AD183">
        <v>1</v>
      </c>
      <c r="AE183">
        <v>0</v>
      </c>
      <c r="AF183">
        <v>3</v>
      </c>
      <c r="AH183" t="s">
        <v>2200</v>
      </c>
      <c r="AI183">
        <v>1000</v>
      </c>
      <c r="AJ183" t="s">
        <v>2239</v>
      </c>
      <c r="AM183">
        <v>35</v>
      </c>
      <c r="AN183">
        <v>2</v>
      </c>
      <c r="AO183">
        <v>0</v>
      </c>
      <c r="AP183">
        <v>30</v>
      </c>
      <c r="AQ183">
        <v>120</v>
      </c>
      <c r="AS183" t="s">
        <v>2200</v>
      </c>
      <c r="AT183" t="s">
        <v>2285</v>
      </c>
      <c r="AU183">
        <v>1</v>
      </c>
      <c r="AV183">
        <v>1</v>
      </c>
      <c r="AW183">
        <v>1000</v>
      </c>
      <c r="AX183">
        <v>1250</v>
      </c>
      <c r="AY183" t="s">
        <v>2239</v>
      </c>
      <c r="BB183">
        <v>20</v>
      </c>
      <c r="BC183">
        <v>2</v>
      </c>
      <c r="BD183">
        <v>0</v>
      </c>
      <c r="BE183">
        <v>40</v>
      </c>
      <c r="BF183">
        <v>100</v>
      </c>
      <c r="BH183" t="s">
        <v>2200</v>
      </c>
      <c r="BI183" t="s">
        <v>2269</v>
      </c>
      <c r="BJ183">
        <v>1</v>
      </c>
      <c r="BK183">
        <v>1</v>
      </c>
      <c r="BL183">
        <v>450</v>
      </c>
      <c r="BM183">
        <v>300</v>
      </c>
      <c r="BN183" t="s">
        <v>2342</v>
      </c>
      <c r="BQ183">
        <v>15</v>
      </c>
      <c r="BR183">
        <v>1</v>
      </c>
      <c r="BS183">
        <v>0</v>
      </c>
      <c r="BT183">
        <v>200</v>
      </c>
      <c r="BU183">
        <v>600</v>
      </c>
      <c r="BW183" t="s">
        <v>2195</v>
      </c>
      <c r="BY183" t="s">
        <v>2197</v>
      </c>
      <c r="BZ183">
        <v>1</v>
      </c>
      <c r="CA183">
        <v>0</v>
      </c>
      <c r="CB183">
        <v>1</v>
      </c>
      <c r="CC183">
        <v>0</v>
      </c>
      <c r="CE183" t="s">
        <v>482</v>
      </c>
      <c r="CF183">
        <v>0</v>
      </c>
      <c r="CG183">
        <v>0</v>
      </c>
      <c r="CH183">
        <v>1</v>
      </c>
      <c r="CI183">
        <v>0</v>
      </c>
      <c r="CJ183">
        <v>0</v>
      </c>
      <c r="CK183">
        <v>0</v>
      </c>
      <c r="CL183">
        <v>0</v>
      </c>
      <c r="CM183">
        <v>0</v>
      </c>
      <c r="CN183">
        <v>0</v>
      </c>
      <c r="CO183">
        <v>0</v>
      </c>
      <c r="CP183">
        <v>0</v>
      </c>
      <c r="CS183" t="s">
        <v>2204</v>
      </c>
      <c r="CT183">
        <v>1</v>
      </c>
      <c r="CU183">
        <v>0</v>
      </c>
      <c r="CV183">
        <v>0</v>
      </c>
      <c r="CW183">
        <v>0</v>
      </c>
      <c r="EK183" t="s">
        <v>2206</v>
      </c>
      <c r="EL183">
        <v>0</v>
      </c>
      <c r="EM183">
        <v>0</v>
      </c>
      <c r="EN183">
        <v>0</v>
      </c>
      <c r="EO183">
        <v>0</v>
      </c>
      <c r="EP183">
        <v>1</v>
      </c>
      <c r="EQ183">
        <v>1</v>
      </c>
      <c r="JB183" t="s">
        <v>2206</v>
      </c>
      <c r="JC183">
        <v>0</v>
      </c>
      <c r="JD183">
        <v>0</v>
      </c>
      <c r="JE183">
        <v>0</v>
      </c>
      <c r="JF183">
        <v>0</v>
      </c>
      <c r="JG183">
        <v>0</v>
      </c>
      <c r="JH183">
        <v>0</v>
      </c>
      <c r="JI183">
        <v>0</v>
      </c>
      <c r="JJ183">
        <v>0</v>
      </c>
      <c r="JK183">
        <v>0</v>
      </c>
      <c r="JL183">
        <v>0</v>
      </c>
      <c r="JM183">
        <v>0</v>
      </c>
      <c r="JN183">
        <v>0</v>
      </c>
      <c r="JO183">
        <v>0</v>
      </c>
      <c r="JP183">
        <v>0</v>
      </c>
      <c r="JQ183">
        <v>0</v>
      </c>
      <c r="JR183">
        <v>1</v>
      </c>
      <c r="JS183">
        <v>1</v>
      </c>
      <c r="JT183">
        <v>5</v>
      </c>
      <c r="UW183" t="s">
        <v>2206</v>
      </c>
      <c r="UX183">
        <v>0</v>
      </c>
      <c r="UY183">
        <v>0</v>
      </c>
      <c r="UZ183">
        <v>0</v>
      </c>
      <c r="VA183">
        <v>0</v>
      </c>
      <c r="VB183">
        <v>0</v>
      </c>
      <c r="VC183">
        <v>0</v>
      </c>
      <c r="VD183">
        <v>0</v>
      </c>
      <c r="VE183">
        <v>0</v>
      </c>
      <c r="VF183">
        <v>0</v>
      </c>
      <c r="VG183">
        <v>0</v>
      </c>
      <c r="VH183">
        <v>0</v>
      </c>
      <c r="VI183">
        <v>0</v>
      </c>
      <c r="VJ183">
        <v>0</v>
      </c>
      <c r="VK183">
        <v>0</v>
      </c>
      <c r="VL183">
        <v>0</v>
      </c>
      <c r="VM183">
        <v>0</v>
      </c>
      <c r="VN183">
        <v>0</v>
      </c>
      <c r="VO183">
        <v>0</v>
      </c>
      <c r="VP183">
        <v>0</v>
      </c>
      <c r="VQ183">
        <v>0</v>
      </c>
      <c r="VR183">
        <v>0</v>
      </c>
      <c r="VS183">
        <v>0</v>
      </c>
      <c r="VT183">
        <v>0</v>
      </c>
      <c r="VU183">
        <v>0</v>
      </c>
      <c r="VV183">
        <v>0</v>
      </c>
      <c r="VW183">
        <v>0</v>
      </c>
      <c r="VX183">
        <v>0</v>
      </c>
      <c r="VY183">
        <v>1</v>
      </c>
      <c r="VZ183">
        <v>1</v>
      </c>
      <c r="AQG183" t="s">
        <v>2206</v>
      </c>
      <c r="AQH183">
        <v>1</v>
      </c>
      <c r="AQI183">
        <v>0</v>
      </c>
      <c r="AQJ183">
        <v>0</v>
      </c>
      <c r="AQK183">
        <v>0</v>
      </c>
      <c r="AQL183">
        <v>0</v>
      </c>
      <c r="AQM183">
        <v>0</v>
      </c>
      <c r="AQN183">
        <v>0</v>
      </c>
      <c r="AQO183">
        <v>0</v>
      </c>
      <c r="AQP183">
        <v>0</v>
      </c>
      <c r="AQQ183">
        <v>0</v>
      </c>
      <c r="AQS183" t="s">
        <v>2305</v>
      </c>
      <c r="AQT183">
        <v>0</v>
      </c>
      <c r="AQU183">
        <v>0</v>
      </c>
      <c r="AQV183">
        <v>1</v>
      </c>
      <c r="AQW183">
        <v>0</v>
      </c>
      <c r="AQX183">
        <v>0</v>
      </c>
      <c r="AQY183">
        <v>0</v>
      </c>
      <c r="AQZ183">
        <v>0</v>
      </c>
      <c r="ARA183">
        <v>0</v>
      </c>
      <c r="ARB183">
        <v>0</v>
      </c>
      <c r="ARC183">
        <v>0</v>
      </c>
      <c r="ARD183">
        <v>0</v>
      </c>
      <c r="ARF183" t="s">
        <v>2306</v>
      </c>
      <c r="ARG183" t="s">
        <v>2220</v>
      </c>
      <c r="ARH183">
        <v>1</v>
      </c>
      <c r="ARI183">
        <v>0</v>
      </c>
      <c r="ARJ183">
        <v>0</v>
      </c>
      <c r="ARK183">
        <v>0</v>
      </c>
      <c r="ARL183">
        <v>0</v>
      </c>
      <c r="ARM183">
        <v>0</v>
      </c>
      <c r="ARO183" t="s">
        <v>2206</v>
      </c>
      <c r="ARP183">
        <v>1</v>
      </c>
      <c r="ARQ183">
        <v>0</v>
      </c>
      <c r="ARR183">
        <v>0</v>
      </c>
      <c r="ARS183">
        <v>0</v>
      </c>
      <c r="ART183">
        <v>0</v>
      </c>
      <c r="ARU183">
        <v>0</v>
      </c>
      <c r="ARW183">
        <v>0</v>
      </c>
      <c r="ARX183">
        <v>0</v>
      </c>
      <c r="ARY183">
        <v>0</v>
      </c>
      <c r="ASB183" t="s">
        <v>2211</v>
      </c>
      <c r="ASC183" t="s">
        <v>2206</v>
      </c>
      <c r="ASD183">
        <v>1</v>
      </c>
      <c r="ASE183">
        <v>0</v>
      </c>
      <c r="ASF183">
        <v>0</v>
      </c>
      <c r="ASG183">
        <v>0</v>
      </c>
      <c r="ASH183">
        <v>0</v>
      </c>
      <c r="ASI183">
        <v>0</v>
      </c>
      <c r="ASJ183">
        <v>0</v>
      </c>
      <c r="ASK183">
        <v>0</v>
      </c>
      <c r="ASL183">
        <v>0</v>
      </c>
      <c r="ASN183" t="s">
        <v>2206</v>
      </c>
      <c r="ASO183">
        <v>1</v>
      </c>
      <c r="ASP183">
        <v>0</v>
      </c>
      <c r="ASQ183">
        <v>0</v>
      </c>
      <c r="ASR183">
        <v>0</v>
      </c>
      <c r="ASS183">
        <v>0</v>
      </c>
      <c r="AST183">
        <v>0</v>
      </c>
      <c r="ASU183">
        <v>0</v>
      </c>
      <c r="ASV183">
        <v>0</v>
      </c>
      <c r="ASW183">
        <v>0</v>
      </c>
      <c r="ASX183">
        <v>0</v>
      </c>
      <c r="ASZ183" t="s">
        <v>2206</v>
      </c>
      <c r="ATA183">
        <v>1</v>
      </c>
      <c r="ATB183">
        <v>0</v>
      </c>
      <c r="ATC183">
        <v>0</v>
      </c>
      <c r="ATD183">
        <v>0</v>
      </c>
      <c r="ATE183">
        <v>0</v>
      </c>
      <c r="ATF183">
        <v>0</v>
      </c>
      <c r="ATG183">
        <v>0</v>
      </c>
      <c r="ATH183">
        <v>0</v>
      </c>
      <c r="ATI183">
        <v>0</v>
      </c>
      <c r="ATK183" t="s">
        <v>2206</v>
      </c>
      <c r="ATL183">
        <v>1</v>
      </c>
      <c r="ATM183">
        <v>0</v>
      </c>
      <c r="ATN183">
        <v>0</v>
      </c>
      <c r="ATO183">
        <v>0</v>
      </c>
      <c r="ATP183">
        <v>0</v>
      </c>
      <c r="ATQ183">
        <v>0</v>
      </c>
      <c r="ATR183">
        <v>0</v>
      </c>
      <c r="ATS183">
        <v>0</v>
      </c>
      <c r="ATT183">
        <v>0</v>
      </c>
      <c r="ATV183" t="s">
        <v>2213</v>
      </c>
      <c r="ATZ183" t="s">
        <v>2213</v>
      </c>
      <c r="AUD183" t="s">
        <v>2892</v>
      </c>
      <c r="AUF183" t="s">
        <v>2555</v>
      </c>
      <c r="AUI183">
        <v>470654862</v>
      </c>
      <c r="AUJ183" s="2">
        <v>45161.783993055556</v>
      </c>
      <c r="AUM183" t="s">
        <v>2214</v>
      </c>
      <c r="AUN183" t="s">
        <v>2215</v>
      </c>
      <c r="AUO183" t="s">
        <v>2216</v>
      </c>
    </row>
    <row r="184" spans="1:598 1125:1237" x14ac:dyDescent="0.35">
      <c r="A184">
        <v>183</v>
      </c>
      <c r="B184" t="s">
        <v>2893</v>
      </c>
      <c r="C184" s="2">
        <v>45161</v>
      </c>
      <c r="D184" t="s">
        <v>2549</v>
      </c>
      <c r="E184" t="s">
        <v>2575</v>
      </c>
      <c r="F184" s="2">
        <v>45161.707832685177</v>
      </c>
      <c r="G184" s="2">
        <v>45161.710512962964</v>
      </c>
      <c r="H184" t="s">
        <v>2189</v>
      </c>
      <c r="K184" t="s">
        <v>2233</v>
      </c>
      <c r="L184" s="2">
        <v>45161</v>
      </c>
      <c r="M184" t="s">
        <v>73</v>
      </c>
      <c r="N184" t="s">
        <v>2191</v>
      </c>
      <c r="O184" t="s">
        <v>77</v>
      </c>
      <c r="P184" t="s">
        <v>2192</v>
      </c>
      <c r="S184" t="s">
        <v>2235</v>
      </c>
      <c r="T184" t="s">
        <v>2551</v>
      </c>
      <c r="V184" t="s">
        <v>2195</v>
      </c>
      <c r="X184" t="s">
        <v>2253</v>
      </c>
      <c r="AA184" t="s">
        <v>2444</v>
      </c>
      <c r="AB184">
        <v>1</v>
      </c>
      <c r="AC184">
        <v>1</v>
      </c>
      <c r="AD184">
        <v>1</v>
      </c>
      <c r="AE184">
        <v>0</v>
      </c>
      <c r="AF184">
        <v>3</v>
      </c>
      <c r="AH184" t="s">
        <v>2200</v>
      </c>
      <c r="AI184">
        <v>1000</v>
      </c>
      <c r="AJ184" t="s">
        <v>2239</v>
      </c>
      <c r="AM184">
        <v>30</v>
      </c>
      <c r="AN184">
        <v>2</v>
      </c>
      <c r="AO184">
        <v>0</v>
      </c>
      <c r="AP184">
        <v>40</v>
      </c>
      <c r="AQ184">
        <v>150</v>
      </c>
      <c r="AS184" t="s">
        <v>2200</v>
      </c>
      <c r="AT184" t="s">
        <v>2285</v>
      </c>
      <c r="AU184">
        <v>1</v>
      </c>
      <c r="AV184">
        <v>1</v>
      </c>
      <c r="AW184">
        <v>1000</v>
      </c>
      <c r="AX184">
        <v>1250</v>
      </c>
      <c r="AY184" t="s">
        <v>2222</v>
      </c>
      <c r="BB184">
        <v>35</v>
      </c>
      <c r="BC184">
        <v>2</v>
      </c>
      <c r="BD184">
        <v>0</v>
      </c>
      <c r="BE184">
        <v>40</v>
      </c>
      <c r="BF184">
        <v>200</v>
      </c>
      <c r="BH184" t="s">
        <v>2200</v>
      </c>
      <c r="BI184" t="s">
        <v>2894</v>
      </c>
      <c r="BJ184">
        <v>1</v>
      </c>
      <c r="BK184">
        <v>1</v>
      </c>
      <c r="BL184">
        <v>450</v>
      </c>
      <c r="BM184">
        <v>300</v>
      </c>
      <c r="BN184" t="s">
        <v>2222</v>
      </c>
      <c r="BQ184">
        <v>15</v>
      </c>
      <c r="BR184">
        <v>2</v>
      </c>
      <c r="BS184">
        <v>0</v>
      </c>
      <c r="BT184">
        <v>100</v>
      </c>
      <c r="BU184">
        <v>300</v>
      </c>
      <c r="BW184" t="s">
        <v>2220</v>
      </c>
      <c r="CS184" t="s">
        <v>2204</v>
      </c>
      <c r="CT184">
        <v>1</v>
      </c>
      <c r="CU184">
        <v>0</v>
      </c>
      <c r="CV184">
        <v>0</v>
      </c>
      <c r="CW184">
        <v>0</v>
      </c>
      <c r="EK184" t="s">
        <v>2206</v>
      </c>
      <c r="EL184">
        <v>0</v>
      </c>
      <c r="EM184">
        <v>0</v>
      </c>
      <c r="EN184">
        <v>0</v>
      </c>
      <c r="EO184">
        <v>0</v>
      </c>
      <c r="EP184">
        <v>1</v>
      </c>
      <c r="EQ184">
        <v>1</v>
      </c>
      <c r="JB184" t="s">
        <v>2206</v>
      </c>
      <c r="JC184">
        <v>0</v>
      </c>
      <c r="JD184">
        <v>0</v>
      </c>
      <c r="JE184">
        <v>0</v>
      </c>
      <c r="JF184">
        <v>0</v>
      </c>
      <c r="JG184">
        <v>0</v>
      </c>
      <c r="JH184">
        <v>0</v>
      </c>
      <c r="JI184">
        <v>0</v>
      </c>
      <c r="JJ184">
        <v>0</v>
      </c>
      <c r="JK184">
        <v>0</v>
      </c>
      <c r="JL184">
        <v>0</v>
      </c>
      <c r="JM184">
        <v>0</v>
      </c>
      <c r="JN184">
        <v>0</v>
      </c>
      <c r="JO184">
        <v>0</v>
      </c>
      <c r="JP184">
        <v>0</v>
      </c>
      <c r="JQ184">
        <v>0</v>
      </c>
      <c r="JR184">
        <v>1</v>
      </c>
      <c r="JS184">
        <v>1</v>
      </c>
      <c r="JT184">
        <v>5</v>
      </c>
      <c r="UW184" t="s">
        <v>2206</v>
      </c>
      <c r="UX184">
        <v>0</v>
      </c>
      <c r="UY184">
        <v>0</v>
      </c>
      <c r="UZ184">
        <v>0</v>
      </c>
      <c r="VA184">
        <v>0</v>
      </c>
      <c r="VB184">
        <v>0</v>
      </c>
      <c r="VC184">
        <v>0</v>
      </c>
      <c r="VD184">
        <v>0</v>
      </c>
      <c r="VE184">
        <v>0</v>
      </c>
      <c r="VF184">
        <v>0</v>
      </c>
      <c r="VG184">
        <v>0</v>
      </c>
      <c r="VH184">
        <v>0</v>
      </c>
      <c r="VI184">
        <v>0</v>
      </c>
      <c r="VJ184">
        <v>0</v>
      </c>
      <c r="VK184">
        <v>0</v>
      </c>
      <c r="VL184">
        <v>0</v>
      </c>
      <c r="VM184">
        <v>0</v>
      </c>
      <c r="VN184">
        <v>0</v>
      </c>
      <c r="VO184">
        <v>0</v>
      </c>
      <c r="VP184">
        <v>0</v>
      </c>
      <c r="VQ184">
        <v>0</v>
      </c>
      <c r="VR184">
        <v>0</v>
      </c>
      <c r="VS184">
        <v>0</v>
      </c>
      <c r="VT184">
        <v>0</v>
      </c>
      <c r="VU184">
        <v>0</v>
      </c>
      <c r="VV184">
        <v>0</v>
      </c>
      <c r="VW184">
        <v>0</v>
      </c>
      <c r="VX184">
        <v>0</v>
      </c>
      <c r="VY184">
        <v>1</v>
      </c>
      <c r="VZ184">
        <v>1</v>
      </c>
      <c r="AQG184" t="s">
        <v>2206</v>
      </c>
      <c r="AQH184">
        <v>1</v>
      </c>
      <c r="AQI184">
        <v>0</v>
      </c>
      <c r="AQJ184">
        <v>0</v>
      </c>
      <c r="AQK184">
        <v>0</v>
      </c>
      <c r="AQL184">
        <v>0</v>
      </c>
      <c r="AQM184">
        <v>0</v>
      </c>
      <c r="AQN184">
        <v>0</v>
      </c>
      <c r="AQO184">
        <v>0</v>
      </c>
      <c r="AQP184">
        <v>0</v>
      </c>
      <c r="AQQ184">
        <v>0</v>
      </c>
      <c r="AQS184" t="s">
        <v>2305</v>
      </c>
      <c r="AQT184">
        <v>0</v>
      </c>
      <c r="AQU184">
        <v>0</v>
      </c>
      <c r="AQV184">
        <v>1</v>
      </c>
      <c r="AQW184">
        <v>0</v>
      </c>
      <c r="AQX184">
        <v>0</v>
      </c>
      <c r="AQY184">
        <v>0</v>
      </c>
      <c r="AQZ184">
        <v>0</v>
      </c>
      <c r="ARA184">
        <v>0</v>
      </c>
      <c r="ARB184">
        <v>0</v>
      </c>
      <c r="ARC184">
        <v>0</v>
      </c>
      <c r="ARD184">
        <v>0</v>
      </c>
      <c r="ARF184" t="s">
        <v>2306</v>
      </c>
      <c r="ARG184" t="s">
        <v>2220</v>
      </c>
      <c r="ARH184">
        <v>1</v>
      </c>
      <c r="ARI184">
        <v>0</v>
      </c>
      <c r="ARJ184">
        <v>0</v>
      </c>
      <c r="ARK184">
        <v>0</v>
      </c>
      <c r="ARL184">
        <v>0</v>
      </c>
      <c r="ARM184">
        <v>0</v>
      </c>
      <c r="ARO184" t="s">
        <v>2206</v>
      </c>
      <c r="ARP184">
        <v>1</v>
      </c>
      <c r="ARQ184">
        <v>0</v>
      </c>
      <c r="ARR184">
        <v>0</v>
      </c>
      <c r="ARS184">
        <v>0</v>
      </c>
      <c r="ART184">
        <v>0</v>
      </c>
      <c r="ARU184">
        <v>0</v>
      </c>
      <c r="ARW184">
        <v>0</v>
      </c>
      <c r="ARX184">
        <v>0</v>
      </c>
      <c r="ARY184">
        <v>0</v>
      </c>
      <c r="ASB184" t="s">
        <v>2211</v>
      </c>
      <c r="ASC184" t="s">
        <v>2206</v>
      </c>
      <c r="ASD184">
        <v>1</v>
      </c>
      <c r="ASE184">
        <v>0</v>
      </c>
      <c r="ASF184">
        <v>0</v>
      </c>
      <c r="ASG184">
        <v>0</v>
      </c>
      <c r="ASH184">
        <v>0</v>
      </c>
      <c r="ASI184">
        <v>0</v>
      </c>
      <c r="ASJ184">
        <v>0</v>
      </c>
      <c r="ASK184">
        <v>0</v>
      </c>
      <c r="ASL184">
        <v>0</v>
      </c>
      <c r="ASN184" t="s">
        <v>2206</v>
      </c>
      <c r="ASO184">
        <v>1</v>
      </c>
      <c r="ASP184">
        <v>0</v>
      </c>
      <c r="ASQ184">
        <v>0</v>
      </c>
      <c r="ASR184">
        <v>0</v>
      </c>
      <c r="ASS184">
        <v>0</v>
      </c>
      <c r="AST184">
        <v>0</v>
      </c>
      <c r="ASU184">
        <v>0</v>
      </c>
      <c r="ASV184">
        <v>0</v>
      </c>
      <c r="ASW184">
        <v>0</v>
      </c>
      <c r="ASX184">
        <v>0</v>
      </c>
      <c r="ASZ184" t="s">
        <v>2206</v>
      </c>
      <c r="ATA184">
        <v>1</v>
      </c>
      <c r="ATB184">
        <v>0</v>
      </c>
      <c r="ATC184">
        <v>0</v>
      </c>
      <c r="ATD184">
        <v>0</v>
      </c>
      <c r="ATE184">
        <v>0</v>
      </c>
      <c r="ATF184">
        <v>0</v>
      </c>
      <c r="ATG184">
        <v>0</v>
      </c>
      <c r="ATH184">
        <v>0</v>
      </c>
      <c r="ATI184">
        <v>0</v>
      </c>
      <c r="ATK184" t="s">
        <v>2206</v>
      </c>
      <c r="ATL184">
        <v>1</v>
      </c>
      <c r="ATM184">
        <v>0</v>
      </c>
      <c r="ATN184">
        <v>0</v>
      </c>
      <c r="ATO184">
        <v>0</v>
      </c>
      <c r="ATP184">
        <v>0</v>
      </c>
      <c r="ATQ184">
        <v>0</v>
      </c>
      <c r="ATR184">
        <v>0</v>
      </c>
      <c r="ATS184">
        <v>0</v>
      </c>
      <c r="ATT184">
        <v>0</v>
      </c>
      <c r="ATV184" t="s">
        <v>2213</v>
      </c>
      <c r="ATZ184" t="s">
        <v>2213</v>
      </c>
      <c r="AUD184" t="s">
        <v>2555</v>
      </c>
      <c r="AUF184" t="s">
        <v>2310</v>
      </c>
      <c r="AUI184">
        <v>470654866</v>
      </c>
      <c r="AUJ184" s="2">
        <v>45161.784016203703</v>
      </c>
      <c r="AUM184" t="s">
        <v>2214</v>
      </c>
      <c r="AUN184" t="s">
        <v>2215</v>
      </c>
      <c r="AUO184" t="s">
        <v>2216</v>
      </c>
    </row>
    <row r="185" spans="1:598 1125:1237" x14ac:dyDescent="0.35">
      <c r="A185">
        <v>184</v>
      </c>
      <c r="B185" t="s">
        <v>2895</v>
      </c>
      <c r="C185" s="2">
        <v>45161</v>
      </c>
      <c r="D185" t="s">
        <v>2549</v>
      </c>
      <c r="E185" t="s">
        <v>2575</v>
      </c>
      <c r="F185" s="2">
        <v>45161.710602696759</v>
      </c>
      <c r="G185" s="2">
        <v>45161.716531712962</v>
      </c>
      <c r="H185" t="s">
        <v>2189</v>
      </c>
      <c r="K185" t="s">
        <v>2233</v>
      </c>
      <c r="L185" s="2">
        <v>45161</v>
      </c>
      <c r="M185" t="s">
        <v>73</v>
      </c>
      <c r="N185" t="s">
        <v>2191</v>
      </c>
      <c r="O185" t="s">
        <v>77</v>
      </c>
      <c r="P185" t="s">
        <v>2192</v>
      </c>
      <c r="S185" t="s">
        <v>2235</v>
      </c>
      <c r="T185" t="s">
        <v>2551</v>
      </c>
      <c r="V185" t="s">
        <v>2195</v>
      </c>
      <c r="X185" t="s">
        <v>2253</v>
      </c>
      <c r="AA185" t="s">
        <v>2303</v>
      </c>
      <c r="AB185">
        <v>1</v>
      </c>
      <c r="AC185">
        <v>1</v>
      </c>
      <c r="AD185">
        <v>1</v>
      </c>
      <c r="AE185">
        <v>0</v>
      </c>
      <c r="AF185">
        <v>3</v>
      </c>
      <c r="AH185" t="s">
        <v>2200</v>
      </c>
      <c r="AI185">
        <v>1000</v>
      </c>
      <c r="AJ185" t="s">
        <v>2239</v>
      </c>
      <c r="AM185">
        <v>30</v>
      </c>
      <c r="AN185">
        <v>2</v>
      </c>
      <c r="AO185">
        <v>0</v>
      </c>
      <c r="AP185">
        <v>60</v>
      </c>
      <c r="AQ185">
        <v>200</v>
      </c>
      <c r="AS185" t="s">
        <v>2200</v>
      </c>
      <c r="AT185" t="s">
        <v>2285</v>
      </c>
      <c r="AU185">
        <v>1</v>
      </c>
      <c r="AV185">
        <v>1</v>
      </c>
      <c r="AW185">
        <v>1000</v>
      </c>
      <c r="AX185">
        <v>1250</v>
      </c>
      <c r="AY185" t="s">
        <v>2239</v>
      </c>
      <c r="BB185">
        <v>40</v>
      </c>
      <c r="BC185">
        <v>2</v>
      </c>
      <c r="BD185">
        <v>0</v>
      </c>
      <c r="BE185">
        <v>100</v>
      </c>
      <c r="BF185">
        <v>300</v>
      </c>
      <c r="BH185" t="s">
        <v>2200</v>
      </c>
      <c r="BI185" t="s">
        <v>2269</v>
      </c>
      <c r="BJ185">
        <v>1</v>
      </c>
      <c r="BK185">
        <v>1</v>
      </c>
      <c r="BL185">
        <v>450</v>
      </c>
      <c r="BM185">
        <v>300</v>
      </c>
      <c r="BN185" t="s">
        <v>2222</v>
      </c>
      <c r="BQ185">
        <v>25</v>
      </c>
      <c r="BR185">
        <v>2</v>
      </c>
      <c r="BS185">
        <v>0</v>
      </c>
      <c r="BT185">
        <v>200</v>
      </c>
      <c r="BU185">
        <v>600</v>
      </c>
      <c r="BW185" t="s">
        <v>2220</v>
      </c>
      <c r="CS185" t="s">
        <v>2204</v>
      </c>
      <c r="CT185">
        <v>1</v>
      </c>
      <c r="CU185">
        <v>0</v>
      </c>
      <c r="CV185">
        <v>0</v>
      </c>
      <c r="CW185">
        <v>0</v>
      </c>
      <c r="EK185" t="s">
        <v>2206</v>
      </c>
      <c r="EL185">
        <v>0</v>
      </c>
      <c r="EM185">
        <v>0</v>
      </c>
      <c r="EN185">
        <v>0</v>
      </c>
      <c r="EO185">
        <v>0</v>
      </c>
      <c r="EP185">
        <v>1</v>
      </c>
      <c r="EQ185">
        <v>1</v>
      </c>
      <c r="JB185" t="s">
        <v>2206</v>
      </c>
      <c r="JC185">
        <v>0</v>
      </c>
      <c r="JD185">
        <v>0</v>
      </c>
      <c r="JE185">
        <v>0</v>
      </c>
      <c r="JF185">
        <v>0</v>
      </c>
      <c r="JG185">
        <v>0</v>
      </c>
      <c r="JH185">
        <v>0</v>
      </c>
      <c r="JI185">
        <v>0</v>
      </c>
      <c r="JJ185">
        <v>0</v>
      </c>
      <c r="JK185">
        <v>0</v>
      </c>
      <c r="JL185">
        <v>0</v>
      </c>
      <c r="JM185">
        <v>0</v>
      </c>
      <c r="JN185">
        <v>0</v>
      </c>
      <c r="JO185">
        <v>0</v>
      </c>
      <c r="JP185">
        <v>0</v>
      </c>
      <c r="JQ185">
        <v>0</v>
      </c>
      <c r="JR185">
        <v>1</v>
      </c>
      <c r="JS185">
        <v>1</v>
      </c>
      <c r="JT185">
        <v>5</v>
      </c>
      <c r="UW185" t="s">
        <v>2206</v>
      </c>
      <c r="UX185">
        <v>0</v>
      </c>
      <c r="UY185">
        <v>0</v>
      </c>
      <c r="UZ185">
        <v>0</v>
      </c>
      <c r="VA185">
        <v>0</v>
      </c>
      <c r="VB185">
        <v>0</v>
      </c>
      <c r="VC185">
        <v>0</v>
      </c>
      <c r="VD185">
        <v>0</v>
      </c>
      <c r="VE185">
        <v>0</v>
      </c>
      <c r="VF185">
        <v>0</v>
      </c>
      <c r="VG185">
        <v>0</v>
      </c>
      <c r="VH185">
        <v>0</v>
      </c>
      <c r="VI185">
        <v>0</v>
      </c>
      <c r="VJ185">
        <v>0</v>
      </c>
      <c r="VK185">
        <v>0</v>
      </c>
      <c r="VL185">
        <v>0</v>
      </c>
      <c r="VM185">
        <v>0</v>
      </c>
      <c r="VN185">
        <v>0</v>
      </c>
      <c r="VO185">
        <v>0</v>
      </c>
      <c r="VP185">
        <v>0</v>
      </c>
      <c r="VQ185">
        <v>0</v>
      </c>
      <c r="VR185">
        <v>0</v>
      </c>
      <c r="VS185">
        <v>0</v>
      </c>
      <c r="VT185">
        <v>0</v>
      </c>
      <c r="VU185">
        <v>0</v>
      </c>
      <c r="VV185">
        <v>0</v>
      </c>
      <c r="VW185">
        <v>0</v>
      </c>
      <c r="VX185">
        <v>0</v>
      </c>
      <c r="VY185">
        <v>1</v>
      </c>
      <c r="VZ185">
        <v>1</v>
      </c>
      <c r="AQG185" t="s">
        <v>2206</v>
      </c>
      <c r="AQH185">
        <v>1</v>
      </c>
      <c r="AQI185">
        <v>0</v>
      </c>
      <c r="AQJ185">
        <v>0</v>
      </c>
      <c r="AQK185">
        <v>0</v>
      </c>
      <c r="AQL185">
        <v>0</v>
      </c>
      <c r="AQM185">
        <v>0</v>
      </c>
      <c r="AQN185">
        <v>0</v>
      </c>
      <c r="AQO185">
        <v>0</v>
      </c>
      <c r="AQP185">
        <v>0</v>
      </c>
      <c r="AQQ185">
        <v>0</v>
      </c>
      <c r="AQS185" t="s">
        <v>2305</v>
      </c>
      <c r="AQT185">
        <v>0</v>
      </c>
      <c r="AQU185">
        <v>0</v>
      </c>
      <c r="AQV185">
        <v>1</v>
      </c>
      <c r="AQW185">
        <v>0</v>
      </c>
      <c r="AQX185">
        <v>0</v>
      </c>
      <c r="AQY185">
        <v>0</v>
      </c>
      <c r="AQZ185">
        <v>0</v>
      </c>
      <c r="ARA185">
        <v>0</v>
      </c>
      <c r="ARB185">
        <v>0</v>
      </c>
      <c r="ARC185">
        <v>0</v>
      </c>
      <c r="ARD185">
        <v>0</v>
      </c>
      <c r="ARF185" t="s">
        <v>2306</v>
      </c>
      <c r="ARG185" t="s">
        <v>2220</v>
      </c>
      <c r="ARH185">
        <v>1</v>
      </c>
      <c r="ARI185">
        <v>0</v>
      </c>
      <c r="ARJ185">
        <v>0</v>
      </c>
      <c r="ARK185">
        <v>0</v>
      </c>
      <c r="ARL185">
        <v>0</v>
      </c>
      <c r="ARM185">
        <v>0</v>
      </c>
      <c r="ARO185" t="s">
        <v>2206</v>
      </c>
      <c r="ARP185">
        <v>1</v>
      </c>
      <c r="ARQ185">
        <v>0</v>
      </c>
      <c r="ARR185">
        <v>0</v>
      </c>
      <c r="ARS185">
        <v>0</v>
      </c>
      <c r="ART185">
        <v>0</v>
      </c>
      <c r="ARU185">
        <v>0</v>
      </c>
      <c r="ARW185">
        <v>0</v>
      </c>
      <c r="ARX185">
        <v>0</v>
      </c>
      <c r="ARY185">
        <v>0</v>
      </c>
      <c r="ASB185" t="s">
        <v>2211</v>
      </c>
      <c r="ASC185" t="s">
        <v>2206</v>
      </c>
      <c r="ASD185">
        <v>1</v>
      </c>
      <c r="ASE185">
        <v>0</v>
      </c>
      <c r="ASF185">
        <v>0</v>
      </c>
      <c r="ASG185">
        <v>0</v>
      </c>
      <c r="ASH185">
        <v>0</v>
      </c>
      <c r="ASI185">
        <v>0</v>
      </c>
      <c r="ASJ185">
        <v>0</v>
      </c>
      <c r="ASK185">
        <v>0</v>
      </c>
      <c r="ASL185">
        <v>0</v>
      </c>
      <c r="ASN185" t="s">
        <v>2206</v>
      </c>
      <c r="ASO185">
        <v>1</v>
      </c>
      <c r="ASP185">
        <v>0</v>
      </c>
      <c r="ASQ185">
        <v>0</v>
      </c>
      <c r="ASR185">
        <v>0</v>
      </c>
      <c r="ASS185">
        <v>0</v>
      </c>
      <c r="AST185">
        <v>0</v>
      </c>
      <c r="ASU185">
        <v>0</v>
      </c>
      <c r="ASV185">
        <v>0</v>
      </c>
      <c r="ASW185">
        <v>0</v>
      </c>
      <c r="ASX185">
        <v>0</v>
      </c>
      <c r="ASZ185" t="s">
        <v>2206</v>
      </c>
      <c r="ATA185">
        <v>1</v>
      </c>
      <c r="ATB185">
        <v>0</v>
      </c>
      <c r="ATC185">
        <v>0</v>
      </c>
      <c r="ATD185">
        <v>0</v>
      </c>
      <c r="ATE185">
        <v>0</v>
      </c>
      <c r="ATF185">
        <v>0</v>
      </c>
      <c r="ATG185">
        <v>0</v>
      </c>
      <c r="ATH185">
        <v>0</v>
      </c>
      <c r="ATI185">
        <v>0</v>
      </c>
      <c r="ATK185" t="s">
        <v>2206</v>
      </c>
      <c r="ATL185">
        <v>1</v>
      </c>
      <c r="ATM185">
        <v>0</v>
      </c>
      <c r="ATN185">
        <v>0</v>
      </c>
      <c r="ATO185">
        <v>0</v>
      </c>
      <c r="ATP185">
        <v>0</v>
      </c>
      <c r="ATQ185">
        <v>0</v>
      </c>
      <c r="ATR185">
        <v>0</v>
      </c>
      <c r="ATS185">
        <v>0</v>
      </c>
      <c r="ATT185">
        <v>0</v>
      </c>
      <c r="ATV185" t="s">
        <v>2213</v>
      </c>
      <c r="ATZ185" t="s">
        <v>2213</v>
      </c>
      <c r="AUD185" t="s">
        <v>2555</v>
      </c>
      <c r="AUF185" t="s">
        <v>2251</v>
      </c>
      <c r="AUI185">
        <v>470654873</v>
      </c>
      <c r="AUJ185" s="2">
        <v>45161.78402777778</v>
      </c>
      <c r="AUM185" t="s">
        <v>2214</v>
      </c>
      <c r="AUN185" t="s">
        <v>2215</v>
      </c>
      <c r="AUO185" t="s">
        <v>2216</v>
      </c>
    </row>
    <row r="186" spans="1:598 1125:1237" x14ac:dyDescent="0.35">
      <c r="A186">
        <v>185</v>
      </c>
      <c r="B186" t="s">
        <v>2896</v>
      </c>
      <c r="C186" s="2">
        <v>45161</v>
      </c>
      <c r="D186" t="s">
        <v>2549</v>
      </c>
      <c r="E186" t="s">
        <v>2575</v>
      </c>
      <c r="F186" s="2">
        <v>45161.716866041657</v>
      </c>
      <c r="G186" s="2">
        <v>45161.72067800926</v>
      </c>
      <c r="H186" t="s">
        <v>2189</v>
      </c>
      <c r="K186" t="s">
        <v>2233</v>
      </c>
      <c r="L186" s="2">
        <v>45161</v>
      </c>
      <c r="M186" t="s">
        <v>73</v>
      </c>
      <c r="N186" t="s">
        <v>2191</v>
      </c>
      <c r="O186" t="s">
        <v>77</v>
      </c>
      <c r="P186" t="s">
        <v>2192</v>
      </c>
      <c r="S186" t="s">
        <v>2235</v>
      </c>
      <c r="T186" t="s">
        <v>2551</v>
      </c>
      <c r="V186" t="s">
        <v>2195</v>
      </c>
      <c r="X186" t="s">
        <v>2253</v>
      </c>
      <c r="AA186" t="s">
        <v>2891</v>
      </c>
      <c r="AB186">
        <v>1</v>
      </c>
      <c r="AC186">
        <v>1</v>
      </c>
      <c r="AD186">
        <v>1</v>
      </c>
      <c r="AE186">
        <v>0</v>
      </c>
      <c r="AF186">
        <v>3</v>
      </c>
      <c r="AH186" t="s">
        <v>2200</v>
      </c>
      <c r="AI186">
        <v>1000</v>
      </c>
      <c r="AJ186" t="s">
        <v>2222</v>
      </c>
      <c r="AM186">
        <v>35</v>
      </c>
      <c r="AN186">
        <v>2</v>
      </c>
      <c r="AO186">
        <v>0</v>
      </c>
      <c r="AP186">
        <v>80</v>
      </c>
      <c r="AQ186">
        <v>200</v>
      </c>
      <c r="AS186" t="s">
        <v>2200</v>
      </c>
      <c r="AT186" t="s">
        <v>2285</v>
      </c>
      <c r="AU186">
        <v>1</v>
      </c>
      <c r="AV186">
        <v>1</v>
      </c>
      <c r="AW186">
        <v>1000</v>
      </c>
      <c r="AX186">
        <v>1250</v>
      </c>
      <c r="AY186" t="s">
        <v>2239</v>
      </c>
      <c r="BB186">
        <v>35</v>
      </c>
      <c r="BC186">
        <v>2</v>
      </c>
      <c r="BD186">
        <v>0</v>
      </c>
      <c r="BE186">
        <v>50</v>
      </c>
      <c r="BF186">
        <v>300</v>
      </c>
      <c r="BH186" t="s">
        <v>2200</v>
      </c>
      <c r="BI186" t="s">
        <v>2269</v>
      </c>
      <c r="BJ186">
        <v>1</v>
      </c>
      <c r="BK186">
        <v>1</v>
      </c>
      <c r="BL186">
        <v>450</v>
      </c>
      <c r="BM186">
        <v>300</v>
      </c>
      <c r="BN186" t="s">
        <v>2239</v>
      </c>
      <c r="BQ186">
        <v>30</v>
      </c>
      <c r="BR186">
        <v>2</v>
      </c>
      <c r="BS186">
        <v>0</v>
      </c>
      <c r="BT186">
        <v>200</v>
      </c>
      <c r="BU186">
        <v>400</v>
      </c>
      <c r="BW186" t="s">
        <v>2220</v>
      </c>
      <c r="CS186" t="s">
        <v>2204</v>
      </c>
      <c r="CT186">
        <v>1</v>
      </c>
      <c r="CU186">
        <v>0</v>
      </c>
      <c r="CV186">
        <v>0</v>
      </c>
      <c r="CW186">
        <v>0</v>
      </c>
      <c r="EK186" t="s">
        <v>2206</v>
      </c>
      <c r="EL186">
        <v>0</v>
      </c>
      <c r="EM186">
        <v>0</v>
      </c>
      <c r="EN186">
        <v>0</v>
      </c>
      <c r="EO186">
        <v>0</v>
      </c>
      <c r="EP186">
        <v>1</v>
      </c>
      <c r="EQ186">
        <v>1</v>
      </c>
      <c r="JB186" t="s">
        <v>2206</v>
      </c>
      <c r="JC186">
        <v>0</v>
      </c>
      <c r="JD186">
        <v>0</v>
      </c>
      <c r="JE186">
        <v>0</v>
      </c>
      <c r="JF186">
        <v>0</v>
      </c>
      <c r="JG186">
        <v>0</v>
      </c>
      <c r="JH186">
        <v>0</v>
      </c>
      <c r="JI186">
        <v>0</v>
      </c>
      <c r="JJ186">
        <v>0</v>
      </c>
      <c r="JK186">
        <v>0</v>
      </c>
      <c r="JL186">
        <v>0</v>
      </c>
      <c r="JM186">
        <v>0</v>
      </c>
      <c r="JN186">
        <v>0</v>
      </c>
      <c r="JO186">
        <v>0</v>
      </c>
      <c r="JP186">
        <v>0</v>
      </c>
      <c r="JQ186">
        <v>0</v>
      </c>
      <c r="JR186">
        <v>1</v>
      </c>
      <c r="JS186">
        <v>1</v>
      </c>
      <c r="JT186">
        <v>5</v>
      </c>
      <c r="UW186" t="s">
        <v>2206</v>
      </c>
      <c r="UX186">
        <v>0</v>
      </c>
      <c r="UY186">
        <v>0</v>
      </c>
      <c r="UZ186">
        <v>0</v>
      </c>
      <c r="VA186">
        <v>0</v>
      </c>
      <c r="VB186">
        <v>0</v>
      </c>
      <c r="VC186">
        <v>0</v>
      </c>
      <c r="VD186">
        <v>0</v>
      </c>
      <c r="VE186">
        <v>0</v>
      </c>
      <c r="VF186">
        <v>0</v>
      </c>
      <c r="VG186">
        <v>0</v>
      </c>
      <c r="VH186">
        <v>0</v>
      </c>
      <c r="VI186">
        <v>0</v>
      </c>
      <c r="VJ186">
        <v>0</v>
      </c>
      <c r="VK186">
        <v>0</v>
      </c>
      <c r="VL186">
        <v>0</v>
      </c>
      <c r="VM186">
        <v>0</v>
      </c>
      <c r="VN186">
        <v>0</v>
      </c>
      <c r="VO186">
        <v>0</v>
      </c>
      <c r="VP186">
        <v>0</v>
      </c>
      <c r="VQ186">
        <v>0</v>
      </c>
      <c r="VR186">
        <v>0</v>
      </c>
      <c r="VS186">
        <v>0</v>
      </c>
      <c r="VT186">
        <v>0</v>
      </c>
      <c r="VU186">
        <v>0</v>
      </c>
      <c r="VV186">
        <v>0</v>
      </c>
      <c r="VW186">
        <v>0</v>
      </c>
      <c r="VX186">
        <v>0</v>
      </c>
      <c r="VY186">
        <v>1</v>
      </c>
      <c r="VZ186">
        <v>1</v>
      </c>
      <c r="AQG186" t="s">
        <v>2206</v>
      </c>
      <c r="AQH186">
        <v>1</v>
      </c>
      <c r="AQI186">
        <v>0</v>
      </c>
      <c r="AQJ186">
        <v>0</v>
      </c>
      <c r="AQK186">
        <v>0</v>
      </c>
      <c r="AQL186">
        <v>0</v>
      </c>
      <c r="AQM186">
        <v>0</v>
      </c>
      <c r="AQN186">
        <v>0</v>
      </c>
      <c r="AQO186">
        <v>0</v>
      </c>
      <c r="AQP186">
        <v>0</v>
      </c>
      <c r="AQQ186">
        <v>0</v>
      </c>
      <c r="AQS186" t="s">
        <v>2305</v>
      </c>
      <c r="AQT186">
        <v>0</v>
      </c>
      <c r="AQU186">
        <v>0</v>
      </c>
      <c r="AQV186">
        <v>1</v>
      </c>
      <c r="AQW186">
        <v>0</v>
      </c>
      <c r="AQX186">
        <v>0</v>
      </c>
      <c r="AQY186">
        <v>0</v>
      </c>
      <c r="AQZ186">
        <v>0</v>
      </c>
      <c r="ARA186">
        <v>0</v>
      </c>
      <c r="ARB186">
        <v>0</v>
      </c>
      <c r="ARC186">
        <v>0</v>
      </c>
      <c r="ARD186">
        <v>0</v>
      </c>
      <c r="ARF186" t="s">
        <v>2306</v>
      </c>
      <c r="ARG186" t="s">
        <v>2220</v>
      </c>
      <c r="ARH186">
        <v>1</v>
      </c>
      <c r="ARI186">
        <v>0</v>
      </c>
      <c r="ARJ186">
        <v>0</v>
      </c>
      <c r="ARK186">
        <v>0</v>
      </c>
      <c r="ARL186">
        <v>0</v>
      </c>
      <c r="ARM186">
        <v>0</v>
      </c>
      <c r="ARO186" t="s">
        <v>2206</v>
      </c>
      <c r="ARP186">
        <v>1</v>
      </c>
      <c r="ARQ186">
        <v>0</v>
      </c>
      <c r="ARR186">
        <v>0</v>
      </c>
      <c r="ARS186">
        <v>0</v>
      </c>
      <c r="ART186">
        <v>0</v>
      </c>
      <c r="ARU186">
        <v>0</v>
      </c>
      <c r="ARW186">
        <v>0</v>
      </c>
      <c r="ARX186">
        <v>0</v>
      </c>
      <c r="ARY186">
        <v>0</v>
      </c>
      <c r="ASB186" t="s">
        <v>2211</v>
      </c>
      <c r="ASC186" t="s">
        <v>2206</v>
      </c>
      <c r="ASD186">
        <v>1</v>
      </c>
      <c r="ASE186">
        <v>0</v>
      </c>
      <c r="ASF186">
        <v>0</v>
      </c>
      <c r="ASG186">
        <v>0</v>
      </c>
      <c r="ASH186">
        <v>0</v>
      </c>
      <c r="ASI186">
        <v>0</v>
      </c>
      <c r="ASJ186">
        <v>0</v>
      </c>
      <c r="ASK186">
        <v>0</v>
      </c>
      <c r="ASL186">
        <v>0</v>
      </c>
      <c r="ASN186" t="s">
        <v>2206</v>
      </c>
      <c r="ASO186">
        <v>1</v>
      </c>
      <c r="ASP186">
        <v>0</v>
      </c>
      <c r="ASQ186">
        <v>0</v>
      </c>
      <c r="ASR186">
        <v>0</v>
      </c>
      <c r="ASS186">
        <v>0</v>
      </c>
      <c r="AST186">
        <v>0</v>
      </c>
      <c r="ASU186">
        <v>0</v>
      </c>
      <c r="ASV186">
        <v>0</v>
      </c>
      <c r="ASW186">
        <v>0</v>
      </c>
      <c r="ASX186">
        <v>0</v>
      </c>
      <c r="ASZ186" t="s">
        <v>2206</v>
      </c>
      <c r="ATA186">
        <v>1</v>
      </c>
      <c r="ATB186">
        <v>0</v>
      </c>
      <c r="ATC186">
        <v>0</v>
      </c>
      <c r="ATD186">
        <v>0</v>
      </c>
      <c r="ATE186">
        <v>0</v>
      </c>
      <c r="ATF186">
        <v>0</v>
      </c>
      <c r="ATG186">
        <v>0</v>
      </c>
      <c r="ATH186">
        <v>0</v>
      </c>
      <c r="ATI186">
        <v>0</v>
      </c>
      <c r="ATK186" t="s">
        <v>2206</v>
      </c>
      <c r="ATL186">
        <v>1</v>
      </c>
      <c r="ATM186">
        <v>0</v>
      </c>
      <c r="ATN186">
        <v>0</v>
      </c>
      <c r="ATO186">
        <v>0</v>
      </c>
      <c r="ATP186">
        <v>0</v>
      </c>
      <c r="ATQ186">
        <v>0</v>
      </c>
      <c r="ATR186">
        <v>0</v>
      </c>
      <c r="ATS186">
        <v>0</v>
      </c>
      <c r="ATT186">
        <v>0</v>
      </c>
      <c r="ATV186" t="s">
        <v>2213</v>
      </c>
      <c r="ATZ186" t="s">
        <v>2213</v>
      </c>
      <c r="AUD186" t="s">
        <v>2555</v>
      </c>
      <c r="AUF186" t="s">
        <v>2310</v>
      </c>
      <c r="AUI186">
        <v>470654879</v>
      </c>
      <c r="AUJ186" s="2">
        <v>45161.784050925933</v>
      </c>
      <c r="AUM186" t="s">
        <v>2214</v>
      </c>
      <c r="AUN186" t="s">
        <v>2215</v>
      </c>
      <c r="AUO186" t="s">
        <v>2216</v>
      </c>
    </row>
    <row r="187" spans="1:598 1125:1237" x14ac:dyDescent="0.35">
      <c r="A187">
        <v>186</v>
      </c>
      <c r="B187" t="s">
        <v>2897</v>
      </c>
      <c r="C187" s="2">
        <v>45159</v>
      </c>
      <c r="D187" t="s">
        <v>2898</v>
      </c>
      <c r="E187" t="s">
        <v>2899</v>
      </c>
      <c r="F187" s="2">
        <v>45159.835777546286</v>
      </c>
      <c r="G187" s="2">
        <v>45161.869446747689</v>
      </c>
      <c r="H187" t="s">
        <v>2189</v>
      </c>
      <c r="K187" t="s">
        <v>2536</v>
      </c>
      <c r="L187" s="2">
        <v>45159</v>
      </c>
      <c r="M187" t="s">
        <v>81</v>
      </c>
      <c r="N187" t="s">
        <v>2537</v>
      </c>
      <c r="O187" t="s">
        <v>84</v>
      </c>
      <c r="P187" t="s">
        <v>2192</v>
      </c>
      <c r="S187" t="s">
        <v>2538</v>
      </c>
      <c r="T187" t="s">
        <v>2900</v>
      </c>
      <c r="V187" t="s">
        <v>2195</v>
      </c>
      <c r="X187" t="s">
        <v>510</v>
      </c>
      <c r="AA187" t="s">
        <v>2206</v>
      </c>
      <c r="AB187">
        <v>0</v>
      </c>
      <c r="AC187">
        <v>0</v>
      </c>
      <c r="AD187">
        <v>0</v>
      </c>
      <c r="AE187">
        <v>1</v>
      </c>
      <c r="AF187">
        <v>1</v>
      </c>
      <c r="EK187" t="s">
        <v>2206</v>
      </c>
      <c r="EL187">
        <v>0</v>
      </c>
      <c r="EM187">
        <v>0</v>
      </c>
      <c r="EN187">
        <v>0</v>
      </c>
      <c r="EO187">
        <v>0</v>
      </c>
      <c r="EP187">
        <v>1</v>
      </c>
      <c r="EQ187">
        <v>1</v>
      </c>
      <c r="JB187" t="s">
        <v>2270</v>
      </c>
      <c r="JC187">
        <v>0</v>
      </c>
      <c r="JD187">
        <v>0</v>
      </c>
      <c r="JE187">
        <v>1</v>
      </c>
      <c r="JF187">
        <v>0</v>
      </c>
      <c r="JG187">
        <v>0</v>
      </c>
      <c r="JH187">
        <v>0</v>
      </c>
      <c r="JI187">
        <v>0</v>
      </c>
      <c r="JJ187">
        <v>0</v>
      </c>
      <c r="JK187">
        <v>0</v>
      </c>
      <c r="JL187">
        <v>0</v>
      </c>
      <c r="JM187">
        <v>0</v>
      </c>
      <c r="JN187">
        <v>0</v>
      </c>
      <c r="JO187">
        <v>0</v>
      </c>
      <c r="JP187">
        <v>0</v>
      </c>
      <c r="JQ187">
        <v>0</v>
      </c>
      <c r="JR187">
        <v>0</v>
      </c>
      <c r="JS187">
        <v>1</v>
      </c>
      <c r="JT187">
        <v>3</v>
      </c>
      <c r="KV187" t="s">
        <v>2198</v>
      </c>
      <c r="KW187" t="s">
        <v>2560</v>
      </c>
      <c r="KX187">
        <v>0</v>
      </c>
      <c r="KY187">
        <v>1</v>
      </c>
      <c r="KZ187">
        <v>1</v>
      </c>
      <c r="LB187">
        <v>30000</v>
      </c>
      <c r="LC187">
        <v>30000</v>
      </c>
      <c r="LD187" t="s">
        <v>2199</v>
      </c>
      <c r="LG187">
        <v>60</v>
      </c>
      <c r="LH187">
        <v>3</v>
      </c>
      <c r="LI187">
        <v>0</v>
      </c>
      <c r="LJ187">
        <v>100</v>
      </c>
      <c r="LK187">
        <v>100</v>
      </c>
      <c r="QX187" t="s">
        <v>2195</v>
      </c>
      <c r="QZ187" t="s">
        <v>2270</v>
      </c>
      <c r="RA187">
        <v>0</v>
      </c>
      <c r="RB187">
        <v>0</v>
      </c>
      <c r="RC187">
        <v>1</v>
      </c>
      <c r="RD187">
        <v>0</v>
      </c>
      <c r="RE187">
        <v>0</v>
      </c>
      <c r="RF187">
        <v>0</v>
      </c>
      <c r="RG187">
        <v>0</v>
      </c>
      <c r="RH187">
        <v>0</v>
      </c>
      <c r="RI187">
        <v>0</v>
      </c>
      <c r="RJ187">
        <v>0</v>
      </c>
      <c r="RK187">
        <v>0</v>
      </c>
      <c r="RL187">
        <v>0</v>
      </c>
      <c r="RM187">
        <v>0</v>
      </c>
      <c r="RN187">
        <v>0</v>
      </c>
      <c r="RO187">
        <v>0</v>
      </c>
      <c r="RP187">
        <v>0</v>
      </c>
      <c r="RR187" t="s">
        <v>506</v>
      </c>
      <c r="RS187">
        <v>0</v>
      </c>
      <c r="RT187">
        <v>0</v>
      </c>
      <c r="RU187">
        <v>0</v>
      </c>
      <c r="RV187">
        <v>0</v>
      </c>
      <c r="RW187">
        <v>0</v>
      </c>
      <c r="RX187">
        <v>0</v>
      </c>
      <c r="RY187">
        <v>0</v>
      </c>
      <c r="RZ187">
        <v>0</v>
      </c>
      <c r="SA187">
        <v>0</v>
      </c>
      <c r="SB187">
        <v>1</v>
      </c>
      <c r="SC187">
        <v>0</v>
      </c>
      <c r="SD187" t="s">
        <v>2901</v>
      </c>
      <c r="SF187" t="s">
        <v>2204</v>
      </c>
      <c r="SG187">
        <v>1</v>
      </c>
      <c r="SH187">
        <v>0</v>
      </c>
      <c r="SI187">
        <v>0</v>
      </c>
      <c r="SJ187">
        <v>0</v>
      </c>
      <c r="AQG187" t="s">
        <v>2206</v>
      </c>
      <c r="AQH187">
        <v>1</v>
      </c>
      <c r="AQI187">
        <v>0</v>
      </c>
      <c r="AQJ187">
        <v>0</v>
      </c>
      <c r="AQK187">
        <v>0</v>
      </c>
      <c r="AQL187">
        <v>0</v>
      </c>
      <c r="AQM187">
        <v>0</v>
      </c>
      <c r="AQN187">
        <v>0</v>
      </c>
      <c r="AQO187">
        <v>0</v>
      </c>
      <c r="AQP187">
        <v>0</v>
      </c>
      <c r="AQQ187">
        <v>0</v>
      </c>
      <c r="AQS187" t="s">
        <v>2305</v>
      </c>
      <c r="AQT187">
        <v>0</v>
      </c>
      <c r="AQU187">
        <v>0</v>
      </c>
      <c r="AQV187">
        <v>1</v>
      </c>
      <c r="AQW187">
        <v>0</v>
      </c>
      <c r="AQX187">
        <v>0</v>
      </c>
      <c r="AQY187">
        <v>0</v>
      </c>
      <c r="AQZ187">
        <v>0</v>
      </c>
      <c r="ARA187">
        <v>0</v>
      </c>
      <c r="ARB187">
        <v>0</v>
      </c>
      <c r="ARC187">
        <v>0</v>
      </c>
      <c r="ARD187">
        <v>0</v>
      </c>
      <c r="ARF187" t="s">
        <v>2542</v>
      </c>
      <c r="ARG187" t="s">
        <v>2210</v>
      </c>
      <c r="ARH187">
        <v>0</v>
      </c>
      <c r="ARI187">
        <v>1</v>
      </c>
      <c r="ARJ187">
        <v>0</v>
      </c>
      <c r="ARK187">
        <v>0</v>
      </c>
      <c r="ARL187">
        <v>0</v>
      </c>
      <c r="ARM187">
        <v>0</v>
      </c>
      <c r="ARO187" t="s">
        <v>2206</v>
      </c>
      <c r="ARP187">
        <v>1</v>
      </c>
      <c r="ARQ187">
        <v>0</v>
      </c>
      <c r="ARR187">
        <v>0</v>
      </c>
      <c r="ARS187">
        <v>0</v>
      </c>
      <c r="ART187">
        <v>0</v>
      </c>
      <c r="ARU187">
        <v>0</v>
      </c>
      <c r="ARW187">
        <v>0</v>
      </c>
      <c r="ARX187">
        <v>0</v>
      </c>
      <c r="ARY187">
        <v>0</v>
      </c>
      <c r="ASB187" t="s">
        <v>2211</v>
      </c>
      <c r="ASC187" t="s">
        <v>2206</v>
      </c>
      <c r="ASD187">
        <v>1</v>
      </c>
      <c r="ASE187">
        <v>0</v>
      </c>
      <c r="ASF187">
        <v>0</v>
      </c>
      <c r="ASG187">
        <v>0</v>
      </c>
      <c r="ASH187">
        <v>0</v>
      </c>
      <c r="ASI187">
        <v>0</v>
      </c>
      <c r="ASJ187">
        <v>0</v>
      </c>
      <c r="ASK187">
        <v>0</v>
      </c>
      <c r="ASL187">
        <v>0</v>
      </c>
      <c r="ASN187" t="s">
        <v>2206</v>
      </c>
      <c r="ASO187">
        <v>1</v>
      </c>
      <c r="ASP187">
        <v>0</v>
      </c>
      <c r="ASQ187">
        <v>0</v>
      </c>
      <c r="ASR187">
        <v>0</v>
      </c>
      <c r="ASS187">
        <v>0</v>
      </c>
      <c r="AST187">
        <v>0</v>
      </c>
      <c r="ASU187">
        <v>0</v>
      </c>
      <c r="ASV187">
        <v>0</v>
      </c>
      <c r="ASW187">
        <v>0</v>
      </c>
      <c r="ASX187">
        <v>0</v>
      </c>
      <c r="ASZ187" t="s">
        <v>2206</v>
      </c>
      <c r="ATA187">
        <v>1</v>
      </c>
      <c r="ATB187">
        <v>0</v>
      </c>
      <c r="ATC187">
        <v>0</v>
      </c>
      <c r="ATD187">
        <v>0</v>
      </c>
      <c r="ATE187">
        <v>0</v>
      </c>
      <c r="ATF187">
        <v>0</v>
      </c>
      <c r="ATG187">
        <v>0</v>
      </c>
      <c r="ATH187">
        <v>0</v>
      </c>
      <c r="ATI187">
        <v>0</v>
      </c>
      <c r="ATK187" t="s">
        <v>2206</v>
      </c>
      <c r="ATL187">
        <v>1</v>
      </c>
      <c r="ATM187">
        <v>0</v>
      </c>
      <c r="ATN187">
        <v>0</v>
      </c>
      <c r="ATO187">
        <v>0</v>
      </c>
      <c r="ATP187">
        <v>0</v>
      </c>
      <c r="ATQ187">
        <v>0</v>
      </c>
      <c r="ATR187">
        <v>0</v>
      </c>
      <c r="ATS187">
        <v>0</v>
      </c>
      <c r="ATT187">
        <v>0</v>
      </c>
      <c r="ATV187" t="s">
        <v>2213</v>
      </c>
      <c r="ATZ187" t="s">
        <v>2213</v>
      </c>
      <c r="AUI187">
        <v>470826821</v>
      </c>
      <c r="AUJ187" s="2">
        <v>45162.340925925921</v>
      </c>
      <c r="AUM187" t="s">
        <v>2214</v>
      </c>
      <c r="AUN187" t="s">
        <v>2215</v>
      </c>
      <c r="AUO187" t="s">
        <v>2216</v>
      </c>
    </row>
    <row r="188" spans="1:598 1125:1237" x14ac:dyDescent="0.35">
      <c r="A188">
        <v>187</v>
      </c>
      <c r="B188" t="s">
        <v>2902</v>
      </c>
      <c r="C188" s="2">
        <v>45159</v>
      </c>
      <c r="D188" t="s">
        <v>2898</v>
      </c>
      <c r="E188" t="s">
        <v>2899</v>
      </c>
      <c r="F188" s="2">
        <v>45159.857408148149</v>
      </c>
      <c r="G188" s="2">
        <v>45161.869266643524</v>
      </c>
      <c r="H188" t="s">
        <v>2189</v>
      </c>
      <c r="K188" t="s">
        <v>2536</v>
      </c>
      <c r="L188" s="2">
        <v>45159</v>
      </c>
      <c r="M188" t="s">
        <v>81</v>
      </c>
      <c r="N188" t="s">
        <v>2537</v>
      </c>
      <c r="O188" t="s">
        <v>84</v>
      </c>
      <c r="P188" t="s">
        <v>2192</v>
      </c>
      <c r="S188" t="s">
        <v>2538</v>
      </c>
      <c r="T188" t="s">
        <v>2900</v>
      </c>
      <c r="V188" t="s">
        <v>2195</v>
      </c>
      <c r="X188" t="s">
        <v>510</v>
      </c>
      <c r="AA188" t="s">
        <v>2206</v>
      </c>
      <c r="AB188">
        <v>0</v>
      </c>
      <c r="AC188">
        <v>0</v>
      </c>
      <c r="AD188">
        <v>0</v>
      </c>
      <c r="AE188">
        <v>1</v>
      </c>
      <c r="AF188">
        <v>1</v>
      </c>
      <c r="EK188" t="s">
        <v>2206</v>
      </c>
      <c r="EL188">
        <v>0</v>
      </c>
      <c r="EM188">
        <v>0</v>
      </c>
      <c r="EN188">
        <v>0</v>
      </c>
      <c r="EO188">
        <v>0</v>
      </c>
      <c r="EP188">
        <v>1</v>
      </c>
      <c r="EQ188">
        <v>1</v>
      </c>
      <c r="JB188" t="s">
        <v>2669</v>
      </c>
      <c r="JC188">
        <v>0</v>
      </c>
      <c r="JD188">
        <v>1</v>
      </c>
      <c r="JE188">
        <v>0</v>
      </c>
      <c r="JF188">
        <v>0</v>
      </c>
      <c r="JG188">
        <v>0</v>
      </c>
      <c r="JH188">
        <v>0</v>
      </c>
      <c r="JI188">
        <v>0</v>
      </c>
      <c r="JJ188">
        <v>0</v>
      </c>
      <c r="JK188">
        <v>0</v>
      </c>
      <c r="JL188">
        <v>0</v>
      </c>
      <c r="JM188">
        <v>0</v>
      </c>
      <c r="JN188">
        <v>0</v>
      </c>
      <c r="JO188">
        <v>0</v>
      </c>
      <c r="JP188">
        <v>0</v>
      </c>
      <c r="JQ188">
        <v>0</v>
      </c>
      <c r="JR188">
        <v>0</v>
      </c>
      <c r="JS188">
        <v>1</v>
      </c>
      <c r="JT188">
        <v>3</v>
      </c>
      <c r="KG188" t="s">
        <v>2198</v>
      </c>
      <c r="KH188" t="s">
        <v>2738</v>
      </c>
      <c r="KI188">
        <v>1</v>
      </c>
      <c r="KJ188">
        <v>0</v>
      </c>
      <c r="KK188">
        <v>6000</v>
      </c>
      <c r="KM188" t="s">
        <v>2222</v>
      </c>
      <c r="KP188">
        <v>10</v>
      </c>
      <c r="KQ188">
        <v>60</v>
      </c>
      <c r="KR188">
        <v>1</v>
      </c>
      <c r="KS188">
        <v>50</v>
      </c>
      <c r="KT188">
        <v>0</v>
      </c>
      <c r="QX188" t="s">
        <v>2195</v>
      </c>
      <c r="QZ188" t="s">
        <v>2669</v>
      </c>
      <c r="RA188">
        <v>0</v>
      </c>
      <c r="RB188">
        <v>1</v>
      </c>
      <c r="RC188">
        <v>0</v>
      </c>
      <c r="RD188">
        <v>0</v>
      </c>
      <c r="RE188">
        <v>0</v>
      </c>
      <c r="RF188">
        <v>0</v>
      </c>
      <c r="RG188">
        <v>0</v>
      </c>
      <c r="RH188">
        <v>0</v>
      </c>
      <c r="RI188">
        <v>0</v>
      </c>
      <c r="RJ188">
        <v>0</v>
      </c>
      <c r="RK188">
        <v>0</v>
      </c>
      <c r="RL188">
        <v>0</v>
      </c>
      <c r="RM188">
        <v>0</v>
      </c>
      <c r="RN188">
        <v>0</v>
      </c>
      <c r="RO188">
        <v>0</v>
      </c>
      <c r="RP188">
        <v>0</v>
      </c>
      <c r="RR188" t="s">
        <v>2903</v>
      </c>
      <c r="RS188">
        <v>1</v>
      </c>
      <c r="RT188">
        <v>0</v>
      </c>
      <c r="RU188">
        <v>0</v>
      </c>
      <c r="RV188">
        <v>1</v>
      </c>
      <c r="RW188">
        <v>0</v>
      </c>
      <c r="RX188">
        <v>1</v>
      </c>
      <c r="RY188">
        <v>0</v>
      </c>
      <c r="RZ188">
        <v>0</v>
      </c>
      <c r="SA188">
        <v>0</v>
      </c>
      <c r="SB188">
        <v>0</v>
      </c>
      <c r="SC188">
        <v>0</v>
      </c>
      <c r="SF188" t="s">
        <v>2204</v>
      </c>
      <c r="SG188">
        <v>1</v>
      </c>
      <c r="SH188">
        <v>0</v>
      </c>
      <c r="SI188">
        <v>0</v>
      </c>
      <c r="SJ188">
        <v>0</v>
      </c>
      <c r="AQG188" t="s">
        <v>2206</v>
      </c>
      <c r="AQH188">
        <v>1</v>
      </c>
      <c r="AQI188">
        <v>0</v>
      </c>
      <c r="AQJ188">
        <v>0</v>
      </c>
      <c r="AQK188">
        <v>0</v>
      </c>
      <c r="AQL188">
        <v>0</v>
      </c>
      <c r="AQM188">
        <v>0</v>
      </c>
      <c r="AQN188">
        <v>0</v>
      </c>
      <c r="AQO188">
        <v>0</v>
      </c>
      <c r="AQP188">
        <v>0</v>
      </c>
      <c r="AQQ188">
        <v>0</v>
      </c>
      <c r="AQS188" t="s">
        <v>2305</v>
      </c>
      <c r="AQT188">
        <v>0</v>
      </c>
      <c r="AQU188">
        <v>0</v>
      </c>
      <c r="AQV188">
        <v>1</v>
      </c>
      <c r="AQW188">
        <v>0</v>
      </c>
      <c r="AQX188">
        <v>0</v>
      </c>
      <c r="AQY188">
        <v>0</v>
      </c>
      <c r="AQZ188">
        <v>0</v>
      </c>
      <c r="ARA188">
        <v>0</v>
      </c>
      <c r="ARB188">
        <v>0</v>
      </c>
      <c r="ARC188">
        <v>0</v>
      </c>
      <c r="ARD188">
        <v>0</v>
      </c>
      <c r="ARF188" t="s">
        <v>2542</v>
      </c>
      <c r="ARG188" t="s">
        <v>2210</v>
      </c>
      <c r="ARH188">
        <v>0</v>
      </c>
      <c r="ARI188">
        <v>1</v>
      </c>
      <c r="ARJ188">
        <v>0</v>
      </c>
      <c r="ARK188">
        <v>0</v>
      </c>
      <c r="ARL188">
        <v>0</v>
      </c>
      <c r="ARM188">
        <v>0</v>
      </c>
      <c r="ARO188" t="s">
        <v>2206</v>
      </c>
      <c r="ARP188">
        <v>1</v>
      </c>
      <c r="ARQ188">
        <v>0</v>
      </c>
      <c r="ARR188">
        <v>0</v>
      </c>
      <c r="ARS188">
        <v>0</v>
      </c>
      <c r="ART188">
        <v>0</v>
      </c>
      <c r="ARU188">
        <v>0</v>
      </c>
      <c r="ARW188">
        <v>0</v>
      </c>
      <c r="ARX188">
        <v>0</v>
      </c>
      <c r="ARY188">
        <v>0</v>
      </c>
      <c r="ASB188" t="s">
        <v>2211</v>
      </c>
      <c r="ASC188" t="s">
        <v>2206</v>
      </c>
      <c r="ASD188">
        <v>1</v>
      </c>
      <c r="ASE188">
        <v>0</v>
      </c>
      <c r="ASF188">
        <v>0</v>
      </c>
      <c r="ASG188">
        <v>0</v>
      </c>
      <c r="ASH188">
        <v>0</v>
      </c>
      <c r="ASI188">
        <v>0</v>
      </c>
      <c r="ASJ188">
        <v>0</v>
      </c>
      <c r="ASK188">
        <v>0</v>
      </c>
      <c r="ASL188">
        <v>0</v>
      </c>
      <c r="ASN188" t="s">
        <v>2206</v>
      </c>
      <c r="ASO188">
        <v>1</v>
      </c>
      <c r="ASP188">
        <v>0</v>
      </c>
      <c r="ASQ188">
        <v>0</v>
      </c>
      <c r="ASR188">
        <v>0</v>
      </c>
      <c r="ASS188">
        <v>0</v>
      </c>
      <c r="AST188">
        <v>0</v>
      </c>
      <c r="ASU188">
        <v>0</v>
      </c>
      <c r="ASV188">
        <v>0</v>
      </c>
      <c r="ASW188">
        <v>0</v>
      </c>
      <c r="ASX188">
        <v>0</v>
      </c>
      <c r="ASZ188" t="s">
        <v>2206</v>
      </c>
      <c r="ATA188">
        <v>1</v>
      </c>
      <c r="ATB188">
        <v>0</v>
      </c>
      <c r="ATC188">
        <v>0</v>
      </c>
      <c r="ATD188">
        <v>0</v>
      </c>
      <c r="ATE188">
        <v>0</v>
      </c>
      <c r="ATF188">
        <v>0</v>
      </c>
      <c r="ATG188">
        <v>0</v>
      </c>
      <c r="ATH188">
        <v>0</v>
      </c>
      <c r="ATI188">
        <v>0</v>
      </c>
      <c r="ATK188" t="s">
        <v>2206</v>
      </c>
      <c r="ATL188">
        <v>1</v>
      </c>
      <c r="ATM188">
        <v>0</v>
      </c>
      <c r="ATN188">
        <v>0</v>
      </c>
      <c r="ATO188">
        <v>0</v>
      </c>
      <c r="ATP188">
        <v>0</v>
      </c>
      <c r="ATQ188">
        <v>0</v>
      </c>
      <c r="ATR188">
        <v>0</v>
      </c>
      <c r="ATS188">
        <v>0</v>
      </c>
      <c r="ATT188">
        <v>0</v>
      </c>
      <c r="ATV188" t="s">
        <v>2213</v>
      </c>
      <c r="ATZ188" t="s">
        <v>2213</v>
      </c>
      <c r="AUI188">
        <v>470826867</v>
      </c>
      <c r="AUJ188" s="2">
        <v>45162.340983796297</v>
      </c>
      <c r="AUM188" t="s">
        <v>2214</v>
      </c>
      <c r="AUN188" t="s">
        <v>2215</v>
      </c>
      <c r="AUO188" t="s">
        <v>2216</v>
      </c>
    </row>
    <row r="189" spans="1:598 1125:1237" x14ac:dyDescent="0.35">
      <c r="A189">
        <v>188</v>
      </c>
      <c r="B189" t="s">
        <v>2904</v>
      </c>
      <c r="C189" s="2">
        <v>45160</v>
      </c>
      <c r="D189" t="s">
        <v>2898</v>
      </c>
      <c r="E189" t="s">
        <v>2899</v>
      </c>
      <c r="F189" s="2">
        <v>45160.29142918982</v>
      </c>
      <c r="G189" s="2">
        <v>45161.868595312502</v>
      </c>
      <c r="H189" t="s">
        <v>2189</v>
      </c>
      <c r="K189" t="s">
        <v>2536</v>
      </c>
      <c r="L189" s="2">
        <v>45160</v>
      </c>
      <c r="M189" t="s">
        <v>81</v>
      </c>
      <c r="N189" t="s">
        <v>2537</v>
      </c>
      <c r="O189" t="s">
        <v>84</v>
      </c>
      <c r="P189" t="s">
        <v>2192</v>
      </c>
      <c r="S189" t="s">
        <v>2538</v>
      </c>
      <c r="T189" t="s">
        <v>2900</v>
      </c>
      <c r="V189" t="s">
        <v>2195</v>
      </c>
      <c r="X189" t="s">
        <v>510</v>
      </c>
      <c r="AA189" t="s">
        <v>2206</v>
      </c>
      <c r="AB189">
        <v>0</v>
      </c>
      <c r="AC189">
        <v>0</v>
      </c>
      <c r="AD189">
        <v>0</v>
      </c>
      <c r="AE189">
        <v>1</v>
      </c>
      <c r="AF189">
        <v>1</v>
      </c>
      <c r="EK189" t="s">
        <v>2206</v>
      </c>
      <c r="EL189">
        <v>0</v>
      </c>
      <c r="EM189">
        <v>0</v>
      </c>
      <c r="EN189">
        <v>0</v>
      </c>
      <c r="EO189">
        <v>0</v>
      </c>
      <c r="EP189">
        <v>1</v>
      </c>
      <c r="EQ189">
        <v>1</v>
      </c>
      <c r="JB189" t="s">
        <v>2669</v>
      </c>
      <c r="JC189">
        <v>0</v>
      </c>
      <c r="JD189">
        <v>1</v>
      </c>
      <c r="JE189">
        <v>0</v>
      </c>
      <c r="JF189">
        <v>0</v>
      </c>
      <c r="JG189">
        <v>0</v>
      </c>
      <c r="JH189">
        <v>0</v>
      </c>
      <c r="JI189">
        <v>0</v>
      </c>
      <c r="JJ189">
        <v>0</v>
      </c>
      <c r="JK189">
        <v>0</v>
      </c>
      <c r="JL189">
        <v>0</v>
      </c>
      <c r="JM189">
        <v>0</v>
      </c>
      <c r="JN189">
        <v>0</v>
      </c>
      <c r="JO189">
        <v>0</v>
      </c>
      <c r="JP189">
        <v>0</v>
      </c>
      <c r="JQ189">
        <v>0</v>
      </c>
      <c r="JR189">
        <v>0</v>
      </c>
      <c r="JS189">
        <v>1</v>
      </c>
      <c r="JT189">
        <v>3</v>
      </c>
      <c r="KG189" t="s">
        <v>2198</v>
      </c>
      <c r="KH189" t="s">
        <v>2738</v>
      </c>
      <c r="KI189">
        <v>1</v>
      </c>
      <c r="KJ189">
        <v>0</v>
      </c>
      <c r="KK189">
        <v>6000</v>
      </c>
      <c r="KM189" t="s">
        <v>2222</v>
      </c>
      <c r="KP189">
        <v>20</v>
      </c>
      <c r="KQ189">
        <v>30</v>
      </c>
      <c r="KR189">
        <v>1</v>
      </c>
      <c r="KS189">
        <v>100</v>
      </c>
      <c r="KT189">
        <v>0</v>
      </c>
      <c r="QX189" t="s">
        <v>2195</v>
      </c>
      <c r="QZ189" t="s">
        <v>2669</v>
      </c>
      <c r="RA189">
        <v>0</v>
      </c>
      <c r="RB189">
        <v>1</v>
      </c>
      <c r="RC189">
        <v>0</v>
      </c>
      <c r="RD189">
        <v>0</v>
      </c>
      <c r="RE189">
        <v>0</v>
      </c>
      <c r="RF189">
        <v>0</v>
      </c>
      <c r="RG189">
        <v>0</v>
      </c>
      <c r="RH189">
        <v>0</v>
      </c>
      <c r="RI189">
        <v>0</v>
      </c>
      <c r="RJ189">
        <v>0</v>
      </c>
      <c r="RK189">
        <v>0</v>
      </c>
      <c r="RL189">
        <v>0</v>
      </c>
      <c r="RM189">
        <v>0</v>
      </c>
      <c r="RN189">
        <v>0</v>
      </c>
      <c r="RO189">
        <v>0</v>
      </c>
      <c r="RP189">
        <v>0</v>
      </c>
      <c r="RR189" t="s">
        <v>2905</v>
      </c>
      <c r="RS189">
        <v>1</v>
      </c>
      <c r="RT189">
        <v>0</v>
      </c>
      <c r="RU189">
        <v>0</v>
      </c>
      <c r="RV189">
        <v>1</v>
      </c>
      <c r="RW189">
        <v>1</v>
      </c>
      <c r="RX189">
        <v>0</v>
      </c>
      <c r="RY189">
        <v>1</v>
      </c>
      <c r="RZ189">
        <v>0</v>
      </c>
      <c r="SA189">
        <v>0</v>
      </c>
      <c r="SB189">
        <v>0</v>
      </c>
      <c r="SC189">
        <v>0</v>
      </c>
      <c r="SF189" t="s">
        <v>2204</v>
      </c>
      <c r="SG189">
        <v>1</v>
      </c>
      <c r="SH189">
        <v>0</v>
      </c>
      <c r="SI189">
        <v>0</v>
      </c>
      <c r="SJ189">
        <v>0</v>
      </c>
      <c r="AQG189" t="s">
        <v>2206</v>
      </c>
      <c r="AQH189">
        <v>1</v>
      </c>
      <c r="AQI189">
        <v>0</v>
      </c>
      <c r="AQJ189">
        <v>0</v>
      </c>
      <c r="AQK189">
        <v>0</v>
      </c>
      <c r="AQL189">
        <v>0</v>
      </c>
      <c r="AQM189">
        <v>0</v>
      </c>
      <c r="AQN189">
        <v>0</v>
      </c>
      <c r="AQO189">
        <v>0</v>
      </c>
      <c r="AQP189">
        <v>0</v>
      </c>
      <c r="AQQ189">
        <v>0</v>
      </c>
      <c r="AQS189" t="s">
        <v>2305</v>
      </c>
      <c r="AQT189">
        <v>0</v>
      </c>
      <c r="AQU189">
        <v>0</v>
      </c>
      <c r="AQV189">
        <v>1</v>
      </c>
      <c r="AQW189">
        <v>0</v>
      </c>
      <c r="AQX189">
        <v>0</v>
      </c>
      <c r="AQY189">
        <v>0</v>
      </c>
      <c r="AQZ189">
        <v>0</v>
      </c>
      <c r="ARA189">
        <v>0</v>
      </c>
      <c r="ARB189">
        <v>0</v>
      </c>
      <c r="ARC189">
        <v>0</v>
      </c>
      <c r="ARD189">
        <v>0</v>
      </c>
      <c r="ARF189" t="s">
        <v>2542</v>
      </c>
      <c r="ARG189" t="s">
        <v>2210</v>
      </c>
      <c r="ARH189">
        <v>0</v>
      </c>
      <c r="ARI189">
        <v>1</v>
      </c>
      <c r="ARJ189">
        <v>0</v>
      </c>
      <c r="ARK189">
        <v>0</v>
      </c>
      <c r="ARL189">
        <v>0</v>
      </c>
      <c r="ARM189">
        <v>0</v>
      </c>
      <c r="ARO189" t="s">
        <v>2206</v>
      </c>
      <c r="ARP189">
        <v>1</v>
      </c>
      <c r="ARQ189">
        <v>0</v>
      </c>
      <c r="ARR189">
        <v>0</v>
      </c>
      <c r="ARS189">
        <v>0</v>
      </c>
      <c r="ART189">
        <v>0</v>
      </c>
      <c r="ARU189">
        <v>0</v>
      </c>
      <c r="ARW189">
        <v>0</v>
      </c>
      <c r="ARX189">
        <v>0</v>
      </c>
      <c r="ARY189">
        <v>0</v>
      </c>
      <c r="ASB189" t="s">
        <v>2211</v>
      </c>
      <c r="ASC189" t="s">
        <v>2206</v>
      </c>
      <c r="ASD189">
        <v>1</v>
      </c>
      <c r="ASE189">
        <v>0</v>
      </c>
      <c r="ASF189">
        <v>0</v>
      </c>
      <c r="ASG189">
        <v>0</v>
      </c>
      <c r="ASH189">
        <v>0</v>
      </c>
      <c r="ASI189">
        <v>0</v>
      </c>
      <c r="ASJ189">
        <v>0</v>
      </c>
      <c r="ASK189">
        <v>0</v>
      </c>
      <c r="ASL189">
        <v>0</v>
      </c>
      <c r="ASN189" t="s">
        <v>2206</v>
      </c>
      <c r="ASO189">
        <v>1</v>
      </c>
      <c r="ASP189">
        <v>0</v>
      </c>
      <c r="ASQ189">
        <v>0</v>
      </c>
      <c r="ASR189">
        <v>0</v>
      </c>
      <c r="ASS189">
        <v>0</v>
      </c>
      <c r="AST189">
        <v>0</v>
      </c>
      <c r="ASU189">
        <v>0</v>
      </c>
      <c r="ASV189">
        <v>0</v>
      </c>
      <c r="ASW189">
        <v>0</v>
      </c>
      <c r="ASX189">
        <v>0</v>
      </c>
      <c r="ASZ189" t="s">
        <v>2206</v>
      </c>
      <c r="ATA189">
        <v>1</v>
      </c>
      <c r="ATB189">
        <v>0</v>
      </c>
      <c r="ATC189">
        <v>0</v>
      </c>
      <c r="ATD189">
        <v>0</v>
      </c>
      <c r="ATE189">
        <v>0</v>
      </c>
      <c r="ATF189">
        <v>0</v>
      </c>
      <c r="ATG189">
        <v>0</v>
      </c>
      <c r="ATH189">
        <v>0</v>
      </c>
      <c r="ATI189">
        <v>0</v>
      </c>
      <c r="ATK189" t="s">
        <v>2206</v>
      </c>
      <c r="ATL189">
        <v>1</v>
      </c>
      <c r="ATM189">
        <v>0</v>
      </c>
      <c r="ATN189">
        <v>0</v>
      </c>
      <c r="ATO189">
        <v>0</v>
      </c>
      <c r="ATP189">
        <v>0</v>
      </c>
      <c r="ATQ189">
        <v>0</v>
      </c>
      <c r="ATR189">
        <v>0</v>
      </c>
      <c r="ATS189">
        <v>0</v>
      </c>
      <c r="ATT189">
        <v>0</v>
      </c>
      <c r="ATV189" t="s">
        <v>2213</v>
      </c>
      <c r="ATZ189" t="s">
        <v>2213</v>
      </c>
      <c r="AUI189">
        <v>470826909</v>
      </c>
      <c r="AUJ189" s="2">
        <v>45162.34103009259</v>
      </c>
      <c r="AUM189" t="s">
        <v>2214</v>
      </c>
      <c r="AUN189" t="s">
        <v>2215</v>
      </c>
      <c r="AUO189" t="s">
        <v>2216</v>
      </c>
    </row>
    <row r="190" spans="1:598 1125:1237" x14ac:dyDescent="0.35">
      <c r="A190">
        <v>189</v>
      </c>
      <c r="B190" t="s">
        <v>2906</v>
      </c>
      <c r="C190" s="2">
        <v>45160</v>
      </c>
      <c r="D190" t="s">
        <v>2898</v>
      </c>
      <c r="E190" t="s">
        <v>2899</v>
      </c>
      <c r="F190" s="2">
        <v>45160.299528587959</v>
      </c>
      <c r="G190" s="2">
        <v>45161.869579849532</v>
      </c>
      <c r="H190" t="s">
        <v>2189</v>
      </c>
      <c r="K190" t="s">
        <v>2536</v>
      </c>
      <c r="L190" s="2">
        <v>45160</v>
      </c>
      <c r="M190" t="s">
        <v>81</v>
      </c>
      <c r="N190" t="s">
        <v>2537</v>
      </c>
      <c r="O190" t="s">
        <v>84</v>
      </c>
      <c r="P190" t="s">
        <v>2192</v>
      </c>
      <c r="S190" t="s">
        <v>2538</v>
      </c>
      <c r="T190" t="s">
        <v>2900</v>
      </c>
      <c r="V190" t="s">
        <v>2195</v>
      </c>
      <c r="X190" t="s">
        <v>510</v>
      </c>
      <c r="AA190" t="s">
        <v>2297</v>
      </c>
      <c r="AB190">
        <v>0</v>
      </c>
      <c r="AC190">
        <v>0</v>
      </c>
      <c r="AD190">
        <v>1</v>
      </c>
      <c r="AE190">
        <v>0</v>
      </c>
      <c r="AF190">
        <v>1</v>
      </c>
      <c r="BH190" t="s">
        <v>2200</v>
      </c>
      <c r="BI190" t="s">
        <v>2269</v>
      </c>
      <c r="BJ190">
        <v>1</v>
      </c>
      <c r="BK190">
        <v>1</v>
      </c>
      <c r="BL190">
        <v>500</v>
      </c>
      <c r="BM190">
        <v>300</v>
      </c>
      <c r="BN190" t="s">
        <v>2199</v>
      </c>
      <c r="BQ190">
        <v>60</v>
      </c>
      <c r="BR190">
        <v>3</v>
      </c>
      <c r="BS190">
        <v>0</v>
      </c>
      <c r="BT190">
        <v>400</v>
      </c>
      <c r="BU190">
        <v>400</v>
      </c>
      <c r="BW190" t="s">
        <v>2220</v>
      </c>
      <c r="CS190" t="s">
        <v>2204</v>
      </c>
      <c r="CT190">
        <v>1</v>
      </c>
      <c r="CU190">
        <v>0</v>
      </c>
      <c r="CV190">
        <v>0</v>
      </c>
      <c r="CW190">
        <v>0</v>
      </c>
      <c r="EK190" t="s">
        <v>2448</v>
      </c>
      <c r="EL190">
        <v>1</v>
      </c>
      <c r="EM190">
        <v>0</v>
      </c>
      <c r="EN190">
        <v>0</v>
      </c>
      <c r="EO190">
        <v>0</v>
      </c>
      <c r="EP190">
        <v>0</v>
      </c>
      <c r="EQ190">
        <v>1</v>
      </c>
      <c r="ES190" t="s">
        <v>2198</v>
      </c>
      <c r="ET190">
        <v>4000</v>
      </c>
      <c r="EU190" t="s">
        <v>2199</v>
      </c>
      <c r="EX190">
        <v>30</v>
      </c>
      <c r="EY190">
        <v>3</v>
      </c>
      <c r="EZ190">
        <v>0</v>
      </c>
      <c r="FA190">
        <v>20</v>
      </c>
      <c r="FB190">
        <v>20</v>
      </c>
      <c r="GK190" t="s">
        <v>2220</v>
      </c>
      <c r="HH190" t="s">
        <v>2204</v>
      </c>
      <c r="HI190">
        <v>1</v>
      </c>
      <c r="HJ190">
        <v>0</v>
      </c>
      <c r="HK190">
        <v>0</v>
      </c>
      <c r="HL190">
        <v>0</v>
      </c>
      <c r="JB190" t="s">
        <v>2907</v>
      </c>
      <c r="JC190">
        <v>0</v>
      </c>
      <c r="JD190">
        <v>1</v>
      </c>
      <c r="JE190">
        <v>0</v>
      </c>
      <c r="JF190">
        <v>0</v>
      </c>
      <c r="JG190">
        <v>0</v>
      </c>
      <c r="JH190">
        <v>0</v>
      </c>
      <c r="JI190">
        <v>0</v>
      </c>
      <c r="JJ190">
        <v>0</v>
      </c>
      <c r="JK190">
        <v>0</v>
      </c>
      <c r="JL190">
        <v>0</v>
      </c>
      <c r="JM190">
        <v>0</v>
      </c>
      <c r="JN190">
        <v>0</v>
      </c>
      <c r="JO190">
        <v>1</v>
      </c>
      <c r="JP190">
        <v>0</v>
      </c>
      <c r="JQ190">
        <v>1</v>
      </c>
      <c r="JR190">
        <v>0</v>
      </c>
      <c r="JS190">
        <v>3</v>
      </c>
      <c r="JT190">
        <v>5</v>
      </c>
      <c r="KG190" t="s">
        <v>2198</v>
      </c>
      <c r="KH190" t="s">
        <v>2738</v>
      </c>
      <c r="KI190">
        <v>1</v>
      </c>
      <c r="KJ190">
        <v>0</v>
      </c>
      <c r="KK190">
        <v>6500</v>
      </c>
      <c r="KM190" t="s">
        <v>2222</v>
      </c>
      <c r="KP190">
        <v>60</v>
      </c>
      <c r="KQ190">
        <v>60</v>
      </c>
      <c r="KR190">
        <v>1</v>
      </c>
      <c r="KS190">
        <v>200</v>
      </c>
      <c r="KT190">
        <v>0</v>
      </c>
      <c r="PN190" t="s">
        <v>2200</v>
      </c>
      <c r="PO190">
        <v>1500</v>
      </c>
      <c r="PP190" t="s">
        <v>2199</v>
      </c>
      <c r="PS190">
        <v>25</v>
      </c>
      <c r="PT190">
        <v>3</v>
      </c>
      <c r="PU190">
        <v>0</v>
      </c>
      <c r="PV190">
        <v>50</v>
      </c>
      <c r="PW190">
        <v>50</v>
      </c>
      <c r="QM190" t="s">
        <v>2200</v>
      </c>
      <c r="QN190">
        <v>200</v>
      </c>
      <c r="QO190" t="s">
        <v>2199</v>
      </c>
      <c r="QR190">
        <v>20</v>
      </c>
      <c r="QS190">
        <v>3</v>
      </c>
      <c r="QT190">
        <v>0</v>
      </c>
      <c r="QU190">
        <v>20</v>
      </c>
      <c r="QV190">
        <v>20</v>
      </c>
      <c r="QX190" t="s">
        <v>2195</v>
      </c>
      <c r="QZ190" t="s">
        <v>2669</v>
      </c>
      <c r="RA190">
        <v>0</v>
      </c>
      <c r="RB190">
        <v>1</v>
      </c>
      <c r="RC190">
        <v>0</v>
      </c>
      <c r="RD190">
        <v>0</v>
      </c>
      <c r="RE190">
        <v>0</v>
      </c>
      <c r="RF190">
        <v>0</v>
      </c>
      <c r="RG190">
        <v>0</v>
      </c>
      <c r="RH190">
        <v>0</v>
      </c>
      <c r="RI190">
        <v>0</v>
      </c>
      <c r="RJ190">
        <v>0</v>
      </c>
      <c r="RK190">
        <v>0</v>
      </c>
      <c r="RL190">
        <v>0</v>
      </c>
      <c r="RM190">
        <v>0</v>
      </c>
      <c r="RN190">
        <v>0</v>
      </c>
      <c r="RO190">
        <v>0</v>
      </c>
      <c r="RP190">
        <v>0</v>
      </c>
      <c r="RR190" t="s">
        <v>2908</v>
      </c>
      <c r="RS190">
        <v>1</v>
      </c>
      <c r="RT190">
        <v>0</v>
      </c>
      <c r="RU190">
        <v>0</v>
      </c>
      <c r="RV190">
        <v>1</v>
      </c>
      <c r="RW190">
        <v>1</v>
      </c>
      <c r="RX190">
        <v>1</v>
      </c>
      <c r="RY190">
        <v>1</v>
      </c>
      <c r="RZ190">
        <v>1</v>
      </c>
      <c r="SA190">
        <v>0</v>
      </c>
      <c r="SB190">
        <v>0</v>
      </c>
      <c r="SC190">
        <v>0</v>
      </c>
      <c r="SF190" t="s">
        <v>2204</v>
      </c>
      <c r="SG190">
        <v>1</v>
      </c>
      <c r="SH190">
        <v>0</v>
      </c>
      <c r="SI190">
        <v>0</v>
      </c>
      <c r="SJ190">
        <v>0</v>
      </c>
      <c r="AQG190" t="s">
        <v>2206</v>
      </c>
      <c r="AQH190">
        <v>1</v>
      </c>
      <c r="AQI190">
        <v>0</v>
      </c>
      <c r="AQJ190">
        <v>0</v>
      </c>
      <c r="AQK190">
        <v>0</v>
      </c>
      <c r="AQL190">
        <v>0</v>
      </c>
      <c r="AQM190">
        <v>0</v>
      </c>
      <c r="AQN190">
        <v>0</v>
      </c>
      <c r="AQO190">
        <v>0</v>
      </c>
      <c r="AQP190">
        <v>0</v>
      </c>
      <c r="AQQ190">
        <v>0</v>
      </c>
      <c r="AQS190" t="s">
        <v>2305</v>
      </c>
      <c r="AQT190">
        <v>0</v>
      </c>
      <c r="AQU190">
        <v>0</v>
      </c>
      <c r="AQV190">
        <v>1</v>
      </c>
      <c r="AQW190">
        <v>0</v>
      </c>
      <c r="AQX190">
        <v>0</v>
      </c>
      <c r="AQY190">
        <v>0</v>
      </c>
      <c r="AQZ190">
        <v>0</v>
      </c>
      <c r="ARA190">
        <v>0</v>
      </c>
      <c r="ARB190">
        <v>0</v>
      </c>
      <c r="ARC190">
        <v>0</v>
      </c>
      <c r="ARD190">
        <v>0</v>
      </c>
      <c r="ARF190" t="s">
        <v>2542</v>
      </c>
      <c r="ARG190" t="s">
        <v>2210</v>
      </c>
      <c r="ARH190">
        <v>0</v>
      </c>
      <c r="ARI190">
        <v>1</v>
      </c>
      <c r="ARJ190">
        <v>0</v>
      </c>
      <c r="ARK190">
        <v>0</v>
      </c>
      <c r="ARL190">
        <v>0</v>
      </c>
      <c r="ARM190">
        <v>0</v>
      </c>
      <c r="ARO190" t="s">
        <v>2206</v>
      </c>
      <c r="ARP190">
        <v>1</v>
      </c>
      <c r="ARQ190">
        <v>0</v>
      </c>
      <c r="ARR190">
        <v>0</v>
      </c>
      <c r="ARS190">
        <v>0</v>
      </c>
      <c r="ART190">
        <v>0</v>
      </c>
      <c r="ARU190">
        <v>0</v>
      </c>
      <c r="ARW190">
        <v>0</v>
      </c>
      <c r="ARX190">
        <v>0</v>
      </c>
      <c r="ARY190">
        <v>0</v>
      </c>
      <c r="ASB190" t="s">
        <v>2211</v>
      </c>
      <c r="ASC190" t="s">
        <v>2206</v>
      </c>
      <c r="ASD190">
        <v>1</v>
      </c>
      <c r="ASE190">
        <v>0</v>
      </c>
      <c r="ASF190">
        <v>0</v>
      </c>
      <c r="ASG190">
        <v>0</v>
      </c>
      <c r="ASH190">
        <v>0</v>
      </c>
      <c r="ASI190">
        <v>0</v>
      </c>
      <c r="ASJ190">
        <v>0</v>
      </c>
      <c r="ASK190">
        <v>0</v>
      </c>
      <c r="ASL190">
        <v>0</v>
      </c>
      <c r="ASN190" t="s">
        <v>2206</v>
      </c>
      <c r="ASO190">
        <v>1</v>
      </c>
      <c r="ASP190">
        <v>0</v>
      </c>
      <c r="ASQ190">
        <v>0</v>
      </c>
      <c r="ASR190">
        <v>0</v>
      </c>
      <c r="ASS190">
        <v>0</v>
      </c>
      <c r="AST190">
        <v>0</v>
      </c>
      <c r="ASU190">
        <v>0</v>
      </c>
      <c r="ASV190">
        <v>0</v>
      </c>
      <c r="ASW190">
        <v>0</v>
      </c>
      <c r="ASX190">
        <v>0</v>
      </c>
      <c r="ASZ190" t="s">
        <v>2206</v>
      </c>
      <c r="ATA190">
        <v>1</v>
      </c>
      <c r="ATB190">
        <v>0</v>
      </c>
      <c r="ATC190">
        <v>0</v>
      </c>
      <c r="ATD190">
        <v>0</v>
      </c>
      <c r="ATE190">
        <v>0</v>
      </c>
      <c r="ATF190">
        <v>0</v>
      </c>
      <c r="ATG190">
        <v>0</v>
      </c>
      <c r="ATH190">
        <v>0</v>
      </c>
      <c r="ATI190">
        <v>0</v>
      </c>
      <c r="ATK190" t="s">
        <v>2206</v>
      </c>
      <c r="ATL190">
        <v>1</v>
      </c>
      <c r="ATM190">
        <v>0</v>
      </c>
      <c r="ATN190">
        <v>0</v>
      </c>
      <c r="ATO190">
        <v>0</v>
      </c>
      <c r="ATP190">
        <v>0</v>
      </c>
      <c r="ATQ190">
        <v>0</v>
      </c>
      <c r="ATR190">
        <v>0</v>
      </c>
      <c r="ATS190">
        <v>0</v>
      </c>
      <c r="ATT190">
        <v>0</v>
      </c>
      <c r="ATV190" t="s">
        <v>2213</v>
      </c>
      <c r="ATZ190" t="s">
        <v>2213</v>
      </c>
      <c r="AUI190">
        <v>470826933</v>
      </c>
      <c r="AUJ190" s="2">
        <v>45162.341064814813</v>
      </c>
      <c r="AUM190" t="s">
        <v>2214</v>
      </c>
      <c r="AUN190" t="s">
        <v>2215</v>
      </c>
      <c r="AUO190" t="s">
        <v>2216</v>
      </c>
    </row>
    <row r="191" spans="1:598 1125:1237" x14ac:dyDescent="0.35">
      <c r="A191">
        <v>190</v>
      </c>
      <c r="B191" t="s">
        <v>2909</v>
      </c>
      <c r="C191" s="2">
        <v>45160</v>
      </c>
      <c r="D191" t="s">
        <v>2898</v>
      </c>
      <c r="E191" t="s">
        <v>2899</v>
      </c>
      <c r="F191" s="2">
        <v>45160.324697581018</v>
      </c>
      <c r="G191" s="2">
        <v>45161.870944212962</v>
      </c>
      <c r="H191" t="s">
        <v>2189</v>
      </c>
      <c r="K191" t="s">
        <v>2536</v>
      </c>
      <c r="L191" s="2">
        <v>45160</v>
      </c>
      <c r="M191" t="s">
        <v>81</v>
      </c>
      <c r="N191" t="s">
        <v>2537</v>
      </c>
      <c r="O191" t="s">
        <v>84</v>
      </c>
      <c r="P191" t="s">
        <v>2192</v>
      </c>
      <c r="S191" t="s">
        <v>2538</v>
      </c>
      <c r="T191" t="s">
        <v>2900</v>
      </c>
      <c r="V191" t="s">
        <v>2195</v>
      </c>
      <c r="X191" t="s">
        <v>510</v>
      </c>
      <c r="AA191" t="s">
        <v>2202</v>
      </c>
      <c r="AB191">
        <v>1</v>
      </c>
      <c r="AC191">
        <v>0</v>
      </c>
      <c r="AD191">
        <v>1</v>
      </c>
      <c r="AE191">
        <v>0</v>
      </c>
      <c r="AF191">
        <v>2</v>
      </c>
      <c r="AH191" t="s">
        <v>2200</v>
      </c>
      <c r="AI191">
        <v>1000</v>
      </c>
      <c r="AJ191" t="s">
        <v>2199</v>
      </c>
      <c r="AM191">
        <v>30</v>
      </c>
      <c r="AN191">
        <v>3</v>
      </c>
      <c r="AO191">
        <v>0</v>
      </c>
      <c r="AP191">
        <v>20</v>
      </c>
      <c r="AQ191">
        <v>20</v>
      </c>
      <c r="BH191" t="s">
        <v>2200</v>
      </c>
      <c r="BI191" t="s">
        <v>2201</v>
      </c>
      <c r="BJ191">
        <v>0</v>
      </c>
      <c r="BK191">
        <v>1</v>
      </c>
      <c r="BM191">
        <v>300</v>
      </c>
      <c r="BN191" t="s">
        <v>2199</v>
      </c>
      <c r="BQ191">
        <v>20</v>
      </c>
      <c r="BR191">
        <v>3</v>
      </c>
      <c r="BS191">
        <v>0</v>
      </c>
      <c r="BT191">
        <v>100</v>
      </c>
      <c r="BU191">
        <v>100</v>
      </c>
      <c r="BW191" t="s">
        <v>2220</v>
      </c>
      <c r="CS191" t="s">
        <v>2204</v>
      </c>
      <c r="CT191">
        <v>1</v>
      </c>
      <c r="CU191">
        <v>0</v>
      </c>
      <c r="CV191">
        <v>0</v>
      </c>
      <c r="CW191">
        <v>0</v>
      </c>
      <c r="EK191" t="s">
        <v>2206</v>
      </c>
      <c r="EL191">
        <v>0</v>
      </c>
      <c r="EM191">
        <v>0</v>
      </c>
      <c r="EN191">
        <v>0</v>
      </c>
      <c r="EO191">
        <v>0</v>
      </c>
      <c r="EP191">
        <v>1</v>
      </c>
      <c r="EQ191">
        <v>1</v>
      </c>
      <c r="JB191" t="s">
        <v>2910</v>
      </c>
      <c r="JC191">
        <v>0</v>
      </c>
      <c r="JD191">
        <v>0</v>
      </c>
      <c r="JE191">
        <v>0</v>
      </c>
      <c r="JF191">
        <v>0</v>
      </c>
      <c r="JG191">
        <v>0</v>
      </c>
      <c r="JH191">
        <v>1</v>
      </c>
      <c r="JI191">
        <v>1</v>
      </c>
      <c r="JJ191">
        <v>1</v>
      </c>
      <c r="JK191">
        <v>1</v>
      </c>
      <c r="JL191">
        <v>1</v>
      </c>
      <c r="JM191">
        <v>0</v>
      </c>
      <c r="JN191">
        <v>0</v>
      </c>
      <c r="JO191">
        <v>0</v>
      </c>
      <c r="JP191">
        <v>1</v>
      </c>
      <c r="JQ191">
        <v>0</v>
      </c>
      <c r="JR191">
        <v>0</v>
      </c>
      <c r="JS191">
        <v>6</v>
      </c>
      <c r="JT191">
        <v>9</v>
      </c>
      <c r="MI191" t="s">
        <v>2200</v>
      </c>
      <c r="MJ191">
        <v>300</v>
      </c>
      <c r="MK191" t="s">
        <v>2199</v>
      </c>
      <c r="MN191">
        <v>60</v>
      </c>
      <c r="MO191">
        <v>3</v>
      </c>
      <c r="MP191">
        <v>0</v>
      </c>
      <c r="MQ191">
        <v>20</v>
      </c>
      <c r="MR191">
        <v>20</v>
      </c>
      <c r="MT191" t="s">
        <v>2200</v>
      </c>
      <c r="MU191">
        <v>200</v>
      </c>
      <c r="MV191" t="s">
        <v>2199</v>
      </c>
      <c r="MY191">
        <v>30</v>
      </c>
      <c r="MZ191">
        <v>3</v>
      </c>
      <c r="NA191">
        <v>0</v>
      </c>
      <c r="NB191">
        <v>20</v>
      </c>
      <c r="NC191">
        <v>20</v>
      </c>
      <c r="NE191" t="s">
        <v>2200</v>
      </c>
      <c r="NF191" t="s">
        <v>2677</v>
      </c>
      <c r="NG191">
        <v>0</v>
      </c>
      <c r="NH191">
        <v>0</v>
      </c>
      <c r="NI191">
        <v>1</v>
      </c>
      <c r="NL191">
        <v>2000</v>
      </c>
      <c r="NM191" t="s">
        <v>2199</v>
      </c>
      <c r="NP191">
        <v>90</v>
      </c>
      <c r="NQ191">
        <v>3</v>
      </c>
      <c r="NR191">
        <v>0</v>
      </c>
      <c r="NS191">
        <v>5</v>
      </c>
      <c r="NT191">
        <v>5</v>
      </c>
      <c r="NV191" t="s">
        <v>2200</v>
      </c>
      <c r="NW191">
        <v>3000</v>
      </c>
      <c r="NX191" t="s">
        <v>2199</v>
      </c>
      <c r="OA191">
        <v>60</v>
      </c>
      <c r="OB191">
        <v>3</v>
      </c>
      <c r="OC191">
        <v>0</v>
      </c>
      <c r="OD191">
        <v>5</v>
      </c>
      <c r="OE191">
        <v>5</v>
      </c>
      <c r="OG191" t="s">
        <v>2200</v>
      </c>
      <c r="OH191">
        <v>3000</v>
      </c>
      <c r="OI191" t="s">
        <v>2199</v>
      </c>
      <c r="OL191">
        <v>30</v>
      </c>
      <c r="OM191">
        <v>3</v>
      </c>
      <c r="ON191">
        <v>0</v>
      </c>
      <c r="OO191">
        <v>20</v>
      </c>
      <c r="OP191">
        <v>20</v>
      </c>
      <c r="PY191" t="s">
        <v>2200</v>
      </c>
      <c r="PZ191" t="s">
        <v>2220</v>
      </c>
      <c r="QB191">
        <v>2</v>
      </c>
      <c r="QC191">
        <v>5000</v>
      </c>
      <c r="QD191" t="s">
        <v>2199</v>
      </c>
      <c r="QG191">
        <v>20</v>
      </c>
      <c r="QH191">
        <v>3</v>
      </c>
      <c r="QI191">
        <v>0</v>
      </c>
      <c r="QJ191">
        <v>10</v>
      </c>
      <c r="QK191">
        <v>10</v>
      </c>
      <c r="QX191" t="s">
        <v>2220</v>
      </c>
      <c r="SF191" t="s">
        <v>2204</v>
      </c>
      <c r="SG191">
        <v>1</v>
      </c>
      <c r="SH191">
        <v>0</v>
      </c>
      <c r="SI191">
        <v>0</v>
      </c>
      <c r="SJ191">
        <v>0</v>
      </c>
      <c r="AQG191" t="s">
        <v>2206</v>
      </c>
      <c r="AQH191">
        <v>1</v>
      </c>
      <c r="AQI191">
        <v>0</v>
      </c>
      <c r="AQJ191">
        <v>0</v>
      </c>
      <c r="AQK191">
        <v>0</v>
      </c>
      <c r="AQL191">
        <v>0</v>
      </c>
      <c r="AQM191">
        <v>0</v>
      </c>
      <c r="AQN191">
        <v>0</v>
      </c>
      <c r="AQO191">
        <v>0</v>
      </c>
      <c r="AQP191">
        <v>0</v>
      </c>
      <c r="AQQ191">
        <v>0</v>
      </c>
      <c r="AQS191" t="s">
        <v>2305</v>
      </c>
      <c r="AQT191">
        <v>0</v>
      </c>
      <c r="AQU191">
        <v>0</v>
      </c>
      <c r="AQV191">
        <v>1</v>
      </c>
      <c r="AQW191">
        <v>0</v>
      </c>
      <c r="AQX191">
        <v>0</v>
      </c>
      <c r="AQY191">
        <v>0</v>
      </c>
      <c r="AQZ191">
        <v>0</v>
      </c>
      <c r="ARA191">
        <v>0</v>
      </c>
      <c r="ARB191">
        <v>0</v>
      </c>
      <c r="ARC191">
        <v>0</v>
      </c>
      <c r="ARD191">
        <v>0</v>
      </c>
      <c r="ARF191" t="s">
        <v>2542</v>
      </c>
      <c r="ARG191" t="s">
        <v>2210</v>
      </c>
      <c r="ARH191">
        <v>0</v>
      </c>
      <c r="ARI191">
        <v>1</v>
      </c>
      <c r="ARJ191">
        <v>0</v>
      </c>
      <c r="ARK191">
        <v>0</v>
      </c>
      <c r="ARL191">
        <v>0</v>
      </c>
      <c r="ARM191">
        <v>0</v>
      </c>
      <c r="ARO191" t="s">
        <v>2206</v>
      </c>
      <c r="ARP191">
        <v>1</v>
      </c>
      <c r="ARQ191">
        <v>0</v>
      </c>
      <c r="ARR191">
        <v>0</v>
      </c>
      <c r="ARS191">
        <v>0</v>
      </c>
      <c r="ART191">
        <v>0</v>
      </c>
      <c r="ARU191">
        <v>0</v>
      </c>
      <c r="ARW191">
        <v>0</v>
      </c>
      <c r="ARX191">
        <v>0</v>
      </c>
      <c r="ARY191">
        <v>0</v>
      </c>
      <c r="ASB191" t="s">
        <v>2211</v>
      </c>
      <c r="ASC191" t="s">
        <v>2206</v>
      </c>
      <c r="ASD191">
        <v>1</v>
      </c>
      <c r="ASE191">
        <v>0</v>
      </c>
      <c r="ASF191">
        <v>0</v>
      </c>
      <c r="ASG191">
        <v>0</v>
      </c>
      <c r="ASH191">
        <v>0</v>
      </c>
      <c r="ASI191">
        <v>0</v>
      </c>
      <c r="ASJ191">
        <v>0</v>
      </c>
      <c r="ASK191">
        <v>0</v>
      </c>
      <c r="ASL191">
        <v>0</v>
      </c>
      <c r="ASN191" t="s">
        <v>2206</v>
      </c>
      <c r="ASO191">
        <v>1</v>
      </c>
      <c r="ASP191">
        <v>0</v>
      </c>
      <c r="ASQ191">
        <v>0</v>
      </c>
      <c r="ASR191">
        <v>0</v>
      </c>
      <c r="ASS191">
        <v>0</v>
      </c>
      <c r="AST191">
        <v>0</v>
      </c>
      <c r="ASU191">
        <v>0</v>
      </c>
      <c r="ASV191">
        <v>0</v>
      </c>
      <c r="ASW191">
        <v>0</v>
      </c>
      <c r="ASX191">
        <v>0</v>
      </c>
      <c r="ASZ191" t="s">
        <v>2206</v>
      </c>
      <c r="ATA191">
        <v>1</v>
      </c>
      <c r="ATB191">
        <v>0</v>
      </c>
      <c r="ATC191">
        <v>0</v>
      </c>
      <c r="ATD191">
        <v>0</v>
      </c>
      <c r="ATE191">
        <v>0</v>
      </c>
      <c r="ATF191">
        <v>0</v>
      </c>
      <c r="ATG191">
        <v>0</v>
      </c>
      <c r="ATH191">
        <v>0</v>
      </c>
      <c r="ATI191">
        <v>0</v>
      </c>
      <c r="ATK191" t="s">
        <v>2206</v>
      </c>
      <c r="ATL191">
        <v>1</v>
      </c>
      <c r="ATM191">
        <v>0</v>
      </c>
      <c r="ATN191">
        <v>0</v>
      </c>
      <c r="ATO191">
        <v>0</v>
      </c>
      <c r="ATP191">
        <v>0</v>
      </c>
      <c r="ATQ191">
        <v>0</v>
      </c>
      <c r="ATR191">
        <v>0</v>
      </c>
      <c r="ATS191">
        <v>0</v>
      </c>
      <c r="ATT191">
        <v>0</v>
      </c>
      <c r="ATV191" t="s">
        <v>2213</v>
      </c>
      <c r="ATZ191" t="s">
        <v>2213</v>
      </c>
      <c r="AUI191">
        <v>470826968</v>
      </c>
      <c r="AUJ191" s="2">
        <v>45162.341122685189</v>
      </c>
      <c r="AUM191" t="s">
        <v>2214</v>
      </c>
      <c r="AUN191" t="s">
        <v>2215</v>
      </c>
      <c r="AUO191" t="s">
        <v>2216</v>
      </c>
    </row>
    <row r="192" spans="1:598 1125:1237" x14ac:dyDescent="0.35">
      <c r="A192">
        <v>191</v>
      </c>
      <c r="B192" t="s">
        <v>2911</v>
      </c>
      <c r="C192" s="2">
        <v>45160</v>
      </c>
      <c r="D192" t="s">
        <v>2898</v>
      </c>
      <c r="E192" t="s">
        <v>2899</v>
      </c>
      <c r="F192" s="2">
        <v>45160.352930682871</v>
      </c>
      <c r="G192" s="2">
        <v>45161.871245509261</v>
      </c>
      <c r="H192" t="s">
        <v>2189</v>
      </c>
      <c r="K192" t="s">
        <v>2536</v>
      </c>
      <c r="L192" s="2">
        <v>45160</v>
      </c>
      <c r="M192" t="s">
        <v>81</v>
      </c>
      <c r="N192" t="s">
        <v>2537</v>
      </c>
      <c r="O192" t="s">
        <v>84</v>
      </c>
      <c r="P192" t="s">
        <v>2192</v>
      </c>
      <c r="S192" t="s">
        <v>2538</v>
      </c>
      <c r="T192" t="s">
        <v>2900</v>
      </c>
      <c r="V192" t="s">
        <v>2195</v>
      </c>
      <c r="X192" t="s">
        <v>510</v>
      </c>
      <c r="AA192" t="s">
        <v>2297</v>
      </c>
      <c r="AB192">
        <v>0</v>
      </c>
      <c r="AC192">
        <v>0</v>
      </c>
      <c r="AD192">
        <v>1</v>
      </c>
      <c r="AE192">
        <v>0</v>
      </c>
      <c r="AF192">
        <v>1</v>
      </c>
      <c r="BH192" t="s">
        <v>2200</v>
      </c>
      <c r="BI192" t="s">
        <v>2201</v>
      </c>
      <c r="BJ192">
        <v>0</v>
      </c>
      <c r="BK192">
        <v>1</v>
      </c>
      <c r="BM192">
        <v>300</v>
      </c>
      <c r="BN192" t="s">
        <v>2199</v>
      </c>
      <c r="BQ192">
        <v>7</v>
      </c>
      <c r="BR192">
        <v>4</v>
      </c>
      <c r="BS192">
        <v>0</v>
      </c>
      <c r="BT192">
        <v>4200</v>
      </c>
      <c r="BU192">
        <v>0</v>
      </c>
      <c r="BW192" t="s">
        <v>2220</v>
      </c>
      <c r="CS192" t="s">
        <v>2204</v>
      </c>
      <c r="CT192">
        <v>1</v>
      </c>
      <c r="CU192">
        <v>0</v>
      </c>
      <c r="CV192">
        <v>0</v>
      </c>
      <c r="CW192">
        <v>0</v>
      </c>
      <c r="EK192" t="s">
        <v>2912</v>
      </c>
      <c r="EL192">
        <v>1</v>
      </c>
      <c r="EM192">
        <v>1</v>
      </c>
      <c r="EN192">
        <v>1</v>
      </c>
      <c r="EO192">
        <v>0</v>
      </c>
      <c r="EP192">
        <v>0</v>
      </c>
      <c r="EQ192">
        <v>3</v>
      </c>
      <c r="ES192" t="s">
        <v>2200</v>
      </c>
      <c r="ET192">
        <v>4000</v>
      </c>
      <c r="EU192" t="s">
        <v>2199</v>
      </c>
      <c r="EX192">
        <v>14</v>
      </c>
      <c r="EY192">
        <v>4</v>
      </c>
      <c r="EZ192">
        <v>0</v>
      </c>
      <c r="FA192">
        <v>10</v>
      </c>
      <c r="FB192">
        <v>0</v>
      </c>
      <c r="FD192" t="s">
        <v>2198</v>
      </c>
      <c r="FE192">
        <v>28000</v>
      </c>
      <c r="FF192" t="s">
        <v>2199</v>
      </c>
      <c r="FI192">
        <v>30</v>
      </c>
      <c r="FJ192">
        <v>4</v>
      </c>
      <c r="FK192">
        <v>0</v>
      </c>
      <c r="FL192">
        <v>120</v>
      </c>
      <c r="FM192">
        <v>0</v>
      </c>
      <c r="FO192" t="s">
        <v>2200</v>
      </c>
      <c r="FP192">
        <v>1000</v>
      </c>
      <c r="FQ192" t="s">
        <v>2199</v>
      </c>
      <c r="FT192">
        <v>120</v>
      </c>
      <c r="FU192">
        <v>4</v>
      </c>
      <c r="FV192">
        <v>0</v>
      </c>
      <c r="FW192">
        <v>160</v>
      </c>
      <c r="FX192">
        <v>0</v>
      </c>
      <c r="GK192" t="s">
        <v>2220</v>
      </c>
      <c r="HH192" t="s">
        <v>2204</v>
      </c>
      <c r="HI192">
        <v>1</v>
      </c>
      <c r="HJ192">
        <v>0</v>
      </c>
      <c r="HK192">
        <v>0</v>
      </c>
      <c r="HL192">
        <v>0</v>
      </c>
      <c r="JB192" t="s">
        <v>2762</v>
      </c>
      <c r="JC192">
        <v>0</v>
      </c>
      <c r="JD192">
        <v>0</v>
      </c>
      <c r="JE192">
        <v>0</v>
      </c>
      <c r="JF192">
        <v>0</v>
      </c>
      <c r="JG192">
        <v>0</v>
      </c>
      <c r="JH192">
        <v>0</v>
      </c>
      <c r="JI192">
        <v>0</v>
      </c>
      <c r="JJ192">
        <v>0</v>
      </c>
      <c r="JK192">
        <v>0</v>
      </c>
      <c r="JL192">
        <v>1</v>
      </c>
      <c r="JM192">
        <v>0</v>
      </c>
      <c r="JN192">
        <v>0</v>
      </c>
      <c r="JO192">
        <v>1</v>
      </c>
      <c r="JP192">
        <v>0</v>
      </c>
      <c r="JQ192">
        <v>1</v>
      </c>
      <c r="JR192">
        <v>0</v>
      </c>
      <c r="JS192">
        <v>3</v>
      </c>
      <c r="JT192">
        <v>7</v>
      </c>
      <c r="OG192" t="s">
        <v>2200</v>
      </c>
      <c r="OH192">
        <v>2250</v>
      </c>
      <c r="OI192" t="s">
        <v>2199</v>
      </c>
      <c r="OL192">
        <v>30</v>
      </c>
      <c r="OM192">
        <v>4</v>
      </c>
      <c r="ON192">
        <v>0</v>
      </c>
      <c r="OO192">
        <v>120</v>
      </c>
      <c r="OP192">
        <v>0</v>
      </c>
      <c r="PN192" t="s">
        <v>2200</v>
      </c>
      <c r="PO192">
        <v>1500</v>
      </c>
      <c r="PP192" t="s">
        <v>2199</v>
      </c>
      <c r="PS192">
        <v>30</v>
      </c>
      <c r="PT192">
        <v>4</v>
      </c>
      <c r="PU192">
        <v>0</v>
      </c>
      <c r="PV192">
        <v>500</v>
      </c>
      <c r="PW192">
        <v>0</v>
      </c>
      <c r="QM192" t="s">
        <v>2200</v>
      </c>
      <c r="QN192">
        <v>200</v>
      </c>
      <c r="QO192" t="s">
        <v>2199</v>
      </c>
      <c r="QR192">
        <v>30</v>
      </c>
      <c r="QS192">
        <v>4</v>
      </c>
      <c r="QT192">
        <v>0</v>
      </c>
      <c r="QU192">
        <v>1000</v>
      </c>
      <c r="QV192">
        <v>0</v>
      </c>
      <c r="QX192" t="s">
        <v>2220</v>
      </c>
      <c r="SF192" t="s">
        <v>2204</v>
      </c>
      <c r="SG192">
        <v>1</v>
      </c>
      <c r="SH192">
        <v>0</v>
      </c>
      <c r="SI192">
        <v>0</v>
      </c>
      <c r="SJ192">
        <v>0</v>
      </c>
      <c r="AQG192" t="s">
        <v>2206</v>
      </c>
      <c r="AQH192">
        <v>1</v>
      </c>
      <c r="AQI192">
        <v>0</v>
      </c>
      <c r="AQJ192">
        <v>0</v>
      </c>
      <c r="AQK192">
        <v>0</v>
      </c>
      <c r="AQL192">
        <v>0</v>
      </c>
      <c r="AQM192">
        <v>0</v>
      </c>
      <c r="AQN192">
        <v>0</v>
      </c>
      <c r="AQO192">
        <v>0</v>
      </c>
      <c r="AQP192">
        <v>0</v>
      </c>
      <c r="AQQ192">
        <v>0</v>
      </c>
      <c r="AQS192" t="s">
        <v>2305</v>
      </c>
      <c r="AQT192">
        <v>0</v>
      </c>
      <c r="AQU192">
        <v>0</v>
      </c>
      <c r="AQV192">
        <v>1</v>
      </c>
      <c r="AQW192">
        <v>0</v>
      </c>
      <c r="AQX192">
        <v>0</v>
      </c>
      <c r="AQY192">
        <v>0</v>
      </c>
      <c r="AQZ192">
        <v>0</v>
      </c>
      <c r="ARA192">
        <v>0</v>
      </c>
      <c r="ARB192">
        <v>0</v>
      </c>
      <c r="ARC192">
        <v>0</v>
      </c>
      <c r="ARD192">
        <v>0</v>
      </c>
      <c r="ARF192" t="s">
        <v>2209</v>
      </c>
      <c r="ARG192" t="s">
        <v>2210</v>
      </c>
      <c r="ARH192">
        <v>0</v>
      </c>
      <c r="ARI192">
        <v>1</v>
      </c>
      <c r="ARJ192">
        <v>0</v>
      </c>
      <c r="ARK192">
        <v>0</v>
      </c>
      <c r="ARL192">
        <v>0</v>
      </c>
      <c r="ARM192">
        <v>0</v>
      </c>
      <c r="ARO192" t="s">
        <v>2206</v>
      </c>
      <c r="ARP192">
        <v>1</v>
      </c>
      <c r="ARQ192">
        <v>0</v>
      </c>
      <c r="ARR192">
        <v>0</v>
      </c>
      <c r="ARS192">
        <v>0</v>
      </c>
      <c r="ART192">
        <v>0</v>
      </c>
      <c r="ARU192">
        <v>0</v>
      </c>
      <c r="ARW192">
        <v>0</v>
      </c>
      <c r="ARX192">
        <v>0</v>
      </c>
      <c r="ARY192">
        <v>0</v>
      </c>
      <c r="ASB192" t="s">
        <v>2211</v>
      </c>
      <c r="ASC192" t="s">
        <v>2206</v>
      </c>
      <c r="ASD192">
        <v>1</v>
      </c>
      <c r="ASE192">
        <v>0</v>
      </c>
      <c r="ASF192">
        <v>0</v>
      </c>
      <c r="ASG192">
        <v>0</v>
      </c>
      <c r="ASH192">
        <v>0</v>
      </c>
      <c r="ASI192">
        <v>0</v>
      </c>
      <c r="ASJ192">
        <v>0</v>
      </c>
      <c r="ASK192">
        <v>0</v>
      </c>
      <c r="ASL192">
        <v>0</v>
      </c>
      <c r="ASN192" t="s">
        <v>2206</v>
      </c>
      <c r="ASO192">
        <v>1</v>
      </c>
      <c r="ASP192">
        <v>0</v>
      </c>
      <c r="ASQ192">
        <v>0</v>
      </c>
      <c r="ASR192">
        <v>0</v>
      </c>
      <c r="ASS192">
        <v>0</v>
      </c>
      <c r="AST192">
        <v>0</v>
      </c>
      <c r="ASU192">
        <v>0</v>
      </c>
      <c r="ASV192">
        <v>0</v>
      </c>
      <c r="ASW192">
        <v>0</v>
      </c>
      <c r="ASX192">
        <v>0</v>
      </c>
      <c r="ASZ192" t="s">
        <v>2206</v>
      </c>
      <c r="ATA192">
        <v>1</v>
      </c>
      <c r="ATB192">
        <v>0</v>
      </c>
      <c r="ATC192">
        <v>0</v>
      </c>
      <c r="ATD192">
        <v>0</v>
      </c>
      <c r="ATE192">
        <v>0</v>
      </c>
      <c r="ATF192">
        <v>0</v>
      </c>
      <c r="ATG192">
        <v>0</v>
      </c>
      <c r="ATH192">
        <v>0</v>
      </c>
      <c r="ATI192">
        <v>0</v>
      </c>
      <c r="ATK192" t="s">
        <v>2206</v>
      </c>
      <c r="ATL192">
        <v>1</v>
      </c>
      <c r="ATM192">
        <v>0</v>
      </c>
      <c r="ATN192">
        <v>0</v>
      </c>
      <c r="ATO192">
        <v>0</v>
      </c>
      <c r="ATP192">
        <v>0</v>
      </c>
      <c r="ATQ192">
        <v>0</v>
      </c>
      <c r="ATR192">
        <v>0</v>
      </c>
      <c r="ATS192">
        <v>0</v>
      </c>
      <c r="ATT192">
        <v>0</v>
      </c>
      <c r="ATV192" t="s">
        <v>2213</v>
      </c>
      <c r="ATZ192" t="s">
        <v>2213</v>
      </c>
      <c r="AUD192" t="s">
        <v>2913</v>
      </c>
      <c r="AUI192">
        <v>470826990</v>
      </c>
      <c r="AUJ192" s="2">
        <v>45162.341157407413</v>
      </c>
      <c r="AUM192" t="s">
        <v>2214</v>
      </c>
      <c r="AUN192" t="s">
        <v>2215</v>
      </c>
      <c r="AUO192" t="s">
        <v>2216</v>
      </c>
    </row>
    <row r="193" spans="1:534 1125:1237" x14ac:dyDescent="0.35">
      <c r="A193">
        <v>192</v>
      </c>
      <c r="B193" t="s">
        <v>2914</v>
      </c>
      <c r="C193" s="2">
        <v>45161</v>
      </c>
      <c r="D193" t="s">
        <v>2898</v>
      </c>
      <c r="E193" t="s">
        <v>2899</v>
      </c>
      <c r="F193" s="2">
        <v>45161.310442789363</v>
      </c>
      <c r="G193" s="2">
        <v>45161.869775706007</v>
      </c>
      <c r="H193" t="s">
        <v>2189</v>
      </c>
      <c r="K193" t="s">
        <v>2536</v>
      </c>
      <c r="L193" s="2">
        <v>45161</v>
      </c>
      <c r="M193" t="s">
        <v>81</v>
      </c>
      <c r="N193" t="s">
        <v>2537</v>
      </c>
      <c r="O193" t="s">
        <v>84</v>
      </c>
      <c r="P193" t="s">
        <v>2192</v>
      </c>
      <c r="S193" t="s">
        <v>2538</v>
      </c>
      <c r="T193" t="s">
        <v>2900</v>
      </c>
      <c r="V193" t="s">
        <v>2195</v>
      </c>
      <c r="X193" t="s">
        <v>510</v>
      </c>
      <c r="AA193" t="s">
        <v>2297</v>
      </c>
      <c r="AB193">
        <v>0</v>
      </c>
      <c r="AC193">
        <v>0</v>
      </c>
      <c r="AD193">
        <v>1</v>
      </c>
      <c r="AE193">
        <v>0</v>
      </c>
      <c r="AF193">
        <v>1</v>
      </c>
      <c r="BH193" t="s">
        <v>2200</v>
      </c>
      <c r="BI193" t="s">
        <v>2269</v>
      </c>
      <c r="BJ193">
        <v>1</v>
      </c>
      <c r="BK193">
        <v>1</v>
      </c>
      <c r="BL193">
        <v>500</v>
      </c>
      <c r="BM193">
        <v>300</v>
      </c>
      <c r="BN193" t="s">
        <v>2199</v>
      </c>
      <c r="BQ193">
        <v>30</v>
      </c>
      <c r="BR193">
        <v>30</v>
      </c>
      <c r="BS193">
        <v>1</v>
      </c>
      <c r="BT193">
        <v>3000</v>
      </c>
      <c r="BU193">
        <v>3000</v>
      </c>
      <c r="BW193" t="s">
        <v>2220</v>
      </c>
      <c r="CS193" t="s">
        <v>2204</v>
      </c>
      <c r="CT193">
        <v>1</v>
      </c>
      <c r="CU193">
        <v>0</v>
      </c>
      <c r="CV193">
        <v>0</v>
      </c>
      <c r="CW193">
        <v>0</v>
      </c>
      <c r="EK193" t="s">
        <v>2482</v>
      </c>
      <c r="EL193">
        <v>1</v>
      </c>
      <c r="EM193">
        <v>1</v>
      </c>
      <c r="EN193">
        <v>1</v>
      </c>
      <c r="EO193">
        <v>0</v>
      </c>
      <c r="EP193">
        <v>0</v>
      </c>
      <c r="EQ193">
        <v>3</v>
      </c>
      <c r="ES193" t="s">
        <v>2198</v>
      </c>
      <c r="ET193">
        <v>3500</v>
      </c>
      <c r="EU193" t="s">
        <v>2199</v>
      </c>
      <c r="EX193">
        <v>30</v>
      </c>
      <c r="EY193">
        <v>3</v>
      </c>
      <c r="EZ193">
        <v>0</v>
      </c>
      <c r="FA193">
        <v>3</v>
      </c>
      <c r="FB193">
        <v>50</v>
      </c>
      <c r="FD193" t="s">
        <v>2198</v>
      </c>
      <c r="FE193">
        <v>27500</v>
      </c>
      <c r="FF193" t="s">
        <v>2199</v>
      </c>
      <c r="FI193">
        <v>60</v>
      </c>
      <c r="FJ193">
        <v>3</v>
      </c>
      <c r="FK193">
        <v>0</v>
      </c>
      <c r="FL193">
        <v>50</v>
      </c>
      <c r="FM193">
        <v>50</v>
      </c>
      <c r="FO193" t="s">
        <v>2200</v>
      </c>
      <c r="FP193">
        <v>1000</v>
      </c>
      <c r="FQ193" t="s">
        <v>2199</v>
      </c>
      <c r="FT193">
        <v>60</v>
      </c>
      <c r="FU193">
        <v>3</v>
      </c>
      <c r="FV193">
        <v>0</v>
      </c>
      <c r="FW193">
        <v>100</v>
      </c>
      <c r="FX193">
        <v>100</v>
      </c>
      <c r="GK193" t="s">
        <v>2220</v>
      </c>
      <c r="HH193" t="s">
        <v>2204</v>
      </c>
      <c r="HI193">
        <v>1</v>
      </c>
      <c r="HJ193">
        <v>0</v>
      </c>
      <c r="HK193">
        <v>0</v>
      </c>
      <c r="HL193">
        <v>0</v>
      </c>
      <c r="JB193" t="s">
        <v>2915</v>
      </c>
      <c r="JC193">
        <v>0</v>
      </c>
      <c r="JD193">
        <v>0</v>
      </c>
      <c r="JE193">
        <v>0</v>
      </c>
      <c r="JF193">
        <v>0</v>
      </c>
      <c r="JG193">
        <v>0</v>
      </c>
      <c r="JH193">
        <v>0</v>
      </c>
      <c r="JI193">
        <v>0</v>
      </c>
      <c r="JJ193">
        <v>0</v>
      </c>
      <c r="JK193">
        <v>0</v>
      </c>
      <c r="JL193">
        <v>1</v>
      </c>
      <c r="JM193">
        <v>0</v>
      </c>
      <c r="JN193">
        <v>0</v>
      </c>
      <c r="JO193">
        <v>1</v>
      </c>
      <c r="JP193">
        <v>0</v>
      </c>
      <c r="JQ193">
        <v>1</v>
      </c>
      <c r="JR193">
        <v>0</v>
      </c>
      <c r="JS193">
        <v>3</v>
      </c>
      <c r="JT193">
        <v>7</v>
      </c>
      <c r="OG193" t="s">
        <v>2200</v>
      </c>
      <c r="OH193">
        <v>2750</v>
      </c>
      <c r="OI193" t="s">
        <v>2199</v>
      </c>
      <c r="OL193">
        <v>30</v>
      </c>
      <c r="OM193">
        <v>3</v>
      </c>
      <c r="ON193">
        <v>0</v>
      </c>
      <c r="OO193">
        <v>30</v>
      </c>
      <c r="OP193">
        <v>30</v>
      </c>
      <c r="PN193" t="s">
        <v>2200</v>
      </c>
      <c r="PO193">
        <v>1500</v>
      </c>
      <c r="PP193" t="s">
        <v>2199</v>
      </c>
      <c r="PS193">
        <v>60</v>
      </c>
      <c r="PT193">
        <v>3</v>
      </c>
      <c r="PU193">
        <v>0</v>
      </c>
      <c r="PV193">
        <v>200</v>
      </c>
      <c r="PW193">
        <v>200</v>
      </c>
      <c r="QM193" t="s">
        <v>2200</v>
      </c>
      <c r="QN193">
        <v>200</v>
      </c>
      <c r="QO193" t="s">
        <v>2199</v>
      </c>
      <c r="QR193">
        <v>20</v>
      </c>
      <c r="QS193">
        <v>3</v>
      </c>
      <c r="QT193">
        <v>0</v>
      </c>
      <c r="QU193">
        <v>100</v>
      </c>
      <c r="QV193">
        <v>100</v>
      </c>
      <c r="QX193" t="s">
        <v>2220</v>
      </c>
      <c r="SF193" t="s">
        <v>2204</v>
      </c>
      <c r="SG193">
        <v>1</v>
      </c>
      <c r="SH193">
        <v>0</v>
      </c>
      <c r="SI193">
        <v>0</v>
      </c>
      <c r="SJ193">
        <v>0</v>
      </c>
      <c r="AQG193" t="s">
        <v>2206</v>
      </c>
      <c r="AQH193">
        <v>1</v>
      </c>
      <c r="AQI193">
        <v>0</v>
      </c>
      <c r="AQJ193">
        <v>0</v>
      </c>
      <c r="AQK193">
        <v>0</v>
      </c>
      <c r="AQL193">
        <v>0</v>
      </c>
      <c r="AQM193">
        <v>0</v>
      </c>
      <c r="AQN193">
        <v>0</v>
      </c>
      <c r="AQO193">
        <v>0</v>
      </c>
      <c r="AQP193">
        <v>0</v>
      </c>
      <c r="AQQ193">
        <v>0</v>
      </c>
      <c r="AQS193" t="s">
        <v>2305</v>
      </c>
      <c r="AQT193">
        <v>0</v>
      </c>
      <c r="AQU193">
        <v>0</v>
      </c>
      <c r="AQV193">
        <v>1</v>
      </c>
      <c r="AQW193">
        <v>0</v>
      </c>
      <c r="AQX193">
        <v>0</v>
      </c>
      <c r="AQY193">
        <v>0</v>
      </c>
      <c r="AQZ193">
        <v>0</v>
      </c>
      <c r="ARA193">
        <v>0</v>
      </c>
      <c r="ARB193">
        <v>0</v>
      </c>
      <c r="ARC193">
        <v>0</v>
      </c>
      <c r="ARD193">
        <v>0</v>
      </c>
      <c r="ARF193" t="s">
        <v>2542</v>
      </c>
      <c r="ARG193" t="s">
        <v>2210</v>
      </c>
      <c r="ARH193">
        <v>0</v>
      </c>
      <c r="ARI193">
        <v>1</v>
      </c>
      <c r="ARJ193">
        <v>0</v>
      </c>
      <c r="ARK193">
        <v>0</v>
      </c>
      <c r="ARL193">
        <v>0</v>
      </c>
      <c r="ARM193">
        <v>0</v>
      </c>
      <c r="ARO193" t="s">
        <v>2206</v>
      </c>
      <c r="ARP193">
        <v>1</v>
      </c>
      <c r="ARQ193">
        <v>0</v>
      </c>
      <c r="ARR193">
        <v>0</v>
      </c>
      <c r="ARS193">
        <v>0</v>
      </c>
      <c r="ART193">
        <v>0</v>
      </c>
      <c r="ARU193">
        <v>0</v>
      </c>
      <c r="ARW193">
        <v>0</v>
      </c>
      <c r="ARX193">
        <v>0</v>
      </c>
      <c r="ARY193">
        <v>0</v>
      </c>
      <c r="ASB193" t="s">
        <v>2211</v>
      </c>
      <c r="ASC193" t="s">
        <v>2206</v>
      </c>
      <c r="ASD193">
        <v>1</v>
      </c>
      <c r="ASE193">
        <v>0</v>
      </c>
      <c r="ASF193">
        <v>0</v>
      </c>
      <c r="ASG193">
        <v>0</v>
      </c>
      <c r="ASH193">
        <v>0</v>
      </c>
      <c r="ASI193">
        <v>0</v>
      </c>
      <c r="ASJ193">
        <v>0</v>
      </c>
      <c r="ASK193">
        <v>0</v>
      </c>
      <c r="ASL193">
        <v>0</v>
      </c>
      <c r="ASN193" t="s">
        <v>2206</v>
      </c>
      <c r="ASO193">
        <v>1</v>
      </c>
      <c r="ASP193">
        <v>0</v>
      </c>
      <c r="ASQ193">
        <v>0</v>
      </c>
      <c r="ASR193">
        <v>0</v>
      </c>
      <c r="ASS193">
        <v>0</v>
      </c>
      <c r="AST193">
        <v>0</v>
      </c>
      <c r="ASU193">
        <v>0</v>
      </c>
      <c r="ASV193">
        <v>0</v>
      </c>
      <c r="ASW193">
        <v>0</v>
      </c>
      <c r="ASX193">
        <v>0</v>
      </c>
      <c r="ASZ193" t="s">
        <v>2206</v>
      </c>
      <c r="ATA193">
        <v>1</v>
      </c>
      <c r="ATB193">
        <v>0</v>
      </c>
      <c r="ATC193">
        <v>0</v>
      </c>
      <c r="ATD193">
        <v>0</v>
      </c>
      <c r="ATE193">
        <v>0</v>
      </c>
      <c r="ATF193">
        <v>0</v>
      </c>
      <c r="ATG193">
        <v>0</v>
      </c>
      <c r="ATH193">
        <v>0</v>
      </c>
      <c r="ATI193">
        <v>0</v>
      </c>
      <c r="ATK193" t="s">
        <v>2206</v>
      </c>
      <c r="ATL193">
        <v>1</v>
      </c>
      <c r="ATM193">
        <v>0</v>
      </c>
      <c r="ATN193">
        <v>0</v>
      </c>
      <c r="ATO193">
        <v>0</v>
      </c>
      <c r="ATP193">
        <v>0</v>
      </c>
      <c r="ATQ193">
        <v>0</v>
      </c>
      <c r="ATR193">
        <v>0</v>
      </c>
      <c r="ATS193">
        <v>0</v>
      </c>
      <c r="ATT193">
        <v>0</v>
      </c>
      <c r="ATV193" t="s">
        <v>2213</v>
      </c>
      <c r="ATZ193" t="s">
        <v>2213</v>
      </c>
      <c r="AUI193">
        <v>470827008</v>
      </c>
      <c r="AUJ193" s="2">
        <v>45162.341192129628</v>
      </c>
      <c r="AUM193" t="s">
        <v>2214</v>
      </c>
      <c r="AUN193" t="s">
        <v>2215</v>
      </c>
      <c r="AUO193" t="s">
        <v>2216</v>
      </c>
    </row>
    <row r="194" spans="1:534 1125:1237" x14ac:dyDescent="0.35">
      <c r="A194">
        <v>193</v>
      </c>
      <c r="B194" t="s">
        <v>2916</v>
      </c>
      <c r="C194" s="2">
        <v>45161</v>
      </c>
      <c r="D194" t="s">
        <v>2898</v>
      </c>
      <c r="E194" t="s">
        <v>2899</v>
      </c>
      <c r="F194" s="2">
        <v>45161.334248217587</v>
      </c>
      <c r="G194" s="2">
        <v>45161.870822384262</v>
      </c>
      <c r="H194" t="s">
        <v>2189</v>
      </c>
      <c r="K194" t="s">
        <v>2536</v>
      </c>
      <c r="L194" s="2">
        <v>45161</v>
      </c>
      <c r="M194" t="s">
        <v>81</v>
      </c>
      <c r="N194" t="s">
        <v>2537</v>
      </c>
      <c r="O194" t="s">
        <v>84</v>
      </c>
      <c r="P194" t="s">
        <v>2192</v>
      </c>
      <c r="S194" t="s">
        <v>2538</v>
      </c>
      <c r="T194" t="s">
        <v>2900</v>
      </c>
      <c r="V194" t="s">
        <v>2195</v>
      </c>
      <c r="X194" t="s">
        <v>510</v>
      </c>
      <c r="AA194" t="s">
        <v>2237</v>
      </c>
      <c r="AB194">
        <v>1</v>
      </c>
      <c r="AC194">
        <v>0</v>
      </c>
      <c r="AD194">
        <v>0</v>
      </c>
      <c r="AE194">
        <v>0</v>
      </c>
      <c r="AF194">
        <v>1</v>
      </c>
      <c r="AH194" t="s">
        <v>2200</v>
      </c>
      <c r="AI194">
        <v>900</v>
      </c>
      <c r="AJ194" t="s">
        <v>2199</v>
      </c>
      <c r="AM194">
        <v>60</v>
      </c>
      <c r="AN194">
        <v>3</v>
      </c>
      <c r="AO194">
        <v>0</v>
      </c>
      <c r="AP194">
        <v>20</v>
      </c>
      <c r="AQ194">
        <v>20</v>
      </c>
      <c r="BW194" t="s">
        <v>2220</v>
      </c>
      <c r="CS194" t="s">
        <v>2204</v>
      </c>
      <c r="CT194">
        <v>1</v>
      </c>
      <c r="CU194">
        <v>0</v>
      </c>
      <c r="CV194">
        <v>0</v>
      </c>
      <c r="CW194">
        <v>0</v>
      </c>
      <c r="EK194" t="s">
        <v>2206</v>
      </c>
      <c r="EL194">
        <v>0</v>
      </c>
      <c r="EM194">
        <v>0</v>
      </c>
      <c r="EN194">
        <v>0</v>
      </c>
      <c r="EO194">
        <v>0</v>
      </c>
      <c r="EP194">
        <v>1</v>
      </c>
      <c r="EQ194">
        <v>1</v>
      </c>
      <c r="JB194" t="s">
        <v>2495</v>
      </c>
      <c r="JC194">
        <v>0</v>
      </c>
      <c r="JD194">
        <v>0</v>
      </c>
      <c r="JE194">
        <v>0</v>
      </c>
      <c r="JF194">
        <v>1</v>
      </c>
      <c r="JG194">
        <v>1</v>
      </c>
      <c r="JH194">
        <v>1</v>
      </c>
      <c r="JI194">
        <v>1</v>
      </c>
      <c r="JJ194">
        <v>1</v>
      </c>
      <c r="JK194">
        <v>1</v>
      </c>
      <c r="JL194">
        <v>1</v>
      </c>
      <c r="JM194">
        <v>0</v>
      </c>
      <c r="JN194">
        <v>0</v>
      </c>
      <c r="JO194">
        <v>0</v>
      </c>
      <c r="JP194">
        <v>0</v>
      </c>
      <c r="JQ194">
        <v>0</v>
      </c>
      <c r="JR194">
        <v>0</v>
      </c>
      <c r="JS194">
        <v>7</v>
      </c>
      <c r="JT194">
        <v>9</v>
      </c>
      <c r="LM194" t="s">
        <v>2198</v>
      </c>
      <c r="LN194">
        <v>7500</v>
      </c>
      <c r="LO194" t="s">
        <v>2199</v>
      </c>
      <c r="LR194">
        <v>90</v>
      </c>
      <c r="LS194">
        <v>2</v>
      </c>
      <c r="LT194">
        <v>0</v>
      </c>
      <c r="LU194">
        <v>15</v>
      </c>
      <c r="LV194">
        <v>15</v>
      </c>
      <c r="LX194" t="s">
        <v>2198</v>
      </c>
      <c r="LY194">
        <v>5000</v>
      </c>
      <c r="LZ194" t="s">
        <v>2199</v>
      </c>
      <c r="MC194">
        <v>90</v>
      </c>
      <c r="MD194">
        <v>2</v>
      </c>
      <c r="ME194">
        <v>0</v>
      </c>
      <c r="MF194">
        <v>15</v>
      </c>
      <c r="MG194">
        <v>15</v>
      </c>
      <c r="MI194" t="s">
        <v>2200</v>
      </c>
      <c r="MJ194">
        <v>300</v>
      </c>
      <c r="MK194" t="s">
        <v>2199</v>
      </c>
      <c r="MN194">
        <v>30</v>
      </c>
      <c r="MO194">
        <v>2</v>
      </c>
      <c r="MP194">
        <v>0</v>
      </c>
      <c r="MQ194">
        <v>30</v>
      </c>
      <c r="MR194">
        <v>30</v>
      </c>
      <c r="MT194" t="s">
        <v>2200</v>
      </c>
      <c r="MU194">
        <v>150</v>
      </c>
      <c r="MV194" t="s">
        <v>2199</v>
      </c>
      <c r="MY194">
        <v>30</v>
      </c>
      <c r="MZ194">
        <v>2</v>
      </c>
      <c r="NA194">
        <v>0</v>
      </c>
      <c r="NB194">
        <v>50</v>
      </c>
      <c r="NC194">
        <v>50</v>
      </c>
      <c r="NE194" t="s">
        <v>2200</v>
      </c>
      <c r="NF194" t="s">
        <v>2917</v>
      </c>
      <c r="NG194">
        <v>0</v>
      </c>
      <c r="NH194">
        <v>1</v>
      </c>
      <c r="NI194">
        <v>0</v>
      </c>
      <c r="NK194">
        <v>1000</v>
      </c>
      <c r="NM194" t="s">
        <v>2199</v>
      </c>
      <c r="NP194">
        <v>60</v>
      </c>
      <c r="NQ194">
        <v>2</v>
      </c>
      <c r="NR194">
        <v>0</v>
      </c>
      <c r="NS194">
        <v>20</v>
      </c>
      <c r="NT194">
        <v>20</v>
      </c>
      <c r="NV194" t="s">
        <v>2200</v>
      </c>
      <c r="NW194">
        <v>4500</v>
      </c>
      <c r="NX194" t="s">
        <v>2199</v>
      </c>
      <c r="OA194">
        <v>60</v>
      </c>
      <c r="OB194">
        <v>2</v>
      </c>
      <c r="OC194">
        <v>0</v>
      </c>
      <c r="OD194">
        <v>10</v>
      </c>
      <c r="OE194">
        <v>10</v>
      </c>
      <c r="OG194" t="s">
        <v>2200</v>
      </c>
      <c r="OH194">
        <v>2750</v>
      </c>
      <c r="OI194" t="s">
        <v>2222</v>
      </c>
      <c r="OL194">
        <v>30</v>
      </c>
      <c r="OM194">
        <v>2</v>
      </c>
      <c r="ON194">
        <v>0</v>
      </c>
      <c r="OO194">
        <v>20</v>
      </c>
      <c r="OP194">
        <v>20</v>
      </c>
      <c r="QX194" t="s">
        <v>2220</v>
      </c>
      <c r="SF194" t="s">
        <v>2204</v>
      </c>
      <c r="SG194">
        <v>1</v>
      </c>
      <c r="SH194">
        <v>0</v>
      </c>
      <c r="SI194">
        <v>0</v>
      </c>
      <c r="SJ194">
        <v>0</v>
      </c>
      <c r="AQG194" t="s">
        <v>2206</v>
      </c>
      <c r="AQH194">
        <v>1</v>
      </c>
      <c r="AQI194">
        <v>0</v>
      </c>
      <c r="AQJ194">
        <v>0</v>
      </c>
      <c r="AQK194">
        <v>0</v>
      </c>
      <c r="AQL194">
        <v>0</v>
      </c>
      <c r="AQM194">
        <v>0</v>
      </c>
      <c r="AQN194">
        <v>0</v>
      </c>
      <c r="AQO194">
        <v>0</v>
      </c>
      <c r="AQP194">
        <v>0</v>
      </c>
      <c r="AQQ194">
        <v>0</v>
      </c>
      <c r="AQS194" t="s">
        <v>2305</v>
      </c>
      <c r="AQT194">
        <v>0</v>
      </c>
      <c r="AQU194">
        <v>0</v>
      </c>
      <c r="AQV194">
        <v>1</v>
      </c>
      <c r="AQW194">
        <v>0</v>
      </c>
      <c r="AQX194">
        <v>0</v>
      </c>
      <c r="AQY194">
        <v>0</v>
      </c>
      <c r="AQZ194">
        <v>0</v>
      </c>
      <c r="ARA194">
        <v>0</v>
      </c>
      <c r="ARB194">
        <v>0</v>
      </c>
      <c r="ARC194">
        <v>0</v>
      </c>
      <c r="ARD194">
        <v>0</v>
      </c>
      <c r="ARF194" t="s">
        <v>2306</v>
      </c>
      <c r="ARG194" t="s">
        <v>2210</v>
      </c>
      <c r="ARH194">
        <v>0</v>
      </c>
      <c r="ARI194">
        <v>1</v>
      </c>
      <c r="ARJ194">
        <v>0</v>
      </c>
      <c r="ARK194">
        <v>0</v>
      </c>
      <c r="ARL194">
        <v>0</v>
      </c>
      <c r="ARM194">
        <v>0</v>
      </c>
      <c r="ARO194" t="s">
        <v>2206</v>
      </c>
      <c r="ARP194">
        <v>1</v>
      </c>
      <c r="ARQ194">
        <v>0</v>
      </c>
      <c r="ARR194">
        <v>0</v>
      </c>
      <c r="ARS194">
        <v>0</v>
      </c>
      <c r="ART194">
        <v>0</v>
      </c>
      <c r="ARU194">
        <v>0</v>
      </c>
      <c r="ARW194">
        <v>0</v>
      </c>
      <c r="ARX194">
        <v>0</v>
      </c>
      <c r="ARY194">
        <v>0</v>
      </c>
      <c r="ASB194" t="s">
        <v>2211</v>
      </c>
      <c r="ASC194" t="s">
        <v>2206</v>
      </c>
      <c r="ASD194">
        <v>1</v>
      </c>
      <c r="ASE194">
        <v>0</v>
      </c>
      <c r="ASF194">
        <v>0</v>
      </c>
      <c r="ASG194">
        <v>0</v>
      </c>
      <c r="ASH194">
        <v>0</v>
      </c>
      <c r="ASI194">
        <v>0</v>
      </c>
      <c r="ASJ194">
        <v>0</v>
      </c>
      <c r="ASK194">
        <v>0</v>
      </c>
      <c r="ASL194">
        <v>0</v>
      </c>
      <c r="ASN194" t="s">
        <v>2206</v>
      </c>
      <c r="ASO194">
        <v>1</v>
      </c>
      <c r="ASP194">
        <v>0</v>
      </c>
      <c r="ASQ194">
        <v>0</v>
      </c>
      <c r="ASR194">
        <v>0</v>
      </c>
      <c r="ASS194">
        <v>0</v>
      </c>
      <c r="AST194">
        <v>0</v>
      </c>
      <c r="ASU194">
        <v>0</v>
      </c>
      <c r="ASV194">
        <v>0</v>
      </c>
      <c r="ASW194">
        <v>0</v>
      </c>
      <c r="ASX194">
        <v>0</v>
      </c>
      <c r="ASZ194" t="s">
        <v>2206</v>
      </c>
      <c r="ATA194">
        <v>1</v>
      </c>
      <c r="ATB194">
        <v>0</v>
      </c>
      <c r="ATC194">
        <v>0</v>
      </c>
      <c r="ATD194">
        <v>0</v>
      </c>
      <c r="ATE194">
        <v>0</v>
      </c>
      <c r="ATF194">
        <v>0</v>
      </c>
      <c r="ATG194">
        <v>0</v>
      </c>
      <c r="ATH194">
        <v>0</v>
      </c>
      <c r="ATI194">
        <v>0</v>
      </c>
      <c r="ATK194" t="s">
        <v>2206</v>
      </c>
      <c r="ATL194">
        <v>1</v>
      </c>
      <c r="ATM194">
        <v>0</v>
      </c>
      <c r="ATN194">
        <v>0</v>
      </c>
      <c r="ATO194">
        <v>0</v>
      </c>
      <c r="ATP194">
        <v>0</v>
      </c>
      <c r="ATQ194">
        <v>0</v>
      </c>
      <c r="ATR194">
        <v>0</v>
      </c>
      <c r="ATS194">
        <v>0</v>
      </c>
      <c r="ATT194">
        <v>0</v>
      </c>
      <c r="ATV194" t="s">
        <v>2213</v>
      </c>
      <c r="ATZ194" t="s">
        <v>2213</v>
      </c>
      <c r="AUI194">
        <v>470827032</v>
      </c>
      <c r="AUJ194" s="2">
        <v>45162.341238425928</v>
      </c>
      <c r="AUM194" t="s">
        <v>2214</v>
      </c>
      <c r="AUN194" t="s">
        <v>2215</v>
      </c>
      <c r="AUO194" t="s">
        <v>2216</v>
      </c>
    </row>
    <row r="195" spans="1:534 1125:1237" x14ac:dyDescent="0.35">
      <c r="A195">
        <v>194</v>
      </c>
      <c r="B195" t="s">
        <v>2918</v>
      </c>
      <c r="C195" s="2">
        <v>45161</v>
      </c>
      <c r="D195" t="s">
        <v>2898</v>
      </c>
      <c r="E195" t="s">
        <v>2899</v>
      </c>
      <c r="F195" s="2">
        <v>45161.366997199068</v>
      </c>
      <c r="G195" s="2">
        <v>45161.871094097223</v>
      </c>
      <c r="H195" t="s">
        <v>2189</v>
      </c>
      <c r="K195" t="s">
        <v>2536</v>
      </c>
      <c r="L195" s="2">
        <v>45161</v>
      </c>
      <c r="M195" t="s">
        <v>81</v>
      </c>
      <c r="N195" t="s">
        <v>2537</v>
      </c>
      <c r="O195" t="s">
        <v>84</v>
      </c>
      <c r="P195" t="s">
        <v>2192</v>
      </c>
      <c r="S195" t="s">
        <v>2538</v>
      </c>
      <c r="T195" t="s">
        <v>2900</v>
      </c>
      <c r="V195" t="s">
        <v>2195</v>
      </c>
      <c r="X195" t="s">
        <v>510</v>
      </c>
      <c r="AA195" t="s">
        <v>2206</v>
      </c>
      <c r="AB195">
        <v>0</v>
      </c>
      <c r="AC195">
        <v>0</v>
      </c>
      <c r="AD195">
        <v>0</v>
      </c>
      <c r="AE195">
        <v>1</v>
      </c>
      <c r="AF195">
        <v>1</v>
      </c>
      <c r="EK195" t="s">
        <v>2206</v>
      </c>
      <c r="EL195">
        <v>0</v>
      </c>
      <c r="EM195">
        <v>0</v>
      </c>
      <c r="EN195">
        <v>0</v>
      </c>
      <c r="EO195">
        <v>0</v>
      </c>
      <c r="EP195">
        <v>1</v>
      </c>
      <c r="EQ195">
        <v>1</v>
      </c>
      <c r="JB195" t="s">
        <v>2919</v>
      </c>
      <c r="JC195">
        <v>0</v>
      </c>
      <c r="JD195">
        <v>0</v>
      </c>
      <c r="JE195">
        <v>0</v>
      </c>
      <c r="JF195">
        <v>1</v>
      </c>
      <c r="JG195">
        <v>1</v>
      </c>
      <c r="JH195">
        <v>0</v>
      </c>
      <c r="JI195">
        <v>0</v>
      </c>
      <c r="JJ195">
        <v>0</v>
      </c>
      <c r="JK195">
        <v>0</v>
      </c>
      <c r="JL195">
        <v>1</v>
      </c>
      <c r="JM195">
        <v>0</v>
      </c>
      <c r="JN195">
        <v>0</v>
      </c>
      <c r="JO195">
        <v>1</v>
      </c>
      <c r="JP195">
        <v>0</v>
      </c>
      <c r="JQ195">
        <v>1</v>
      </c>
      <c r="JR195">
        <v>0</v>
      </c>
      <c r="JS195">
        <v>5</v>
      </c>
      <c r="JT195">
        <v>7</v>
      </c>
      <c r="LM195" t="s">
        <v>2198</v>
      </c>
      <c r="LN195">
        <v>6500</v>
      </c>
      <c r="LO195" t="s">
        <v>2199</v>
      </c>
      <c r="LR195">
        <v>30</v>
      </c>
      <c r="LS195">
        <v>7</v>
      </c>
      <c r="LT195">
        <v>0</v>
      </c>
      <c r="LU195">
        <v>20</v>
      </c>
      <c r="LV195">
        <v>0</v>
      </c>
      <c r="LX195" t="s">
        <v>2198</v>
      </c>
      <c r="LY195">
        <v>5000</v>
      </c>
      <c r="LZ195" t="s">
        <v>2199</v>
      </c>
      <c r="MC195">
        <v>30</v>
      </c>
      <c r="MD195">
        <v>7</v>
      </c>
      <c r="ME195">
        <v>0</v>
      </c>
      <c r="MF195">
        <v>20</v>
      </c>
      <c r="MG195">
        <v>0</v>
      </c>
      <c r="OG195" t="s">
        <v>2200</v>
      </c>
      <c r="OH195">
        <v>3000</v>
      </c>
      <c r="OI195" t="s">
        <v>2199</v>
      </c>
      <c r="OL195">
        <v>30</v>
      </c>
      <c r="OM195">
        <v>7</v>
      </c>
      <c r="ON195">
        <v>0</v>
      </c>
      <c r="OO195">
        <v>30</v>
      </c>
      <c r="OP195">
        <v>0</v>
      </c>
      <c r="PN195" t="s">
        <v>2200</v>
      </c>
      <c r="PO195">
        <v>1750</v>
      </c>
      <c r="PP195" t="s">
        <v>2199</v>
      </c>
      <c r="PS195">
        <v>30</v>
      </c>
      <c r="PT195">
        <v>7</v>
      </c>
      <c r="PU195">
        <v>0</v>
      </c>
      <c r="PV195">
        <v>40</v>
      </c>
      <c r="PW195">
        <v>0</v>
      </c>
      <c r="QM195" t="s">
        <v>2200</v>
      </c>
      <c r="QN195">
        <v>200</v>
      </c>
      <c r="QO195" t="s">
        <v>2199</v>
      </c>
      <c r="QR195">
        <v>30</v>
      </c>
      <c r="QS195">
        <v>7</v>
      </c>
      <c r="QT195">
        <v>0</v>
      </c>
      <c r="QU195">
        <v>50</v>
      </c>
      <c r="QV195">
        <v>0</v>
      </c>
      <c r="QX195" t="s">
        <v>2220</v>
      </c>
      <c r="SF195" t="s">
        <v>2204</v>
      </c>
      <c r="SG195">
        <v>1</v>
      </c>
      <c r="SH195">
        <v>0</v>
      </c>
      <c r="SI195">
        <v>0</v>
      </c>
      <c r="SJ195">
        <v>0</v>
      </c>
      <c r="AQG195" t="s">
        <v>2206</v>
      </c>
      <c r="AQH195">
        <v>1</v>
      </c>
      <c r="AQI195">
        <v>0</v>
      </c>
      <c r="AQJ195">
        <v>0</v>
      </c>
      <c r="AQK195">
        <v>0</v>
      </c>
      <c r="AQL195">
        <v>0</v>
      </c>
      <c r="AQM195">
        <v>0</v>
      </c>
      <c r="AQN195">
        <v>0</v>
      </c>
      <c r="AQO195">
        <v>0</v>
      </c>
      <c r="AQP195">
        <v>0</v>
      </c>
      <c r="AQQ195">
        <v>0</v>
      </c>
      <c r="AQS195" t="s">
        <v>2305</v>
      </c>
      <c r="AQT195">
        <v>0</v>
      </c>
      <c r="AQU195">
        <v>0</v>
      </c>
      <c r="AQV195">
        <v>1</v>
      </c>
      <c r="AQW195">
        <v>0</v>
      </c>
      <c r="AQX195">
        <v>0</v>
      </c>
      <c r="AQY195">
        <v>0</v>
      </c>
      <c r="AQZ195">
        <v>0</v>
      </c>
      <c r="ARA195">
        <v>0</v>
      </c>
      <c r="ARB195">
        <v>0</v>
      </c>
      <c r="ARC195">
        <v>0</v>
      </c>
      <c r="ARD195">
        <v>0</v>
      </c>
      <c r="ARF195" t="s">
        <v>2306</v>
      </c>
      <c r="ARG195" t="s">
        <v>2210</v>
      </c>
      <c r="ARH195">
        <v>0</v>
      </c>
      <c r="ARI195">
        <v>1</v>
      </c>
      <c r="ARJ195">
        <v>0</v>
      </c>
      <c r="ARK195">
        <v>0</v>
      </c>
      <c r="ARL195">
        <v>0</v>
      </c>
      <c r="ARM195">
        <v>0</v>
      </c>
      <c r="ARO195" t="s">
        <v>2206</v>
      </c>
      <c r="ARP195">
        <v>1</v>
      </c>
      <c r="ARQ195">
        <v>0</v>
      </c>
      <c r="ARR195">
        <v>0</v>
      </c>
      <c r="ARS195">
        <v>0</v>
      </c>
      <c r="ART195">
        <v>0</v>
      </c>
      <c r="ARU195">
        <v>0</v>
      </c>
      <c r="ARW195">
        <v>0</v>
      </c>
      <c r="ARX195">
        <v>0</v>
      </c>
      <c r="ARY195">
        <v>0</v>
      </c>
      <c r="ASB195" t="s">
        <v>2211</v>
      </c>
      <c r="ASC195" t="s">
        <v>2206</v>
      </c>
      <c r="ASD195">
        <v>1</v>
      </c>
      <c r="ASE195">
        <v>0</v>
      </c>
      <c r="ASF195">
        <v>0</v>
      </c>
      <c r="ASG195">
        <v>0</v>
      </c>
      <c r="ASH195">
        <v>0</v>
      </c>
      <c r="ASI195">
        <v>0</v>
      </c>
      <c r="ASJ195">
        <v>0</v>
      </c>
      <c r="ASK195">
        <v>0</v>
      </c>
      <c r="ASL195">
        <v>0</v>
      </c>
      <c r="ASN195" t="s">
        <v>2206</v>
      </c>
      <c r="ASO195">
        <v>1</v>
      </c>
      <c r="ASP195">
        <v>0</v>
      </c>
      <c r="ASQ195">
        <v>0</v>
      </c>
      <c r="ASR195">
        <v>0</v>
      </c>
      <c r="ASS195">
        <v>0</v>
      </c>
      <c r="AST195">
        <v>0</v>
      </c>
      <c r="ASU195">
        <v>0</v>
      </c>
      <c r="ASV195">
        <v>0</v>
      </c>
      <c r="ASW195">
        <v>0</v>
      </c>
      <c r="ASX195">
        <v>0</v>
      </c>
      <c r="ASZ195" t="s">
        <v>2206</v>
      </c>
      <c r="ATA195">
        <v>1</v>
      </c>
      <c r="ATB195">
        <v>0</v>
      </c>
      <c r="ATC195">
        <v>0</v>
      </c>
      <c r="ATD195">
        <v>0</v>
      </c>
      <c r="ATE195">
        <v>0</v>
      </c>
      <c r="ATF195">
        <v>0</v>
      </c>
      <c r="ATG195">
        <v>0</v>
      </c>
      <c r="ATH195">
        <v>0</v>
      </c>
      <c r="ATI195">
        <v>0</v>
      </c>
      <c r="ATK195" t="s">
        <v>2206</v>
      </c>
      <c r="ATL195">
        <v>1</v>
      </c>
      <c r="ATM195">
        <v>0</v>
      </c>
      <c r="ATN195">
        <v>0</v>
      </c>
      <c r="ATO195">
        <v>0</v>
      </c>
      <c r="ATP195">
        <v>0</v>
      </c>
      <c r="ATQ195">
        <v>0</v>
      </c>
      <c r="ATR195">
        <v>0</v>
      </c>
      <c r="ATS195">
        <v>0</v>
      </c>
      <c r="ATT195">
        <v>0</v>
      </c>
      <c r="ATV195" t="s">
        <v>2213</v>
      </c>
      <c r="ATZ195" t="s">
        <v>2213</v>
      </c>
      <c r="AUF195" t="s">
        <v>2920</v>
      </c>
      <c r="AUI195">
        <v>470827041</v>
      </c>
      <c r="AUJ195" s="2">
        <v>45162.341261574067</v>
      </c>
      <c r="AUM195" t="s">
        <v>2214</v>
      </c>
      <c r="AUN195" t="s">
        <v>2215</v>
      </c>
      <c r="AUO195" t="s">
        <v>2216</v>
      </c>
    </row>
    <row r="196" spans="1:534 1125:1237" x14ac:dyDescent="0.35">
      <c r="A196">
        <v>195</v>
      </c>
      <c r="B196" t="s">
        <v>2921</v>
      </c>
      <c r="C196" s="2">
        <v>45158</v>
      </c>
      <c r="D196" t="s">
        <v>2922</v>
      </c>
      <c r="E196" t="s">
        <v>2923</v>
      </c>
      <c r="F196" s="2">
        <v>45158.735153622692</v>
      </c>
      <c r="G196" s="2">
        <v>45162.453288750003</v>
      </c>
      <c r="H196" t="s">
        <v>2189</v>
      </c>
      <c r="K196" t="s">
        <v>2536</v>
      </c>
      <c r="L196" s="2">
        <v>45162</v>
      </c>
      <c r="M196" t="s">
        <v>81</v>
      </c>
      <c r="N196" t="s">
        <v>2537</v>
      </c>
      <c r="O196" t="s">
        <v>94</v>
      </c>
      <c r="P196" t="s">
        <v>2192</v>
      </c>
      <c r="S196" t="s">
        <v>2538</v>
      </c>
      <c r="T196" t="s">
        <v>2924</v>
      </c>
      <c r="V196" t="s">
        <v>2195</v>
      </c>
      <c r="X196" t="s">
        <v>2253</v>
      </c>
      <c r="AA196" t="s">
        <v>2237</v>
      </c>
      <c r="AB196">
        <v>1</v>
      </c>
      <c r="AC196">
        <v>0</v>
      </c>
      <c r="AD196">
        <v>0</v>
      </c>
      <c r="AE196">
        <v>0</v>
      </c>
      <c r="AF196">
        <v>1</v>
      </c>
      <c r="AH196" t="s">
        <v>2198</v>
      </c>
      <c r="AI196">
        <v>1000</v>
      </c>
      <c r="AJ196" t="s">
        <v>2199</v>
      </c>
      <c r="AM196">
        <v>45</v>
      </c>
      <c r="AN196">
        <v>1</v>
      </c>
      <c r="AO196">
        <v>0</v>
      </c>
      <c r="AP196">
        <v>75</v>
      </c>
      <c r="AQ196">
        <v>75</v>
      </c>
      <c r="BW196" t="s">
        <v>2220</v>
      </c>
      <c r="CS196" t="s">
        <v>2204</v>
      </c>
      <c r="CT196">
        <v>1</v>
      </c>
      <c r="CU196">
        <v>0</v>
      </c>
      <c r="CV196">
        <v>0</v>
      </c>
      <c r="CW196">
        <v>0</v>
      </c>
      <c r="EK196" t="s">
        <v>2700</v>
      </c>
      <c r="EL196">
        <v>0</v>
      </c>
      <c r="EM196">
        <v>0</v>
      </c>
      <c r="EN196">
        <v>1</v>
      </c>
      <c r="EO196">
        <v>1</v>
      </c>
      <c r="EP196">
        <v>0</v>
      </c>
      <c r="EQ196">
        <v>2</v>
      </c>
      <c r="FO196" t="s">
        <v>2200</v>
      </c>
      <c r="FP196">
        <v>2250</v>
      </c>
      <c r="FQ196" t="s">
        <v>2199</v>
      </c>
      <c r="FT196">
        <v>60</v>
      </c>
      <c r="FU196">
        <v>2</v>
      </c>
      <c r="FV196">
        <v>0</v>
      </c>
      <c r="FW196">
        <v>250</v>
      </c>
      <c r="FX196">
        <v>150</v>
      </c>
      <c r="FZ196" t="s">
        <v>2200</v>
      </c>
      <c r="GA196">
        <v>2250</v>
      </c>
      <c r="GB196" t="s">
        <v>2199</v>
      </c>
      <c r="GE196">
        <v>60</v>
      </c>
      <c r="GF196">
        <v>2</v>
      </c>
      <c r="GG196">
        <v>0</v>
      </c>
      <c r="GH196">
        <v>200</v>
      </c>
      <c r="GI196">
        <v>200</v>
      </c>
      <c r="GK196" t="s">
        <v>2220</v>
      </c>
      <c r="HH196" t="s">
        <v>2223</v>
      </c>
      <c r="HI196">
        <v>0</v>
      </c>
      <c r="HJ196">
        <v>1</v>
      </c>
      <c r="HK196">
        <v>0</v>
      </c>
      <c r="HL196">
        <v>0</v>
      </c>
      <c r="HM196" t="s">
        <v>2700</v>
      </c>
      <c r="HN196">
        <v>0</v>
      </c>
      <c r="HO196">
        <v>0</v>
      </c>
      <c r="HP196">
        <v>1</v>
      </c>
      <c r="HQ196">
        <v>1</v>
      </c>
      <c r="HR196">
        <v>0</v>
      </c>
      <c r="HS196" t="s">
        <v>2280</v>
      </c>
      <c r="HT196">
        <v>0</v>
      </c>
      <c r="HU196">
        <v>0</v>
      </c>
      <c r="HV196">
        <v>0</v>
      </c>
      <c r="HW196">
        <v>0</v>
      </c>
      <c r="HX196">
        <v>0</v>
      </c>
      <c r="HY196">
        <v>1</v>
      </c>
      <c r="HZ196">
        <v>0</v>
      </c>
      <c r="IA196">
        <v>0</v>
      </c>
      <c r="IB196">
        <v>0</v>
      </c>
      <c r="IC196">
        <v>0</v>
      </c>
      <c r="ID196">
        <v>0</v>
      </c>
      <c r="IE196">
        <v>0</v>
      </c>
      <c r="JB196" t="s">
        <v>2925</v>
      </c>
      <c r="JC196">
        <v>0</v>
      </c>
      <c r="JD196">
        <v>0</v>
      </c>
      <c r="JE196">
        <v>0</v>
      </c>
      <c r="JF196">
        <v>1</v>
      </c>
      <c r="JG196">
        <v>1</v>
      </c>
      <c r="JH196">
        <v>1</v>
      </c>
      <c r="JI196">
        <v>0</v>
      </c>
      <c r="JJ196">
        <v>0</v>
      </c>
      <c r="JK196">
        <v>1</v>
      </c>
      <c r="JL196">
        <v>0</v>
      </c>
      <c r="JM196">
        <v>0</v>
      </c>
      <c r="JN196">
        <v>0</v>
      </c>
      <c r="JO196">
        <v>0</v>
      </c>
      <c r="JP196">
        <v>0</v>
      </c>
      <c r="JQ196">
        <v>0</v>
      </c>
      <c r="JR196">
        <v>0</v>
      </c>
      <c r="JS196">
        <v>4</v>
      </c>
      <c r="JT196">
        <v>7</v>
      </c>
      <c r="LM196" t="s">
        <v>2198</v>
      </c>
      <c r="LN196">
        <v>7500</v>
      </c>
      <c r="LO196" t="s">
        <v>2199</v>
      </c>
      <c r="LR196">
        <v>30</v>
      </c>
      <c r="LS196">
        <v>10</v>
      </c>
      <c r="LT196">
        <v>0</v>
      </c>
      <c r="LU196">
        <v>50</v>
      </c>
      <c r="LV196">
        <v>10</v>
      </c>
      <c r="LX196" t="s">
        <v>2200</v>
      </c>
      <c r="LY196">
        <v>6000</v>
      </c>
      <c r="LZ196" t="s">
        <v>2199</v>
      </c>
      <c r="MC196">
        <v>30</v>
      </c>
      <c r="MD196">
        <v>10</v>
      </c>
      <c r="ME196">
        <v>0</v>
      </c>
      <c r="MF196">
        <v>50</v>
      </c>
      <c r="MG196">
        <v>10</v>
      </c>
      <c r="MI196" t="s">
        <v>2200</v>
      </c>
      <c r="MJ196">
        <v>500</v>
      </c>
      <c r="MK196" t="s">
        <v>2199</v>
      </c>
      <c r="MN196">
        <v>30</v>
      </c>
      <c r="MO196">
        <v>2</v>
      </c>
      <c r="MP196">
        <v>0</v>
      </c>
      <c r="MQ196">
        <v>300</v>
      </c>
      <c r="MR196">
        <v>200</v>
      </c>
      <c r="NV196" t="s">
        <v>2198</v>
      </c>
      <c r="NW196">
        <v>2500</v>
      </c>
      <c r="NX196" t="s">
        <v>2199</v>
      </c>
      <c r="OA196">
        <v>45</v>
      </c>
      <c r="OB196">
        <v>3</v>
      </c>
      <c r="OC196">
        <v>0</v>
      </c>
      <c r="OD196">
        <v>150</v>
      </c>
      <c r="OE196">
        <v>100</v>
      </c>
      <c r="QX196" t="s">
        <v>2220</v>
      </c>
      <c r="SF196" t="s">
        <v>2204</v>
      </c>
      <c r="SG196">
        <v>1</v>
      </c>
      <c r="SH196">
        <v>0</v>
      </c>
      <c r="SI196">
        <v>0</v>
      </c>
      <c r="SJ196">
        <v>0</v>
      </c>
      <c r="AQG196" t="s">
        <v>2206</v>
      </c>
      <c r="AQH196">
        <v>1</v>
      </c>
      <c r="AQI196">
        <v>0</v>
      </c>
      <c r="AQJ196">
        <v>0</v>
      </c>
      <c r="AQK196">
        <v>0</v>
      </c>
      <c r="AQL196">
        <v>0</v>
      </c>
      <c r="AQM196">
        <v>0</v>
      </c>
      <c r="AQN196">
        <v>0</v>
      </c>
      <c r="AQO196">
        <v>0</v>
      </c>
      <c r="AQP196">
        <v>0</v>
      </c>
      <c r="AQQ196">
        <v>0</v>
      </c>
      <c r="AQS196" t="s">
        <v>2326</v>
      </c>
      <c r="AQT196">
        <v>0</v>
      </c>
      <c r="AQU196">
        <v>0</v>
      </c>
      <c r="AQV196">
        <v>0</v>
      </c>
      <c r="AQW196">
        <v>1</v>
      </c>
      <c r="AQX196">
        <v>0</v>
      </c>
      <c r="AQY196">
        <v>0</v>
      </c>
      <c r="AQZ196">
        <v>0</v>
      </c>
      <c r="ARA196">
        <v>0</v>
      </c>
      <c r="ARB196">
        <v>0</v>
      </c>
      <c r="ARC196">
        <v>0</v>
      </c>
      <c r="ARD196">
        <v>0</v>
      </c>
      <c r="ARF196" t="s">
        <v>2219</v>
      </c>
      <c r="ARG196" t="s">
        <v>2220</v>
      </c>
      <c r="ARH196">
        <v>1</v>
      </c>
      <c r="ARI196">
        <v>0</v>
      </c>
      <c r="ARJ196">
        <v>0</v>
      </c>
      <c r="ARK196">
        <v>0</v>
      </c>
      <c r="ARL196">
        <v>0</v>
      </c>
      <c r="ARM196">
        <v>0</v>
      </c>
      <c r="ARO196" t="s">
        <v>2206</v>
      </c>
      <c r="ARP196">
        <v>1</v>
      </c>
      <c r="ARQ196">
        <v>0</v>
      </c>
      <c r="ARR196">
        <v>0</v>
      </c>
      <c r="ARS196">
        <v>0</v>
      </c>
      <c r="ART196">
        <v>0</v>
      </c>
      <c r="ARU196">
        <v>0</v>
      </c>
      <c r="ARW196">
        <v>0</v>
      </c>
      <c r="ARX196">
        <v>0</v>
      </c>
      <c r="ARY196">
        <v>0</v>
      </c>
      <c r="ASB196" t="s">
        <v>2211</v>
      </c>
      <c r="ASC196" t="s">
        <v>2206</v>
      </c>
      <c r="ASD196">
        <v>1</v>
      </c>
      <c r="ASE196">
        <v>0</v>
      </c>
      <c r="ASF196">
        <v>0</v>
      </c>
      <c r="ASG196">
        <v>0</v>
      </c>
      <c r="ASH196">
        <v>0</v>
      </c>
      <c r="ASI196">
        <v>0</v>
      </c>
      <c r="ASJ196">
        <v>0</v>
      </c>
      <c r="ASK196">
        <v>0</v>
      </c>
      <c r="ASL196">
        <v>0</v>
      </c>
      <c r="ASN196" t="s">
        <v>506</v>
      </c>
      <c r="ASO196">
        <v>0</v>
      </c>
      <c r="ASP196">
        <v>0</v>
      </c>
      <c r="ASQ196">
        <v>0</v>
      </c>
      <c r="ASR196">
        <v>0</v>
      </c>
      <c r="ASS196">
        <v>0</v>
      </c>
      <c r="AST196">
        <v>0</v>
      </c>
      <c r="ASU196">
        <v>0</v>
      </c>
      <c r="ASV196">
        <v>1</v>
      </c>
      <c r="ASW196">
        <v>0</v>
      </c>
      <c r="ASX196">
        <v>0</v>
      </c>
      <c r="ASY196" t="s">
        <v>2926</v>
      </c>
      <c r="ASZ196" t="s">
        <v>2206</v>
      </c>
      <c r="ATA196">
        <v>1</v>
      </c>
      <c r="ATB196">
        <v>0</v>
      </c>
      <c r="ATC196">
        <v>0</v>
      </c>
      <c r="ATD196">
        <v>0</v>
      </c>
      <c r="ATE196">
        <v>0</v>
      </c>
      <c r="ATF196">
        <v>0</v>
      </c>
      <c r="ATG196">
        <v>0</v>
      </c>
      <c r="ATH196">
        <v>0</v>
      </c>
      <c r="ATI196">
        <v>0</v>
      </c>
      <c r="ATK196" t="s">
        <v>506</v>
      </c>
      <c r="ATL196">
        <v>0</v>
      </c>
      <c r="ATM196">
        <v>0</v>
      </c>
      <c r="ATN196">
        <v>0</v>
      </c>
      <c r="ATO196">
        <v>0</v>
      </c>
      <c r="ATP196">
        <v>0</v>
      </c>
      <c r="ATQ196">
        <v>0</v>
      </c>
      <c r="ATR196">
        <v>0</v>
      </c>
      <c r="ATS196">
        <v>1</v>
      </c>
      <c r="ATT196">
        <v>0</v>
      </c>
      <c r="ATU196" t="s">
        <v>2927</v>
      </c>
      <c r="ATV196" t="s">
        <v>2248</v>
      </c>
      <c r="ATW196" t="s">
        <v>2195</v>
      </c>
      <c r="ATY196" t="s">
        <v>2928</v>
      </c>
      <c r="ATZ196" t="s">
        <v>2250</v>
      </c>
      <c r="AUA196" t="s">
        <v>2195</v>
      </c>
      <c r="AUC196" t="s">
        <v>2928</v>
      </c>
      <c r="AUD196" t="s">
        <v>2929</v>
      </c>
      <c r="AUI196">
        <v>470917959</v>
      </c>
      <c r="AUJ196" s="2">
        <v>45162.453738425931</v>
      </c>
      <c r="AUM196" t="s">
        <v>2214</v>
      </c>
      <c r="AUN196" t="s">
        <v>2215</v>
      </c>
      <c r="AUO196" t="s">
        <v>2216</v>
      </c>
    </row>
    <row r="197" spans="1:534 1125:1237" x14ac:dyDescent="0.35">
      <c r="A197">
        <v>196</v>
      </c>
      <c r="B197" t="s">
        <v>2930</v>
      </c>
      <c r="C197" s="2">
        <v>45162</v>
      </c>
      <c r="D197" t="s">
        <v>2898</v>
      </c>
      <c r="E197" t="s">
        <v>2899</v>
      </c>
      <c r="F197" s="2">
        <v>45162.41486636574</v>
      </c>
      <c r="G197" s="2">
        <v>45162.623134421287</v>
      </c>
      <c r="H197" t="s">
        <v>2189</v>
      </c>
      <c r="K197" t="s">
        <v>2536</v>
      </c>
      <c r="L197" s="2">
        <v>45162</v>
      </c>
      <c r="M197" t="s">
        <v>81</v>
      </c>
      <c r="N197" t="s">
        <v>2537</v>
      </c>
      <c r="O197" t="s">
        <v>84</v>
      </c>
      <c r="P197" t="s">
        <v>2192</v>
      </c>
      <c r="S197" t="s">
        <v>2538</v>
      </c>
      <c r="T197" t="s">
        <v>2900</v>
      </c>
      <c r="V197" t="s">
        <v>2195</v>
      </c>
      <c r="X197" t="s">
        <v>510</v>
      </c>
      <c r="AA197" t="s">
        <v>2237</v>
      </c>
      <c r="AB197">
        <v>1</v>
      </c>
      <c r="AC197">
        <v>0</v>
      </c>
      <c r="AD197">
        <v>0</v>
      </c>
      <c r="AE197">
        <v>0</v>
      </c>
      <c r="AF197">
        <v>1</v>
      </c>
      <c r="AH197" t="s">
        <v>2200</v>
      </c>
      <c r="AI197">
        <v>1000</v>
      </c>
      <c r="AJ197" t="s">
        <v>2199</v>
      </c>
      <c r="AM197">
        <v>30</v>
      </c>
      <c r="AN197">
        <v>2</v>
      </c>
      <c r="AO197">
        <v>0</v>
      </c>
      <c r="AP197">
        <v>20</v>
      </c>
      <c r="AQ197">
        <v>20</v>
      </c>
      <c r="BW197" t="s">
        <v>2220</v>
      </c>
      <c r="CS197" t="s">
        <v>2204</v>
      </c>
      <c r="CT197">
        <v>1</v>
      </c>
      <c r="CU197">
        <v>0</v>
      </c>
      <c r="CV197">
        <v>0</v>
      </c>
      <c r="CW197">
        <v>0</v>
      </c>
      <c r="EK197" t="s">
        <v>2206</v>
      </c>
      <c r="EL197">
        <v>0</v>
      </c>
      <c r="EM197">
        <v>0</v>
      </c>
      <c r="EN197">
        <v>0</v>
      </c>
      <c r="EO197">
        <v>0</v>
      </c>
      <c r="EP197">
        <v>1</v>
      </c>
      <c r="EQ197">
        <v>1</v>
      </c>
      <c r="JB197" t="s">
        <v>2931</v>
      </c>
      <c r="JC197">
        <v>0</v>
      </c>
      <c r="JD197">
        <v>0</v>
      </c>
      <c r="JE197">
        <v>0</v>
      </c>
      <c r="JF197">
        <v>0</v>
      </c>
      <c r="JG197">
        <v>0</v>
      </c>
      <c r="JH197">
        <v>1</v>
      </c>
      <c r="JI197">
        <v>1</v>
      </c>
      <c r="JJ197">
        <v>1</v>
      </c>
      <c r="JK197">
        <v>1</v>
      </c>
      <c r="JL197">
        <v>0</v>
      </c>
      <c r="JM197">
        <v>0</v>
      </c>
      <c r="JN197">
        <v>0</v>
      </c>
      <c r="JO197">
        <v>0</v>
      </c>
      <c r="JP197">
        <v>1</v>
      </c>
      <c r="JQ197">
        <v>0</v>
      </c>
      <c r="JR197">
        <v>0</v>
      </c>
      <c r="JS197">
        <v>5</v>
      </c>
      <c r="JT197">
        <v>7</v>
      </c>
      <c r="MI197" t="s">
        <v>2200</v>
      </c>
      <c r="MJ197">
        <v>300</v>
      </c>
      <c r="MK197" t="s">
        <v>2199</v>
      </c>
      <c r="MN197">
        <v>30</v>
      </c>
      <c r="MO197">
        <v>2</v>
      </c>
      <c r="MP197">
        <v>0</v>
      </c>
      <c r="MQ197">
        <v>30</v>
      </c>
      <c r="MR197">
        <v>30</v>
      </c>
      <c r="MT197" t="s">
        <v>2200</v>
      </c>
      <c r="MU197">
        <v>150</v>
      </c>
      <c r="MV197" t="s">
        <v>2199</v>
      </c>
      <c r="MY197">
        <v>30</v>
      </c>
      <c r="MZ197">
        <v>2</v>
      </c>
      <c r="NA197">
        <v>0</v>
      </c>
      <c r="NB197">
        <v>50</v>
      </c>
      <c r="NC197">
        <v>50</v>
      </c>
      <c r="NE197" t="s">
        <v>2200</v>
      </c>
      <c r="NF197" t="s">
        <v>2917</v>
      </c>
      <c r="NG197">
        <v>0</v>
      </c>
      <c r="NH197">
        <v>1</v>
      </c>
      <c r="NI197">
        <v>0</v>
      </c>
      <c r="NK197">
        <v>1500</v>
      </c>
      <c r="NM197" t="s">
        <v>2199</v>
      </c>
      <c r="NP197">
        <v>30</v>
      </c>
      <c r="NQ197">
        <v>2</v>
      </c>
      <c r="NR197">
        <v>0</v>
      </c>
      <c r="NS197">
        <v>20</v>
      </c>
      <c r="NT197">
        <v>20</v>
      </c>
      <c r="NV197" t="s">
        <v>2200</v>
      </c>
      <c r="NW197">
        <v>4000</v>
      </c>
      <c r="NX197" t="s">
        <v>2199</v>
      </c>
      <c r="OA197">
        <v>60</v>
      </c>
      <c r="OB197">
        <v>2</v>
      </c>
      <c r="OC197">
        <v>0</v>
      </c>
      <c r="OD197">
        <v>10</v>
      </c>
      <c r="OE197">
        <v>10</v>
      </c>
      <c r="PY197" t="s">
        <v>2200</v>
      </c>
      <c r="PZ197" t="s">
        <v>2195</v>
      </c>
      <c r="QA197">
        <v>4500</v>
      </c>
      <c r="QD197" t="s">
        <v>2199</v>
      </c>
      <c r="QG197">
        <v>60</v>
      </c>
      <c r="QH197">
        <v>2</v>
      </c>
      <c r="QI197">
        <v>0</v>
      </c>
      <c r="QJ197">
        <v>50</v>
      </c>
      <c r="QK197">
        <v>50</v>
      </c>
      <c r="QX197" t="s">
        <v>2220</v>
      </c>
      <c r="SF197" t="s">
        <v>2204</v>
      </c>
      <c r="SG197">
        <v>1</v>
      </c>
      <c r="SH197">
        <v>0</v>
      </c>
      <c r="SI197">
        <v>0</v>
      </c>
      <c r="SJ197">
        <v>0</v>
      </c>
      <c r="AQG197" t="s">
        <v>2206</v>
      </c>
      <c r="AQH197">
        <v>1</v>
      </c>
      <c r="AQI197">
        <v>0</v>
      </c>
      <c r="AQJ197">
        <v>0</v>
      </c>
      <c r="AQK197">
        <v>0</v>
      </c>
      <c r="AQL197">
        <v>0</v>
      </c>
      <c r="AQM197">
        <v>0</v>
      </c>
      <c r="AQN197">
        <v>0</v>
      </c>
      <c r="AQO197">
        <v>0</v>
      </c>
      <c r="AQP197">
        <v>0</v>
      </c>
      <c r="AQQ197">
        <v>0</v>
      </c>
      <c r="AQS197" t="s">
        <v>2305</v>
      </c>
      <c r="AQT197">
        <v>0</v>
      </c>
      <c r="AQU197">
        <v>0</v>
      </c>
      <c r="AQV197">
        <v>1</v>
      </c>
      <c r="AQW197">
        <v>0</v>
      </c>
      <c r="AQX197">
        <v>0</v>
      </c>
      <c r="AQY197">
        <v>0</v>
      </c>
      <c r="AQZ197">
        <v>0</v>
      </c>
      <c r="ARA197">
        <v>0</v>
      </c>
      <c r="ARB197">
        <v>0</v>
      </c>
      <c r="ARC197">
        <v>0</v>
      </c>
      <c r="ARD197">
        <v>0</v>
      </c>
      <c r="ARF197" t="s">
        <v>2306</v>
      </c>
      <c r="ARG197" t="s">
        <v>2210</v>
      </c>
      <c r="ARH197">
        <v>0</v>
      </c>
      <c r="ARI197">
        <v>1</v>
      </c>
      <c r="ARJ197">
        <v>0</v>
      </c>
      <c r="ARK197">
        <v>0</v>
      </c>
      <c r="ARL197">
        <v>0</v>
      </c>
      <c r="ARM197">
        <v>0</v>
      </c>
      <c r="ARO197" t="s">
        <v>2206</v>
      </c>
      <c r="ARP197">
        <v>1</v>
      </c>
      <c r="ARQ197">
        <v>0</v>
      </c>
      <c r="ARR197">
        <v>0</v>
      </c>
      <c r="ARS197">
        <v>0</v>
      </c>
      <c r="ART197">
        <v>0</v>
      </c>
      <c r="ARU197">
        <v>0</v>
      </c>
      <c r="ARW197">
        <v>0</v>
      </c>
      <c r="ARX197">
        <v>0</v>
      </c>
      <c r="ARY197">
        <v>0</v>
      </c>
      <c r="ASB197" t="s">
        <v>2211</v>
      </c>
      <c r="ASC197" t="s">
        <v>2206</v>
      </c>
      <c r="ASD197">
        <v>1</v>
      </c>
      <c r="ASE197">
        <v>0</v>
      </c>
      <c r="ASF197">
        <v>0</v>
      </c>
      <c r="ASG197">
        <v>0</v>
      </c>
      <c r="ASH197">
        <v>0</v>
      </c>
      <c r="ASI197">
        <v>0</v>
      </c>
      <c r="ASJ197">
        <v>0</v>
      </c>
      <c r="ASK197">
        <v>0</v>
      </c>
      <c r="ASL197">
        <v>0</v>
      </c>
      <c r="ASN197" t="s">
        <v>2206</v>
      </c>
      <c r="ASO197">
        <v>1</v>
      </c>
      <c r="ASP197">
        <v>0</v>
      </c>
      <c r="ASQ197">
        <v>0</v>
      </c>
      <c r="ASR197">
        <v>0</v>
      </c>
      <c r="ASS197">
        <v>0</v>
      </c>
      <c r="AST197">
        <v>0</v>
      </c>
      <c r="ASU197">
        <v>0</v>
      </c>
      <c r="ASV197">
        <v>0</v>
      </c>
      <c r="ASW197">
        <v>0</v>
      </c>
      <c r="ASX197">
        <v>0</v>
      </c>
      <c r="ASZ197" t="s">
        <v>2206</v>
      </c>
      <c r="ATA197">
        <v>1</v>
      </c>
      <c r="ATB197">
        <v>0</v>
      </c>
      <c r="ATC197">
        <v>0</v>
      </c>
      <c r="ATD197">
        <v>0</v>
      </c>
      <c r="ATE197">
        <v>0</v>
      </c>
      <c r="ATF197">
        <v>0</v>
      </c>
      <c r="ATG197">
        <v>0</v>
      </c>
      <c r="ATH197">
        <v>0</v>
      </c>
      <c r="ATI197">
        <v>0</v>
      </c>
      <c r="ATK197" t="s">
        <v>2206</v>
      </c>
      <c r="ATL197">
        <v>1</v>
      </c>
      <c r="ATM197">
        <v>0</v>
      </c>
      <c r="ATN197">
        <v>0</v>
      </c>
      <c r="ATO197">
        <v>0</v>
      </c>
      <c r="ATP197">
        <v>0</v>
      </c>
      <c r="ATQ197">
        <v>0</v>
      </c>
      <c r="ATR197">
        <v>0</v>
      </c>
      <c r="ATS197">
        <v>0</v>
      </c>
      <c r="ATT197">
        <v>0</v>
      </c>
      <c r="ATV197" t="s">
        <v>2213</v>
      </c>
      <c r="ATZ197" t="s">
        <v>2213</v>
      </c>
      <c r="AUI197">
        <v>471050870</v>
      </c>
      <c r="AUJ197" s="2">
        <v>45162.624108796299</v>
      </c>
      <c r="AUM197" t="s">
        <v>2214</v>
      </c>
      <c r="AUN197" t="s">
        <v>2215</v>
      </c>
      <c r="AUO197" t="s">
        <v>2216</v>
      </c>
    </row>
    <row r="198" spans="1:534 1125:1237" x14ac:dyDescent="0.35">
      <c r="A198">
        <v>197</v>
      </c>
      <c r="B198" t="s">
        <v>2932</v>
      </c>
      <c r="C198" s="2">
        <v>45162</v>
      </c>
      <c r="D198" t="s">
        <v>2898</v>
      </c>
      <c r="E198" t="s">
        <v>2899</v>
      </c>
      <c r="F198" s="2">
        <v>45162.42992166667</v>
      </c>
      <c r="G198" s="2">
        <v>45162.623659212957</v>
      </c>
      <c r="H198" t="s">
        <v>2189</v>
      </c>
      <c r="K198" t="s">
        <v>2536</v>
      </c>
      <c r="L198" s="2">
        <v>45162</v>
      </c>
      <c r="M198" t="s">
        <v>81</v>
      </c>
      <c r="N198" t="s">
        <v>2537</v>
      </c>
      <c r="O198" t="s">
        <v>84</v>
      </c>
      <c r="P198" t="s">
        <v>2192</v>
      </c>
      <c r="S198" t="s">
        <v>2538</v>
      </c>
      <c r="T198" t="s">
        <v>2900</v>
      </c>
      <c r="V198" t="s">
        <v>2195</v>
      </c>
      <c r="X198" t="s">
        <v>510</v>
      </c>
      <c r="AA198" t="s">
        <v>2237</v>
      </c>
      <c r="AB198">
        <v>1</v>
      </c>
      <c r="AC198">
        <v>0</v>
      </c>
      <c r="AD198">
        <v>0</v>
      </c>
      <c r="AE198">
        <v>0</v>
      </c>
      <c r="AF198">
        <v>1</v>
      </c>
      <c r="AH198" t="s">
        <v>2200</v>
      </c>
      <c r="AI198">
        <v>900</v>
      </c>
      <c r="AJ198" t="s">
        <v>2199</v>
      </c>
      <c r="AM198">
        <v>20</v>
      </c>
      <c r="AN198">
        <v>3</v>
      </c>
      <c r="AO198">
        <v>0</v>
      </c>
      <c r="AP198">
        <v>20</v>
      </c>
      <c r="AQ198">
        <v>20</v>
      </c>
      <c r="BW198" t="s">
        <v>2220</v>
      </c>
      <c r="CS198" t="s">
        <v>2204</v>
      </c>
      <c r="CT198">
        <v>1</v>
      </c>
      <c r="CU198">
        <v>0</v>
      </c>
      <c r="CV198">
        <v>0</v>
      </c>
      <c r="CW198">
        <v>0</v>
      </c>
      <c r="EK198" t="s">
        <v>2206</v>
      </c>
      <c r="EL198">
        <v>0</v>
      </c>
      <c r="EM198">
        <v>0</v>
      </c>
      <c r="EN198">
        <v>0</v>
      </c>
      <c r="EO198">
        <v>0</v>
      </c>
      <c r="EP198">
        <v>1</v>
      </c>
      <c r="EQ198">
        <v>1</v>
      </c>
      <c r="JB198" t="s">
        <v>2931</v>
      </c>
      <c r="JC198">
        <v>0</v>
      </c>
      <c r="JD198">
        <v>0</v>
      </c>
      <c r="JE198">
        <v>0</v>
      </c>
      <c r="JF198">
        <v>0</v>
      </c>
      <c r="JG198">
        <v>0</v>
      </c>
      <c r="JH198">
        <v>1</v>
      </c>
      <c r="JI198">
        <v>1</v>
      </c>
      <c r="JJ198">
        <v>1</v>
      </c>
      <c r="JK198">
        <v>1</v>
      </c>
      <c r="JL198">
        <v>0</v>
      </c>
      <c r="JM198">
        <v>0</v>
      </c>
      <c r="JN198">
        <v>0</v>
      </c>
      <c r="JO198">
        <v>0</v>
      </c>
      <c r="JP198">
        <v>1</v>
      </c>
      <c r="JQ198">
        <v>0</v>
      </c>
      <c r="JR198">
        <v>0</v>
      </c>
      <c r="JS198">
        <v>5</v>
      </c>
      <c r="JT198">
        <v>7</v>
      </c>
      <c r="MI198" t="s">
        <v>2200</v>
      </c>
      <c r="MJ198">
        <v>300</v>
      </c>
      <c r="MK198" t="s">
        <v>2199</v>
      </c>
      <c r="MN198">
        <v>30</v>
      </c>
      <c r="MO198">
        <v>3</v>
      </c>
      <c r="MP198">
        <v>0</v>
      </c>
      <c r="MQ198">
        <v>60</v>
      </c>
      <c r="MR198">
        <v>60</v>
      </c>
      <c r="MT198" t="s">
        <v>2200</v>
      </c>
      <c r="MU198">
        <v>125</v>
      </c>
      <c r="MV198" t="s">
        <v>2199</v>
      </c>
      <c r="MY198">
        <v>30</v>
      </c>
      <c r="MZ198">
        <v>3</v>
      </c>
      <c r="NA198">
        <v>0</v>
      </c>
      <c r="NB198">
        <v>100</v>
      </c>
      <c r="NC198">
        <v>100</v>
      </c>
      <c r="NE198" t="s">
        <v>2200</v>
      </c>
      <c r="NF198" t="s">
        <v>2917</v>
      </c>
      <c r="NG198">
        <v>0</v>
      </c>
      <c r="NH198">
        <v>1</v>
      </c>
      <c r="NI198">
        <v>0</v>
      </c>
      <c r="NK198">
        <v>1500</v>
      </c>
      <c r="NM198" t="s">
        <v>2199</v>
      </c>
      <c r="NP198">
        <v>60</v>
      </c>
      <c r="NQ198">
        <v>3</v>
      </c>
      <c r="NR198">
        <v>0</v>
      </c>
      <c r="NS198">
        <v>20</v>
      </c>
      <c r="NT198">
        <v>20</v>
      </c>
      <c r="NV198" t="s">
        <v>2200</v>
      </c>
      <c r="NW198">
        <v>4000</v>
      </c>
      <c r="NX198" t="s">
        <v>2199</v>
      </c>
      <c r="OA198">
        <v>60</v>
      </c>
      <c r="OB198">
        <v>3</v>
      </c>
      <c r="OC198">
        <v>0</v>
      </c>
      <c r="OD198">
        <v>10</v>
      </c>
      <c r="OE198">
        <v>20</v>
      </c>
      <c r="PY198" t="s">
        <v>2200</v>
      </c>
      <c r="PZ198" t="s">
        <v>2195</v>
      </c>
      <c r="QA198">
        <v>4500</v>
      </c>
      <c r="QD198" t="s">
        <v>2199</v>
      </c>
      <c r="QG198">
        <v>90</v>
      </c>
      <c r="QH198">
        <v>3</v>
      </c>
      <c r="QI198">
        <v>0</v>
      </c>
      <c r="QJ198">
        <v>50</v>
      </c>
      <c r="QK198">
        <v>50</v>
      </c>
      <c r="QX198" t="s">
        <v>2220</v>
      </c>
      <c r="SF198" t="s">
        <v>2204</v>
      </c>
      <c r="SG198">
        <v>1</v>
      </c>
      <c r="SH198">
        <v>0</v>
      </c>
      <c r="SI198">
        <v>0</v>
      </c>
      <c r="SJ198">
        <v>0</v>
      </c>
      <c r="AQG198" t="s">
        <v>2206</v>
      </c>
      <c r="AQH198">
        <v>1</v>
      </c>
      <c r="AQI198">
        <v>0</v>
      </c>
      <c r="AQJ198">
        <v>0</v>
      </c>
      <c r="AQK198">
        <v>0</v>
      </c>
      <c r="AQL198">
        <v>0</v>
      </c>
      <c r="AQM198">
        <v>0</v>
      </c>
      <c r="AQN198">
        <v>0</v>
      </c>
      <c r="AQO198">
        <v>0</v>
      </c>
      <c r="AQP198">
        <v>0</v>
      </c>
      <c r="AQQ198">
        <v>0</v>
      </c>
      <c r="AQS198" t="s">
        <v>2305</v>
      </c>
      <c r="AQT198">
        <v>0</v>
      </c>
      <c r="AQU198">
        <v>0</v>
      </c>
      <c r="AQV198">
        <v>1</v>
      </c>
      <c r="AQW198">
        <v>0</v>
      </c>
      <c r="AQX198">
        <v>0</v>
      </c>
      <c r="AQY198">
        <v>0</v>
      </c>
      <c r="AQZ198">
        <v>0</v>
      </c>
      <c r="ARA198">
        <v>0</v>
      </c>
      <c r="ARB198">
        <v>0</v>
      </c>
      <c r="ARC198">
        <v>0</v>
      </c>
      <c r="ARD198">
        <v>0</v>
      </c>
      <c r="ARF198" t="s">
        <v>2306</v>
      </c>
      <c r="ARG198" t="s">
        <v>2210</v>
      </c>
      <c r="ARH198">
        <v>0</v>
      </c>
      <c r="ARI198">
        <v>1</v>
      </c>
      <c r="ARJ198">
        <v>0</v>
      </c>
      <c r="ARK198">
        <v>0</v>
      </c>
      <c r="ARL198">
        <v>0</v>
      </c>
      <c r="ARM198">
        <v>0</v>
      </c>
      <c r="ARO198" t="s">
        <v>2206</v>
      </c>
      <c r="ARP198">
        <v>1</v>
      </c>
      <c r="ARQ198">
        <v>0</v>
      </c>
      <c r="ARR198">
        <v>0</v>
      </c>
      <c r="ARS198">
        <v>0</v>
      </c>
      <c r="ART198">
        <v>0</v>
      </c>
      <c r="ARU198">
        <v>0</v>
      </c>
      <c r="ARW198">
        <v>0</v>
      </c>
      <c r="ARX198">
        <v>0</v>
      </c>
      <c r="ARY198">
        <v>0</v>
      </c>
      <c r="ASB198" t="s">
        <v>2211</v>
      </c>
      <c r="ASC198" t="s">
        <v>2206</v>
      </c>
      <c r="ASD198">
        <v>1</v>
      </c>
      <c r="ASE198">
        <v>0</v>
      </c>
      <c r="ASF198">
        <v>0</v>
      </c>
      <c r="ASG198">
        <v>0</v>
      </c>
      <c r="ASH198">
        <v>0</v>
      </c>
      <c r="ASI198">
        <v>0</v>
      </c>
      <c r="ASJ198">
        <v>0</v>
      </c>
      <c r="ASK198">
        <v>0</v>
      </c>
      <c r="ASL198">
        <v>0</v>
      </c>
      <c r="ASN198" t="s">
        <v>2206</v>
      </c>
      <c r="ASO198">
        <v>1</v>
      </c>
      <c r="ASP198">
        <v>0</v>
      </c>
      <c r="ASQ198">
        <v>0</v>
      </c>
      <c r="ASR198">
        <v>0</v>
      </c>
      <c r="ASS198">
        <v>0</v>
      </c>
      <c r="AST198">
        <v>0</v>
      </c>
      <c r="ASU198">
        <v>0</v>
      </c>
      <c r="ASV198">
        <v>0</v>
      </c>
      <c r="ASW198">
        <v>0</v>
      </c>
      <c r="ASX198">
        <v>0</v>
      </c>
      <c r="ASZ198" t="s">
        <v>2206</v>
      </c>
      <c r="ATA198">
        <v>1</v>
      </c>
      <c r="ATB198">
        <v>0</v>
      </c>
      <c r="ATC198">
        <v>0</v>
      </c>
      <c r="ATD198">
        <v>0</v>
      </c>
      <c r="ATE198">
        <v>0</v>
      </c>
      <c r="ATF198">
        <v>0</v>
      </c>
      <c r="ATG198">
        <v>0</v>
      </c>
      <c r="ATH198">
        <v>0</v>
      </c>
      <c r="ATI198">
        <v>0</v>
      </c>
      <c r="ATK198" t="s">
        <v>2206</v>
      </c>
      <c r="ATL198">
        <v>1</v>
      </c>
      <c r="ATM198">
        <v>0</v>
      </c>
      <c r="ATN198">
        <v>0</v>
      </c>
      <c r="ATO198">
        <v>0</v>
      </c>
      <c r="ATP198">
        <v>0</v>
      </c>
      <c r="ATQ198">
        <v>0</v>
      </c>
      <c r="ATR198">
        <v>0</v>
      </c>
      <c r="ATS198">
        <v>0</v>
      </c>
      <c r="ATT198">
        <v>0</v>
      </c>
      <c r="ATV198" t="s">
        <v>2213</v>
      </c>
      <c r="ATZ198" t="s">
        <v>2213</v>
      </c>
      <c r="AUI198">
        <v>471050899</v>
      </c>
      <c r="AUJ198" s="2">
        <v>45162.624155092592</v>
      </c>
      <c r="AUM198" t="s">
        <v>2214</v>
      </c>
      <c r="AUN198" t="s">
        <v>2215</v>
      </c>
      <c r="AUO198" t="s">
        <v>2216</v>
      </c>
    </row>
    <row r="199" spans="1:534 1125:1237" x14ac:dyDescent="0.35">
      <c r="A199">
        <v>198</v>
      </c>
      <c r="B199" t="s">
        <v>2933</v>
      </c>
      <c r="C199" s="2">
        <v>45162</v>
      </c>
      <c r="D199" t="s">
        <v>2898</v>
      </c>
      <c r="E199" t="s">
        <v>2899</v>
      </c>
      <c r="F199" s="2">
        <v>45162.445315381949</v>
      </c>
      <c r="G199" s="2">
        <v>45162.623525659728</v>
      </c>
      <c r="H199" t="s">
        <v>2189</v>
      </c>
      <c r="K199" t="s">
        <v>2536</v>
      </c>
      <c r="L199" s="2">
        <v>45162</v>
      </c>
      <c r="M199" t="s">
        <v>81</v>
      </c>
      <c r="N199" t="s">
        <v>2537</v>
      </c>
      <c r="O199" t="s">
        <v>84</v>
      </c>
      <c r="P199" t="s">
        <v>2192</v>
      </c>
      <c r="S199" t="s">
        <v>2538</v>
      </c>
      <c r="T199" t="s">
        <v>2900</v>
      </c>
      <c r="V199" t="s">
        <v>2195</v>
      </c>
      <c r="X199" t="s">
        <v>510</v>
      </c>
      <c r="AA199" t="s">
        <v>2206</v>
      </c>
      <c r="AB199">
        <v>0</v>
      </c>
      <c r="AC199">
        <v>0</v>
      </c>
      <c r="AD199">
        <v>0</v>
      </c>
      <c r="AE199">
        <v>1</v>
      </c>
      <c r="AF199">
        <v>1</v>
      </c>
      <c r="EK199" t="s">
        <v>2206</v>
      </c>
      <c r="EL199">
        <v>0</v>
      </c>
      <c r="EM199">
        <v>0</v>
      </c>
      <c r="EN199">
        <v>0</v>
      </c>
      <c r="EO199">
        <v>0</v>
      </c>
      <c r="EP199">
        <v>1</v>
      </c>
      <c r="EQ199">
        <v>1</v>
      </c>
      <c r="JB199" t="s">
        <v>2934</v>
      </c>
      <c r="JC199">
        <v>0</v>
      </c>
      <c r="JD199">
        <v>0</v>
      </c>
      <c r="JE199">
        <v>0</v>
      </c>
      <c r="JF199">
        <v>0</v>
      </c>
      <c r="JG199">
        <v>0</v>
      </c>
      <c r="JH199">
        <v>0</v>
      </c>
      <c r="JI199">
        <v>0</v>
      </c>
      <c r="JJ199">
        <v>0</v>
      </c>
      <c r="JK199">
        <v>0</v>
      </c>
      <c r="JL199">
        <v>0</v>
      </c>
      <c r="JM199">
        <v>1</v>
      </c>
      <c r="JN199">
        <v>0</v>
      </c>
      <c r="JO199">
        <v>0</v>
      </c>
      <c r="JP199">
        <v>1</v>
      </c>
      <c r="JQ199">
        <v>0</v>
      </c>
      <c r="JR199">
        <v>0</v>
      </c>
      <c r="JS199">
        <v>2</v>
      </c>
      <c r="JT199">
        <v>4</v>
      </c>
      <c r="OR199" t="s">
        <v>2200</v>
      </c>
      <c r="OS199">
        <v>2000</v>
      </c>
      <c r="OT199" t="s">
        <v>2199</v>
      </c>
      <c r="OW199">
        <v>60</v>
      </c>
      <c r="OX199">
        <v>1</v>
      </c>
      <c r="OY199">
        <v>0</v>
      </c>
      <c r="OZ199">
        <v>20</v>
      </c>
      <c r="PA199">
        <v>20</v>
      </c>
      <c r="PY199" t="s">
        <v>2200</v>
      </c>
      <c r="PZ199" t="s">
        <v>2195</v>
      </c>
      <c r="QA199">
        <v>4500</v>
      </c>
      <c r="QD199" t="s">
        <v>2199</v>
      </c>
      <c r="QG199">
        <v>60</v>
      </c>
      <c r="QH199">
        <v>1</v>
      </c>
      <c r="QI199">
        <v>0</v>
      </c>
      <c r="QJ199">
        <v>60</v>
      </c>
      <c r="QK199">
        <v>60</v>
      </c>
      <c r="QX199" t="s">
        <v>2220</v>
      </c>
      <c r="SF199" t="s">
        <v>2204</v>
      </c>
      <c r="SG199">
        <v>1</v>
      </c>
      <c r="SH199">
        <v>0</v>
      </c>
      <c r="SI199">
        <v>0</v>
      </c>
      <c r="SJ199">
        <v>0</v>
      </c>
      <c r="AQG199" t="s">
        <v>2206</v>
      </c>
      <c r="AQH199">
        <v>1</v>
      </c>
      <c r="AQI199">
        <v>0</v>
      </c>
      <c r="AQJ199">
        <v>0</v>
      </c>
      <c r="AQK199">
        <v>0</v>
      </c>
      <c r="AQL199">
        <v>0</v>
      </c>
      <c r="AQM199">
        <v>0</v>
      </c>
      <c r="AQN199">
        <v>0</v>
      </c>
      <c r="AQO199">
        <v>0</v>
      </c>
      <c r="AQP199">
        <v>0</v>
      </c>
      <c r="AQQ199">
        <v>0</v>
      </c>
      <c r="AQS199" t="s">
        <v>2305</v>
      </c>
      <c r="AQT199">
        <v>0</v>
      </c>
      <c r="AQU199">
        <v>0</v>
      </c>
      <c r="AQV199">
        <v>1</v>
      </c>
      <c r="AQW199">
        <v>0</v>
      </c>
      <c r="AQX199">
        <v>0</v>
      </c>
      <c r="AQY199">
        <v>0</v>
      </c>
      <c r="AQZ199">
        <v>0</v>
      </c>
      <c r="ARA199">
        <v>0</v>
      </c>
      <c r="ARB199">
        <v>0</v>
      </c>
      <c r="ARC199">
        <v>0</v>
      </c>
      <c r="ARD199">
        <v>0</v>
      </c>
      <c r="ARF199" t="s">
        <v>2306</v>
      </c>
      <c r="ARG199" t="s">
        <v>2210</v>
      </c>
      <c r="ARH199">
        <v>0</v>
      </c>
      <c r="ARI199">
        <v>1</v>
      </c>
      <c r="ARJ199">
        <v>0</v>
      </c>
      <c r="ARK199">
        <v>0</v>
      </c>
      <c r="ARL199">
        <v>0</v>
      </c>
      <c r="ARM199">
        <v>0</v>
      </c>
      <c r="ARO199" t="s">
        <v>2206</v>
      </c>
      <c r="ARP199">
        <v>1</v>
      </c>
      <c r="ARQ199">
        <v>0</v>
      </c>
      <c r="ARR199">
        <v>0</v>
      </c>
      <c r="ARS199">
        <v>0</v>
      </c>
      <c r="ART199">
        <v>0</v>
      </c>
      <c r="ARU199">
        <v>0</v>
      </c>
      <c r="ARW199">
        <v>0</v>
      </c>
      <c r="ARX199">
        <v>0</v>
      </c>
      <c r="ARY199">
        <v>0</v>
      </c>
      <c r="ASB199" t="s">
        <v>2211</v>
      </c>
      <c r="ASC199" t="s">
        <v>2206</v>
      </c>
      <c r="ASD199">
        <v>1</v>
      </c>
      <c r="ASE199">
        <v>0</v>
      </c>
      <c r="ASF199">
        <v>0</v>
      </c>
      <c r="ASG199">
        <v>0</v>
      </c>
      <c r="ASH199">
        <v>0</v>
      </c>
      <c r="ASI199">
        <v>0</v>
      </c>
      <c r="ASJ199">
        <v>0</v>
      </c>
      <c r="ASK199">
        <v>0</v>
      </c>
      <c r="ASL199">
        <v>0</v>
      </c>
      <c r="ASN199" t="s">
        <v>2206</v>
      </c>
      <c r="ASO199">
        <v>1</v>
      </c>
      <c r="ASP199">
        <v>0</v>
      </c>
      <c r="ASQ199">
        <v>0</v>
      </c>
      <c r="ASR199">
        <v>0</v>
      </c>
      <c r="ASS199">
        <v>0</v>
      </c>
      <c r="AST199">
        <v>0</v>
      </c>
      <c r="ASU199">
        <v>0</v>
      </c>
      <c r="ASV199">
        <v>0</v>
      </c>
      <c r="ASW199">
        <v>0</v>
      </c>
      <c r="ASX199">
        <v>0</v>
      </c>
      <c r="ASZ199" t="s">
        <v>2206</v>
      </c>
      <c r="ATA199">
        <v>1</v>
      </c>
      <c r="ATB199">
        <v>0</v>
      </c>
      <c r="ATC199">
        <v>0</v>
      </c>
      <c r="ATD199">
        <v>0</v>
      </c>
      <c r="ATE199">
        <v>0</v>
      </c>
      <c r="ATF199">
        <v>0</v>
      </c>
      <c r="ATG199">
        <v>0</v>
      </c>
      <c r="ATH199">
        <v>0</v>
      </c>
      <c r="ATI199">
        <v>0</v>
      </c>
      <c r="ATK199" t="s">
        <v>2206</v>
      </c>
      <c r="ATL199">
        <v>1</v>
      </c>
      <c r="ATM199">
        <v>0</v>
      </c>
      <c r="ATN199">
        <v>0</v>
      </c>
      <c r="ATO199">
        <v>0</v>
      </c>
      <c r="ATP199">
        <v>0</v>
      </c>
      <c r="ATQ199">
        <v>0</v>
      </c>
      <c r="ATR199">
        <v>0</v>
      </c>
      <c r="ATS199">
        <v>0</v>
      </c>
      <c r="ATT199">
        <v>0</v>
      </c>
      <c r="ATV199" t="s">
        <v>2213</v>
      </c>
      <c r="ATZ199" t="s">
        <v>2213</v>
      </c>
      <c r="AUI199">
        <v>471050916</v>
      </c>
      <c r="AUJ199" s="2">
        <v>45162.624178240752</v>
      </c>
      <c r="AUM199" t="s">
        <v>2214</v>
      </c>
      <c r="AUN199" t="s">
        <v>2215</v>
      </c>
      <c r="AUO199" t="s">
        <v>2216</v>
      </c>
    </row>
    <row r="200" spans="1:534 1125:1237" x14ac:dyDescent="0.35">
      <c r="A200">
        <v>199</v>
      </c>
      <c r="B200" t="s">
        <v>2935</v>
      </c>
      <c r="C200" s="2">
        <v>45162</v>
      </c>
      <c r="D200" t="s">
        <v>2898</v>
      </c>
      <c r="E200" t="s">
        <v>2899</v>
      </c>
      <c r="F200" s="2">
        <v>45162.45669770833</v>
      </c>
      <c r="G200" s="2">
        <v>45162.623394791663</v>
      </c>
      <c r="H200" t="s">
        <v>2189</v>
      </c>
      <c r="K200" t="s">
        <v>2536</v>
      </c>
      <c r="L200" s="2">
        <v>45162</v>
      </c>
      <c r="M200" t="s">
        <v>81</v>
      </c>
      <c r="N200" t="s">
        <v>2537</v>
      </c>
      <c r="O200" t="s">
        <v>84</v>
      </c>
      <c r="P200" t="s">
        <v>2192</v>
      </c>
      <c r="S200" t="s">
        <v>2538</v>
      </c>
      <c r="T200" t="s">
        <v>2900</v>
      </c>
      <c r="V200" t="s">
        <v>2195</v>
      </c>
      <c r="X200" t="s">
        <v>510</v>
      </c>
      <c r="AA200" t="s">
        <v>2206</v>
      </c>
      <c r="AB200">
        <v>0</v>
      </c>
      <c r="AC200">
        <v>0</v>
      </c>
      <c r="AD200">
        <v>0</v>
      </c>
      <c r="AE200">
        <v>1</v>
      </c>
      <c r="AF200">
        <v>1</v>
      </c>
      <c r="EK200" t="s">
        <v>2936</v>
      </c>
      <c r="EL200">
        <v>1</v>
      </c>
      <c r="EM200">
        <v>0</v>
      </c>
      <c r="EN200">
        <v>1</v>
      </c>
      <c r="EO200">
        <v>0</v>
      </c>
      <c r="EP200">
        <v>0</v>
      </c>
      <c r="EQ200">
        <v>2</v>
      </c>
      <c r="ES200" t="s">
        <v>2200</v>
      </c>
      <c r="ET200">
        <v>3500</v>
      </c>
      <c r="EU200" t="s">
        <v>2199</v>
      </c>
      <c r="EX200">
        <v>20</v>
      </c>
      <c r="EY200">
        <v>1</v>
      </c>
      <c r="EZ200">
        <v>0</v>
      </c>
      <c r="FA200">
        <v>30</v>
      </c>
      <c r="FB200">
        <v>30</v>
      </c>
      <c r="FO200" t="s">
        <v>2200</v>
      </c>
      <c r="FP200">
        <v>1000</v>
      </c>
      <c r="FQ200" t="s">
        <v>2199</v>
      </c>
      <c r="FT200">
        <v>90</v>
      </c>
      <c r="FU200">
        <v>1</v>
      </c>
      <c r="FV200">
        <v>0</v>
      </c>
      <c r="FW200">
        <v>20</v>
      </c>
      <c r="FX200">
        <v>20</v>
      </c>
      <c r="GK200" t="s">
        <v>2220</v>
      </c>
      <c r="HH200" t="s">
        <v>2204</v>
      </c>
      <c r="HI200">
        <v>1</v>
      </c>
      <c r="HJ200">
        <v>0</v>
      </c>
      <c r="HK200">
        <v>0</v>
      </c>
      <c r="HL200">
        <v>0</v>
      </c>
      <c r="JB200" t="s">
        <v>2206</v>
      </c>
      <c r="JC200">
        <v>0</v>
      </c>
      <c r="JD200">
        <v>0</v>
      </c>
      <c r="JE200">
        <v>0</v>
      </c>
      <c r="JF200">
        <v>0</v>
      </c>
      <c r="JG200">
        <v>0</v>
      </c>
      <c r="JH200">
        <v>0</v>
      </c>
      <c r="JI200">
        <v>0</v>
      </c>
      <c r="JJ200">
        <v>0</v>
      </c>
      <c r="JK200">
        <v>0</v>
      </c>
      <c r="JL200">
        <v>0</v>
      </c>
      <c r="JM200">
        <v>0</v>
      </c>
      <c r="JN200">
        <v>0</v>
      </c>
      <c r="JO200">
        <v>0</v>
      </c>
      <c r="JP200">
        <v>0</v>
      </c>
      <c r="JQ200">
        <v>0</v>
      </c>
      <c r="JR200">
        <v>1</v>
      </c>
      <c r="JS200">
        <v>1</v>
      </c>
      <c r="JT200">
        <v>4</v>
      </c>
      <c r="AQG200" t="s">
        <v>2206</v>
      </c>
      <c r="AQH200">
        <v>1</v>
      </c>
      <c r="AQI200">
        <v>0</v>
      </c>
      <c r="AQJ200">
        <v>0</v>
      </c>
      <c r="AQK200">
        <v>0</v>
      </c>
      <c r="AQL200">
        <v>0</v>
      </c>
      <c r="AQM200">
        <v>0</v>
      </c>
      <c r="AQN200">
        <v>0</v>
      </c>
      <c r="AQO200">
        <v>0</v>
      </c>
      <c r="AQP200">
        <v>0</v>
      </c>
      <c r="AQQ200">
        <v>0</v>
      </c>
      <c r="AQS200" t="s">
        <v>2305</v>
      </c>
      <c r="AQT200">
        <v>0</v>
      </c>
      <c r="AQU200">
        <v>0</v>
      </c>
      <c r="AQV200">
        <v>1</v>
      </c>
      <c r="AQW200">
        <v>0</v>
      </c>
      <c r="AQX200">
        <v>0</v>
      </c>
      <c r="AQY200">
        <v>0</v>
      </c>
      <c r="AQZ200">
        <v>0</v>
      </c>
      <c r="ARA200">
        <v>0</v>
      </c>
      <c r="ARB200">
        <v>0</v>
      </c>
      <c r="ARC200">
        <v>0</v>
      </c>
      <c r="ARD200">
        <v>0</v>
      </c>
      <c r="ARF200" t="s">
        <v>2542</v>
      </c>
      <c r="ARG200" t="s">
        <v>2210</v>
      </c>
      <c r="ARH200">
        <v>0</v>
      </c>
      <c r="ARI200">
        <v>1</v>
      </c>
      <c r="ARJ200">
        <v>0</v>
      </c>
      <c r="ARK200">
        <v>0</v>
      </c>
      <c r="ARL200">
        <v>0</v>
      </c>
      <c r="ARM200">
        <v>0</v>
      </c>
      <c r="ARO200" t="s">
        <v>2206</v>
      </c>
      <c r="ARP200">
        <v>1</v>
      </c>
      <c r="ARQ200">
        <v>0</v>
      </c>
      <c r="ARR200">
        <v>0</v>
      </c>
      <c r="ARS200">
        <v>0</v>
      </c>
      <c r="ART200">
        <v>0</v>
      </c>
      <c r="ARU200">
        <v>0</v>
      </c>
      <c r="ARW200">
        <v>0</v>
      </c>
      <c r="ARX200">
        <v>0</v>
      </c>
      <c r="ARY200">
        <v>0</v>
      </c>
      <c r="ASB200" t="s">
        <v>2211</v>
      </c>
      <c r="ASC200" t="s">
        <v>2206</v>
      </c>
      <c r="ASD200">
        <v>1</v>
      </c>
      <c r="ASE200">
        <v>0</v>
      </c>
      <c r="ASF200">
        <v>0</v>
      </c>
      <c r="ASG200">
        <v>0</v>
      </c>
      <c r="ASH200">
        <v>0</v>
      </c>
      <c r="ASI200">
        <v>0</v>
      </c>
      <c r="ASJ200">
        <v>0</v>
      </c>
      <c r="ASK200">
        <v>0</v>
      </c>
      <c r="ASL200">
        <v>0</v>
      </c>
      <c r="ASN200" t="s">
        <v>2206</v>
      </c>
      <c r="ASO200">
        <v>1</v>
      </c>
      <c r="ASP200">
        <v>0</v>
      </c>
      <c r="ASQ200">
        <v>0</v>
      </c>
      <c r="ASR200">
        <v>0</v>
      </c>
      <c r="ASS200">
        <v>0</v>
      </c>
      <c r="AST200">
        <v>0</v>
      </c>
      <c r="ASU200">
        <v>0</v>
      </c>
      <c r="ASV200">
        <v>0</v>
      </c>
      <c r="ASW200">
        <v>0</v>
      </c>
      <c r="ASX200">
        <v>0</v>
      </c>
      <c r="ASZ200" t="s">
        <v>2206</v>
      </c>
      <c r="ATA200">
        <v>1</v>
      </c>
      <c r="ATB200">
        <v>0</v>
      </c>
      <c r="ATC200">
        <v>0</v>
      </c>
      <c r="ATD200">
        <v>0</v>
      </c>
      <c r="ATE200">
        <v>0</v>
      </c>
      <c r="ATF200">
        <v>0</v>
      </c>
      <c r="ATG200">
        <v>0</v>
      </c>
      <c r="ATH200">
        <v>0</v>
      </c>
      <c r="ATI200">
        <v>0</v>
      </c>
      <c r="ATK200" t="s">
        <v>2206</v>
      </c>
      <c r="ATL200">
        <v>1</v>
      </c>
      <c r="ATM200">
        <v>0</v>
      </c>
      <c r="ATN200">
        <v>0</v>
      </c>
      <c r="ATO200">
        <v>0</v>
      </c>
      <c r="ATP200">
        <v>0</v>
      </c>
      <c r="ATQ200">
        <v>0</v>
      </c>
      <c r="ATR200">
        <v>0</v>
      </c>
      <c r="ATS200">
        <v>0</v>
      </c>
      <c r="ATT200">
        <v>0</v>
      </c>
      <c r="ATV200" t="s">
        <v>2213</v>
      </c>
      <c r="ATZ200" t="s">
        <v>2213</v>
      </c>
      <c r="AUI200">
        <v>471050939</v>
      </c>
      <c r="AUJ200" s="2">
        <v>45162.624201388877</v>
      </c>
      <c r="AUM200" t="s">
        <v>2214</v>
      </c>
      <c r="AUN200" t="s">
        <v>2215</v>
      </c>
      <c r="AUO200" t="s">
        <v>2216</v>
      </c>
    </row>
    <row r="201" spans="1:534 1125:1237" x14ac:dyDescent="0.35">
      <c r="A201">
        <v>200</v>
      </c>
      <c r="B201" t="s">
        <v>2937</v>
      </c>
      <c r="C201" s="2">
        <v>45162</v>
      </c>
      <c r="D201" t="s">
        <v>2898</v>
      </c>
      <c r="E201" t="s">
        <v>2899</v>
      </c>
      <c r="F201" s="2">
        <v>45162.463799965277</v>
      </c>
      <c r="G201" s="2">
        <v>45162.622864236109</v>
      </c>
      <c r="H201" t="s">
        <v>2189</v>
      </c>
      <c r="K201" t="s">
        <v>2536</v>
      </c>
      <c r="L201" s="2">
        <v>45162</v>
      </c>
      <c r="M201" t="s">
        <v>81</v>
      </c>
      <c r="N201" t="s">
        <v>2537</v>
      </c>
      <c r="O201" t="s">
        <v>84</v>
      </c>
      <c r="P201" t="s">
        <v>2192</v>
      </c>
      <c r="S201" t="s">
        <v>2538</v>
      </c>
      <c r="T201" t="s">
        <v>2900</v>
      </c>
      <c r="V201" t="s">
        <v>2195</v>
      </c>
      <c r="X201" t="s">
        <v>510</v>
      </c>
      <c r="AA201" t="s">
        <v>2206</v>
      </c>
      <c r="AB201">
        <v>0</v>
      </c>
      <c r="AC201">
        <v>0</v>
      </c>
      <c r="AD201">
        <v>0</v>
      </c>
      <c r="AE201">
        <v>1</v>
      </c>
      <c r="AF201">
        <v>1</v>
      </c>
      <c r="EK201" t="s">
        <v>2206</v>
      </c>
      <c r="EL201">
        <v>0</v>
      </c>
      <c r="EM201">
        <v>0</v>
      </c>
      <c r="EN201">
        <v>0</v>
      </c>
      <c r="EO201">
        <v>0</v>
      </c>
      <c r="EP201">
        <v>1</v>
      </c>
      <c r="EQ201">
        <v>1</v>
      </c>
      <c r="JB201" t="s">
        <v>2353</v>
      </c>
      <c r="JC201">
        <v>0</v>
      </c>
      <c r="JD201">
        <v>0</v>
      </c>
      <c r="JE201">
        <v>0</v>
      </c>
      <c r="JF201">
        <v>0</v>
      </c>
      <c r="JG201">
        <v>0</v>
      </c>
      <c r="JH201">
        <v>0</v>
      </c>
      <c r="JI201">
        <v>0</v>
      </c>
      <c r="JJ201">
        <v>0</v>
      </c>
      <c r="JK201">
        <v>0</v>
      </c>
      <c r="JL201">
        <v>0</v>
      </c>
      <c r="JM201">
        <v>1</v>
      </c>
      <c r="JN201">
        <v>0</v>
      </c>
      <c r="JO201">
        <v>0</v>
      </c>
      <c r="JP201">
        <v>0</v>
      </c>
      <c r="JQ201">
        <v>0</v>
      </c>
      <c r="JR201">
        <v>0</v>
      </c>
      <c r="JS201">
        <v>1</v>
      </c>
      <c r="JT201">
        <v>3</v>
      </c>
      <c r="OR201" t="s">
        <v>2200</v>
      </c>
      <c r="OS201">
        <v>2000</v>
      </c>
      <c r="OT201" t="s">
        <v>2199</v>
      </c>
      <c r="OW201">
        <v>2000</v>
      </c>
      <c r="OX201">
        <v>2</v>
      </c>
      <c r="OY201">
        <v>0</v>
      </c>
      <c r="OZ201">
        <v>30</v>
      </c>
      <c r="PA201">
        <v>30</v>
      </c>
      <c r="QX201" t="s">
        <v>2220</v>
      </c>
      <c r="SF201" t="s">
        <v>2204</v>
      </c>
      <c r="SG201">
        <v>1</v>
      </c>
      <c r="SH201">
        <v>0</v>
      </c>
      <c r="SI201">
        <v>0</v>
      </c>
      <c r="SJ201">
        <v>0</v>
      </c>
      <c r="AQG201" t="s">
        <v>2206</v>
      </c>
      <c r="AQH201">
        <v>1</v>
      </c>
      <c r="AQI201">
        <v>0</v>
      </c>
      <c r="AQJ201">
        <v>0</v>
      </c>
      <c r="AQK201">
        <v>0</v>
      </c>
      <c r="AQL201">
        <v>0</v>
      </c>
      <c r="AQM201">
        <v>0</v>
      </c>
      <c r="AQN201">
        <v>0</v>
      </c>
      <c r="AQO201">
        <v>0</v>
      </c>
      <c r="AQP201">
        <v>0</v>
      </c>
      <c r="AQQ201">
        <v>0</v>
      </c>
      <c r="AQS201" t="s">
        <v>2305</v>
      </c>
      <c r="AQT201">
        <v>0</v>
      </c>
      <c r="AQU201">
        <v>0</v>
      </c>
      <c r="AQV201">
        <v>1</v>
      </c>
      <c r="AQW201">
        <v>0</v>
      </c>
      <c r="AQX201">
        <v>0</v>
      </c>
      <c r="AQY201">
        <v>0</v>
      </c>
      <c r="AQZ201">
        <v>0</v>
      </c>
      <c r="ARA201">
        <v>0</v>
      </c>
      <c r="ARB201">
        <v>0</v>
      </c>
      <c r="ARC201">
        <v>0</v>
      </c>
      <c r="ARD201">
        <v>0</v>
      </c>
      <c r="ARF201" t="s">
        <v>2306</v>
      </c>
      <c r="ARG201" t="s">
        <v>2210</v>
      </c>
      <c r="ARH201">
        <v>0</v>
      </c>
      <c r="ARI201">
        <v>1</v>
      </c>
      <c r="ARJ201">
        <v>0</v>
      </c>
      <c r="ARK201">
        <v>0</v>
      </c>
      <c r="ARL201">
        <v>0</v>
      </c>
      <c r="ARM201">
        <v>0</v>
      </c>
      <c r="ARO201" t="s">
        <v>2206</v>
      </c>
      <c r="ARP201">
        <v>1</v>
      </c>
      <c r="ARQ201">
        <v>0</v>
      </c>
      <c r="ARR201">
        <v>0</v>
      </c>
      <c r="ARS201">
        <v>0</v>
      </c>
      <c r="ART201">
        <v>0</v>
      </c>
      <c r="ARU201">
        <v>0</v>
      </c>
      <c r="ARW201">
        <v>0</v>
      </c>
      <c r="ARX201">
        <v>0</v>
      </c>
      <c r="ARY201">
        <v>0</v>
      </c>
      <c r="ASB201" t="s">
        <v>2211</v>
      </c>
      <c r="ASC201" t="s">
        <v>2206</v>
      </c>
      <c r="ASD201">
        <v>1</v>
      </c>
      <c r="ASE201">
        <v>0</v>
      </c>
      <c r="ASF201">
        <v>0</v>
      </c>
      <c r="ASG201">
        <v>0</v>
      </c>
      <c r="ASH201">
        <v>0</v>
      </c>
      <c r="ASI201">
        <v>0</v>
      </c>
      <c r="ASJ201">
        <v>0</v>
      </c>
      <c r="ASK201">
        <v>0</v>
      </c>
      <c r="ASL201">
        <v>0</v>
      </c>
      <c r="ASN201" t="s">
        <v>2206</v>
      </c>
      <c r="ASO201">
        <v>1</v>
      </c>
      <c r="ASP201">
        <v>0</v>
      </c>
      <c r="ASQ201">
        <v>0</v>
      </c>
      <c r="ASR201">
        <v>0</v>
      </c>
      <c r="ASS201">
        <v>0</v>
      </c>
      <c r="AST201">
        <v>0</v>
      </c>
      <c r="ASU201">
        <v>0</v>
      </c>
      <c r="ASV201">
        <v>0</v>
      </c>
      <c r="ASW201">
        <v>0</v>
      </c>
      <c r="ASX201">
        <v>0</v>
      </c>
      <c r="ASZ201" t="s">
        <v>2206</v>
      </c>
      <c r="ATA201">
        <v>1</v>
      </c>
      <c r="ATB201">
        <v>0</v>
      </c>
      <c r="ATC201">
        <v>0</v>
      </c>
      <c r="ATD201">
        <v>0</v>
      </c>
      <c r="ATE201">
        <v>0</v>
      </c>
      <c r="ATF201">
        <v>0</v>
      </c>
      <c r="ATG201">
        <v>0</v>
      </c>
      <c r="ATH201">
        <v>0</v>
      </c>
      <c r="ATI201">
        <v>0</v>
      </c>
      <c r="ATK201" t="s">
        <v>2206</v>
      </c>
      <c r="ATL201">
        <v>1</v>
      </c>
      <c r="ATM201">
        <v>0</v>
      </c>
      <c r="ATN201">
        <v>0</v>
      </c>
      <c r="ATO201">
        <v>0</v>
      </c>
      <c r="ATP201">
        <v>0</v>
      </c>
      <c r="ATQ201">
        <v>0</v>
      </c>
      <c r="ATR201">
        <v>0</v>
      </c>
      <c r="ATS201">
        <v>0</v>
      </c>
      <c r="ATT201">
        <v>0</v>
      </c>
      <c r="ATV201" t="s">
        <v>2213</v>
      </c>
      <c r="ATZ201" t="s">
        <v>2213</v>
      </c>
      <c r="AUI201">
        <v>471050968</v>
      </c>
      <c r="AUJ201" s="2">
        <v>45162.624236111107</v>
      </c>
      <c r="AUM201" t="s">
        <v>2214</v>
      </c>
      <c r="AUN201" t="s">
        <v>2215</v>
      </c>
      <c r="AUO201" t="s">
        <v>2216</v>
      </c>
    </row>
    <row r="202" spans="1:534 1125:1237" x14ac:dyDescent="0.35">
      <c r="A202">
        <v>201</v>
      </c>
      <c r="B202" t="s">
        <v>2938</v>
      </c>
      <c r="C202" s="2">
        <v>45162</v>
      </c>
      <c r="D202" t="s">
        <v>2898</v>
      </c>
      <c r="E202" t="s">
        <v>2899</v>
      </c>
      <c r="F202" s="2">
        <v>45162.470445520827</v>
      </c>
      <c r="G202" s="2">
        <v>45162.619633032402</v>
      </c>
      <c r="H202" t="s">
        <v>2189</v>
      </c>
      <c r="K202" t="s">
        <v>2536</v>
      </c>
      <c r="L202" s="2">
        <v>45162</v>
      </c>
      <c r="M202" t="s">
        <v>81</v>
      </c>
      <c r="N202" t="s">
        <v>2537</v>
      </c>
      <c r="O202" t="s">
        <v>84</v>
      </c>
      <c r="P202" t="s">
        <v>2192</v>
      </c>
      <c r="S202" t="s">
        <v>2538</v>
      </c>
      <c r="T202" t="s">
        <v>2900</v>
      </c>
      <c r="V202" t="s">
        <v>2195</v>
      </c>
      <c r="X202" t="s">
        <v>510</v>
      </c>
      <c r="AA202" t="s">
        <v>2206</v>
      </c>
      <c r="AB202">
        <v>0</v>
      </c>
      <c r="AC202">
        <v>0</v>
      </c>
      <c r="AD202">
        <v>0</v>
      </c>
      <c r="AE202">
        <v>1</v>
      </c>
      <c r="AF202">
        <v>1</v>
      </c>
      <c r="EK202" t="s">
        <v>2416</v>
      </c>
      <c r="EL202">
        <v>0</v>
      </c>
      <c r="EM202">
        <v>0</v>
      </c>
      <c r="EN202">
        <v>1</v>
      </c>
      <c r="EO202">
        <v>0</v>
      </c>
      <c r="EP202">
        <v>0</v>
      </c>
      <c r="EQ202">
        <v>1</v>
      </c>
      <c r="FO202" t="s">
        <v>2200</v>
      </c>
      <c r="FP202">
        <v>1000</v>
      </c>
      <c r="FQ202" t="s">
        <v>2199</v>
      </c>
      <c r="FT202">
        <v>60</v>
      </c>
      <c r="FU202">
        <v>2</v>
      </c>
      <c r="FV202">
        <v>0</v>
      </c>
      <c r="FW202">
        <v>60</v>
      </c>
      <c r="FX202">
        <v>60</v>
      </c>
      <c r="GK202" t="s">
        <v>2220</v>
      </c>
      <c r="HH202" t="s">
        <v>2204</v>
      </c>
      <c r="HI202">
        <v>1</v>
      </c>
      <c r="HJ202">
        <v>0</v>
      </c>
      <c r="HK202">
        <v>0</v>
      </c>
      <c r="HL202">
        <v>0</v>
      </c>
      <c r="JB202" t="s">
        <v>2206</v>
      </c>
      <c r="JC202">
        <v>0</v>
      </c>
      <c r="JD202">
        <v>0</v>
      </c>
      <c r="JE202">
        <v>0</v>
      </c>
      <c r="JF202">
        <v>0</v>
      </c>
      <c r="JG202">
        <v>0</v>
      </c>
      <c r="JH202">
        <v>0</v>
      </c>
      <c r="JI202">
        <v>0</v>
      </c>
      <c r="JJ202">
        <v>0</v>
      </c>
      <c r="JK202">
        <v>0</v>
      </c>
      <c r="JL202">
        <v>0</v>
      </c>
      <c r="JM202">
        <v>0</v>
      </c>
      <c r="JN202">
        <v>0</v>
      </c>
      <c r="JO202">
        <v>0</v>
      </c>
      <c r="JP202">
        <v>0</v>
      </c>
      <c r="JQ202">
        <v>0</v>
      </c>
      <c r="JR202">
        <v>1</v>
      </c>
      <c r="JS202">
        <v>1</v>
      </c>
      <c r="JT202">
        <v>3</v>
      </c>
      <c r="AQG202" t="s">
        <v>2206</v>
      </c>
      <c r="AQH202">
        <v>1</v>
      </c>
      <c r="AQI202">
        <v>0</v>
      </c>
      <c r="AQJ202">
        <v>0</v>
      </c>
      <c r="AQK202">
        <v>0</v>
      </c>
      <c r="AQL202">
        <v>0</v>
      </c>
      <c r="AQM202">
        <v>0</v>
      </c>
      <c r="AQN202">
        <v>0</v>
      </c>
      <c r="AQO202">
        <v>0</v>
      </c>
      <c r="AQP202">
        <v>0</v>
      </c>
      <c r="AQQ202">
        <v>0</v>
      </c>
      <c r="AQS202" t="s">
        <v>2305</v>
      </c>
      <c r="AQT202">
        <v>0</v>
      </c>
      <c r="AQU202">
        <v>0</v>
      </c>
      <c r="AQV202">
        <v>1</v>
      </c>
      <c r="AQW202">
        <v>0</v>
      </c>
      <c r="AQX202">
        <v>0</v>
      </c>
      <c r="AQY202">
        <v>0</v>
      </c>
      <c r="AQZ202">
        <v>0</v>
      </c>
      <c r="ARA202">
        <v>0</v>
      </c>
      <c r="ARB202">
        <v>0</v>
      </c>
      <c r="ARC202">
        <v>0</v>
      </c>
      <c r="ARD202">
        <v>0</v>
      </c>
      <c r="ARF202" t="s">
        <v>2542</v>
      </c>
      <c r="ARG202" t="s">
        <v>2210</v>
      </c>
      <c r="ARH202">
        <v>0</v>
      </c>
      <c r="ARI202">
        <v>1</v>
      </c>
      <c r="ARJ202">
        <v>0</v>
      </c>
      <c r="ARK202">
        <v>0</v>
      </c>
      <c r="ARL202">
        <v>0</v>
      </c>
      <c r="ARM202">
        <v>0</v>
      </c>
      <c r="ARO202" t="s">
        <v>2206</v>
      </c>
      <c r="ARP202">
        <v>1</v>
      </c>
      <c r="ARQ202">
        <v>0</v>
      </c>
      <c r="ARR202">
        <v>0</v>
      </c>
      <c r="ARS202">
        <v>0</v>
      </c>
      <c r="ART202">
        <v>0</v>
      </c>
      <c r="ARU202">
        <v>0</v>
      </c>
      <c r="ARW202">
        <v>0</v>
      </c>
      <c r="ARX202">
        <v>0</v>
      </c>
      <c r="ARY202">
        <v>0</v>
      </c>
      <c r="ASB202" t="s">
        <v>2211</v>
      </c>
      <c r="ASC202" t="s">
        <v>2206</v>
      </c>
      <c r="ASD202">
        <v>1</v>
      </c>
      <c r="ASE202">
        <v>0</v>
      </c>
      <c r="ASF202">
        <v>0</v>
      </c>
      <c r="ASG202">
        <v>0</v>
      </c>
      <c r="ASH202">
        <v>0</v>
      </c>
      <c r="ASI202">
        <v>0</v>
      </c>
      <c r="ASJ202">
        <v>0</v>
      </c>
      <c r="ASK202">
        <v>0</v>
      </c>
      <c r="ASL202">
        <v>0</v>
      </c>
      <c r="ASN202" t="s">
        <v>2206</v>
      </c>
      <c r="ASO202">
        <v>1</v>
      </c>
      <c r="ASP202">
        <v>0</v>
      </c>
      <c r="ASQ202">
        <v>0</v>
      </c>
      <c r="ASR202">
        <v>0</v>
      </c>
      <c r="ASS202">
        <v>0</v>
      </c>
      <c r="AST202">
        <v>0</v>
      </c>
      <c r="ASU202">
        <v>0</v>
      </c>
      <c r="ASV202">
        <v>0</v>
      </c>
      <c r="ASW202">
        <v>0</v>
      </c>
      <c r="ASX202">
        <v>0</v>
      </c>
      <c r="ASZ202" t="s">
        <v>2206</v>
      </c>
      <c r="ATA202">
        <v>1</v>
      </c>
      <c r="ATB202">
        <v>0</v>
      </c>
      <c r="ATC202">
        <v>0</v>
      </c>
      <c r="ATD202">
        <v>0</v>
      </c>
      <c r="ATE202">
        <v>0</v>
      </c>
      <c r="ATF202">
        <v>0</v>
      </c>
      <c r="ATG202">
        <v>0</v>
      </c>
      <c r="ATH202">
        <v>0</v>
      </c>
      <c r="ATI202">
        <v>0</v>
      </c>
      <c r="ATK202" t="s">
        <v>2206</v>
      </c>
      <c r="ATL202">
        <v>1</v>
      </c>
      <c r="ATM202">
        <v>0</v>
      </c>
      <c r="ATN202">
        <v>0</v>
      </c>
      <c r="ATO202">
        <v>0</v>
      </c>
      <c r="ATP202">
        <v>0</v>
      </c>
      <c r="ATQ202">
        <v>0</v>
      </c>
      <c r="ATR202">
        <v>0</v>
      </c>
      <c r="ATS202">
        <v>0</v>
      </c>
      <c r="ATT202">
        <v>0</v>
      </c>
      <c r="ATV202" t="s">
        <v>2213</v>
      </c>
      <c r="ATZ202" t="s">
        <v>2213</v>
      </c>
      <c r="AUI202">
        <v>471050996</v>
      </c>
      <c r="AUJ202" s="2">
        <v>45162.624259259261</v>
      </c>
      <c r="AUM202" t="s">
        <v>2214</v>
      </c>
      <c r="AUN202" t="s">
        <v>2215</v>
      </c>
      <c r="AUO202" t="s">
        <v>2216</v>
      </c>
    </row>
    <row r="203" spans="1:534 1125:1237" x14ac:dyDescent="0.35">
      <c r="A203">
        <v>202</v>
      </c>
      <c r="B203" t="s">
        <v>2939</v>
      </c>
      <c r="C203" s="2">
        <v>45162</v>
      </c>
      <c r="D203" t="s">
        <v>2771</v>
      </c>
      <c r="E203" t="s">
        <v>2772</v>
      </c>
      <c r="F203" s="2">
        <v>45162.324686030093</v>
      </c>
      <c r="G203" s="2">
        <v>45162.330913333331</v>
      </c>
      <c r="H203" t="s">
        <v>2189</v>
      </c>
      <c r="K203" t="s">
        <v>2536</v>
      </c>
      <c r="L203" s="2">
        <v>45162</v>
      </c>
      <c r="M203" t="s">
        <v>81</v>
      </c>
      <c r="N203" t="s">
        <v>2773</v>
      </c>
      <c r="O203" t="s">
        <v>90</v>
      </c>
      <c r="P203" t="s">
        <v>2192</v>
      </c>
      <c r="S203" t="s">
        <v>2538</v>
      </c>
      <c r="T203" t="s">
        <v>2774</v>
      </c>
      <c r="V203" t="s">
        <v>2195</v>
      </c>
      <c r="X203" t="s">
        <v>2196</v>
      </c>
      <c r="AA203" t="s">
        <v>2297</v>
      </c>
      <c r="AB203">
        <v>0</v>
      </c>
      <c r="AC203">
        <v>0</v>
      </c>
      <c r="AD203">
        <v>1</v>
      </c>
      <c r="AE203">
        <v>0</v>
      </c>
      <c r="AF203">
        <v>1</v>
      </c>
      <c r="BH203" t="s">
        <v>2198</v>
      </c>
      <c r="BI203" t="s">
        <v>2201</v>
      </c>
      <c r="BJ203">
        <v>0</v>
      </c>
      <c r="BK203">
        <v>1</v>
      </c>
      <c r="BM203">
        <v>500</v>
      </c>
      <c r="BN203" t="s">
        <v>2222</v>
      </c>
      <c r="BQ203">
        <v>30</v>
      </c>
      <c r="BR203">
        <v>90</v>
      </c>
      <c r="BS203">
        <v>1</v>
      </c>
      <c r="BT203">
        <v>2000</v>
      </c>
      <c r="BU203">
        <v>0</v>
      </c>
      <c r="BW203" t="s">
        <v>2195</v>
      </c>
      <c r="BY203" t="s">
        <v>2297</v>
      </c>
      <c r="BZ203">
        <v>0</v>
      </c>
      <c r="CA203">
        <v>0</v>
      </c>
      <c r="CB203">
        <v>1</v>
      </c>
      <c r="CC203">
        <v>0</v>
      </c>
      <c r="CE203" t="s">
        <v>2775</v>
      </c>
      <c r="CF203">
        <v>1</v>
      </c>
      <c r="CG203">
        <v>0</v>
      </c>
      <c r="CH203">
        <v>0</v>
      </c>
      <c r="CI203">
        <v>0</v>
      </c>
      <c r="CJ203">
        <v>0</v>
      </c>
      <c r="CK203">
        <v>1</v>
      </c>
      <c r="CL203">
        <v>0</v>
      </c>
      <c r="CM203">
        <v>0</v>
      </c>
      <c r="CN203">
        <v>0</v>
      </c>
      <c r="CO203">
        <v>0</v>
      </c>
      <c r="CP203">
        <v>0</v>
      </c>
      <c r="CS203" t="s">
        <v>2223</v>
      </c>
      <c r="CT203">
        <v>0</v>
      </c>
      <c r="CU203">
        <v>1</v>
      </c>
      <c r="CV203">
        <v>0</v>
      </c>
      <c r="CW203">
        <v>0</v>
      </c>
      <c r="CX203" t="s">
        <v>2297</v>
      </c>
      <c r="CY203">
        <v>0</v>
      </c>
      <c r="CZ203">
        <v>0</v>
      </c>
      <c r="DA203">
        <v>1</v>
      </c>
      <c r="DB203">
        <v>0</v>
      </c>
      <c r="DC203" t="s">
        <v>2781</v>
      </c>
      <c r="DD203">
        <v>0</v>
      </c>
      <c r="DE203">
        <v>0</v>
      </c>
      <c r="DF203">
        <v>0</v>
      </c>
      <c r="DG203">
        <v>0</v>
      </c>
      <c r="DH203">
        <v>0</v>
      </c>
      <c r="DI203">
        <v>1</v>
      </c>
      <c r="DJ203">
        <v>0</v>
      </c>
      <c r="DK203">
        <v>0</v>
      </c>
      <c r="DL203">
        <v>1</v>
      </c>
      <c r="DM203">
        <v>0</v>
      </c>
      <c r="DN203">
        <v>0</v>
      </c>
      <c r="DO203">
        <v>0</v>
      </c>
      <c r="EK203" t="s">
        <v>2206</v>
      </c>
      <c r="EL203">
        <v>0</v>
      </c>
      <c r="EM203">
        <v>0</v>
      </c>
      <c r="EN203">
        <v>0</v>
      </c>
      <c r="EO203">
        <v>0</v>
      </c>
      <c r="EP203">
        <v>1</v>
      </c>
      <c r="EQ203">
        <v>1</v>
      </c>
      <c r="JB203" t="s">
        <v>2609</v>
      </c>
      <c r="JC203">
        <v>0</v>
      </c>
      <c r="JD203">
        <v>0</v>
      </c>
      <c r="JE203">
        <v>0</v>
      </c>
      <c r="JF203">
        <v>0</v>
      </c>
      <c r="JG203">
        <v>0</v>
      </c>
      <c r="JH203">
        <v>0</v>
      </c>
      <c r="JI203">
        <v>0</v>
      </c>
      <c r="JJ203">
        <v>0</v>
      </c>
      <c r="JK203">
        <v>0</v>
      </c>
      <c r="JL203">
        <v>0</v>
      </c>
      <c r="JM203">
        <v>0</v>
      </c>
      <c r="JN203">
        <v>0</v>
      </c>
      <c r="JO203">
        <v>1</v>
      </c>
      <c r="JP203">
        <v>0</v>
      </c>
      <c r="JQ203">
        <v>1</v>
      </c>
      <c r="JR203">
        <v>0</v>
      </c>
      <c r="JS203">
        <v>2</v>
      </c>
      <c r="JT203">
        <v>4</v>
      </c>
      <c r="PN203" t="s">
        <v>2198</v>
      </c>
      <c r="PO203">
        <v>2000</v>
      </c>
      <c r="PP203" t="s">
        <v>2222</v>
      </c>
      <c r="PS203">
        <v>14</v>
      </c>
      <c r="PT203">
        <v>90</v>
      </c>
      <c r="PU203">
        <v>1</v>
      </c>
      <c r="PV203">
        <v>100</v>
      </c>
      <c r="PW203">
        <v>0</v>
      </c>
      <c r="QM203" t="s">
        <v>2198</v>
      </c>
      <c r="QN203">
        <v>300</v>
      </c>
      <c r="QO203" t="s">
        <v>2222</v>
      </c>
      <c r="QR203">
        <v>15</v>
      </c>
      <c r="QS203">
        <v>90</v>
      </c>
      <c r="QT203">
        <v>1</v>
      </c>
      <c r="QU203">
        <v>1000</v>
      </c>
      <c r="QV203">
        <v>0</v>
      </c>
      <c r="QX203" t="s">
        <v>2195</v>
      </c>
      <c r="QZ203" t="s">
        <v>2609</v>
      </c>
      <c r="RA203">
        <v>0</v>
      </c>
      <c r="RB203">
        <v>0</v>
      </c>
      <c r="RC203">
        <v>0</v>
      </c>
      <c r="RD203">
        <v>0</v>
      </c>
      <c r="RE203">
        <v>0</v>
      </c>
      <c r="RF203">
        <v>0</v>
      </c>
      <c r="RG203">
        <v>0</v>
      </c>
      <c r="RH203">
        <v>0</v>
      </c>
      <c r="RI203">
        <v>0</v>
      </c>
      <c r="RJ203">
        <v>0</v>
      </c>
      <c r="RK203">
        <v>0</v>
      </c>
      <c r="RL203">
        <v>0</v>
      </c>
      <c r="RM203">
        <v>1</v>
      </c>
      <c r="RN203">
        <v>0</v>
      </c>
      <c r="RO203">
        <v>1</v>
      </c>
      <c r="RP203">
        <v>0</v>
      </c>
      <c r="RR203" t="s">
        <v>2775</v>
      </c>
      <c r="RS203">
        <v>1</v>
      </c>
      <c r="RT203">
        <v>0</v>
      </c>
      <c r="RU203">
        <v>0</v>
      </c>
      <c r="RV203">
        <v>0</v>
      </c>
      <c r="RW203">
        <v>0</v>
      </c>
      <c r="RX203">
        <v>1</v>
      </c>
      <c r="RY203">
        <v>0</v>
      </c>
      <c r="RZ203">
        <v>0</v>
      </c>
      <c r="SA203">
        <v>0</v>
      </c>
      <c r="SB203">
        <v>0</v>
      </c>
      <c r="SC203">
        <v>0</v>
      </c>
      <c r="SF203" t="s">
        <v>2204</v>
      </c>
      <c r="SG203">
        <v>1</v>
      </c>
      <c r="SH203">
        <v>0</v>
      </c>
      <c r="SI203">
        <v>0</v>
      </c>
      <c r="SJ203">
        <v>0</v>
      </c>
      <c r="AQG203" t="s">
        <v>2362</v>
      </c>
      <c r="AQH203">
        <v>0</v>
      </c>
      <c r="AQI203">
        <v>0</v>
      </c>
      <c r="AQJ203">
        <v>1</v>
      </c>
      <c r="AQK203">
        <v>0</v>
      </c>
      <c r="AQL203">
        <v>0</v>
      </c>
      <c r="AQM203">
        <v>1</v>
      </c>
      <c r="AQN203">
        <v>0</v>
      </c>
      <c r="AQO203">
        <v>0</v>
      </c>
      <c r="AQP203">
        <v>0</v>
      </c>
      <c r="AQQ203">
        <v>0</v>
      </c>
      <c r="AQS203" t="s">
        <v>2326</v>
      </c>
      <c r="AQT203">
        <v>0</v>
      </c>
      <c r="AQU203">
        <v>0</v>
      </c>
      <c r="AQV203">
        <v>0</v>
      </c>
      <c r="AQW203">
        <v>1</v>
      </c>
      <c r="AQX203">
        <v>0</v>
      </c>
      <c r="AQY203">
        <v>0</v>
      </c>
      <c r="AQZ203">
        <v>0</v>
      </c>
      <c r="ARA203">
        <v>0</v>
      </c>
      <c r="ARB203">
        <v>0</v>
      </c>
      <c r="ARC203">
        <v>0</v>
      </c>
      <c r="ARD203">
        <v>0</v>
      </c>
      <c r="ARF203" t="s">
        <v>2219</v>
      </c>
      <c r="ARG203" t="s">
        <v>2210</v>
      </c>
      <c r="ARH203">
        <v>0</v>
      </c>
      <c r="ARI203">
        <v>1</v>
      </c>
      <c r="ARJ203">
        <v>0</v>
      </c>
      <c r="ARK203">
        <v>0</v>
      </c>
      <c r="ARL203">
        <v>0</v>
      </c>
      <c r="ARM203">
        <v>0</v>
      </c>
      <c r="ARO203" t="s">
        <v>506</v>
      </c>
      <c r="ARP203">
        <v>0</v>
      </c>
      <c r="ARQ203">
        <v>0</v>
      </c>
      <c r="ARR203">
        <v>0</v>
      </c>
      <c r="ARS203">
        <v>0</v>
      </c>
      <c r="ART203">
        <v>0</v>
      </c>
      <c r="ARU203">
        <v>0</v>
      </c>
      <c r="ARW203">
        <v>1</v>
      </c>
      <c r="ARX203">
        <v>0</v>
      </c>
      <c r="ARY203">
        <v>0</v>
      </c>
      <c r="ASB203" t="s">
        <v>2211</v>
      </c>
      <c r="ASC203" t="s">
        <v>2786</v>
      </c>
      <c r="ASD203">
        <v>0</v>
      </c>
      <c r="ASE203">
        <v>0</v>
      </c>
      <c r="ASF203">
        <v>1</v>
      </c>
      <c r="ASG203">
        <v>0</v>
      </c>
      <c r="ASH203">
        <v>1</v>
      </c>
      <c r="ASI203">
        <v>0</v>
      </c>
      <c r="ASJ203">
        <v>0</v>
      </c>
      <c r="ASK203">
        <v>0</v>
      </c>
      <c r="ASL203">
        <v>0</v>
      </c>
      <c r="ASN203" t="s">
        <v>2265</v>
      </c>
      <c r="ASO203">
        <v>0</v>
      </c>
      <c r="ASP203">
        <v>0</v>
      </c>
      <c r="ASQ203">
        <v>0</v>
      </c>
      <c r="ASR203">
        <v>1</v>
      </c>
      <c r="ASS203">
        <v>0</v>
      </c>
      <c r="AST203">
        <v>0</v>
      </c>
      <c r="ASU203">
        <v>0</v>
      </c>
      <c r="ASV203">
        <v>0</v>
      </c>
      <c r="ASW203">
        <v>0</v>
      </c>
      <c r="ASX203">
        <v>0</v>
      </c>
      <c r="ASZ203" t="s">
        <v>2257</v>
      </c>
      <c r="ATA203">
        <v>0</v>
      </c>
      <c r="ATB203">
        <v>0</v>
      </c>
      <c r="ATC203">
        <v>0</v>
      </c>
      <c r="ATD203">
        <v>0</v>
      </c>
      <c r="ATE203">
        <v>1</v>
      </c>
      <c r="ATF203">
        <v>0</v>
      </c>
      <c r="ATG203">
        <v>0</v>
      </c>
      <c r="ATH203">
        <v>0</v>
      </c>
      <c r="ATI203">
        <v>0</v>
      </c>
      <c r="ATK203" t="s">
        <v>2247</v>
      </c>
      <c r="ATL203">
        <v>0</v>
      </c>
      <c r="ATM203">
        <v>0</v>
      </c>
      <c r="ATN203">
        <v>0</v>
      </c>
      <c r="ATO203">
        <v>0</v>
      </c>
      <c r="ATP203">
        <v>1</v>
      </c>
      <c r="ATQ203">
        <v>1</v>
      </c>
      <c r="ATR203">
        <v>1</v>
      </c>
      <c r="ATS203">
        <v>0</v>
      </c>
      <c r="ATT203">
        <v>0</v>
      </c>
      <c r="ATV203" t="s">
        <v>2273</v>
      </c>
      <c r="ATW203" t="s">
        <v>2195</v>
      </c>
      <c r="ATY203" t="s">
        <v>2783</v>
      </c>
      <c r="ATZ203" t="s">
        <v>2273</v>
      </c>
      <c r="AUA203" t="s">
        <v>2195</v>
      </c>
      <c r="AUC203" t="s">
        <v>2779</v>
      </c>
      <c r="AUI203">
        <v>471112628</v>
      </c>
      <c r="AUJ203" s="2">
        <v>45162.715578703697</v>
      </c>
      <c r="AUM203" t="s">
        <v>2214</v>
      </c>
      <c r="AUN203" t="s">
        <v>2215</v>
      </c>
      <c r="AUO203" t="s">
        <v>2216</v>
      </c>
    </row>
    <row r="204" spans="1:534 1125:1237" x14ac:dyDescent="0.35">
      <c r="A204">
        <v>203</v>
      </c>
      <c r="B204" t="s">
        <v>2940</v>
      </c>
      <c r="C204" s="2">
        <v>45162</v>
      </c>
      <c r="D204" t="s">
        <v>2771</v>
      </c>
      <c r="E204" t="s">
        <v>2772</v>
      </c>
      <c r="F204" s="2">
        <v>45162.41619635417</v>
      </c>
      <c r="G204" s="2">
        <v>45162.423528483792</v>
      </c>
      <c r="H204" t="s">
        <v>2189</v>
      </c>
      <c r="K204" t="s">
        <v>2536</v>
      </c>
      <c r="L204" s="2">
        <v>45162</v>
      </c>
      <c r="M204" t="s">
        <v>81</v>
      </c>
      <c r="N204" t="s">
        <v>2773</v>
      </c>
      <c r="O204" t="s">
        <v>90</v>
      </c>
      <c r="P204" t="s">
        <v>2192</v>
      </c>
      <c r="S204" t="s">
        <v>2538</v>
      </c>
      <c r="T204" t="s">
        <v>2774</v>
      </c>
      <c r="V204" t="s">
        <v>2195</v>
      </c>
      <c r="X204" t="s">
        <v>2196</v>
      </c>
      <c r="AA204" t="s">
        <v>2297</v>
      </c>
      <c r="AB204">
        <v>0</v>
      </c>
      <c r="AC204">
        <v>0</v>
      </c>
      <c r="AD204">
        <v>1</v>
      </c>
      <c r="AE204">
        <v>0</v>
      </c>
      <c r="AF204">
        <v>1</v>
      </c>
      <c r="BH204" t="s">
        <v>2198</v>
      </c>
      <c r="BI204" t="s">
        <v>2201</v>
      </c>
      <c r="BJ204">
        <v>0</v>
      </c>
      <c r="BK204">
        <v>1</v>
      </c>
      <c r="BM204">
        <v>500</v>
      </c>
      <c r="BN204" t="s">
        <v>2222</v>
      </c>
      <c r="BQ204">
        <v>30</v>
      </c>
      <c r="BR204">
        <v>90</v>
      </c>
      <c r="BS204">
        <v>1</v>
      </c>
      <c r="BT204">
        <v>100</v>
      </c>
      <c r="BU204">
        <v>0</v>
      </c>
      <c r="BW204" t="s">
        <v>2195</v>
      </c>
      <c r="BY204" t="s">
        <v>2297</v>
      </c>
      <c r="BZ204">
        <v>0</v>
      </c>
      <c r="CA204">
        <v>0</v>
      </c>
      <c r="CB204">
        <v>1</v>
      </c>
      <c r="CC204">
        <v>0</v>
      </c>
      <c r="CE204" t="s">
        <v>2775</v>
      </c>
      <c r="CF204">
        <v>1</v>
      </c>
      <c r="CG204">
        <v>0</v>
      </c>
      <c r="CH204">
        <v>0</v>
      </c>
      <c r="CI204">
        <v>0</v>
      </c>
      <c r="CJ204">
        <v>0</v>
      </c>
      <c r="CK204">
        <v>1</v>
      </c>
      <c r="CL204">
        <v>0</v>
      </c>
      <c r="CM204">
        <v>0</v>
      </c>
      <c r="CN204">
        <v>0</v>
      </c>
      <c r="CO204">
        <v>0</v>
      </c>
      <c r="CP204">
        <v>0</v>
      </c>
      <c r="CS204" t="s">
        <v>2223</v>
      </c>
      <c r="CT204">
        <v>0</v>
      </c>
      <c r="CU204">
        <v>1</v>
      </c>
      <c r="CV204">
        <v>0</v>
      </c>
      <c r="CW204">
        <v>0</v>
      </c>
      <c r="CX204" t="s">
        <v>2297</v>
      </c>
      <c r="CY204">
        <v>0</v>
      </c>
      <c r="CZ204">
        <v>0</v>
      </c>
      <c r="DA204">
        <v>1</v>
      </c>
      <c r="DB204">
        <v>0</v>
      </c>
      <c r="DC204" t="s">
        <v>2324</v>
      </c>
      <c r="DD204">
        <v>0</v>
      </c>
      <c r="DE204">
        <v>0</v>
      </c>
      <c r="DF204">
        <v>0</v>
      </c>
      <c r="DG204">
        <v>0</v>
      </c>
      <c r="DH204">
        <v>0</v>
      </c>
      <c r="DI204">
        <v>0</v>
      </c>
      <c r="DJ204">
        <v>0</v>
      </c>
      <c r="DK204">
        <v>0</v>
      </c>
      <c r="DL204">
        <v>1</v>
      </c>
      <c r="DM204">
        <v>0</v>
      </c>
      <c r="DN204">
        <v>0</v>
      </c>
      <c r="DO204">
        <v>0</v>
      </c>
      <c r="EK204" t="s">
        <v>2206</v>
      </c>
      <c r="EL204">
        <v>0</v>
      </c>
      <c r="EM204">
        <v>0</v>
      </c>
      <c r="EN204">
        <v>0</v>
      </c>
      <c r="EO204">
        <v>0</v>
      </c>
      <c r="EP204">
        <v>1</v>
      </c>
      <c r="EQ204">
        <v>1</v>
      </c>
      <c r="JB204" t="s">
        <v>2609</v>
      </c>
      <c r="JC204">
        <v>0</v>
      </c>
      <c r="JD204">
        <v>0</v>
      </c>
      <c r="JE204">
        <v>0</v>
      </c>
      <c r="JF204">
        <v>0</v>
      </c>
      <c r="JG204">
        <v>0</v>
      </c>
      <c r="JH204">
        <v>0</v>
      </c>
      <c r="JI204">
        <v>0</v>
      </c>
      <c r="JJ204">
        <v>0</v>
      </c>
      <c r="JK204">
        <v>0</v>
      </c>
      <c r="JL204">
        <v>0</v>
      </c>
      <c r="JM204">
        <v>0</v>
      </c>
      <c r="JN204">
        <v>0</v>
      </c>
      <c r="JO204">
        <v>1</v>
      </c>
      <c r="JP204">
        <v>0</v>
      </c>
      <c r="JQ204">
        <v>1</v>
      </c>
      <c r="JR204">
        <v>0</v>
      </c>
      <c r="JS204">
        <v>2</v>
      </c>
      <c r="JT204">
        <v>4</v>
      </c>
      <c r="PN204" t="s">
        <v>2198</v>
      </c>
      <c r="PO204">
        <v>1750</v>
      </c>
      <c r="PP204" t="s">
        <v>2222</v>
      </c>
      <c r="PS204">
        <v>14</v>
      </c>
      <c r="PT204">
        <v>60</v>
      </c>
      <c r="PU204">
        <v>1</v>
      </c>
      <c r="PV204">
        <v>200</v>
      </c>
      <c r="PW204">
        <v>0</v>
      </c>
      <c r="QM204" t="s">
        <v>2198</v>
      </c>
      <c r="QN204">
        <v>300</v>
      </c>
      <c r="QO204" t="s">
        <v>2222</v>
      </c>
      <c r="QR204">
        <v>20</v>
      </c>
      <c r="QS204">
        <v>60</v>
      </c>
      <c r="QT204">
        <v>1</v>
      </c>
      <c r="QU204">
        <v>1000</v>
      </c>
      <c r="QV204">
        <v>0</v>
      </c>
      <c r="QX204" t="s">
        <v>2195</v>
      </c>
      <c r="QZ204" t="s">
        <v>2609</v>
      </c>
      <c r="RA204">
        <v>0</v>
      </c>
      <c r="RB204">
        <v>0</v>
      </c>
      <c r="RC204">
        <v>0</v>
      </c>
      <c r="RD204">
        <v>0</v>
      </c>
      <c r="RE204">
        <v>0</v>
      </c>
      <c r="RF204">
        <v>0</v>
      </c>
      <c r="RG204">
        <v>0</v>
      </c>
      <c r="RH204">
        <v>0</v>
      </c>
      <c r="RI204">
        <v>0</v>
      </c>
      <c r="RJ204">
        <v>0</v>
      </c>
      <c r="RK204">
        <v>0</v>
      </c>
      <c r="RL204">
        <v>0</v>
      </c>
      <c r="RM204">
        <v>1</v>
      </c>
      <c r="RN204">
        <v>0</v>
      </c>
      <c r="RO204">
        <v>1</v>
      </c>
      <c r="RP204">
        <v>0</v>
      </c>
      <c r="RR204" t="s">
        <v>2775</v>
      </c>
      <c r="RS204">
        <v>1</v>
      </c>
      <c r="RT204">
        <v>0</v>
      </c>
      <c r="RU204">
        <v>0</v>
      </c>
      <c r="RV204">
        <v>0</v>
      </c>
      <c r="RW204">
        <v>0</v>
      </c>
      <c r="RX204">
        <v>1</v>
      </c>
      <c r="RY204">
        <v>0</v>
      </c>
      <c r="RZ204">
        <v>0</v>
      </c>
      <c r="SA204">
        <v>0</v>
      </c>
      <c r="SB204">
        <v>0</v>
      </c>
      <c r="SC204">
        <v>0</v>
      </c>
      <c r="SF204" t="s">
        <v>2223</v>
      </c>
      <c r="SG204">
        <v>0</v>
      </c>
      <c r="SH204">
        <v>1</v>
      </c>
      <c r="SI204">
        <v>0</v>
      </c>
      <c r="SJ204">
        <v>0</v>
      </c>
      <c r="SK204" t="s">
        <v>2384</v>
      </c>
      <c r="SL204">
        <v>0</v>
      </c>
      <c r="SM204">
        <v>0</v>
      </c>
      <c r="SN204">
        <v>0</v>
      </c>
      <c r="SO204">
        <v>0</v>
      </c>
      <c r="SP204">
        <v>0</v>
      </c>
      <c r="SQ204">
        <v>0</v>
      </c>
      <c r="SR204">
        <v>0</v>
      </c>
      <c r="SS204">
        <v>0</v>
      </c>
      <c r="ST204">
        <v>0</v>
      </c>
      <c r="SU204">
        <v>0</v>
      </c>
      <c r="SV204">
        <v>0</v>
      </c>
      <c r="SW204">
        <v>0</v>
      </c>
      <c r="SX204">
        <v>1</v>
      </c>
      <c r="SY204">
        <v>0</v>
      </c>
      <c r="SZ204">
        <v>0</v>
      </c>
      <c r="TA204">
        <v>0</v>
      </c>
      <c r="TB204" t="s">
        <v>2324</v>
      </c>
      <c r="TC204">
        <v>0</v>
      </c>
      <c r="TD204">
        <v>0</v>
      </c>
      <c r="TE204">
        <v>0</v>
      </c>
      <c r="TF204">
        <v>0</v>
      </c>
      <c r="TG204">
        <v>0</v>
      </c>
      <c r="TH204">
        <v>0</v>
      </c>
      <c r="TI204">
        <v>0</v>
      </c>
      <c r="TJ204">
        <v>0</v>
      </c>
      <c r="TK204">
        <v>1</v>
      </c>
      <c r="TL204">
        <v>0</v>
      </c>
      <c r="TM204">
        <v>0</v>
      </c>
      <c r="TN204">
        <v>0</v>
      </c>
      <c r="AQG204" t="s">
        <v>2362</v>
      </c>
      <c r="AQH204">
        <v>0</v>
      </c>
      <c r="AQI204">
        <v>0</v>
      </c>
      <c r="AQJ204">
        <v>1</v>
      </c>
      <c r="AQK204">
        <v>0</v>
      </c>
      <c r="AQL204">
        <v>0</v>
      </c>
      <c r="AQM204">
        <v>1</v>
      </c>
      <c r="AQN204">
        <v>0</v>
      </c>
      <c r="AQO204">
        <v>0</v>
      </c>
      <c r="AQP204">
        <v>0</v>
      </c>
      <c r="AQQ204">
        <v>0</v>
      </c>
      <c r="AQS204" t="s">
        <v>2326</v>
      </c>
      <c r="AQT204">
        <v>0</v>
      </c>
      <c r="AQU204">
        <v>0</v>
      </c>
      <c r="AQV204">
        <v>0</v>
      </c>
      <c r="AQW204">
        <v>1</v>
      </c>
      <c r="AQX204">
        <v>0</v>
      </c>
      <c r="AQY204">
        <v>0</v>
      </c>
      <c r="AQZ204">
        <v>0</v>
      </c>
      <c r="ARA204">
        <v>0</v>
      </c>
      <c r="ARB204">
        <v>0</v>
      </c>
      <c r="ARC204">
        <v>0</v>
      </c>
      <c r="ARD204">
        <v>0</v>
      </c>
      <c r="ARF204" t="s">
        <v>2306</v>
      </c>
      <c r="ARG204" t="s">
        <v>2210</v>
      </c>
      <c r="ARH204">
        <v>0</v>
      </c>
      <c r="ARI204">
        <v>1</v>
      </c>
      <c r="ARJ204">
        <v>0</v>
      </c>
      <c r="ARK204">
        <v>0</v>
      </c>
      <c r="ARL204">
        <v>0</v>
      </c>
      <c r="ARM204">
        <v>0</v>
      </c>
      <c r="ARO204" t="s">
        <v>506</v>
      </c>
      <c r="ARP204">
        <v>0</v>
      </c>
      <c r="ARQ204">
        <v>0</v>
      </c>
      <c r="ARR204">
        <v>0</v>
      </c>
      <c r="ARS204">
        <v>0</v>
      </c>
      <c r="ART204">
        <v>0</v>
      </c>
      <c r="ARU204">
        <v>0</v>
      </c>
      <c r="ARW204">
        <v>1</v>
      </c>
      <c r="ARX204">
        <v>0</v>
      </c>
      <c r="ARY204">
        <v>0</v>
      </c>
      <c r="ASB204" t="s">
        <v>2211</v>
      </c>
      <c r="ASC204" t="s">
        <v>2777</v>
      </c>
      <c r="ASD204">
        <v>0</v>
      </c>
      <c r="ASE204">
        <v>0</v>
      </c>
      <c r="ASF204">
        <v>1</v>
      </c>
      <c r="ASG204">
        <v>0</v>
      </c>
      <c r="ASH204">
        <v>1</v>
      </c>
      <c r="ASI204">
        <v>0</v>
      </c>
      <c r="ASJ204">
        <v>0</v>
      </c>
      <c r="ASK204">
        <v>0</v>
      </c>
      <c r="ASL204">
        <v>0</v>
      </c>
      <c r="ASN204" t="s">
        <v>2265</v>
      </c>
      <c r="ASO204">
        <v>0</v>
      </c>
      <c r="ASP204">
        <v>0</v>
      </c>
      <c r="ASQ204">
        <v>0</v>
      </c>
      <c r="ASR204">
        <v>1</v>
      </c>
      <c r="ASS204">
        <v>0</v>
      </c>
      <c r="AST204">
        <v>0</v>
      </c>
      <c r="ASU204">
        <v>0</v>
      </c>
      <c r="ASV204">
        <v>0</v>
      </c>
      <c r="ASW204">
        <v>0</v>
      </c>
      <c r="ASX204">
        <v>0</v>
      </c>
      <c r="ASZ204" t="s">
        <v>2257</v>
      </c>
      <c r="ATA204">
        <v>0</v>
      </c>
      <c r="ATB204">
        <v>0</v>
      </c>
      <c r="ATC204">
        <v>0</v>
      </c>
      <c r="ATD204">
        <v>0</v>
      </c>
      <c r="ATE204">
        <v>1</v>
      </c>
      <c r="ATF204">
        <v>0</v>
      </c>
      <c r="ATG204">
        <v>0</v>
      </c>
      <c r="ATH204">
        <v>0</v>
      </c>
      <c r="ATI204">
        <v>0</v>
      </c>
      <c r="ATK204" t="s">
        <v>2247</v>
      </c>
      <c r="ATL204">
        <v>0</v>
      </c>
      <c r="ATM204">
        <v>0</v>
      </c>
      <c r="ATN204">
        <v>0</v>
      </c>
      <c r="ATO204">
        <v>0</v>
      </c>
      <c r="ATP204">
        <v>1</v>
      </c>
      <c r="ATQ204">
        <v>1</v>
      </c>
      <c r="ATR204">
        <v>1</v>
      </c>
      <c r="ATS204">
        <v>0</v>
      </c>
      <c r="ATT204">
        <v>0</v>
      </c>
      <c r="ATV204" t="s">
        <v>2273</v>
      </c>
      <c r="ATW204" t="s">
        <v>2195</v>
      </c>
      <c r="ATY204" t="s">
        <v>2783</v>
      </c>
      <c r="ATZ204" t="s">
        <v>2273</v>
      </c>
      <c r="AUA204" t="s">
        <v>2195</v>
      </c>
      <c r="AUC204" t="s">
        <v>2779</v>
      </c>
      <c r="AUI204">
        <v>471112658</v>
      </c>
      <c r="AUJ204" s="2">
        <v>45162.715636574067</v>
      </c>
      <c r="AUM204" t="s">
        <v>2214</v>
      </c>
      <c r="AUN204" t="s">
        <v>2215</v>
      </c>
      <c r="AUO204" t="s">
        <v>2216</v>
      </c>
    </row>
    <row r="205" spans="1:534 1125:1237" x14ac:dyDescent="0.35">
      <c r="A205">
        <v>204</v>
      </c>
      <c r="B205" t="s">
        <v>2941</v>
      </c>
      <c r="C205" s="2">
        <v>45162</v>
      </c>
      <c r="D205" t="s">
        <v>2771</v>
      </c>
      <c r="E205" t="s">
        <v>2772</v>
      </c>
      <c r="F205" s="2">
        <v>45162.423597037043</v>
      </c>
      <c r="G205" s="2">
        <v>45162.428698692129</v>
      </c>
      <c r="H205" t="s">
        <v>2189</v>
      </c>
      <c r="K205" t="s">
        <v>2536</v>
      </c>
      <c r="L205" s="2">
        <v>45162</v>
      </c>
      <c r="M205" t="s">
        <v>81</v>
      </c>
      <c r="N205" t="s">
        <v>2773</v>
      </c>
      <c r="O205" t="s">
        <v>90</v>
      </c>
      <c r="P205" t="s">
        <v>2192</v>
      </c>
      <c r="S205" t="s">
        <v>2538</v>
      </c>
      <c r="T205" t="s">
        <v>2774</v>
      </c>
      <c r="V205" t="s">
        <v>2195</v>
      </c>
      <c r="X205" t="s">
        <v>2196</v>
      </c>
      <c r="AA205" t="s">
        <v>2297</v>
      </c>
      <c r="AB205">
        <v>0</v>
      </c>
      <c r="AC205">
        <v>0</v>
      </c>
      <c r="AD205">
        <v>1</v>
      </c>
      <c r="AE205">
        <v>0</v>
      </c>
      <c r="AF205">
        <v>1</v>
      </c>
      <c r="BH205" t="s">
        <v>2198</v>
      </c>
      <c r="BI205" t="s">
        <v>2201</v>
      </c>
      <c r="BJ205">
        <v>0</v>
      </c>
      <c r="BK205">
        <v>1</v>
      </c>
      <c r="BM205">
        <v>500</v>
      </c>
      <c r="BN205" t="s">
        <v>2222</v>
      </c>
      <c r="BQ205">
        <v>7</v>
      </c>
      <c r="BR205">
        <v>90</v>
      </c>
      <c r="BS205">
        <v>1</v>
      </c>
      <c r="BT205">
        <v>400</v>
      </c>
      <c r="BU205">
        <v>0</v>
      </c>
      <c r="BW205" t="s">
        <v>2195</v>
      </c>
      <c r="BY205" t="s">
        <v>2297</v>
      </c>
      <c r="BZ205">
        <v>0</v>
      </c>
      <c r="CA205">
        <v>0</v>
      </c>
      <c r="CB205">
        <v>1</v>
      </c>
      <c r="CC205">
        <v>0</v>
      </c>
      <c r="CE205" t="s">
        <v>2775</v>
      </c>
      <c r="CF205">
        <v>1</v>
      </c>
      <c r="CG205">
        <v>0</v>
      </c>
      <c r="CH205">
        <v>0</v>
      </c>
      <c r="CI205">
        <v>0</v>
      </c>
      <c r="CJ205">
        <v>0</v>
      </c>
      <c r="CK205">
        <v>1</v>
      </c>
      <c r="CL205">
        <v>0</v>
      </c>
      <c r="CM205">
        <v>0</v>
      </c>
      <c r="CN205">
        <v>0</v>
      </c>
      <c r="CO205">
        <v>0</v>
      </c>
      <c r="CP205">
        <v>0</v>
      </c>
      <c r="CS205" t="s">
        <v>2223</v>
      </c>
      <c r="CT205">
        <v>0</v>
      </c>
      <c r="CU205">
        <v>1</v>
      </c>
      <c r="CV205">
        <v>0</v>
      </c>
      <c r="CW205">
        <v>0</v>
      </c>
      <c r="CX205" t="s">
        <v>2297</v>
      </c>
      <c r="CY205">
        <v>0</v>
      </c>
      <c r="CZ205">
        <v>0</v>
      </c>
      <c r="DA205">
        <v>1</v>
      </c>
      <c r="DB205">
        <v>0</v>
      </c>
      <c r="DC205" t="s">
        <v>2324</v>
      </c>
      <c r="DD205">
        <v>0</v>
      </c>
      <c r="DE205">
        <v>0</v>
      </c>
      <c r="DF205">
        <v>0</v>
      </c>
      <c r="DG205">
        <v>0</v>
      </c>
      <c r="DH205">
        <v>0</v>
      </c>
      <c r="DI205">
        <v>0</v>
      </c>
      <c r="DJ205">
        <v>0</v>
      </c>
      <c r="DK205">
        <v>0</v>
      </c>
      <c r="DL205">
        <v>1</v>
      </c>
      <c r="DM205">
        <v>0</v>
      </c>
      <c r="DN205">
        <v>0</v>
      </c>
      <c r="DO205">
        <v>0</v>
      </c>
      <c r="EK205" t="s">
        <v>2206</v>
      </c>
      <c r="EL205">
        <v>0</v>
      </c>
      <c r="EM205">
        <v>0</v>
      </c>
      <c r="EN205">
        <v>0</v>
      </c>
      <c r="EO205">
        <v>0</v>
      </c>
      <c r="EP205">
        <v>1</v>
      </c>
      <c r="EQ205">
        <v>1</v>
      </c>
      <c r="JB205" t="s">
        <v>2609</v>
      </c>
      <c r="JC205">
        <v>0</v>
      </c>
      <c r="JD205">
        <v>0</v>
      </c>
      <c r="JE205">
        <v>0</v>
      </c>
      <c r="JF205">
        <v>0</v>
      </c>
      <c r="JG205">
        <v>0</v>
      </c>
      <c r="JH205">
        <v>0</v>
      </c>
      <c r="JI205">
        <v>0</v>
      </c>
      <c r="JJ205">
        <v>0</v>
      </c>
      <c r="JK205">
        <v>0</v>
      </c>
      <c r="JL205">
        <v>0</v>
      </c>
      <c r="JM205">
        <v>0</v>
      </c>
      <c r="JN205">
        <v>0</v>
      </c>
      <c r="JO205">
        <v>1</v>
      </c>
      <c r="JP205">
        <v>0</v>
      </c>
      <c r="JQ205">
        <v>1</v>
      </c>
      <c r="JR205">
        <v>0</v>
      </c>
      <c r="JS205">
        <v>2</v>
      </c>
      <c r="JT205">
        <v>4</v>
      </c>
      <c r="PN205" t="s">
        <v>2198</v>
      </c>
      <c r="PO205">
        <v>2000</v>
      </c>
      <c r="PP205" t="s">
        <v>2222</v>
      </c>
      <c r="PS205">
        <v>10</v>
      </c>
      <c r="PT205">
        <v>90</v>
      </c>
      <c r="PU205">
        <v>1</v>
      </c>
      <c r="PV205">
        <v>500</v>
      </c>
      <c r="PW205">
        <v>0</v>
      </c>
      <c r="QM205" t="s">
        <v>2198</v>
      </c>
      <c r="QN205">
        <v>300</v>
      </c>
      <c r="QO205" t="s">
        <v>2222</v>
      </c>
      <c r="QR205">
        <v>15</v>
      </c>
      <c r="QS205">
        <v>90</v>
      </c>
      <c r="QT205">
        <v>1</v>
      </c>
      <c r="QU205">
        <v>2000</v>
      </c>
      <c r="QV205">
        <v>0</v>
      </c>
      <c r="QX205" t="s">
        <v>2195</v>
      </c>
      <c r="QZ205" t="s">
        <v>2609</v>
      </c>
      <c r="RA205">
        <v>0</v>
      </c>
      <c r="RB205">
        <v>0</v>
      </c>
      <c r="RC205">
        <v>0</v>
      </c>
      <c r="RD205">
        <v>0</v>
      </c>
      <c r="RE205">
        <v>0</v>
      </c>
      <c r="RF205">
        <v>0</v>
      </c>
      <c r="RG205">
        <v>0</v>
      </c>
      <c r="RH205">
        <v>0</v>
      </c>
      <c r="RI205">
        <v>0</v>
      </c>
      <c r="RJ205">
        <v>0</v>
      </c>
      <c r="RK205">
        <v>0</v>
      </c>
      <c r="RL205">
        <v>0</v>
      </c>
      <c r="RM205">
        <v>1</v>
      </c>
      <c r="RN205">
        <v>0</v>
      </c>
      <c r="RO205">
        <v>1</v>
      </c>
      <c r="RP205">
        <v>0</v>
      </c>
      <c r="RR205" t="s">
        <v>2775</v>
      </c>
      <c r="RS205">
        <v>1</v>
      </c>
      <c r="RT205">
        <v>0</v>
      </c>
      <c r="RU205">
        <v>0</v>
      </c>
      <c r="RV205">
        <v>0</v>
      </c>
      <c r="RW205">
        <v>0</v>
      </c>
      <c r="RX205">
        <v>1</v>
      </c>
      <c r="RY205">
        <v>0</v>
      </c>
      <c r="RZ205">
        <v>0</v>
      </c>
      <c r="SA205">
        <v>0</v>
      </c>
      <c r="SB205">
        <v>0</v>
      </c>
      <c r="SC205">
        <v>0</v>
      </c>
      <c r="SF205" t="s">
        <v>2223</v>
      </c>
      <c r="SG205">
        <v>0</v>
      </c>
      <c r="SH205">
        <v>1</v>
      </c>
      <c r="SI205">
        <v>0</v>
      </c>
      <c r="SJ205">
        <v>0</v>
      </c>
      <c r="SK205" t="s">
        <v>2384</v>
      </c>
      <c r="SL205">
        <v>0</v>
      </c>
      <c r="SM205">
        <v>0</v>
      </c>
      <c r="SN205">
        <v>0</v>
      </c>
      <c r="SO205">
        <v>0</v>
      </c>
      <c r="SP205">
        <v>0</v>
      </c>
      <c r="SQ205">
        <v>0</v>
      </c>
      <c r="SR205">
        <v>0</v>
      </c>
      <c r="SS205">
        <v>0</v>
      </c>
      <c r="ST205">
        <v>0</v>
      </c>
      <c r="SU205">
        <v>0</v>
      </c>
      <c r="SV205">
        <v>0</v>
      </c>
      <c r="SW205">
        <v>0</v>
      </c>
      <c r="SX205">
        <v>1</v>
      </c>
      <c r="SY205">
        <v>0</v>
      </c>
      <c r="SZ205">
        <v>0</v>
      </c>
      <c r="TA205">
        <v>0</v>
      </c>
      <c r="TB205" t="s">
        <v>2324</v>
      </c>
      <c r="TC205">
        <v>0</v>
      </c>
      <c r="TD205">
        <v>0</v>
      </c>
      <c r="TE205">
        <v>0</v>
      </c>
      <c r="TF205">
        <v>0</v>
      </c>
      <c r="TG205">
        <v>0</v>
      </c>
      <c r="TH205">
        <v>0</v>
      </c>
      <c r="TI205">
        <v>0</v>
      </c>
      <c r="TJ205">
        <v>0</v>
      </c>
      <c r="TK205">
        <v>1</v>
      </c>
      <c r="TL205">
        <v>0</v>
      </c>
      <c r="TM205">
        <v>0</v>
      </c>
      <c r="TN205">
        <v>0</v>
      </c>
      <c r="AQG205" t="s">
        <v>2362</v>
      </c>
      <c r="AQH205">
        <v>0</v>
      </c>
      <c r="AQI205">
        <v>0</v>
      </c>
      <c r="AQJ205">
        <v>1</v>
      </c>
      <c r="AQK205">
        <v>0</v>
      </c>
      <c r="AQL205">
        <v>0</v>
      </c>
      <c r="AQM205">
        <v>1</v>
      </c>
      <c r="AQN205">
        <v>0</v>
      </c>
      <c r="AQO205">
        <v>0</v>
      </c>
      <c r="AQP205">
        <v>0</v>
      </c>
      <c r="AQQ205">
        <v>0</v>
      </c>
      <c r="AQS205" t="s">
        <v>2326</v>
      </c>
      <c r="AQT205">
        <v>0</v>
      </c>
      <c r="AQU205">
        <v>0</v>
      </c>
      <c r="AQV205">
        <v>0</v>
      </c>
      <c r="AQW205">
        <v>1</v>
      </c>
      <c r="AQX205">
        <v>0</v>
      </c>
      <c r="AQY205">
        <v>0</v>
      </c>
      <c r="AQZ205">
        <v>0</v>
      </c>
      <c r="ARA205">
        <v>0</v>
      </c>
      <c r="ARB205">
        <v>0</v>
      </c>
      <c r="ARC205">
        <v>0</v>
      </c>
      <c r="ARD205">
        <v>0</v>
      </c>
      <c r="ARF205" t="s">
        <v>2306</v>
      </c>
      <c r="ARG205" t="s">
        <v>2210</v>
      </c>
      <c r="ARH205">
        <v>0</v>
      </c>
      <c r="ARI205">
        <v>1</v>
      </c>
      <c r="ARJ205">
        <v>0</v>
      </c>
      <c r="ARK205">
        <v>0</v>
      </c>
      <c r="ARL205">
        <v>0</v>
      </c>
      <c r="ARM205">
        <v>0</v>
      </c>
      <c r="ARO205" t="s">
        <v>2229</v>
      </c>
      <c r="ARP205">
        <v>0</v>
      </c>
      <c r="ARQ205">
        <v>0</v>
      </c>
      <c r="ARR205">
        <v>0</v>
      </c>
      <c r="ARS205">
        <v>0</v>
      </c>
      <c r="ART205">
        <v>0</v>
      </c>
      <c r="ARU205">
        <v>0</v>
      </c>
      <c r="ARW205">
        <v>0</v>
      </c>
      <c r="ARX205">
        <v>1</v>
      </c>
      <c r="ARY205">
        <v>0</v>
      </c>
      <c r="ASB205" t="s">
        <v>2211</v>
      </c>
      <c r="ASC205" t="s">
        <v>2942</v>
      </c>
      <c r="ASD205">
        <v>0</v>
      </c>
      <c r="ASE205">
        <v>1</v>
      </c>
      <c r="ASF205">
        <v>1</v>
      </c>
      <c r="ASG205">
        <v>0</v>
      </c>
      <c r="ASH205">
        <v>0</v>
      </c>
      <c r="ASI205">
        <v>0</v>
      </c>
      <c r="ASJ205">
        <v>0</v>
      </c>
      <c r="ASK205">
        <v>0</v>
      </c>
      <c r="ASL205">
        <v>0</v>
      </c>
      <c r="ASN205" t="s">
        <v>2265</v>
      </c>
      <c r="ASO205">
        <v>0</v>
      </c>
      <c r="ASP205">
        <v>0</v>
      </c>
      <c r="ASQ205">
        <v>0</v>
      </c>
      <c r="ASR205">
        <v>1</v>
      </c>
      <c r="ASS205">
        <v>0</v>
      </c>
      <c r="AST205">
        <v>0</v>
      </c>
      <c r="ASU205">
        <v>0</v>
      </c>
      <c r="ASV205">
        <v>0</v>
      </c>
      <c r="ASW205">
        <v>0</v>
      </c>
      <c r="ASX205">
        <v>0</v>
      </c>
      <c r="ASZ205" t="s">
        <v>2943</v>
      </c>
      <c r="ATA205">
        <v>0</v>
      </c>
      <c r="ATB205">
        <v>1</v>
      </c>
      <c r="ATC205">
        <v>0</v>
      </c>
      <c r="ATD205">
        <v>0</v>
      </c>
      <c r="ATE205">
        <v>1</v>
      </c>
      <c r="ATF205">
        <v>0</v>
      </c>
      <c r="ATG205">
        <v>0</v>
      </c>
      <c r="ATH205">
        <v>0</v>
      </c>
      <c r="ATI205">
        <v>0</v>
      </c>
      <c r="ATK205" t="s">
        <v>2402</v>
      </c>
      <c r="ATL205">
        <v>0</v>
      </c>
      <c r="ATM205">
        <v>0</v>
      </c>
      <c r="ATN205">
        <v>0</v>
      </c>
      <c r="ATO205">
        <v>0</v>
      </c>
      <c r="ATP205">
        <v>0</v>
      </c>
      <c r="ATQ205">
        <v>1</v>
      </c>
      <c r="ATR205">
        <v>1</v>
      </c>
      <c r="ATS205">
        <v>0</v>
      </c>
      <c r="ATT205">
        <v>0</v>
      </c>
      <c r="ATV205" t="s">
        <v>2273</v>
      </c>
      <c r="ATW205" t="s">
        <v>2220</v>
      </c>
      <c r="ATZ205" t="s">
        <v>2273</v>
      </c>
      <c r="AUA205" t="s">
        <v>2195</v>
      </c>
      <c r="AUC205" t="s">
        <v>2779</v>
      </c>
      <c r="AUI205">
        <v>471112685</v>
      </c>
      <c r="AUJ205" s="2">
        <v>45162.715682870366</v>
      </c>
      <c r="AUM205" t="s">
        <v>2214</v>
      </c>
      <c r="AUN205" t="s">
        <v>2215</v>
      </c>
      <c r="AUO205" t="s">
        <v>2216</v>
      </c>
    </row>
    <row r="206" spans="1:534 1125:1237" x14ac:dyDescent="0.35">
      <c r="A206">
        <v>205</v>
      </c>
      <c r="B206" t="s">
        <v>2944</v>
      </c>
      <c r="C206" s="2">
        <v>45162</v>
      </c>
      <c r="D206" t="s">
        <v>2771</v>
      </c>
      <c r="E206" t="s">
        <v>2772</v>
      </c>
      <c r="F206" s="2">
        <v>45162.437659143507</v>
      </c>
      <c r="G206" s="2">
        <v>45162.441453136576</v>
      </c>
      <c r="H206" t="s">
        <v>2189</v>
      </c>
      <c r="K206" t="s">
        <v>2536</v>
      </c>
      <c r="L206" s="2">
        <v>45162</v>
      </c>
      <c r="M206" t="s">
        <v>81</v>
      </c>
      <c r="N206" t="s">
        <v>2773</v>
      </c>
      <c r="O206" t="s">
        <v>90</v>
      </c>
      <c r="P206" t="s">
        <v>2192</v>
      </c>
      <c r="S206" t="s">
        <v>2538</v>
      </c>
      <c r="T206" t="s">
        <v>2774</v>
      </c>
      <c r="V206" t="s">
        <v>2195</v>
      </c>
      <c r="X206" t="s">
        <v>2196</v>
      </c>
      <c r="AA206" t="s">
        <v>2297</v>
      </c>
      <c r="AB206">
        <v>0</v>
      </c>
      <c r="AC206">
        <v>0</v>
      </c>
      <c r="AD206">
        <v>1</v>
      </c>
      <c r="AE206">
        <v>0</v>
      </c>
      <c r="AF206">
        <v>1</v>
      </c>
      <c r="BH206" t="s">
        <v>2198</v>
      </c>
      <c r="BI206" t="s">
        <v>2201</v>
      </c>
      <c r="BJ206">
        <v>0</v>
      </c>
      <c r="BK206">
        <v>1</v>
      </c>
      <c r="BM206">
        <v>500</v>
      </c>
      <c r="BN206" t="s">
        <v>2222</v>
      </c>
      <c r="BQ206">
        <v>7</v>
      </c>
      <c r="BR206">
        <v>90</v>
      </c>
      <c r="BS206">
        <v>1</v>
      </c>
      <c r="BT206">
        <v>400</v>
      </c>
      <c r="BU206">
        <v>0</v>
      </c>
      <c r="BW206" t="s">
        <v>2195</v>
      </c>
      <c r="BY206" t="s">
        <v>2297</v>
      </c>
      <c r="BZ206">
        <v>0</v>
      </c>
      <c r="CA206">
        <v>0</v>
      </c>
      <c r="CB206">
        <v>1</v>
      </c>
      <c r="CC206">
        <v>0</v>
      </c>
      <c r="CE206" t="s">
        <v>2775</v>
      </c>
      <c r="CF206">
        <v>1</v>
      </c>
      <c r="CG206">
        <v>0</v>
      </c>
      <c r="CH206">
        <v>0</v>
      </c>
      <c r="CI206">
        <v>0</v>
      </c>
      <c r="CJ206">
        <v>0</v>
      </c>
      <c r="CK206">
        <v>1</v>
      </c>
      <c r="CL206">
        <v>0</v>
      </c>
      <c r="CM206">
        <v>0</v>
      </c>
      <c r="CN206">
        <v>0</v>
      </c>
      <c r="CO206">
        <v>0</v>
      </c>
      <c r="CP206">
        <v>0</v>
      </c>
      <c r="CS206" t="s">
        <v>2223</v>
      </c>
      <c r="CT206">
        <v>0</v>
      </c>
      <c r="CU206">
        <v>1</v>
      </c>
      <c r="CV206">
        <v>0</v>
      </c>
      <c r="CW206">
        <v>0</v>
      </c>
      <c r="CX206" t="s">
        <v>2297</v>
      </c>
      <c r="CY206">
        <v>0</v>
      </c>
      <c r="CZ206">
        <v>0</v>
      </c>
      <c r="DA206">
        <v>1</v>
      </c>
      <c r="DB206">
        <v>0</v>
      </c>
      <c r="DC206" t="s">
        <v>2781</v>
      </c>
      <c r="DD206">
        <v>0</v>
      </c>
      <c r="DE206">
        <v>0</v>
      </c>
      <c r="DF206">
        <v>0</v>
      </c>
      <c r="DG206">
        <v>0</v>
      </c>
      <c r="DH206">
        <v>0</v>
      </c>
      <c r="DI206">
        <v>1</v>
      </c>
      <c r="DJ206">
        <v>0</v>
      </c>
      <c r="DK206">
        <v>0</v>
      </c>
      <c r="DL206">
        <v>1</v>
      </c>
      <c r="DM206">
        <v>0</v>
      </c>
      <c r="DN206">
        <v>0</v>
      </c>
      <c r="DO206">
        <v>0</v>
      </c>
      <c r="EK206" t="s">
        <v>2206</v>
      </c>
      <c r="EL206">
        <v>0</v>
      </c>
      <c r="EM206">
        <v>0</v>
      </c>
      <c r="EN206">
        <v>0</v>
      </c>
      <c r="EO206">
        <v>0</v>
      </c>
      <c r="EP206">
        <v>1</v>
      </c>
      <c r="EQ206">
        <v>1</v>
      </c>
      <c r="JB206" t="s">
        <v>2609</v>
      </c>
      <c r="JC206">
        <v>0</v>
      </c>
      <c r="JD206">
        <v>0</v>
      </c>
      <c r="JE206">
        <v>0</v>
      </c>
      <c r="JF206">
        <v>0</v>
      </c>
      <c r="JG206">
        <v>0</v>
      </c>
      <c r="JH206">
        <v>0</v>
      </c>
      <c r="JI206">
        <v>0</v>
      </c>
      <c r="JJ206">
        <v>0</v>
      </c>
      <c r="JK206">
        <v>0</v>
      </c>
      <c r="JL206">
        <v>0</v>
      </c>
      <c r="JM206">
        <v>0</v>
      </c>
      <c r="JN206">
        <v>0</v>
      </c>
      <c r="JO206">
        <v>1</v>
      </c>
      <c r="JP206">
        <v>0</v>
      </c>
      <c r="JQ206">
        <v>1</v>
      </c>
      <c r="JR206">
        <v>0</v>
      </c>
      <c r="JS206">
        <v>2</v>
      </c>
      <c r="JT206">
        <v>4</v>
      </c>
      <c r="PN206" t="s">
        <v>2198</v>
      </c>
      <c r="PO206">
        <v>1500</v>
      </c>
      <c r="PP206" t="s">
        <v>2222</v>
      </c>
      <c r="PS206">
        <v>14</v>
      </c>
      <c r="PT206">
        <v>90</v>
      </c>
      <c r="PU206">
        <v>1</v>
      </c>
      <c r="PV206">
        <v>200</v>
      </c>
      <c r="PW206">
        <v>0</v>
      </c>
      <c r="QM206" t="s">
        <v>2198</v>
      </c>
      <c r="QN206">
        <v>300</v>
      </c>
      <c r="QO206" t="s">
        <v>2222</v>
      </c>
      <c r="QR206">
        <v>15</v>
      </c>
      <c r="QS206">
        <v>90</v>
      </c>
      <c r="QT206">
        <v>1</v>
      </c>
      <c r="QU206">
        <v>500</v>
      </c>
      <c r="QV206">
        <v>0</v>
      </c>
      <c r="QX206" t="s">
        <v>2195</v>
      </c>
      <c r="QZ206" t="s">
        <v>2609</v>
      </c>
      <c r="RA206">
        <v>0</v>
      </c>
      <c r="RB206">
        <v>0</v>
      </c>
      <c r="RC206">
        <v>0</v>
      </c>
      <c r="RD206">
        <v>0</v>
      </c>
      <c r="RE206">
        <v>0</v>
      </c>
      <c r="RF206">
        <v>0</v>
      </c>
      <c r="RG206">
        <v>0</v>
      </c>
      <c r="RH206">
        <v>0</v>
      </c>
      <c r="RI206">
        <v>0</v>
      </c>
      <c r="RJ206">
        <v>0</v>
      </c>
      <c r="RK206">
        <v>0</v>
      </c>
      <c r="RL206">
        <v>0</v>
      </c>
      <c r="RM206">
        <v>1</v>
      </c>
      <c r="RN206">
        <v>0</v>
      </c>
      <c r="RO206">
        <v>1</v>
      </c>
      <c r="RP206">
        <v>0</v>
      </c>
      <c r="RR206" t="s">
        <v>2775</v>
      </c>
      <c r="RS206">
        <v>1</v>
      </c>
      <c r="RT206">
        <v>0</v>
      </c>
      <c r="RU206">
        <v>0</v>
      </c>
      <c r="RV206">
        <v>0</v>
      </c>
      <c r="RW206">
        <v>0</v>
      </c>
      <c r="RX206">
        <v>1</v>
      </c>
      <c r="RY206">
        <v>0</v>
      </c>
      <c r="RZ206">
        <v>0</v>
      </c>
      <c r="SA206">
        <v>0</v>
      </c>
      <c r="SB206">
        <v>0</v>
      </c>
      <c r="SC206">
        <v>0</v>
      </c>
      <c r="SF206" t="s">
        <v>2204</v>
      </c>
      <c r="SG206">
        <v>1</v>
      </c>
      <c r="SH206">
        <v>0</v>
      </c>
      <c r="SI206">
        <v>0</v>
      </c>
      <c r="SJ206">
        <v>0</v>
      </c>
      <c r="AQG206" t="s">
        <v>2362</v>
      </c>
      <c r="AQH206">
        <v>0</v>
      </c>
      <c r="AQI206">
        <v>0</v>
      </c>
      <c r="AQJ206">
        <v>1</v>
      </c>
      <c r="AQK206">
        <v>0</v>
      </c>
      <c r="AQL206">
        <v>0</v>
      </c>
      <c r="AQM206">
        <v>1</v>
      </c>
      <c r="AQN206">
        <v>0</v>
      </c>
      <c r="AQO206">
        <v>0</v>
      </c>
      <c r="AQP206">
        <v>0</v>
      </c>
      <c r="AQQ206">
        <v>0</v>
      </c>
      <c r="AQS206" t="s">
        <v>2326</v>
      </c>
      <c r="AQT206">
        <v>0</v>
      </c>
      <c r="AQU206">
        <v>0</v>
      </c>
      <c r="AQV206">
        <v>0</v>
      </c>
      <c r="AQW206">
        <v>1</v>
      </c>
      <c r="AQX206">
        <v>0</v>
      </c>
      <c r="AQY206">
        <v>0</v>
      </c>
      <c r="AQZ206">
        <v>0</v>
      </c>
      <c r="ARA206">
        <v>0</v>
      </c>
      <c r="ARB206">
        <v>0</v>
      </c>
      <c r="ARC206">
        <v>0</v>
      </c>
      <c r="ARD206">
        <v>0</v>
      </c>
      <c r="ARF206" t="s">
        <v>2542</v>
      </c>
      <c r="ARG206" t="s">
        <v>2210</v>
      </c>
      <c r="ARH206">
        <v>0</v>
      </c>
      <c r="ARI206">
        <v>1</v>
      </c>
      <c r="ARJ206">
        <v>0</v>
      </c>
      <c r="ARK206">
        <v>0</v>
      </c>
      <c r="ARL206">
        <v>0</v>
      </c>
      <c r="ARM206">
        <v>0</v>
      </c>
      <c r="ARO206" t="s">
        <v>2229</v>
      </c>
      <c r="ARP206">
        <v>0</v>
      </c>
      <c r="ARQ206">
        <v>0</v>
      </c>
      <c r="ARR206">
        <v>0</v>
      </c>
      <c r="ARS206">
        <v>0</v>
      </c>
      <c r="ART206">
        <v>0</v>
      </c>
      <c r="ARU206">
        <v>0</v>
      </c>
      <c r="ARW206">
        <v>0</v>
      </c>
      <c r="ARX206">
        <v>1</v>
      </c>
      <c r="ARY206">
        <v>0</v>
      </c>
      <c r="ASB206" t="s">
        <v>2211</v>
      </c>
      <c r="ASC206" t="s">
        <v>2782</v>
      </c>
      <c r="ASD206">
        <v>0</v>
      </c>
      <c r="ASE206">
        <v>1</v>
      </c>
      <c r="ASF206">
        <v>1</v>
      </c>
      <c r="ASG206">
        <v>0</v>
      </c>
      <c r="ASH206">
        <v>0</v>
      </c>
      <c r="ASI206">
        <v>0</v>
      </c>
      <c r="ASJ206">
        <v>0</v>
      </c>
      <c r="ASK206">
        <v>0</v>
      </c>
      <c r="ASL206">
        <v>0</v>
      </c>
      <c r="ASN206" t="s">
        <v>2265</v>
      </c>
      <c r="ASO206">
        <v>0</v>
      </c>
      <c r="ASP206">
        <v>0</v>
      </c>
      <c r="ASQ206">
        <v>0</v>
      </c>
      <c r="ASR206">
        <v>1</v>
      </c>
      <c r="ASS206">
        <v>0</v>
      </c>
      <c r="AST206">
        <v>0</v>
      </c>
      <c r="ASU206">
        <v>0</v>
      </c>
      <c r="ASV206">
        <v>0</v>
      </c>
      <c r="ASW206">
        <v>0</v>
      </c>
      <c r="ASX206">
        <v>0</v>
      </c>
      <c r="ASZ206" t="s">
        <v>2945</v>
      </c>
      <c r="ATA206">
        <v>0</v>
      </c>
      <c r="ATB206">
        <v>1</v>
      </c>
      <c r="ATC206">
        <v>0</v>
      </c>
      <c r="ATD206">
        <v>0</v>
      </c>
      <c r="ATE206">
        <v>1</v>
      </c>
      <c r="ATF206">
        <v>0</v>
      </c>
      <c r="ATG206">
        <v>0</v>
      </c>
      <c r="ATH206">
        <v>0</v>
      </c>
      <c r="ATI206">
        <v>0</v>
      </c>
      <c r="ATK206" t="s">
        <v>2229</v>
      </c>
      <c r="ATL206">
        <v>0</v>
      </c>
      <c r="ATM206">
        <v>0</v>
      </c>
      <c r="ATN206">
        <v>0</v>
      </c>
      <c r="ATO206">
        <v>0</v>
      </c>
      <c r="ATP206">
        <v>0</v>
      </c>
      <c r="ATQ206">
        <v>0</v>
      </c>
      <c r="ATR206">
        <v>0</v>
      </c>
      <c r="ATS206">
        <v>0</v>
      </c>
      <c r="ATT206">
        <v>1</v>
      </c>
      <c r="ATV206" t="s">
        <v>2273</v>
      </c>
      <c r="ATW206" t="s">
        <v>2229</v>
      </c>
      <c r="ATZ206" t="s">
        <v>2273</v>
      </c>
      <c r="AUA206" t="s">
        <v>2229</v>
      </c>
      <c r="AUI206">
        <v>471112706</v>
      </c>
      <c r="AUJ206" s="2">
        <v>45162.71570601852</v>
      </c>
      <c r="AUM206" t="s">
        <v>2214</v>
      </c>
      <c r="AUN206" t="s">
        <v>2215</v>
      </c>
      <c r="AUO206" t="s">
        <v>2216</v>
      </c>
    </row>
    <row r="207" spans="1:534 1125:1237" x14ac:dyDescent="0.35">
      <c r="A207">
        <v>206</v>
      </c>
      <c r="B207" t="s">
        <v>2946</v>
      </c>
      <c r="C207" s="2">
        <v>45162</v>
      </c>
      <c r="D207" t="s">
        <v>2771</v>
      </c>
      <c r="E207" t="s">
        <v>2772</v>
      </c>
      <c r="F207" s="2">
        <v>45162.515823414353</v>
      </c>
      <c r="G207" s="2">
        <v>45162.527968298607</v>
      </c>
      <c r="H207" t="s">
        <v>2189</v>
      </c>
      <c r="K207" t="s">
        <v>2536</v>
      </c>
      <c r="L207" s="2">
        <v>45162</v>
      </c>
      <c r="M207" t="s">
        <v>81</v>
      </c>
      <c r="N207" t="s">
        <v>2773</v>
      </c>
      <c r="O207" t="s">
        <v>90</v>
      </c>
      <c r="P207" t="s">
        <v>2192</v>
      </c>
      <c r="S207" t="s">
        <v>2538</v>
      </c>
      <c r="T207" t="s">
        <v>2774</v>
      </c>
      <c r="V207" t="s">
        <v>2195</v>
      </c>
      <c r="X207" t="s">
        <v>2196</v>
      </c>
      <c r="AA207" t="s">
        <v>2206</v>
      </c>
      <c r="AB207">
        <v>0</v>
      </c>
      <c r="AC207">
        <v>0</v>
      </c>
      <c r="AD207">
        <v>0</v>
      </c>
      <c r="AE207">
        <v>1</v>
      </c>
      <c r="AF207">
        <v>1</v>
      </c>
      <c r="EK207" t="s">
        <v>2206</v>
      </c>
      <c r="EL207">
        <v>0</v>
      </c>
      <c r="EM207">
        <v>0</v>
      </c>
      <c r="EN207">
        <v>0</v>
      </c>
      <c r="EO207">
        <v>0</v>
      </c>
      <c r="EP207">
        <v>1</v>
      </c>
      <c r="EQ207">
        <v>1</v>
      </c>
      <c r="JB207" t="s">
        <v>2618</v>
      </c>
      <c r="JC207">
        <v>0</v>
      </c>
      <c r="JD207">
        <v>0</v>
      </c>
      <c r="JE207">
        <v>0</v>
      </c>
      <c r="JF207">
        <v>0</v>
      </c>
      <c r="JG207">
        <v>0</v>
      </c>
      <c r="JH207">
        <v>0</v>
      </c>
      <c r="JI207">
        <v>0</v>
      </c>
      <c r="JJ207">
        <v>0</v>
      </c>
      <c r="JK207">
        <v>0</v>
      </c>
      <c r="JL207">
        <v>0</v>
      </c>
      <c r="JM207">
        <v>1</v>
      </c>
      <c r="JN207">
        <v>1</v>
      </c>
      <c r="JO207">
        <v>0</v>
      </c>
      <c r="JP207">
        <v>1</v>
      </c>
      <c r="JQ207">
        <v>0</v>
      </c>
      <c r="JR207">
        <v>0</v>
      </c>
      <c r="JS207">
        <v>3</v>
      </c>
      <c r="JT207">
        <v>5</v>
      </c>
      <c r="OR207" t="s">
        <v>2198</v>
      </c>
      <c r="OS207">
        <v>2000</v>
      </c>
      <c r="OT207" t="s">
        <v>2199</v>
      </c>
      <c r="OW207">
        <v>15</v>
      </c>
      <c r="OX207">
        <v>90</v>
      </c>
      <c r="OY207">
        <v>1</v>
      </c>
      <c r="OZ207">
        <v>200</v>
      </c>
      <c r="PA207">
        <v>0</v>
      </c>
      <c r="PC207" t="s">
        <v>2198</v>
      </c>
      <c r="PD207">
        <v>2000</v>
      </c>
      <c r="PE207" t="s">
        <v>2199</v>
      </c>
      <c r="PH207">
        <v>15</v>
      </c>
      <c r="PI207">
        <v>90</v>
      </c>
      <c r="PJ207">
        <v>1</v>
      </c>
      <c r="PK207">
        <v>300</v>
      </c>
      <c r="PL207">
        <v>0</v>
      </c>
      <c r="PY207" t="s">
        <v>2198</v>
      </c>
      <c r="PZ207" t="s">
        <v>2220</v>
      </c>
      <c r="QB207">
        <v>3</v>
      </c>
      <c r="QC207">
        <v>1000</v>
      </c>
      <c r="QD207" t="s">
        <v>2199</v>
      </c>
      <c r="QG207">
        <v>30</v>
      </c>
      <c r="QH207">
        <v>90</v>
      </c>
      <c r="QI207">
        <v>1</v>
      </c>
      <c r="QJ207">
        <v>400</v>
      </c>
      <c r="QK207">
        <v>0</v>
      </c>
      <c r="QX207" t="s">
        <v>2195</v>
      </c>
      <c r="QZ207" t="s">
        <v>2618</v>
      </c>
      <c r="RA207">
        <v>0</v>
      </c>
      <c r="RB207">
        <v>0</v>
      </c>
      <c r="RC207">
        <v>0</v>
      </c>
      <c r="RD207">
        <v>0</v>
      </c>
      <c r="RE207">
        <v>0</v>
      </c>
      <c r="RF207">
        <v>0</v>
      </c>
      <c r="RG207">
        <v>0</v>
      </c>
      <c r="RH207">
        <v>0</v>
      </c>
      <c r="RI207">
        <v>0</v>
      </c>
      <c r="RJ207">
        <v>0</v>
      </c>
      <c r="RK207">
        <v>1</v>
      </c>
      <c r="RL207">
        <v>1</v>
      </c>
      <c r="RM207">
        <v>0</v>
      </c>
      <c r="RN207">
        <v>1</v>
      </c>
      <c r="RO207">
        <v>0</v>
      </c>
      <c r="RP207">
        <v>0</v>
      </c>
      <c r="RR207" t="s">
        <v>2775</v>
      </c>
      <c r="RS207">
        <v>1</v>
      </c>
      <c r="RT207">
        <v>0</v>
      </c>
      <c r="RU207">
        <v>0</v>
      </c>
      <c r="RV207">
        <v>0</v>
      </c>
      <c r="RW207">
        <v>0</v>
      </c>
      <c r="RX207">
        <v>1</v>
      </c>
      <c r="RY207">
        <v>0</v>
      </c>
      <c r="RZ207">
        <v>0</v>
      </c>
      <c r="SA207">
        <v>0</v>
      </c>
      <c r="SB207">
        <v>0</v>
      </c>
      <c r="SC207">
        <v>0</v>
      </c>
      <c r="SF207" t="s">
        <v>2204</v>
      </c>
      <c r="SG207">
        <v>1</v>
      </c>
      <c r="SH207">
        <v>0</v>
      </c>
      <c r="SI207">
        <v>0</v>
      </c>
      <c r="SJ207">
        <v>0</v>
      </c>
      <c r="AQG207" t="s">
        <v>2362</v>
      </c>
      <c r="AQH207">
        <v>0</v>
      </c>
      <c r="AQI207">
        <v>0</v>
      </c>
      <c r="AQJ207">
        <v>1</v>
      </c>
      <c r="AQK207">
        <v>0</v>
      </c>
      <c r="AQL207">
        <v>0</v>
      </c>
      <c r="AQM207">
        <v>1</v>
      </c>
      <c r="AQN207">
        <v>0</v>
      </c>
      <c r="AQO207">
        <v>0</v>
      </c>
      <c r="AQP207">
        <v>0</v>
      </c>
      <c r="AQQ207">
        <v>0</v>
      </c>
      <c r="AQS207" t="s">
        <v>2326</v>
      </c>
      <c r="AQT207">
        <v>0</v>
      </c>
      <c r="AQU207">
        <v>0</v>
      </c>
      <c r="AQV207">
        <v>0</v>
      </c>
      <c r="AQW207">
        <v>1</v>
      </c>
      <c r="AQX207">
        <v>0</v>
      </c>
      <c r="AQY207">
        <v>0</v>
      </c>
      <c r="AQZ207">
        <v>0</v>
      </c>
      <c r="ARA207">
        <v>0</v>
      </c>
      <c r="ARB207">
        <v>0</v>
      </c>
      <c r="ARC207">
        <v>0</v>
      </c>
      <c r="ARD207">
        <v>0</v>
      </c>
      <c r="ARF207" t="s">
        <v>2306</v>
      </c>
      <c r="ARG207" t="s">
        <v>2210</v>
      </c>
      <c r="ARH207">
        <v>0</v>
      </c>
      <c r="ARI207">
        <v>1</v>
      </c>
      <c r="ARJ207">
        <v>0</v>
      </c>
      <c r="ARK207">
        <v>0</v>
      </c>
      <c r="ARL207">
        <v>0</v>
      </c>
      <c r="ARM207">
        <v>0</v>
      </c>
      <c r="ARO207" t="s">
        <v>506</v>
      </c>
      <c r="ARP207">
        <v>0</v>
      </c>
      <c r="ARQ207">
        <v>0</v>
      </c>
      <c r="ARR207">
        <v>0</v>
      </c>
      <c r="ARS207">
        <v>0</v>
      </c>
      <c r="ART207">
        <v>0</v>
      </c>
      <c r="ARU207">
        <v>0</v>
      </c>
      <c r="ARW207">
        <v>1</v>
      </c>
      <c r="ARX207">
        <v>0</v>
      </c>
      <c r="ARY207">
        <v>0</v>
      </c>
      <c r="ASB207" t="s">
        <v>2211</v>
      </c>
      <c r="ASC207" t="s">
        <v>2777</v>
      </c>
      <c r="ASD207">
        <v>0</v>
      </c>
      <c r="ASE207">
        <v>0</v>
      </c>
      <c r="ASF207">
        <v>1</v>
      </c>
      <c r="ASG207">
        <v>0</v>
      </c>
      <c r="ASH207">
        <v>1</v>
      </c>
      <c r="ASI207">
        <v>0</v>
      </c>
      <c r="ASJ207">
        <v>0</v>
      </c>
      <c r="ASK207">
        <v>0</v>
      </c>
      <c r="ASL207">
        <v>0</v>
      </c>
      <c r="ASN207" t="s">
        <v>2265</v>
      </c>
      <c r="ASO207">
        <v>0</v>
      </c>
      <c r="ASP207">
        <v>0</v>
      </c>
      <c r="ASQ207">
        <v>0</v>
      </c>
      <c r="ASR207">
        <v>1</v>
      </c>
      <c r="ASS207">
        <v>0</v>
      </c>
      <c r="AST207">
        <v>0</v>
      </c>
      <c r="ASU207">
        <v>0</v>
      </c>
      <c r="ASV207">
        <v>0</v>
      </c>
      <c r="ASW207">
        <v>0</v>
      </c>
      <c r="ASX207">
        <v>0</v>
      </c>
      <c r="ASZ207" t="s">
        <v>2257</v>
      </c>
      <c r="ATA207">
        <v>0</v>
      </c>
      <c r="ATB207">
        <v>0</v>
      </c>
      <c r="ATC207">
        <v>0</v>
      </c>
      <c r="ATD207">
        <v>0</v>
      </c>
      <c r="ATE207">
        <v>1</v>
      </c>
      <c r="ATF207">
        <v>0</v>
      </c>
      <c r="ATG207">
        <v>0</v>
      </c>
      <c r="ATH207">
        <v>0</v>
      </c>
      <c r="ATI207">
        <v>0</v>
      </c>
      <c r="ATK207" t="s">
        <v>2229</v>
      </c>
      <c r="ATL207">
        <v>0</v>
      </c>
      <c r="ATM207">
        <v>0</v>
      </c>
      <c r="ATN207">
        <v>0</v>
      </c>
      <c r="ATO207">
        <v>0</v>
      </c>
      <c r="ATP207">
        <v>0</v>
      </c>
      <c r="ATQ207">
        <v>0</v>
      </c>
      <c r="ATR207">
        <v>0</v>
      </c>
      <c r="ATS207">
        <v>0</v>
      </c>
      <c r="ATT207">
        <v>1</v>
      </c>
      <c r="ATV207" t="s">
        <v>2273</v>
      </c>
      <c r="ATW207" t="s">
        <v>2195</v>
      </c>
      <c r="ATY207" t="s">
        <v>2783</v>
      </c>
      <c r="ATZ207" t="s">
        <v>2273</v>
      </c>
      <c r="AUA207" t="s">
        <v>2195</v>
      </c>
      <c r="AUC207" t="s">
        <v>2779</v>
      </c>
      <c r="AUI207">
        <v>471112728</v>
      </c>
      <c r="AUJ207" s="2">
        <v>45162.715729166674</v>
      </c>
      <c r="AUM207" t="s">
        <v>2214</v>
      </c>
      <c r="AUN207" t="s">
        <v>2215</v>
      </c>
      <c r="AUO207" t="s">
        <v>2216</v>
      </c>
    </row>
    <row r="208" spans="1:534 1125:1237" x14ac:dyDescent="0.35">
      <c r="A208">
        <v>207</v>
      </c>
      <c r="B208" t="s">
        <v>2947</v>
      </c>
      <c r="C208" s="2">
        <v>45162</v>
      </c>
      <c r="D208" t="s">
        <v>2771</v>
      </c>
      <c r="E208" t="s">
        <v>2772</v>
      </c>
      <c r="F208" s="2">
        <v>45162.528561400461</v>
      </c>
      <c r="G208" s="2">
        <v>45162.535534351853</v>
      </c>
      <c r="H208" t="s">
        <v>2189</v>
      </c>
      <c r="K208" t="s">
        <v>2536</v>
      </c>
      <c r="L208" s="2">
        <v>45162</v>
      </c>
      <c r="M208" t="s">
        <v>81</v>
      </c>
      <c r="N208" t="s">
        <v>2773</v>
      </c>
      <c r="O208" t="s">
        <v>90</v>
      </c>
      <c r="P208" t="s">
        <v>2192</v>
      </c>
      <c r="S208" t="s">
        <v>2538</v>
      </c>
      <c r="T208" t="s">
        <v>2774</v>
      </c>
      <c r="V208" t="s">
        <v>2195</v>
      </c>
      <c r="X208" t="s">
        <v>2196</v>
      </c>
      <c r="AA208" t="s">
        <v>2206</v>
      </c>
      <c r="AB208">
        <v>0</v>
      </c>
      <c r="AC208">
        <v>0</v>
      </c>
      <c r="AD208">
        <v>0</v>
      </c>
      <c r="AE208">
        <v>1</v>
      </c>
      <c r="AF208">
        <v>1</v>
      </c>
      <c r="EK208" t="s">
        <v>2206</v>
      </c>
      <c r="EL208">
        <v>0</v>
      </c>
      <c r="EM208">
        <v>0</v>
      </c>
      <c r="EN208">
        <v>0</v>
      </c>
      <c r="EO208">
        <v>0</v>
      </c>
      <c r="EP208">
        <v>1</v>
      </c>
      <c r="EQ208">
        <v>1</v>
      </c>
      <c r="JB208" t="s">
        <v>2948</v>
      </c>
      <c r="JC208">
        <v>0</v>
      </c>
      <c r="JD208">
        <v>0</v>
      </c>
      <c r="JE208">
        <v>0</v>
      </c>
      <c r="JF208">
        <v>0</v>
      </c>
      <c r="JG208">
        <v>0</v>
      </c>
      <c r="JH208">
        <v>0</v>
      </c>
      <c r="JI208">
        <v>0</v>
      </c>
      <c r="JJ208">
        <v>0</v>
      </c>
      <c r="JK208">
        <v>0</v>
      </c>
      <c r="JL208">
        <v>0</v>
      </c>
      <c r="JM208">
        <v>1</v>
      </c>
      <c r="JN208">
        <v>1</v>
      </c>
      <c r="JO208">
        <v>0</v>
      </c>
      <c r="JP208">
        <v>1</v>
      </c>
      <c r="JQ208">
        <v>0</v>
      </c>
      <c r="JR208">
        <v>0</v>
      </c>
      <c r="JS208">
        <v>3</v>
      </c>
      <c r="JT208">
        <v>5</v>
      </c>
      <c r="OR208" t="s">
        <v>2198</v>
      </c>
      <c r="OS208">
        <v>2000</v>
      </c>
      <c r="OT208" t="s">
        <v>2199</v>
      </c>
      <c r="OW208">
        <v>14</v>
      </c>
      <c r="OX208">
        <v>90</v>
      </c>
      <c r="OY208">
        <v>1</v>
      </c>
      <c r="OZ208">
        <v>200</v>
      </c>
      <c r="PA208">
        <v>0</v>
      </c>
      <c r="PC208" t="s">
        <v>2198</v>
      </c>
      <c r="PD208">
        <v>2000</v>
      </c>
      <c r="PE208" t="s">
        <v>2199</v>
      </c>
      <c r="PH208">
        <v>10</v>
      </c>
      <c r="PI208">
        <v>90</v>
      </c>
      <c r="PJ208">
        <v>1</v>
      </c>
      <c r="PK208">
        <v>100</v>
      </c>
      <c r="PL208">
        <v>0</v>
      </c>
      <c r="PY208" t="s">
        <v>2198</v>
      </c>
      <c r="PZ208" t="s">
        <v>2220</v>
      </c>
      <c r="QB208">
        <v>3</v>
      </c>
      <c r="QC208">
        <v>1000</v>
      </c>
      <c r="QD208" t="s">
        <v>2199</v>
      </c>
      <c r="QG208">
        <v>14</v>
      </c>
      <c r="QH208">
        <v>90</v>
      </c>
      <c r="QI208">
        <v>1</v>
      </c>
      <c r="QJ208">
        <v>400</v>
      </c>
      <c r="QK208">
        <v>0</v>
      </c>
      <c r="QX208" t="s">
        <v>2195</v>
      </c>
      <c r="QZ208" t="s">
        <v>2618</v>
      </c>
      <c r="RA208">
        <v>0</v>
      </c>
      <c r="RB208">
        <v>0</v>
      </c>
      <c r="RC208">
        <v>0</v>
      </c>
      <c r="RD208">
        <v>0</v>
      </c>
      <c r="RE208">
        <v>0</v>
      </c>
      <c r="RF208">
        <v>0</v>
      </c>
      <c r="RG208">
        <v>0</v>
      </c>
      <c r="RH208">
        <v>0</v>
      </c>
      <c r="RI208">
        <v>0</v>
      </c>
      <c r="RJ208">
        <v>0</v>
      </c>
      <c r="RK208">
        <v>1</v>
      </c>
      <c r="RL208">
        <v>1</v>
      </c>
      <c r="RM208">
        <v>0</v>
      </c>
      <c r="RN208">
        <v>1</v>
      </c>
      <c r="RO208">
        <v>0</v>
      </c>
      <c r="RP208">
        <v>0</v>
      </c>
      <c r="RR208" t="s">
        <v>2775</v>
      </c>
      <c r="RS208">
        <v>1</v>
      </c>
      <c r="RT208">
        <v>0</v>
      </c>
      <c r="RU208">
        <v>0</v>
      </c>
      <c r="RV208">
        <v>0</v>
      </c>
      <c r="RW208">
        <v>0</v>
      </c>
      <c r="RX208">
        <v>1</v>
      </c>
      <c r="RY208">
        <v>0</v>
      </c>
      <c r="RZ208">
        <v>0</v>
      </c>
      <c r="SA208">
        <v>0</v>
      </c>
      <c r="SB208">
        <v>0</v>
      </c>
      <c r="SC208">
        <v>0</v>
      </c>
      <c r="SF208" t="s">
        <v>2204</v>
      </c>
      <c r="SG208">
        <v>1</v>
      </c>
      <c r="SH208">
        <v>0</v>
      </c>
      <c r="SI208">
        <v>0</v>
      </c>
      <c r="SJ208">
        <v>0</v>
      </c>
      <c r="AQG208" t="s">
        <v>2362</v>
      </c>
      <c r="AQH208">
        <v>0</v>
      </c>
      <c r="AQI208">
        <v>0</v>
      </c>
      <c r="AQJ208">
        <v>1</v>
      </c>
      <c r="AQK208">
        <v>0</v>
      </c>
      <c r="AQL208">
        <v>0</v>
      </c>
      <c r="AQM208">
        <v>1</v>
      </c>
      <c r="AQN208">
        <v>0</v>
      </c>
      <c r="AQO208">
        <v>0</v>
      </c>
      <c r="AQP208">
        <v>0</v>
      </c>
      <c r="AQQ208">
        <v>0</v>
      </c>
      <c r="AQS208" t="s">
        <v>2326</v>
      </c>
      <c r="AQT208">
        <v>0</v>
      </c>
      <c r="AQU208">
        <v>0</v>
      </c>
      <c r="AQV208">
        <v>0</v>
      </c>
      <c r="AQW208">
        <v>1</v>
      </c>
      <c r="AQX208">
        <v>0</v>
      </c>
      <c r="AQY208">
        <v>0</v>
      </c>
      <c r="AQZ208">
        <v>0</v>
      </c>
      <c r="ARA208">
        <v>0</v>
      </c>
      <c r="ARB208">
        <v>0</v>
      </c>
      <c r="ARC208">
        <v>0</v>
      </c>
      <c r="ARD208">
        <v>0</v>
      </c>
      <c r="ARF208" t="s">
        <v>2306</v>
      </c>
      <c r="ARG208" t="s">
        <v>2210</v>
      </c>
      <c r="ARH208">
        <v>0</v>
      </c>
      <c r="ARI208">
        <v>1</v>
      </c>
      <c r="ARJ208">
        <v>0</v>
      </c>
      <c r="ARK208">
        <v>0</v>
      </c>
      <c r="ARL208">
        <v>0</v>
      </c>
      <c r="ARM208">
        <v>0</v>
      </c>
      <c r="ARO208" t="s">
        <v>2229</v>
      </c>
      <c r="ARP208">
        <v>0</v>
      </c>
      <c r="ARQ208">
        <v>0</v>
      </c>
      <c r="ARR208">
        <v>0</v>
      </c>
      <c r="ARS208">
        <v>0</v>
      </c>
      <c r="ART208">
        <v>0</v>
      </c>
      <c r="ARU208">
        <v>0</v>
      </c>
      <c r="ARW208">
        <v>0</v>
      </c>
      <c r="ARX208">
        <v>1</v>
      </c>
      <c r="ARY208">
        <v>0</v>
      </c>
      <c r="ASB208" t="s">
        <v>2211</v>
      </c>
      <c r="ASC208" t="s">
        <v>2229</v>
      </c>
      <c r="ASD208">
        <v>0</v>
      </c>
      <c r="ASE208">
        <v>0</v>
      </c>
      <c r="ASF208">
        <v>0</v>
      </c>
      <c r="ASG208">
        <v>0</v>
      </c>
      <c r="ASH208">
        <v>0</v>
      </c>
      <c r="ASI208">
        <v>0</v>
      </c>
      <c r="ASJ208">
        <v>0</v>
      </c>
      <c r="ASK208">
        <v>1</v>
      </c>
      <c r="ASL208">
        <v>0</v>
      </c>
      <c r="ASN208" t="s">
        <v>2229</v>
      </c>
      <c r="ASO208">
        <v>0</v>
      </c>
      <c r="ASP208">
        <v>0</v>
      </c>
      <c r="ASQ208">
        <v>0</v>
      </c>
      <c r="ASR208">
        <v>0</v>
      </c>
      <c r="ASS208">
        <v>0</v>
      </c>
      <c r="AST208">
        <v>0</v>
      </c>
      <c r="ASU208">
        <v>0</v>
      </c>
      <c r="ASV208">
        <v>0</v>
      </c>
      <c r="ASW208">
        <v>1</v>
      </c>
      <c r="ASX208">
        <v>0</v>
      </c>
      <c r="ASZ208" t="s">
        <v>2229</v>
      </c>
      <c r="ATA208">
        <v>0</v>
      </c>
      <c r="ATB208">
        <v>0</v>
      </c>
      <c r="ATC208">
        <v>0</v>
      </c>
      <c r="ATD208">
        <v>0</v>
      </c>
      <c r="ATE208">
        <v>0</v>
      </c>
      <c r="ATF208">
        <v>0</v>
      </c>
      <c r="ATG208">
        <v>0</v>
      </c>
      <c r="ATH208">
        <v>1</v>
      </c>
      <c r="ATI208">
        <v>0</v>
      </c>
      <c r="ATK208" t="s">
        <v>2229</v>
      </c>
      <c r="ATL208">
        <v>0</v>
      </c>
      <c r="ATM208">
        <v>0</v>
      </c>
      <c r="ATN208">
        <v>0</v>
      </c>
      <c r="ATO208">
        <v>0</v>
      </c>
      <c r="ATP208">
        <v>0</v>
      </c>
      <c r="ATQ208">
        <v>0</v>
      </c>
      <c r="ATR208">
        <v>0</v>
      </c>
      <c r="ATS208">
        <v>0</v>
      </c>
      <c r="ATT208">
        <v>1</v>
      </c>
      <c r="ATV208" t="s">
        <v>2273</v>
      </c>
      <c r="ATW208" t="s">
        <v>2229</v>
      </c>
      <c r="ATZ208" t="s">
        <v>2273</v>
      </c>
      <c r="AUA208" t="s">
        <v>2195</v>
      </c>
      <c r="AUC208" t="s">
        <v>2949</v>
      </c>
      <c r="AUI208">
        <v>471112745</v>
      </c>
      <c r="AUJ208" s="2">
        <v>45162.715763888889</v>
      </c>
      <c r="AUM208" t="s">
        <v>2214</v>
      </c>
      <c r="AUN208" t="s">
        <v>2215</v>
      </c>
      <c r="AUO208" t="s">
        <v>2216</v>
      </c>
    </row>
    <row r="209" spans="1:534 1125:1237" x14ac:dyDescent="0.35">
      <c r="A209">
        <v>208</v>
      </c>
      <c r="B209" t="s">
        <v>2950</v>
      </c>
      <c r="C209" s="2">
        <v>45162</v>
      </c>
      <c r="D209" t="s">
        <v>2771</v>
      </c>
      <c r="E209" t="s">
        <v>2772</v>
      </c>
      <c r="F209" s="2">
        <v>45162.549021041661</v>
      </c>
      <c r="G209" s="2">
        <v>45162.554435590268</v>
      </c>
      <c r="H209" t="s">
        <v>2189</v>
      </c>
      <c r="K209" t="s">
        <v>2536</v>
      </c>
      <c r="L209" s="2">
        <v>45162</v>
      </c>
      <c r="M209" t="s">
        <v>81</v>
      </c>
      <c r="N209" t="s">
        <v>2773</v>
      </c>
      <c r="O209" t="s">
        <v>90</v>
      </c>
      <c r="P209" t="s">
        <v>2192</v>
      </c>
      <c r="S209" t="s">
        <v>2538</v>
      </c>
      <c r="T209" t="s">
        <v>2774</v>
      </c>
      <c r="V209" t="s">
        <v>2195</v>
      </c>
      <c r="X209" t="s">
        <v>2196</v>
      </c>
      <c r="AA209" t="s">
        <v>2206</v>
      </c>
      <c r="AB209">
        <v>0</v>
      </c>
      <c r="AC209">
        <v>0</v>
      </c>
      <c r="AD209">
        <v>0</v>
      </c>
      <c r="AE209">
        <v>1</v>
      </c>
      <c r="AF209">
        <v>1</v>
      </c>
      <c r="EK209" t="s">
        <v>2206</v>
      </c>
      <c r="EL209">
        <v>0</v>
      </c>
      <c r="EM209">
        <v>0</v>
      </c>
      <c r="EN209">
        <v>0</v>
      </c>
      <c r="EO209">
        <v>0</v>
      </c>
      <c r="EP209">
        <v>1</v>
      </c>
      <c r="EQ209">
        <v>1</v>
      </c>
      <c r="JB209" t="s">
        <v>2951</v>
      </c>
      <c r="JC209">
        <v>0</v>
      </c>
      <c r="JD209">
        <v>0</v>
      </c>
      <c r="JE209">
        <v>0</v>
      </c>
      <c r="JF209">
        <v>0</v>
      </c>
      <c r="JG209">
        <v>0</v>
      </c>
      <c r="JH209">
        <v>0</v>
      </c>
      <c r="JI209">
        <v>0</v>
      </c>
      <c r="JJ209">
        <v>0</v>
      </c>
      <c r="JK209">
        <v>0</v>
      </c>
      <c r="JL209">
        <v>0</v>
      </c>
      <c r="JM209">
        <v>1</v>
      </c>
      <c r="JN209">
        <v>1</v>
      </c>
      <c r="JO209">
        <v>0</v>
      </c>
      <c r="JP209">
        <v>1</v>
      </c>
      <c r="JQ209">
        <v>0</v>
      </c>
      <c r="JR209">
        <v>0</v>
      </c>
      <c r="JS209">
        <v>3</v>
      </c>
      <c r="JT209">
        <v>5</v>
      </c>
      <c r="OR209" t="s">
        <v>2198</v>
      </c>
      <c r="OS209">
        <v>2000</v>
      </c>
      <c r="OT209" t="s">
        <v>2199</v>
      </c>
      <c r="OW209">
        <v>20</v>
      </c>
      <c r="OX209">
        <v>90</v>
      </c>
      <c r="OY209">
        <v>1</v>
      </c>
      <c r="OZ209">
        <v>100</v>
      </c>
      <c r="PA209">
        <v>0</v>
      </c>
      <c r="PC209" t="s">
        <v>2198</v>
      </c>
      <c r="PD209">
        <v>2000</v>
      </c>
      <c r="PE209" t="s">
        <v>2199</v>
      </c>
      <c r="PH209">
        <v>15</v>
      </c>
      <c r="PI209">
        <v>90</v>
      </c>
      <c r="PJ209">
        <v>1</v>
      </c>
      <c r="PK209">
        <v>200</v>
      </c>
      <c r="PL209">
        <v>0</v>
      </c>
      <c r="PY209" t="s">
        <v>2198</v>
      </c>
      <c r="PZ209" t="s">
        <v>2220</v>
      </c>
      <c r="QB209">
        <v>3</v>
      </c>
      <c r="QC209">
        <v>1000</v>
      </c>
      <c r="QD209" t="s">
        <v>2199</v>
      </c>
      <c r="QG209">
        <v>30</v>
      </c>
      <c r="QH209">
        <v>90</v>
      </c>
      <c r="QI209">
        <v>1</v>
      </c>
      <c r="QJ209">
        <v>300</v>
      </c>
      <c r="QK209">
        <v>0</v>
      </c>
      <c r="QX209" t="s">
        <v>2195</v>
      </c>
      <c r="QZ209" t="s">
        <v>2618</v>
      </c>
      <c r="RA209">
        <v>0</v>
      </c>
      <c r="RB209">
        <v>0</v>
      </c>
      <c r="RC209">
        <v>0</v>
      </c>
      <c r="RD209">
        <v>0</v>
      </c>
      <c r="RE209">
        <v>0</v>
      </c>
      <c r="RF209">
        <v>0</v>
      </c>
      <c r="RG209">
        <v>0</v>
      </c>
      <c r="RH209">
        <v>0</v>
      </c>
      <c r="RI209">
        <v>0</v>
      </c>
      <c r="RJ209">
        <v>0</v>
      </c>
      <c r="RK209">
        <v>1</v>
      </c>
      <c r="RL209">
        <v>1</v>
      </c>
      <c r="RM209">
        <v>0</v>
      </c>
      <c r="RN209">
        <v>1</v>
      </c>
      <c r="RO209">
        <v>0</v>
      </c>
      <c r="RP209">
        <v>0</v>
      </c>
      <c r="RR209" t="s">
        <v>2775</v>
      </c>
      <c r="RS209">
        <v>1</v>
      </c>
      <c r="RT209">
        <v>0</v>
      </c>
      <c r="RU209">
        <v>0</v>
      </c>
      <c r="RV209">
        <v>0</v>
      </c>
      <c r="RW209">
        <v>0</v>
      </c>
      <c r="RX209">
        <v>1</v>
      </c>
      <c r="RY209">
        <v>0</v>
      </c>
      <c r="RZ209">
        <v>0</v>
      </c>
      <c r="SA209">
        <v>0</v>
      </c>
      <c r="SB209">
        <v>0</v>
      </c>
      <c r="SC209">
        <v>0</v>
      </c>
      <c r="SF209" t="s">
        <v>2204</v>
      </c>
      <c r="SG209">
        <v>1</v>
      </c>
      <c r="SH209">
        <v>0</v>
      </c>
      <c r="SI209">
        <v>0</v>
      </c>
      <c r="SJ209">
        <v>0</v>
      </c>
      <c r="AQG209" t="s">
        <v>2362</v>
      </c>
      <c r="AQH209">
        <v>0</v>
      </c>
      <c r="AQI209">
        <v>0</v>
      </c>
      <c r="AQJ209">
        <v>1</v>
      </c>
      <c r="AQK209">
        <v>0</v>
      </c>
      <c r="AQL209">
        <v>0</v>
      </c>
      <c r="AQM209">
        <v>1</v>
      </c>
      <c r="AQN209">
        <v>0</v>
      </c>
      <c r="AQO209">
        <v>0</v>
      </c>
      <c r="AQP209">
        <v>0</v>
      </c>
      <c r="AQQ209">
        <v>0</v>
      </c>
      <c r="AQS209" t="s">
        <v>2326</v>
      </c>
      <c r="AQT209">
        <v>0</v>
      </c>
      <c r="AQU209">
        <v>0</v>
      </c>
      <c r="AQV209">
        <v>0</v>
      </c>
      <c r="AQW209">
        <v>1</v>
      </c>
      <c r="AQX209">
        <v>0</v>
      </c>
      <c r="AQY209">
        <v>0</v>
      </c>
      <c r="AQZ209">
        <v>0</v>
      </c>
      <c r="ARA209">
        <v>0</v>
      </c>
      <c r="ARB209">
        <v>0</v>
      </c>
      <c r="ARC209">
        <v>0</v>
      </c>
      <c r="ARD209">
        <v>0</v>
      </c>
      <c r="ARF209" t="s">
        <v>2219</v>
      </c>
      <c r="ARG209" t="s">
        <v>2210</v>
      </c>
      <c r="ARH209">
        <v>0</v>
      </c>
      <c r="ARI209">
        <v>1</v>
      </c>
      <c r="ARJ209">
        <v>0</v>
      </c>
      <c r="ARK209">
        <v>0</v>
      </c>
      <c r="ARL209">
        <v>0</v>
      </c>
      <c r="ARM209">
        <v>0</v>
      </c>
      <c r="ARO209" t="s">
        <v>506</v>
      </c>
      <c r="ARP209">
        <v>0</v>
      </c>
      <c r="ARQ209">
        <v>0</v>
      </c>
      <c r="ARR209">
        <v>0</v>
      </c>
      <c r="ARS209">
        <v>0</v>
      </c>
      <c r="ART209">
        <v>0</v>
      </c>
      <c r="ARU209">
        <v>0</v>
      </c>
      <c r="ARW209">
        <v>1</v>
      </c>
      <c r="ARX209">
        <v>0</v>
      </c>
      <c r="ARY209">
        <v>0</v>
      </c>
      <c r="ASB209" t="s">
        <v>2211</v>
      </c>
      <c r="ASC209" t="s">
        <v>2782</v>
      </c>
      <c r="ASD209">
        <v>0</v>
      </c>
      <c r="ASE209">
        <v>1</v>
      </c>
      <c r="ASF209">
        <v>1</v>
      </c>
      <c r="ASG209">
        <v>0</v>
      </c>
      <c r="ASH209">
        <v>0</v>
      </c>
      <c r="ASI209">
        <v>0</v>
      </c>
      <c r="ASJ209">
        <v>0</v>
      </c>
      <c r="ASK209">
        <v>0</v>
      </c>
      <c r="ASL209">
        <v>0</v>
      </c>
      <c r="ASN209" t="s">
        <v>2265</v>
      </c>
      <c r="ASO209">
        <v>0</v>
      </c>
      <c r="ASP209">
        <v>0</v>
      </c>
      <c r="ASQ209">
        <v>0</v>
      </c>
      <c r="ASR209">
        <v>1</v>
      </c>
      <c r="ASS209">
        <v>0</v>
      </c>
      <c r="AST209">
        <v>0</v>
      </c>
      <c r="ASU209">
        <v>0</v>
      </c>
      <c r="ASV209">
        <v>0</v>
      </c>
      <c r="ASW209">
        <v>0</v>
      </c>
      <c r="ASX209">
        <v>0</v>
      </c>
      <c r="ASZ209" t="s">
        <v>2257</v>
      </c>
      <c r="ATA209">
        <v>0</v>
      </c>
      <c r="ATB209">
        <v>0</v>
      </c>
      <c r="ATC209">
        <v>0</v>
      </c>
      <c r="ATD209">
        <v>0</v>
      </c>
      <c r="ATE209">
        <v>1</v>
      </c>
      <c r="ATF209">
        <v>0</v>
      </c>
      <c r="ATG209">
        <v>0</v>
      </c>
      <c r="ATH209">
        <v>0</v>
      </c>
      <c r="ATI209">
        <v>0</v>
      </c>
      <c r="ATK209" t="s">
        <v>2229</v>
      </c>
      <c r="ATL209">
        <v>0</v>
      </c>
      <c r="ATM209">
        <v>0</v>
      </c>
      <c r="ATN209">
        <v>0</v>
      </c>
      <c r="ATO209">
        <v>0</v>
      </c>
      <c r="ATP209">
        <v>0</v>
      </c>
      <c r="ATQ209">
        <v>0</v>
      </c>
      <c r="ATR209">
        <v>0</v>
      </c>
      <c r="ATS209">
        <v>0</v>
      </c>
      <c r="ATT209">
        <v>1</v>
      </c>
      <c r="ATV209" t="s">
        <v>2273</v>
      </c>
      <c r="ATW209" t="s">
        <v>2229</v>
      </c>
      <c r="ATZ209" t="s">
        <v>2273</v>
      </c>
      <c r="AUA209" t="s">
        <v>2195</v>
      </c>
      <c r="AUC209" t="s">
        <v>2779</v>
      </c>
      <c r="AUI209">
        <v>471112770</v>
      </c>
      <c r="AUJ209" s="2">
        <v>45162.715787037043</v>
      </c>
      <c r="AUM209" t="s">
        <v>2214</v>
      </c>
      <c r="AUN209" t="s">
        <v>2215</v>
      </c>
      <c r="AUO209" t="s">
        <v>2216</v>
      </c>
    </row>
    <row r="210" spans="1:534 1125:1237" x14ac:dyDescent="0.35">
      <c r="A210">
        <v>209</v>
      </c>
      <c r="B210" t="s">
        <v>2952</v>
      </c>
      <c r="C210" s="2">
        <v>45162</v>
      </c>
      <c r="D210" t="s">
        <v>2771</v>
      </c>
      <c r="E210" t="s">
        <v>2772</v>
      </c>
      <c r="F210" s="2">
        <v>45162.557217847221</v>
      </c>
      <c r="G210" s="2">
        <v>45162.56245928241</v>
      </c>
      <c r="H210" t="s">
        <v>2189</v>
      </c>
      <c r="K210" t="s">
        <v>2536</v>
      </c>
      <c r="L210" s="2">
        <v>45162</v>
      </c>
      <c r="M210" t="s">
        <v>81</v>
      </c>
      <c r="N210" t="s">
        <v>2773</v>
      </c>
      <c r="O210" t="s">
        <v>90</v>
      </c>
      <c r="P210" t="s">
        <v>2192</v>
      </c>
      <c r="S210" t="s">
        <v>2538</v>
      </c>
      <c r="T210" t="s">
        <v>2774</v>
      </c>
      <c r="V210" t="s">
        <v>2195</v>
      </c>
      <c r="X210" t="s">
        <v>2196</v>
      </c>
      <c r="AA210" t="s">
        <v>2206</v>
      </c>
      <c r="AB210">
        <v>0</v>
      </c>
      <c r="AC210">
        <v>0</v>
      </c>
      <c r="AD210">
        <v>0</v>
      </c>
      <c r="AE210">
        <v>1</v>
      </c>
      <c r="AF210">
        <v>1</v>
      </c>
      <c r="EK210" t="s">
        <v>2206</v>
      </c>
      <c r="EL210">
        <v>0</v>
      </c>
      <c r="EM210">
        <v>0</v>
      </c>
      <c r="EN210">
        <v>0</v>
      </c>
      <c r="EO210">
        <v>0</v>
      </c>
      <c r="EP210">
        <v>1</v>
      </c>
      <c r="EQ210">
        <v>1</v>
      </c>
      <c r="JB210" t="s">
        <v>2618</v>
      </c>
      <c r="JC210">
        <v>0</v>
      </c>
      <c r="JD210">
        <v>0</v>
      </c>
      <c r="JE210">
        <v>0</v>
      </c>
      <c r="JF210">
        <v>0</v>
      </c>
      <c r="JG210">
        <v>0</v>
      </c>
      <c r="JH210">
        <v>0</v>
      </c>
      <c r="JI210">
        <v>0</v>
      </c>
      <c r="JJ210">
        <v>0</v>
      </c>
      <c r="JK210">
        <v>0</v>
      </c>
      <c r="JL210">
        <v>0</v>
      </c>
      <c r="JM210">
        <v>1</v>
      </c>
      <c r="JN210">
        <v>1</v>
      </c>
      <c r="JO210">
        <v>0</v>
      </c>
      <c r="JP210">
        <v>1</v>
      </c>
      <c r="JQ210">
        <v>0</v>
      </c>
      <c r="JR210">
        <v>0</v>
      </c>
      <c r="JS210">
        <v>3</v>
      </c>
      <c r="JT210">
        <v>5</v>
      </c>
      <c r="OR210" t="s">
        <v>2198</v>
      </c>
      <c r="OS210">
        <v>2000</v>
      </c>
      <c r="OT210" t="s">
        <v>2199</v>
      </c>
      <c r="OW210">
        <v>30</v>
      </c>
      <c r="OX210">
        <v>90</v>
      </c>
      <c r="OY210">
        <v>1</v>
      </c>
      <c r="OZ210">
        <v>500</v>
      </c>
      <c r="PA210">
        <v>0</v>
      </c>
      <c r="PC210" t="s">
        <v>2198</v>
      </c>
      <c r="PD210">
        <v>2000</v>
      </c>
      <c r="PE210" t="s">
        <v>2199</v>
      </c>
      <c r="PH210">
        <v>15</v>
      </c>
      <c r="PI210">
        <v>90</v>
      </c>
      <c r="PJ210">
        <v>1</v>
      </c>
      <c r="PK210">
        <v>400</v>
      </c>
      <c r="PL210">
        <v>0</v>
      </c>
      <c r="PY210" t="s">
        <v>2198</v>
      </c>
      <c r="PZ210" t="s">
        <v>2220</v>
      </c>
      <c r="QB210">
        <v>3</v>
      </c>
      <c r="QC210">
        <v>1000</v>
      </c>
      <c r="QD210" t="s">
        <v>2199</v>
      </c>
      <c r="QG210">
        <v>30</v>
      </c>
      <c r="QH210">
        <v>90</v>
      </c>
      <c r="QI210">
        <v>1</v>
      </c>
      <c r="QJ210">
        <v>1000</v>
      </c>
      <c r="QK210">
        <v>0</v>
      </c>
      <c r="QX210" t="s">
        <v>2195</v>
      </c>
      <c r="QZ210" t="s">
        <v>2618</v>
      </c>
      <c r="RA210">
        <v>0</v>
      </c>
      <c r="RB210">
        <v>0</v>
      </c>
      <c r="RC210">
        <v>0</v>
      </c>
      <c r="RD210">
        <v>0</v>
      </c>
      <c r="RE210">
        <v>0</v>
      </c>
      <c r="RF210">
        <v>0</v>
      </c>
      <c r="RG210">
        <v>0</v>
      </c>
      <c r="RH210">
        <v>0</v>
      </c>
      <c r="RI210">
        <v>0</v>
      </c>
      <c r="RJ210">
        <v>0</v>
      </c>
      <c r="RK210">
        <v>1</v>
      </c>
      <c r="RL210">
        <v>1</v>
      </c>
      <c r="RM210">
        <v>0</v>
      </c>
      <c r="RN210">
        <v>1</v>
      </c>
      <c r="RO210">
        <v>0</v>
      </c>
      <c r="RP210">
        <v>0</v>
      </c>
      <c r="RR210" t="s">
        <v>2775</v>
      </c>
      <c r="RS210">
        <v>1</v>
      </c>
      <c r="RT210">
        <v>0</v>
      </c>
      <c r="RU210">
        <v>0</v>
      </c>
      <c r="RV210">
        <v>0</v>
      </c>
      <c r="RW210">
        <v>0</v>
      </c>
      <c r="RX210">
        <v>1</v>
      </c>
      <c r="RY210">
        <v>0</v>
      </c>
      <c r="RZ210">
        <v>0</v>
      </c>
      <c r="SA210">
        <v>0</v>
      </c>
      <c r="SB210">
        <v>0</v>
      </c>
      <c r="SC210">
        <v>0</v>
      </c>
      <c r="SF210" t="s">
        <v>2204</v>
      </c>
      <c r="SG210">
        <v>1</v>
      </c>
      <c r="SH210">
        <v>0</v>
      </c>
      <c r="SI210">
        <v>0</v>
      </c>
      <c r="SJ210">
        <v>0</v>
      </c>
      <c r="AQG210" t="s">
        <v>2362</v>
      </c>
      <c r="AQH210">
        <v>0</v>
      </c>
      <c r="AQI210">
        <v>0</v>
      </c>
      <c r="AQJ210">
        <v>1</v>
      </c>
      <c r="AQK210">
        <v>0</v>
      </c>
      <c r="AQL210">
        <v>0</v>
      </c>
      <c r="AQM210">
        <v>1</v>
      </c>
      <c r="AQN210">
        <v>0</v>
      </c>
      <c r="AQO210">
        <v>0</v>
      </c>
      <c r="AQP210">
        <v>0</v>
      </c>
      <c r="AQQ210">
        <v>0</v>
      </c>
      <c r="AQS210" t="s">
        <v>2326</v>
      </c>
      <c r="AQT210">
        <v>0</v>
      </c>
      <c r="AQU210">
        <v>0</v>
      </c>
      <c r="AQV210">
        <v>0</v>
      </c>
      <c r="AQW210">
        <v>1</v>
      </c>
      <c r="AQX210">
        <v>0</v>
      </c>
      <c r="AQY210">
        <v>0</v>
      </c>
      <c r="AQZ210">
        <v>0</v>
      </c>
      <c r="ARA210">
        <v>0</v>
      </c>
      <c r="ARB210">
        <v>0</v>
      </c>
      <c r="ARC210">
        <v>0</v>
      </c>
      <c r="ARD210">
        <v>0</v>
      </c>
      <c r="ARF210" t="s">
        <v>2229</v>
      </c>
      <c r="ARG210" t="s">
        <v>2229</v>
      </c>
      <c r="ARH210">
        <v>0</v>
      </c>
      <c r="ARI210">
        <v>0</v>
      </c>
      <c r="ARJ210">
        <v>0</v>
      </c>
      <c r="ARK210">
        <v>0</v>
      </c>
      <c r="ARL210">
        <v>1</v>
      </c>
      <c r="ARM210">
        <v>0</v>
      </c>
      <c r="ARO210" t="s">
        <v>2229</v>
      </c>
      <c r="ARP210">
        <v>0</v>
      </c>
      <c r="ARQ210">
        <v>0</v>
      </c>
      <c r="ARR210">
        <v>0</v>
      </c>
      <c r="ARS210">
        <v>0</v>
      </c>
      <c r="ART210">
        <v>0</v>
      </c>
      <c r="ARU210">
        <v>0</v>
      </c>
      <c r="ARW210">
        <v>0</v>
      </c>
      <c r="ARX210">
        <v>1</v>
      </c>
      <c r="ARY210">
        <v>0</v>
      </c>
      <c r="ASB210" t="s">
        <v>2211</v>
      </c>
      <c r="ASC210" t="s">
        <v>2953</v>
      </c>
      <c r="ASD210">
        <v>0</v>
      </c>
      <c r="ASE210">
        <v>0</v>
      </c>
      <c r="ASF210">
        <v>1</v>
      </c>
      <c r="ASG210">
        <v>0</v>
      </c>
      <c r="ASH210">
        <v>0</v>
      </c>
      <c r="ASI210">
        <v>1</v>
      </c>
      <c r="ASJ210">
        <v>0</v>
      </c>
      <c r="ASK210">
        <v>0</v>
      </c>
      <c r="ASL210">
        <v>0</v>
      </c>
      <c r="ASN210" t="s">
        <v>2265</v>
      </c>
      <c r="ASO210">
        <v>0</v>
      </c>
      <c r="ASP210">
        <v>0</v>
      </c>
      <c r="ASQ210">
        <v>0</v>
      </c>
      <c r="ASR210">
        <v>1</v>
      </c>
      <c r="ASS210">
        <v>0</v>
      </c>
      <c r="AST210">
        <v>0</v>
      </c>
      <c r="ASU210">
        <v>0</v>
      </c>
      <c r="ASV210">
        <v>0</v>
      </c>
      <c r="ASW210">
        <v>0</v>
      </c>
      <c r="ASX210">
        <v>0</v>
      </c>
      <c r="ASZ210" t="s">
        <v>2257</v>
      </c>
      <c r="ATA210">
        <v>0</v>
      </c>
      <c r="ATB210">
        <v>0</v>
      </c>
      <c r="ATC210">
        <v>0</v>
      </c>
      <c r="ATD210">
        <v>0</v>
      </c>
      <c r="ATE210">
        <v>1</v>
      </c>
      <c r="ATF210">
        <v>0</v>
      </c>
      <c r="ATG210">
        <v>0</v>
      </c>
      <c r="ATH210">
        <v>0</v>
      </c>
      <c r="ATI210">
        <v>0</v>
      </c>
      <c r="ATK210" t="s">
        <v>2229</v>
      </c>
      <c r="ATL210">
        <v>0</v>
      </c>
      <c r="ATM210">
        <v>0</v>
      </c>
      <c r="ATN210">
        <v>0</v>
      </c>
      <c r="ATO210">
        <v>0</v>
      </c>
      <c r="ATP210">
        <v>0</v>
      </c>
      <c r="ATQ210">
        <v>0</v>
      </c>
      <c r="ATR210">
        <v>0</v>
      </c>
      <c r="ATS210">
        <v>0</v>
      </c>
      <c r="ATT210">
        <v>1</v>
      </c>
      <c r="ATV210" t="s">
        <v>2273</v>
      </c>
      <c r="ATW210" t="s">
        <v>2229</v>
      </c>
      <c r="ATZ210" t="s">
        <v>2273</v>
      </c>
      <c r="AUA210" t="s">
        <v>2195</v>
      </c>
      <c r="AUC210" t="s">
        <v>2779</v>
      </c>
      <c r="AUI210">
        <v>471112788</v>
      </c>
      <c r="AUJ210" s="2">
        <v>45162.715810185182</v>
      </c>
      <c r="AUM210" t="s">
        <v>2214</v>
      </c>
      <c r="AUN210" t="s">
        <v>2215</v>
      </c>
      <c r="AUO210" t="s">
        <v>2216</v>
      </c>
    </row>
    <row r="211" spans="1:534 1125:1237" x14ac:dyDescent="0.35">
      <c r="A211">
        <v>210</v>
      </c>
      <c r="B211" t="s">
        <v>2954</v>
      </c>
      <c r="C211" s="2">
        <v>45163</v>
      </c>
      <c r="D211" t="s">
        <v>2955</v>
      </c>
      <c r="E211" t="s">
        <v>2956</v>
      </c>
      <c r="F211" s="2">
        <v>45163.598650567132</v>
      </c>
      <c r="G211" s="2">
        <v>45163.653922824073</v>
      </c>
      <c r="H211" t="s">
        <v>2189</v>
      </c>
      <c r="K211" t="s">
        <v>2957</v>
      </c>
      <c r="L211" s="2">
        <v>45163</v>
      </c>
      <c r="M211" t="s">
        <v>99</v>
      </c>
      <c r="N211" t="s">
        <v>2958</v>
      </c>
      <c r="O211" t="s">
        <v>104</v>
      </c>
      <c r="P211" t="s">
        <v>2192</v>
      </c>
      <c r="S211" t="s">
        <v>2959</v>
      </c>
      <c r="T211" t="s">
        <v>2960</v>
      </c>
      <c r="V211" t="s">
        <v>2195</v>
      </c>
      <c r="X211" t="s">
        <v>2253</v>
      </c>
      <c r="AA211" t="s">
        <v>2303</v>
      </c>
      <c r="AB211">
        <v>1</v>
      </c>
      <c r="AC211">
        <v>1</v>
      </c>
      <c r="AD211">
        <v>1</v>
      </c>
      <c r="AE211">
        <v>0</v>
      </c>
      <c r="AF211">
        <v>3</v>
      </c>
      <c r="AH211" t="s">
        <v>2200</v>
      </c>
      <c r="AI211">
        <v>1500</v>
      </c>
      <c r="AJ211" t="s">
        <v>2199</v>
      </c>
      <c r="AM211">
        <v>20</v>
      </c>
      <c r="AN211">
        <v>14</v>
      </c>
      <c r="AO211">
        <v>0</v>
      </c>
      <c r="AP211">
        <v>1000</v>
      </c>
      <c r="AQ211">
        <v>600</v>
      </c>
      <c r="AS211" t="s">
        <v>2198</v>
      </c>
      <c r="AT211" t="s">
        <v>2285</v>
      </c>
      <c r="AU211">
        <v>1</v>
      </c>
      <c r="AV211">
        <v>1</v>
      </c>
      <c r="AW211">
        <v>5000</v>
      </c>
      <c r="AX211">
        <v>6000</v>
      </c>
      <c r="AY211" t="s">
        <v>2199</v>
      </c>
      <c r="BB211">
        <v>25</v>
      </c>
      <c r="BC211">
        <v>20</v>
      </c>
      <c r="BD211">
        <v>0</v>
      </c>
      <c r="BE211">
        <v>700</v>
      </c>
      <c r="BF211">
        <v>100</v>
      </c>
      <c r="BH211" t="s">
        <v>2200</v>
      </c>
      <c r="BI211" t="s">
        <v>2269</v>
      </c>
      <c r="BJ211">
        <v>1</v>
      </c>
      <c r="BK211">
        <v>1</v>
      </c>
      <c r="BL211">
        <v>500</v>
      </c>
      <c r="BM211">
        <v>350</v>
      </c>
      <c r="BN211" t="s">
        <v>2199</v>
      </c>
      <c r="BQ211">
        <v>14</v>
      </c>
      <c r="BR211">
        <v>20</v>
      </c>
      <c r="BS211">
        <v>1</v>
      </c>
      <c r="BT211">
        <v>1500</v>
      </c>
      <c r="BU211">
        <v>800</v>
      </c>
      <c r="BW211" t="s">
        <v>2195</v>
      </c>
      <c r="BY211" t="s">
        <v>2303</v>
      </c>
      <c r="BZ211">
        <v>1</v>
      </c>
      <c r="CA211">
        <v>1</v>
      </c>
      <c r="CB211">
        <v>1</v>
      </c>
      <c r="CC211">
        <v>0</v>
      </c>
      <c r="CE211" t="s">
        <v>2961</v>
      </c>
      <c r="CF211">
        <v>1</v>
      </c>
      <c r="CG211">
        <v>0</v>
      </c>
      <c r="CH211">
        <v>1</v>
      </c>
      <c r="CI211">
        <v>1</v>
      </c>
      <c r="CJ211">
        <v>0</v>
      </c>
      <c r="CK211">
        <v>1</v>
      </c>
      <c r="CL211">
        <v>1</v>
      </c>
      <c r="CM211">
        <v>0</v>
      </c>
      <c r="CN211">
        <v>0</v>
      </c>
      <c r="CO211">
        <v>0</v>
      </c>
      <c r="CP211">
        <v>0</v>
      </c>
      <c r="CS211" t="s">
        <v>2204</v>
      </c>
      <c r="CT211">
        <v>1</v>
      </c>
      <c r="CU211">
        <v>0</v>
      </c>
      <c r="CV211">
        <v>0</v>
      </c>
      <c r="CW211">
        <v>0</v>
      </c>
      <c r="EK211" t="s">
        <v>2254</v>
      </c>
      <c r="EL211">
        <v>1</v>
      </c>
      <c r="EM211">
        <v>1</v>
      </c>
      <c r="EN211">
        <v>1</v>
      </c>
      <c r="EO211">
        <v>1</v>
      </c>
      <c r="EP211">
        <v>0</v>
      </c>
      <c r="EQ211">
        <v>4</v>
      </c>
      <c r="ES211" t="s">
        <v>2200</v>
      </c>
      <c r="ET211">
        <v>7000</v>
      </c>
      <c r="EU211" t="s">
        <v>2199</v>
      </c>
      <c r="EX211">
        <v>14</v>
      </c>
      <c r="EY211">
        <v>20</v>
      </c>
      <c r="EZ211">
        <v>1</v>
      </c>
      <c r="FA211">
        <v>1500</v>
      </c>
      <c r="FB211">
        <v>500</v>
      </c>
      <c r="FD211" t="s">
        <v>2200</v>
      </c>
      <c r="FE211">
        <v>22500</v>
      </c>
      <c r="FF211" t="s">
        <v>2199</v>
      </c>
      <c r="FI211">
        <v>14</v>
      </c>
      <c r="FJ211">
        <v>20</v>
      </c>
      <c r="FK211">
        <v>1</v>
      </c>
      <c r="FL211">
        <v>700</v>
      </c>
      <c r="FM211">
        <v>100</v>
      </c>
      <c r="FO211" t="s">
        <v>2200</v>
      </c>
      <c r="FP211">
        <v>2000</v>
      </c>
      <c r="FQ211" t="s">
        <v>2199</v>
      </c>
      <c r="FT211">
        <v>14</v>
      </c>
      <c r="FU211">
        <v>20</v>
      </c>
      <c r="FV211">
        <v>1</v>
      </c>
      <c r="FW211">
        <v>1000</v>
      </c>
      <c r="FX211">
        <v>500</v>
      </c>
      <c r="FZ211" t="s">
        <v>2200</v>
      </c>
      <c r="GA211">
        <v>3000</v>
      </c>
      <c r="GB211" t="s">
        <v>2199</v>
      </c>
      <c r="GE211">
        <v>14</v>
      </c>
      <c r="GF211">
        <v>20</v>
      </c>
      <c r="GG211">
        <v>1</v>
      </c>
      <c r="GH211">
        <v>1000</v>
      </c>
      <c r="GI211">
        <v>400</v>
      </c>
      <c r="GK211" t="s">
        <v>2195</v>
      </c>
      <c r="GM211" t="s">
        <v>2254</v>
      </c>
      <c r="GN211">
        <v>1</v>
      </c>
      <c r="GO211">
        <v>1</v>
      </c>
      <c r="GP211">
        <v>1</v>
      </c>
      <c r="GQ211">
        <v>1</v>
      </c>
      <c r="GR211">
        <v>0</v>
      </c>
      <c r="GT211" t="s">
        <v>2961</v>
      </c>
      <c r="GU211">
        <v>1</v>
      </c>
      <c r="GV211">
        <v>0</v>
      </c>
      <c r="GW211">
        <v>1</v>
      </c>
      <c r="GX211">
        <v>1</v>
      </c>
      <c r="GY211">
        <v>0</v>
      </c>
      <c r="GZ211">
        <v>1</v>
      </c>
      <c r="HA211">
        <v>1</v>
      </c>
      <c r="HB211">
        <v>0</v>
      </c>
      <c r="HC211">
        <v>0</v>
      </c>
      <c r="HD211">
        <v>0</v>
      </c>
      <c r="HE211">
        <v>0</v>
      </c>
      <c r="HH211" t="s">
        <v>2204</v>
      </c>
      <c r="HI211">
        <v>1</v>
      </c>
      <c r="HJ211">
        <v>0</v>
      </c>
      <c r="HK211">
        <v>0</v>
      </c>
      <c r="HL211">
        <v>0</v>
      </c>
      <c r="JB211" t="s">
        <v>2314</v>
      </c>
      <c r="JC211">
        <v>1</v>
      </c>
      <c r="JD211">
        <v>1</v>
      </c>
      <c r="JE211">
        <v>1</v>
      </c>
      <c r="JF211">
        <v>1</v>
      </c>
      <c r="JG211">
        <v>1</v>
      </c>
      <c r="JH211">
        <v>1</v>
      </c>
      <c r="JI211">
        <v>1</v>
      </c>
      <c r="JJ211">
        <v>1</v>
      </c>
      <c r="JK211">
        <v>1</v>
      </c>
      <c r="JL211">
        <v>1</v>
      </c>
      <c r="JM211">
        <v>1</v>
      </c>
      <c r="JN211">
        <v>1</v>
      </c>
      <c r="JO211">
        <v>1</v>
      </c>
      <c r="JP211">
        <v>1</v>
      </c>
      <c r="JQ211">
        <v>1</v>
      </c>
      <c r="JR211">
        <v>0</v>
      </c>
      <c r="JS211">
        <v>15</v>
      </c>
      <c r="JT211">
        <v>22</v>
      </c>
      <c r="JV211" t="s">
        <v>2200</v>
      </c>
      <c r="JW211">
        <v>200</v>
      </c>
      <c r="JX211" t="s">
        <v>2552</v>
      </c>
      <c r="KA211">
        <v>7</v>
      </c>
      <c r="KB211">
        <v>10</v>
      </c>
      <c r="KC211">
        <v>1</v>
      </c>
      <c r="KD211">
        <v>100</v>
      </c>
      <c r="KE211">
        <v>40</v>
      </c>
      <c r="KG211" t="s">
        <v>2200</v>
      </c>
      <c r="KH211" t="s">
        <v>2262</v>
      </c>
      <c r="KI211">
        <v>1</v>
      </c>
      <c r="KJ211">
        <v>1</v>
      </c>
      <c r="KK211">
        <v>5000</v>
      </c>
      <c r="KL211">
        <v>100</v>
      </c>
      <c r="KM211" t="s">
        <v>2552</v>
      </c>
      <c r="KP211">
        <v>14</v>
      </c>
      <c r="KQ211">
        <v>14</v>
      </c>
      <c r="KR211">
        <v>1</v>
      </c>
      <c r="KS211">
        <v>20</v>
      </c>
      <c r="KT211">
        <v>10</v>
      </c>
      <c r="KV211" t="s">
        <v>2446</v>
      </c>
      <c r="LM211" t="s">
        <v>2200</v>
      </c>
      <c r="LN211">
        <v>8500</v>
      </c>
      <c r="LO211" t="s">
        <v>2199</v>
      </c>
      <c r="LR211">
        <v>15</v>
      </c>
      <c r="LS211">
        <v>20</v>
      </c>
      <c r="LT211">
        <v>1</v>
      </c>
      <c r="LU211">
        <v>800</v>
      </c>
      <c r="LV211">
        <v>300</v>
      </c>
      <c r="LX211" t="s">
        <v>2200</v>
      </c>
      <c r="LY211">
        <v>7500</v>
      </c>
      <c r="LZ211" t="s">
        <v>2199</v>
      </c>
      <c r="MC211">
        <v>15</v>
      </c>
      <c r="MD211">
        <v>20</v>
      </c>
      <c r="ME211">
        <v>1</v>
      </c>
      <c r="MF211">
        <v>800</v>
      </c>
      <c r="MG211">
        <v>300</v>
      </c>
      <c r="MI211" t="s">
        <v>2200</v>
      </c>
      <c r="MJ211">
        <v>2000</v>
      </c>
      <c r="MK211" t="s">
        <v>2199</v>
      </c>
      <c r="MN211">
        <v>15</v>
      </c>
      <c r="MO211">
        <v>20</v>
      </c>
      <c r="MP211">
        <v>1</v>
      </c>
      <c r="MQ211">
        <v>500</v>
      </c>
      <c r="MR211">
        <v>200</v>
      </c>
      <c r="MT211" t="s">
        <v>2200</v>
      </c>
      <c r="MU211">
        <v>200</v>
      </c>
      <c r="MV211" t="s">
        <v>2199</v>
      </c>
      <c r="MY211">
        <v>15</v>
      </c>
      <c r="MZ211">
        <v>20</v>
      </c>
      <c r="NA211">
        <v>1</v>
      </c>
      <c r="NB211">
        <v>500</v>
      </c>
      <c r="NC211">
        <v>250</v>
      </c>
      <c r="NE211" t="s">
        <v>2200</v>
      </c>
      <c r="NF211" t="s">
        <v>2240</v>
      </c>
      <c r="NG211">
        <v>1</v>
      </c>
      <c r="NH211">
        <v>1</v>
      </c>
      <c r="NI211">
        <v>1</v>
      </c>
      <c r="NJ211">
        <v>750</v>
      </c>
      <c r="NK211">
        <v>1250</v>
      </c>
      <c r="NL211">
        <v>2000</v>
      </c>
      <c r="NM211" t="s">
        <v>2199</v>
      </c>
      <c r="NP211">
        <v>15</v>
      </c>
      <c r="NQ211">
        <v>20</v>
      </c>
      <c r="NR211">
        <v>1</v>
      </c>
      <c r="NS211">
        <v>300</v>
      </c>
      <c r="NT211">
        <v>100</v>
      </c>
      <c r="NV211" t="s">
        <v>2200</v>
      </c>
      <c r="NW211">
        <v>2250</v>
      </c>
      <c r="NX211" t="s">
        <v>2199</v>
      </c>
      <c r="OA211">
        <v>15</v>
      </c>
      <c r="OB211">
        <v>20</v>
      </c>
      <c r="OC211">
        <v>1</v>
      </c>
      <c r="OD211">
        <v>500</v>
      </c>
      <c r="OE211">
        <v>150</v>
      </c>
      <c r="OG211" t="s">
        <v>2200</v>
      </c>
      <c r="OH211">
        <v>4500</v>
      </c>
      <c r="OI211" t="s">
        <v>2199</v>
      </c>
      <c r="OL211">
        <v>15</v>
      </c>
      <c r="OM211">
        <v>20</v>
      </c>
      <c r="ON211">
        <v>1</v>
      </c>
      <c r="OO211">
        <v>500</v>
      </c>
      <c r="OP211">
        <v>200</v>
      </c>
      <c r="OR211" t="s">
        <v>2200</v>
      </c>
      <c r="OS211">
        <v>3000</v>
      </c>
      <c r="OT211" t="s">
        <v>2199</v>
      </c>
      <c r="OW211">
        <v>15</v>
      </c>
      <c r="OX211">
        <v>20</v>
      </c>
      <c r="OY211">
        <v>1</v>
      </c>
      <c r="OZ211">
        <v>300</v>
      </c>
      <c r="PA211">
        <v>100</v>
      </c>
      <c r="PC211" t="s">
        <v>2200</v>
      </c>
      <c r="PD211">
        <v>3000</v>
      </c>
      <c r="PE211" t="s">
        <v>2199</v>
      </c>
      <c r="PH211">
        <v>15</v>
      </c>
      <c r="PI211">
        <v>20</v>
      </c>
      <c r="PJ211">
        <v>1</v>
      </c>
      <c r="PK211">
        <v>300</v>
      </c>
      <c r="PL211">
        <v>100</v>
      </c>
      <c r="PN211" t="s">
        <v>2200</v>
      </c>
      <c r="PO211">
        <v>6000</v>
      </c>
      <c r="PP211" t="s">
        <v>2199</v>
      </c>
      <c r="PS211">
        <v>15</v>
      </c>
      <c r="PT211">
        <v>20</v>
      </c>
      <c r="PU211">
        <v>1</v>
      </c>
      <c r="PV211">
        <v>300</v>
      </c>
      <c r="PW211">
        <v>100</v>
      </c>
      <c r="PY211" t="s">
        <v>2200</v>
      </c>
      <c r="PZ211" t="s">
        <v>2195</v>
      </c>
      <c r="QA211">
        <v>7500</v>
      </c>
      <c r="QD211" t="s">
        <v>2199</v>
      </c>
      <c r="QG211">
        <v>15</v>
      </c>
      <c r="QH211">
        <v>20</v>
      </c>
      <c r="QI211">
        <v>1</v>
      </c>
      <c r="QJ211">
        <v>500</v>
      </c>
      <c r="QK211">
        <v>200</v>
      </c>
      <c r="QM211" t="s">
        <v>2200</v>
      </c>
      <c r="QN211">
        <v>600</v>
      </c>
      <c r="QO211" t="s">
        <v>2199</v>
      </c>
      <c r="QR211">
        <v>15</v>
      </c>
      <c r="QS211">
        <v>20</v>
      </c>
      <c r="QT211">
        <v>1</v>
      </c>
      <c r="QU211">
        <v>1000</v>
      </c>
      <c r="QV211">
        <v>300</v>
      </c>
      <c r="QX211" t="s">
        <v>2195</v>
      </c>
      <c r="QZ211" t="s">
        <v>2314</v>
      </c>
      <c r="RA211">
        <v>1</v>
      </c>
      <c r="RB211">
        <v>1</v>
      </c>
      <c r="RC211">
        <v>1</v>
      </c>
      <c r="RD211">
        <v>1</v>
      </c>
      <c r="RE211">
        <v>1</v>
      </c>
      <c r="RF211">
        <v>1</v>
      </c>
      <c r="RG211">
        <v>1</v>
      </c>
      <c r="RH211">
        <v>1</v>
      </c>
      <c r="RI211">
        <v>1</v>
      </c>
      <c r="RJ211">
        <v>1</v>
      </c>
      <c r="RK211">
        <v>1</v>
      </c>
      <c r="RL211">
        <v>1</v>
      </c>
      <c r="RM211">
        <v>1</v>
      </c>
      <c r="RN211">
        <v>1</v>
      </c>
      <c r="RO211">
        <v>1</v>
      </c>
      <c r="RP211">
        <v>0</v>
      </c>
      <c r="RR211" t="s">
        <v>2962</v>
      </c>
      <c r="RS211">
        <v>1</v>
      </c>
      <c r="RT211">
        <v>0</v>
      </c>
      <c r="RU211">
        <v>1</v>
      </c>
      <c r="RV211">
        <v>1</v>
      </c>
      <c r="RW211">
        <v>0</v>
      </c>
      <c r="RX211">
        <v>1</v>
      </c>
      <c r="RY211">
        <v>1</v>
      </c>
      <c r="RZ211">
        <v>0</v>
      </c>
      <c r="SA211">
        <v>0</v>
      </c>
      <c r="SB211">
        <v>0</v>
      </c>
      <c r="SC211">
        <v>0</v>
      </c>
      <c r="SF211" t="s">
        <v>2204</v>
      </c>
      <c r="SG211">
        <v>1</v>
      </c>
      <c r="SH211">
        <v>0</v>
      </c>
      <c r="SI211">
        <v>0</v>
      </c>
      <c r="SJ211">
        <v>0</v>
      </c>
      <c r="AQG211" t="s">
        <v>2362</v>
      </c>
      <c r="AQH211">
        <v>0</v>
      </c>
      <c r="AQI211">
        <v>0</v>
      </c>
      <c r="AQJ211">
        <v>1</v>
      </c>
      <c r="AQK211">
        <v>0</v>
      </c>
      <c r="AQL211">
        <v>0</v>
      </c>
      <c r="AQM211">
        <v>1</v>
      </c>
      <c r="AQN211">
        <v>0</v>
      </c>
      <c r="AQO211">
        <v>0</v>
      </c>
      <c r="AQP211">
        <v>0</v>
      </c>
      <c r="AQQ211">
        <v>0</v>
      </c>
      <c r="AQS211" t="s">
        <v>2472</v>
      </c>
      <c r="AQT211">
        <v>0</v>
      </c>
      <c r="AQU211">
        <v>0</v>
      </c>
      <c r="AQV211">
        <v>1</v>
      </c>
      <c r="AQW211">
        <v>0</v>
      </c>
      <c r="AQX211">
        <v>0</v>
      </c>
      <c r="AQY211">
        <v>1</v>
      </c>
      <c r="AQZ211">
        <v>1</v>
      </c>
      <c r="ARA211">
        <v>0</v>
      </c>
      <c r="ARB211">
        <v>0</v>
      </c>
      <c r="ARC211">
        <v>0</v>
      </c>
      <c r="ARD211">
        <v>0</v>
      </c>
      <c r="ARF211" t="s">
        <v>2335</v>
      </c>
      <c r="ARG211" t="s">
        <v>2561</v>
      </c>
      <c r="ARH211">
        <v>0</v>
      </c>
      <c r="ARI211">
        <v>1</v>
      </c>
      <c r="ARJ211">
        <v>1</v>
      </c>
      <c r="ARK211">
        <v>1</v>
      </c>
      <c r="ARL211">
        <v>0</v>
      </c>
      <c r="ARM211">
        <v>0</v>
      </c>
      <c r="ARO211" t="s">
        <v>2206</v>
      </c>
      <c r="ARP211">
        <v>1</v>
      </c>
      <c r="ARQ211">
        <v>0</v>
      </c>
      <c r="ARR211">
        <v>0</v>
      </c>
      <c r="ARS211">
        <v>0</v>
      </c>
      <c r="ART211">
        <v>0</v>
      </c>
      <c r="ARU211">
        <v>0</v>
      </c>
      <c r="ARW211">
        <v>0</v>
      </c>
      <c r="ARX211">
        <v>0</v>
      </c>
      <c r="ARY211">
        <v>0</v>
      </c>
      <c r="ASB211" t="s">
        <v>2211</v>
      </c>
      <c r="ASC211" t="s">
        <v>2245</v>
      </c>
      <c r="ASD211">
        <v>0</v>
      </c>
      <c r="ASE211">
        <v>0</v>
      </c>
      <c r="ASF211">
        <v>1</v>
      </c>
      <c r="ASG211">
        <v>0</v>
      </c>
      <c r="ASH211">
        <v>0</v>
      </c>
      <c r="ASI211">
        <v>0</v>
      </c>
      <c r="ASJ211">
        <v>0</v>
      </c>
      <c r="ASK211">
        <v>0</v>
      </c>
      <c r="ASL211">
        <v>0</v>
      </c>
      <c r="ASN211" t="s">
        <v>2265</v>
      </c>
      <c r="ASO211">
        <v>0</v>
      </c>
      <c r="ASP211">
        <v>0</v>
      </c>
      <c r="ASQ211">
        <v>0</v>
      </c>
      <c r="ASR211">
        <v>1</v>
      </c>
      <c r="ASS211">
        <v>0</v>
      </c>
      <c r="AST211">
        <v>0</v>
      </c>
      <c r="ASU211">
        <v>0</v>
      </c>
      <c r="ASV211">
        <v>0</v>
      </c>
      <c r="ASW211">
        <v>0</v>
      </c>
      <c r="ASX211">
        <v>0</v>
      </c>
      <c r="ASZ211" t="s">
        <v>2943</v>
      </c>
      <c r="ATA211">
        <v>0</v>
      </c>
      <c r="ATB211">
        <v>1</v>
      </c>
      <c r="ATC211">
        <v>0</v>
      </c>
      <c r="ATD211">
        <v>0</v>
      </c>
      <c r="ATE211">
        <v>1</v>
      </c>
      <c r="ATF211">
        <v>0</v>
      </c>
      <c r="ATG211">
        <v>0</v>
      </c>
      <c r="ATH211">
        <v>0</v>
      </c>
      <c r="ATI211">
        <v>0</v>
      </c>
      <c r="ATK211" t="s">
        <v>2963</v>
      </c>
      <c r="ATL211">
        <v>0</v>
      </c>
      <c r="ATM211">
        <v>0</v>
      </c>
      <c r="ATN211">
        <v>1</v>
      </c>
      <c r="ATO211">
        <v>1</v>
      </c>
      <c r="ATP211">
        <v>1</v>
      </c>
      <c r="ATQ211">
        <v>0</v>
      </c>
      <c r="ATR211">
        <v>0</v>
      </c>
      <c r="ATS211">
        <v>0</v>
      </c>
      <c r="ATT211">
        <v>0</v>
      </c>
      <c r="ATV211" t="s">
        <v>2248</v>
      </c>
      <c r="ATW211" t="s">
        <v>2195</v>
      </c>
      <c r="ATY211" t="s">
        <v>2964</v>
      </c>
      <c r="ATZ211" t="s">
        <v>2228</v>
      </c>
      <c r="AUA211" t="s">
        <v>2195</v>
      </c>
      <c r="AUB211" t="s">
        <v>2965</v>
      </c>
      <c r="AUD211" t="s">
        <v>2966</v>
      </c>
      <c r="AUF211" t="s">
        <v>2967</v>
      </c>
      <c r="AUI211">
        <v>471721732</v>
      </c>
      <c r="AUJ211" s="2">
        <v>45164.485069444447</v>
      </c>
      <c r="AUM211" t="s">
        <v>2214</v>
      </c>
      <c r="AUN211" t="s">
        <v>2215</v>
      </c>
      <c r="AUO211" t="s">
        <v>2216</v>
      </c>
    </row>
    <row r="212" spans="1:534 1125:1237" x14ac:dyDescent="0.35">
      <c r="A212">
        <v>211</v>
      </c>
      <c r="B212" t="s">
        <v>2968</v>
      </c>
      <c r="C212" s="2">
        <v>45163</v>
      </c>
      <c r="D212" t="s">
        <v>2955</v>
      </c>
      <c r="E212" t="s">
        <v>2956</v>
      </c>
      <c r="F212" s="2">
        <v>45163.684048368057</v>
      </c>
      <c r="G212" s="2">
        <v>45163.738015162038</v>
      </c>
      <c r="H212" t="s">
        <v>2189</v>
      </c>
      <c r="K212" t="s">
        <v>2957</v>
      </c>
      <c r="L212" s="2">
        <v>45163</v>
      </c>
      <c r="M212" t="s">
        <v>99</v>
      </c>
      <c r="N212" t="s">
        <v>2958</v>
      </c>
      <c r="O212" t="s">
        <v>104</v>
      </c>
      <c r="P212" t="s">
        <v>2192</v>
      </c>
      <c r="S212" t="s">
        <v>2959</v>
      </c>
      <c r="T212" t="s">
        <v>2960</v>
      </c>
      <c r="V212" t="s">
        <v>2195</v>
      </c>
      <c r="X212" t="s">
        <v>2253</v>
      </c>
      <c r="AA212" t="s">
        <v>2303</v>
      </c>
      <c r="AB212">
        <v>1</v>
      </c>
      <c r="AC212">
        <v>1</v>
      </c>
      <c r="AD212">
        <v>1</v>
      </c>
      <c r="AE212">
        <v>0</v>
      </c>
      <c r="AF212">
        <v>3</v>
      </c>
      <c r="AH212" t="s">
        <v>2200</v>
      </c>
      <c r="AI212">
        <v>2000</v>
      </c>
      <c r="AJ212" t="s">
        <v>2199</v>
      </c>
      <c r="AM212">
        <v>14</v>
      </c>
      <c r="AN212">
        <v>15</v>
      </c>
      <c r="AO212">
        <v>1</v>
      </c>
      <c r="AP212">
        <v>500</v>
      </c>
      <c r="AQ212">
        <v>200</v>
      </c>
      <c r="AS212" t="s">
        <v>2198</v>
      </c>
      <c r="AT212" t="s">
        <v>2285</v>
      </c>
      <c r="AU212">
        <v>1</v>
      </c>
      <c r="AV212">
        <v>1</v>
      </c>
      <c r="AW212">
        <v>5000</v>
      </c>
      <c r="AX212">
        <v>6000</v>
      </c>
      <c r="AY212" t="s">
        <v>2199</v>
      </c>
      <c r="BB212">
        <v>14</v>
      </c>
      <c r="BC212">
        <v>15</v>
      </c>
      <c r="BD212">
        <v>1</v>
      </c>
      <c r="BE212">
        <v>500</v>
      </c>
      <c r="BF212">
        <v>100</v>
      </c>
      <c r="BH212" t="s">
        <v>2200</v>
      </c>
      <c r="BI212" t="s">
        <v>2269</v>
      </c>
      <c r="BJ212">
        <v>1</v>
      </c>
      <c r="BK212">
        <v>1</v>
      </c>
      <c r="BL212">
        <v>500</v>
      </c>
      <c r="BM212">
        <v>350</v>
      </c>
      <c r="BN212" t="s">
        <v>2199</v>
      </c>
      <c r="BQ212">
        <v>14</v>
      </c>
      <c r="BR212">
        <v>15</v>
      </c>
      <c r="BS212">
        <v>1</v>
      </c>
      <c r="BT212">
        <v>1500</v>
      </c>
      <c r="BU212">
        <v>500</v>
      </c>
      <c r="BW212" t="s">
        <v>2195</v>
      </c>
      <c r="BY212" t="s">
        <v>2303</v>
      </c>
      <c r="BZ212">
        <v>1</v>
      </c>
      <c r="CA212">
        <v>1</v>
      </c>
      <c r="CB212">
        <v>1</v>
      </c>
      <c r="CC212">
        <v>0</v>
      </c>
      <c r="CE212" t="s">
        <v>2969</v>
      </c>
      <c r="CF212">
        <v>1</v>
      </c>
      <c r="CG212">
        <v>0</v>
      </c>
      <c r="CH212">
        <v>1</v>
      </c>
      <c r="CI212">
        <v>1</v>
      </c>
      <c r="CJ212">
        <v>1</v>
      </c>
      <c r="CK212">
        <v>1</v>
      </c>
      <c r="CL212">
        <v>1</v>
      </c>
      <c r="CM212">
        <v>0</v>
      </c>
      <c r="CN212">
        <v>0</v>
      </c>
      <c r="CO212">
        <v>0</v>
      </c>
      <c r="CP212">
        <v>0</v>
      </c>
      <c r="CS212" t="s">
        <v>2204</v>
      </c>
      <c r="CT212">
        <v>1</v>
      </c>
      <c r="CU212">
        <v>0</v>
      </c>
      <c r="CV212">
        <v>0</v>
      </c>
      <c r="CW212">
        <v>0</v>
      </c>
      <c r="EK212" t="s">
        <v>2254</v>
      </c>
      <c r="EL212">
        <v>1</v>
      </c>
      <c r="EM212">
        <v>1</v>
      </c>
      <c r="EN212">
        <v>1</v>
      </c>
      <c r="EO212">
        <v>1</v>
      </c>
      <c r="EP212">
        <v>0</v>
      </c>
      <c r="EQ212">
        <v>4</v>
      </c>
      <c r="ES212" t="s">
        <v>2200</v>
      </c>
      <c r="ET212">
        <v>7500</v>
      </c>
      <c r="EU212" t="s">
        <v>2199</v>
      </c>
      <c r="EX212">
        <v>14</v>
      </c>
      <c r="EY212">
        <v>15</v>
      </c>
      <c r="EZ212">
        <v>1</v>
      </c>
      <c r="FA212">
        <v>1000</v>
      </c>
      <c r="FB212">
        <v>200</v>
      </c>
      <c r="FD212" t="s">
        <v>2200</v>
      </c>
      <c r="FE212">
        <v>15000</v>
      </c>
      <c r="FF212" t="s">
        <v>2199</v>
      </c>
      <c r="FI212">
        <v>14</v>
      </c>
      <c r="FJ212">
        <v>15</v>
      </c>
      <c r="FK212">
        <v>1</v>
      </c>
      <c r="FL212">
        <v>300</v>
      </c>
      <c r="FM212">
        <v>75</v>
      </c>
      <c r="FO212" t="s">
        <v>2200</v>
      </c>
      <c r="FP212">
        <v>1500</v>
      </c>
      <c r="FQ212" t="s">
        <v>2199</v>
      </c>
      <c r="FT212">
        <v>14</v>
      </c>
      <c r="FU212">
        <v>15</v>
      </c>
      <c r="FV212">
        <v>1</v>
      </c>
      <c r="FW212">
        <v>300</v>
      </c>
      <c r="FX212">
        <v>100</v>
      </c>
      <c r="FZ212" t="s">
        <v>2200</v>
      </c>
      <c r="GA212">
        <v>2500</v>
      </c>
      <c r="GB212" t="s">
        <v>2199</v>
      </c>
      <c r="GE212">
        <v>14</v>
      </c>
      <c r="GF212">
        <v>15</v>
      </c>
      <c r="GG212">
        <v>1</v>
      </c>
      <c r="GH212">
        <v>300</v>
      </c>
      <c r="GI212">
        <v>100</v>
      </c>
      <c r="GK212" t="s">
        <v>2195</v>
      </c>
      <c r="GM212" t="s">
        <v>2254</v>
      </c>
      <c r="GN212">
        <v>1</v>
      </c>
      <c r="GO212">
        <v>1</v>
      </c>
      <c r="GP212">
        <v>1</v>
      </c>
      <c r="GQ212">
        <v>1</v>
      </c>
      <c r="GR212">
        <v>0</v>
      </c>
      <c r="GT212" t="s">
        <v>2970</v>
      </c>
      <c r="GU212">
        <v>1</v>
      </c>
      <c r="GV212">
        <v>0</v>
      </c>
      <c r="GW212">
        <v>1</v>
      </c>
      <c r="GX212">
        <v>1</v>
      </c>
      <c r="GY212">
        <v>1</v>
      </c>
      <c r="GZ212">
        <v>1</v>
      </c>
      <c r="HA212">
        <v>1</v>
      </c>
      <c r="HB212">
        <v>0</v>
      </c>
      <c r="HC212">
        <v>0</v>
      </c>
      <c r="HD212">
        <v>0</v>
      </c>
      <c r="HE212">
        <v>0</v>
      </c>
      <c r="HH212" t="s">
        <v>2204</v>
      </c>
      <c r="HI212">
        <v>1</v>
      </c>
      <c r="HJ212">
        <v>0</v>
      </c>
      <c r="HK212">
        <v>0</v>
      </c>
      <c r="HL212">
        <v>0</v>
      </c>
      <c r="JB212" t="s">
        <v>2314</v>
      </c>
      <c r="JC212">
        <v>1</v>
      </c>
      <c r="JD212">
        <v>1</v>
      </c>
      <c r="JE212">
        <v>1</v>
      </c>
      <c r="JF212">
        <v>1</v>
      </c>
      <c r="JG212">
        <v>1</v>
      </c>
      <c r="JH212">
        <v>1</v>
      </c>
      <c r="JI212">
        <v>1</v>
      </c>
      <c r="JJ212">
        <v>1</v>
      </c>
      <c r="JK212">
        <v>1</v>
      </c>
      <c r="JL212">
        <v>1</v>
      </c>
      <c r="JM212">
        <v>1</v>
      </c>
      <c r="JN212">
        <v>1</v>
      </c>
      <c r="JO212">
        <v>1</v>
      </c>
      <c r="JP212">
        <v>1</v>
      </c>
      <c r="JQ212">
        <v>1</v>
      </c>
      <c r="JR212">
        <v>0</v>
      </c>
      <c r="JS212">
        <v>15</v>
      </c>
      <c r="JT212">
        <v>22</v>
      </c>
      <c r="JV212" t="s">
        <v>2200</v>
      </c>
      <c r="JW212">
        <v>200</v>
      </c>
      <c r="JX212" t="s">
        <v>2552</v>
      </c>
      <c r="KA212">
        <v>14</v>
      </c>
      <c r="KB212">
        <v>7</v>
      </c>
      <c r="KC212">
        <v>0</v>
      </c>
      <c r="KD212">
        <v>150</v>
      </c>
      <c r="KE212">
        <v>50</v>
      </c>
      <c r="KG212" t="s">
        <v>2200</v>
      </c>
      <c r="KH212" t="s">
        <v>2262</v>
      </c>
      <c r="KI212">
        <v>1</v>
      </c>
      <c r="KJ212">
        <v>1</v>
      </c>
      <c r="KK212">
        <v>5000</v>
      </c>
      <c r="KL212">
        <v>100</v>
      </c>
      <c r="KM212" t="s">
        <v>2552</v>
      </c>
      <c r="KP212">
        <v>14</v>
      </c>
      <c r="KQ212">
        <v>15</v>
      </c>
      <c r="KR212">
        <v>1</v>
      </c>
      <c r="KS212">
        <v>100</v>
      </c>
      <c r="KT212">
        <v>30</v>
      </c>
      <c r="KV212" t="s">
        <v>2446</v>
      </c>
      <c r="LM212" t="s">
        <v>2200</v>
      </c>
      <c r="LN212">
        <v>8500</v>
      </c>
      <c r="LO212" t="s">
        <v>2199</v>
      </c>
      <c r="LR212">
        <v>14</v>
      </c>
      <c r="LS212">
        <v>15</v>
      </c>
      <c r="LT212">
        <v>1</v>
      </c>
      <c r="LU212">
        <v>300</v>
      </c>
      <c r="LV212">
        <v>100</v>
      </c>
      <c r="LX212" t="s">
        <v>2200</v>
      </c>
      <c r="LY212">
        <v>7500</v>
      </c>
      <c r="LZ212" t="s">
        <v>2199</v>
      </c>
      <c r="MC212">
        <v>14</v>
      </c>
      <c r="MD212">
        <v>15</v>
      </c>
      <c r="ME212">
        <v>1</v>
      </c>
      <c r="MF212">
        <v>300</v>
      </c>
      <c r="MG212">
        <v>100</v>
      </c>
      <c r="MI212" t="s">
        <v>2200</v>
      </c>
      <c r="MJ212">
        <v>2000</v>
      </c>
      <c r="MK212" t="s">
        <v>2199</v>
      </c>
      <c r="MN212">
        <v>14</v>
      </c>
      <c r="MO212">
        <v>15</v>
      </c>
      <c r="MP212">
        <v>1</v>
      </c>
      <c r="MQ212">
        <v>300</v>
      </c>
      <c r="MR212">
        <v>100</v>
      </c>
      <c r="MT212" t="s">
        <v>2200</v>
      </c>
      <c r="MU212">
        <v>250</v>
      </c>
      <c r="MV212" t="s">
        <v>2199</v>
      </c>
      <c r="MY212">
        <v>14</v>
      </c>
      <c r="MZ212">
        <v>15</v>
      </c>
      <c r="NA212">
        <v>1</v>
      </c>
      <c r="NB212">
        <v>200</v>
      </c>
      <c r="NC212">
        <v>100</v>
      </c>
      <c r="NE212" t="s">
        <v>2200</v>
      </c>
      <c r="NF212" t="s">
        <v>2240</v>
      </c>
      <c r="NG212">
        <v>1</v>
      </c>
      <c r="NH212">
        <v>1</v>
      </c>
      <c r="NI212">
        <v>1</v>
      </c>
      <c r="NJ212">
        <v>750</v>
      </c>
      <c r="NK212">
        <v>1250</v>
      </c>
      <c r="NL212">
        <v>2000</v>
      </c>
      <c r="NM212" t="s">
        <v>2199</v>
      </c>
      <c r="NP212">
        <v>14</v>
      </c>
      <c r="NQ212">
        <v>15</v>
      </c>
      <c r="NR212">
        <v>1</v>
      </c>
      <c r="NS212">
        <v>300</v>
      </c>
      <c r="NT212">
        <v>100</v>
      </c>
      <c r="NV212" t="s">
        <v>2200</v>
      </c>
      <c r="NW212">
        <v>2500</v>
      </c>
      <c r="NX212" t="s">
        <v>2199</v>
      </c>
      <c r="OA212">
        <v>14</v>
      </c>
      <c r="OB212">
        <v>15</v>
      </c>
      <c r="OC212">
        <v>1</v>
      </c>
      <c r="OD212">
        <v>400</v>
      </c>
      <c r="OE212">
        <v>100</v>
      </c>
      <c r="OG212" t="s">
        <v>2200</v>
      </c>
      <c r="OH212">
        <v>4000</v>
      </c>
      <c r="OI212" t="s">
        <v>2199</v>
      </c>
      <c r="OL212">
        <v>14</v>
      </c>
      <c r="OM212">
        <v>15</v>
      </c>
      <c r="ON212">
        <v>1</v>
      </c>
      <c r="OO212">
        <v>500</v>
      </c>
      <c r="OP212">
        <v>200</v>
      </c>
      <c r="OR212" t="s">
        <v>2200</v>
      </c>
      <c r="OS212">
        <v>3000</v>
      </c>
      <c r="OT212" t="s">
        <v>2199</v>
      </c>
      <c r="OW212">
        <v>14</v>
      </c>
      <c r="OX212">
        <v>15</v>
      </c>
      <c r="OY212">
        <v>1</v>
      </c>
      <c r="OZ212">
        <v>250</v>
      </c>
      <c r="PA212">
        <v>100</v>
      </c>
      <c r="PC212" t="s">
        <v>2200</v>
      </c>
      <c r="PD212">
        <v>3000</v>
      </c>
      <c r="PE212" t="s">
        <v>2199</v>
      </c>
      <c r="PH212">
        <v>14</v>
      </c>
      <c r="PI212">
        <v>15</v>
      </c>
      <c r="PJ212">
        <v>1</v>
      </c>
      <c r="PK212">
        <v>300</v>
      </c>
      <c r="PL212">
        <v>100</v>
      </c>
      <c r="PN212" t="s">
        <v>2200</v>
      </c>
      <c r="PO212">
        <v>5000</v>
      </c>
      <c r="PP212" t="s">
        <v>2199</v>
      </c>
      <c r="PS212">
        <v>14</v>
      </c>
      <c r="PT212">
        <v>15</v>
      </c>
      <c r="PU212">
        <v>1</v>
      </c>
      <c r="PV212">
        <v>200</v>
      </c>
      <c r="PW212">
        <v>100</v>
      </c>
      <c r="PY212" t="s">
        <v>2200</v>
      </c>
      <c r="PZ212" t="s">
        <v>2195</v>
      </c>
      <c r="QA212">
        <v>7500</v>
      </c>
      <c r="QD212" t="s">
        <v>2199</v>
      </c>
      <c r="QG212">
        <v>14</v>
      </c>
      <c r="QH212">
        <v>15</v>
      </c>
      <c r="QI212">
        <v>1</v>
      </c>
      <c r="QJ212">
        <v>700</v>
      </c>
      <c r="QK212">
        <v>400</v>
      </c>
      <c r="QM212" t="s">
        <v>2200</v>
      </c>
      <c r="QN212">
        <v>600</v>
      </c>
      <c r="QO212" t="s">
        <v>2199</v>
      </c>
      <c r="QR212">
        <v>14</v>
      </c>
      <c r="QS212">
        <v>15</v>
      </c>
      <c r="QT212">
        <v>1</v>
      </c>
      <c r="QU212">
        <v>200</v>
      </c>
      <c r="QV212">
        <v>100</v>
      </c>
      <c r="QX212" t="s">
        <v>2195</v>
      </c>
      <c r="QZ212" t="s">
        <v>2314</v>
      </c>
      <c r="RA212">
        <v>1</v>
      </c>
      <c r="RB212">
        <v>1</v>
      </c>
      <c r="RC212">
        <v>1</v>
      </c>
      <c r="RD212">
        <v>1</v>
      </c>
      <c r="RE212">
        <v>1</v>
      </c>
      <c r="RF212">
        <v>1</v>
      </c>
      <c r="RG212">
        <v>1</v>
      </c>
      <c r="RH212">
        <v>1</v>
      </c>
      <c r="RI212">
        <v>1</v>
      </c>
      <c r="RJ212">
        <v>1</v>
      </c>
      <c r="RK212">
        <v>1</v>
      </c>
      <c r="RL212">
        <v>1</v>
      </c>
      <c r="RM212">
        <v>1</v>
      </c>
      <c r="RN212">
        <v>1</v>
      </c>
      <c r="RO212">
        <v>1</v>
      </c>
      <c r="RP212">
        <v>0</v>
      </c>
      <c r="RR212" t="s">
        <v>2970</v>
      </c>
      <c r="RS212">
        <v>1</v>
      </c>
      <c r="RT212">
        <v>0</v>
      </c>
      <c r="RU212">
        <v>1</v>
      </c>
      <c r="RV212">
        <v>1</v>
      </c>
      <c r="RW212">
        <v>1</v>
      </c>
      <c r="RX212">
        <v>1</v>
      </c>
      <c r="RY212">
        <v>1</v>
      </c>
      <c r="RZ212">
        <v>0</v>
      </c>
      <c r="SA212">
        <v>0</v>
      </c>
      <c r="SB212">
        <v>0</v>
      </c>
      <c r="SC212">
        <v>0</v>
      </c>
      <c r="SF212" t="s">
        <v>2204</v>
      </c>
      <c r="SG212">
        <v>1</v>
      </c>
      <c r="SH212">
        <v>0</v>
      </c>
      <c r="SI212">
        <v>0</v>
      </c>
      <c r="SJ212">
        <v>0</v>
      </c>
      <c r="AQG212" t="s">
        <v>2362</v>
      </c>
      <c r="AQH212">
        <v>0</v>
      </c>
      <c r="AQI212">
        <v>0</v>
      </c>
      <c r="AQJ212">
        <v>1</v>
      </c>
      <c r="AQK212">
        <v>0</v>
      </c>
      <c r="AQL212">
        <v>0</v>
      </c>
      <c r="AQM212">
        <v>1</v>
      </c>
      <c r="AQN212">
        <v>0</v>
      </c>
      <c r="AQO212">
        <v>0</v>
      </c>
      <c r="AQP212">
        <v>0</v>
      </c>
      <c r="AQQ212">
        <v>0</v>
      </c>
      <c r="AQS212" t="s">
        <v>2971</v>
      </c>
      <c r="AQT212">
        <v>0</v>
      </c>
      <c r="AQU212">
        <v>0</v>
      </c>
      <c r="AQV212">
        <v>1</v>
      </c>
      <c r="AQW212">
        <v>1</v>
      </c>
      <c r="AQX212">
        <v>0</v>
      </c>
      <c r="AQY212">
        <v>1</v>
      </c>
      <c r="AQZ212">
        <v>1</v>
      </c>
      <c r="ARA212">
        <v>0</v>
      </c>
      <c r="ARB212">
        <v>0</v>
      </c>
      <c r="ARC212">
        <v>0</v>
      </c>
      <c r="ARD212">
        <v>0</v>
      </c>
      <c r="ARF212" t="s">
        <v>2219</v>
      </c>
      <c r="ARG212" t="s">
        <v>2210</v>
      </c>
      <c r="ARH212">
        <v>0</v>
      </c>
      <c r="ARI212">
        <v>1</v>
      </c>
      <c r="ARJ212">
        <v>0</v>
      </c>
      <c r="ARK212">
        <v>0</v>
      </c>
      <c r="ARL212">
        <v>0</v>
      </c>
      <c r="ARM212">
        <v>0</v>
      </c>
      <c r="ARO212" t="s">
        <v>2229</v>
      </c>
      <c r="ARP212">
        <v>0</v>
      </c>
      <c r="ARQ212">
        <v>0</v>
      </c>
      <c r="ARR212">
        <v>0</v>
      </c>
      <c r="ARS212">
        <v>0</v>
      </c>
      <c r="ART212">
        <v>0</v>
      </c>
      <c r="ARU212">
        <v>0</v>
      </c>
      <c r="ARW212">
        <v>0</v>
      </c>
      <c r="ARX212">
        <v>1</v>
      </c>
      <c r="ARY212">
        <v>0</v>
      </c>
      <c r="ASB212" t="s">
        <v>2211</v>
      </c>
      <c r="ASC212" t="s">
        <v>2206</v>
      </c>
      <c r="ASD212">
        <v>1</v>
      </c>
      <c r="ASE212">
        <v>0</v>
      </c>
      <c r="ASF212">
        <v>0</v>
      </c>
      <c r="ASG212">
        <v>0</v>
      </c>
      <c r="ASH212">
        <v>0</v>
      </c>
      <c r="ASI212">
        <v>0</v>
      </c>
      <c r="ASJ212">
        <v>0</v>
      </c>
      <c r="ASK212">
        <v>0</v>
      </c>
      <c r="ASL212">
        <v>0</v>
      </c>
      <c r="ASN212" t="s">
        <v>2265</v>
      </c>
      <c r="ASO212">
        <v>0</v>
      </c>
      <c r="ASP212">
        <v>0</v>
      </c>
      <c r="ASQ212">
        <v>0</v>
      </c>
      <c r="ASR212">
        <v>1</v>
      </c>
      <c r="ASS212">
        <v>0</v>
      </c>
      <c r="AST212">
        <v>0</v>
      </c>
      <c r="ASU212">
        <v>0</v>
      </c>
      <c r="ASV212">
        <v>0</v>
      </c>
      <c r="ASW212">
        <v>0</v>
      </c>
      <c r="ASX212">
        <v>0</v>
      </c>
      <c r="ASZ212" t="s">
        <v>2943</v>
      </c>
      <c r="ATA212">
        <v>0</v>
      </c>
      <c r="ATB212">
        <v>1</v>
      </c>
      <c r="ATC212">
        <v>0</v>
      </c>
      <c r="ATD212">
        <v>0</v>
      </c>
      <c r="ATE212">
        <v>1</v>
      </c>
      <c r="ATF212">
        <v>0</v>
      </c>
      <c r="ATG212">
        <v>0</v>
      </c>
      <c r="ATH212">
        <v>0</v>
      </c>
      <c r="ATI212">
        <v>0</v>
      </c>
      <c r="ATK212" t="s">
        <v>2963</v>
      </c>
      <c r="ATL212">
        <v>0</v>
      </c>
      <c r="ATM212">
        <v>0</v>
      </c>
      <c r="ATN212">
        <v>1</v>
      </c>
      <c r="ATO212">
        <v>1</v>
      </c>
      <c r="ATP212">
        <v>1</v>
      </c>
      <c r="ATQ212">
        <v>0</v>
      </c>
      <c r="ATR212">
        <v>0</v>
      </c>
      <c r="ATS212">
        <v>0</v>
      </c>
      <c r="ATT212">
        <v>0</v>
      </c>
      <c r="ATV212" t="s">
        <v>2213</v>
      </c>
      <c r="ATZ212" t="s">
        <v>2213</v>
      </c>
      <c r="AUD212" t="s">
        <v>2972</v>
      </c>
      <c r="AUF212" t="s">
        <v>2973</v>
      </c>
      <c r="AUI212">
        <v>471721757</v>
      </c>
      <c r="AUJ212" s="2">
        <v>45164.485081018523</v>
      </c>
      <c r="AUM212" t="s">
        <v>2214</v>
      </c>
      <c r="AUN212" t="s">
        <v>2215</v>
      </c>
      <c r="AUO212" t="s">
        <v>2216</v>
      </c>
    </row>
    <row r="213" spans="1:534 1125:1237" x14ac:dyDescent="0.35">
      <c r="A213">
        <v>212</v>
      </c>
      <c r="B213" t="s">
        <v>2974</v>
      </c>
      <c r="C213" s="2">
        <v>45163</v>
      </c>
      <c r="D213" t="s">
        <v>2955</v>
      </c>
      <c r="E213" t="s">
        <v>2975</v>
      </c>
      <c r="F213" s="2">
        <v>45163.841498611117</v>
      </c>
      <c r="G213" s="2">
        <v>45164.485823020827</v>
      </c>
      <c r="H213" t="s">
        <v>2189</v>
      </c>
      <c r="K213" t="s">
        <v>2957</v>
      </c>
      <c r="L213" s="2">
        <v>45163</v>
      </c>
      <c r="M213" t="s">
        <v>99</v>
      </c>
      <c r="N213" t="s">
        <v>2958</v>
      </c>
      <c r="O213" t="s">
        <v>104</v>
      </c>
      <c r="P213" t="s">
        <v>2192</v>
      </c>
      <c r="S213" t="s">
        <v>2959</v>
      </c>
      <c r="T213" t="s">
        <v>2960</v>
      </c>
      <c r="V213" t="s">
        <v>2195</v>
      </c>
      <c r="X213" t="s">
        <v>2253</v>
      </c>
      <c r="AA213" t="s">
        <v>2303</v>
      </c>
      <c r="AB213">
        <v>1</v>
      </c>
      <c r="AC213">
        <v>1</v>
      </c>
      <c r="AD213">
        <v>1</v>
      </c>
      <c r="AE213">
        <v>0</v>
      </c>
      <c r="AF213">
        <v>3</v>
      </c>
      <c r="AH213" t="s">
        <v>2200</v>
      </c>
      <c r="AI213">
        <v>2000</v>
      </c>
      <c r="AJ213" t="s">
        <v>2199</v>
      </c>
      <c r="AM213">
        <v>20</v>
      </c>
      <c r="AN213">
        <v>15</v>
      </c>
      <c r="AO213">
        <v>0</v>
      </c>
      <c r="AP213">
        <v>5000</v>
      </c>
      <c r="AQ213">
        <v>4000</v>
      </c>
      <c r="AS213" t="s">
        <v>2198</v>
      </c>
      <c r="AT213" t="s">
        <v>2285</v>
      </c>
      <c r="AU213">
        <v>1</v>
      </c>
      <c r="AV213">
        <v>1</v>
      </c>
      <c r="AW213">
        <v>6000</v>
      </c>
      <c r="AX213">
        <v>6500</v>
      </c>
      <c r="AY213" t="s">
        <v>2199</v>
      </c>
      <c r="BB213">
        <v>20</v>
      </c>
      <c r="BC213">
        <v>20</v>
      </c>
      <c r="BD213">
        <v>1</v>
      </c>
      <c r="BE213">
        <v>1000</v>
      </c>
      <c r="BF213">
        <v>4000</v>
      </c>
      <c r="BH213" t="s">
        <v>2200</v>
      </c>
      <c r="BI213" t="s">
        <v>2269</v>
      </c>
      <c r="BJ213">
        <v>1</v>
      </c>
      <c r="BK213">
        <v>1</v>
      </c>
      <c r="BL213">
        <v>600</v>
      </c>
      <c r="BM213">
        <v>400</v>
      </c>
      <c r="BN213" t="s">
        <v>2199</v>
      </c>
      <c r="BQ213">
        <v>15</v>
      </c>
      <c r="BR213">
        <v>15</v>
      </c>
      <c r="BS213">
        <v>1</v>
      </c>
      <c r="BT213">
        <v>8000</v>
      </c>
      <c r="BU213">
        <v>4000</v>
      </c>
      <c r="BW213" t="s">
        <v>2195</v>
      </c>
      <c r="BY213" t="s">
        <v>2303</v>
      </c>
      <c r="BZ213">
        <v>1</v>
      </c>
      <c r="CA213">
        <v>1</v>
      </c>
      <c r="CB213">
        <v>1</v>
      </c>
      <c r="CC213">
        <v>0</v>
      </c>
      <c r="CE213" t="s">
        <v>2203</v>
      </c>
      <c r="CF213">
        <v>1</v>
      </c>
      <c r="CG213">
        <v>0</v>
      </c>
      <c r="CH213">
        <v>0</v>
      </c>
      <c r="CI213">
        <v>1</v>
      </c>
      <c r="CJ213">
        <v>0</v>
      </c>
      <c r="CK213">
        <v>1</v>
      </c>
      <c r="CL213">
        <v>0</v>
      </c>
      <c r="CM213">
        <v>0</v>
      </c>
      <c r="CN213">
        <v>0</v>
      </c>
      <c r="CO213">
        <v>0</v>
      </c>
      <c r="CP213">
        <v>0</v>
      </c>
      <c r="CS213" t="s">
        <v>2223</v>
      </c>
      <c r="CT213">
        <v>0</v>
      </c>
      <c r="CU213">
        <v>1</v>
      </c>
      <c r="CV213">
        <v>0</v>
      </c>
      <c r="CW213">
        <v>0</v>
      </c>
      <c r="CX213" t="s">
        <v>2303</v>
      </c>
      <c r="CY213">
        <v>1</v>
      </c>
      <c r="CZ213">
        <v>1</v>
      </c>
      <c r="DA213">
        <v>1</v>
      </c>
      <c r="DB213">
        <v>0</v>
      </c>
      <c r="DC213" t="s">
        <v>2976</v>
      </c>
      <c r="DD213">
        <v>0</v>
      </c>
      <c r="DE213">
        <v>0</v>
      </c>
      <c r="DF213">
        <v>0</v>
      </c>
      <c r="DG213">
        <v>0</v>
      </c>
      <c r="DH213">
        <v>1</v>
      </c>
      <c r="DI213">
        <v>0</v>
      </c>
      <c r="DJ213">
        <v>0</v>
      </c>
      <c r="DK213">
        <v>1</v>
      </c>
      <c r="DL213">
        <v>1</v>
      </c>
      <c r="DM213">
        <v>0</v>
      </c>
      <c r="DN213">
        <v>0</v>
      </c>
      <c r="DO213">
        <v>0</v>
      </c>
      <c r="EK213" t="s">
        <v>2254</v>
      </c>
      <c r="EL213">
        <v>1</v>
      </c>
      <c r="EM213">
        <v>1</v>
      </c>
      <c r="EN213">
        <v>1</v>
      </c>
      <c r="EO213">
        <v>1</v>
      </c>
      <c r="EP213">
        <v>0</v>
      </c>
      <c r="EQ213">
        <v>4</v>
      </c>
      <c r="ES213" t="s">
        <v>2200</v>
      </c>
      <c r="ET213">
        <v>8000</v>
      </c>
      <c r="EU213" t="s">
        <v>2199</v>
      </c>
      <c r="EX213">
        <v>15</v>
      </c>
      <c r="EY213">
        <v>14</v>
      </c>
      <c r="EZ213">
        <v>0</v>
      </c>
      <c r="FA213">
        <v>5000</v>
      </c>
      <c r="FB213">
        <v>3000</v>
      </c>
      <c r="FD213" t="s">
        <v>2198</v>
      </c>
      <c r="FE213">
        <v>21000</v>
      </c>
      <c r="FF213" t="s">
        <v>2199</v>
      </c>
      <c r="FI213">
        <v>15</v>
      </c>
      <c r="FJ213">
        <v>14</v>
      </c>
      <c r="FK213">
        <v>0</v>
      </c>
      <c r="FL213">
        <v>6000</v>
      </c>
      <c r="FM213">
        <v>3000</v>
      </c>
      <c r="FO213" t="s">
        <v>2200</v>
      </c>
      <c r="FP213">
        <v>1500</v>
      </c>
      <c r="FQ213" t="s">
        <v>2199</v>
      </c>
      <c r="FT213">
        <v>10</v>
      </c>
      <c r="FU213">
        <v>14</v>
      </c>
      <c r="FV213">
        <v>1</v>
      </c>
      <c r="FW213">
        <v>7000</v>
      </c>
      <c r="FX213">
        <v>2000</v>
      </c>
      <c r="FZ213" t="s">
        <v>2200</v>
      </c>
      <c r="GA213">
        <v>1500</v>
      </c>
      <c r="GB213" t="s">
        <v>2199</v>
      </c>
      <c r="GE213">
        <v>10</v>
      </c>
      <c r="GF213">
        <v>15</v>
      </c>
      <c r="GG213">
        <v>1</v>
      </c>
      <c r="GH213">
        <v>4000</v>
      </c>
      <c r="GI213">
        <v>3000</v>
      </c>
      <c r="GK213" t="s">
        <v>2195</v>
      </c>
      <c r="GM213" t="s">
        <v>2254</v>
      </c>
      <c r="GN213">
        <v>1</v>
      </c>
      <c r="GO213">
        <v>1</v>
      </c>
      <c r="GP213">
        <v>1</v>
      </c>
      <c r="GQ213">
        <v>1</v>
      </c>
      <c r="GR213">
        <v>0</v>
      </c>
      <c r="GT213" t="s">
        <v>2203</v>
      </c>
      <c r="GU213">
        <v>1</v>
      </c>
      <c r="GV213">
        <v>0</v>
      </c>
      <c r="GW213">
        <v>0</v>
      </c>
      <c r="GX213">
        <v>1</v>
      </c>
      <c r="GY213">
        <v>0</v>
      </c>
      <c r="GZ213">
        <v>1</v>
      </c>
      <c r="HA213">
        <v>0</v>
      </c>
      <c r="HB213">
        <v>0</v>
      </c>
      <c r="HC213">
        <v>0</v>
      </c>
      <c r="HD213">
        <v>0</v>
      </c>
      <c r="HE213">
        <v>0</v>
      </c>
      <c r="HH213" t="s">
        <v>2223</v>
      </c>
      <c r="HI213">
        <v>0</v>
      </c>
      <c r="HJ213">
        <v>1</v>
      </c>
      <c r="HK213">
        <v>0</v>
      </c>
      <c r="HL213">
        <v>0</v>
      </c>
      <c r="HM213" t="s">
        <v>2254</v>
      </c>
      <c r="HN213">
        <v>1</v>
      </c>
      <c r="HO213">
        <v>1</v>
      </c>
      <c r="HP213">
        <v>1</v>
      </c>
      <c r="HQ213">
        <v>1</v>
      </c>
      <c r="HR213">
        <v>0</v>
      </c>
      <c r="HS213" t="s">
        <v>2977</v>
      </c>
      <c r="HT213">
        <v>0</v>
      </c>
      <c r="HU213">
        <v>0</v>
      </c>
      <c r="HV213">
        <v>0</v>
      </c>
      <c r="HW213">
        <v>0</v>
      </c>
      <c r="HX213">
        <v>0</v>
      </c>
      <c r="HY213">
        <v>0</v>
      </c>
      <c r="HZ213">
        <v>0</v>
      </c>
      <c r="IA213">
        <v>1</v>
      </c>
      <c r="IB213">
        <v>1</v>
      </c>
      <c r="IC213">
        <v>0</v>
      </c>
      <c r="ID213">
        <v>0</v>
      </c>
      <c r="IE213">
        <v>0</v>
      </c>
      <c r="JB213" t="s">
        <v>2978</v>
      </c>
      <c r="JC213">
        <v>1</v>
      </c>
      <c r="JD213">
        <v>1</v>
      </c>
      <c r="JE213">
        <v>1</v>
      </c>
      <c r="JF213">
        <v>1</v>
      </c>
      <c r="JG213">
        <v>1</v>
      </c>
      <c r="JH213">
        <v>1</v>
      </c>
      <c r="JI213">
        <v>1</v>
      </c>
      <c r="JJ213">
        <v>1</v>
      </c>
      <c r="JK213">
        <v>1</v>
      </c>
      <c r="JL213">
        <v>1</v>
      </c>
      <c r="JM213">
        <v>1</v>
      </c>
      <c r="JN213">
        <v>1</v>
      </c>
      <c r="JO213">
        <v>1</v>
      </c>
      <c r="JP213">
        <v>1</v>
      </c>
      <c r="JQ213">
        <v>1</v>
      </c>
      <c r="JR213">
        <v>0</v>
      </c>
      <c r="JS213">
        <v>15</v>
      </c>
      <c r="JT213">
        <v>22</v>
      </c>
      <c r="JV213" t="s">
        <v>2200</v>
      </c>
      <c r="JW213">
        <v>200</v>
      </c>
      <c r="JX213" t="s">
        <v>2342</v>
      </c>
      <c r="KA213">
        <v>10</v>
      </c>
      <c r="KB213">
        <v>7</v>
      </c>
      <c r="KC213">
        <v>0</v>
      </c>
      <c r="KD213">
        <v>4000</v>
      </c>
      <c r="KE213">
        <v>200</v>
      </c>
      <c r="KG213" t="s">
        <v>2200</v>
      </c>
      <c r="KH213" t="s">
        <v>2262</v>
      </c>
      <c r="KI213">
        <v>1</v>
      </c>
      <c r="KJ213">
        <v>1</v>
      </c>
      <c r="KK213">
        <v>6000</v>
      </c>
      <c r="KL213">
        <v>100</v>
      </c>
      <c r="KM213" t="s">
        <v>2342</v>
      </c>
      <c r="KP213">
        <v>10</v>
      </c>
      <c r="KQ213">
        <v>10</v>
      </c>
      <c r="KR213">
        <v>1</v>
      </c>
      <c r="KS213">
        <v>2500</v>
      </c>
      <c r="KT213">
        <v>1000</v>
      </c>
      <c r="KV213" t="s">
        <v>2446</v>
      </c>
      <c r="LM213" t="s">
        <v>2198</v>
      </c>
      <c r="LN213">
        <v>11000</v>
      </c>
      <c r="LO213" t="s">
        <v>2199</v>
      </c>
      <c r="LR213">
        <v>15</v>
      </c>
      <c r="LS213">
        <v>15</v>
      </c>
      <c r="LT213">
        <v>1</v>
      </c>
      <c r="LU213">
        <v>4000</v>
      </c>
      <c r="LV213">
        <v>1500</v>
      </c>
      <c r="LX213" t="s">
        <v>2198</v>
      </c>
      <c r="LY213">
        <v>7500</v>
      </c>
      <c r="LZ213" t="s">
        <v>2199</v>
      </c>
      <c r="MC213">
        <v>10</v>
      </c>
      <c r="MD213">
        <v>15</v>
      </c>
      <c r="ME213">
        <v>1</v>
      </c>
      <c r="MF213">
        <v>5000</v>
      </c>
      <c r="MG213">
        <v>2000</v>
      </c>
      <c r="MI213" t="s">
        <v>2198</v>
      </c>
      <c r="MJ213">
        <v>4000</v>
      </c>
      <c r="MK213" t="s">
        <v>2199</v>
      </c>
      <c r="MN213">
        <v>10</v>
      </c>
      <c r="MO213">
        <v>15</v>
      </c>
      <c r="MP213">
        <v>1</v>
      </c>
      <c r="MQ213">
        <v>5000</v>
      </c>
      <c r="MR213">
        <v>2500</v>
      </c>
      <c r="MT213" t="s">
        <v>2200</v>
      </c>
      <c r="MU213">
        <v>250</v>
      </c>
      <c r="MV213" t="s">
        <v>2199</v>
      </c>
      <c r="MY213">
        <v>15</v>
      </c>
      <c r="MZ213">
        <v>15</v>
      </c>
      <c r="NA213">
        <v>1</v>
      </c>
      <c r="NB213">
        <v>5000</v>
      </c>
      <c r="NC213">
        <v>3000</v>
      </c>
      <c r="NE213" t="s">
        <v>2200</v>
      </c>
      <c r="NF213" t="s">
        <v>2240</v>
      </c>
      <c r="NG213">
        <v>1</v>
      </c>
      <c r="NH213">
        <v>1</v>
      </c>
      <c r="NI213">
        <v>1</v>
      </c>
      <c r="NJ213">
        <v>750</v>
      </c>
      <c r="NK213">
        <v>1500</v>
      </c>
      <c r="NL213">
        <v>2500</v>
      </c>
      <c r="NM213" t="s">
        <v>2199</v>
      </c>
      <c r="NP213">
        <v>15</v>
      </c>
      <c r="NQ213">
        <v>15</v>
      </c>
      <c r="NR213">
        <v>1</v>
      </c>
      <c r="NS213">
        <v>5000</v>
      </c>
      <c r="NT213">
        <v>2500</v>
      </c>
      <c r="NV213" t="s">
        <v>2198</v>
      </c>
      <c r="NW213">
        <v>2500</v>
      </c>
      <c r="NX213" t="s">
        <v>2199</v>
      </c>
      <c r="OA213">
        <v>15</v>
      </c>
      <c r="OB213">
        <v>15</v>
      </c>
      <c r="OC213">
        <v>1</v>
      </c>
      <c r="OD213">
        <v>6000</v>
      </c>
      <c r="OE213">
        <v>2500</v>
      </c>
      <c r="OG213" t="s">
        <v>2200</v>
      </c>
      <c r="OH213">
        <v>5000</v>
      </c>
      <c r="OI213" t="s">
        <v>2199</v>
      </c>
      <c r="OL213">
        <v>15</v>
      </c>
      <c r="OM213">
        <v>15</v>
      </c>
      <c r="ON213">
        <v>1</v>
      </c>
      <c r="OO213">
        <v>6000</v>
      </c>
      <c r="OP213">
        <v>3000</v>
      </c>
      <c r="OR213" t="s">
        <v>2200</v>
      </c>
      <c r="OS213">
        <v>4500</v>
      </c>
      <c r="OT213" t="s">
        <v>2199</v>
      </c>
      <c r="OW213">
        <v>10</v>
      </c>
      <c r="OX213">
        <v>15</v>
      </c>
      <c r="OY213">
        <v>1</v>
      </c>
      <c r="OZ213">
        <v>4500</v>
      </c>
      <c r="PA213">
        <v>2500</v>
      </c>
      <c r="PC213" t="s">
        <v>2198</v>
      </c>
      <c r="PD213">
        <v>4500</v>
      </c>
      <c r="PE213" t="s">
        <v>2199</v>
      </c>
      <c r="PH213">
        <v>10</v>
      </c>
      <c r="PI213">
        <v>15</v>
      </c>
      <c r="PJ213">
        <v>1</v>
      </c>
      <c r="PK213">
        <v>5000</v>
      </c>
      <c r="PL213">
        <v>2000</v>
      </c>
      <c r="PN213" t="s">
        <v>2200</v>
      </c>
      <c r="PO213">
        <v>2000</v>
      </c>
      <c r="PP213" t="s">
        <v>2199</v>
      </c>
      <c r="PS213">
        <v>10</v>
      </c>
      <c r="PT213">
        <v>15</v>
      </c>
      <c r="PU213">
        <v>1</v>
      </c>
      <c r="PV213">
        <v>5000</v>
      </c>
      <c r="PW213">
        <v>2500</v>
      </c>
      <c r="PY213" t="s">
        <v>2200</v>
      </c>
      <c r="PZ213" t="s">
        <v>2195</v>
      </c>
      <c r="QA213">
        <v>8000</v>
      </c>
      <c r="QD213" t="s">
        <v>2199</v>
      </c>
      <c r="QG213">
        <v>10</v>
      </c>
      <c r="QH213">
        <v>15</v>
      </c>
      <c r="QI213">
        <v>1</v>
      </c>
      <c r="QJ213">
        <v>8000</v>
      </c>
      <c r="QK213">
        <v>4000</v>
      </c>
      <c r="QM213" t="s">
        <v>2200</v>
      </c>
      <c r="QN213">
        <v>600</v>
      </c>
      <c r="QO213" t="s">
        <v>2199</v>
      </c>
      <c r="QR213">
        <v>10</v>
      </c>
      <c r="QS213">
        <v>15</v>
      </c>
      <c r="QT213">
        <v>1</v>
      </c>
      <c r="QU213">
        <v>1000</v>
      </c>
      <c r="QV213">
        <v>3000</v>
      </c>
      <c r="QX213" t="s">
        <v>2195</v>
      </c>
      <c r="QZ213" t="s">
        <v>2314</v>
      </c>
      <c r="RA213">
        <v>1</v>
      </c>
      <c r="RB213">
        <v>1</v>
      </c>
      <c r="RC213">
        <v>1</v>
      </c>
      <c r="RD213">
        <v>1</v>
      </c>
      <c r="RE213">
        <v>1</v>
      </c>
      <c r="RF213">
        <v>1</v>
      </c>
      <c r="RG213">
        <v>1</v>
      </c>
      <c r="RH213">
        <v>1</v>
      </c>
      <c r="RI213">
        <v>1</v>
      </c>
      <c r="RJ213">
        <v>1</v>
      </c>
      <c r="RK213">
        <v>1</v>
      </c>
      <c r="RL213">
        <v>1</v>
      </c>
      <c r="RM213">
        <v>1</v>
      </c>
      <c r="RN213">
        <v>1</v>
      </c>
      <c r="RO213">
        <v>1</v>
      </c>
      <c r="RP213">
        <v>0</v>
      </c>
      <c r="RR213" t="s">
        <v>2203</v>
      </c>
      <c r="RS213">
        <v>1</v>
      </c>
      <c r="RT213">
        <v>0</v>
      </c>
      <c r="RU213">
        <v>0</v>
      </c>
      <c r="RV213">
        <v>1</v>
      </c>
      <c r="RW213">
        <v>0</v>
      </c>
      <c r="RX213">
        <v>1</v>
      </c>
      <c r="RY213">
        <v>0</v>
      </c>
      <c r="RZ213">
        <v>0</v>
      </c>
      <c r="SA213">
        <v>0</v>
      </c>
      <c r="SB213">
        <v>0</v>
      </c>
      <c r="SC213">
        <v>0</v>
      </c>
      <c r="SF213" t="s">
        <v>2223</v>
      </c>
      <c r="SG213">
        <v>0</v>
      </c>
      <c r="SH213">
        <v>1</v>
      </c>
      <c r="SI213">
        <v>0</v>
      </c>
      <c r="SJ213">
        <v>0</v>
      </c>
      <c r="SK213" t="s">
        <v>2314</v>
      </c>
      <c r="SL213">
        <v>1</v>
      </c>
      <c r="SM213">
        <v>1</v>
      </c>
      <c r="SN213">
        <v>1</v>
      </c>
      <c r="SO213">
        <v>1</v>
      </c>
      <c r="SP213">
        <v>1</v>
      </c>
      <c r="SQ213">
        <v>1</v>
      </c>
      <c r="SR213">
        <v>1</v>
      </c>
      <c r="SS213">
        <v>1</v>
      </c>
      <c r="ST213">
        <v>1</v>
      </c>
      <c r="SU213">
        <v>1</v>
      </c>
      <c r="SV213">
        <v>1</v>
      </c>
      <c r="SW213">
        <v>1</v>
      </c>
      <c r="SX213">
        <v>1</v>
      </c>
      <c r="SY213">
        <v>1</v>
      </c>
      <c r="SZ213">
        <v>1</v>
      </c>
      <c r="TA213">
        <v>0</v>
      </c>
      <c r="TB213" t="s">
        <v>2979</v>
      </c>
      <c r="TC213">
        <v>0</v>
      </c>
      <c r="TD213">
        <v>0</v>
      </c>
      <c r="TE213">
        <v>0</v>
      </c>
      <c r="TF213">
        <v>0</v>
      </c>
      <c r="TG213">
        <v>1</v>
      </c>
      <c r="TH213">
        <v>0</v>
      </c>
      <c r="TI213">
        <v>0</v>
      </c>
      <c r="TJ213">
        <v>1</v>
      </c>
      <c r="TK213">
        <v>1</v>
      </c>
      <c r="TL213">
        <v>0</v>
      </c>
      <c r="TM213">
        <v>0</v>
      </c>
      <c r="TN213">
        <v>0</v>
      </c>
      <c r="AQG213" t="s">
        <v>2206</v>
      </c>
      <c r="AQH213">
        <v>1</v>
      </c>
      <c r="AQI213">
        <v>0</v>
      </c>
      <c r="AQJ213">
        <v>0</v>
      </c>
      <c r="AQK213">
        <v>0</v>
      </c>
      <c r="AQL213">
        <v>0</v>
      </c>
      <c r="AQM213">
        <v>0</v>
      </c>
      <c r="AQN213">
        <v>0</v>
      </c>
      <c r="AQO213">
        <v>0</v>
      </c>
      <c r="AQP213">
        <v>0</v>
      </c>
      <c r="AQQ213">
        <v>0</v>
      </c>
      <c r="AQS213" t="s">
        <v>2472</v>
      </c>
      <c r="AQT213">
        <v>0</v>
      </c>
      <c r="AQU213">
        <v>0</v>
      </c>
      <c r="AQV213">
        <v>1</v>
      </c>
      <c r="AQW213">
        <v>0</v>
      </c>
      <c r="AQX213">
        <v>0</v>
      </c>
      <c r="AQY213">
        <v>1</v>
      </c>
      <c r="AQZ213">
        <v>1</v>
      </c>
      <c r="ARA213">
        <v>0</v>
      </c>
      <c r="ARB213">
        <v>0</v>
      </c>
      <c r="ARC213">
        <v>0</v>
      </c>
      <c r="ARD213">
        <v>0</v>
      </c>
      <c r="ARF213" t="s">
        <v>2335</v>
      </c>
      <c r="ARG213" t="s">
        <v>2229</v>
      </c>
      <c r="ARH213">
        <v>0</v>
      </c>
      <c r="ARI213">
        <v>0</v>
      </c>
      <c r="ARJ213">
        <v>0</v>
      </c>
      <c r="ARK213">
        <v>0</v>
      </c>
      <c r="ARL213">
        <v>1</v>
      </c>
      <c r="ARM213">
        <v>0</v>
      </c>
      <c r="ARO213" t="s">
        <v>2229</v>
      </c>
      <c r="ARP213">
        <v>0</v>
      </c>
      <c r="ARQ213">
        <v>0</v>
      </c>
      <c r="ARR213">
        <v>0</v>
      </c>
      <c r="ARS213">
        <v>0</v>
      </c>
      <c r="ART213">
        <v>0</v>
      </c>
      <c r="ARU213">
        <v>0</v>
      </c>
      <c r="ARW213">
        <v>0</v>
      </c>
      <c r="ARX213">
        <v>1</v>
      </c>
      <c r="ARY213">
        <v>0</v>
      </c>
      <c r="ASB213" t="s">
        <v>2211</v>
      </c>
      <c r="ASC213" t="s">
        <v>2229</v>
      </c>
      <c r="ASD213">
        <v>0</v>
      </c>
      <c r="ASE213">
        <v>0</v>
      </c>
      <c r="ASF213">
        <v>0</v>
      </c>
      <c r="ASG213">
        <v>0</v>
      </c>
      <c r="ASH213">
        <v>0</v>
      </c>
      <c r="ASI213">
        <v>0</v>
      </c>
      <c r="ASJ213">
        <v>0</v>
      </c>
      <c r="ASK213">
        <v>1</v>
      </c>
      <c r="ASL213">
        <v>0</v>
      </c>
      <c r="ASN213" t="s">
        <v>2206</v>
      </c>
      <c r="ASO213">
        <v>1</v>
      </c>
      <c r="ASP213">
        <v>0</v>
      </c>
      <c r="ASQ213">
        <v>0</v>
      </c>
      <c r="ASR213">
        <v>0</v>
      </c>
      <c r="ASS213">
        <v>0</v>
      </c>
      <c r="AST213">
        <v>0</v>
      </c>
      <c r="ASU213">
        <v>0</v>
      </c>
      <c r="ASV213">
        <v>0</v>
      </c>
      <c r="ASW213">
        <v>0</v>
      </c>
      <c r="ASX213">
        <v>0</v>
      </c>
      <c r="ASZ213" t="s">
        <v>2229</v>
      </c>
      <c r="ATA213">
        <v>0</v>
      </c>
      <c r="ATB213">
        <v>0</v>
      </c>
      <c r="ATC213">
        <v>0</v>
      </c>
      <c r="ATD213">
        <v>0</v>
      </c>
      <c r="ATE213">
        <v>0</v>
      </c>
      <c r="ATF213">
        <v>0</v>
      </c>
      <c r="ATG213">
        <v>0</v>
      </c>
      <c r="ATH213">
        <v>1</v>
      </c>
      <c r="ATI213">
        <v>0</v>
      </c>
      <c r="ATK213" t="s">
        <v>2206</v>
      </c>
      <c r="ATL213">
        <v>1</v>
      </c>
      <c r="ATM213">
        <v>0</v>
      </c>
      <c r="ATN213">
        <v>0</v>
      </c>
      <c r="ATO213">
        <v>0</v>
      </c>
      <c r="ATP213">
        <v>0</v>
      </c>
      <c r="ATQ213">
        <v>0</v>
      </c>
      <c r="ATR213">
        <v>0</v>
      </c>
      <c r="ATS213">
        <v>0</v>
      </c>
      <c r="ATT213">
        <v>0</v>
      </c>
      <c r="ATV213" t="s">
        <v>2289</v>
      </c>
      <c r="ATW213" t="s">
        <v>2195</v>
      </c>
      <c r="ATX213" t="s">
        <v>2980</v>
      </c>
      <c r="ATZ213" t="s">
        <v>2289</v>
      </c>
      <c r="AUA213" t="s">
        <v>2195</v>
      </c>
      <c r="AUB213" t="s">
        <v>2981</v>
      </c>
      <c r="AUD213" t="s">
        <v>2831</v>
      </c>
      <c r="AUI213">
        <v>471724529</v>
      </c>
      <c r="AUJ213" s="2">
        <v>45164.490486111114</v>
      </c>
      <c r="AUM213" t="s">
        <v>2214</v>
      </c>
      <c r="AUN213" t="s">
        <v>2215</v>
      </c>
      <c r="AUO213" t="s">
        <v>2216</v>
      </c>
    </row>
    <row r="214" spans="1:534 1125:1237" x14ac:dyDescent="0.35">
      <c r="A214">
        <v>213</v>
      </c>
      <c r="B214" t="s">
        <v>2982</v>
      </c>
      <c r="C214" s="2">
        <v>45164</v>
      </c>
      <c r="D214" t="s">
        <v>2983</v>
      </c>
      <c r="E214" t="s">
        <v>2984</v>
      </c>
      <c r="F214" s="2">
        <v>45164.52286164352</v>
      </c>
      <c r="G214" s="2">
        <v>45165.7577646875</v>
      </c>
      <c r="H214" t="s">
        <v>2189</v>
      </c>
      <c r="K214" t="s">
        <v>2536</v>
      </c>
      <c r="L214" s="2">
        <v>45164</v>
      </c>
      <c r="M214" t="s">
        <v>81</v>
      </c>
      <c r="N214" t="s">
        <v>2985</v>
      </c>
      <c r="O214" t="s">
        <v>82</v>
      </c>
      <c r="P214" t="s">
        <v>2192</v>
      </c>
      <c r="S214" t="s">
        <v>2538</v>
      </c>
      <c r="T214" t="s">
        <v>2986</v>
      </c>
      <c r="V214" t="s">
        <v>2195</v>
      </c>
      <c r="X214" t="s">
        <v>2253</v>
      </c>
      <c r="AA214" t="s">
        <v>2987</v>
      </c>
      <c r="AB214">
        <v>1</v>
      </c>
      <c r="AC214">
        <v>1</v>
      </c>
      <c r="AD214">
        <v>1</v>
      </c>
      <c r="AE214">
        <v>0</v>
      </c>
      <c r="AF214">
        <v>3</v>
      </c>
      <c r="AH214" t="s">
        <v>2200</v>
      </c>
      <c r="AI214">
        <v>1350</v>
      </c>
      <c r="AJ214" t="s">
        <v>2199</v>
      </c>
      <c r="AM214">
        <v>30</v>
      </c>
      <c r="AN214">
        <v>3</v>
      </c>
      <c r="AO214">
        <v>0</v>
      </c>
      <c r="AP214">
        <v>300</v>
      </c>
      <c r="AQ214">
        <v>300</v>
      </c>
      <c r="AS214" t="s">
        <v>2198</v>
      </c>
      <c r="AT214" t="s">
        <v>2285</v>
      </c>
      <c r="AU214">
        <v>1</v>
      </c>
      <c r="AV214">
        <v>1</v>
      </c>
      <c r="AW214">
        <v>1200</v>
      </c>
      <c r="AX214">
        <v>1500</v>
      </c>
      <c r="AY214" t="s">
        <v>2199</v>
      </c>
      <c r="BB214">
        <v>30</v>
      </c>
      <c r="BC214">
        <v>3</v>
      </c>
      <c r="BD214">
        <v>0</v>
      </c>
      <c r="BE214">
        <v>100</v>
      </c>
      <c r="BF214">
        <v>100</v>
      </c>
      <c r="BH214" t="s">
        <v>2200</v>
      </c>
      <c r="BI214" t="s">
        <v>2269</v>
      </c>
      <c r="BJ214">
        <v>1</v>
      </c>
      <c r="BK214">
        <v>1</v>
      </c>
      <c r="BL214">
        <v>500</v>
      </c>
      <c r="BM214">
        <v>400</v>
      </c>
      <c r="BN214" t="s">
        <v>2199</v>
      </c>
      <c r="BQ214">
        <v>26</v>
      </c>
      <c r="BR214">
        <v>3</v>
      </c>
      <c r="BS214">
        <v>0</v>
      </c>
      <c r="BT214">
        <v>8360</v>
      </c>
      <c r="BU214">
        <v>2400</v>
      </c>
      <c r="BW214" t="s">
        <v>2195</v>
      </c>
      <c r="BY214" t="s">
        <v>2202</v>
      </c>
      <c r="BZ214">
        <v>1</v>
      </c>
      <c r="CA214">
        <v>0</v>
      </c>
      <c r="CB214">
        <v>1</v>
      </c>
      <c r="CC214">
        <v>0</v>
      </c>
      <c r="CE214" t="s">
        <v>2988</v>
      </c>
      <c r="CF214">
        <v>1</v>
      </c>
      <c r="CG214">
        <v>0</v>
      </c>
      <c r="CH214">
        <v>1</v>
      </c>
      <c r="CI214">
        <v>1</v>
      </c>
      <c r="CJ214">
        <v>1</v>
      </c>
      <c r="CK214">
        <v>1</v>
      </c>
      <c r="CL214">
        <v>0</v>
      </c>
      <c r="CM214">
        <v>0</v>
      </c>
      <c r="CN214">
        <v>0</v>
      </c>
      <c r="CO214">
        <v>0</v>
      </c>
      <c r="CP214">
        <v>0</v>
      </c>
      <c r="CS214" t="s">
        <v>2204</v>
      </c>
      <c r="CT214">
        <v>1</v>
      </c>
      <c r="CU214">
        <v>0</v>
      </c>
      <c r="CV214">
        <v>0</v>
      </c>
      <c r="CW214">
        <v>0</v>
      </c>
      <c r="EK214" t="s">
        <v>2989</v>
      </c>
      <c r="EL214">
        <v>1</v>
      </c>
      <c r="EM214">
        <v>1</v>
      </c>
      <c r="EN214">
        <v>1</v>
      </c>
      <c r="EO214">
        <v>1</v>
      </c>
      <c r="EP214">
        <v>0</v>
      </c>
      <c r="EQ214">
        <v>4</v>
      </c>
      <c r="ES214" t="s">
        <v>2200</v>
      </c>
      <c r="ET214">
        <v>5000</v>
      </c>
      <c r="EU214" t="s">
        <v>2199</v>
      </c>
      <c r="EX214">
        <v>14</v>
      </c>
      <c r="EY214">
        <v>3</v>
      </c>
      <c r="EZ214">
        <v>0</v>
      </c>
      <c r="FA214">
        <v>250</v>
      </c>
      <c r="FB214">
        <v>250</v>
      </c>
      <c r="FD214" t="s">
        <v>2200</v>
      </c>
      <c r="FE214">
        <v>5000</v>
      </c>
      <c r="FF214" t="s">
        <v>2199</v>
      </c>
      <c r="FI214">
        <v>30</v>
      </c>
      <c r="FJ214">
        <v>3</v>
      </c>
      <c r="FK214">
        <v>0</v>
      </c>
      <c r="FL214">
        <v>300</v>
      </c>
      <c r="FM214">
        <v>300</v>
      </c>
      <c r="FO214" t="s">
        <v>2200</v>
      </c>
      <c r="FP214">
        <v>1500</v>
      </c>
      <c r="FQ214" t="s">
        <v>2199</v>
      </c>
      <c r="FT214">
        <v>21</v>
      </c>
      <c r="FU214">
        <v>3</v>
      </c>
      <c r="FV214">
        <v>0</v>
      </c>
      <c r="FW214">
        <v>150</v>
      </c>
      <c r="FX214">
        <v>150</v>
      </c>
      <c r="FZ214" t="s">
        <v>2200</v>
      </c>
      <c r="GA214">
        <v>2000</v>
      </c>
      <c r="GB214" t="s">
        <v>2199</v>
      </c>
      <c r="GE214">
        <v>60</v>
      </c>
      <c r="GF214">
        <v>3</v>
      </c>
      <c r="GG214">
        <v>0</v>
      </c>
      <c r="GH214">
        <v>200</v>
      </c>
      <c r="GI214">
        <v>200</v>
      </c>
      <c r="GK214" t="s">
        <v>2195</v>
      </c>
      <c r="GM214" t="s">
        <v>2390</v>
      </c>
      <c r="GN214">
        <v>0</v>
      </c>
      <c r="GO214">
        <v>0</v>
      </c>
      <c r="GP214">
        <v>0</v>
      </c>
      <c r="GQ214">
        <v>1</v>
      </c>
      <c r="GR214">
        <v>0</v>
      </c>
      <c r="GT214" t="s">
        <v>2990</v>
      </c>
      <c r="GU214">
        <v>1</v>
      </c>
      <c r="GV214">
        <v>0</v>
      </c>
      <c r="GW214">
        <v>0</v>
      </c>
      <c r="GX214">
        <v>1</v>
      </c>
      <c r="GY214">
        <v>1</v>
      </c>
      <c r="GZ214">
        <v>0</v>
      </c>
      <c r="HA214">
        <v>1</v>
      </c>
      <c r="HB214">
        <v>1</v>
      </c>
      <c r="HC214">
        <v>0</v>
      </c>
      <c r="HD214">
        <v>0</v>
      </c>
      <c r="HE214">
        <v>0</v>
      </c>
      <c r="HH214" t="s">
        <v>2204</v>
      </c>
      <c r="HI214">
        <v>1</v>
      </c>
      <c r="HJ214">
        <v>0</v>
      </c>
      <c r="HK214">
        <v>0</v>
      </c>
      <c r="HL214">
        <v>0</v>
      </c>
      <c r="JB214" t="s">
        <v>2991</v>
      </c>
      <c r="JC214">
        <v>0</v>
      </c>
      <c r="JD214">
        <v>1</v>
      </c>
      <c r="JE214">
        <v>1</v>
      </c>
      <c r="JF214">
        <v>0</v>
      </c>
      <c r="JG214">
        <v>0</v>
      </c>
      <c r="JH214">
        <v>0</v>
      </c>
      <c r="JI214">
        <v>1</v>
      </c>
      <c r="JJ214">
        <v>0</v>
      </c>
      <c r="JK214">
        <v>1</v>
      </c>
      <c r="JL214">
        <v>0</v>
      </c>
      <c r="JM214">
        <v>1</v>
      </c>
      <c r="JN214">
        <v>0</v>
      </c>
      <c r="JO214">
        <v>0</v>
      </c>
      <c r="JP214">
        <v>1</v>
      </c>
      <c r="JQ214">
        <v>1</v>
      </c>
      <c r="JR214">
        <v>0</v>
      </c>
      <c r="JS214">
        <v>7</v>
      </c>
      <c r="JT214">
        <v>14</v>
      </c>
      <c r="KG214" t="s">
        <v>2200</v>
      </c>
      <c r="KH214" t="s">
        <v>2262</v>
      </c>
      <c r="KI214">
        <v>1</v>
      </c>
      <c r="KJ214">
        <v>1</v>
      </c>
      <c r="KK214">
        <v>6000</v>
      </c>
      <c r="KL214">
        <v>100</v>
      </c>
      <c r="KM214" t="s">
        <v>2552</v>
      </c>
      <c r="KP214">
        <v>30</v>
      </c>
      <c r="KQ214">
        <v>3</v>
      </c>
      <c r="KR214">
        <v>0</v>
      </c>
      <c r="KS214">
        <v>50</v>
      </c>
      <c r="KT214">
        <v>50</v>
      </c>
      <c r="KV214" t="s">
        <v>2198</v>
      </c>
      <c r="KW214" t="s">
        <v>2992</v>
      </c>
      <c r="KX214">
        <v>1</v>
      </c>
      <c r="KY214">
        <v>1</v>
      </c>
      <c r="KZ214">
        <v>1</v>
      </c>
      <c r="LA214">
        <v>17500</v>
      </c>
      <c r="LB214">
        <v>32500</v>
      </c>
      <c r="LC214">
        <v>42500</v>
      </c>
      <c r="LD214" t="s">
        <v>2199</v>
      </c>
      <c r="LG214">
        <v>30</v>
      </c>
      <c r="LH214">
        <v>3</v>
      </c>
      <c r="LI214">
        <v>0</v>
      </c>
      <c r="LJ214">
        <v>200</v>
      </c>
      <c r="LK214">
        <v>200</v>
      </c>
      <c r="MT214" t="s">
        <v>2200</v>
      </c>
      <c r="MU214">
        <v>200</v>
      </c>
      <c r="MV214" t="s">
        <v>2199</v>
      </c>
      <c r="MY214">
        <v>25</v>
      </c>
      <c r="MZ214">
        <v>3</v>
      </c>
      <c r="NA214">
        <v>0</v>
      </c>
      <c r="NB214">
        <v>5000</v>
      </c>
      <c r="NC214">
        <v>5000</v>
      </c>
      <c r="NV214" t="s">
        <v>2198</v>
      </c>
      <c r="NW214">
        <v>3500</v>
      </c>
      <c r="NX214" t="s">
        <v>2199</v>
      </c>
      <c r="OA214">
        <v>31</v>
      </c>
      <c r="OB214">
        <v>6</v>
      </c>
      <c r="OC214">
        <v>0</v>
      </c>
      <c r="OD214">
        <v>30</v>
      </c>
      <c r="OE214">
        <v>30</v>
      </c>
      <c r="OR214" t="s">
        <v>2200</v>
      </c>
      <c r="OS214">
        <v>2500</v>
      </c>
      <c r="OT214" t="s">
        <v>2199</v>
      </c>
      <c r="OW214">
        <v>50</v>
      </c>
      <c r="OX214">
        <v>3</v>
      </c>
      <c r="OY214">
        <v>0</v>
      </c>
      <c r="OZ214">
        <v>50</v>
      </c>
      <c r="PA214">
        <v>50</v>
      </c>
      <c r="PY214" t="s">
        <v>2200</v>
      </c>
      <c r="PZ214" t="s">
        <v>2195</v>
      </c>
      <c r="QA214">
        <v>7500</v>
      </c>
      <c r="QD214" t="s">
        <v>2199</v>
      </c>
      <c r="QG214">
        <v>21</v>
      </c>
      <c r="QH214">
        <v>3</v>
      </c>
      <c r="QI214">
        <v>0</v>
      </c>
      <c r="QJ214">
        <v>200</v>
      </c>
      <c r="QK214">
        <v>200</v>
      </c>
      <c r="QM214" t="s">
        <v>2200</v>
      </c>
      <c r="QN214">
        <v>300</v>
      </c>
      <c r="QO214" t="s">
        <v>2199</v>
      </c>
      <c r="QR214">
        <v>30</v>
      </c>
      <c r="QS214">
        <v>3</v>
      </c>
      <c r="QT214">
        <v>0</v>
      </c>
      <c r="QU214">
        <v>1000</v>
      </c>
      <c r="QV214">
        <v>1000</v>
      </c>
      <c r="QX214" t="s">
        <v>2195</v>
      </c>
      <c r="QZ214" t="s">
        <v>2993</v>
      </c>
      <c r="RA214">
        <v>0</v>
      </c>
      <c r="RB214">
        <v>0</v>
      </c>
      <c r="RC214">
        <v>1</v>
      </c>
      <c r="RD214">
        <v>0</v>
      </c>
      <c r="RE214">
        <v>0</v>
      </c>
      <c r="RF214">
        <v>0</v>
      </c>
      <c r="RG214">
        <v>1</v>
      </c>
      <c r="RH214">
        <v>0</v>
      </c>
      <c r="RI214">
        <v>1</v>
      </c>
      <c r="RJ214">
        <v>0</v>
      </c>
      <c r="RK214">
        <v>1</v>
      </c>
      <c r="RL214">
        <v>0</v>
      </c>
      <c r="RM214">
        <v>0</v>
      </c>
      <c r="RN214">
        <v>1</v>
      </c>
      <c r="RO214">
        <v>1</v>
      </c>
      <c r="RP214">
        <v>0</v>
      </c>
      <c r="RR214" t="s">
        <v>2994</v>
      </c>
      <c r="RS214">
        <v>1</v>
      </c>
      <c r="RT214">
        <v>0</v>
      </c>
      <c r="RU214">
        <v>1</v>
      </c>
      <c r="RV214">
        <v>1</v>
      </c>
      <c r="RW214">
        <v>1</v>
      </c>
      <c r="RX214">
        <v>1</v>
      </c>
      <c r="RY214">
        <v>1</v>
      </c>
      <c r="RZ214">
        <v>1</v>
      </c>
      <c r="SA214">
        <v>0</v>
      </c>
      <c r="SB214">
        <v>0</v>
      </c>
      <c r="SC214">
        <v>0</v>
      </c>
      <c r="SF214" t="s">
        <v>2223</v>
      </c>
      <c r="SG214">
        <v>0</v>
      </c>
      <c r="SH214">
        <v>1</v>
      </c>
      <c r="SI214">
        <v>0</v>
      </c>
      <c r="SJ214">
        <v>0</v>
      </c>
      <c r="SK214" t="s">
        <v>2993</v>
      </c>
      <c r="SL214">
        <v>0</v>
      </c>
      <c r="SM214">
        <v>0</v>
      </c>
      <c r="SN214">
        <v>1</v>
      </c>
      <c r="SO214">
        <v>0</v>
      </c>
      <c r="SP214">
        <v>0</v>
      </c>
      <c r="SQ214">
        <v>0</v>
      </c>
      <c r="SR214">
        <v>1</v>
      </c>
      <c r="SS214">
        <v>0</v>
      </c>
      <c r="ST214">
        <v>1</v>
      </c>
      <c r="SU214">
        <v>0</v>
      </c>
      <c r="SV214">
        <v>1</v>
      </c>
      <c r="SW214">
        <v>0</v>
      </c>
      <c r="SX214">
        <v>0</v>
      </c>
      <c r="SY214">
        <v>1</v>
      </c>
      <c r="SZ214">
        <v>1</v>
      </c>
      <c r="TA214">
        <v>0</v>
      </c>
      <c r="TB214" t="s">
        <v>2995</v>
      </c>
      <c r="TC214">
        <v>1</v>
      </c>
      <c r="TD214">
        <v>0</v>
      </c>
      <c r="TE214">
        <v>0</v>
      </c>
      <c r="TF214">
        <v>0</v>
      </c>
      <c r="TG214">
        <v>1</v>
      </c>
      <c r="TH214">
        <v>1</v>
      </c>
      <c r="TI214">
        <v>0</v>
      </c>
      <c r="TJ214">
        <v>0</v>
      </c>
      <c r="TK214">
        <v>1</v>
      </c>
      <c r="TL214">
        <v>0</v>
      </c>
      <c r="TM214">
        <v>0</v>
      </c>
      <c r="TN214">
        <v>0</v>
      </c>
      <c r="AQG214" t="s">
        <v>2996</v>
      </c>
      <c r="AQH214">
        <v>0</v>
      </c>
      <c r="AQI214">
        <v>1</v>
      </c>
      <c r="AQJ214">
        <v>1</v>
      </c>
      <c r="AQK214">
        <v>0</v>
      </c>
      <c r="AQL214">
        <v>0</v>
      </c>
      <c r="AQM214">
        <v>0</v>
      </c>
      <c r="AQN214">
        <v>0</v>
      </c>
      <c r="AQO214">
        <v>0</v>
      </c>
      <c r="AQP214">
        <v>0</v>
      </c>
      <c r="AQQ214">
        <v>0</v>
      </c>
      <c r="AQS214" t="s">
        <v>2997</v>
      </c>
      <c r="AQT214">
        <v>1</v>
      </c>
      <c r="AQU214">
        <v>0</v>
      </c>
      <c r="AQV214">
        <v>0</v>
      </c>
      <c r="AQW214">
        <v>1</v>
      </c>
      <c r="AQX214">
        <v>0</v>
      </c>
      <c r="AQY214">
        <v>0</v>
      </c>
      <c r="AQZ214">
        <v>0</v>
      </c>
      <c r="ARA214">
        <v>0</v>
      </c>
      <c r="ARB214">
        <v>0</v>
      </c>
      <c r="ARC214">
        <v>0</v>
      </c>
      <c r="ARD214">
        <v>0</v>
      </c>
      <c r="ARF214" t="s">
        <v>2306</v>
      </c>
      <c r="ARG214" t="s">
        <v>2336</v>
      </c>
      <c r="ARH214">
        <v>0</v>
      </c>
      <c r="ARI214">
        <v>1</v>
      </c>
      <c r="ARJ214">
        <v>0</v>
      </c>
      <c r="ARK214">
        <v>1</v>
      </c>
      <c r="ARL214">
        <v>0</v>
      </c>
      <c r="ARM214">
        <v>0</v>
      </c>
      <c r="ARN214" t="s">
        <v>2998</v>
      </c>
      <c r="ARO214" t="s">
        <v>2206</v>
      </c>
      <c r="ARP214">
        <v>1</v>
      </c>
      <c r="ARQ214">
        <v>0</v>
      </c>
      <c r="ARR214">
        <v>0</v>
      </c>
      <c r="ARS214">
        <v>0</v>
      </c>
      <c r="ART214">
        <v>0</v>
      </c>
      <c r="ARU214">
        <v>0</v>
      </c>
      <c r="ARW214">
        <v>0</v>
      </c>
      <c r="ARX214">
        <v>0</v>
      </c>
      <c r="ARY214">
        <v>0</v>
      </c>
      <c r="ASB214" t="s">
        <v>2211</v>
      </c>
      <c r="ASC214" t="s">
        <v>2206</v>
      </c>
      <c r="ASD214">
        <v>1</v>
      </c>
      <c r="ASE214">
        <v>0</v>
      </c>
      <c r="ASF214">
        <v>0</v>
      </c>
      <c r="ASG214">
        <v>0</v>
      </c>
      <c r="ASH214">
        <v>0</v>
      </c>
      <c r="ASI214">
        <v>0</v>
      </c>
      <c r="ASJ214">
        <v>0</v>
      </c>
      <c r="ASK214">
        <v>0</v>
      </c>
      <c r="ASL214">
        <v>0</v>
      </c>
      <c r="ASN214" t="s">
        <v>2206</v>
      </c>
      <c r="ASO214">
        <v>1</v>
      </c>
      <c r="ASP214">
        <v>0</v>
      </c>
      <c r="ASQ214">
        <v>0</v>
      </c>
      <c r="ASR214">
        <v>0</v>
      </c>
      <c r="ASS214">
        <v>0</v>
      </c>
      <c r="AST214">
        <v>0</v>
      </c>
      <c r="ASU214">
        <v>0</v>
      </c>
      <c r="ASV214">
        <v>0</v>
      </c>
      <c r="ASW214">
        <v>0</v>
      </c>
      <c r="ASX214">
        <v>0</v>
      </c>
      <c r="ASZ214" t="s">
        <v>2999</v>
      </c>
      <c r="ATA214">
        <v>0</v>
      </c>
      <c r="ATB214">
        <v>0</v>
      </c>
      <c r="ATC214">
        <v>1</v>
      </c>
      <c r="ATD214">
        <v>0</v>
      </c>
      <c r="ATE214">
        <v>0</v>
      </c>
      <c r="ATF214">
        <v>0</v>
      </c>
      <c r="ATG214">
        <v>0</v>
      </c>
      <c r="ATH214">
        <v>0</v>
      </c>
      <c r="ATI214">
        <v>0</v>
      </c>
      <c r="ATK214" t="s">
        <v>2517</v>
      </c>
      <c r="ATL214">
        <v>0</v>
      </c>
      <c r="ATM214">
        <v>0</v>
      </c>
      <c r="ATN214">
        <v>0</v>
      </c>
      <c r="ATO214">
        <v>0</v>
      </c>
      <c r="ATP214">
        <v>1</v>
      </c>
      <c r="ATQ214">
        <v>0</v>
      </c>
      <c r="ATR214">
        <v>0</v>
      </c>
      <c r="ATS214">
        <v>0</v>
      </c>
      <c r="ATT214">
        <v>0</v>
      </c>
      <c r="ATV214" t="s">
        <v>2228</v>
      </c>
      <c r="ATW214" t="s">
        <v>2195</v>
      </c>
      <c r="ATX214" t="s">
        <v>3000</v>
      </c>
      <c r="ATZ214" t="s">
        <v>2273</v>
      </c>
      <c r="AUA214" t="s">
        <v>2195</v>
      </c>
      <c r="AUC214" t="s">
        <v>3001</v>
      </c>
      <c r="AUD214" t="s">
        <v>3002</v>
      </c>
      <c r="AUF214" t="s">
        <v>3003</v>
      </c>
      <c r="AUI214">
        <v>472126935</v>
      </c>
      <c r="AUJ214" s="2">
        <v>45165.759560185194</v>
      </c>
      <c r="AUM214" t="s">
        <v>2214</v>
      </c>
      <c r="AUN214" t="s">
        <v>2215</v>
      </c>
      <c r="AUO214" t="s">
        <v>2216</v>
      </c>
    </row>
    <row r="215" spans="1:534 1125:1237" x14ac:dyDescent="0.35">
      <c r="A215">
        <v>214</v>
      </c>
      <c r="B215" t="s">
        <v>3004</v>
      </c>
      <c r="C215" s="2">
        <v>45164</v>
      </c>
      <c r="D215" t="s">
        <v>2983</v>
      </c>
      <c r="E215" t="s">
        <v>3005</v>
      </c>
      <c r="F215" s="2">
        <v>45164.586482141203</v>
      </c>
      <c r="G215" s="2">
        <v>45165.275336296298</v>
      </c>
      <c r="H215" t="s">
        <v>2189</v>
      </c>
      <c r="K215" t="s">
        <v>2536</v>
      </c>
      <c r="L215" s="2">
        <v>45164</v>
      </c>
      <c r="M215" t="s">
        <v>81</v>
      </c>
      <c r="N215" t="s">
        <v>2985</v>
      </c>
      <c r="O215" t="s">
        <v>82</v>
      </c>
      <c r="P215" t="s">
        <v>2192</v>
      </c>
      <c r="S215" t="s">
        <v>2538</v>
      </c>
      <c r="T215" t="s">
        <v>2986</v>
      </c>
      <c r="V215" t="s">
        <v>2195</v>
      </c>
      <c r="X215" t="s">
        <v>2714</v>
      </c>
      <c r="AA215" t="s">
        <v>2297</v>
      </c>
      <c r="AB215">
        <v>0</v>
      </c>
      <c r="AC215">
        <v>0</v>
      </c>
      <c r="AD215">
        <v>1</v>
      </c>
      <c r="AE215">
        <v>0</v>
      </c>
      <c r="AF215">
        <v>1</v>
      </c>
      <c r="BH215" t="s">
        <v>2200</v>
      </c>
      <c r="BI215" t="s">
        <v>2269</v>
      </c>
      <c r="BJ215">
        <v>1</v>
      </c>
      <c r="BK215">
        <v>1</v>
      </c>
      <c r="BL215">
        <v>500</v>
      </c>
      <c r="BM215">
        <v>350</v>
      </c>
      <c r="BN215" t="s">
        <v>2199</v>
      </c>
      <c r="BQ215">
        <v>14</v>
      </c>
      <c r="BR215">
        <v>3</v>
      </c>
      <c r="BS215">
        <v>0</v>
      </c>
      <c r="BT215">
        <v>2200</v>
      </c>
      <c r="BU215">
        <v>2200</v>
      </c>
      <c r="BW215" t="s">
        <v>2195</v>
      </c>
      <c r="BY215" t="s">
        <v>2297</v>
      </c>
      <c r="BZ215">
        <v>0</v>
      </c>
      <c r="CA215">
        <v>0</v>
      </c>
      <c r="CB215">
        <v>1</v>
      </c>
      <c r="CC215">
        <v>0</v>
      </c>
      <c r="CE215" t="s">
        <v>3006</v>
      </c>
      <c r="CF215">
        <v>0</v>
      </c>
      <c r="CG215">
        <v>0</v>
      </c>
      <c r="CH215">
        <v>1</v>
      </c>
      <c r="CI215">
        <v>1</v>
      </c>
      <c r="CJ215">
        <v>1</v>
      </c>
      <c r="CK215">
        <v>0</v>
      </c>
      <c r="CL215">
        <v>1</v>
      </c>
      <c r="CM215">
        <v>0</v>
      </c>
      <c r="CN215">
        <v>0</v>
      </c>
      <c r="CO215">
        <v>0</v>
      </c>
      <c r="CP215">
        <v>0</v>
      </c>
      <c r="CS215" t="s">
        <v>2204</v>
      </c>
      <c r="CT215">
        <v>1</v>
      </c>
      <c r="CU215">
        <v>0</v>
      </c>
      <c r="CV215">
        <v>0</v>
      </c>
      <c r="CW215">
        <v>0</v>
      </c>
      <c r="EK215" t="s">
        <v>2750</v>
      </c>
      <c r="EL215">
        <v>1</v>
      </c>
      <c r="EM215">
        <v>1</v>
      </c>
      <c r="EN215">
        <v>0</v>
      </c>
      <c r="EO215">
        <v>1</v>
      </c>
      <c r="EP215">
        <v>0</v>
      </c>
      <c r="EQ215">
        <v>3</v>
      </c>
      <c r="ES215" t="s">
        <v>2200</v>
      </c>
      <c r="ET215">
        <v>5000</v>
      </c>
      <c r="EU215" t="s">
        <v>2199</v>
      </c>
      <c r="EX215">
        <v>14</v>
      </c>
      <c r="EY215">
        <v>3</v>
      </c>
      <c r="EZ215">
        <v>0</v>
      </c>
      <c r="FA215">
        <v>100</v>
      </c>
      <c r="FB215">
        <v>100</v>
      </c>
      <c r="FD215" t="s">
        <v>2200</v>
      </c>
      <c r="FE215">
        <v>6000</v>
      </c>
      <c r="FF215" t="s">
        <v>2199</v>
      </c>
      <c r="FI215">
        <v>36</v>
      </c>
      <c r="FJ215">
        <v>3</v>
      </c>
      <c r="FK215">
        <v>0</v>
      </c>
      <c r="FL215">
        <v>2000</v>
      </c>
      <c r="FM215">
        <v>2000</v>
      </c>
      <c r="FZ215" t="s">
        <v>2200</v>
      </c>
      <c r="GA215">
        <v>2500</v>
      </c>
      <c r="GB215" t="s">
        <v>2199</v>
      </c>
      <c r="GE215">
        <v>60</v>
      </c>
      <c r="GF215">
        <v>3</v>
      </c>
      <c r="GG215">
        <v>0</v>
      </c>
      <c r="GH215">
        <v>100</v>
      </c>
      <c r="GI215">
        <v>100</v>
      </c>
      <c r="GK215" t="s">
        <v>2195</v>
      </c>
      <c r="GM215" t="s">
        <v>2287</v>
      </c>
      <c r="GN215">
        <v>1</v>
      </c>
      <c r="GO215">
        <v>1</v>
      </c>
      <c r="GP215">
        <v>0</v>
      </c>
      <c r="GQ215">
        <v>0</v>
      </c>
      <c r="GR215">
        <v>0</v>
      </c>
      <c r="GT215" t="s">
        <v>2990</v>
      </c>
      <c r="GU215">
        <v>1</v>
      </c>
      <c r="GV215">
        <v>0</v>
      </c>
      <c r="GW215">
        <v>0</v>
      </c>
      <c r="GX215">
        <v>1</v>
      </c>
      <c r="GY215">
        <v>1</v>
      </c>
      <c r="GZ215">
        <v>0</v>
      </c>
      <c r="HA215">
        <v>1</v>
      </c>
      <c r="HB215">
        <v>1</v>
      </c>
      <c r="HC215">
        <v>0</v>
      </c>
      <c r="HD215">
        <v>0</v>
      </c>
      <c r="HE215">
        <v>0</v>
      </c>
      <c r="HH215" t="s">
        <v>2223</v>
      </c>
      <c r="HI215">
        <v>0</v>
      </c>
      <c r="HJ215">
        <v>1</v>
      </c>
      <c r="HK215">
        <v>0</v>
      </c>
      <c r="HL215">
        <v>0</v>
      </c>
      <c r="HM215" t="s">
        <v>2750</v>
      </c>
      <c r="HN215">
        <v>1</v>
      </c>
      <c r="HO215">
        <v>1</v>
      </c>
      <c r="HP215">
        <v>0</v>
      </c>
      <c r="HQ215">
        <v>1</v>
      </c>
      <c r="HR215">
        <v>0</v>
      </c>
      <c r="HS215" t="s">
        <v>3007</v>
      </c>
      <c r="HT215">
        <v>1</v>
      </c>
      <c r="HU215">
        <v>0</v>
      </c>
      <c r="HV215">
        <v>0</v>
      </c>
      <c r="HW215">
        <v>0</v>
      </c>
      <c r="HX215">
        <v>0</v>
      </c>
      <c r="HY215">
        <v>0</v>
      </c>
      <c r="HZ215">
        <v>0</v>
      </c>
      <c r="IA215">
        <v>0</v>
      </c>
      <c r="IB215">
        <v>1</v>
      </c>
      <c r="IC215">
        <v>0</v>
      </c>
      <c r="ID215">
        <v>0</v>
      </c>
      <c r="IE215">
        <v>0</v>
      </c>
      <c r="JB215" t="s">
        <v>2609</v>
      </c>
      <c r="JC215">
        <v>0</v>
      </c>
      <c r="JD215">
        <v>0</v>
      </c>
      <c r="JE215">
        <v>0</v>
      </c>
      <c r="JF215">
        <v>0</v>
      </c>
      <c r="JG215">
        <v>0</v>
      </c>
      <c r="JH215">
        <v>0</v>
      </c>
      <c r="JI215">
        <v>0</v>
      </c>
      <c r="JJ215">
        <v>0</v>
      </c>
      <c r="JK215">
        <v>0</v>
      </c>
      <c r="JL215">
        <v>0</v>
      </c>
      <c r="JM215">
        <v>0</v>
      </c>
      <c r="JN215">
        <v>0</v>
      </c>
      <c r="JO215">
        <v>1</v>
      </c>
      <c r="JP215">
        <v>0</v>
      </c>
      <c r="JQ215">
        <v>1</v>
      </c>
      <c r="JR215">
        <v>0</v>
      </c>
      <c r="JS215">
        <v>2</v>
      </c>
      <c r="JT215">
        <v>6</v>
      </c>
      <c r="PN215" t="s">
        <v>2200</v>
      </c>
      <c r="PO215">
        <v>2000</v>
      </c>
      <c r="PP215" t="s">
        <v>2199</v>
      </c>
      <c r="PS215">
        <v>35</v>
      </c>
      <c r="PT215">
        <v>3</v>
      </c>
      <c r="PU215">
        <v>0</v>
      </c>
      <c r="PV215">
        <v>288</v>
      </c>
      <c r="PW215">
        <v>288</v>
      </c>
      <c r="QM215" t="s">
        <v>2200</v>
      </c>
      <c r="QN215">
        <v>300</v>
      </c>
      <c r="QO215" t="s">
        <v>2199</v>
      </c>
      <c r="QR215">
        <v>28</v>
      </c>
      <c r="QS215">
        <v>3</v>
      </c>
      <c r="QT215">
        <v>0</v>
      </c>
      <c r="QU215">
        <v>10000</v>
      </c>
      <c r="QV215">
        <v>10000</v>
      </c>
      <c r="QX215" t="s">
        <v>2195</v>
      </c>
      <c r="QZ215" t="s">
        <v>2609</v>
      </c>
      <c r="RA215">
        <v>0</v>
      </c>
      <c r="RB215">
        <v>0</v>
      </c>
      <c r="RC215">
        <v>0</v>
      </c>
      <c r="RD215">
        <v>0</v>
      </c>
      <c r="RE215">
        <v>0</v>
      </c>
      <c r="RF215">
        <v>0</v>
      </c>
      <c r="RG215">
        <v>0</v>
      </c>
      <c r="RH215">
        <v>0</v>
      </c>
      <c r="RI215">
        <v>0</v>
      </c>
      <c r="RJ215">
        <v>0</v>
      </c>
      <c r="RK215">
        <v>0</v>
      </c>
      <c r="RL215">
        <v>0</v>
      </c>
      <c r="RM215">
        <v>1</v>
      </c>
      <c r="RN215">
        <v>0</v>
      </c>
      <c r="RO215">
        <v>1</v>
      </c>
      <c r="RP215">
        <v>0</v>
      </c>
      <c r="RR215" t="s">
        <v>3008</v>
      </c>
      <c r="RS215">
        <v>1</v>
      </c>
      <c r="RT215">
        <v>0</v>
      </c>
      <c r="RU215">
        <v>1</v>
      </c>
      <c r="RV215">
        <v>1</v>
      </c>
      <c r="RW215">
        <v>1</v>
      </c>
      <c r="RX215">
        <v>0</v>
      </c>
      <c r="RY215">
        <v>0</v>
      </c>
      <c r="RZ215">
        <v>0</v>
      </c>
      <c r="SA215">
        <v>0</v>
      </c>
      <c r="SB215">
        <v>0</v>
      </c>
      <c r="SC215">
        <v>0</v>
      </c>
      <c r="SF215" t="s">
        <v>2204</v>
      </c>
      <c r="SG215">
        <v>1</v>
      </c>
      <c r="SH215">
        <v>0</v>
      </c>
      <c r="SI215">
        <v>0</v>
      </c>
      <c r="SJ215">
        <v>0</v>
      </c>
      <c r="AQG215" t="s">
        <v>2206</v>
      </c>
      <c r="AQH215">
        <v>1</v>
      </c>
      <c r="AQI215">
        <v>0</v>
      </c>
      <c r="AQJ215">
        <v>0</v>
      </c>
      <c r="AQK215">
        <v>0</v>
      </c>
      <c r="AQL215">
        <v>0</v>
      </c>
      <c r="AQM215">
        <v>0</v>
      </c>
      <c r="AQN215">
        <v>0</v>
      </c>
      <c r="AQO215">
        <v>0</v>
      </c>
      <c r="AQP215">
        <v>0</v>
      </c>
      <c r="AQQ215">
        <v>0</v>
      </c>
      <c r="AQS215" t="s">
        <v>3009</v>
      </c>
      <c r="AQT215">
        <v>1</v>
      </c>
      <c r="AQU215">
        <v>0</v>
      </c>
      <c r="AQV215">
        <v>0</v>
      </c>
      <c r="AQW215">
        <v>1</v>
      </c>
      <c r="AQX215">
        <v>0</v>
      </c>
      <c r="AQY215">
        <v>0</v>
      </c>
      <c r="AQZ215">
        <v>0</v>
      </c>
      <c r="ARA215">
        <v>0</v>
      </c>
      <c r="ARB215">
        <v>0</v>
      </c>
      <c r="ARC215">
        <v>0</v>
      </c>
      <c r="ARD215">
        <v>0</v>
      </c>
      <c r="ARF215" t="s">
        <v>2306</v>
      </c>
      <c r="ARG215" t="s">
        <v>2336</v>
      </c>
      <c r="ARH215">
        <v>0</v>
      </c>
      <c r="ARI215">
        <v>1</v>
      </c>
      <c r="ARJ215">
        <v>0</v>
      </c>
      <c r="ARK215">
        <v>1</v>
      </c>
      <c r="ARL215">
        <v>0</v>
      </c>
      <c r="ARM215">
        <v>0</v>
      </c>
      <c r="ARN215" t="s">
        <v>2195</v>
      </c>
      <c r="ARO215" t="s">
        <v>2206</v>
      </c>
      <c r="ARP215">
        <v>1</v>
      </c>
      <c r="ARQ215">
        <v>0</v>
      </c>
      <c r="ARR215">
        <v>0</v>
      </c>
      <c r="ARS215">
        <v>0</v>
      </c>
      <c r="ART215">
        <v>0</v>
      </c>
      <c r="ARU215">
        <v>0</v>
      </c>
      <c r="ARW215">
        <v>0</v>
      </c>
      <c r="ARX215">
        <v>0</v>
      </c>
      <c r="ARY215">
        <v>0</v>
      </c>
      <c r="ASB215" t="s">
        <v>2211</v>
      </c>
      <c r="ASC215" t="s">
        <v>2206</v>
      </c>
      <c r="ASD215">
        <v>1</v>
      </c>
      <c r="ASE215">
        <v>0</v>
      </c>
      <c r="ASF215">
        <v>0</v>
      </c>
      <c r="ASG215">
        <v>0</v>
      </c>
      <c r="ASH215">
        <v>0</v>
      </c>
      <c r="ASI215">
        <v>0</v>
      </c>
      <c r="ASJ215">
        <v>0</v>
      </c>
      <c r="ASK215">
        <v>0</v>
      </c>
      <c r="ASL215">
        <v>0</v>
      </c>
      <c r="ASN215" t="s">
        <v>2206</v>
      </c>
      <c r="ASO215">
        <v>1</v>
      </c>
      <c r="ASP215">
        <v>0</v>
      </c>
      <c r="ASQ215">
        <v>0</v>
      </c>
      <c r="ASR215">
        <v>0</v>
      </c>
      <c r="ASS215">
        <v>0</v>
      </c>
      <c r="AST215">
        <v>0</v>
      </c>
      <c r="ASU215">
        <v>0</v>
      </c>
      <c r="ASV215">
        <v>0</v>
      </c>
      <c r="ASW215">
        <v>0</v>
      </c>
      <c r="ASX215">
        <v>0</v>
      </c>
      <c r="ASZ215" t="s">
        <v>2206</v>
      </c>
      <c r="ATA215">
        <v>1</v>
      </c>
      <c r="ATB215">
        <v>0</v>
      </c>
      <c r="ATC215">
        <v>0</v>
      </c>
      <c r="ATD215">
        <v>0</v>
      </c>
      <c r="ATE215">
        <v>0</v>
      </c>
      <c r="ATF215">
        <v>0</v>
      </c>
      <c r="ATG215">
        <v>0</v>
      </c>
      <c r="ATH215">
        <v>0</v>
      </c>
      <c r="ATI215">
        <v>0</v>
      </c>
      <c r="ATK215" t="s">
        <v>2206</v>
      </c>
      <c r="ATL215">
        <v>1</v>
      </c>
      <c r="ATM215">
        <v>0</v>
      </c>
      <c r="ATN215">
        <v>0</v>
      </c>
      <c r="ATO215">
        <v>0</v>
      </c>
      <c r="ATP215">
        <v>0</v>
      </c>
      <c r="ATQ215">
        <v>0</v>
      </c>
      <c r="ATR215">
        <v>0</v>
      </c>
      <c r="ATS215">
        <v>0</v>
      </c>
      <c r="ATT215">
        <v>0</v>
      </c>
      <c r="ATV215" t="s">
        <v>2213</v>
      </c>
      <c r="ATZ215" t="s">
        <v>2273</v>
      </c>
      <c r="AUA215" t="s">
        <v>2195</v>
      </c>
      <c r="AUC215" t="s">
        <v>3010</v>
      </c>
      <c r="AUD215" t="s">
        <v>3011</v>
      </c>
      <c r="AUF215" t="s">
        <v>3012</v>
      </c>
      <c r="AUI215">
        <v>472126942</v>
      </c>
      <c r="AUJ215" s="2">
        <v>45165.759583333333</v>
      </c>
      <c r="AUM215" t="s">
        <v>2214</v>
      </c>
      <c r="AUN215" t="s">
        <v>2215</v>
      </c>
      <c r="AUO215" t="s">
        <v>2216</v>
      </c>
    </row>
    <row r="216" spans="1:534 1125:1237" x14ac:dyDescent="0.35">
      <c r="A216">
        <v>215</v>
      </c>
      <c r="B216" t="s">
        <v>3013</v>
      </c>
      <c r="C216" s="2">
        <v>45164</v>
      </c>
      <c r="D216" t="s">
        <v>2983</v>
      </c>
      <c r="E216" t="s">
        <v>3014</v>
      </c>
      <c r="F216" s="2">
        <v>45164.626214293981</v>
      </c>
      <c r="G216" s="2">
        <v>45165.518259895827</v>
      </c>
      <c r="H216" t="s">
        <v>2189</v>
      </c>
      <c r="K216" t="s">
        <v>2536</v>
      </c>
      <c r="L216" s="2">
        <v>45164</v>
      </c>
      <c r="M216" t="s">
        <v>81</v>
      </c>
      <c r="N216" t="s">
        <v>2985</v>
      </c>
      <c r="O216" t="s">
        <v>82</v>
      </c>
      <c r="P216" t="s">
        <v>2192</v>
      </c>
      <c r="S216" t="s">
        <v>2538</v>
      </c>
      <c r="T216" t="s">
        <v>2986</v>
      </c>
      <c r="V216" t="s">
        <v>2195</v>
      </c>
      <c r="X216" t="s">
        <v>2196</v>
      </c>
      <c r="AA216" t="s">
        <v>2480</v>
      </c>
      <c r="AB216">
        <v>1</v>
      </c>
      <c r="AC216">
        <v>1</v>
      </c>
      <c r="AD216">
        <v>0</v>
      </c>
      <c r="AE216">
        <v>0</v>
      </c>
      <c r="AF216">
        <v>2</v>
      </c>
      <c r="AH216" t="s">
        <v>2200</v>
      </c>
      <c r="AI216">
        <v>1200</v>
      </c>
      <c r="AJ216" t="s">
        <v>2199</v>
      </c>
      <c r="AM216">
        <v>21</v>
      </c>
      <c r="AN216">
        <v>3</v>
      </c>
      <c r="AO216">
        <v>0</v>
      </c>
      <c r="AP216">
        <v>300</v>
      </c>
      <c r="AQ216">
        <v>300</v>
      </c>
      <c r="AS216" t="s">
        <v>2198</v>
      </c>
      <c r="AT216" t="s">
        <v>2285</v>
      </c>
      <c r="AU216">
        <v>1</v>
      </c>
      <c r="AV216">
        <v>1</v>
      </c>
      <c r="AW216">
        <v>1000</v>
      </c>
      <c r="AX216">
        <v>1500</v>
      </c>
      <c r="AY216" t="s">
        <v>2199</v>
      </c>
      <c r="BB216">
        <v>32</v>
      </c>
      <c r="BC216">
        <v>3</v>
      </c>
      <c r="BD216">
        <v>0</v>
      </c>
      <c r="BE216">
        <v>60</v>
      </c>
      <c r="BF216">
        <v>60</v>
      </c>
      <c r="BW216" t="s">
        <v>2195</v>
      </c>
      <c r="BY216" t="s">
        <v>2480</v>
      </c>
      <c r="BZ216">
        <v>1</v>
      </c>
      <c r="CA216">
        <v>1</v>
      </c>
      <c r="CB216">
        <v>0</v>
      </c>
      <c r="CC216">
        <v>0</v>
      </c>
      <c r="CE216" t="s">
        <v>3015</v>
      </c>
      <c r="CF216">
        <v>1</v>
      </c>
      <c r="CG216">
        <v>0</v>
      </c>
      <c r="CH216">
        <v>1</v>
      </c>
      <c r="CI216">
        <v>1</v>
      </c>
      <c r="CJ216">
        <v>1</v>
      </c>
      <c r="CK216">
        <v>0</v>
      </c>
      <c r="CL216">
        <v>0</v>
      </c>
      <c r="CM216">
        <v>1</v>
      </c>
      <c r="CN216">
        <v>0</v>
      </c>
      <c r="CO216">
        <v>0</v>
      </c>
      <c r="CP216">
        <v>0</v>
      </c>
      <c r="CS216" t="s">
        <v>2204</v>
      </c>
      <c r="CT216">
        <v>1</v>
      </c>
      <c r="CU216">
        <v>0</v>
      </c>
      <c r="CV216">
        <v>0</v>
      </c>
      <c r="CW216">
        <v>0</v>
      </c>
      <c r="EK216" t="s">
        <v>2206</v>
      </c>
      <c r="EL216">
        <v>0</v>
      </c>
      <c r="EM216">
        <v>0</v>
      </c>
      <c r="EN216">
        <v>0</v>
      </c>
      <c r="EO216">
        <v>0</v>
      </c>
      <c r="EP216">
        <v>1</v>
      </c>
      <c r="EQ216">
        <v>1</v>
      </c>
      <c r="JB216" t="s">
        <v>2776</v>
      </c>
      <c r="JC216">
        <v>0</v>
      </c>
      <c r="JD216">
        <v>0</v>
      </c>
      <c r="JE216">
        <v>0</v>
      </c>
      <c r="JF216">
        <v>0</v>
      </c>
      <c r="JG216">
        <v>0</v>
      </c>
      <c r="JH216">
        <v>0</v>
      </c>
      <c r="JI216">
        <v>1</v>
      </c>
      <c r="JJ216">
        <v>0</v>
      </c>
      <c r="JK216">
        <v>1</v>
      </c>
      <c r="JL216">
        <v>1</v>
      </c>
      <c r="JM216">
        <v>0</v>
      </c>
      <c r="JN216">
        <v>0</v>
      </c>
      <c r="JO216">
        <v>0</v>
      </c>
      <c r="JP216">
        <v>0</v>
      </c>
      <c r="JQ216">
        <v>0</v>
      </c>
      <c r="JR216">
        <v>0</v>
      </c>
      <c r="JS216">
        <v>3</v>
      </c>
      <c r="JT216">
        <v>6</v>
      </c>
      <c r="MT216" t="s">
        <v>2200</v>
      </c>
      <c r="MU216">
        <v>150</v>
      </c>
      <c r="MV216" t="s">
        <v>2199</v>
      </c>
      <c r="MY216">
        <v>32</v>
      </c>
      <c r="MZ216">
        <v>3</v>
      </c>
      <c r="NA216">
        <v>0</v>
      </c>
      <c r="NB216">
        <v>600</v>
      </c>
      <c r="NC216">
        <v>600</v>
      </c>
      <c r="NV216" t="s">
        <v>2200</v>
      </c>
      <c r="NW216">
        <v>7500</v>
      </c>
      <c r="NX216" t="s">
        <v>2199</v>
      </c>
      <c r="OA216">
        <v>30</v>
      </c>
      <c r="OB216">
        <v>3</v>
      </c>
      <c r="OC216">
        <v>0</v>
      </c>
      <c r="OD216">
        <v>110</v>
      </c>
      <c r="OE216">
        <v>110</v>
      </c>
      <c r="OG216" t="s">
        <v>2200</v>
      </c>
      <c r="OH216">
        <v>3500</v>
      </c>
      <c r="OI216" t="s">
        <v>2199</v>
      </c>
      <c r="OL216">
        <v>40</v>
      </c>
      <c r="OM216">
        <v>3</v>
      </c>
      <c r="ON216">
        <v>0</v>
      </c>
      <c r="OO216">
        <v>1000</v>
      </c>
      <c r="OP216">
        <v>1000</v>
      </c>
      <c r="QX216" t="s">
        <v>2195</v>
      </c>
      <c r="QZ216" t="s">
        <v>2776</v>
      </c>
      <c r="RA216">
        <v>0</v>
      </c>
      <c r="RB216">
        <v>0</v>
      </c>
      <c r="RC216">
        <v>0</v>
      </c>
      <c r="RD216">
        <v>0</v>
      </c>
      <c r="RE216">
        <v>0</v>
      </c>
      <c r="RF216">
        <v>0</v>
      </c>
      <c r="RG216">
        <v>1</v>
      </c>
      <c r="RH216">
        <v>0</v>
      </c>
      <c r="RI216">
        <v>1</v>
      </c>
      <c r="RJ216">
        <v>1</v>
      </c>
      <c r="RK216">
        <v>0</v>
      </c>
      <c r="RL216">
        <v>0</v>
      </c>
      <c r="RM216">
        <v>0</v>
      </c>
      <c r="RN216">
        <v>0</v>
      </c>
      <c r="RO216">
        <v>0</v>
      </c>
      <c r="RP216">
        <v>0</v>
      </c>
      <c r="RR216" t="s">
        <v>3016</v>
      </c>
      <c r="RS216">
        <v>1</v>
      </c>
      <c r="RT216">
        <v>1</v>
      </c>
      <c r="RU216">
        <v>1</v>
      </c>
      <c r="RV216">
        <v>1</v>
      </c>
      <c r="RW216">
        <v>0</v>
      </c>
      <c r="RX216">
        <v>0</v>
      </c>
      <c r="RY216">
        <v>0</v>
      </c>
      <c r="RZ216">
        <v>1</v>
      </c>
      <c r="SA216">
        <v>0</v>
      </c>
      <c r="SB216">
        <v>0</v>
      </c>
      <c r="SC216">
        <v>0</v>
      </c>
      <c r="SF216" t="s">
        <v>2204</v>
      </c>
      <c r="SG216">
        <v>1</v>
      </c>
      <c r="SH216">
        <v>0</v>
      </c>
      <c r="SI216">
        <v>0</v>
      </c>
      <c r="SJ216">
        <v>0</v>
      </c>
      <c r="AQG216" t="s">
        <v>3017</v>
      </c>
      <c r="AQH216">
        <v>0</v>
      </c>
      <c r="AQI216">
        <v>1</v>
      </c>
      <c r="AQJ216">
        <v>1</v>
      </c>
      <c r="AQK216">
        <v>0</v>
      </c>
      <c r="AQL216">
        <v>0</v>
      </c>
      <c r="AQM216">
        <v>1</v>
      </c>
      <c r="AQN216">
        <v>0</v>
      </c>
      <c r="AQO216">
        <v>0</v>
      </c>
      <c r="AQP216">
        <v>0</v>
      </c>
      <c r="AQQ216">
        <v>0</v>
      </c>
      <c r="AQS216" t="s">
        <v>3009</v>
      </c>
      <c r="AQT216">
        <v>1</v>
      </c>
      <c r="AQU216">
        <v>0</v>
      </c>
      <c r="AQV216">
        <v>0</v>
      </c>
      <c r="AQW216">
        <v>1</v>
      </c>
      <c r="AQX216">
        <v>0</v>
      </c>
      <c r="AQY216">
        <v>0</v>
      </c>
      <c r="AQZ216">
        <v>0</v>
      </c>
      <c r="ARA216">
        <v>0</v>
      </c>
      <c r="ARB216">
        <v>0</v>
      </c>
      <c r="ARC216">
        <v>0</v>
      </c>
      <c r="ARD216">
        <v>0</v>
      </c>
      <c r="ARF216" t="s">
        <v>2306</v>
      </c>
      <c r="ARG216" t="s">
        <v>2210</v>
      </c>
      <c r="ARH216">
        <v>0</v>
      </c>
      <c r="ARI216">
        <v>1</v>
      </c>
      <c r="ARJ216">
        <v>0</v>
      </c>
      <c r="ARK216">
        <v>0</v>
      </c>
      <c r="ARL216">
        <v>0</v>
      </c>
      <c r="ARM216">
        <v>0</v>
      </c>
      <c r="ARN216" t="s">
        <v>2998</v>
      </c>
      <c r="ARO216" t="s">
        <v>2206</v>
      </c>
      <c r="ARP216">
        <v>1</v>
      </c>
      <c r="ARQ216">
        <v>0</v>
      </c>
      <c r="ARR216">
        <v>0</v>
      </c>
      <c r="ARS216">
        <v>0</v>
      </c>
      <c r="ART216">
        <v>0</v>
      </c>
      <c r="ARU216">
        <v>0</v>
      </c>
      <c r="ARW216">
        <v>0</v>
      </c>
      <c r="ARX216">
        <v>0</v>
      </c>
      <c r="ARY216">
        <v>0</v>
      </c>
      <c r="ASB216" t="s">
        <v>2211</v>
      </c>
      <c r="ASC216" t="s">
        <v>2206</v>
      </c>
      <c r="ASD216">
        <v>1</v>
      </c>
      <c r="ASE216">
        <v>0</v>
      </c>
      <c r="ASF216">
        <v>0</v>
      </c>
      <c r="ASG216">
        <v>0</v>
      </c>
      <c r="ASH216">
        <v>0</v>
      </c>
      <c r="ASI216">
        <v>0</v>
      </c>
      <c r="ASJ216">
        <v>0</v>
      </c>
      <c r="ASK216">
        <v>0</v>
      </c>
      <c r="ASL216">
        <v>0</v>
      </c>
      <c r="ASN216" t="s">
        <v>2206</v>
      </c>
      <c r="ASO216">
        <v>1</v>
      </c>
      <c r="ASP216">
        <v>0</v>
      </c>
      <c r="ASQ216">
        <v>0</v>
      </c>
      <c r="ASR216">
        <v>0</v>
      </c>
      <c r="ASS216">
        <v>0</v>
      </c>
      <c r="AST216">
        <v>0</v>
      </c>
      <c r="ASU216">
        <v>0</v>
      </c>
      <c r="ASV216">
        <v>0</v>
      </c>
      <c r="ASW216">
        <v>0</v>
      </c>
      <c r="ASX216">
        <v>0</v>
      </c>
      <c r="ASZ216" t="s">
        <v>2206</v>
      </c>
      <c r="ATA216">
        <v>1</v>
      </c>
      <c r="ATB216">
        <v>0</v>
      </c>
      <c r="ATC216">
        <v>0</v>
      </c>
      <c r="ATD216">
        <v>0</v>
      </c>
      <c r="ATE216">
        <v>0</v>
      </c>
      <c r="ATF216">
        <v>0</v>
      </c>
      <c r="ATG216">
        <v>0</v>
      </c>
      <c r="ATH216">
        <v>0</v>
      </c>
      <c r="ATI216">
        <v>0</v>
      </c>
      <c r="ATK216" t="s">
        <v>2206</v>
      </c>
      <c r="ATL216">
        <v>1</v>
      </c>
      <c r="ATM216">
        <v>0</v>
      </c>
      <c r="ATN216">
        <v>0</v>
      </c>
      <c r="ATO216">
        <v>0</v>
      </c>
      <c r="ATP216">
        <v>0</v>
      </c>
      <c r="ATQ216">
        <v>0</v>
      </c>
      <c r="ATR216">
        <v>0</v>
      </c>
      <c r="ATS216">
        <v>0</v>
      </c>
      <c r="ATT216">
        <v>0</v>
      </c>
      <c r="ATV216" t="s">
        <v>2250</v>
      </c>
      <c r="ATW216" t="s">
        <v>2195</v>
      </c>
      <c r="ATY216" t="s">
        <v>3018</v>
      </c>
      <c r="ATZ216" t="s">
        <v>2250</v>
      </c>
      <c r="AUA216" t="s">
        <v>2195</v>
      </c>
      <c r="AUC216" t="s">
        <v>3019</v>
      </c>
      <c r="AUD216" t="s">
        <v>3020</v>
      </c>
      <c r="AUF216" t="s">
        <v>3011</v>
      </c>
      <c r="AUI216">
        <v>472126950</v>
      </c>
      <c r="AUJ216" s="2">
        <v>45165.759618055563</v>
      </c>
      <c r="AUM216" t="s">
        <v>2214</v>
      </c>
      <c r="AUN216" t="s">
        <v>2215</v>
      </c>
      <c r="AUO216" t="s">
        <v>2216</v>
      </c>
    </row>
    <row r="217" spans="1:534 1125:1237" x14ac:dyDescent="0.35">
      <c r="A217">
        <v>216</v>
      </c>
      <c r="B217" t="s">
        <v>3021</v>
      </c>
      <c r="C217" s="2">
        <v>45164</v>
      </c>
      <c r="D217" t="s">
        <v>2983</v>
      </c>
      <c r="E217" t="s">
        <v>3022</v>
      </c>
      <c r="F217" s="2">
        <v>45164.668829745373</v>
      </c>
      <c r="G217" s="2">
        <v>45165.529921793983</v>
      </c>
      <c r="H217" t="s">
        <v>2189</v>
      </c>
      <c r="K217" t="s">
        <v>2536</v>
      </c>
      <c r="L217" s="2">
        <v>45164</v>
      </c>
      <c r="M217" t="s">
        <v>81</v>
      </c>
      <c r="N217" t="s">
        <v>2985</v>
      </c>
      <c r="O217" t="s">
        <v>82</v>
      </c>
      <c r="P217" t="s">
        <v>2192</v>
      </c>
      <c r="S217" t="s">
        <v>2538</v>
      </c>
      <c r="T217" t="s">
        <v>2986</v>
      </c>
      <c r="V217" t="s">
        <v>2195</v>
      </c>
      <c r="X217" t="s">
        <v>2196</v>
      </c>
      <c r="AA217" t="s">
        <v>2206</v>
      </c>
      <c r="AB217">
        <v>0</v>
      </c>
      <c r="AC217">
        <v>0</v>
      </c>
      <c r="AD217">
        <v>0</v>
      </c>
      <c r="AE217">
        <v>1</v>
      </c>
      <c r="AF217">
        <v>1</v>
      </c>
      <c r="EK217" t="s">
        <v>2750</v>
      </c>
      <c r="EL217">
        <v>1</v>
      </c>
      <c r="EM217">
        <v>1</v>
      </c>
      <c r="EN217">
        <v>0</v>
      </c>
      <c r="EO217">
        <v>1</v>
      </c>
      <c r="EP217">
        <v>0</v>
      </c>
      <c r="EQ217">
        <v>3</v>
      </c>
      <c r="ES217" t="s">
        <v>2200</v>
      </c>
      <c r="ET217">
        <v>5000</v>
      </c>
      <c r="EU217" t="s">
        <v>2199</v>
      </c>
      <c r="EX217">
        <v>30</v>
      </c>
      <c r="EY217">
        <v>2</v>
      </c>
      <c r="EZ217">
        <v>0</v>
      </c>
      <c r="FA217">
        <v>50</v>
      </c>
      <c r="FB217">
        <v>50</v>
      </c>
      <c r="FD217" t="s">
        <v>2200</v>
      </c>
      <c r="FE217">
        <v>4500</v>
      </c>
      <c r="FF217" t="s">
        <v>2199</v>
      </c>
      <c r="FI217">
        <v>40</v>
      </c>
      <c r="FJ217">
        <v>2</v>
      </c>
      <c r="FK217">
        <v>0</v>
      </c>
      <c r="FL217">
        <v>2000</v>
      </c>
      <c r="FM217">
        <v>2000</v>
      </c>
      <c r="FZ217" t="s">
        <v>2200</v>
      </c>
      <c r="GA217">
        <v>2000</v>
      </c>
      <c r="GB217" t="s">
        <v>2199</v>
      </c>
      <c r="GE217">
        <v>90</v>
      </c>
      <c r="GF217">
        <v>2</v>
      </c>
      <c r="GG217">
        <v>0</v>
      </c>
      <c r="GH217">
        <v>60</v>
      </c>
      <c r="GI217">
        <v>60</v>
      </c>
      <c r="GK217" t="s">
        <v>2195</v>
      </c>
      <c r="GM217" t="s">
        <v>2390</v>
      </c>
      <c r="GN217">
        <v>0</v>
      </c>
      <c r="GO217">
        <v>0</v>
      </c>
      <c r="GP217">
        <v>0</v>
      </c>
      <c r="GQ217">
        <v>1</v>
      </c>
      <c r="GR217">
        <v>0</v>
      </c>
      <c r="GT217" t="s">
        <v>3023</v>
      </c>
      <c r="GU217">
        <v>1</v>
      </c>
      <c r="GV217">
        <v>0</v>
      </c>
      <c r="GW217">
        <v>0</v>
      </c>
      <c r="GX217">
        <v>1</v>
      </c>
      <c r="GY217">
        <v>1</v>
      </c>
      <c r="GZ217">
        <v>0</v>
      </c>
      <c r="HA217">
        <v>0</v>
      </c>
      <c r="HB217">
        <v>0</v>
      </c>
      <c r="HC217">
        <v>0</v>
      </c>
      <c r="HD217">
        <v>0</v>
      </c>
      <c r="HE217">
        <v>0</v>
      </c>
      <c r="HH217" t="s">
        <v>2223</v>
      </c>
      <c r="HI217">
        <v>0</v>
      </c>
      <c r="HJ217">
        <v>1</v>
      </c>
      <c r="HK217">
        <v>0</v>
      </c>
      <c r="HL217">
        <v>0</v>
      </c>
      <c r="HM217" t="s">
        <v>3024</v>
      </c>
      <c r="HN217">
        <v>0</v>
      </c>
      <c r="HO217">
        <v>1</v>
      </c>
      <c r="HP217">
        <v>0</v>
      </c>
      <c r="HQ217">
        <v>1</v>
      </c>
      <c r="HR217">
        <v>0</v>
      </c>
      <c r="HS217" t="s">
        <v>2692</v>
      </c>
      <c r="HT217">
        <v>1</v>
      </c>
      <c r="HU217">
        <v>0</v>
      </c>
      <c r="HV217">
        <v>0</v>
      </c>
      <c r="HW217">
        <v>0</v>
      </c>
      <c r="HX217">
        <v>0</v>
      </c>
      <c r="HY217">
        <v>0</v>
      </c>
      <c r="HZ217">
        <v>0</v>
      </c>
      <c r="IA217">
        <v>0</v>
      </c>
      <c r="IB217">
        <v>0</v>
      </c>
      <c r="IC217">
        <v>0</v>
      </c>
      <c r="ID217">
        <v>0</v>
      </c>
      <c r="IE217">
        <v>0</v>
      </c>
      <c r="JB217" t="s">
        <v>2206</v>
      </c>
      <c r="JC217">
        <v>0</v>
      </c>
      <c r="JD217">
        <v>0</v>
      </c>
      <c r="JE217">
        <v>0</v>
      </c>
      <c r="JF217">
        <v>0</v>
      </c>
      <c r="JG217">
        <v>0</v>
      </c>
      <c r="JH217">
        <v>0</v>
      </c>
      <c r="JI217">
        <v>0</v>
      </c>
      <c r="JJ217">
        <v>0</v>
      </c>
      <c r="JK217">
        <v>0</v>
      </c>
      <c r="JL217">
        <v>0</v>
      </c>
      <c r="JM217">
        <v>0</v>
      </c>
      <c r="JN217">
        <v>0</v>
      </c>
      <c r="JO217">
        <v>0</v>
      </c>
      <c r="JP217">
        <v>0</v>
      </c>
      <c r="JQ217">
        <v>0</v>
      </c>
      <c r="JR217">
        <v>1</v>
      </c>
      <c r="JS217">
        <v>1</v>
      </c>
      <c r="JT217">
        <v>5</v>
      </c>
      <c r="AQG217" t="s">
        <v>2207</v>
      </c>
      <c r="AQH217">
        <v>0</v>
      </c>
      <c r="AQI217">
        <v>1</v>
      </c>
      <c r="AQJ217">
        <v>0</v>
      </c>
      <c r="AQK217">
        <v>0</v>
      </c>
      <c r="AQL217">
        <v>0</v>
      </c>
      <c r="AQM217">
        <v>0</v>
      </c>
      <c r="AQN217">
        <v>0</v>
      </c>
      <c r="AQO217">
        <v>0</v>
      </c>
      <c r="AQP217">
        <v>0</v>
      </c>
      <c r="AQQ217">
        <v>0</v>
      </c>
      <c r="AQS217" t="s">
        <v>2997</v>
      </c>
      <c r="AQT217">
        <v>1</v>
      </c>
      <c r="AQU217">
        <v>0</v>
      </c>
      <c r="AQV217">
        <v>0</v>
      </c>
      <c r="AQW217">
        <v>1</v>
      </c>
      <c r="AQX217">
        <v>0</v>
      </c>
      <c r="AQY217">
        <v>0</v>
      </c>
      <c r="AQZ217">
        <v>0</v>
      </c>
      <c r="ARA217">
        <v>0</v>
      </c>
      <c r="ARB217">
        <v>0</v>
      </c>
      <c r="ARC217">
        <v>0</v>
      </c>
      <c r="ARD217">
        <v>0</v>
      </c>
      <c r="ARF217" t="s">
        <v>2306</v>
      </c>
      <c r="ARG217" t="s">
        <v>2229</v>
      </c>
      <c r="ARH217">
        <v>0</v>
      </c>
      <c r="ARI217">
        <v>0</v>
      </c>
      <c r="ARJ217">
        <v>0</v>
      </c>
      <c r="ARK217">
        <v>0</v>
      </c>
      <c r="ARL217">
        <v>1</v>
      </c>
      <c r="ARM217">
        <v>0</v>
      </c>
      <c r="ARN217" t="s">
        <v>2998</v>
      </c>
      <c r="ARO217" t="s">
        <v>2206</v>
      </c>
      <c r="ARP217">
        <v>1</v>
      </c>
      <c r="ARQ217">
        <v>0</v>
      </c>
      <c r="ARR217">
        <v>0</v>
      </c>
      <c r="ARS217">
        <v>0</v>
      </c>
      <c r="ART217">
        <v>0</v>
      </c>
      <c r="ARU217">
        <v>0</v>
      </c>
      <c r="ARW217">
        <v>0</v>
      </c>
      <c r="ARX217">
        <v>0</v>
      </c>
      <c r="ARY217">
        <v>0</v>
      </c>
      <c r="ASB217" t="s">
        <v>2211</v>
      </c>
      <c r="ASC217" t="s">
        <v>2206</v>
      </c>
      <c r="ASD217">
        <v>1</v>
      </c>
      <c r="ASE217">
        <v>0</v>
      </c>
      <c r="ASF217">
        <v>0</v>
      </c>
      <c r="ASG217">
        <v>0</v>
      </c>
      <c r="ASH217">
        <v>0</v>
      </c>
      <c r="ASI217">
        <v>0</v>
      </c>
      <c r="ASJ217">
        <v>0</v>
      </c>
      <c r="ASK217">
        <v>0</v>
      </c>
      <c r="ASL217">
        <v>0</v>
      </c>
      <c r="ASN217" t="s">
        <v>2206</v>
      </c>
      <c r="ASO217">
        <v>1</v>
      </c>
      <c r="ASP217">
        <v>0</v>
      </c>
      <c r="ASQ217">
        <v>0</v>
      </c>
      <c r="ASR217">
        <v>0</v>
      </c>
      <c r="ASS217">
        <v>0</v>
      </c>
      <c r="AST217">
        <v>0</v>
      </c>
      <c r="ASU217">
        <v>0</v>
      </c>
      <c r="ASV217">
        <v>0</v>
      </c>
      <c r="ASW217">
        <v>0</v>
      </c>
      <c r="ASX217">
        <v>0</v>
      </c>
      <c r="ASZ217" t="s">
        <v>2206</v>
      </c>
      <c r="ATA217">
        <v>1</v>
      </c>
      <c r="ATB217">
        <v>0</v>
      </c>
      <c r="ATC217">
        <v>0</v>
      </c>
      <c r="ATD217">
        <v>0</v>
      </c>
      <c r="ATE217">
        <v>0</v>
      </c>
      <c r="ATF217">
        <v>0</v>
      </c>
      <c r="ATG217">
        <v>0</v>
      </c>
      <c r="ATH217">
        <v>0</v>
      </c>
      <c r="ATI217">
        <v>0</v>
      </c>
      <c r="ATK217" t="s">
        <v>2206</v>
      </c>
      <c r="ATL217">
        <v>1</v>
      </c>
      <c r="ATM217">
        <v>0</v>
      </c>
      <c r="ATN217">
        <v>0</v>
      </c>
      <c r="ATO217">
        <v>0</v>
      </c>
      <c r="ATP217">
        <v>0</v>
      </c>
      <c r="ATQ217">
        <v>0</v>
      </c>
      <c r="ATR217">
        <v>0</v>
      </c>
      <c r="ATS217">
        <v>0</v>
      </c>
      <c r="ATT217">
        <v>0</v>
      </c>
      <c r="ATV217" t="s">
        <v>2273</v>
      </c>
      <c r="ATW217" t="s">
        <v>2195</v>
      </c>
      <c r="ATY217" t="s">
        <v>3025</v>
      </c>
      <c r="ATZ217" t="s">
        <v>2273</v>
      </c>
      <c r="AUA217" t="s">
        <v>2195</v>
      </c>
      <c r="AUC217" t="s">
        <v>3026</v>
      </c>
      <c r="AUD217" t="s">
        <v>3027</v>
      </c>
      <c r="AUF217" t="s">
        <v>3011</v>
      </c>
      <c r="AUI217">
        <v>472126954</v>
      </c>
      <c r="AUJ217" s="2">
        <v>45165.759629629632</v>
      </c>
      <c r="AUM217" t="s">
        <v>2214</v>
      </c>
      <c r="AUN217" t="s">
        <v>2215</v>
      </c>
      <c r="AUO217" t="s">
        <v>2216</v>
      </c>
    </row>
    <row r="218" spans="1:534 1125:1237" x14ac:dyDescent="0.35">
      <c r="A218">
        <v>217</v>
      </c>
      <c r="B218" t="s">
        <v>3028</v>
      </c>
      <c r="C218" s="2">
        <v>45164</v>
      </c>
      <c r="D218" t="s">
        <v>2983</v>
      </c>
      <c r="E218" t="s">
        <v>3029</v>
      </c>
      <c r="F218" s="2">
        <v>45164.701038368054</v>
      </c>
      <c r="G218" s="2">
        <v>45164.729786238429</v>
      </c>
      <c r="H218" t="s">
        <v>2189</v>
      </c>
      <c r="K218" t="s">
        <v>2536</v>
      </c>
      <c r="L218" s="2">
        <v>45164</v>
      </c>
      <c r="M218" t="s">
        <v>81</v>
      </c>
      <c r="N218" t="s">
        <v>2985</v>
      </c>
      <c r="O218" t="s">
        <v>82</v>
      </c>
      <c r="P218" t="s">
        <v>2192</v>
      </c>
      <c r="S218" t="s">
        <v>2538</v>
      </c>
      <c r="T218" t="s">
        <v>2986</v>
      </c>
      <c r="V218" t="s">
        <v>2195</v>
      </c>
      <c r="X218" t="s">
        <v>2196</v>
      </c>
      <c r="AA218" t="s">
        <v>2206</v>
      </c>
      <c r="AB218">
        <v>0</v>
      </c>
      <c r="AC218">
        <v>0</v>
      </c>
      <c r="AD218">
        <v>0</v>
      </c>
      <c r="AE218">
        <v>1</v>
      </c>
      <c r="AF218">
        <v>1</v>
      </c>
      <c r="EK218" t="s">
        <v>2287</v>
      </c>
      <c r="EL218">
        <v>1</v>
      </c>
      <c r="EM218">
        <v>1</v>
      </c>
      <c r="EN218">
        <v>0</v>
      </c>
      <c r="EO218">
        <v>0</v>
      </c>
      <c r="EP218">
        <v>0</v>
      </c>
      <c r="EQ218">
        <v>2</v>
      </c>
      <c r="ES218" t="s">
        <v>2200</v>
      </c>
      <c r="ET218">
        <v>5000</v>
      </c>
      <c r="EU218" t="s">
        <v>2199</v>
      </c>
      <c r="EX218">
        <v>90</v>
      </c>
      <c r="EY218">
        <v>3</v>
      </c>
      <c r="EZ218">
        <v>0</v>
      </c>
      <c r="FA218">
        <v>60</v>
      </c>
      <c r="FB218">
        <v>60</v>
      </c>
      <c r="FD218" t="s">
        <v>2200</v>
      </c>
      <c r="FE218">
        <v>3750</v>
      </c>
      <c r="FF218" t="s">
        <v>2199</v>
      </c>
      <c r="FI218">
        <v>60</v>
      </c>
      <c r="FJ218">
        <v>3</v>
      </c>
      <c r="FK218">
        <v>0</v>
      </c>
      <c r="FL218">
        <v>1200</v>
      </c>
      <c r="FM218">
        <v>3</v>
      </c>
      <c r="GK218" t="s">
        <v>2195</v>
      </c>
      <c r="GM218" t="s">
        <v>2287</v>
      </c>
      <c r="GN218">
        <v>1</v>
      </c>
      <c r="GO218">
        <v>1</v>
      </c>
      <c r="GP218">
        <v>0</v>
      </c>
      <c r="GQ218">
        <v>0</v>
      </c>
      <c r="GR218">
        <v>0</v>
      </c>
      <c r="GT218" t="s">
        <v>3030</v>
      </c>
      <c r="GU218">
        <v>1</v>
      </c>
      <c r="GV218">
        <v>0</v>
      </c>
      <c r="GW218">
        <v>1</v>
      </c>
      <c r="GX218">
        <v>1</v>
      </c>
      <c r="GY218">
        <v>1</v>
      </c>
      <c r="GZ218">
        <v>0</v>
      </c>
      <c r="HA218">
        <v>1</v>
      </c>
      <c r="HB218">
        <v>1</v>
      </c>
      <c r="HC218">
        <v>0</v>
      </c>
      <c r="HD218">
        <v>0</v>
      </c>
      <c r="HE218">
        <v>0</v>
      </c>
      <c r="HH218" t="s">
        <v>2223</v>
      </c>
      <c r="HI218">
        <v>0</v>
      </c>
      <c r="HJ218">
        <v>1</v>
      </c>
      <c r="HK218">
        <v>0</v>
      </c>
      <c r="HL218">
        <v>0</v>
      </c>
      <c r="HM218" t="s">
        <v>2287</v>
      </c>
      <c r="HN218">
        <v>1</v>
      </c>
      <c r="HO218">
        <v>1</v>
      </c>
      <c r="HP218">
        <v>0</v>
      </c>
      <c r="HQ218">
        <v>0</v>
      </c>
      <c r="HR218">
        <v>0</v>
      </c>
      <c r="HS218" t="s">
        <v>3031</v>
      </c>
      <c r="HT218">
        <v>1</v>
      </c>
      <c r="HU218">
        <v>0</v>
      </c>
      <c r="HV218">
        <v>0</v>
      </c>
      <c r="HW218">
        <v>0</v>
      </c>
      <c r="HX218">
        <v>0</v>
      </c>
      <c r="HY218">
        <v>1</v>
      </c>
      <c r="HZ218">
        <v>1</v>
      </c>
      <c r="IA218">
        <v>0</v>
      </c>
      <c r="IB218">
        <v>0</v>
      </c>
      <c r="IC218">
        <v>0</v>
      </c>
      <c r="ID218">
        <v>0</v>
      </c>
      <c r="IE218">
        <v>0</v>
      </c>
      <c r="JB218" t="s">
        <v>2606</v>
      </c>
      <c r="JC218">
        <v>0</v>
      </c>
      <c r="JD218">
        <v>0</v>
      </c>
      <c r="JE218">
        <v>0</v>
      </c>
      <c r="JF218">
        <v>0</v>
      </c>
      <c r="JG218">
        <v>0</v>
      </c>
      <c r="JH218">
        <v>0</v>
      </c>
      <c r="JI218">
        <v>0</v>
      </c>
      <c r="JJ218">
        <v>0</v>
      </c>
      <c r="JK218">
        <v>0</v>
      </c>
      <c r="JL218">
        <v>0</v>
      </c>
      <c r="JM218">
        <v>0</v>
      </c>
      <c r="JN218">
        <v>0</v>
      </c>
      <c r="JO218">
        <v>0</v>
      </c>
      <c r="JP218">
        <v>0</v>
      </c>
      <c r="JQ218">
        <v>1</v>
      </c>
      <c r="JR218">
        <v>0</v>
      </c>
      <c r="JS218">
        <v>1</v>
      </c>
      <c r="JT218">
        <v>4</v>
      </c>
      <c r="QM218" t="s">
        <v>2200</v>
      </c>
      <c r="QN218">
        <v>300</v>
      </c>
      <c r="QO218" t="s">
        <v>2199</v>
      </c>
      <c r="QR218">
        <v>3</v>
      </c>
      <c r="QS218">
        <v>3</v>
      </c>
      <c r="QT218">
        <v>1</v>
      </c>
      <c r="QU218">
        <v>100</v>
      </c>
      <c r="QV218">
        <v>3</v>
      </c>
      <c r="QX218" t="s">
        <v>2195</v>
      </c>
      <c r="QZ218" t="s">
        <v>2606</v>
      </c>
      <c r="RA218">
        <v>0</v>
      </c>
      <c r="RB218">
        <v>0</v>
      </c>
      <c r="RC218">
        <v>0</v>
      </c>
      <c r="RD218">
        <v>0</v>
      </c>
      <c r="RE218">
        <v>0</v>
      </c>
      <c r="RF218">
        <v>0</v>
      </c>
      <c r="RG218">
        <v>0</v>
      </c>
      <c r="RH218">
        <v>0</v>
      </c>
      <c r="RI218">
        <v>0</v>
      </c>
      <c r="RJ218">
        <v>0</v>
      </c>
      <c r="RK218">
        <v>0</v>
      </c>
      <c r="RL218">
        <v>0</v>
      </c>
      <c r="RM218">
        <v>0</v>
      </c>
      <c r="RN218">
        <v>0</v>
      </c>
      <c r="RO218">
        <v>1</v>
      </c>
      <c r="RP218">
        <v>0</v>
      </c>
      <c r="RR218" t="s">
        <v>3032</v>
      </c>
      <c r="RS218">
        <v>1</v>
      </c>
      <c r="RT218">
        <v>0</v>
      </c>
      <c r="RU218">
        <v>1</v>
      </c>
      <c r="RV218">
        <v>1</v>
      </c>
      <c r="RW218">
        <v>0</v>
      </c>
      <c r="RX218">
        <v>0</v>
      </c>
      <c r="RY218">
        <v>0</v>
      </c>
      <c r="RZ218">
        <v>0</v>
      </c>
      <c r="SA218">
        <v>0</v>
      </c>
      <c r="SB218">
        <v>0</v>
      </c>
      <c r="SC218">
        <v>0</v>
      </c>
      <c r="SF218" t="s">
        <v>2223</v>
      </c>
      <c r="SG218">
        <v>0</v>
      </c>
      <c r="SH218">
        <v>1</v>
      </c>
      <c r="SI218">
        <v>0</v>
      </c>
      <c r="SJ218">
        <v>0</v>
      </c>
      <c r="SK218" t="s">
        <v>2606</v>
      </c>
      <c r="SL218">
        <v>0</v>
      </c>
      <c r="SM218">
        <v>0</v>
      </c>
      <c r="SN218">
        <v>0</v>
      </c>
      <c r="SO218">
        <v>0</v>
      </c>
      <c r="SP218">
        <v>0</v>
      </c>
      <c r="SQ218">
        <v>0</v>
      </c>
      <c r="SR218">
        <v>0</v>
      </c>
      <c r="SS218">
        <v>0</v>
      </c>
      <c r="ST218">
        <v>0</v>
      </c>
      <c r="SU218">
        <v>0</v>
      </c>
      <c r="SV218">
        <v>0</v>
      </c>
      <c r="SW218">
        <v>0</v>
      </c>
      <c r="SX218">
        <v>0</v>
      </c>
      <c r="SY218">
        <v>0</v>
      </c>
      <c r="SZ218">
        <v>1</v>
      </c>
      <c r="TA218">
        <v>0</v>
      </c>
      <c r="TB218" t="s">
        <v>3033</v>
      </c>
      <c r="TC218">
        <v>1</v>
      </c>
      <c r="TD218">
        <v>0</v>
      </c>
      <c r="TE218">
        <v>0</v>
      </c>
      <c r="TF218">
        <v>0</v>
      </c>
      <c r="TG218">
        <v>0</v>
      </c>
      <c r="TH218">
        <v>1</v>
      </c>
      <c r="TI218">
        <v>1</v>
      </c>
      <c r="TJ218">
        <v>0</v>
      </c>
      <c r="TK218">
        <v>1</v>
      </c>
      <c r="TL218">
        <v>0</v>
      </c>
      <c r="TM218">
        <v>0</v>
      </c>
      <c r="TN218">
        <v>0</v>
      </c>
      <c r="AQG218" t="s">
        <v>3034</v>
      </c>
      <c r="AQH218">
        <v>0</v>
      </c>
      <c r="AQI218">
        <v>0</v>
      </c>
      <c r="AQJ218">
        <v>1</v>
      </c>
      <c r="AQK218">
        <v>1</v>
      </c>
      <c r="AQL218">
        <v>0</v>
      </c>
      <c r="AQM218">
        <v>0</v>
      </c>
      <c r="AQN218">
        <v>0</v>
      </c>
      <c r="AQO218">
        <v>0</v>
      </c>
      <c r="AQP218">
        <v>0</v>
      </c>
      <c r="AQQ218">
        <v>0</v>
      </c>
      <c r="AQS218" t="s">
        <v>2208</v>
      </c>
      <c r="AQT218">
        <v>0</v>
      </c>
      <c r="AQU218">
        <v>0</v>
      </c>
      <c r="AQV218">
        <v>1</v>
      </c>
      <c r="AQW218">
        <v>1</v>
      </c>
      <c r="AQX218">
        <v>0</v>
      </c>
      <c r="AQY218">
        <v>0</v>
      </c>
      <c r="AQZ218">
        <v>0</v>
      </c>
      <c r="ARA218">
        <v>0</v>
      </c>
      <c r="ARB218">
        <v>0</v>
      </c>
      <c r="ARC218">
        <v>0</v>
      </c>
      <c r="ARD218">
        <v>0</v>
      </c>
      <c r="ARF218" t="s">
        <v>2306</v>
      </c>
      <c r="ARG218" t="s">
        <v>2336</v>
      </c>
      <c r="ARH218">
        <v>0</v>
      </c>
      <c r="ARI218">
        <v>1</v>
      </c>
      <c r="ARJ218">
        <v>0</v>
      </c>
      <c r="ARK218">
        <v>1</v>
      </c>
      <c r="ARL218">
        <v>0</v>
      </c>
      <c r="ARM218">
        <v>0</v>
      </c>
      <c r="ARO218" t="s">
        <v>2206</v>
      </c>
      <c r="ARP218">
        <v>1</v>
      </c>
      <c r="ARQ218">
        <v>0</v>
      </c>
      <c r="ARR218">
        <v>0</v>
      </c>
      <c r="ARS218">
        <v>0</v>
      </c>
      <c r="ART218">
        <v>0</v>
      </c>
      <c r="ARU218">
        <v>0</v>
      </c>
      <c r="ARW218">
        <v>0</v>
      </c>
      <c r="ARX218">
        <v>0</v>
      </c>
      <c r="ARY218">
        <v>0</v>
      </c>
      <c r="ASB218" t="s">
        <v>2211</v>
      </c>
      <c r="ASC218" t="s">
        <v>3035</v>
      </c>
      <c r="ASD218">
        <v>0</v>
      </c>
      <c r="ASE218">
        <v>0</v>
      </c>
      <c r="ASF218">
        <v>0</v>
      </c>
      <c r="ASG218">
        <v>0</v>
      </c>
      <c r="ASH218">
        <v>0</v>
      </c>
      <c r="ASI218">
        <v>1</v>
      </c>
      <c r="ASJ218">
        <v>0</v>
      </c>
      <c r="ASK218">
        <v>0</v>
      </c>
      <c r="ASL218">
        <v>0</v>
      </c>
      <c r="ASN218" t="s">
        <v>2276</v>
      </c>
      <c r="ASO218">
        <v>0</v>
      </c>
      <c r="ASP218">
        <v>0</v>
      </c>
      <c r="ASQ218">
        <v>1</v>
      </c>
      <c r="ASR218">
        <v>0</v>
      </c>
      <c r="ASS218">
        <v>0</v>
      </c>
      <c r="AST218">
        <v>0</v>
      </c>
      <c r="ASU218">
        <v>0</v>
      </c>
      <c r="ASV218">
        <v>0</v>
      </c>
      <c r="ASW218">
        <v>0</v>
      </c>
      <c r="ASX218">
        <v>0</v>
      </c>
      <c r="ASZ218" t="s">
        <v>2229</v>
      </c>
      <c r="ATA218">
        <v>0</v>
      </c>
      <c r="ATB218">
        <v>0</v>
      </c>
      <c r="ATC218">
        <v>0</v>
      </c>
      <c r="ATD218">
        <v>0</v>
      </c>
      <c r="ATE218">
        <v>0</v>
      </c>
      <c r="ATF218">
        <v>0</v>
      </c>
      <c r="ATG218">
        <v>0</v>
      </c>
      <c r="ATH218">
        <v>1</v>
      </c>
      <c r="ATI218">
        <v>0</v>
      </c>
      <c r="ATK218" t="s">
        <v>2206</v>
      </c>
      <c r="ATL218">
        <v>1</v>
      </c>
      <c r="ATM218">
        <v>0</v>
      </c>
      <c r="ATN218">
        <v>0</v>
      </c>
      <c r="ATO218">
        <v>0</v>
      </c>
      <c r="ATP218">
        <v>0</v>
      </c>
      <c r="ATQ218">
        <v>0</v>
      </c>
      <c r="ATR218">
        <v>0</v>
      </c>
      <c r="ATS218">
        <v>0</v>
      </c>
      <c r="ATT218">
        <v>0</v>
      </c>
      <c r="ATV218" t="s">
        <v>2250</v>
      </c>
      <c r="ATW218" t="s">
        <v>2195</v>
      </c>
      <c r="ATY218" t="s">
        <v>3036</v>
      </c>
      <c r="ATZ218" t="s">
        <v>2273</v>
      </c>
      <c r="AUA218" t="s">
        <v>2195</v>
      </c>
      <c r="AUC218" t="s">
        <v>3037</v>
      </c>
      <c r="AUD218" t="s">
        <v>3038</v>
      </c>
      <c r="AUF218" t="s">
        <v>3039</v>
      </c>
      <c r="AUI218">
        <v>472126964</v>
      </c>
      <c r="AUJ218" s="2">
        <v>45165.759652777779</v>
      </c>
      <c r="AUM218" t="s">
        <v>2214</v>
      </c>
      <c r="AUN218" t="s">
        <v>2215</v>
      </c>
      <c r="AUO218" t="s">
        <v>2216</v>
      </c>
    </row>
    <row r="219" spans="1:534 1125:1237" x14ac:dyDescent="0.35">
      <c r="A219">
        <v>218</v>
      </c>
      <c r="B219" t="s">
        <v>3040</v>
      </c>
      <c r="C219" s="2">
        <v>45165</v>
      </c>
      <c r="D219" t="s">
        <v>2983</v>
      </c>
      <c r="E219" t="s">
        <v>3041</v>
      </c>
      <c r="F219" s="2">
        <v>45165.853447175927</v>
      </c>
      <c r="G219" s="2">
        <v>45165.890550243057</v>
      </c>
      <c r="H219" t="s">
        <v>2189</v>
      </c>
      <c r="K219" t="s">
        <v>2536</v>
      </c>
      <c r="L219" s="2">
        <v>45165</v>
      </c>
      <c r="M219" t="s">
        <v>81</v>
      </c>
      <c r="N219" t="s">
        <v>2985</v>
      </c>
      <c r="O219" t="s">
        <v>82</v>
      </c>
      <c r="P219" t="s">
        <v>2192</v>
      </c>
      <c r="S219" t="s">
        <v>2538</v>
      </c>
      <c r="T219" t="s">
        <v>2986</v>
      </c>
      <c r="V219" t="s">
        <v>2195</v>
      </c>
      <c r="X219" t="s">
        <v>2253</v>
      </c>
      <c r="AA219" t="s">
        <v>2303</v>
      </c>
      <c r="AB219">
        <v>1</v>
      </c>
      <c r="AC219">
        <v>1</v>
      </c>
      <c r="AD219">
        <v>1</v>
      </c>
      <c r="AE219">
        <v>0</v>
      </c>
      <c r="AF219">
        <v>3</v>
      </c>
      <c r="AH219" t="s">
        <v>2200</v>
      </c>
      <c r="AI219">
        <v>750</v>
      </c>
      <c r="AJ219" t="s">
        <v>2199</v>
      </c>
      <c r="AM219">
        <v>30</v>
      </c>
      <c r="AN219">
        <v>3</v>
      </c>
      <c r="AO219">
        <v>0</v>
      </c>
      <c r="AP219">
        <v>100</v>
      </c>
      <c r="AQ219">
        <v>100</v>
      </c>
      <c r="AS219" t="s">
        <v>2200</v>
      </c>
      <c r="AT219" t="s">
        <v>2285</v>
      </c>
      <c r="AU219">
        <v>1</v>
      </c>
      <c r="AV219">
        <v>1</v>
      </c>
      <c r="AW219">
        <v>1300</v>
      </c>
      <c r="AX219">
        <v>1500</v>
      </c>
      <c r="AY219" t="s">
        <v>2199</v>
      </c>
      <c r="BB219">
        <v>30</v>
      </c>
      <c r="BC219">
        <v>3</v>
      </c>
      <c r="BD219">
        <v>0</v>
      </c>
      <c r="BE219">
        <v>200</v>
      </c>
      <c r="BF219">
        <v>200</v>
      </c>
      <c r="BH219" t="s">
        <v>2200</v>
      </c>
      <c r="BI219" t="s">
        <v>2269</v>
      </c>
      <c r="BJ219">
        <v>1</v>
      </c>
      <c r="BK219">
        <v>1</v>
      </c>
      <c r="BL219">
        <v>400</v>
      </c>
      <c r="BM219">
        <v>300</v>
      </c>
      <c r="BN219" t="s">
        <v>2199</v>
      </c>
      <c r="BQ219">
        <v>60</v>
      </c>
      <c r="BR219">
        <v>3</v>
      </c>
      <c r="BS219">
        <v>0</v>
      </c>
      <c r="BT219">
        <v>500</v>
      </c>
      <c r="BU219">
        <v>500</v>
      </c>
      <c r="BW219" t="s">
        <v>2195</v>
      </c>
      <c r="BY219" t="s">
        <v>2303</v>
      </c>
      <c r="BZ219">
        <v>1</v>
      </c>
      <c r="CA219">
        <v>1</v>
      </c>
      <c r="CB219">
        <v>1</v>
      </c>
      <c r="CC219">
        <v>0</v>
      </c>
      <c r="CE219" t="s">
        <v>3042</v>
      </c>
      <c r="CF219">
        <v>0</v>
      </c>
      <c r="CG219">
        <v>1</v>
      </c>
      <c r="CH219">
        <v>1</v>
      </c>
      <c r="CI219">
        <v>1</v>
      </c>
      <c r="CJ219">
        <v>0</v>
      </c>
      <c r="CK219">
        <v>0</v>
      </c>
      <c r="CL219">
        <v>1</v>
      </c>
      <c r="CM219">
        <v>0</v>
      </c>
      <c r="CN219">
        <v>0</v>
      </c>
      <c r="CO219">
        <v>0</v>
      </c>
      <c r="CP219">
        <v>0</v>
      </c>
      <c r="CS219" t="s">
        <v>2204</v>
      </c>
      <c r="CT219">
        <v>1</v>
      </c>
      <c r="CU219">
        <v>0</v>
      </c>
      <c r="CV219">
        <v>0</v>
      </c>
      <c r="CW219">
        <v>0</v>
      </c>
      <c r="EK219" t="s">
        <v>2254</v>
      </c>
      <c r="EL219">
        <v>1</v>
      </c>
      <c r="EM219">
        <v>1</v>
      </c>
      <c r="EN219">
        <v>1</v>
      </c>
      <c r="EO219">
        <v>1</v>
      </c>
      <c r="EP219">
        <v>0</v>
      </c>
      <c r="EQ219">
        <v>4</v>
      </c>
      <c r="ES219" t="s">
        <v>2200</v>
      </c>
      <c r="ET219">
        <v>6000</v>
      </c>
      <c r="EU219" t="s">
        <v>2199</v>
      </c>
      <c r="EX219">
        <v>50</v>
      </c>
      <c r="EY219">
        <v>3</v>
      </c>
      <c r="EZ219">
        <v>0</v>
      </c>
      <c r="FA219">
        <v>200</v>
      </c>
      <c r="FB219">
        <v>200</v>
      </c>
      <c r="FD219" t="s">
        <v>2200</v>
      </c>
      <c r="FE219">
        <v>8000</v>
      </c>
      <c r="FF219" t="s">
        <v>2199</v>
      </c>
      <c r="FI219">
        <v>30</v>
      </c>
      <c r="FJ219">
        <v>3</v>
      </c>
      <c r="FK219">
        <v>0</v>
      </c>
      <c r="FL219">
        <v>100</v>
      </c>
      <c r="FM219">
        <v>100</v>
      </c>
      <c r="FO219" t="s">
        <v>2200</v>
      </c>
      <c r="FP219">
        <v>2000</v>
      </c>
      <c r="FQ219" t="s">
        <v>2199</v>
      </c>
      <c r="FT219">
        <v>60</v>
      </c>
      <c r="FU219">
        <v>3</v>
      </c>
      <c r="FV219">
        <v>0</v>
      </c>
      <c r="FW219">
        <v>100</v>
      </c>
      <c r="FX219">
        <v>100</v>
      </c>
      <c r="FZ219" t="s">
        <v>2200</v>
      </c>
      <c r="GA219">
        <v>3000</v>
      </c>
      <c r="GB219" t="s">
        <v>2199</v>
      </c>
      <c r="GE219">
        <v>25</v>
      </c>
      <c r="GF219">
        <v>3</v>
      </c>
      <c r="GG219">
        <v>0</v>
      </c>
      <c r="GH219">
        <v>1000</v>
      </c>
      <c r="GI219">
        <v>1000</v>
      </c>
      <c r="GK219" t="s">
        <v>2195</v>
      </c>
      <c r="GM219" t="s">
        <v>2254</v>
      </c>
      <c r="GN219">
        <v>1</v>
      </c>
      <c r="GO219">
        <v>1</v>
      </c>
      <c r="GP219">
        <v>1</v>
      </c>
      <c r="GQ219">
        <v>1</v>
      </c>
      <c r="GR219">
        <v>0</v>
      </c>
      <c r="GT219" t="s">
        <v>3042</v>
      </c>
      <c r="GU219">
        <v>0</v>
      </c>
      <c r="GV219">
        <v>1</v>
      </c>
      <c r="GW219">
        <v>1</v>
      </c>
      <c r="GX219">
        <v>1</v>
      </c>
      <c r="GY219">
        <v>0</v>
      </c>
      <c r="GZ219">
        <v>0</v>
      </c>
      <c r="HA219">
        <v>1</v>
      </c>
      <c r="HB219">
        <v>0</v>
      </c>
      <c r="HC219">
        <v>0</v>
      </c>
      <c r="HD219">
        <v>0</v>
      </c>
      <c r="HE219">
        <v>0</v>
      </c>
      <c r="HH219" t="s">
        <v>2223</v>
      </c>
      <c r="HI219">
        <v>0</v>
      </c>
      <c r="HJ219">
        <v>1</v>
      </c>
      <c r="HK219">
        <v>0</v>
      </c>
      <c r="HL219">
        <v>0</v>
      </c>
      <c r="HM219" t="s">
        <v>2254</v>
      </c>
      <c r="HN219">
        <v>1</v>
      </c>
      <c r="HO219">
        <v>1</v>
      </c>
      <c r="HP219">
        <v>1</v>
      </c>
      <c r="HQ219">
        <v>1</v>
      </c>
      <c r="HR219">
        <v>0</v>
      </c>
      <c r="HS219" t="s">
        <v>2294</v>
      </c>
      <c r="HT219">
        <v>1</v>
      </c>
      <c r="HU219">
        <v>0</v>
      </c>
      <c r="HV219">
        <v>0</v>
      </c>
      <c r="HW219">
        <v>0</v>
      </c>
      <c r="HX219">
        <v>0</v>
      </c>
      <c r="HY219">
        <v>1</v>
      </c>
      <c r="HZ219">
        <v>0</v>
      </c>
      <c r="IA219">
        <v>0</v>
      </c>
      <c r="IB219">
        <v>1</v>
      </c>
      <c r="IC219">
        <v>0</v>
      </c>
      <c r="ID219">
        <v>0</v>
      </c>
      <c r="IE219">
        <v>0</v>
      </c>
      <c r="JB219" t="s">
        <v>3043</v>
      </c>
      <c r="JC219">
        <v>0</v>
      </c>
      <c r="JD219">
        <v>1</v>
      </c>
      <c r="JE219">
        <v>1</v>
      </c>
      <c r="JF219">
        <v>1</v>
      </c>
      <c r="JG219">
        <v>1</v>
      </c>
      <c r="JH219">
        <v>1</v>
      </c>
      <c r="JI219">
        <v>1</v>
      </c>
      <c r="JJ219">
        <v>1</v>
      </c>
      <c r="JK219">
        <v>1</v>
      </c>
      <c r="JL219">
        <v>1</v>
      </c>
      <c r="JM219">
        <v>1</v>
      </c>
      <c r="JN219">
        <v>1</v>
      </c>
      <c r="JO219">
        <v>1</v>
      </c>
      <c r="JP219">
        <v>1</v>
      </c>
      <c r="JQ219">
        <v>1</v>
      </c>
      <c r="JR219">
        <v>0</v>
      </c>
      <c r="JS219">
        <v>14</v>
      </c>
      <c r="JT219">
        <v>21</v>
      </c>
      <c r="KG219" t="s">
        <v>2198</v>
      </c>
      <c r="KH219" t="s">
        <v>2262</v>
      </c>
      <c r="KI219">
        <v>1</v>
      </c>
      <c r="KJ219">
        <v>1</v>
      </c>
      <c r="KK219">
        <v>6500</v>
      </c>
      <c r="KL219">
        <v>100</v>
      </c>
      <c r="KM219" t="s">
        <v>2199</v>
      </c>
      <c r="KP219">
        <v>30</v>
      </c>
      <c r="KQ219">
        <v>4</v>
      </c>
      <c r="KR219">
        <v>0</v>
      </c>
      <c r="KS219">
        <v>50</v>
      </c>
      <c r="KT219">
        <v>50</v>
      </c>
      <c r="KV219" t="s">
        <v>2200</v>
      </c>
      <c r="KW219" t="s">
        <v>3044</v>
      </c>
      <c r="KX219">
        <v>1</v>
      </c>
      <c r="KY219">
        <v>1</v>
      </c>
      <c r="KZ219">
        <v>1</v>
      </c>
      <c r="LA219">
        <v>12000</v>
      </c>
      <c r="LB219">
        <v>35000</v>
      </c>
      <c r="LC219">
        <v>42500</v>
      </c>
      <c r="LD219" t="s">
        <v>2199</v>
      </c>
      <c r="LG219">
        <v>10</v>
      </c>
      <c r="LH219">
        <v>5</v>
      </c>
      <c r="LI219">
        <v>0</v>
      </c>
      <c r="LJ219">
        <v>600</v>
      </c>
      <c r="LK219">
        <v>600</v>
      </c>
      <c r="LM219" t="s">
        <v>2198</v>
      </c>
      <c r="LN219">
        <v>1500</v>
      </c>
      <c r="LO219" t="s">
        <v>2239</v>
      </c>
      <c r="LR219">
        <v>60</v>
      </c>
      <c r="LS219">
        <v>6</v>
      </c>
      <c r="LT219">
        <v>0</v>
      </c>
      <c r="LU219">
        <v>100</v>
      </c>
      <c r="LV219">
        <v>100</v>
      </c>
      <c r="LX219" t="s">
        <v>2198</v>
      </c>
      <c r="LY219">
        <v>1200</v>
      </c>
      <c r="LZ219" t="s">
        <v>2552</v>
      </c>
      <c r="MC219">
        <v>30</v>
      </c>
      <c r="MD219">
        <v>6</v>
      </c>
      <c r="ME219">
        <v>0</v>
      </c>
      <c r="MF219">
        <v>100</v>
      </c>
      <c r="MG219">
        <v>100</v>
      </c>
      <c r="MI219" t="s">
        <v>2200</v>
      </c>
      <c r="MJ219">
        <v>750</v>
      </c>
      <c r="MK219" t="s">
        <v>2199</v>
      </c>
      <c r="MN219">
        <v>60</v>
      </c>
      <c r="MO219">
        <v>3</v>
      </c>
      <c r="MP219">
        <v>0</v>
      </c>
      <c r="MQ219">
        <v>200</v>
      </c>
      <c r="MR219">
        <v>200</v>
      </c>
      <c r="MT219" t="s">
        <v>2200</v>
      </c>
      <c r="MU219">
        <v>800</v>
      </c>
      <c r="MV219" t="s">
        <v>2199</v>
      </c>
      <c r="MY219">
        <v>30</v>
      </c>
      <c r="MZ219">
        <v>3</v>
      </c>
      <c r="NA219">
        <v>0</v>
      </c>
      <c r="NB219">
        <v>500</v>
      </c>
      <c r="NC219">
        <v>500</v>
      </c>
      <c r="NE219" t="s">
        <v>2198</v>
      </c>
      <c r="NF219" t="s">
        <v>2240</v>
      </c>
      <c r="NG219">
        <v>1</v>
      </c>
      <c r="NH219">
        <v>1</v>
      </c>
      <c r="NI219">
        <v>1</v>
      </c>
      <c r="NJ219">
        <v>750</v>
      </c>
      <c r="NK219">
        <v>800</v>
      </c>
      <c r="NL219">
        <v>1000</v>
      </c>
      <c r="NM219" t="s">
        <v>2199</v>
      </c>
      <c r="NP219">
        <v>30</v>
      </c>
      <c r="NQ219">
        <v>3</v>
      </c>
      <c r="NR219">
        <v>0</v>
      </c>
      <c r="NS219">
        <v>1000</v>
      </c>
      <c r="NT219">
        <v>1000</v>
      </c>
      <c r="NV219" t="s">
        <v>2200</v>
      </c>
      <c r="NW219">
        <v>6000</v>
      </c>
      <c r="NX219" t="s">
        <v>2199</v>
      </c>
      <c r="OA219">
        <v>50</v>
      </c>
      <c r="OB219">
        <v>3</v>
      </c>
      <c r="OC219">
        <v>0</v>
      </c>
      <c r="OD219">
        <v>100</v>
      </c>
      <c r="OE219">
        <v>100</v>
      </c>
      <c r="OG219" t="s">
        <v>2200</v>
      </c>
      <c r="OH219">
        <v>2000</v>
      </c>
      <c r="OI219" t="s">
        <v>2199</v>
      </c>
      <c r="OL219">
        <v>30</v>
      </c>
      <c r="OM219">
        <v>3</v>
      </c>
      <c r="ON219">
        <v>0</v>
      </c>
      <c r="OO219">
        <v>100</v>
      </c>
      <c r="OP219">
        <v>1000</v>
      </c>
      <c r="OR219" t="s">
        <v>2200</v>
      </c>
      <c r="OS219">
        <v>6000</v>
      </c>
      <c r="OT219" t="s">
        <v>2199</v>
      </c>
      <c r="OW219">
        <v>30</v>
      </c>
      <c r="OX219">
        <v>3</v>
      </c>
      <c r="OY219">
        <v>0</v>
      </c>
      <c r="OZ219">
        <v>1000</v>
      </c>
      <c r="PA219">
        <v>1000</v>
      </c>
      <c r="PC219" t="s">
        <v>2200</v>
      </c>
      <c r="PD219">
        <v>2000</v>
      </c>
      <c r="PE219" t="s">
        <v>2199</v>
      </c>
      <c r="PH219">
        <v>30</v>
      </c>
      <c r="PI219">
        <v>3</v>
      </c>
      <c r="PJ219">
        <v>0</v>
      </c>
      <c r="PK219">
        <v>1000</v>
      </c>
      <c r="PL219">
        <v>1000</v>
      </c>
      <c r="PN219" t="s">
        <v>2200</v>
      </c>
      <c r="PO219">
        <v>2500</v>
      </c>
      <c r="PP219" t="s">
        <v>2199</v>
      </c>
      <c r="PS219">
        <v>30</v>
      </c>
      <c r="PT219">
        <v>3</v>
      </c>
      <c r="PU219">
        <v>0</v>
      </c>
      <c r="PV219">
        <v>2000</v>
      </c>
      <c r="PW219">
        <v>2000</v>
      </c>
      <c r="PY219" t="s">
        <v>2200</v>
      </c>
      <c r="PZ219" t="s">
        <v>2195</v>
      </c>
      <c r="QA219">
        <v>6500</v>
      </c>
      <c r="QD219" t="s">
        <v>2199</v>
      </c>
      <c r="QG219">
        <v>60</v>
      </c>
      <c r="QH219">
        <v>3</v>
      </c>
      <c r="QI219">
        <v>0</v>
      </c>
      <c r="QJ219">
        <v>1000</v>
      </c>
      <c r="QK219">
        <v>1000</v>
      </c>
      <c r="QM219" t="s">
        <v>2200</v>
      </c>
      <c r="QN219">
        <v>350</v>
      </c>
      <c r="QO219" t="s">
        <v>2199</v>
      </c>
      <c r="QR219">
        <v>70</v>
      </c>
      <c r="QS219">
        <v>3</v>
      </c>
      <c r="QT219">
        <v>0</v>
      </c>
      <c r="QU219">
        <v>2000</v>
      </c>
      <c r="QV219">
        <v>2000</v>
      </c>
      <c r="QX219" t="s">
        <v>2195</v>
      </c>
      <c r="QZ219" t="s">
        <v>3043</v>
      </c>
      <c r="RA219">
        <v>0</v>
      </c>
      <c r="RB219">
        <v>1</v>
      </c>
      <c r="RC219">
        <v>1</v>
      </c>
      <c r="RD219">
        <v>1</v>
      </c>
      <c r="RE219">
        <v>1</v>
      </c>
      <c r="RF219">
        <v>1</v>
      </c>
      <c r="RG219">
        <v>1</v>
      </c>
      <c r="RH219">
        <v>1</v>
      </c>
      <c r="RI219">
        <v>1</v>
      </c>
      <c r="RJ219">
        <v>1</v>
      </c>
      <c r="RK219">
        <v>1</v>
      </c>
      <c r="RL219">
        <v>1</v>
      </c>
      <c r="RM219">
        <v>1</v>
      </c>
      <c r="RN219">
        <v>1</v>
      </c>
      <c r="RO219">
        <v>1</v>
      </c>
      <c r="RP219">
        <v>0</v>
      </c>
      <c r="RR219" t="s">
        <v>3042</v>
      </c>
      <c r="RS219">
        <v>0</v>
      </c>
      <c r="RT219">
        <v>1</v>
      </c>
      <c r="RU219">
        <v>1</v>
      </c>
      <c r="RV219">
        <v>1</v>
      </c>
      <c r="RW219">
        <v>0</v>
      </c>
      <c r="RX219">
        <v>0</v>
      </c>
      <c r="RY219">
        <v>1</v>
      </c>
      <c r="RZ219">
        <v>0</v>
      </c>
      <c r="SA219">
        <v>0</v>
      </c>
      <c r="SB219">
        <v>0</v>
      </c>
      <c r="SC219">
        <v>0</v>
      </c>
      <c r="SF219" t="s">
        <v>2223</v>
      </c>
      <c r="SG219">
        <v>0</v>
      </c>
      <c r="SH219">
        <v>1</v>
      </c>
      <c r="SI219">
        <v>0</v>
      </c>
      <c r="SJ219">
        <v>0</v>
      </c>
      <c r="SK219" t="s">
        <v>3045</v>
      </c>
      <c r="SL219">
        <v>0</v>
      </c>
      <c r="SM219">
        <v>1</v>
      </c>
      <c r="SN219">
        <v>1</v>
      </c>
      <c r="SO219">
        <v>1</v>
      </c>
      <c r="SP219">
        <v>1</v>
      </c>
      <c r="SQ219">
        <v>0</v>
      </c>
      <c r="SR219">
        <v>0</v>
      </c>
      <c r="SS219">
        <v>0</v>
      </c>
      <c r="ST219">
        <v>0</v>
      </c>
      <c r="SU219">
        <v>1</v>
      </c>
      <c r="SV219">
        <v>1</v>
      </c>
      <c r="SW219">
        <v>1</v>
      </c>
      <c r="SX219">
        <v>1</v>
      </c>
      <c r="SY219">
        <v>0</v>
      </c>
      <c r="SZ219">
        <v>1</v>
      </c>
      <c r="TA219">
        <v>0</v>
      </c>
      <c r="TB219" t="s">
        <v>2294</v>
      </c>
      <c r="TC219">
        <v>1</v>
      </c>
      <c r="TD219">
        <v>0</v>
      </c>
      <c r="TE219">
        <v>0</v>
      </c>
      <c r="TF219">
        <v>0</v>
      </c>
      <c r="TG219">
        <v>0</v>
      </c>
      <c r="TH219">
        <v>1</v>
      </c>
      <c r="TI219">
        <v>0</v>
      </c>
      <c r="TJ219">
        <v>0</v>
      </c>
      <c r="TK219">
        <v>1</v>
      </c>
      <c r="TL219">
        <v>0</v>
      </c>
      <c r="TM219">
        <v>0</v>
      </c>
      <c r="TN219">
        <v>0</v>
      </c>
      <c r="AQG219" t="s">
        <v>2362</v>
      </c>
      <c r="AQH219">
        <v>0</v>
      </c>
      <c r="AQI219">
        <v>0</v>
      </c>
      <c r="AQJ219">
        <v>1</v>
      </c>
      <c r="AQK219">
        <v>0</v>
      </c>
      <c r="AQL219">
        <v>0</v>
      </c>
      <c r="AQM219">
        <v>1</v>
      </c>
      <c r="AQN219">
        <v>0</v>
      </c>
      <c r="AQO219">
        <v>0</v>
      </c>
      <c r="AQP219">
        <v>0</v>
      </c>
      <c r="AQQ219">
        <v>0</v>
      </c>
      <c r="AQS219" t="s">
        <v>2227</v>
      </c>
      <c r="AQT219">
        <v>0</v>
      </c>
      <c r="AQU219">
        <v>0</v>
      </c>
      <c r="AQV219">
        <v>1</v>
      </c>
      <c r="AQW219">
        <v>1</v>
      </c>
      <c r="AQX219">
        <v>0</v>
      </c>
      <c r="AQY219">
        <v>1</v>
      </c>
      <c r="AQZ219">
        <v>0</v>
      </c>
      <c r="ARA219">
        <v>0</v>
      </c>
      <c r="ARB219">
        <v>0</v>
      </c>
      <c r="ARC219">
        <v>0</v>
      </c>
      <c r="ARD219">
        <v>0</v>
      </c>
      <c r="ARF219" t="s">
        <v>2306</v>
      </c>
      <c r="ARG219" t="s">
        <v>2336</v>
      </c>
      <c r="ARH219">
        <v>0</v>
      </c>
      <c r="ARI219">
        <v>1</v>
      </c>
      <c r="ARJ219">
        <v>0</v>
      </c>
      <c r="ARK219">
        <v>1</v>
      </c>
      <c r="ARL219">
        <v>0</v>
      </c>
      <c r="ARM219">
        <v>0</v>
      </c>
      <c r="ARO219" t="s">
        <v>2206</v>
      </c>
      <c r="ARP219">
        <v>1</v>
      </c>
      <c r="ARQ219">
        <v>0</v>
      </c>
      <c r="ARR219">
        <v>0</v>
      </c>
      <c r="ARS219">
        <v>0</v>
      </c>
      <c r="ART219">
        <v>0</v>
      </c>
      <c r="ARU219">
        <v>0</v>
      </c>
      <c r="ARW219">
        <v>0</v>
      </c>
      <c r="ARX219">
        <v>0</v>
      </c>
      <c r="ARY219">
        <v>0</v>
      </c>
      <c r="ASB219" t="s">
        <v>2211</v>
      </c>
      <c r="ASC219" t="s">
        <v>2229</v>
      </c>
      <c r="ASD219">
        <v>0</v>
      </c>
      <c r="ASE219">
        <v>0</v>
      </c>
      <c r="ASF219">
        <v>0</v>
      </c>
      <c r="ASG219">
        <v>0</v>
      </c>
      <c r="ASH219">
        <v>0</v>
      </c>
      <c r="ASI219">
        <v>0</v>
      </c>
      <c r="ASJ219">
        <v>0</v>
      </c>
      <c r="ASK219">
        <v>1</v>
      </c>
      <c r="ASL219">
        <v>0</v>
      </c>
      <c r="ASN219" t="s">
        <v>2229</v>
      </c>
      <c r="ASO219">
        <v>0</v>
      </c>
      <c r="ASP219">
        <v>0</v>
      </c>
      <c r="ASQ219">
        <v>0</v>
      </c>
      <c r="ASR219">
        <v>0</v>
      </c>
      <c r="ASS219">
        <v>0</v>
      </c>
      <c r="AST219">
        <v>0</v>
      </c>
      <c r="ASU219">
        <v>0</v>
      </c>
      <c r="ASV219">
        <v>0</v>
      </c>
      <c r="ASW219">
        <v>1</v>
      </c>
      <c r="ASX219">
        <v>0</v>
      </c>
      <c r="ASZ219" t="s">
        <v>2206</v>
      </c>
      <c r="ATA219">
        <v>1</v>
      </c>
      <c r="ATB219">
        <v>0</v>
      </c>
      <c r="ATC219">
        <v>0</v>
      </c>
      <c r="ATD219">
        <v>0</v>
      </c>
      <c r="ATE219">
        <v>0</v>
      </c>
      <c r="ATF219">
        <v>0</v>
      </c>
      <c r="ATG219">
        <v>0</v>
      </c>
      <c r="ATH219">
        <v>0</v>
      </c>
      <c r="ATI219">
        <v>0</v>
      </c>
      <c r="ATK219" t="s">
        <v>2206</v>
      </c>
      <c r="ATL219">
        <v>1</v>
      </c>
      <c r="ATM219">
        <v>0</v>
      </c>
      <c r="ATN219">
        <v>0</v>
      </c>
      <c r="ATO219">
        <v>0</v>
      </c>
      <c r="ATP219">
        <v>0</v>
      </c>
      <c r="ATQ219">
        <v>0</v>
      </c>
      <c r="ATR219">
        <v>0</v>
      </c>
      <c r="ATS219">
        <v>0</v>
      </c>
      <c r="ATT219">
        <v>0</v>
      </c>
      <c r="ATV219" t="s">
        <v>2273</v>
      </c>
      <c r="ATW219" t="s">
        <v>2195</v>
      </c>
      <c r="ATY219" t="s">
        <v>3046</v>
      </c>
      <c r="ATZ219" t="s">
        <v>2289</v>
      </c>
      <c r="AUA219" t="s">
        <v>2195</v>
      </c>
      <c r="AUB219" t="s">
        <v>3047</v>
      </c>
      <c r="AUD219" t="s">
        <v>3048</v>
      </c>
      <c r="AUF219" t="s">
        <v>3049</v>
      </c>
      <c r="AUI219">
        <v>472160140</v>
      </c>
      <c r="AUJ219" s="2">
        <v>45165.890740740739</v>
      </c>
      <c r="AUM219" t="s">
        <v>2214</v>
      </c>
      <c r="AUN219" t="s">
        <v>2215</v>
      </c>
      <c r="AUO219" t="s">
        <v>2216</v>
      </c>
    </row>
    <row r="220" spans="1:534 1125:1237" x14ac:dyDescent="0.35">
      <c r="A220">
        <v>219</v>
      </c>
      <c r="B220" t="s">
        <v>3050</v>
      </c>
      <c r="C220" s="2">
        <v>45163</v>
      </c>
      <c r="D220" t="s">
        <v>2771</v>
      </c>
      <c r="E220" t="s">
        <v>2772</v>
      </c>
      <c r="F220" s="2">
        <v>45163.657761678252</v>
      </c>
      <c r="G220" s="2">
        <v>45163.661787395831</v>
      </c>
      <c r="H220" t="s">
        <v>2189</v>
      </c>
      <c r="K220" t="s">
        <v>2536</v>
      </c>
      <c r="L220" s="2">
        <v>45163</v>
      </c>
      <c r="M220" t="s">
        <v>81</v>
      </c>
      <c r="N220" t="s">
        <v>2773</v>
      </c>
      <c r="O220" t="s">
        <v>90</v>
      </c>
      <c r="P220" t="s">
        <v>2192</v>
      </c>
      <c r="S220" t="s">
        <v>2538</v>
      </c>
      <c r="T220" t="s">
        <v>2774</v>
      </c>
      <c r="V220" t="s">
        <v>2195</v>
      </c>
      <c r="X220" t="s">
        <v>2196</v>
      </c>
      <c r="AA220" t="s">
        <v>2206</v>
      </c>
      <c r="AB220">
        <v>0</v>
      </c>
      <c r="AC220">
        <v>0</v>
      </c>
      <c r="AD220">
        <v>0</v>
      </c>
      <c r="AE220">
        <v>1</v>
      </c>
      <c r="AF220">
        <v>1</v>
      </c>
      <c r="EK220" t="s">
        <v>2206</v>
      </c>
      <c r="EL220">
        <v>0</v>
      </c>
      <c r="EM220">
        <v>0</v>
      </c>
      <c r="EN220">
        <v>0</v>
      </c>
      <c r="EO220">
        <v>0</v>
      </c>
      <c r="EP220">
        <v>1</v>
      </c>
      <c r="EQ220">
        <v>1</v>
      </c>
      <c r="JB220" t="s">
        <v>2669</v>
      </c>
      <c r="JC220">
        <v>0</v>
      </c>
      <c r="JD220">
        <v>1</v>
      </c>
      <c r="JE220">
        <v>0</v>
      </c>
      <c r="JF220">
        <v>0</v>
      </c>
      <c r="JG220">
        <v>0</v>
      </c>
      <c r="JH220">
        <v>0</v>
      </c>
      <c r="JI220">
        <v>0</v>
      </c>
      <c r="JJ220">
        <v>0</v>
      </c>
      <c r="JK220">
        <v>0</v>
      </c>
      <c r="JL220">
        <v>0</v>
      </c>
      <c r="JM220">
        <v>0</v>
      </c>
      <c r="JN220">
        <v>0</v>
      </c>
      <c r="JO220">
        <v>0</v>
      </c>
      <c r="JP220">
        <v>0</v>
      </c>
      <c r="JQ220">
        <v>0</v>
      </c>
      <c r="JR220">
        <v>0</v>
      </c>
      <c r="JS220">
        <v>1</v>
      </c>
      <c r="JT220">
        <v>3</v>
      </c>
      <c r="KG220" t="s">
        <v>2198</v>
      </c>
      <c r="KH220" t="s">
        <v>2262</v>
      </c>
      <c r="KI220">
        <v>1</v>
      </c>
      <c r="KJ220">
        <v>1</v>
      </c>
      <c r="KK220">
        <v>5000</v>
      </c>
      <c r="KL220">
        <v>100</v>
      </c>
      <c r="KM220" t="s">
        <v>2239</v>
      </c>
      <c r="KP220">
        <v>10</v>
      </c>
      <c r="KQ220">
        <v>15</v>
      </c>
      <c r="KR220">
        <v>1</v>
      </c>
      <c r="KS220">
        <v>100</v>
      </c>
      <c r="KT220">
        <v>5</v>
      </c>
      <c r="QX220" t="s">
        <v>2195</v>
      </c>
      <c r="QZ220" t="s">
        <v>2669</v>
      </c>
      <c r="RA220">
        <v>0</v>
      </c>
      <c r="RB220">
        <v>1</v>
      </c>
      <c r="RC220">
        <v>0</v>
      </c>
      <c r="RD220">
        <v>0</v>
      </c>
      <c r="RE220">
        <v>0</v>
      </c>
      <c r="RF220">
        <v>0</v>
      </c>
      <c r="RG220">
        <v>0</v>
      </c>
      <c r="RH220">
        <v>0</v>
      </c>
      <c r="RI220">
        <v>0</v>
      </c>
      <c r="RJ220">
        <v>0</v>
      </c>
      <c r="RK220">
        <v>0</v>
      </c>
      <c r="RL220">
        <v>0</v>
      </c>
      <c r="RM220">
        <v>0</v>
      </c>
      <c r="RN220">
        <v>0</v>
      </c>
      <c r="RO220">
        <v>0</v>
      </c>
      <c r="RP220">
        <v>0</v>
      </c>
      <c r="RR220" t="s">
        <v>2775</v>
      </c>
      <c r="RS220">
        <v>1</v>
      </c>
      <c r="RT220">
        <v>0</v>
      </c>
      <c r="RU220">
        <v>0</v>
      </c>
      <c r="RV220">
        <v>0</v>
      </c>
      <c r="RW220">
        <v>0</v>
      </c>
      <c r="RX220">
        <v>1</v>
      </c>
      <c r="RY220">
        <v>0</v>
      </c>
      <c r="RZ220">
        <v>0</v>
      </c>
      <c r="SA220">
        <v>0</v>
      </c>
      <c r="SB220">
        <v>0</v>
      </c>
      <c r="SC220">
        <v>0</v>
      </c>
      <c r="SF220" t="s">
        <v>2223</v>
      </c>
      <c r="SG220">
        <v>0</v>
      </c>
      <c r="SH220">
        <v>1</v>
      </c>
      <c r="SI220">
        <v>0</v>
      </c>
      <c r="SJ220">
        <v>0</v>
      </c>
      <c r="SK220" t="s">
        <v>2669</v>
      </c>
      <c r="SL220">
        <v>0</v>
      </c>
      <c r="SM220">
        <v>1</v>
      </c>
      <c r="SN220">
        <v>0</v>
      </c>
      <c r="SO220">
        <v>0</v>
      </c>
      <c r="SP220">
        <v>0</v>
      </c>
      <c r="SQ220">
        <v>0</v>
      </c>
      <c r="SR220">
        <v>0</v>
      </c>
      <c r="SS220">
        <v>0</v>
      </c>
      <c r="ST220">
        <v>0</v>
      </c>
      <c r="SU220">
        <v>0</v>
      </c>
      <c r="SV220">
        <v>0</v>
      </c>
      <c r="SW220">
        <v>0</v>
      </c>
      <c r="SX220">
        <v>0</v>
      </c>
      <c r="SY220">
        <v>0</v>
      </c>
      <c r="SZ220">
        <v>0</v>
      </c>
      <c r="TA220">
        <v>0</v>
      </c>
      <c r="TB220" t="s">
        <v>2781</v>
      </c>
      <c r="TC220">
        <v>0</v>
      </c>
      <c r="TD220">
        <v>0</v>
      </c>
      <c r="TE220">
        <v>0</v>
      </c>
      <c r="TF220">
        <v>0</v>
      </c>
      <c r="TG220">
        <v>0</v>
      </c>
      <c r="TH220">
        <v>1</v>
      </c>
      <c r="TI220">
        <v>0</v>
      </c>
      <c r="TJ220">
        <v>0</v>
      </c>
      <c r="TK220">
        <v>1</v>
      </c>
      <c r="TL220">
        <v>0</v>
      </c>
      <c r="TM220">
        <v>0</v>
      </c>
      <c r="TN220">
        <v>0</v>
      </c>
      <c r="AQG220" t="s">
        <v>2362</v>
      </c>
      <c r="AQH220">
        <v>0</v>
      </c>
      <c r="AQI220">
        <v>0</v>
      </c>
      <c r="AQJ220">
        <v>1</v>
      </c>
      <c r="AQK220">
        <v>0</v>
      </c>
      <c r="AQL220">
        <v>0</v>
      </c>
      <c r="AQM220">
        <v>1</v>
      </c>
      <c r="AQN220">
        <v>0</v>
      </c>
      <c r="AQO220">
        <v>0</v>
      </c>
      <c r="AQP220">
        <v>0</v>
      </c>
      <c r="AQQ220">
        <v>0</v>
      </c>
      <c r="AQS220" t="s">
        <v>2326</v>
      </c>
      <c r="AQT220">
        <v>0</v>
      </c>
      <c r="AQU220">
        <v>0</v>
      </c>
      <c r="AQV220">
        <v>0</v>
      </c>
      <c r="AQW220">
        <v>1</v>
      </c>
      <c r="AQX220">
        <v>0</v>
      </c>
      <c r="AQY220">
        <v>0</v>
      </c>
      <c r="AQZ220">
        <v>0</v>
      </c>
      <c r="ARA220">
        <v>0</v>
      </c>
      <c r="ARB220">
        <v>0</v>
      </c>
      <c r="ARC220">
        <v>0</v>
      </c>
      <c r="ARD220">
        <v>0</v>
      </c>
      <c r="ARF220" t="s">
        <v>2542</v>
      </c>
      <c r="ARG220" t="s">
        <v>2210</v>
      </c>
      <c r="ARH220">
        <v>0</v>
      </c>
      <c r="ARI220">
        <v>1</v>
      </c>
      <c r="ARJ220">
        <v>0</v>
      </c>
      <c r="ARK220">
        <v>0</v>
      </c>
      <c r="ARL220">
        <v>0</v>
      </c>
      <c r="ARM220">
        <v>0</v>
      </c>
      <c r="ARO220" t="s">
        <v>506</v>
      </c>
      <c r="ARP220">
        <v>0</v>
      </c>
      <c r="ARQ220">
        <v>0</v>
      </c>
      <c r="ARR220">
        <v>0</v>
      </c>
      <c r="ARS220">
        <v>0</v>
      </c>
      <c r="ART220">
        <v>0</v>
      </c>
      <c r="ARU220">
        <v>0</v>
      </c>
      <c r="ARW220">
        <v>1</v>
      </c>
      <c r="ARX220">
        <v>0</v>
      </c>
      <c r="ARY220">
        <v>0</v>
      </c>
      <c r="ASB220" t="s">
        <v>2211</v>
      </c>
      <c r="ASC220" t="s">
        <v>3051</v>
      </c>
      <c r="ASD220">
        <v>0</v>
      </c>
      <c r="ASE220">
        <v>1</v>
      </c>
      <c r="ASF220">
        <v>0</v>
      </c>
      <c r="ASG220">
        <v>0</v>
      </c>
      <c r="ASH220">
        <v>0</v>
      </c>
      <c r="ASI220">
        <v>0</v>
      </c>
      <c r="ASJ220">
        <v>0</v>
      </c>
      <c r="ASK220">
        <v>0</v>
      </c>
      <c r="ASL220">
        <v>0</v>
      </c>
      <c r="ASN220" t="s">
        <v>2265</v>
      </c>
      <c r="ASO220">
        <v>0</v>
      </c>
      <c r="ASP220">
        <v>0</v>
      </c>
      <c r="ASQ220">
        <v>0</v>
      </c>
      <c r="ASR220">
        <v>1</v>
      </c>
      <c r="ASS220">
        <v>0</v>
      </c>
      <c r="AST220">
        <v>0</v>
      </c>
      <c r="ASU220">
        <v>0</v>
      </c>
      <c r="ASV220">
        <v>0</v>
      </c>
      <c r="ASW220">
        <v>0</v>
      </c>
      <c r="ASX220">
        <v>0</v>
      </c>
      <c r="ASZ220" t="s">
        <v>2943</v>
      </c>
      <c r="ATA220">
        <v>0</v>
      </c>
      <c r="ATB220">
        <v>1</v>
      </c>
      <c r="ATC220">
        <v>0</v>
      </c>
      <c r="ATD220">
        <v>0</v>
      </c>
      <c r="ATE220">
        <v>1</v>
      </c>
      <c r="ATF220">
        <v>0</v>
      </c>
      <c r="ATG220">
        <v>0</v>
      </c>
      <c r="ATH220">
        <v>0</v>
      </c>
      <c r="ATI220">
        <v>0</v>
      </c>
      <c r="ATK220" t="s">
        <v>2402</v>
      </c>
      <c r="ATL220">
        <v>0</v>
      </c>
      <c r="ATM220">
        <v>0</v>
      </c>
      <c r="ATN220">
        <v>0</v>
      </c>
      <c r="ATO220">
        <v>0</v>
      </c>
      <c r="ATP220">
        <v>0</v>
      </c>
      <c r="ATQ220">
        <v>1</v>
      </c>
      <c r="ATR220">
        <v>1</v>
      </c>
      <c r="ATS220">
        <v>0</v>
      </c>
      <c r="ATT220">
        <v>0</v>
      </c>
      <c r="ATV220" t="s">
        <v>2273</v>
      </c>
      <c r="ATW220" t="s">
        <v>2195</v>
      </c>
      <c r="ATY220" t="s">
        <v>2783</v>
      </c>
      <c r="ATZ220" t="s">
        <v>2273</v>
      </c>
      <c r="AUA220" t="s">
        <v>2195</v>
      </c>
      <c r="AUC220" t="s">
        <v>3052</v>
      </c>
      <c r="AUI220">
        <v>472281588</v>
      </c>
      <c r="AUJ220" s="2">
        <v>45166.340185185181</v>
      </c>
      <c r="AUM220" t="s">
        <v>2214</v>
      </c>
      <c r="AUN220" t="s">
        <v>2215</v>
      </c>
      <c r="AUO220" t="s">
        <v>2216</v>
      </c>
    </row>
    <row r="221" spans="1:534 1125:1237" x14ac:dyDescent="0.35">
      <c r="A221">
        <v>220</v>
      </c>
      <c r="B221" t="s">
        <v>3053</v>
      </c>
      <c r="C221" s="2">
        <v>45163</v>
      </c>
      <c r="D221" t="s">
        <v>2771</v>
      </c>
      <c r="E221" t="s">
        <v>2772</v>
      </c>
      <c r="F221" s="2">
        <v>45163.665976898148</v>
      </c>
      <c r="G221" s="2">
        <v>45163.671763668986</v>
      </c>
      <c r="H221" t="s">
        <v>2189</v>
      </c>
      <c r="K221" t="s">
        <v>2536</v>
      </c>
      <c r="L221" s="2">
        <v>45163</v>
      </c>
      <c r="M221" t="s">
        <v>81</v>
      </c>
      <c r="N221" t="s">
        <v>2773</v>
      </c>
      <c r="O221" t="s">
        <v>90</v>
      </c>
      <c r="P221" t="s">
        <v>2192</v>
      </c>
      <c r="S221" t="s">
        <v>2538</v>
      </c>
      <c r="T221" t="s">
        <v>2774</v>
      </c>
      <c r="V221" t="s">
        <v>2195</v>
      </c>
      <c r="X221" t="s">
        <v>2196</v>
      </c>
      <c r="AA221" t="s">
        <v>2206</v>
      </c>
      <c r="AB221">
        <v>0</v>
      </c>
      <c r="AC221">
        <v>0</v>
      </c>
      <c r="AD221">
        <v>0</v>
      </c>
      <c r="AE221">
        <v>1</v>
      </c>
      <c r="AF221">
        <v>1</v>
      </c>
      <c r="EK221" t="s">
        <v>2206</v>
      </c>
      <c r="EL221">
        <v>0</v>
      </c>
      <c r="EM221">
        <v>0</v>
      </c>
      <c r="EN221">
        <v>0</v>
      </c>
      <c r="EO221">
        <v>0</v>
      </c>
      <c r="EP221">
        <v>1</v>
      </c>
      <c r="EQ221">
        <v>1</v>
      </c>
      <c r="JB221" t="s">
        <v>2669</v>
      </c>
      <c r="JC221">
        <v>0</v>
      </c>
      <c r="JD221">
        <v>1</v>
      </c>
      <c r="JE221">
        <v>0</v>
      </c>
      <c r="JF221">
        <v>0</v>
      </c>
      <c r="JG221">
        <v>0</v>
      </c>
      <c r="JH221">
        <v>0</v>
      </c>
      <c r="JI221">
        <v>0</v>
      </c>
      <c r="JJ221">
        <v>0</v>
      </c>
      <c r="JK221">
        <v>0</v>
      </c>
      <c r="JL221">
        <v>0</v>
      </c>
      <c r="JM221">
        <v>0</v>
      </c>
      <c r="JN221">
        <v>0</v>
      </c>
      <c r="JO221">
        <v>0</v>
      </c>
      <c r="JP221">
        <v>0</v>
      </c>
      <c r="JQ221">
        <v>0</v>
      </c>
      <c r="JR221">
        <v>0</v>
      </c>
      <c r="JS221">
        <v>1</v>
      </c>
      <c r="JT221">
        <v>3</v>
      </c>
      <c r="KG221" t="s">
        <v>2198</v>
      </c>
      <c r="KH221" t="s">
        <v>2262</v>
      </c>
      <c r="KI221">
        <v>1</v>
      </c>
      <c r="KJ221">
        <v>1</v>
      </c>
      <c r="KK221">
        <v>5000</v>
      </c>
      <c r="KL221">
        <v>100</v>
      </c>
      <c r="KM221" t="s">
        <v>2239</v>
      </c>
      <c r="KP221">
        <v>5</v>
      </c>
      <c r="KQ221">
        <v>14</v>
      </c>
      <c r="KR221">
        <v>1</v>
      </c>
      <c r="KS221">
        <v>50</v>
      </c>
      <c r="KT221">
        <v>0</v>
      </c>
      <c r="QX221" t="s">
        <v>2195</v>
      </c>
      <c r="QZ221" t="s">
        <v>2669</v>
      </c>
      <c r="RA221">
        <v>0</v>
      </c>
      <c r="RB221">
        <v>1</v>
      </c>
      <c r="RC221">
        <v>0</v>
      </c>
      <c r="RD221">
        <v>0</v>
      </c>
      <c r="RE221">
        <v>0</v>
      </c>
      <c r="RF221">
        <v>0</v>
      </c>
      <c r="RG221">
        <v>0</v>
      </c>
      <c r="RH221">
        <v>0</v>
      </c>
      <c r="RI221">
        <v>0</v>
      </c>
      <c r="RJ221">
        <v>0</v>
      </c>
      <c r="RK221">
        <v>0</v>
      </c>
      <c r="RL221">
        <v>0</v>
      </c>
      <c r="RM221">
        <v>0</v>
      </c>
      <c r="RN221">
        <v>0</v>
      </c>
      <c r="RO221">
        <v>0</v>
      </c>
      <c r="RP221">
        <v>0</v>
      </c>
      <c r="RR221" t="s">
        <v>2775</v>
      </c>
      <c r="RS221">
        <v>1</v>
      </c>
      <c r="RT221">
        <v>0</v>
      </c>
      <c r="RU221">
        <v>0</v>
      </c>
      <c r="RV221">
        <v>0</v>
      </c>
      <c r="RW221">
        <v>0</v>
      </c>
      <c r="RX221">
        <v>1</v>
      </c>
      <c r="RY221">
        <v>0</v>
      </c>
      <c r="RZ221">
        <v>0</v>
      </c>
      <c r="SA221">
        <v>0</v>
      </c>
      <c r="SB221">
        <v>0</v>
      </c>
      <c r="SC221">
        <v>0</v>
      </c>
      <c r="SF221" t="s">
        <v>2223</v>
      </c>
      <c r="SG221">
        <v>0</v>
      </c>
      <c r="SH221">
        <v>1</v>
      </c>
      <c r="SI221">
        <v>0</v>
      </c>
      <c r="SJ221">
        <v>0</v>
      </c>
      <c r="SK221" t="s">
        <v>2669</v>
      </c>
      <c r="SL221">
        <v>0</v>
      </c>
      <c r="SM221">
        <v>1</v>
      </c>
      <c r="SN221">
        <v>0</v>
      </c>
      <c r="SO221">
        <v>0</v>
      </c>
      <c r="SP221">
        <v>0</v>
      </c>
      <c r="SQ221">
        <v>0</v>
      </c>
      <c r="SR221">
        <v>0</v>
      </c>
      <c r="SS221">
        <v>0</v>
      </c>
      <c r="ST221">
        <v>0</v>
      </c>
      <c r="SU221">
        <v>0</v>
      </c>
      <c r="SV221">
        <v>0</v>
      </c>
      <c r="SW221">
        <v>0</v>
      </c>
      <c r="SX221">
        <v>0</v>
      </c>
      <c r="SY221">
        <v>0</v>
      </c>
      <c r="SZ221">
        <v>0</v>
      </c>
      <c r="TA221">
        <v>0</v>
      </c>
      <c r="TB221" t="s">
        <v>2781</v>
      </c>
      <c r="TC221">
        <v>0</v>
      </c>
      <c r="TD221">
        <v>0</v>
      </c>
      <c r="TE221">
        <v>0</v>
      </c>
      <c r="TF221">
        <v>0</v>
      </c>
      <c r="TG221">
        <v>0</v>
      </c>
      <c r="TH221">
        <v>1</v>
      </c>
      <c r="TI221">
        <v>0</v>
      </c>
      <c r="TJ221">
        <v>0</v>
      </c>
      <c r="TK221">
        <v>1</v>
      </c>
      <c r="TL221">
        <v>0</v>
      </c>
      <c r="TM221">
        <v>0</v>
      </c>
      <c r="TN221">
        <v>0</v>
      </c>
      <c r="AQG221" t="s">
        <v>2362</v>
      </c>
      <c r="AQH221">
        <v>0</v>
      </c>
      <c r="AQI221">
        <v>0</v>
      </c>
      <c r="AQJ221">
        <v>1</v>
      </c>
      <c r="AQK221">
        <v>0</v>
      </c>
      <c r="AQL221">
        <v>0</v>
      </c>
      <c r="AQM221">
        <v>1</v>
      </c>
      <c r="AQN221">
        <v>0</v>
      </c>
      <c r="AQO221">
        <v>0</v>
      </c>
      <c r="AQP221">
        <v>0</v>
      </c>
      <c r="AQQ221">
        <v>0</v>
      </c>
      <c r="AQS221" t="s">
        <v>2326</v>
      </c>
      <c r="AQT221">
        <v>0</v>
      </c>
      <c r="AQU221">
        <v>0</v>
      </c>
      <c r="AQV221">
        <v>0</v>
      </c>
      <c r="AQW221">
        <v>1</v>
      </c>
      <c r="AQX221">
        <v>0</v>
      </c>
      <c r="AQY221">
        <v>0</v>
      </c>
      <c r="AQZ221">
        <v>0</v>
      </c>
      <c r="ARA221">
        <v>0</v>
      </c>
      <c r="ARB221">
        <v>0</v>
      </c>
      <c r="ARC221">
        <v>0</v>
      </c>
      <c r="ARD221">
        <v>0</v>
      </c>
      <c r="ARF221" t="s">
        <v>2542</v>
      </c>
      <c r="ARG221" t="s">
        <v>2210</v>
      </c>
      <c r="ARH221">
        <v>0</v>
      </c>
      <c r="ARI221">
        <v>1</v>
      </c>
      <c r="ARJ221">
        <v>0</v>
      </c>
      <c r="ARK221">
        <v>0</v>
      </c>
      <c r="ARL221">
        <v>0</v>
      </c>
      <c r="ARM221">
        <v>0</v>
      </c>
      <c r="ARO221" t="s">
        <v>506</v>
      </c>
      <c r="ARP221">
        <v>0</v>
      </c>
      <c r="ARQ221">
        <v>0</v>
      </c>
      <c r="ARR221">
        <v>0</v>
      </c>
      <c r="ARS221">
        <v>0</v>
      </c>
      <c r="ART221">
        <v>0</v>
      </c>
      <c r="ARU221">
        <v>0</v>
      </c>
      <c r="ARW221">
        <v>1</v>
      </c>
      <c r="ARX221">
        <v>0</v>
      </c>
      <c r="ARY221">
        <v>0</v>
      </c>
      <c r="ASB221" t="s">
        <v>2211</v>
      </c>
      <c r="ASC221" t="s">
        <v>2245</v>
      </c>
      <c r="ASD221">
        <v>0</v>
      </c>
      <c r="ASE221">
        <v>0</v>
      </c>
      <c r="ASF221">
        <v>1</v>
      </c>
      <c r="ASG221">
        <v>0</v>
      </c>
      <c r="ASH221">
        <v>0</v>
      </c>
      <c r="ASI221">
        <v>0</v>
      </c>
      <c r="ASJ221">
        <v>0</v>
      </c>
      <c r="ASK221">
        <v>0</v>
      </c>
      <c r="ASL221">
        <v>0</v>
      </c>
      <c r="ASN221" t="s">
        <v>2265</v>
      </c>
      <c r="ASO221">
        <v>0</v>
      </c>
      <c r="ASP221">
        <v>0</v>
      </c>
      <c r="ASQ221">
        <v>0</v>
      </c>
      <c r="ASR221">
        <v>1</v>
      </c>
      <c r="ASS221">
        <v>0</v>
      </c>
      <c r="AST221">
        <v>0</v>
      </c>
      <c r="ASU221">
        <v>0</v>
      </c>
      <c r="ASV221">
        <v>0</v>
      </c>
      <c r="ASW221">
        <v>0</v>
      </c>
      <c r="ASX221">
        <v>0</v>
      </c>
      <c r="ASZ221" t="s">
        <v>2257</v>
      </c>
      <c r="ATA221">
        <v>0</v>
      </c>
      <c r="ATB221">
        <v>0</v>
      </c>
      <c r="ATC221">
        <v>0</v>
      </c>
      <c r="ATD221">
        <v>0</v>
      </c>
      <c r="ATE221">
        <v>1</v>
      </c>
      <c r="ATF221">
        <v>0</v>
      </c>
      <c r="ATG221">
        <v>0</v>
      </c>
      <c r="ATH221">
        <v>0</v>
      </c>
      <c r="ATI221">
        <v>0</v>
      </c>
      <c r="ATK221" t="s">
        <v>2229</v>
      </c>
      <c r="ATL221">
        <v>0</v>
      </c>
      <c r="ATM221">
        <v>0</v>
      </c>
      <c r="ATN221">
        <v>0</v>
      </c>
      <c r="ATO221">
        <v>0</v>
      </c>
      <c r="ATP221">
        <v>0</v>
      </c>
      <c r="ATQ221">
        <v>0</v>
      </c>
      <c r="ATR221">
        <v>0</v>
      </c>
      <c r="ATS221">
        <v>0</v>
      </c>
      <c r="ATT221">
        <v>1</v>
      </c>
      <c r="ATV221" t="s">
        <v>2273</v>
      </c>
      <c r="ATW221" t="s">
        <v>2229</v>
      </c>
      <c r="ATZ221" t="s">
        <v>2273</v>
      </c>
      <c r="AUA221" t="s">
        <v>2229</v>
      </c>
      <c r="AUI221">
        <v>472281605</v>
      </c>
      <c r="AUJ221" s="2">
        <v>45166.340219907397</v>
      </c>
      <c r="AUM221" t="s">
        <v>2214</v>
      </c>
      <c r="AUN221" t="s">
        <v>2215</v>
      </c>
      <c r="AUO221" t="s">
        <v>2216</v>
      </c>
    </row>
  </sheetData>
  <autoFilter ref="A1:AUP221" xr:uid="{8DF81290-FC04-4819-A11C-B6BAE16CEBBC}"/>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5194-DB73-4911-AE67-53A5AD0FAD01}">
  <dimension ref="A1:BY310"/>
  <sheetViews>
    <sheetView zoomScale="55" zoomScaleNormal="55" workbookViewId="0">
      <selection activeCell="L213" sqref="L213"/>
    </sheetView>
  </sheetViews>
  <sheetFormatPr baseColWidth="10" defaultColWidth="11.453125" defaultRowHeight="14.5" x14ac:dyDescent="0.35"/>
  <sheetData>
    <row r="1" spans="1:77" x14ac:dyDescent="0.35">
      <c r="A1" s="65" t="s">
        <v>111</v>
      </c>
      <c r="B1" s="65" t="s">
        <v>3054</v>
      </c>
      <c r="C1" t="s">
        <v>3055</v>
      </c>
      <c r="D1" s="65" t="s">
        <v>3056</v>
      </c>
      <c r="E1" s="65" t="s">
        <v>3057</v>
      </c>
      <c r="F1" s="65" t="s">
        <v>3058</v>
      </c>
      <c r="G1" s="65" t="s">
        <v>3059</v>
      </c>
      <c r="H1" s="65" t="s">
        <v>3060</v>
      </c>
      <c r="I1" s="65" t="s">
        <v>3061</v>
      </c>
      <c r="J1" s="65" t="s">
        <v>3062</v>
      </c>
      <c r="K1" s="65" t="s">
        <v>3063</v>
      </c>
      <c r="L1" s="65" t="s">
        <v>3064</v>
      </c>
      <c r="M1" s="65" t="s">
        <v>3065</v>
      </c>
      <c r="N1" s="65" t="s">
        <v>3066</v>
      </c>
      <c r="P1" t="s">
        <v>3067</v>
      </c>
      <c r="Q1" t="s">
        <v>3068</v>
      </c>
      <c r="R1" t="s">
        <v>3069</v>
      </c>
      <c r="S1" t="s">
        <v>3070</v>
      </c>
      <c r="T1" t="s">
        <v>3071</v>
      </c>
      <c r="U1" t="s">
        <v>3072</v>
      </c>
      <c r="V1" t="s">
        <v>3073</v>
      </c>
      <c r="W1" t="s">
        <v>3074</v>
      </c>
      <c r="X1" t="s">
        <v>3075</v>
      </c>
      <c r="Y1" t="s">
        <v>3076</v>
      </c>
      <c r="Z1" t="s">
        <v>3077</v>
      </c>
      <c r="AA1" t="s">
        <v>3078</v>
      </c>
      <c r="AB1" t="s">
        <v>3079</v>
      </c>
      <c r="AC1" t="s">
        <v>3080</v>
      </c>
      <c r="AD1" t="s">
        <v>3081</v>
      </c>
      <c r="AE1" t="s">
        <v>3082</v>
      </c>
      <c r="AF1" t="s">
        <v>3083</v>
      </c>
      <c r="AG1" t="s">
        <v>3084</v>
      </c>
      <c r="AH1" t="s">
        <v>3085</v>
      </c>
      <c r="AI1" t="s">
        <v>3086</v>
      </c>
      <c r="AJ1" t="s">
        <v>3087</v>
      </c>
      <c r="AK1" t="s">
        <v>3088</v>
      </c>
      <c r="AM1" t="s">
        <v>3089</v>
      </c>
      <c r="AN1" t="s">
        <v>3090</v>
      </c>
      <c r="AO1" t="s">
        <v>3091</v>
      </c>
      <c r="AP1" t="s">
        <v>3092</v>
      </c>
      <c r="AQ1" t="s">
        <v>3093</v>
      </c>
      <c r="AR1" t="s">
        <v>3094</v>
      </c>
      <c r="AS1" t="s">
        <v>3095</v>
      </c>
      <c r="AU1" t="s">
        <v>3096</v>
      </c>
      <c r="AV1" t="s">
        <v>3097</v>
      </c>
      <c r="AW1" t="s">
        <v>3098</v>
      </c>
      <c r="AX1" t="s">
        <v>3099</v>
      </c>
      <c r="AY1" t="s">
        <v>3100</v>
      </c>
      <c r="AZ1" t="s">
        <v>3101</v>
      </c>
      <c r="BA1" t="s">
        <v>3102</v>
      </c>
      <c r="BB1" t="s">
        <v>3103</v>
      </c>
      <c r="BC1" t="s">
        <v>3104</v>
      </c>
      <c r="BD1" t="s">
        <v>3105</v>
      </c>
      <c r="BE1" t="s">
        <v>3106</v>
      </c>
      <c r="BF1" t="s">
        <v>3107</v>
      </c>
      <c r="BG1" t="s">
        <v>3108</v>
      </c>
      <c r="BH1" t="s">
        <v>3109</v>
      </c>
      <c r="BI1" t="s">
        <v>3110</v>
      </c>
      <c r="BJ1" t="s">
        <v>3111</v>
      </c>
      <c r="BK1" t="s">
        <v>3112</v>
      </c>
      <c r="BL1" t="s">
        <v>3113</v>
      </c>
      <c r="BM1" t="s">
        <v>3114</v>
      </c>
      <c r="BN1" t="s">
        <v>3115</v>
      </c>
      <c r="BO1" t="s">
        <v>3116</v>
      </c>
      <c r="BP1" t="s">
        <v>3117</v>
      </c>
      <c r="BQ1" t="s">
        <v>3118</v>
      </c>
      <c r="BR1" t="s">
        <v>3119</v>
      </c>
      <c r="BS1" t="s">
        <v>3120</v>
      </c>
      <c r="BT1" t="s">
        <v>3121</v>
      </c>
      <c r="BU1" t="s">
        <v>3122</v>
      </c>
      <c r="BW1" s="7"/>
      <c r="BX1" s="79"/>
      <c r="BY1" s="7"/>
    </row>
    <row r="2" spans="1:77" x14ac:dyDescent="0.35">
      <c r="B2" s="65" t="s">
        <v>3123</v>
      </c>
      <c r="D2" s="65" t="s">
        <v>3124</v>
      </c>
      <c r="E2" s="65" t="s">
        <v>3125</v>
      </c>
      <c r="F2" s="65" t="s">
        <v>3126</v>
      </c>
      <c r="G2" s="65" t="s">
        <v>3127</v>
      </c>
      <c r="H2" s="65" t="s">
        <v>3128</v>
      </c>
      <c r="I2" s="65" t="s">
        <v>3129</v>
      </c>
      <c r="J2" s="65" t="s">
        <v>3130</v>
      </c>
      <c r="K2" s="65" t="s">
        <v>3131</v>
      </c>
      <c r="L2" s="65" t="s">
        <v>3132</v>
      </c>
      <c r="M2" s="65" t="s">
        <v>3133</v>
      </c>
      <c r="N2" s="65" t="s">
        <v>3134</v>
      </c>
      <c r="AM2" t="s">
        <v>3135</v>
      </c>
      <c r="AN2" t="s">
        <v>3136</v>
      </c>
      <c r="AO2" t="s">
        <v>3137</v>
      </c>
      <c r="AP2" t="s">
        <v>3138</v>
      </c>
      <c r="AQ2" t="s">
        <v>3139</v>
      </c>
      <c r="AR2" t="s">
        <v>3140</v>
      </c>
      <c r="AS2" t="s">
        <v>3141</v>
      </c>
    </row>
    <row r="3" spans="1:77" x14ac:dyDescent="0.35">
      <c r="A3" s="65"/>
      <c r="B3" s="65" t="s">
        <v>3142</v>
      </c>
      <c r="D3" s="65" t="s">
        <v>3143</v>
      </c>
      <c r="E3" s="65" t="s">
        <v>3144</v>
      </c>
      <c r="F3" s="65" t="s">
        <v>3145</v>
      </c>
      <c r="G3" s="65" t="s">
        <v>3146</v>
      </c>
      <c r="H3" s="65" t="s">
        <v>3147</v>
      </c>
      <c r="I3" s="65" t="s">
        <v>3148</v>
      </c>
      <c r="J3" s="65" t="s">
        <v>3149</v>
      </c>
      <c r="K3" s="65" t="s">
        <v>3150</v>
      </c>
      <c r="L3" s="65" t="s">
        <v>3151</v>
      </c>
      <c r="M3" s="65" t="s">
        <v>3152</v>
      </c>
      <c r="N3" s="65" t="s">
        <v>3153</v>
      </c>
      <c r="AM3" t="s">
        <v>3154</v>
      </c>
      <c r="AN3" t="s">
        <v>3155</v>
      </c>
      <c r="AO3" s="64" t="s">
        <v>3156</v>
      </c>
      <c r="AP3" t="s">
        <v>3157</v>
      </c>
      <c r="AQ3" t="s">
        <v>3158</v>
      </c>
      <c r="AR3" s="64" t="s">
        <v>3156</v>
      </c>
      <c r="AS3" s="64" t="s">
        <v>3156</v>
      </c>
    </row>
    <row r="4" spans="1:77" x14ac:dyDescent="0.35">
      <c r="A4" s="65"/>
      <c r="B4" s="65"/>
      <c r="D4" s="65"/>
      <c r="E4" s="65"/>
      <c r="F4" s="65"/>
      <c r="G4" s="65"/>
      <c r="H4" s="65"/>
      <c r="I4" s="65"/>
      <c r="J4" s="65"/>
      <c r="K4" s="65"/>
      <c r="L4" s="65"/>
      <c r="M4" s="65"/>
      <c r="N4" s="65"/>
      <c r="AM4" t="s">
        <v>3159</v>
      </c>
      <c r="AN4" t="s">
        <v>3160</v>
      </c>
      <c r="AO4" s="64" t="s">
        <v>3156</v>
      </c>
      <c r="AP4" s="64" t="s">
        <v>3156</v>
      </c>
      <c r="AQ4" s="64" t="s">
        <v>3156</v>
      </c>
      <c r="AR4" s="64" t="s">
        <v>3156</v>
      </c>
      <c r="AS4" s="64" t="s">
        <v>3156</v>
      </c>
    </row>
    <row r="5" spans="1:77" x14ac:dyDescent="0.35">
      <c r="A5" s="65"/>
      <c r="B5" s="65"/>
      <c r="D5" s="65"/>
      <c r="E5" s="65"/>
      <c r="F5" s="65"/>
      <c r="G5" s="65"/>
      <c r="H5" s="65"/>
      <c r="I5" s="65"/>
      <c r="J5" s="65"/>
      <c r="K5" s="65"/>
      <c r="L5" s="65"/>
      <c r="M5" s="65"/>
      <c r="N5" s="65"/>
      <c r="AM5" t="s">
        <v>3161</v>
      </c>
      <c r="AN5" s="64" t="s">
        <v>3156</v>
      </c>
      <c r="AO5" s="64" t="s">
        <v>3156</v>
      </c>
      <c r="AP5" s="64" t="s">
        <v>3156</v>
      </c>
      <c r="AQ5" s="64" t="s">
        <v>3156</v>
      </c>
      <c r="AR5" s="64" t="s">
        <v>3156</v>
      </c>
      <c r="AS5" s="64" t="s">
        <v>3156</v>
      </c>
    </row>
    <row r="6" spans="1:77" x14ac:dyDescent="0.35">
      <c r="A6" s="65"/>
      <c r="B6" s="65"/>
      <c r="D6" s="65"/>
      <c r="E6" s="65"/>
      <c r="F6" s="65"/>
      <c r="G6" s="65"/>
      <c r="H6" s="65"/>
      <c r="I6" s="65"/>
      <c r="J6" s="65"/>
      <c r="K6" s="65"/>
      <c r="L6" s="65"/>
      <c r="M6" s="65"/>
      <c r="N6" s="65"/>
      <c r="AM6" t="s">
        <v>3162</v>
      </c>
      <c r="AN6" s="64" t="s">
        <v>3156</v>
      </c>
      <c r="AO6" s="64" t="s">
        <v>3156</v>
      </c>
      <c r="AP6" s="64" t="s">
        <v>3156</v>
      </c>
      <c r="AQ6" s="64" t="s">
        <v>3156</v>
      </c>
      <c r="AR6" s="64" t="s">
        <v>3156</v>
      </c>
      <c r="AS6" s="64" t="s">
        <v>3156</v>
      </c>
    </row>
    <row r="7" spans="1:77" x14ac:dyDescent="0.35">
      <c r="A7" s="65"/>
      <c r="B7" s="65"/>
      <c r="D7" s="65"/>
      <c r="E7" s="65"/>
      <c r="F7" s="65"/>
      <c r="G7" s="65"/>
      <c r="H7" s="65"/>
      <c r="I7" s="65"/>
      <c r="J7" s="65"/>
      <c r="K7" s="65"/>
      <c r="L7" s="65"/>
      <c r="M7" s="65"/>
      <c r="N7" s="65"/>
      <c r="AM7" t="s">
        <v>3163</v>
      </c>
      <c r="AN7" s="64" t="s">
        <v>3156</v>
      </c>
      <c r="AO7" s="64" t="s">
        <v>3156</v>
      </c>
      <c r="AP7" s="64" t="s">
        <v>3156</v>
      </c>
      <c r="AQ7" s="64" t="s">
        <v>3156</v>
      </c>
      <c r="AR7" s="64" t="s">
        <v>3156</v>
      </c>
      <c r="AS7" s="64" t="s">
        <v>3156</v>
      </c>
    </row>
    <row r="8" spans="1:77" x14ac:dyDescent="0.35">
      <c r="A8" s="65"/>
      <c r="B8" s="65"/>
      <c r="D8" s="65"/>
      <c r="E8" s="65"/>
      <c r="F8" s="65"/>
      <c r="G8" s="65"/>
      <c r="H8" s="65"/>
      <c r="I8" s="65"/>
      <c r="J8" s="65"/>
      <c r="K8" s="65"/>
      <c r="L8" s="65"/>
      <c r="M8" s="65"/>
      <c r="N8" s="65"/>
    </row>
    <row r="9" spans="1:77" x14ac:dyDescent="0.35">
      <c r="A9" s="65"/>
      <c r="B9" s="65"/>
      <c r="D9" s="65"/>
      <c r="E9" s="65"/>
      <c r="F9" s="65"/>
      <c r="G9" s="65"/>
      <c r="H9" s="65"/>
      <c r="I9" s="65"/>
      <c r="J9" s="65"/>
      <c r="K9" s="65"/>
      <c r="L9" s="65"/>
      <c r="M9" s="65"/>
      <c r="N9" s="65"/>
    </row>
    <row r="10" spans="1:77" x14ac:dyDescent="0.35">
      <c r="A10" s="65"/>
      <c r="B10" s="65"/>
      <c r="D10" s="65"/>
      <c r="E10" s="65"/>
      <c r="F10" s="65"/>
      <c r="G10" s="65"/>
      <c r="H10" s="65"/>
      <c r="I10" s="65"/>
      <c r="J10" s="65"/>
      <c r="K10" s="65"/>
      <c r="L10" s="65"/>
      <c r="M10" s="65"/>
      <c r="N10" s="65"/>
    </row>
    <row r="11" spans="1:77" x14ac:dyDescent="0.35">
      <c r="A11" s="65"/>
      <c r="B11" s="65"/>
      <c r="D11" s="65"/>
      <c r="E11" s="65"/>
      <c r="F11" s="65"/>
      <c r="G11" s="65"/>
      <c r="H11" s="65"/>
      <c r="I11" s="65"/>
      <c r="J11" s="65"/>
      <c r="K11" s="65"/>
      <c r="L11" s="65"/>
      <c r="M11" s="65"/>
      <c r="N11" s="65"/>
    </row>
    <row r="12" spans="1:77" x14ac:dyDescent="0.35">
      <c r="A12" s="65"/>
      <c r="B12" s="65"/>
      <c r="D12" s="65"/>
      <c r="E12" s="65"/>
      <c r="F12" s="65"/>
      <c r="G12" s="65"/>
      <c r="H12" s="65"/>
      <c r="I12" s="65"/>
      <c r="J12" s="65"/>
      <c r="K12" s="65"/>
      <c r="L12" s="65"/>
      <c r="M12" s="65"/>
      <c r="N12" s="65"/>
    </row>
    <row r="13" spans="1:77" x14ac:dyDescent="0.35">
      <c r="A13" s="65"/>
      <c r="B13" s="65"/>
      <c r="D13" s="65"/>
      <c r="E13" s="65"/>
      <c r="F13" s="65"/>
      <c r="G13" s="65"/>
      <c r="H13" s="65"/>
      <c r="I13" s="65"/>
      <c r="J13" s="65"/>
      <c r="K13" s="65"/>
      <c r="L13" s="65"/>
      <c r="M13" s="65"/>
      <c r="N13" s="65"/>
    </row>
    <row r="14" spans="1:77" x14ac:dyDescent="0.35">
      <c r="AS14" s="68" t="s">
        <v>3164</v>
      </c>
    </row>
    <row r="15" spans="1:77" x14ac:dyDescent="0.35">
      <c r="A15" s="16" t="s">
        <v>3165</v>
      </c>
      <c r="B15" s="65" t="s">
        <v>75</v>
      </c>
      <c r="C15" t="s">
        <v>3166</v>
      </c>
      <c r="D15" t="s">
        <v>474</v>
      </c>
      <c r="E15" t="s">
        <v>478</v>
      </c>
      <c r="F15" t="s">
        <v>482</v>
      </c>
      <c r="G15" t="s">
        <v>486</v>
      </c>
      <c r="H15" t="s">
        <v>490</v>
      </c>
      <c r="I15" t="s">
        <v>494</v>
      </c>
      <c r="J15" t="s">
        <v>497</v>
      </c>
      <c r="K15" t="s">
        <v>500</v>
      </c>
      <c r="L15" t="s">
        <v>503</v>
      </c>
      <c r="M15" t="s">
        <v>506</v>
      </c>
      <c r="N15" t="s">
        <v>510</v>
      </c>
      <c r="O15" s="16" t="s">
        <v>3167</v>
      </c>
      <c r="P15" t="s">
        <v>424</v>
      </c>
      <c r="Q15" t="s">
        <v>455</v>
      </c>
      <c r="R15" t="s">
        <v>488</v>
      </c>
      <c r="S15" t="s">
        <v>541</v>
      </c>
      <c r="T15" t="s">
        <v>542</v>
      </c>
      <c r="U15" t="s">
        <v>543</v>
      </c>
      <c r="V15" t="s">
        <v>544</v>
      </c>
      <c r="W15" t="s">
        <v>545</v>
      </c>
      <c r="X15" t="s">
        <v>546</v>
      </c>
      <c r="Y15" t="s">
        <v>547</v>
      </c>
      <c r="Z15" t="s">
        <v>548</v>
      </c>
      <c r="AA15" t="s">
        <v>549</v>
      </c>
      <c r="AB15" t="s">
        <v>550</v>
      </c>
      <c r="AC15" t="s">
        <v>551</v>
      </c>
      <c r="AD15" t="s">
        <v>552</v>
      </c>
      <c r="AE15" t="s">
        <v>553</v>
      </c>
      <c r="AF15" t="s">
        <v>554</v>
      </c>
      <c r="AG15" t="s">
        <v>555</v>
      </c>
      <c r="AH15" t="s">
        <v>556</v>
      </c>
      <c r="AI15" t="s">
        <v>557</v>
      </c>
      <c r="AJ15" t="s">
        <v>558</v>
      </c>
      <c r="AK15" t="s">
        <v>559</v>
      </c>
      <c r="AL15" s="16" t="s">
        <v>3168</v>
      </c>
      <c r="AM15" t="s">
        <v>3169</v>
      </c>
      <c r="AN15" t="s">
        <v>3170</v>
      </c>
      <c r="AO15" t="s">
        <v>3171</v>
      </c>
      <c r="AP15" t="s">
        <v>3172</v>
      </c>
      <c r="AQ15" t="s">
        <v>3173</v>
      </c>
      <c r="AR15" t="s">
        <v>3174</v>
      </c>
      <c r="AS15" t="s">
        <v>3175</v>
      </c>
      <c r="AT15" s="16" t="s">
        <v>3165</v>
      </c>
      <c r="AU15" t="s">
        <v>571</v>
      </c>
      <c r="AV15" t="s">
        <v>572</v>
      </c>
      <c r="AW15" t="s">
        <v>573</v>
      </c>
      <c r="AX15" t="s">
        <v>574</v>
      </c>
      <c r="AY15" t="s">
        <v>575</v>
      </c>
      <c r="AZ15" t="s">
        <v>576</v>
      </c>
      <c r="BA15" t="s">
        <v>577</v>
      </c>
      <c r="BB15" t="s">
        <v>578</v>
      </c>
      <c r="BC15" t="s">
        <v>579</v>
      </c>
      <c r="BD15" t="s">
        <v>580</v>
      </c>
      <c r="BE15" t="s">
        <v>581</v>
      </c>
      <c r="BF15" t="s">
        <v>582</v>
      </c>
      <c r="BG15" t="s">
        <v>583</v>
      </c>
      <c r="BH15" t="s">
        <v>584</v>
      </c>
      <c r="BI15" t="s">
        <v>585</v>
      </c>
      <c r="BJ15" t="s">
        <v>586</v>
      </c>
      <c r="BK15" t="s">
        <v>587</v>
      </c>
      <c r="BL15" t="s">
        <v>588</v>
      </c>
      <c r="BM15" t="s">
        <v>589</v>
      </c>
      <c r="BN15" t="s">
        <v>590</v>
      </c>
      <c r="BO15" t="s">
        <v>591</v>
      </c>
      <c r="BP15" t="s">
        <v>592</v>
      </c>
      <c r="BQ15" t="s">
        <v>593</v>
      </c>
      <c r="BR15" t="s">
        <v>594</v>
      </c>
      <c r="BS15" t="s">
        <v>595</v>
      </c>
      <c r="BT15" t="s">
        <v>596</v>
      </c>
      <c r="BU15" t="s">
        <v>597</v>
      </c>
      <c r="BV15" s="16" t="s">
        <v>3176</v>
      </c>
    </row>
    <row r="16" spans="1:77" x14ac:dyDescent="0.35">
      <c r="A16" s="65">
        <v>1</v>
      </c>
    </row>
    <row r="17" spans="1:73" x14ac:dyDescent="0.35">
      <c r="A17" s="65">
        <f>A16+1</f>
        <v>2</v>
      </c>
      <c r="C17" t="str" cm="1">
        <f t="array" aca="1" ref="C17" ca="1">INDIRECT($A$1&amp;C$1&amp;$A17)</f>
        <v>marche_barsalogho</v>
      </c>
      <c r="D17">
        <f t="shared" ref="D17:N26" ca="1" si="0">IF(SUM(INDIRECT($A$1&amp;D$1&amp;$A17),INDIRECT($A$1&amp;D$2&amp;$A17),INDIRECT($A$1&amp;D$3&amp;$A17))&gt;0,1,0)</f>
        <v>1</v>
      </c>
      <c r="E17">
        <f t="shared" ca="1" si="0"/>
        <v>0</v>
      </c>
      <c r="F17">
        <f t="shared" ca="1" si="0"/>
        <v>0</v>
      </c>
      <c r="G17">
        <f t="shared" ca="1" si="0"/>
        <v>1</v>
      </c>
      <c r="H17">
        <f t="shared" ca="1" si="0"/>
        <v>0</v>
      </c>
      <c r="I17">
        <f t="shared" ca="1" si="0"/>
        <v>1</v>
      </c>
      <c r="J17">
        <f t="shared" ca="1" si="0"/>
        <v>0</v>
      </c>
      <c r="K17">
        <f t="shared" ca="1" si="0"/>
        <v>0</v>
      </c>
      <c r="L17">
        <f t="shared" ca="1" si="0"/>
        <v>0</v>
      </c>
      <c r="M17">
        <f t="shared" ca="1" si="0"/>
        <v>0</v>
      </c>
      <c r="N17">
        <f t="shared" ca="1" si="0"/>
        <v>0</v>
      </c>
      <c r="P17" t="str" cm="1">
        <f t="array" aca="1" ref="P17" ca="1">INDIRECT($A$1&amp;P$1&amp;$A17)</f>
        <v>peudisponible</v>
      </c>
      <c r="Q17" cm="1">
        <f t="array" aca="1" ref="Q17" ca="1">INDIRECT($A$1&amp;Q$1&amp;$A17)</f>
        <v>0</v>
      </c>
      <c r="R17" t="str" cm="1">
        <f t="array" aca="1" ref="R17" ca="1">INDIRECT($A$1&amp;R$1&amp;$A17)</f>
        <v>disponible</v>
      </c>
      <c r="S17" t="str" cm="1">
        <f t="array" aca="1" ref="S17" ca="1">INDIRECT($A$1&amp;S$1&amp;$A17)</f>
        <v>peudisponible</v>
      </c>
      <c r="T17" cm="1">
        <f t="array" aca="1" ref="T17" ca="1">INDIRECT($A$1&amp;T$1&amp;$A17)</f>
        <v>0</v>
      </c>
      <c r="U17" cm="1">
        <f t="array" aca="1" ref="U17" ca="1">INDIRECT($A$1&amp;U$1&amp;$A17)</f>
        <v>0</v>
      </c>
      <c r="V17" t="str" cm="1">
        <f t="array" aca="1" ref="V17" ca="1">INDIRECT($A$1&amp;V$1&amp;$A17)</f>
        <v>peudisponible</v>
      </c>
      <c r="W17" cm="1">
        <f t="array" aca="1" ref="W17" ca="1">INDIRECT($A$1&amp;W$1&amp;$A17)</f>
        <v>0</v>
      </c>
      <c r="X17" cm="1">
        <f t="array" aca="1" ref="X17" ca="1">INDIRECT($A$1&amp;X$1&amp;$A17)</f>
        <v>0</v>
      </c>
      <c r="Y17" cm="1">
        <f t="array" aca="1" ref="Y17" ca="1">INDIRECT($A$1&amp;Y$1&amp;$A17)</f>
        <v>0</v>
      </c>
      <c r="Z17" cm="1">
        <f t="array" aca="1" ref="Z17" ca="1">INDIRECT($A$1&amp;Z$1&amp;$A17)</f>
        <v>0</v>
      </c>
      <c r="AA17" cm="1">
        <f t="array" aca="1" ref="AA17" ca="1">INDIRECT($A$1&amp;AA$1&amp;$A17)</f>
        <v>0</v>
      </c>
      <c r="AB17" cm="1">
        <f t="array" aca="1" ref="AB17" ca="1">INDIRECT($A$1&amp;AB$1&amp;$A17)</f>
        <v>0</v>
      </c>
      <c r="AC17" cm="1">
        <f t="array" aca="1" ref="AC17" ca="1">INDIRECT($A$1&amp;AC$1&amp;$A17)</f>
        <v>0</v>
      </c>
      <c r="AD17" cm="1">
        <f t="array" aca="1" ref="AD17" ca="1">INDIRECT($A$1&amp;AD$1&amp;$A17)</f>
        <v>0</v>
      </c>
      <c r="AE17" cm="1">
        <f t="array" aca="1" ref="AE17" ca="1">INDIRECT($A$1&amp;AE$1&amp;$A17)</f>
        <v>0</v>
      </c>
      <c r="AF17" cm="1">
        <f t="array" aca="1" ref="AF17" ca="1">INDIRECT($A$1&amp;AF$1&amp;$A17)</f>
        <v>0</v>
      </c>
      <c r="AG17" cm="1">
        <f t="array" aca="1" ref="AG17" ca="1">INDIRECT($A$1&amp;AG$1&amp;$A17)</f>
        <v>0</v>
      </c>
      <c r="AH17" cm="1">
        <f t="array" aca="1" ref="AH17" ca="1">INDIRECT($A$1&amp;AH$1&amp;$A17)</f>
        <v>0</v>
      </c>
      <c r="AI17" cm="1">
        <f t="array" aca="1" ref="AI17" ca="1">INDIRECT($A$1&amp;AI$1&amp;$A17)</f>
        <v>0</v>
      </c>
      <c r="AJ17" cm="1">
        <f t="array" aca="1" ref="AJ17" ca="1">INDIRECT($A$1&amp;AJ$1&amp;$A17)</f>
        <v>0</v>
      </c>
      <c r="AK17" cm="1">
        <f t="array" aca="1" ref="AK17" ca="1">INDIRECT($A$1&amp;AK$1&amp;$A17)</f>
        <v>0</v>
      </c>
      <c r="AM17">
        <f t="shared" ref="AM17:AS26" ca="1" si="1">IF(SUM(INDIRECT($A$1&amp;AM$1&amp;$A17),INDIRECT($A$1&amp;AM$2&amp;$A17),INDIRECT($A$1&amp;AM$3&amp;$A17),INDIRECT($A$1&amp;AM$4&amp;$A17),INDIRECT($A$1&amp;AM$5&amp;$A17),INDIRECT($A$1&amp;AM$6&amp;$A17),INDIRECT($A$1&amp;AM$7&amp;$A17))&gt;0,1,0)</f>
        <v>0</v>
      </c>
      <c r="AN17">
        <f t="shared" ca="1" si="1"/>
        <v>0</v>
      </c>
      <c r="AO17">
        <f t="shared" ca="1" si="1"/>
        <v>0</v>
      </c>
      <c r="AP17">
        <f t="shared" ca="1" si="1"/>
        <v>0</v>
      </c>
      <c r="AQ17">
        <f t="shared" ca="1" si="1"/>
        <v>1</v>
      </c>
      <c r="AR17">
        <f t="shared" ca="1" si="1"/>
        <v>0</v>
      </c>
      <c r="AS17">
        <f t="shared" ca="1" si="1"/>
        <v>0</v>
      </c>
      <c r="AU17" cm="1">
        <f t="array" aca="1" ref="AU17" ca="1">INDIRECT($A$1&amp;AU$1&amp;$A17)</f>
        <v>0</v>
      </c>
      <c r="AV17" cm="1">
        <f t="array" aca="1" ref="AV17" ca="1">INDIRECT($A$1&amp;AV$1&amp;$A17)</f>
        <v>0</v>
      </c>
      <c r="AW17" cm="1">
        <f t="array" aca="1" ref="AW17" ca="1">INDIRECT($A$1&amp;AW$1&amp;$A17)</f>
        <v>0</v>
      </c>
      <c r="AX17" cm="1">
        <f t="array" aca="1" ref="AX17" ca="1">INDIRECT($A$1&amp;AX$1&amp;$A17)</f>
        <v>0</v>
      </c>
      <c r="AY17" cm="1">
        <f t="array" aca="1" ref="AY17" ca="1">INDIRECT($A$1&amp;AY$1&amp;$A17)</f>
        <v>0</v>
      </c>
      <c r="AZ17" cm="1">
        <f t="array" aca="1" ref="AZ17" ca="1">INDIRECT($A$1&amp;AZ$1&amp;$A17)</f>
        <v>0</v>
      </c>
      <c r="BA17" cm="1">
        <f t="array" aca="1" ref="BA17" ca="1">INDIRECT($A$1&amp;BA$1&amp;$A17)</f>
        <v>0</v>
      </c>
      <c r="BB17" cm="1">
        <f t="array" aca="1" ref="BB17" ca="1">INDIRECT($A$1&amp;BB$1&amp;$A17)</f>
        <v>0</v>
      </c>
      <c r="BC17" cm="1">
        <f t="array" aca="1" ref="BC17" ca="1">INDIRECT($A$1&amp;BC$1&amp;$A17)</f>
        <v>0</v>
      </c>
      <c r="BD17" cm="1">
        <f t="array" aca="1" ref="BD17" ca="1">INDIRECT($A$1&amp;BD$1&amp;$A17)</f>
        <v>0</v>
      </c>
      <c r="BE17" cm="1">
        <f t="array" aca="1" ref="BE17" ca="1">INDIRECT($A$1&amp;BE$1&amp;$A17)</f>
        <v>0</v>
      </c>
      <c r="BF17" cm="1">
        <f t="array" aca="1" ref="BF17" ca="1">INDIRECT($A$1&amp;BF$1&amp;$A17)</f>
        <v>0</v>
      </c>
      <c r="BG17" cm="1">
        <f t="array" aca="1" ref="BG17" ca="1">INDIRECT($A$1&amp;BG$1&amp;$A17)</f>
        <v>0</v>
      </c>
      <c r="BH17" cm="1">
        <f t="array" aca="1" ref="BH17" ca="1">INDIRECT($A$1&amp;BH$1&amp;$A17)</f>
        <v>0</v>
      </c>
      <c r="BI17" cm="1">
        <f t="array" aca="1" ref="BI17" ca="1">INDIRECT($A$1&amp;BI$1&amp;$A17)</f>
        <v>0</v>
      </c>
      <c r="BJ17" cm="1">
        <f t="array" aca="1" ref="BJ17" ca="1">INDIRECT($A$1&amp;BJ$1&amp;$A17)</f>
        <v>0</v>
      </c>
      <c r="BK17" cm="1">
        <f t="array" aca="1" ref="BK17" ca="1">INDIRECT($A$1&amp;BK$1&amp;$A17)</f>
        <v>0</v>
      </c>
      <c r="BL17" cm="1">
        <f t="array" aca="1" ref="BL17" ca="1">INDIRECT($A$1&amp;BL$1&amp;$A17)</f>
        <v>0</v>
      </c>
      <c r="BM17" cm="1">
        <f t="array" aca="1" ref="BM17" ca="1">INDIRECT($A$1&amp;BM$1&amp;$A17)</f>
        <v>0</v>
      </c>
      <c r="BN17" cm="1">
        <f t="array" aca="1" ref="BN17" ca="1">INDIRECT($A$1&amp;BN$1&amp;$A17)</f>
        <v>0</v>
      </c>
      <c r="BO17" cm="1">
        <f t="array" aca="1" ref="BO17" ca="1">INDIRECT($A$1&amp;BO$1&amp;$A17)</f>
        <v>0</v>
      </c>
      <c r="BP17" cm="1">
        <f t="array" aca="1" ref="BP17" ca="1">INDIRECT($A$1&amp;BP$1&amp;$A17)</f>
        <v>0</v>
      </c>
      <c r="BQ17" cm="1">
        <f t="array" aca="1" ref="BQ17" ca="1">INDIRECT($A$1&amp;BQ$1&amp;$A17)</f>
        <v>0</v>
      </c>
      <c r="BR17" cm="1">
        <f t="array" aca="1" ref="BR17" ca="1">INDIRECT($A$1&amp;BR$1&amp;$A17)</f>
        <v>0</v>
      </c>
      <c r="BS17" cm="1">
        <f t="array" aca="1" ref="BS17" ca="1">INDIRECT($A$1&amp;BS$1&amp;$A17)</f>
        <v>0</v>
      </c>
      <c r="BT17" cm="1">
        <f t="array" aca="1" ref="BT17" ca="1">INDIRECT($A$1&amp;BT$1&amp;$A17)</f>
        <v>0</v>
      </c>
      <c r="BU17" cm="1">
        <f t="array" aca="1" ref="BU17" ca="1">INDIRECT($A$1&amp;BU$1&amp;$A17)</f>
        <v>0</v>
      </c>
    </row>
    <row r="18" spans="1:73" x14ac:dyDescent="0.35">
      <c r="A18" s="65">
        <f t="shared" ref="A18:A81" si="2">A17+1</f>
        <v>3</v>
      </c>
      <c r="C18" t="str" cm="1">
        <f t="array" aca="1" ref="C18" ca="1">INDIRECT($A$1&amp;C$1&amp;$A18)</f>
        <v>marche_barsalogho</v>
      </c>
      <c r="D18">
        <f t="shared" ca="1" si="0"/>
        <v>1</v>
      </c>
      <c r="E18">
        <f t="shared" ca="1" si="0"/>
        <v>0</v>
      </c>
      <c r="F18">
        <f t="shared" ca="1" si="0"/>
        <v>0</v>
      </c>
      <c r="G18">
        <f t="shared" ca="1" si="0"/>
        <v>1</v>
      </c>
      <c r="H18">
        <f t="shared" ca="1" si="0"/>
        <v>0</v>
      </c>
      <c r="I18">
        <f t="shared" ca="1" si="0"/>
        <v>1</v>
      </c>
      <c r="J18">
        <f t="shared" ca="1" si="0"/>
        <v>0</v>
      </c>
      <c r="K18">
        <f t="shared" ca="1" si="0"/>
        <v>0</v>
      </c>
      <c r="L18">
        <f t="shared" ca="1" si="0"/>
        <v>0</v>
      </c>
      <c r="M18">
        <f t="shared" ca="1" si="0"/>
        <v>0</v>
      </c>
      <c r="N18">
        <f t="shared" ca="1" si="0"/>
        <v>0</v>
      </c>
      <c r="P18" t="str" cm="1">
        <f t="array" aca="1" ref="P18" ca="1">INDIRECT($A$1&amp;P$1&amp;$A18)</f>
        <v>peudisponible</v>
      </c>
      <c r="Q18" cm="1">
        <f t="array" aca="1" ref="Q18" ca="1">INDIRECT($A$1&amp;Q$1&amp;$A18)</f>
        <v>0</v>
      </c>
      <c r="R18" t="str" cm="1">
        <f t="array" aca="1" ref="R18" ca="1">INDIRECT($A$1&amp;R$1&amp;$A18)</f>
        <v>disponible</v>
      </c>
      <c r="S18" t="str" cm="1">
        <f t="array" aca="1" ref="S18" ca="1">INDIRECT($A$1&amp;S$1&amp;$A18)</f>
        <v>disponible</v>
      </c>
      <c r="T18" cm="1">
        <f t="array" aca="1" ref="T18" ca="1">INDIRECT($A$1&amp;T$1&amp;$A18)</f>
        <v>0</v>
      </c>
      <c r="U18" cm="1">
        <f t="array" aca="1" ref="U18" ca="1">INDIRECT($A$1&amp;U$1&amp;$A18)</f>
        <v>0</v>
      </c>
      <c r="V18" t="str" cm="1">
        <f t="array" aca="1" ref="V18" ca="1">INDIRECT($A$1&amp;V$1&amp;$A18)</f>
        <v>disponible</v>
      </c>
      <c r="W18" cm="1">
        <f t="array" aca="1" ref="W18" ca="1">INDIRECT($A$1&amp;W$1&amp;$A18)</f>
        <v>0</v>
      </c>
      <c r="X18" cm="1">
        <f t="array" aca="1" ref="X18" ca="1">INDIRECT($A$1&amp;X$1&amp;$A18)</f>
        <v>0</v>
      </c>
      <c r="Y18" cm="1">
        <f t="array" aca="1" ref="Y18" ca="1">INDIRECT($A$1&amp;Y$1&amp;$A18)</f>
        <v>0</v>
      </c>
      <c r="Z18" cm="1">
        <f t="array" aca="1" ref="Z18" ca="1">INDIRECT($A$1&amp;Z$1&amp;$A18)</f>
        <v>0</v>
      </c>
      <c r="AA18" cm="1">
        <f t="array" aca="1" ref="AA18" ca="1">INDIRECT($A$1&amp;AA$1&amp;$A18)</f>
        <v>0</v>
      </c>
      <c r="AB18" cm="1">
        <f t="array" aca="1" ref="AB18" ca="1">INDIRECT($A$1&amp;AB$1&amp;$A18)</f>
        <v>0</v>
      </c>
      <c r="AC18" cm="1">
        <f t="array" aca="1" ref="AC18" ca="1">INDIRECT($A$1&amp;AC$1&amp;$A18)</f>
        <v>0</v>
      </c>
      <c r="AD18" cm="1">
        <f t="array" aca="1" ref="AD18" ca="1">INDIRECT($A$1&amp;AD$1&amp;$A18)</f>
        <v>0</v>
      </c>
      <c r="AE18" cm="1">
        <f t="array" aca="1" ref="AE18" ca="1">INDIRECT($A$1&amp;AE$1&amp;$A18)</f>
        <v>0</v>
      </c>
      <c r="AF18" cm="1">
        <f t="array" aca="1" ref="AF18" ca="1">INDIRECT($A$1&amp;AF$1&amp;$A18)</f>
        <v>0</v>
      </c>
      <c r="AG18" cm="1">
        <f t="array" aca="1" ref="AG18" ca="1">INDIRECT($A$1&amp;AG$1&amp;$A18)</f>
        <v>0</v>
      </c>
      <c r="AH18" cm="1">
        <f t="array" aca="1" ref="AH18" ca="1">INDIRECT($A$1&amp;AH$1&amp;$A18)</f>
        <v>0</v>
      </c>
      <c r="AI18" cm="1">
        <f t="array" aca="1" ref="AI18" ca="1">INDIRECT($A$1&amp;AI$1&amp;$A18)</f>
        <v>0</v>
      </c>
      <c r="AJ18" cm="1">
        <f t="array" aca="1" ref="AJ18" ca="1">INDIRECT($A$1&amp;AJ$1&amp;$A18)</f>
        <v>0</v>
      </c>
      <c r="AK18" cm="1">
        <f t="array" aca="1" ref="AK18" ca="1">INDIRECT($A$1&amp;AK$1&amp;$A18)</f>
        <v>0</v>
      </c>
      <c r="AM18">
        <f t="shared" ca="1" si="1"/>
        <v>0</v>
      </c>
      <c r="AN18">
        <f t="shared" ca="1" si="1"/>
        <v>0</v>
      </c>
      <c r="AO18">
        <f t="shared" ca="1" si="1"/>
        <v>0</v>
      </c>
      <c r="AP18">
        <f t="shared" ca="1" si="1"/>
        <v>0</v>
      </c>
      <c r="AQ18">
        <f t="shared" ca="1" si="1"/>
        <v>1</v>
      </c>
      <c r="AR18">
        <f t="shared" ca="1" si="1"/>
        <v>0</v>
      </c>
      <c r="AS18">
        <f t="shared" ca="1" si="1"/>
        <v>0</v>
      </c>
      <c r="AU18" cm="1">
        <f t="array" aca="1" ref="AU18" ca="1">INDIRECT($A$1&amp;AU$1&amp;$A18)</f>
        <v>0</v>
      </c>
      <c r="AV18" cm="1">
        <f t="array" aca="1" ref="AV18" ca="1">INDIRECT($A$1&amp;AV$1&amp;$A18)</f>
        <v>0</v>
      </c>
      <c r="AW18" cm="1">
        <f t="array" aca="1" ref="AW18" ca="1">INDIRECT($A$1&amp;AW$1&amp;$A18)</f>
        <v>0</v>
      </c>
      <c r="AX18" cm="1">
        <f t="array" aca="1" ref="AX18" ca="1">INDIRECT($A$1&amp;AX$1&amp;$A18)</f>
        <v>0</v>
      </c>
      <c r="AY18" cm="1">
        <f t="array" aca="1" ref="AY18" ca="1">INDIRECT($A$1&amp;AY$1&amp;$A18)</f>
        <v>0</v>
      </c>
      <c r="AZ18" cm="1">
        <f t="array" aca="1" ref="AZ18" ca="1">INDIRECT($A$1&amp;AZ$1&amp;$A18)</f>
        <v>0</v>
      </c>
      <c r="BA18" cm="1">
        <f t="array" aca="1" ref="BA18" ca="1">INDIRECT($A$1&amp;BA$1&amp;$A18)</f>
        <v>0</v>
      </c>
      <c r="BB18" cm="1">
        <f t="array" aca="1" ref="BB18" ca="1">INDIRECT($A$1&amp;BB$1&amp;$A18)</f>
        <v>0</v>
      </c>
      <c r="BC18" cm="1">
        <f t="array" aca="1" ref="BC18" ca="1">INDIRECT($A$1&amp;BC$1&amp;$A18)</f>
        <v>0</v>
      </c>
      <c r="BD18" cm="1">
        <f t="array" aca="1" ref="BD18" ca="1">INDIRECT($A$1&amp;BD$1&amp;$A18)</f>
        <v>0</v>
      </c>
      <c r="BE18" cm="1">
        <f t="array" aca="1" ref="BE18" ca="1">INDIRECT($A$1&amp;BE$1&amp;$A18)</f>
        <v>0</v>
      </c>
      <c r="BF18" cm="1">
        <f t="array" aca="1" ref="BF18" ca="1">INDIRECT($A$1&amp;BF$1&amp;$A18)</f>
        <v>0</v>
      </c>
      <c r="BG18" cm="1">
        <f t="array" aca="1" ref="BG18" ca="1">INDIRECT($A$1&amp;BG$1&amp;$A18)</f>
        <v>0</v>
      </c>
      <c r="BH18" cm="1">
        <f t="array" aca="1" ref="BH18" ca="1">INDIRECT($A$1&amp;BH$1&amp;$A18)</f>
        <v>0</v>
      </c>
      <c r="BI18" cm="1">
        <f t="array" aca="1" ref="BI18" ca="1">INDIRECT($A$1&amp;BI$1&amp;$A18)</f>
        <v>0</v>
      </c>
      <c r="BJ18" cm="1">
        <f t="array" aca="1" ref="BJ18" ca="1">INDIRECT($A$1&amp;BJ$1&amp;$A18)</f>
        <v>0</v>
      </c>
      <c r="BK18" cm="1">
        <f t="array" aca="1" ref="BK18" ca="1">INDIRECT($A$1&amp;BK$1&amp;$A18)</f>
        <v>0</v>
      </c>
      <c r="BL18" cm="1">
        <f t="array" aca="1" ref="BL18" ca="1">INDIRECT($A$1&amp;BL$1&amp;$A18)</f>
        <v>0</v>
      </c>
      <c r="BM18" cm="1">
        <f t="array" aca="1" ref="BM18" ca="1">INDIRECT($A$1&amp;BM$1&amp;$A18)</f>
        <v>0</v>
      </c>
      <c r="BN18" cm="1">
        <f t="array" aca="1" ref="BN18" ca="1">INDIRECT($A$1&amp;BN$1&amp;$A18)</f>
        <v>0</v>
      </c>
      <c r="BO18" cm="1">
        <f t="array" aca="1" ref="BO18" ca="1">INDIRECT($A$1&amp;BO$1&amp;$A18)</f>
        <v>0</v>
      </c>
      <c r="BP18" cm="1">
        <f t="array" aca="1" ref="BP18" ca="1">INDIRECT($A$1&amp;BP$1&amp;$A18)</f>
        <v>0</v>
      </c>
      <c r="BQ18" cm="1">
        <f t="array" aca="1" ref="BQ18" ca="1">INDIRECT($A$1&amp;BQ$1&amp;$A18)</f>
        <v>0</v>
      </c>
      <c r="BR18" cm="1">
        <f t="array" aca="1" ref="BR18" ca="1">INDIRECT($A$1&amp;BR$1&amp;$A18)</f>
        <v>0</v>
      </c>
      <c r="BS18" cm="1">
        <f t="array" aca="1" ref="BS18" ca="1">INDIRECT($A$1&amp;BS$1&amp;$A18)</f>
        <v>0</v>
      </c>
      <c r="BT18" cm="1">
        <f t="array" aca="1" ref="BT18" ca="1">INDIRECT($A$1&amp;BT$1&amp;$A18)</f>
        <v>0</v>
      </c>
      <c r="BU18" cm="1">
        <f t="array" aca="1" ref="BU18" ca="1">INDIRECT($A$1&amp;BU$1&amp;$A18)</f>
        <v>0</v>
      </c>
    </row>
    <row r="19" spans="1:73" x14ac:dyDescent="0.35">
      <c r="A19" s="65">
        <f t="shared" si="2"/>
        <v>4</v>
      </c>
      <c r="C19" t="str" cm="1">
        <f t="array" aca="1" ref="C19" ca="1">INDIRECT($A$1&amp;C$1&amp;$A19)</f>
        <v>marche_barsalogho</v>
      </c>
      <c r="D19">
        <f t="shared" ca="1" si="0"/>
        <v>1</v>
      </c>
      <c r="E19">
        <f t="shared" ca="1" si="0"/>
        <v>0</v>
      </c>
      <c r="F19">
        <f t="shared" ca="1" si="0"/>
        <v>0</v>
      </c>
      <c r="G19">
        <f t="shared" ca="1" si="0"/>
        <v>1</v>
      </c>
      <c r="H19">
        <f t="shared" ca="1" si="0"/>
        <v>0</v>
      </c>
      <c r="I19">
        <f t="shared" ca="1" si="0"/>
        <v>1</v>
      </c>
      <c r="J19">
        <f t="shared" ca="1" si="0"/>
        <v>0</v>
      </c>
      <c r="K19">
        <f t="shared" ca="1" si="0"/>
        <v>0</v>
      </c>
      <c r="L19">
        <f t="shared" ca="1" si="0"/>
        <v>0</v>
      </c>
      <c r="M19">
        <f t="shared" ca="1" si="0"/>
        <v>0</v>
      </c>
      <c r="N19">
        <f t="shared" ca="1" si="0"/>
        <v>0</v>
      </c>
      <c r="P19" t="str" cm="1">
        <f t="array" aca="1" ref="P19" ca="1">INDIRECT($A$1&amp;P$1&amp;$A19)</f>
        <v>peudisponible</v>
      </c>
      <c r="Q19" cm="1">
        <f t="array" aca="1" ref="Q19" ca="1">INDIRECT($A$1&amp;Q$1&amp;$A19)</f>
        <v>0</v>
      </c>
      <c r="R19" t="str" cm="1">
        <f t="array" aca="1" ref="R19" ca="1">INDIRECT($A$1&amp;R$1&amp;$A19)</f>
        <v>disponible</v>
      </c>
      <c r="S19" t="str" cm="1">
        <f t="array" aca="1" ref="S19" ca="1">INDIRECT($A$1&amp;S$1&amp;$A19)</f>
        <v>disponible</v>
      </c>
      <c r="T19" cm="1">
        <f t="array" aca="1" ref="T19" ca="1">INDIRECT($A$1&amp;T$1&amp;$A19)</f>
        <v>0</v>
      </c>
      <c r="U19" cm="1">
        <f t="array" aca="1" ref="U19" ca="1">INDIRECT($A$1&amp;U$1&amp;$A19)</f>
        <v>0</v>
      </c>
      <c r="V19" t="str" cm="1">
        <f t="array" aca="1" ref="V19" ca="1">INDIRECT($A$1&amp;V$1&amp;$A19)</f>
        <v>peudisponible</v>
      </c>
      <c r="W19" cm="1">
        <f t="array" aca="1" ref="W19" ca="1">INDIRECT($A$1&amp;W$1&amp;$A19)</f>
        <v>0</v>
      </c>
      <c r="X19" cm="1">
        <f t="array" aca="1" ref="X19" ca="1">INDIRECT($A$1&amp;X$1&amp;$A19)</f>
        <v>0</v>
      </c>
      <c r="Y19" cm="1">
        <f t="array" aca="1" ref="Y19" ca="1">INDIRECT($A$1&amp;Y$1&amp;$A19)</f>
        <v>0</v>
      </c>
      <c r="Z19" cm="1">
        <f t="array" aca="1" ref="Z19" ca="1">INDIRECT($A$1&amp;Z$1&amp;$A19)</f>
        <v>0</v>
      </c>
      <c r="AA19" cm="1">
        <f t="array" aca="1" ref="AA19" ca="1">INDIRECT($A$1&amp;AA$1&amp;$A19)</f>
        <v>0</v>
      </c>
      <c r="AB19" cm="1">
        <f t="array" aca="1" ref="AB19" ca="1">INDIRECT($A$1&amp;AB$1&amp;$A19)</f>
        <v>0</v>
      </c>
      <c r="AC19" cm="1">
        <f t="array" aca="1" ref="AC19" ca="1">INDIRECT($A$1&amp;AC$1&amp;$A19)</f>
        <v>0</v>
      </c>
      <c r="AD19" cm="1">
        <f t="array" aca="1" ref="AD19" ca="1">INDIRECT($A$1&amp;AD$1&amp;$A19)</f>
        <v>0</v>
      </c>
      <c r="AE19" cm="1">
        <f t="array" aca="1" ref="AE19" ca="1">INDIRECT($A$1&amp;AE$1&amp;$A19)</f>
        <v>0</v>
      </c>
      <c r="AF19" cm="1">
        <f t="array" aca="1" ref="AF19" ca="1">INDIRECT($A$1&amp;AF$1&amp;$A19)</f>
        <v>0</v>
      </c>
      <c r="AG19" cm="1">
        <f t="array" aca="1" ref="AG19" ca="1">INDIRECT($A$1&amp;AG$1&amp;$A19)</f>
        <v>0</v>
      </c>
      <c r="AH19" cm="1">
        <f t="array" aca="1" ref="AH19" ca="1">INDIRECT($A$1&amp;AH$1&amp;$A19)</f>
        <v>0</v>
      </c>
      <c r="AI19" cm="1">
        <f t="array" aca="1" ref="AI19" ca="1">INDIRECT($A$1&amp;AI$1&amp;$A19)</f>
        <v>0</v>
      </c>
      <c r="AJ19" cm="1">
        <f t="array" aca="1" ref="AJ19" ca="1">INDIRECT($A$1&amp;AJ$1&amp;$A19)</f>
        <v>0</v>
      </c>
      <c r="AK19" cm="1">
        <f t="array" aca="1" ref="AK19" ca="1">INDIRECT($A$1&amp;AK$1&amp;$A19)</f>
        <v>0</v>
      </c>
      <c r="AM19">
        <f t="shared" ca="1" si="1"/>
        <v>0</v>
      </c>
      <c r="AN19">
        <f t="shared" ca="1" si="1"/>
        <v>0</v>
      </c>
      <c r="AO19">
        <f t="shared" ca="1" si="1"/>
        <v>0</v>
      </c>
      <c r="AP19">
        <f t="shared" ca="1" si="1"/>
        <v>0</v>
      </c>
      <c r="AQ19">
        <f t="shared" ca="1" si="1"/>
        <v>1</v>
      </c>
      <c r="AR19">
        <f t="shared" ca="1" si="1"/>
        <v>0</v>
      </c>
      <c r="AS19">
        <f t="shared" ca="1" si="1"/>
        <v>0</v>
      </c>
      <c r="AU19" cm="1">
        <f t="array" aca="1" ref="AU19" ca="1">INDIRECT($A$1&amp;AU$1&amp;$A19)</f>
        <v>0</v>
      </c>
      <c r="AV19" cm="1">
        <f t="array" aca="1" ref="AV19" ca="1">INDIRECT($A$1&amp;AV$1&amp;$A19)</f>
        <v>0</v>
      </c>
      <c r="AW19" cm="1">
        <f t="array" aca="1" ref="AW19" ca="1">INDIRECT($A$1&amp;AW$1&amp;$A19)</f>
        <v>0</v>
      </c>
      <c r="AX19" cm="1">
        <f t="array" aca="1" ref="AX19" ca="1">INDIRECT($A$1&amp;AX$1&amp;$A19)</f>
        <v>0</v>
      </c>
      <c r="AY19" cm="1">
        <f t="array" aca="1" ref="AY19" ca="1">INDIRECT($A$1&amp;AY$1&amp;$A19)</f>
        <v>0</v>
      </c>
      <c r="AZ19" cm="1">
        <f t="array" aca="1" ref="AZ19" ca="1">INDIRECT($A$1&amp;AZ$1&amp;$A19)</f>
        <v>0</v>
      </c>
      <c r="BA19" cm="1">
        <f t="array" aca="1" ref="BA19" ca="1">INDIRECT($A$1&amp;BA$1&amp;$A19)</f>
        <v>0</v>
      </c>
      <c r="BB19" cm="1">
        <f t="array" aca="1" ref="BB19" ca="1">INDIRECT($A$1&amp;BB$1&amp;$A19)</f>
        <v>0</v>
      </c>
      <c r="BC19" cm="1">
        <f t="array" aca="1" ref="BC19" ca="1">INDIRECT($A$1&amp;BC$1&amp;$A19)</f>
        <v>0</v>
      </c>
      <c r="BD19" cm="1">
        <f t="array" aca="1" ref="BD19" ca="1">INDIRECT($A$1&amp;BD$1&amp;$A19)</f>
        <v>0</v>
      </c>
      <c r="BE19" cm="1">
        <f t="array" aca="1" ref="BE19" ca="1">INDIRECT($A$1&amp;BE$1&amp;$A19)</f>
        <v>0</v>
      </c>
      <c r="BF19" cm="1">
        <f t="array" aca="1" ref="BF19" ca="1">INDIRECT($A$1&amp;BF$1&amp;$A19)</f>
        <v>0</v>
      </c>
      <c r="BG19" cm="1">
        <f t="array" aca="1" ref="BG19" ca="1">INDIRECT($A$1&amp;BG$1&amp;$A19)</f>
        <v>0</v>
      </c>
      <c r="BH19" cm="1">
        <f t="array" aca="1" ref="BH19" ca="1">INDIRECT($A$1&amp;BH$1&amp;$A19)</f>
        <v>0</v>
      </c>
      <c r="BI19" cm="1">
        <f t="array" aca="1" ref="BI19" ca="1">INDIRECT($A$1&amp;BI$1&amp;$A19)</f>
        <v>0</v>
      </c>
      <c r="BJ19" cm="1">
        <f t="array" aca="1" ref="BJ19" ca="1">INDIRECT($A$1&amp;BJ$1&amp;$A19)</f>
        <v>0</v>
      </c>
      <c r="BK19" cm="1">
        <f t="array" aca="1" ref="BK19" ca="1">INDIRECT($A$1&amp;BK$1&amp;$A19)</f>
        <v>0</v>
      </c>
      <c r="BL19" cm="1">
        <f t="array" aca="1" ref="BL19" ca="1">INDIRECT($A$1&amp;BL$1&amp;$A19)</f>
        <v>0</v>
      </c>
      <c r="BM19" cm="1">
        <f t="array" aca="1" ref="BM19" ca="1">INDIRECT($A$1&amp;BM$1&amp;$A19)</f>
        <v>0</v>
      </c>
      <c r="BN19" cm="1">
        <f t="array" aca="1" ref="BN19" ca="1">INDIRECT($A$1&amp;BN$1&amp;$A19)</f>
        <v>0</v>
      </c>
      <c r="BO19" cm="1">
        <f t="array" aca="1" ref="BO19" ca="1">INDIRECT($A$1&amp;BO$1&amp;$A19)</f>
        <v>0</v>
      </c>
      <c r="BP19" cm="1">
        <f t="array" aca="1" ref="BP19" ca="1">INDIRECT($A$1&amp;BP$1&amp;$A19)</f>
        <v>0</v>
      </c>
      <c r="BQ19" cm="1">
        <f t="array" aca="1" ref="BQ19" ca="1">INDIRECT($A$1&amp;BQ$1&amp;$A19)</f>
        <v>0</v>
      </c>
      <c r="BR19" cm="1">
        <f t="array" aca="1" ref="BR19" ca="1">INDIRECT($A$1&amp;BR$1&amp;$A19)</f>
        <v>0</v>
      </c>
      <c r="BS19" cm="1">
        <f t="array" aca="1" ref="BS19" ca="1">INDIRECT($A$1&amp;BS$1&amp;$A19)</f>
        <v>0</v>
      </c>
      <c r="BT19" cm="1">
        <f t="array" aca="1" ref="BT19" ca="1">INDIRECT($A$1&amp;BT$1&amp;$A19)</f>
        <v>0</v>
      </c>
      <c r="BU19" cm="1">
        <f t="array" aca="1" ref="BU19" ca="1">INDIRECT($A$1&amp;BU$1&amp;$A19)</f>
        <v>0</v>
      </c>
    </row>
    <row r="20" spans="1:73" x14ac:dyDescent="0.35">
      <c r="A20" s="65">
        <f t="shared" si="2"/>
        <v>5</v>
      </c>
      <c r="C20" t="str" cm="1">
        <f t="array" aca="1" ref="C20" ca="1">INDIRECT($A$1&amp;C$1&amp;$A20)</f>
        <v>marche_ouahigouya</v>
      </c>
      <c r="D20">
        <f t="shared" ca="1" si="0"/>
        <v>1</v>
      </c>
      <c r="E20">
        <f t="shared" ca="1" si="0"/>
        <v>1</v>
      </c>
      <c r="F20">
        <f t="shared" ca="1" si="0"/>
        <v>1</v>
      </c>
      <c r="G20">
        <f t="shared" ca="1" si="0"/>
        <v>0</v>
      </c>
      <c r="H20">
        <f t="shared" ca="1" si="0"/>
        <v>0</v>
      </c>
      <c r="I20">
        <f t="shared" ca="1" si="0"/>
        <v>0</v>
      </c>
      <c r="J20">
        <f t="shared" ca="1" si="0"/>
        <v>0</v>
      </c>
      <c r="K20">
        <f t="shared" ca="1" si="0"/>
        <v>0</v>
      </c>
      <c r="L20">
        <f t="shared" ca="1" si="0"/>
        <v>0</v>
      </c>
      <c r="M20">
        <f t="shared" ca="1" si="0"/>
        <v>0</v>
      </c>
      <c r="N20">
        <f t="shared" ca="1" si="0"/>
        <v>0</v>
      </c>
      <c r="P20" t="str" cm="1">
        <f t="array" aca="1" ref="P20" ca="1">INDIRECT($A$1&amp;P$1&amp;$A20)</f>
        <v>disponible</v>
      </c>
      <c r="Q20" cm="1">
        <f t="array" aca="1" ref="Q20" ca="1">INDIRECT($A$1&amp;Q$1&amp;$A20)</f>
        <v>0</v>
      </c>
      <c r="R20" cm="1">
        <f t="array" aca="1" ref="R20" ca="1">INDIRECT($A$1&amp;R$1&amp;$A20)</f>
        <v>0</v>
      </c>
      <c r="S20" cm="1">
        <f t="array" aca="1" ref="S20" ca="1">INDIRECT($A$1&amp;S$1&amp;$A20)</f>
        <v>0</v>
      </c>
      <c r="T20" cm="1">
        <f t="array" aca="1" ref="T20" ca="1">INDIRECT($A$1&amp;T$1&amp;$A20)</f>
        <v>0</v>
      </c>
      <c r="U20" cm="1">
        <f t="array" aca="1" ref="U20" ca="1">INDIRECT($A$1&amp;U$1&amp;$A20)</f>
        <v>0</v>
      </c>
      <c r="V20" cm="1">
        <f t="array" aca="1" ref="V20" ca="1">INDIRECT($A$1&amp;V$1&amp;$A20)</f>
        <v>0</v>
      </c>
      <c r="W20" cm="1">
        <f t="array" aca="1" ref="W20" ca="1">INDIRECT($A$1&amp;W$1&amp;$A20)</f>
        <v>0</v>
      </c>
      <c r="X20" cm="1">
        <f t="array" aca="1" ref="X20" ca="1">INDIRECT($A$1&amp;X$1&amp;$A20)</f>
        <v>0</v>
      </c>
      <c r="Y20" cm="1">
        <f t="array" aca="1" ref="Y20" ca="1">INDIRECT($A$1&amp;Y$1&amp;$A20)</f>
        <v>0</v>
      </c>
      <c r="Z20" t="str" cm="1">
        <f t="array" aca="1" ref="Z20" ca="1">INDIRECT($A$1&amp;Z$1&amp;$A20)</f>
        <v>peudisponible</v>
      </c>
      <c r="AA20" t="str" cm="1">
        <f t="array" aca="1" ref="AA20" ca="1">INDIRECT($A$1&amp;AA$1&amp;$A20)</f>
        <v>peudisponible</v>
      </c>
      <c r="AB20" t="str" cm="1">
        <f t="array" aca="1" ref="AB20" ca="1">INDIRECT($A$1&amp;AB$1&amp;$A20)</f>
        <v>disponible</v>
      </c>
      <c r="AC20" t="str" cm="1">
        <f t="array" aca="1" ref="AC20" ca="1">INDIRECT($A$1&amp;AC$1&amp;$A20)</f>
        <v>disponible</v>
      </c>
      <c r="AD20" t="str" cm="1">
        <f t="array" aca="1" ref="AD20" ca="1">INDIRECT($A$1&amp;AD$1&amp;$A20)</f>
        <v>disponible</v>
      </c>
      <c r="AE20" t="str" cm="1">
        <f t="array" aca="1" ref="AE20" ca="1">INDIRECT($A$1&amp;AE$1&amp;$A20)</f>
        <v>peudisponible</v>
      </c>
      <c r="AF20" cm="1">
        <f t="array" aca="1" ref="AF20" ca="1">INDIRECT($A$1&amp;AF$1&amp;$A20)</f>
        <v>0</v>
      </c>
      <c r="AG20" cm="1">
        <f t="array" aca="1" ref="AG20" ca="1">INDIRECT($A$1&amp;AG$1&amp;$A20)</f>
        <v>0</v>
      </c>
      <c r="AH20" cm="1">
        <f t="array" aca="1" ref="AH20" ca="1">INDIRECT($A$1&amp;AH$1&amp;$A20)</f>
        <v>0</v>
      </c>
      <c r="AI20" cm="1">
        <f t="array" aca="1" ref="AI20" ca="1">INDIRECT($A$1&amp;AI$1&amp;$A20)</f>
        <v>0</v>
      </c>
      <c r="AJ20" cm="1">
        <f t="array" aca="1" ref="AJ20" ca="1">INDIRECT($A$1&amp;AJ$1&amp;$A20)</f>
        <v>0</v>
      </c>
      <c r="AK20" cm="1">
        <f t="array" aca="1" ref="AK20" ca="1">INDIRECT($A$1&amp;AK$1&amp;$A20)</f>
        <v>0</v>
      </c>
      <c r="AM20">
        <f t="shared" ca="1" si="1"/>
        <v>0</v>
      </c>
      <c r="AN20">
        <f t="shared" ca="1" si="1"/>
        <v>0</v>
      </c>
      <c r="AO20">
        <f t="shared" ca="1" si="1"/>
        <v>0</v>
      </c>
      <c r="AP20">
        <f t="shared" ca="1" si="1"/>
        <v>0</v>
      </c>
      <c r="AQ20">
        <f t="shared" ca="1" si="1"/>
        <v>1</v>
      </c>
      <c r="AR20">
        <f t="shared" ca="1" si="1"/>
        <v>1</v>
      </c>
      <c r="AS20">
        <f t="shared" ca="1" si="1"/>
        <v>1</v>
      </c>
      <c r="AU20" cm="1">
        <f t="array" aca="1" ref="AU20" ca="1">INDIRECT($A$1&amp;AU$1&amp;$A20)</f>
        <v>0</v>
      </c>
      <c r="AV20" cm="1">
        <f t="array" aca="1" ref="AV20" ca="1">INDIRECT($A$1&amp;AV$1&amp;$A20)</f>
        <v>0</v>
      </c>
      <c r="AW20" cm="1">
        <f t="array" aca="1" ref="AW20" ca="1">INDIRECT($A$1&amp;AW$1&amp;$A20)</f>
        <v>0</v>
      </c>
      <c r="AX20" cm="1">
        <f t="array" aca="1" ref="AX20" ca="1">INDIRECT($A$1&amp;AX$1&amp;$A20)</f>
        <v>0</v>
      </c>
      <c r="AY20" cm="1">
        <f t="array" aca="1" ref="AY20" ca="1">INDIRECT($A$1&amp;AY$1&amp;$A20)</f>
        <v>0</v>
      </c>
      <c r="AZ20" cm="1">
        <f t="array" aca="1" ref="AZ20" ca="1">INDIRECT($A$1&amp;AZ$1&amp;$A20)</f>
        <v>0</v>
      </c>
      <c r="BA20" cm="1">
        <f t="array" aca="1" ref="BA20" ca="1">INDIRECT($A$1&amp;BA$1&amp;$A20)</f>
        <v>0</v>
      </c>
      <c r="BB20" cm="1">
        <f t="array" aca="1" ref="BB20" ca="1">INDIRECT($A$1&amp;BB$1&amp;$A20)</f>
        <v>0</v>
      </c>
      <c r="BC20" cm="1">
        <f t="array" aca="1" ref="BC20" ca="1">INDIRECT($A$1&amp;BC$1&amp;$A20)</f>
        <v>0</v>
      </c>
      <c r="BD20" cm="1">
        <f t="array" aca="1" ref="BD20" ca="1">INDIRECT($A$1&amp;BD$1&amp;$A20)</f>
        <v>0</v>
      </c>
      <c r="BE20" cm="1">
        <f t="array" aca="1" ref="BE20" ca="1">INDIRECT($A$1&amp;BE$1&amp;$A20)</f>
        <v>0</v>
      </c>
      <c r="BF20" cm="1">
        <f t="array" aca="1" ref="BF20" ca="1">INDIRECT($A$1&amp;BF$1&amp;$A20)</f>
        <v>0</v>
      </c>
      <c r="BG20" cm="1">
        <f t="array" aca="1" ref="BG20" ca="1">INDIRECT($A$1&amp;BG$1&amp;$A20)</f>
        <v>0</v>
      </c>
      <c r="BH20" cm="1">
        <f t="array" aca="1" ref="BH20" ca="1">INDIRECT($A$1&amp;BH$1&amp;$A20)</f>
        <v>0</v>
      </c>
      <c r="BI20" cm="1">
        <f t="array" aca="1" ref="BI20" ca="1">INDIRECT($A$1&amp;BI$1&amp;$A20)</f>
        <v>0</v>
      </c>
      <c r="BJ20" cm="1">
        <f t="array" aca="1" ref="BJ20" ca="1">INDIRECT($A$1&amp;BJ$1&amp;$A20)</f>
        <v>0</v>
      </c>
      <c r="BK20" cm="1">
        <f t="array" aca="1" ref="BK20" ca="1">INDIRECT($A$1&amp;BK$1&amp;$A20)</f>
        <v>0</v>
      </c>
      <c r="BL20" cm="1">
        <f t="array" aca="1" ref="BL20" ca="1">INDIRECT($A$1&amp;BL$1&amp;$A20)</f>
        <v>0</v>
      </c>
      <c r="BM20" cm="1">
        <f t="array" aca="1" ref="BM20" ca="1">INDIRECT($A$1&amp;BM$1&amp;$A20)</f>
        <v>0</v>
      </c>
      <c r="BN20" cm="1">
        <f t="array" aca="1" ref="BN20" ca="1">INDIRECT($A$1&amp;BN$1&amp;$A20)</f>
        <v>0</v>
      </c>
      <c r="BO20" cm="1">
        <f t="array" aca="1" ref="BO20" ca="1">INDIRECT($A$1&amp;BO$1&amp;$A20)</f>
        <v>0</v>
      </c>
      <c r="BP20" cm="1">
        <f t="array" aca="1" ref="BP20" ca="1">INDIRECT($A$1&amp;BP$1&amp;$A20)</f>
        <v>0</v>
      </c>
      <c r="BQ20" cm="1">
        <f t="array" aca="1" ref="BQ20" ca="1">INDIRECT($A$1&amp;BQ$1&amp;$A20)</f>
        <v>0</v>
      </c>
      <c r="BR20" cm="1">
        <f t="array" aca="1" ref="BR20" ca="1">INDIRECT($A$1&amp;BR$1&amp;$A20)</f>
        <v>0</v>
      </c>
      <c r="BS20" cm="1">
        <f t="array" aca="1" ref="BS20" ca="1">INDIRECT($A$1&amp;BS$1&amp;$A20)</f>
        <v>0</v>
      </c>
      <c r="BT20" cm="1">
        <f t="array" aca="1" ref="BT20" ca="1">INDIRECT($A$1&amp;BT$1&amp;$A20)</f>
        <v>0</v>
      </c>
      <c r="BU20" cm="1">
        <f t="array" aca="1" ref="BU20" ca="1">INDIRECT($A$1&amp;BU$1&amp;$A20)</f>
        <v>0</v>
      </c>
    </row>
    <row r="21" spans="1:73" x14ac:dyDescent="0.35">
      <c r="A21" s="65">
        <f t="shared" si="2"/>
        <v>6</v>
      </c>
      <c r="C21" t="str" cm="1">
        <f t="array" aca="1" ref="C21" ca="1">INDIRECT($A$1&amp;C$1&amp;$A21)</f>
        <v>marche_ouahigouya</v>
      </c>
      <c r="D21">
        <f t="shared" ca="1" si="0"/>
        <v>0</v>
      </c>
      <c r="E21">
        <f t="shared" ca="1" si="0"/>
        <v>1</v>
      </c>
      <c r="F21">
        <f t="shared" ca="1" si="0"/>
        <v>0</v>
      </c>
      <c r="G21">
        <f t="shared" ca="1" si="0"/>
        <v>0</v>
      </c>
      <c r="H21">
        <f t="shared" ca="1" si="0"/>
        <v>0</v>
      </c>
      <c r="I21">
        <f t="shared" ca="1" si="0"/>
        <v>0</v>
      </c>
      <c r="J21">
        <f t="shared" ca="1" si="0"/>
        <v>0</v>
      </c>
      <c r="K21">
        <f t="shared" ca="1" si="0"/>
        <v>0</v>
      </c>
      <c r="L21">
        <f t="shared" ca="1" si="0"/>
        <v>0</v>
      </c>
      <c r="M21">
        <f t="shared" ca="1" si="0"/>
        <v>0</v>
      </c>
      <c r="N21">
        <f t="shared" ca="1" si="0"/>
        <v>0</v>
      </c>
      <c r="P21" cm="1">
        <f t="array" aca="1" ref="P21" ca="1">INDIRECT($A$1&amp;P$1&amp;$A21)</f>
        <v>0</v>
      </c>
      <c r="Q21" cm="1">
        <f t="array" aca="1" ref="Q21" ca="1">INDIRECT($A$1&amp;Q$1&amp;$A21)</f>
        <v>0</v>
      </c>
      <c r="R21" cm="1">
        <f t="array" aca="1" ref="R21" ca="1">INDIRECT($A$1&amp;R$1&amp;$A21)</f>
        <v>0</v>
      </c>
      <c r="S21" t="str" cm="1">
        <f t="array" aca="1" ref="S21" ca="1">INDIRECT($A$1&amp;S$1&amp;$A21)</f>
        <v>disponible</v>
      </c>
      <c r="T21" t="str" cm="1">
        <f t="array" aca="1" ref="T21" ca="1">INDIRECT($A$1&amp;T$1&amp;$A21)</f>
        <v>disponible</v>
      </c>
      <c r="U21" t="str" cm="1">
        <f t="array" aca="1" ref="U21" ca="1">INDIRECT($A$1&amp;U$1&amp;$A21)</f>
        <v>peudisponible</v>
      </c>
      <c r="V21" t="str" cm="1">
        <f t="array" aca="1" ref="V21" ca="1">INDIRECT($A$1&amp;V$1&amp;$A21)</f>
        <v>disponible</v>
      </c>
      <c r="W21" cm="1">
        <f t="array" aca="1" ref="W21" ca="1">INDIRECT($A$1&amp;W$1&amp;$A21)</f>
        <v>0</v>
      </c>
      <c r="X21" cm="1">
        <f t="array" aca="1" ref="X21" ca="1">INDIRECT($A$1&amp;X$1&amp;$A21)</f>
        <v>0</v>
      </c>
      <c r="Y21" cm="1">
        <f t="array" aca="1" ref="Y21" ca="1">INDIRECT($A$1&amp;Y$1&amp;$A21)</f>
        <v>0</v>
      </c>
      <c r="Z21" cm="1">
        <f t="array" aca="1" ref="Z21" ca="1">INDIRECT($A$1&amp;Z$1&amp;$A21)</f>
        <v>0</v>
      </c>
      <c r="AA21" cm="1">
        <f t="array" aca="1" ref="AA21" ca="1">INDIRECT($A$1&amp;AA$1&amp;$A21)</f>
        <v>0</v>
      </c>
      <c r="AB21" cm="1">
        <f t="array" aca="1" ref="AB21" ca="1">INDIRECT($A$1&amp;AB$1&amp;$A21)</f>
        <v>0</v>
      </c>
      <c r="AC21" cm="1">
        <f t="array" aca="1" ref="AC21" ca="1">INDIRECT($A$1&amp;AC$1&amp;$A21)</f>
        <v>0</v>
      </c>
      <c r="AD21" cm="1">
        <f t="array" aca="1" ref="AD21" ca="1">INDIRECT($A$1&amp;AD$1&amp;$A21)</f>
        <v>0</v>
      </c>
      <c r="AE21" cm="1">
        <f t="array" aca="1" ref="AE21" ca="1">INDIRECT($A$1&amp;AE$1&amp;$A21)</f>
        <v>0</v>
      </c>
      <c r="AF21" t="str" cm="1">
        <f t="array" aca="1" ref="AF21" ca="1">INDIRECT($A$1&amp;AF$1&amp;$A21)</f>
        <v>disponible</v>
      </c>
      <c r="AG21" t="str" cm="1">
        <f t="array" aca="1" ref="AG21" ca="1">INDIRECT($A$1&amp;AG$1&amp;$A21)</f>
        <v>disponible</v>
      </c>
      <c r="AH21" t="str" cm="1">
        <f t="array" aca="1" ref="AH21" ca="1">INDIRECT($A$1&amp;AH$1&amp;$A21)</f>
        <v>peudisponible</v>
      </c>
      <c r="AI21" t="str" cm="1">
        <f t="array" aca="1" ref="AI21" ca="1">INDIRECT($A$1&amp;AI$1&amp;$A21)</f>
        <v>disponible</v>
      </c>
      <c r="AJ21" cm="1">
        <f t="array" aca="1" ref="AJ21" ca="1">INDIRECT($A$1&amp;AJ$1&amp;$A21)</f>
        <v>0</v>
      </c>
      <c r="AK21" t="str" cm="1">
        <f t="array" aca="1" ref="AK21" ca="1">INDIRECT($A$1&amp;AK$1&amp;$A21)</f>
        <v>disponible</v>
      </c>
      <c r="AM21">
        <f t="shared" ca="1" si="1"/>
        <v>0</v>
      </c>
      <c r="AN21">
        <f t="shared" ca="1" si="1"/>
        <v>0</v>
      </c>
      <c r="AO21">
        <f t="shared" ca="1" si="1"/>
        <v>0</v>
      </c>
      <c r="AP21">
        <f t="shared" ca="1" si="1"/>
        <v>0</v>
      </c>
      <c r="AQ21">
        <f t="shared" ca="1" si="1"/>
        <v>1</v>
      </c>
      <c r="AR21">
        <f t="shared" ca="1" si="1"/>
        <v>1</v>
      </c>
      <c r="AS21">
        <f t="shared" ca="1" si="1"/>
        <v>0</v>
      </c>
      <c r="AU21" cm="1">
        <f t="array" aca="1" ref="AU21" ca="1">INDIRECT($A$1&amp;AU$1&amp;$A21)</f>
        <v>0</v>
      </c>
      <c r="AV21" cm="1">
        <f t="array" aca="1" ref="AV21" ca="1">INDIRECT($A$1&amp;AV$1&amp;$A21)</f>
        <v>0</v>
      </c>
      <c r="AW21" cm="1">
        <f t="array" aca="1" ref="AW21" ca="1">INDIRECT($A$1&amp;AW$1&amp;$A21)</f>
        <v>0</v>
      </c>
      <c r="AX21" cm="1">
        <f t="array" aca="1" ref="AX21" ca="1">INDIRECT($A$1&amp;AX$1&amp;$A21)</f>
        <v>0</v>
      </c>
      <c r="AY21" cm="1">
        <f t="array" aca="1" ref="AY21" ca="1">INDIRECT($A$1&amp;AY$1&amp;$A21)</f>
        <v>0</v>
      </c>
      <c r="AZ21" cm="1">
        <f t="array" aca="1" ref="AZ21" ca="1">INDIRECT($A$1&amp;AZ$1&amp;$A21)</f>
        <v>0</v>
      </c>
      <c r="BA21" cm="1">
        <f t="array" aca="1" ref="BA21" ca="1">INDIRECT($A$1&amp;BA$1&amp;$A21)</f>
        <v>0</v>
      </c>
      <c r="BB21" cm="1">
        <f t="array" aca="1" ref="BB21" ca="1">INDIRECT($A$1&amp;BB$1&amp;$A21)</f>
        <v>0</v>
      </c>
      <c r="BC21" cm="1">
        <f t="array" aca="1" ref="BC21" ca="1">INDIRECT($A$1&amp;BC$1&amp;$A21)</f>
        <v>0</v>
      </c>
      <c r="BD21" cm="1">
        <f t="array" aca="1" ref="BD21" ca="1">INDIRECT($A$1&amp;BD$1&amp;$A21)</f>
        <v>0</v>
      </c>
      <c r="BE21" cm="1">
        <f t="array" aca="1" ref="BE21" ca="1">INDIRECT($A$1&amp;BE$1&amp;$A21)</f>
        <v>0</v>
      </c>
      <c r="BF21" cm="1">
        <f t="array" aca="1" ref="BF21" ca="1">INDIRECT($A$1&amp;BF$1&amp;$A21)</f>
        <v>0</v>
      </c>
      <c r="BG21" cm="1">
        <f t="array" aca="1" ref="BG21" ca="1">INDIRECT($A$1&amp;BG$1&amp;$A21)</f>
        <v>0</v>
      </c>
      <c r="BH21" cm="1">
        <f t="array" aca="1" ref="BH21" ca="1">INDIRECT($A$1&amp;BH$1&amp;$A21)</f>
        <v>0</v>
      </c>
      <c r="BI21" cm="1">
        <f t="array" aca="1" ref="BI21" ca="1">INDIRECT($A$1&amp;BI$1&amp;$A21)</f>
        <v>0</v>
      </c>
      <c r="BJ21" cm="1">
        <f t="array" aca="1" ref="BJ21" ca="1">INDIRECT($A$1&amp;BJ$1&amp;$A21)</f>
        <v>0</v>
      </c>
      <c r="BK21" cm="1">
        <f t="array" aca="1" ref="BK21" ca="1">INDIRECT($A$1&amp;BK$1&amp;$A21)</f>
        <v>0</v>
      </c>
      <c r="BL21" cm="1">
        <f t="array" aca="1" ref="BL21" ca="1">INDIRECT($A$1&amp;BL$1&amp;$A21)</f>
        <v>0</v>
      </c>
      <c r="BM21" cm="1">
        <f t="array" aca="1" ref="BM21" ca="1">INDIRECT($A$1&amp;BM$1&amp;$A21)</f>
        <v>0</v>
      </c>
      <c r="BN21" cm="1">
        <f t="array" aca="1" ref="BN21" ca="1">INDIRECT($A$1&amp;BN$1&amp;$A21)</f>
        <v>0</v>
      </c>
      <c r="BO21" cm="1">
        <f t="array" aca="1" ref="BO21" ca="1">INDIRECT($A$1&amp;BO$1&amp;$A21)</f>
        <v>0</v>
      </c>
      <c r="BP21" cm="1">
        <f t="array" aca="1" ref="BP21" ca="1">INDIRECT($A$1&amp;BP$1&amp;$A21)</f>
        <v>0</v>
      </c>
      <c r="BQ21" cm="1">
        <f t="array" aca="1" ref="BQ21" ca="1">INDIRECT($A$1&amp;BQ$1&amp;$A21)</f>
        <v>0</v>
      </c>
      <c r="BR21" cm="1">
        <f t="array" aca="1" ref="BR21" ca="1">INDIRECT($A$1&amp;BR$1&amp;$A21)</f>
        <v>0</v>
      </c>
      <c r="BS21" cm="1">
        <f t="array" aca="1" ref="BS21" ca="1">INDIRECT($A$1&amp;BS$1&amp;$A21)</f>
        <v>0</v>
      </c>
      <c r="BT21" cm="1">
        <f t="array" aca="1" ref="BT21" ca="1">INDIRECT($A$1&amp;BT$1&amp;$A21)</f>
        <v>0</v>
      </c>
      <c r="BU21" cm="1">
        <f t="array" aca="1" ref="BU21" ca="1">INDIRECT($A$1&amp;BU$1&amp;$A21)</f>
        <v>0</v>
      </c>
    </row>
    <row r="22" spans="1:73" x14ac:dyDescent="0.35">
      <c r="A22" s="65">
        <f t="shared" si="2"/>
        <v>7</v>
      </c>
      <c r="C22" t="str" cm="1">
        <f t="array" aca="1" ref="C22" ca="1">INDIRECT($A$1&amp;C$1&amp;$A22)</f>
        <v>marche_ouahigouya</v>
      </c>
      <c r="D22">
        <f t="shared" ca="1" si="0"/>
        <v>0</v>
      </c>
      <c r="E22">
        <f t="shared" ca="1" si="0"/>
        <v>1</v>
      </c>
      <c r="F22">
        <f t="shared" ca="1" si="0"/>
        <v>0</v>
      </c>
      <c r="G22">
        <f t="shared" ca="1" si="0"/>
        <v>1</v>
      </c>
      <c r="H22">
        <f t="shared" ca="1" si="0"/>
        <v>0</v>
      </c>
      <c r="I22">
        <f t="shared" ca="1" si="0"/>
        <v>1</v>
      </c>
      <c r="J22">
        <f t="shared" ca="1" si="0"/>
        <v>0</v>
      </c>
      <c r="K22">
        <f t="shared" ca="1" si="0"/>
        <v>0</v>
      </c>
      <c r="L22">
        <f t="shared" ca="1" si="0"/>
        <v>0</v>
      </c>
      <c r="M22">
        <f t="shared" ca="1" si="0"/>
        <v>0</v>
      </c>
      <c r="N22">
        <f t="shared" ca="1" si="0"/>
        <v>0</v>
      </c>
      <c r="P22" cm="1">
        <f t="array" aca="1" ref="P22" ca="1">INDIRECT($A$1&amp;P$1&amp;$A22)</f>
        <v>0</v>
      </c>
      <c r="Q22" cm="1">
        <f t="array" aca="1" ref="Q22" ca="1">INDIRECT($A$1&amp;Q$1&amp;$A22)</f>
        <v>0</v>
      </c>
      <c r="R22" cm="1">
        <f t="array" aca="1" ref="R22" ca="1">INDIRECT($A$1&amp;R$1&amp;$A22)</f>
        <v>0</v>
      </c>
      <c r="S22" cm="1">
        <f t="array" aca="1" ref="S22" ca="1">INDIRECT($A$1&amp;S$1&amp;$A22)</f>
        <v>0</v>
      </c>
      <c r="T22" cm="1">
        <f t="array" aca="1" ref="T22" ca="1">INDIRECT($A$1&amp;T$1&amp;$A22)</f>
        <v>0</v>
      </c>
      <c r="U22" cm="1">
        <f t="array" aca="1" ref="U22" ca="1">INDIRECT($A$1&amp;U$1&amp;$A22)</f>
        <v>0</v>
      </c>
      <c r="V22" cm="1">
        <f t="array" aca="1" ref="V22" ca="1">INDIRECT($A$1&amp;V$1&amp;$A22)</f>
        <v>0</v>
      </c>
      <c r="W22" t="str" cm="1">
        <f t="array" aca="1" ref="W22" ca="1">INDIRECT($A$1&amp;W$1&amp;$A22)</f>
        <v>disponible</v>
      </c>
      <c r="X22" t="str" cm="1">
        <f t="array" aca="1" ref="X22" ca="1">INDIRECT($A$1&amp;X$1&amp;$A22)</f>
        <v>disponible</v>
      </c>
      <c r="Y22" cm="1">
        <f t="array" aca="1" ref="Y22" ca="1">INDIRECT($A$1&amp;Y$1&amp;$A22)</f>
        <v>0</v>
      </c>
      <c r="Z22" cm="1">
        <f t="array" aca="1" ref="Z22" ca="1">INDIRECT($A$1&amp;Z$1&amp;$A22)</f>
        <v>0</v>
      </c>
      <c r="AA22" cm="1">
        <f t="array" aca="1" ref="AA22" ca="1">INDIRECT($A$1&amp;AA$1&amp;$A22)</f>
        <v>0</v>
      </c>
      <c r="AB22" cm="1">
        <f t="array" aca="1" ref="AB22" ca="1">INDIRECT($A$1&amp;AB$1&amp;$A22)</f>
        <v>0</v>
      </c>
      <c r="AC22" cm="1">
        <f t="array" aca="1" ref="AC22" ca="1">INDIRECT($A$1&amp;AC$1&amp;$A22)</f>
        <v>0</v>
      </c>
      <c r="AD22" cm="1">
        <f t="array" aca="1" ref="AD22" ca="1">INDIRECT($A$1&amp;AD$1&amp;$A22)</f>
        <v>0</v>
      </c>
      <c r="AE22" cm="1">
        <f t="array" aca="1" ref="AE22" ca="1">INDIRECT($A$1&amp;AE$1&amp;$A22)</f>
        <v>0</v>
      </c>
      <c r="AF22" cm="1">
        <f t="array" aca="1" ref="AF22" ca="1">INDIRECT($A$1&amp;AF$1&amp;$A22)</f>
        <v>0</v>
      </c>
      <c r="AG22" cm="1">
        <f t="array" aca="1" ref="AG22" ca="1">INDIRECT($A$1&amp;AG$1&amp;$A22)</f>
        <v>0</v>
      </c>
      <c r="AH22" cm="1">
        <f t="array" aca="1" ref="AH22" ca="1">INDIRECT($A$1&amp;AH$1&amp;$A22)</f>
        <v>0</v>
      </c>
      <c r="AI22" cm="1">
        <f t="array" aca="1" ref="AI22" ca="1">INDIRECT($A$1&amp;AI$1&amp;$A22)</f>
        <v>0</v>
      </c>
      <c r="AJ22" cm="1">
        <f t="array" aca="1" ref="AJ22" ca="1">INDIRECT($A$1&amp;AJ$1&amp;$A22)</f>
        <v>0</v>
      </c>
      <c r="AK22" cm="1">
        <f t="array" aca="1" ref="AK22" ca="1">INDIRECT($A$1&amp;AK$1&amp;$A22)</f>
        <v>0</v>
      </c>
      <c r="AM22">
        <f t="shared" ca="1" si="1"/>
        <v>0</v>
      </c>
      <c r="AN22">
        <f t="shared" ca="1" si="1"/>
        <v>1</v>
      </c>
      <c r="AO22">
        <f t="shared" ca="1" si="1"/>
        <v>0</v>
      </c>
      <c r="AP22">
        <f t="shared" ca="1" si="1"/>
        <v>0</v>
      </c>
      <c r="AQ22">
        <f t="shared" ca="1" si="1"/>
        <v>1</v>
      </c>
      <c r="AR22">
        <f t="shared" ca="1" si="1"/>
        <v>1</v>
      </c>
      <c r="AS22">
        <f t="shared" ca="1" si="1"/>
        <v>1</v>
      </c>
      <c r="AU22" cm="1">
        <f t="array" aca="1" ref="AU22" ca="1">INDIRECT($A$1&amp;AU$1&amp;$A22)</f>
        <v>0</v>
      </c>
      <c r="AV22" cm="1">
        <f t="array" aca="1" ref="AV22" ca="1">INDIRECT($A$1&amp;AV$1&amp;$A22)</f>
        <v>0</v>
      </c>
      <c r="AW22" cm="1">
        <f t="array" aca="1" ref="AW22" ca="1">INDIRECT($A$1&amp;AW$1&amp;$A22)</f>
        <v>0</v>
      </c>
      <c r="AX22" cm="1">
        <f t="array" aca="1" ref="AX22" ca="1">INDIRECT($A$1&amp;AX$1&amp;$A22)</f>
        <v>0</v>
      </c>
      <c r="AY22" cm="1">
        <f t="array" aca="1" ref="AY22" ca="1">INDIRECT($A$1&amp;AY$1&amp;$A22)</f>
        <v>0</v>
      </c>
      <c r="AZ22" cm="1">
        <f t="array" aca="1" ref="AZ22" ca="1">INDIRECT($A$1&amp;AZ$1&amp;$A22)</f>
        <v>0</v>
      </c>
      <c r="BA22" cm="1">
        <f t="array" aca="1" ref="BA22" ca="1">INDIRECT($A$1&amp;BA$1&amp;$A22)</f>
        <v>0</v>
      </c>
      <c r="BB22" cm="1">
        <f t="array" aca="1" ref="BB22" ca="1">INDIRECT($A$1&amp;BB$1&amp;$A22)</f>
        <v>0</v>
      </c>
      <c r="BC22" cm="1">
        <f t="array" aca="1" ref="BC22" ca="1">INDIRECT($A$1&amp;BC$1&amp;$A22)</f>
        <v>0</v>
      </c>
      <c r="BD22" cm="1">
        <f t="array" aca="1" ref="BD22" ca="1">INDIRECT($A$1&amp;BD$1&amp;$A22)</f>
        <v>0</v>
      </c>
      <c r="BE22" cm="1">
        <f t="array" aca="1" ref="BE22" ca="1">INDIRECT($A$1&amp;BE$1&amp;$A22)</f>
        <v>0</v>
      </c>
      <c r="BF22" cm="1">
        <f t="array" aca="1" ref="BF22" ca="1">INDIRECT($A$1&amp;BF$1&amp;$A22)</f>
        <v>0</v>
      </c>
      <c r="BG22" cm="1">
        <f t="array" aca="1" ref="BG22" ca="1">INDIRECT($A$1&amp;BG$1&amp;$A22)</f>
        <v>0</v>
      </c>
      <c r="BH22" cm="1">
        <f t="array" aca="1" ref="BH22" ca="1">INDIRECT($A$1&amp;BH$1&amp;$A22)</f>
        <v>0</v>
      </c>
      <c r="BI22" cm="1">
        <f t="array" aca="1" ref="BI22" ca="1">INDIRECT($A$1&amp;BI$1&amp;$A22)</f>
        <v>0</v>
      </c>
      <c r="BJ22" cm="1">
        <f t="array" aca="1" ref="BJ22" ca="1">INDIRECT($A$1&amp;BJ$1&amp;$A22)</f>
        <v>0</v>
      </c>
      <c r="BK22" cm="1">
        <f t="array" aca="1" ref="BK22" ca="1">INDIRECT($A$1&amp;BK$1&amp;$A22)</f>
        <v>0</v>
      </c>
      <c r="BL22" cm="1">
        <f t="array" aca="1" ref="BL22" ca="1">INDIRECT($A$1&amp;BL$1&amp;$A22)</f>
        <v>0</v>
      </c>
      <c r="BM22" cm="1">
        <f t="array" aca="1" ref="BM22" ca="1">INDIRECT($A$1&amp;BM$1&amp;$A22)</f>
        <v>0</v>
      </c>
      <c r="BN22" cm="1">
        <f t="array" aca="1" ref="BN22" ca="1">INDIRECT($A$1&amp;BN$1&amp;$A22)</f>
        <v>0</v>
      </c>
      <c r="BO22" cm="1">
        <f t="array" aca="1" ref="BO22" ca="1">INDIRECT($A$1&amp;BO$1&amp;$A22)</f>
        <v>0</v>
      </c>
      <c r="BP22" cm="1">
        <f t="array" aca="1" ref="BP22" ca="1">INDIRECT($A$1&amp;BP$1&amp;$A22)</f>
        <v>0</v>
      </c>
      <c r="BQ22" cm="1">
        <f t="array" aca="1" ref="BQ22" ca="1">INDIRECT($A$1&amp;BQ$1&amp;$A22)</f>
        <v>0</v>
      </c>
      <c r="BR22" cm="1">
        <f t="array" aca="1" ref="BR22" ca="1">INDIRECT($A$1&amp;BR$1&amp;$A22)</f>
        <v>0</v>
      </c>
      <c r="BS22" cm="1">
        <f t="array" aca="1" ref="BS22" ca="1">INDIRECT($A$1&amp;BS$1&amp;$A22)</f>
        <v>0</v>
      </c>
      <c r="BT22" cm="1">
        <f t="array" aca="1" ref="BT22" ca="1">INDIRECT($A$1&amp;BT$1&amp;$A22)</f>
        <v>0</v>
      </c>
      <c r="BU22" cm="1">
        <f t="array" aca="1" ref="BU22" ca="1">INDIRECT($A$1&amp;BU$1&amp;$A22)</f>
        <v>0</v>
      </c>
    </row>
    <row r="23" spans="1:73" x14ac:dyDescent="0.35">
      <c r="A23" s="65">
        <f t="shared" si="2"/>
        <v>8</v>
      </c>
      <c r="C23" t="str" cm="1">
        <f t="array" aca="1" ref="C23" ca="1">INDIRECT($A$1&amp;C$1&amp;$A23)</f>
        <v>marche_ouahigouya</v>
      </c>
      <c r="D23">
        <f t="shared" ca="1" si="0"/>
        <v>0</v>
      </c>
      <c r="E23">
        <f t="shared" ca="1" si="0"/>
        <v>0</v>
      </c>
      <c r="F23">
        <f t="shared" ca="1" si="0"/>
        <v>0</v>
      </c>
      <c r="G23">
        <f t="shared" ca="1" si="0"/>
        <v>0</v>
      </c>
      <c r="H23">
        <f t="shared" ca="1" si="0"/>
        <v>0</v>
      </c>
      <c r="I23">
        <f t="shared" ca="1" si="0"/>
        <v>0</v>
      </c>
      <c r="J23">
        <f t="shared" ca="1" si="0"/>
        <v>1</v>
      </c>
      <c r="K23">
        <f t="shared" ca="1" si="0"/>
        <v>0</v>
      </c>
      <c r="L23">
        <f t="shared" ca="1" si="0"/>
        <v>0</v>
      </c>
      <c r="M23">
        <f t="shared" ca="1" si="0"/>
        <v>0</v>
      </c>
      <c r="N23">
        <f t="shared" ca="1" si="0"/>
        <v>0</v>
      </c>
      <c r="P23" cm="1">
        <f t="array" aca="1" ref="P23" ca="1">INDIRECT($A$1&amp;P$1&amp;$A23)</f>
        <v>0</v>
      </c>
      <c r="Q23" t="str" cm="1">
        <f t="array" aca="1" ref="Q23" ca="1">INDIRECT($A$1&amp;Q$1&amp;$A23)</f>
        <v>disponible</v>
      </c>
      <c r="R23" t="str" cm="1">
        <f t="array" aca="1" ref="R23" ca="1">INDIRECT($A$1&amp;R$1&amp;$A23)</f>
        <v>disponible</v>
      </c>
      <c r="S23" cm="1">
        <f t="array" aca="1" ref="S23" ca="1">INDIRECT($A$1&amp;S$1&amp;$A23)</f>
        <v>0</v>
      </c>
      <c r="T23" cm="1">
        <f t="array" aca="1" ref="T23" ca="1">INDIRECT($A$1&amp;T$1&amp;$A23)</f>
        <v>0</v>
      </c>
      <c r="U23" cm="1">
        <f t="array" aca="1" ref="U23" ca="1">INDIRECT($A$1&amp;U$1&amp;$A23)</f>
        <v>0</v>
      </c>
      <c r="V23" cm="1">
        <f t="array" aca="1" ref="V23" ca="1">INDIRECT($A$1&amp;V$1&amp;$A23)</f>
        <v>0</v>
      </c>
      <c r="W23" cm="1">
        <f t="array" aca="1" ref="W23" ca="1">INDIRECT($A$1&amp;W$1&amp;$A23)</f>
        <v>0</v>
      </c>
      <c r="X23" cm="1">
        <f t="array" aca="1" ref="X23" ca="1">INDIRECT($A$1&amp;X$1&amp;$A23)</f>
        <v>0</v>
      </c>
      <c r="Y23" t="str" cm="1">
        <f t="array" aca="1" ref="Y23" ca="1">INDIRECT($A$1&amp;Y$1&amp;$A23)</f>
        <v>peudisponible</v>
      </c>
      <c r="Z23" cm="1">
        <f t="array" aca="1" ref="Z23" ca="1">INDIRECT($A$1&amp;Z$1&amp;$A23)</f>
        <v>0</v>
      </c>
      <c r="AA23" cm="1">
        <f t="array" aca="1" ref="AA23" ca="1">INDIRECT($A$1&amp;AA$1&amp;$A23)</f>
        <v>0</v>
      </c>
      <c r="AB23" cm="1">
        <f t="array" aca="1" ref="AB23" ca="1">INDIRECT($A$1&amp;AB$1&amp;$A23)</f>
        <v>0</v>
      </c>
      <c r="AC23" cm="1">
        <f t="array" aca="1" ref="AC23" ca="1">INDIRECT($A$1&amp;AC$1&amp;$A23)</f>
        <v>0</v>
      </c>
      <c r="AD23" cm="1">
        <f t="array" aca="1" ref="AD23" ca="1">INDIRECT($A$1&amp;AD$1&amp;$A23)</f>
        <v>0</v>
      </c>
      <c r="AE23" cm="1">
        <f t="array" aca="1" ref="AE23" ca="1">INDIRECT($A$1&amp;AE$1&amp;$A23)</f>
        <v>0</v>
      </c>
      <c r="AF23" cm="1">
        <f t="array" aca="1" ref="AF23" ca="1">INDIRECT($A$1&amp;AF$1&amp;$A23)</f>
        <v>0</v>
      </c>
      <c r="AG23" cm="1">
        <f t="array" aca="1" ref="AG23" ca="1">INDIRECT($A$1&amp;AG$1&amp;$A23)</f>
        <v>0</v>
      </c>
      <c r="AH23" cm="1">
        <f t="array" aca="1" ref="AH23" ca="1">INDIRECT($A$1&amp;AH$1&amp;$A23)</f>
        <v>0</v>
      </c>
      <c r="AI23" cm="1">
        <f t="array" aca="1" ref="AI23" ca="1">INDIRECT($A$1&amp;AI$1&amp;$A23)</f>
        <v>0</v>
      </c>
      <c r="AJ23" cm="1">
        <f t="array" aca="1" ref="AJ23" ca="1">INDIRECT($A$1&amp;AJ$1&amp;$A23)</f>
        <v>0</v>
      </c>
      <c r="AK23" cm="1">
        <f t="array" aca="1" ref="AK23" ca="1">INDIRECT($A$1&amp;AK$1&amp;$A23)</f>
        <v>0</v>
      </c>
      <c r="AM23">
        <f t="shared" ca="1" si="1"/>
        <v>0</v>
      </c>
      <c r="AN23">
        <f t="shared" ca="1" si="1"/>
        <v>0</v>
      </c>
      <c r="AO23">
        <f t="shared" ca="1" si="1"/>
        <v>0</v>
      </c>
      <c r="AP23">
        <f t="shared" ca="1" si="1"/>
        <v>0</v>
      </c>
      <c r="AQ23">
        <f t="shared" ca="1" si="1"/>
        <v>1</v>
      </c>
      <c r="AR23">
        <f t="shared" ca="1" si="1"/>
        <v>1</v>
      </c>
      <c r="AS23">
        <f t="shared" ca="1" si="1"/>
        <v>1</v>
      </c>
      <c r="AU23" cm="1">
        <f t="array" aca="1" ref="AU23" ca="1">INDIRECT($A$1&amp;AU$1&amp;$A23)</f>
        <v>0</v>
      </c>
      <c r="AV23" cm="1">
        <f t="array" aca="1" ref="AV23" ca="1">INDIRECT($A$1&amp;AV$1&amp;$A23)</f>
        <v>0</v>
      </c>
      <c r="AW23" cm="1">
        <f t="array" aca="1" ref="AW23" ca="1">INDIRECT($A$1&amp;AW$1&amp;$A23)</f>
        <v>0</v>
      </c>
      <c r="AX23" cm="1">
        <f t="array" aca="1" ref="AX23" ca="1">INDIRECT($A$1&amp;AX$1&amp;$A23)</f>
        <v>0</v>
      </c>
      <c r="AY23" cm="1">
        <f t="array" aca="1" ref="AY23" ca="1">INDIRECT($A$1&amp;AY$1&amp;$A23)</f>
        <v>0</v>
      </c>
      <c r="AZ23" cm="1">
        <f t="array" aca="1" ref="AZ23" ca="1">INDIRECT($A$1&amp;AZ$1&amp;$A23)</f>
        <v>0</v>
      </c>
      <c r="BA23" cm="1">
        <f t="array" aca="1" ref="BA23" ca="1">INDIRECT($A$1&amp;BA$1&amp;$A23)</f>
        <v>0</v>
      </c>
      <c r="BB23" cm="1">
        <f t="array" aca="1" ref="BB23" ca="1">INDIRECT($A$1&amp;BB$1&amp;$A23)</f>
        <v>0</v>
      </c>
      <c r="BC23" cm="1">
        <f t="array" aca="1" ref="BC23" ca="1">INDIRECT($A$1&amp;BC$1&amp;$A23)</f>
        <v>0</v>
      </c>
      <c r="BD23" cm="1">
        <f t="array" aca="1" ref="BD23" ca="1">INDIRECT($A$1&amp;BD$1&amp;$A23)</f>
        <v>0</v>
      </c>
      <c r="BE23" cm="1">
        <f t="array" aca="1" ref="BE23" ca="1">INDIRECT($A$1&amp;BE$1&amp;$A23)</f>
        <v>0</v>
      </c>
      <c r="BF23" cm="1">
        <f t="array" aca="1" ref="BF23" ca="1">INDIRECT($A$1&amp;BF$1&amp;$A23)</f>
        <v>0</v>
      </c>
      <c r="BG23" cm="1">
        <f t="array" aca="1" ref="BG23" ca="1">INDIRECT($A$1&amp;BG$1&amp;$A23)</f>
        <v>0</v>
      </c>
      <c r="BH23" cm="1">
        <f t="array" aca="1" ref="BH23" ca="1">INDIRECT($A$1&amp;BH$1&amp;$A23)</f>
        <v>0</v>
      </c>
      <c r="BI23" cm="1">
        <f t="array" aca="1" ref="BI23" ca="1">INDIRECT($A$1&amp;BI$1&amp;$A23)</f>
        <v>0</v>
      </c>
      <c r="BJ23" cm="1">
        <f t="array" aca="1" ref="BJ23" ca="1">INDIRECT($A$1&amp;BJ$1&amp;$A23)</f>
        <v>0</v>
      </c>
      <c r="BK23" cm="1">
        <f t="array" aca="1" ref="BK23" ca="1">INDIRECT($A$1&amp;BK$1&amp;$A23)</f>
        <v>0</v>
      </c>
      <c r="BL23" cm="1">
        <f t="array" aca="1" ref="BL23" ca="1">INDIRECT($A$1&amp;BL$1&amp;$A23)</f>
        <v>0</v>
      </c>
      <c r="BM23" cm="1">
        <f t="array" aca="1" ref="BM23" ca="1">INDIRECT($A$1&amp;BM$1&amp;$A23)</f>
        <v>0</v>
      </c>
      <c r="BN23" cm="1">
        <f t="array" aca="1" ref="BN23" ca="1">INDIRECT($A$1&amp;BN$1&amp;$A23)</f>
        <v>0</v>
      </c>
      <c r="BO23" cm="1">
        <f t="array" aca="1" ref="BO23" ca="1">INDIRECT($A$1&amp;BO$1&amp;$A23)</f>
        <v>0</v>
      </c>
      <c r="BP23" cm="1">
        <f t="array" aca="1" ref="BP23" ca="1">INDIRECT($A$1&amp;BP$1&amp;$A23)</f>
        <v>0</v>
      </c>
      <c r="BQ23" cm="1">
        <f t="array" aca="1" ref="BQ23" ca="1">INDIRECT($A$1&amp;BQ$1&amp;$A23)</f>
        <v>0</v>
      </c>
      <c r="BR23" cm="1">
        <f t="array" aca="1" ref="BR23" ca="1">INDIRECT($A$1&amp;BR$1&amp;$A23)</f>
        <v>0</v>
      </c>
      <c r="BS23" cm="1">
        <f t="array" aca="1" ref="BS23" ca="1">INDIRECT($A$1&amp;BS$1&amp;$A23)</f>
        <v>0</v>
      </c>
      <c r="BT23" cm="1">
        <f t="array" aca="1" ref="BT23" ca="1">INDIRECT($A$1&amp;BT$1&amp;$A23)</f>
        <v>0</v>
      </c>
      <c r="BU23" cm="1">
        <f t="array" aca="1" ref="BU23" ca="1">INDIRECT($A$1&amp;BU$1&amp;$A23)</f>
        <v>0</v>
      </c>
    </row>
    <row r="24" spans="1:73" x14ac:dyDescent="0.35">
      <c r="A24" s="65">
        <f t="shared" si="2"/>
        <v>9</v>
      </c>
      <c r="C24" t="str" cm="1">
        <f t="array" aca="1" ref="C24" ca="1">INDIRECT($A$1&amp;C$1&amp;$A24)</f>
        <v>marche_ouahigouya</v>
      </c>
      <c r="D24">
        <f t="shared" ca="1" si="0"/>
        <v>0</v>
      </c>
      <c r="E24">
        <f t="shared" ca="1" si="0"/>
        <v>0</v>
      </c>
      <c r="F24">
        <f t="shared" ca="1" si="0"/>
        <v>0</v>
      </c>
      <c r="G24">
        <f t="shared" ca="1" si="0"/>
        <v>0</v>
      </c>
      <c r="H24">
        <f t="shared" ca="1" si="0"/>
        <v>0</v>
      </c>
      <c r="I24">
        <f t="shared" ca="1" si="0"/>
        <v>0</v>
      </c>
      <c r="J24">
        <f t="shared" ca="1" si="0"/>
        <v>0</v>
      </c>
      <c r="K24">
        <f t="shared" ca="1" si="0"/>
        <v>0</v>
      </c>
      <c r="L24">
        <f t="shared" ca="1" si="0"/>
        <v>0</v>
      </c>
      <c r="M24">
        <f t="shared" ca="1" si="0"/>
        <v>0</v>
      </c>
      <c r="N24">
        <f t="shared" ca="1" si="0"/>
        <v>0</v>
      </c>
      <c r="P24" cm="1">
        <f t="array" aca="1" ref="P24" ca="1">INDIRECT($A$1&amp;P$1&amp;$A24)</f>
        <v>0</v>
      </c>
      <c r="Q24" cm="1">
        <f t="array" aca="1" ref="Q24" ca="1">INDIRECT($A$1&amp;Q$1&amp;$A24)</f>
        <v>0</v>
      </c>
      <c r="R24" cm="1">
        <f t="array" aca="1" ref="R24" ca="1">INDIRECT($A$1&amp;R$1&amp;$A24)</f>
        <v>0</v>
      </c>
      <c r="S24" cm="1">
        <f t="array" aca="1" ref="S24" ca="1">INDIRECT($A$1&amp;S$1&amp;$A24)</f>
        <v>0</v>
      </c>
      <c r="T24" cm="1">
        <f t="array" aca="1" ref="T24" ca="1">INDIRECT($A$1&amp;T$1&amp;$A24)</f>
        <v>0</v>
      </c>
      <c r="U24" cm="1">
        <f t="array" aca="1" ref="U24" ca="1">INDIRECT($A$1&amp;U$1&amp;$A24)</f>
        <v>0</v>
      </c>
      <c r="V24" cm="1">
        <f t="array" aca="1" ref="V24" ca="1">INDIRECT($A$1&amp;V$1&amp;$A24)</f>
        <v>0</v>
      </c>
      <c r="W24" cm="1">
        <f t="array" aca="1" ref="W24" ca="1">INDIRECT($A$1&amp;W$1&amp;$A24)</f>
        <v>0</v>
      </c>
      <c r="X24" cm="1">
        <f t="array" aca="1" ref="X24" ca="1">INDIRECT($A$1&amp;X$1&amp;$A24)</f>
        <v>0</v>
      </c>
      <c r="Y24" cm="1">
        <f t="array" aca="1" ref="Y24" ca="1">INDIRECT($A$1&amp;Y$1&amp;$A24)</f>
        <v>0</v>
      </c>
      <c r="Z24" cm="1">
        <f t="array" aca="1" ref="Z24" ca="1">INDIRECT($A$1&amp;Z$1&amp;$A24)</f>
        <v>0</v>
      </c>
      <c r="AA24" cm="1">
        <f t="array" aca="1" ref="AA24" ca="1">INDIRECT($A$1&amp;AA$1&amp;$A24)</f>
        <v>0</v>
      </c>
      <c r="AB24" cm="1">
        <f t="array" aca="1" ref="AB24" ca="1">INDIRECT($A$1&amp;AB$1&amp;$A24)</f>
        <v>0</v>
      </c>
      <c r="AC24" cm="1">
        <f t="array" aca="1" ref="AC24" ca="1">INDIRECT($A$1&amp;AC$1&amp;$A24)</f>
        <v>0</v>
      </c>
      <c r="AD24" cm="1">
        <f t="array" aca="1" ref="AD24" ca="1">INDIRECT($A$1&amp;AD$1&amp;$A24)</f>
        <v>0</v>
      </c>
      <c r="AE24" cm="1">
        <f t="array" aca="1" ref="AE24" ca="1">INDIRECT($A$1&amp;AE$1&amp;$A24)</f>
        <v>0</v>
      </c>
      <c r="AF24" cm="1">
        <f t="array" aca="1" ref="AF24" ca="1">INDIRECT($A$1&amp;AF$1&amp;$A24)</f>
        <v>0</v>
      </c>
      <c r="AG24" cm="1">
        <f t="array" aca="1" ref="AG24" ca="1">INDIRECT($A$1&amp;AG$1&amp;$A24)</f>
        <v>0</v>
      </c>
      <c r="AH24" cm="1">
        <f t="array" aca="1" ref="AH24" ca="1">INDIRECT($A$1&amp;AH$1&amp;$A24)</f>
        <v>0</v>
      </c>
      <c r="AI24" cm="1">
        <f t="array" aca="1" ref="AI24" ca="1">INDIRECT($A$1&amp;AI$1&amp;$A24)</f>
        <v>0</v>
      </c>
      <c r="AJ24" t="str" cm="1">
        <f t="array" aca="1" ref="AJ24" ca="1">INDIRECT($A$1&amp;AJ$1&amp;$A24)</f>
        <v>disponible</v>
      </c>
      <c r="AK24" cm="1">
        <f t="array" aca="1" ref="AK24" ca="1">INDIRECT($A$1&amp;AK$1&amp;$A24)</f>
        <v>0</v>
      </c>
      <c r="AM24">
        <f t="shared" ca="1" si="1"/>
        <v>0</v>
      </c>
      <c r="AN24">
        <f t="shared" ca="1" si="1"/>
        <v>1</v>
      </c>
      <c r="AO24">
        <f t="shared" ca="1" si="1"/>
        <v>0</v>
      </c>
      <c r="AP24">
        <f t="shared" ca="1" si="1"/>
        <v>0</v>
      </c>
      <c r="AQ24">
        <f t="shared" ca="1" si="1"/>
        <v>1</v>
      </c>
      <c r="AR24">
        <f t="shared" ca="1" si="1"/>
        <v>1</v>
      </c>
      <c r="AS24">
        <f t="shared" ca="1" si="1"/>
        <v>0</v>
      </c>
      <c r="AU24" cm="1">
        <f t="array" aca="1" ref="AU24" ca="1">INDIRECT($A$1&amp;AU$1&amp;$A24)</f>
        <v>0</v>
      </c>
      <c r="AV24" cm="1">
        <f t="array" aca="1" ref="AV24" ca="1">INDIRECT($A$1&amp;AV$1&amp;$A24)</f>
        <v>0</v>
      </c>
      <c r="AW24" cm="1">
        <f t="array" aca="1" ref="AW24" ca="1">INDIRECT($A$1&amp;AW$1&amp;$A24)</f>
        <v>0</v>
      </c>
      <c r="AX24" cm="1">
        <f t="array" aca="1" ref="AX24" ca="1">INDIRECT($A$1&amp;AX$1&amp;$A24)</f>
        <v>0</v>
      </c>
      <c r="AY24" cm="1">
        <f t="array" aca="1" ref="AY24" ca="1">INDIRECT($A$1&amp;AY$1&amp;$A24)</f>
        <v>0</v>
      </c>
      <c r="AZ24" cm="1">
        <f t="array" aca="1" ref="AZ24" ca="1">INDIRECT($A$1&amp;AZ$1&amp;$A24)</f>
        <v>0</v>
      </c>
      <c r="BA24" cm="1">
        <f t="array" aca="1" ref="BA24" ca="1">INDIRECT($A$1&amp;BA$1&amp;$A24)</f>
        <v>0</v>
      </c>
      <c r="BB24" cm="1">
        <f t="array" aca="1" ref="BB24" ca="1">INDIRECT($A$1&amp;BB$1&amp;$A24)</f>
        <v>0</v>
      </c>
      <c r="BC24" cm="1">
        <f t="array" aca="1" ref="BC24" ca="1">INDIRECT($A$1&amp;BC$1&amp;$A24)</f>
        <v>0</v>
      </c>
      <c r="BD24" cm="1">
        <f t="array" aca="1" ref="BD24" ca="1">INDIRECT($A$1&amp;BD$1&amp;$A24)</f>
        <v>0</v>
      </c>
      <c r="BE24" cm="1">
        <f t="array" aca="1" ref="BE24" ca="1">INDIRECT($A$1&amp;BE$1&amp;$A24)</f>
        <v>0</v>
      </c>
      <c r="BF24" cm="1">
        <f t="array" aca="1" ref="BF24" ca="1">INDIRECT($A$1&amp;BF$1&amp;$A24)</f>
        <v>0</v>
      </c>
      <c r="BG24" cm="1">
        <f t="array" aca="1" ref="BG24" ca="1">INDIRECT($A$1&amp;BG$1&amp;$A24)</f>
        <v>0</v>
      </c>
      <c r="BH24" cm="1">
        <f t="array" aca="1" ref="BH24" ca="1">INDIRECT($A$1&amp;BH$1&amp;$A24)</f>
        <v>0</v>
      </c>
      <c r="BI24" cm="1">
        <f t="array" aca="1" ref="BI24" ca="1">INDIRECT($A$1&amp;BI$1&amp;$A24)</f>
        <v>0</v>
      </c>
      <c r="BJ24" cm="1">
        <f t="array" aca="1" ref="BJ24" ca="1">INDIRECT($A$1&amp;BJ$1&amp;$A24)</f>
        <v>0</v>
      </c>
      <c r="BK24" cm="1">
        <f t="array" aca="1" ref="BK24" ca="1">INDIRECT($A$1&amp;BK$1&amp;$A24)</f>
        <v>0</v>
      </c>
      <c r="BL24" cm="1">
        <f t="array" aca="1" ref="BL24" ca="1">INDIRECT($A$1&amp;BL$1&amp;$A24)</f>
        <v>0</v>
      </c>
      <c r="BM24" cm="1">
        <f t="array" aca="1" ref="BM24" ca="1">INDIRECT($A$1&amp;BM$1&amp;$A24)</f>
        <v>0</v>
      </c>
      <c r="BN24" cm="1">
        <f t="array" aca="1" ref="BN24" ca="1">INDIRECT($A$1&amp;BN$1&amp;$A24)</f>
        <v>0</v>
      </c>
      <c r="BO24" cm="1">
        <f t="array" aca="1" ref="BO24" ca="1">INDIRECT($A$1&amp;BO$1&amp;$A24)</f>
        <v>0</v>
      </c>
      <c r="BP24" cm="1">
        <f t="array" aca="1" ref="BP24" ca="1">INDIRECT($A$1&amp;BP$1&amp;$A24)</f>
        <v>0</v>
      </c>
      <c r="BQ24" cm="1">
        <f t="array" aca="1" ref="BQ24" ca="1">INDIRECT($A$1&amp;BQ$1&amp;$A24)</f>
        <v>0</v>
      </c>
      <c r="BR24" cm="1">
        <f t="array" aca="1" ref="BR24" ca="1">INDIRECT($A$1&amp;BR$1&amp;$A24)</f>
        <v>0</v>
      </c>
      <c r="BS24" cm="1">
        <f t="array" aca="1" ref="BS24" ca="1">INDIRECT($A$1&amp;BS$1&amp;$A24)</f>
        <v>0</v>
      </c>
      <c r="BT24" cm="1">
        <f t="array" aca="1" ref="BT24" ca="1">INDIRECT($A$1&amp;BT$1&amp;$A24)</f>
        <v>0</v>
      </c>
      <c r="BU24" cm="1">
        <f t="array" aca="1" ref="BU24" ca="1">INDIRECT($A$1&amp;BU$1&amp;$A24)</f>
        <v>0</v>
      </c>
    </row>
    <row r="25" spans="1:73" x14ac:dyDescent="0.35">
      <c r="A25" s="65">
        <f t="shared" si="2"/>
        <v>10</v>
      </c>
      <c r="C25" t="str" cm="1">
        <f t="array" aca="1" ref="C25" ca="1">INDIRECT($A$1&amp;C$1&amp;$A25)</f>
        <v>marche_ouahigouya</v>
      </c>
      <c r="D25">
        <f t="shared" ca="1" si="0"/>
        <v>0</v>
      </c>
      <c r="E25">
        <f t="shared" ca="1" si="0"/>
        <v>1</v>
      </c>
      <c r="F25">
        <f t="shared" ca="1" si="0"/>
        <v>1</v>
      </c>
      <c r="G25">
        <f t="shared" ca="1" si="0"/>
        <v>0</v>
      </c>
      <c r="H25">
        <f t="shared" ca="1" si="0"/>
        <v>0</v>
      </c>
      <c r="I25">
        <f t="shared" ca="1" si="0"/>
        <v>0</v>
      </c>
      <c r="J25">
        <f t="shared" ca="1" si="0"/>
        <v>0</v>
      </c>
      <c r="K25">
        <f t="shared" ca="1" si="0"/>
        <v>0</v>
      </c>
      <c r="L25">
        <f t="shared" ca="1" si="0"/>
        <v>0</v>
      </c>
      <c r="M25">
        <f t="shared" ca="1" si="0"/>
        <v>0</v>
      </c>
      <c r="N25">
        <f t="shared" ca="1" si="0"/>
        <v>0</v>
      </c>
      <c r="P25" t="str" cm="1">
        <f t="array" aca="1" ref="P25" ca="1">INDIRECT($A$1&amp;P$1&amp;$A25)</f>
        <v>disponible</v>
      </c>
      <c r="Q25" cm="1">
        <f t="array" aca="1" ref="Q25" ca="1">INDIRECT($A$1&amp;Q$1&amp;$A25)</f>
        <v>0</v>
      </c>
      <c r="R25" cm="1">
        <f t="array" aca="1" ref="R25" ca="1">INDIRECT($A$1&amp;R$1&amp;$A25)</f>
        <v>0</v>
      </c>
      <c r="S25" cm="1">
        <f t="array" aca="1" ref="S25" ca="1">INDIRECT($A$1&amp;S$1&amp;$A25)</f>
        <v>0</v>
      </c>
      <c r="T25" cm="1">
        <f t="array" aca="1" ref="T25" ca="1">INDIRECT($A$1&amp;T$1&amp;$A25)</f>
        <v>0</v>
      </c>
      <c r="U25" cm="1">
        <f t="array" aca="1" ref="U25" ca="1">INDIRECT($A$1&amp;U$1&amp;$A25)</f>
        <v>0</v>
      </c>
      <c r="V25" cm="1">
        <f t="array" aca="1" ref="V25" ca="1">INDIRECT($A$1&amp;V$1&amp;$A25)</f>
        <v>0</v>
      </c>
      <c r="W25" cm="1">
        <f t="array" aca="1" ref="W25" ca="1">INDIRECT($A$1&amp;W$1&amp;$A25)</f>
        <v>0</v>
      </c>
      <c r="X25" cm="1">
        <f t="array" aca="1" ref="X25" ca="1">INDIRECT($A$1&amp;X$1&amp;$A25)</f>
        <v>0</v>
      </c>
      <c r="Y25" cm="1">
        <f t="array" aca="1" ref="Y25" ca="1">INDIRECT($A$1&amp;Y$1&amp;$A25)</f>
        <v>0</v>
      </c>
      <c r="Z25" t="str" cm="1">
        <f t="array" aca="1" ref="Z25" ca="1">INDIRECT($A$1&amp;Z$1&amp;$A25)</f>
        <v>disponible</v>
      </c>
      <c r="AA25" t="str" cm="1">
        <f t="array" aca="1" ref="AA25" ca="1">INDIRECT($A$1&amp;AA$1&amp;$A25)</f>
        <v>disponible</v>
      </c>
      <c r="AB25" t="str" cm="1">
        <f t="array" aca="1" ref="AB25" ca="1">INDIRECT($A$1&amp;AB$1&amp;$A25)</f>
        <v>disponible</v>
      </c>
      <c r="AC25" t="str" cm="1">
        <f t="array" aca="1" ref="AC25" ca="1">INDIRECT($A$1&amp;AC$1&amp;$A25)</f>
        <v>disponible</v>
      </c>
      <c r="AD25" t="str" cm="1">
        <f t="array" aca="1" ref="AD25" ca="1">INDIRECT($A$1&amp;AD$1&amp;$A25)</f>
        <v>peudisponible</v>
      </c>
      <c r="AE25" t="str" cm="1">
        <f t="array" aca="1" ref="AE25" ca="1">INDIRECT($A$1&amp;AE$1&amp;$A25)</f>
        <v>peudisponible</v>
      </c>
      <c r="AF25" t="str" cm="1">
        <f t="array" aca="1" ref="AF25" ca="1">INDIRECT($A$1&amp;AF$1&amp;$A25)</f>
        <v>disponible</v>
      </c>
      <c r="AG25" t="str" cm="1">
        <f t="array" aca="1" ref="AG25" ca="1">INDIRECT($A$1&amp;AG$1&amp;$A25)</f>
        <v>peudisponible</v>
      </c>
      <c r="AH25" t="str" cm="1">
        <f t="array" aca="1" ref="AH25" ca="1">INDIRECT($A$1&amp;AH$1&amp;$A25)</f>
        <v>disponible</v>
      </c>
      <c r="AI25" t="str" cm="1">
        <f t="array" aca="1" ref="AI25" ca="1">INDIRECT($A$1&amp;AI$1&amp;$A25)</f>
        <v>disponible</v>
      </c>
      <c r="AJ25" cm="1">
        <f t="array" aca="1" ref="AJ25" ca="1">INDIRECT($A$1&amp;AJ$1&amp;$A25)</f>
        <v>0</v>
      </c>
      <c r="AK25" t="str" cm="1">
        <f t="array" aca="1" ref="AK25" ca="1">INDIRECT($A$1&amp;AK$1&amp;$A25)</f>
        <v>disponible</v>
      </c>
      <c r="AM25">
        <f t="shared" ca="1" si="1"/>
        <v>0</v>
      </c>
      <c r="AN25">
        <f t="shared" ca="1" si="1"/>
        <v>0</v>
      </c>
      <c r="AO25">
        <f t="shared" ca="1" si="1"/>
        <v>0</v>
      </c>
      <c r="AP25">
        <f t="shared" ca="1" si="1"/>
        <v>0</v>
      </c>
      <c r="AQ25">
        <f t="shared" ca="1" si="1"/>
        <v>1</v>
      </c>
      <c r="AR25">
        <f t="shared" ca="1" si="1"/>
        <v>1</v>
      </c>
      <c r="AS25">
        <f t="shared" ca="1" si="1"/>
        <v>0</v>
      </c>
      <c r="AU25" cm="1">
        <f t="array" aca="1" ref="AU25" ca="1">INDIRECT($A$1&amp;AU$1&amp;$A25)</f>
        <v>0</v>
      </c>
      <c r="AV25" cm="1">
        <f t="array" aca="1" ref="AV25" ca="1">INDIRECT($A$1&amp;AV$1&amp;$A25)</f>
        <v>0</v>
      </c>
      <c r="AW25" cm="1">
        <f t="array" aca="1" ref="AW25" ca="1">INDIRECT($A$1&amp;AW$1&amp;$A25)</f>
        <v>0</v>
      </c>
      <c r="AX25" cm="1">
        <f t="array" aca="1" ref="AX25" ca="1">INDIRECT($A$1&amp;AX$1&amp;$A25)</f>
        <v>0</v>
      </c>
      <c r="AY25" cm="1">
        <f t="array" aca="1" ref="AY25" ca="1">INDIRECT($A$1&amp;AY$1&amp;$A25)</f>
        <v>0</v>
      </c>
      <c r="AZ25" cm="1">
        <f t="array" aca="1" ref="AZ25" ca="1">INDIRECT($A$1&amp;AZ$1&amp;$A25)</f>
        <v>0</v>
      </c>
      <c r="BA25" cm="1">
        <f t="array" aca="1" ref="BA25" ca="1">INDIRECT($A$1&amp;BA$1&amp;$A25)</f>
        <v>0</v>
      </c>
      <c r="BB25" cm="1">
        <f t="array" aca="1" ref="BB25" ca="1">INDIRECT($A$1&amp;BB$1&amp;$A25)</f>
        <v>0</v>
      </c>
      <c r="BC25" cm="1">
        <f t="array" aca="1" ref="BC25" ca="1">INDIRECT($A$1&amp;BC$1&amp;$A25)</f>
        <v>0</v>
      </c>
      <c r="BD25" cm="1">
        <f t="array" aca="1" ref="BD25" ca="1">INDIRECT($A$1&amp;BD$1&amp;$A25)</f>
        <v>0</v>
      </c>
      <c r="BE25" cm="1">
        <f t="array" aca="1" ref="BE25" ca="1">INDIRECT($A$1&amp;BE$1&amp;$A25)</f>
        <v>0</v>
      </c>
      <c r="BF25" cm="1">
        <f t="array" aca="1" ref="BF25" ca="1">INDIRECT($A$1&amp;BF$1&amp;$A25)</f>
        <v>0</v>
      </c>
      <c r="BG25" cm="1">
        <f t="array" aca="1" ref="BG25" ca="1">INDIRECT($A$1&amp;BG$1&amp;$A25)</f>
        <v>0</v>
      </c>
      <c r="BH25" cm="1">
        <f t="array" aca="1" ref="BH25" ca="1">INDIRECT($A$1&amp;BH$1&amp;$A25)</f>
        <v>0</v>
      </c>
      <c r="BI25" cm="1">
        <f t="array" aca="1" ref="BI25" ca="1">INDIRECT($A$1&amp;BI$1&amp;$A25)</f>
        <v>0</v>
      </c>
      <c r="BJ25" cm="1">
        <f t="array" aca="1" ref="BJ25" ca="1">INDIRECT($A$1&amp;BJ$1&amp;$A25)</f>
        <v>0</v>
      </c>
      <c r="BK25" cm="1">
        <f t="array" aca="1" ref="BK25" ca="1">INDIRECT($A$1&amp;BK$1&amp;$A25)</f>
        <v>0</v>
      </c>
      <c r="BL25" cm="1">
        <f t="array" aca="1" ref="BL25" ca="1">INDIRECT($A$1&amp;BL$1&amp;$A25)</f>
        <v>0</v>
      </c>
      <c r="BM25" cm="1">
        <f t="array" aca="1" ref="BM25" ca="1">INDIRECT($A$1&amp;BM$1&amp;$A25)</f>
        <v>0</v>
      </c>
      <c r="BN25" cm="1">
        <f t="array" aca="1" ref="BN25" ca="1">INDIRECT($A$1&amp;BN$1&amp;$A25)</f>
        <v>0</v>
      </c>
      <c r="BO25" cm="1">
        <f t="array" aca="1" ref="BO25" ca="1">INDIRECT($A$1&amp;BO$1&amp;$A25)</f>
        <v>0</v>
      </c>
      <c r="BP25" cm="1">
        <f t="array" aca="1" ref="BP25" ca="1">INDIRECT($A$1&amp;BP$1&amp;$A25)</f>
        <v>0</v>
      </c>
      <c r="BQ25" cm="1">
        <f t="array" aca="1" ref="BQ25" ca="1">INDIRECT($A$1&amp;BQ$1&amp;$A25)</f>
        <v>0</v>
      </c>
      <c r="BR25" cm="1">
        <f t="array" aca="1" ref="BR25" ca="1">INDIRECT($A$1&amp;BR$1&amp;$A25)</f>
        <v>0</v>
      </c>
      <c r="BS25" cm="1">
        <f t="array" aca="1" ref="BS25" ca="1">INDIRECT($A$1&amp;BS$1&amp;$A25)</f>
        <v>0</v>
      </c>
      <c r="BT25" cm="1">
        <f t="array" aca="1" ref="BT25" ca="1">INDIRECT($A$1&amp;BT$1&amp;$A25)</f>
        <v>0</v>
      </c>
      <c r="BU25" cm="1">
        <f t="array" aca="1" ref="BU25" ca="1">INDIRECT($A$1&amp;BU$1&amp;$A25)</f>
        <v>0</v>
      </c>
    </row>
    <row r="26" spans="1:73" x14ac:dyDescent="0.35">
      <c r="A26" s="65">
        <f t="shared" si="2"/>
        <v>11</v>
      </c>
      <c r="C26" t="str" cm="1">
        <f t="array" aca="1" ref="C26" ca="1">INDIRECT($A$1&amp;C$1&amp;$A26)</f>
        <v>marche_ouahigouya</v>
      </c>
      <c r="D26">
        <f t="shared" ca="1" si="0"/>
        <v>0</v>
      </c>
      <c r="E26">
        <f t="shared" ca="1" si="0"/>
        <v>0</v>
      </c>
      <c r="F26">
        <f t="shared" ca="1" si="0"/>
        <v>0</v>
      </c>
      <c r="G26">
        <f t="shared" ca="1" si="0"/>
        <v>0</v>
      </c>
      <c r="H26">
        <f t="shared" ca="1" si="0"/>
        <v>0</v>
      </c>
      <c r="I26">
        <f t="shared" ca="1" si="0"/>
        <v>0</v>
      </c>
      <c r="J26">
        <f t="shared" ca="1" si="0"/>
        <v>0</v>
      </c>
      <c r="K26">
        <f t="shared" ca="1" si="0"/>
        <v>0</v>
      </c>
      <c r="L26">
        <f t="shared" ca="1" si="0"/>
        <v>0</v>
      </c>
      <c r="M26">
        <f t="shared" ca="1" si="0"/>
        <v>0</v>
      </c>
      <c r="N26">
        <f t="shared" ca="1" si="0"/>
        <v>0</v>
      </c>
      <c r="P26" cm="1">
        <f t="array" aca="1" ref="P26" ca="1">INDIRECT($A$1&amp;P$1&amp;$A26)</f>
        <v>0</v>
      </c>
      <c r="Q26" t="str" cm="1">
        <f t="array" aca="1" ref="Q26" ca="1">INDIRECT($A$1&amp;Q$1&amp;$A26)</f>
        <v>disponible</v>
      </c>
      <c r="R26" cm="1">
        <f t="array" aca="1" ref="R26" ca="1">INDIRECT($A$1&amp;R$1&amp;$A26)</f>
        <v>0</v>
      </c>
      <c r="S26" cm="1">
        <f t="array" aca="1" ref="S26" ca="1">INDIRECT($A$1&amp;S$1&amp;$A26)</f>
        <v>0</v>
      </c>
      <c r="T26" cm="1">
        <f t="array" aca="1" ref="T26" ca="1">INDIRECT($A$1&amp;T$1&amp;$A26)</f>
        <v>0</v>
      </c>
      <c r="U26" cm="1">
        <f t="array" aca="1" ref="U26" ca="1">INDIRECT($A$1&amp;U$1&amp;$A26)</f>
        <v>0</v>
      </c>
      <c r="V26" cm="1">
        <f t="array" aca="1" ref="V26" ca="1">INDIRECT($A$1&amp;V$1&amp;$A26)</f>
        <v>0</v>
      </c>
      <c r="W26" cm="1">
        <f t="array" aca="1" ref="W26" ca="1">INDIRECT($A$1&amp;W$1&amp;$A26)</f>
        <v>0</v>
      </c>
      <c r="X26" cm="1">
        <f t="array" aca="1" ref="X26" ca="1">INDIRECT($A$1&amp;X$1&amp;$A26)</f>
        <v>0</v>
      </c>
      <c r="Y26" t="str" cm="1">
        <f t="array" aca="1" ref="Y26" ca="1">INDIRECT($A$1&amp;Y$1&amp;$A26)</f>
        <v>disponible</v>
      </c>
      <c r="Z26" cm="1">
        <f t="array" aca="1" ref="Z26" ca="1">INDIRECT($A$1&amp;Z$1&amp;$A26)</f>
        <v>0</v>
      </c>
      <c r="AA26" cm="1">
        <f t="array" aca="1" ref="AA26" ca="1">INDIRECT($A$1&amp;AA$1&amp;$A26)</f>
        <v>0</v>
      </c>
      <c r="AB26" cm="1">
        <f t="array" aca="1" ref="AB26" ca="1">INDIRECT($A$1&amp;AB$1&amp;$A26)</f>
        <v>0</v>
      </c>
      <c r="AC26" cm="1">
        <f t="array" aca="1" ref="AC26" ca="1">INDIRECT($A$1&amp;AC$1&amp;$A26)</f>
        <v>0</v>
      </c>
      <c r="AD26" cm="1">
        <f t="array" aca="1" ref="AD26" ca="1">INDIRECT($A$1&amp;AD$1&amp;$A26)</f>
        <v>0</v>
      </c>
      <c r="AE26" cm="1">
        <f t="array" aca="1" ref="AE26" ca="1">INDIRECT($A$1&amp;AE$1&amp;$A26)</f>
        <v>0</v>
      </c>
      <c r="AF26" cm="1">
        <f t="array" aca="1" ref="AF26" ca="1">INDIRECT($A$1&amp;AF$1&amp;$A26)</f>
        <v>0</v>
      </c>
      <c r="AG26" cm="1">
        <f t="array" aca="1" ref="AG26" ca="1">INDIRECT($A$1&amp;AG$1&amp;$A26)</f>
        <v>0</v>
      </c>
      <c r="AH26" cm="1">
        <f t="array" aca="1" ref="AH26" ca="1">INDIRECT($A$1&amp;AH$1&amp;$A26)</f>
        <v>0</v>
      </c>
      <c r="AI26" cm="1">
        <f t="array" aca="1" ref="AI26" ca="1">INDIRECT($A$1&amp;AI$1&amp;$A26)</f>
        <v>0</v>
      </c>
      <c r="AJ26" cm="1">
        <f t="array" aca="1" ref="AJ26" ca="1">INDIRECT($A$1&amp;AJ$1&amp;$A26)</f>
        <v>0</v>
      </c>
      <c r="AK26" cm="1">
        <f t="array" aca="1" ref="AK26" ca="1">INDIRECT($A$1&amp;AK$1&amp;$A26)</f>
        <v>0</v>
      </c>
      <c r="AM26">
        <f t="shared" ca="1" si="1"/>
        <v>0</v>
      </c>
      <c r="AN26">
        <f t="shared" ca="1" si="1"/>
        <v>0</v>
      </c>
      <c r="AO26">
        <f t="shared" ca="1" si="1"/>
        <v>0</v>
      </c>
      <c r="AP26">
        <f t="shared" ca="1" si="1"/>
        <v>0</v>
      </c>
      <c r="AQ26">
        <f t="shared" ca="1" si="1"/>
        <v>1</v>
      </c>
      <c r="AR26">
        <f t="shared" ca="1" si="1"/>
        <v>1</v>
      </c>
      <c r="AS26">
        <f t="shared" ca="1" si="1"/>
        <v>1</v>
      </c>
      <c r="AU26" cm="1">
        <f t="array" aca="1" ref="AU26" ca="1">INDIRECT($A$1&amp;AU$1&amp;$A26)</f>
        <v>0</v>
      </c>
      <c r="AV26" cm="1">
        <f t="array" aca="1" ref="AV26" ca="1">INDIRECT($A$1&amp;AV$1&amp;$A26)</f>
        <v>0</v>
      </c>
      <c r="AW26" cm="1">
        <f t="array" aca="1" ref="AW26" ca="1">INDIRECT($A$1&amp;AW$1&amp;$A26)</f>
        <v>0</v>
      </c>
      <c r="AX26" cm="1">
        <f t="array" aca="1" ref="AX26" ca="1">INDIRECT($A$1&amp;AX$1&amp;$A26)</f>
        <v>0</v>
      </c>
      <c r="AY26" cm="1">
        <f t="array" aca="1" ref="AY26" ca="1">INDIRECT($A$1&amp;AY$1&amp;$A26)</f>
        <v>0</v>
      </c>
      <c r="AZ26" cm="1">
        <f t="array" aca="1" ref="AZ26" ca="1">INDIRECT($A$1&amp;AZ$1&amp;$A26)</f>
        <v>0</v>
      </c>
      <c r="BA26" cm="1">
        <f t="array" aca="1" ref="BA26" ca="1">INDIRECT($A$1&amp;BA$1&amp;$A26)</f>
        <v>0</v>
      </c>
      <c r="BB26" cm="1">
        <f t="array" aca="1" ref="BB26" ca="1">INDIRECT($A$1&amp;BB$1&amp;$A26)</f>
        <v>0</v>
      </c>
      <c r="BC26" cm="1">
        <f t="array" aca="1" ref="BC26" ca="1">INDIRECT($A$1&amp;BC$1&amp;$A26)</f>
        <v>0</v>
      </c>
      <c r="BD26" cm="1">
        <f t="array" aca="1" ref="BD26" ca="1">INDIRECT($A$1&amp;BD$1&amp;$A26)</f>
        <v>0</v>
      </c>
      <c r="BE26" cm="1">
        <f t="array" aca="1" ref="BE26" ca="1">INDIRECT($A$1&amp;BE$1&amp;$A26)</f>
        <v>0</v>
      </c>
      <c r="BF26" cm="1">
        <f t="array" aca="1" ref="BF26" ca="1">INDIRECT($A$1&amp;BF$1&amp;$A26)</f>
        <v>0</v>
      </c>
      <c r="BG26" cm="1">
        <f t="array" aca="1" ref="BG26" ca="1">INDIRECT($A$1&amp;BG$1&amp;$A26)</f>
        <v>0</v>
      </c>
      <c r="BH26" cm="1">
        <f t="array" aca="1" ref="BH26" ca="1">INDIRECT($A$1&amp;BH$1&amp;$A26)</f>
        <v>0</v>
      </c>
      <c r="BI26" cm="1">
        <f t="array" aca="1" ref="BI26" ca="1">INDIRECT($A$1&amp;BI$1&amp;$A26)</f>
        <v>0</v>
      </c>
      <c r="BJ26" cm="1">
        <f t="array" aca="1" ref="BJ26" ca="1">INDIRECT($A$1&amp;BJ$1&amp;$A26)</f>
        <v>0</v>
      </c>
      <c r="BK26" cm="1">
        <f t="array" aca="1" ref="BK26" ca="1">INDIRECT($A$1&amp;BK$1&amp;$A26)</f>
        <v>0</v>
      </c>
      <c r="BL26" cm="1">
        <f t="array" aca="1" ref="BL26" ca="1">INDIRECT($A$1&amp;BL$1&amp;$A26)</f>
        <v>0</v>
      </c>
      <c r="BM26" cm="1">
        <f t="array" aca="1" ref="BM26" ca="1">INDIRECT($A$1&amp;BM$1&amp;$A26)</f>
        <v>0</v>
      </c>
      <c r="BN26" cm="1">
        <f t="array" aca="1" ref="BN26" ca="1">INDIRECT($A$1&amp;BN$1&amp;$A26)</f>
        <v>0</v>
      </c>
      <c r="BO26" cm="1">
        <f t="array" aca="1" ref="BO26" ca="1">INDIRECT($A$1&amp;BO$1&amp;$A26)</f>
        <v>0</v>
      </c>
      <c r="BP26" cm="1">
        <f t="array" aca="1" ref="BP26" ca="1">INDIRECT($A$1&amp;BP$1&amp;$A26)</f>
        <v>0</v>
      </c>
      <c r="BQ26" cm="1">
        <f t="array" aca="1" ref="BQ26" ca="1">INDIRECT($A$1&amp;BQ$1&amp;$A26)</f>
        <v>0</v>
      </c>
      <c r="BR26" cm="1">
        <f t="array" aca="1" ref="BR26" ca="1">INDIRECT($A$1&amp;BR$1&amp;$A26)</f>
        <v>0</v>
      </c>
      <c r="BS26" cm="1">
        <f t="array" aca="1" ref="BS26" ca="1">INDIRECT($A$1&amp;BS$1&amp;$A26)</f>
        <v>0</v>
      </c>
      <c r="BT26" cm="1">
        <f t="array" aca="1" ref="BT26" ca="1">INDIRECT($A$1&amp;BT$1&amp;$A26)</f>
        <v>0</v>
      </c>
      <c r="BU26" cm="1">
        <f t="array" aca="1" ref="BU26" ca="1">INDIRECT($A$1&amp;BU$1&amp;$A26)</f>
        <v>0</v>
      </c>
    </row>
    <row r="27" spans="1:73" x14ac:dyDescent="0.35">
      <c r="A27" s="65">
        <f t="shared" si="2"/>
        <v>12</v>
      </c>
      <c r="C27" t="str" cm="1">
        <f t="array" aca="1" ref="C27" ca="1">INDIRECT($A$1&amp;C$1&amp;$A27)</f>
        <v>marche_ouahigouya</v>
      </c>
      <c r="D27">
        <f t="shared" ref="D27:N36" ca="1" si="3">IF(SUM(INDIRECT($A$1&amp;D$1&amp;$A27),INDIRECT($A$1&amp;D$2&amp;$A27),INDIRECT($A$1&amp;D$3&amp;$A27))&gt;0,1,0)</f>
        <v>0</v>
      </c>
      <c r="E27">
        <f t="shared" ca="1" si="3"/>
        <v>0</v>
      </c>
      <c r="F27">
        <f t="shared" ca="1" si="3"/>
        <v>0</v>
      </c>
      <c r="G27">
        <f t="shared" ca="1" si="3"/>
        <v>0</v>
      </c>
      <c r="H27">
        <f t="shared" ca="1" si="3"/>
        <v>1</v>
      </c>
      <c r="I27">
        <f t="shared" ca="1" si="3"/>
        <v>0</v>
      </c>
      <c r="J27">
        <f t="shared" ca="1" si="3"/>
        <v>0</v>
      </c>
      <c r="K27">
        <f t="shared" ca="1" si="3"/>
        <v>0</v>
      </c>
      <c r="L27">
        <f t="shared" ca="1" si="3"/>
        <v>0</v>
      </c>
      <c r="M27">
        <f t="shared" ca="1" si="3"/>
        <v>0</v>
      </c>
      <c r="N27">
        <f t="shared" ca="1" si="3"/>
        <v>0</v>
      </c>
      <c r="P27" cm="1">
        <f t="array" aca="1" ref="P27" ca="1">INDIRECT($A$1&amp;P$1&amp;$A27)</f>
        <v>0</v>
      </c>
      <c r="Q27" cm="1">
        <f t="array" aca="1" ref="Q27" ca="1">INDIRECT($A$1&amp;Q$1&amp;$A27)</f>
        <v>0</v>
      </c>
      <c r="R27" cm="1">
        <f t="array" aca="1" ref="R27" ca="1">INDIRECT($A$1&amp;R$1&amp;$A27)</f>
        <v>0</v>
      </c>
      <c r="S27" t="str" cm="1">
        <f t="array" aca="1" ref="S27" ca="1">INDIRECT($A$1&amp;S$1&amp;$A27)</f>
        <v>peudisponible</v>
      </c>
      <c r="T27" t="str" cm="1">
        <f t="array" aca="1" ref="T27" ca="1">INDIRECT($A$1&amp;T$1&amp;$A27)</f>
        <v>disponible</v>
      </c>
      <c r="U27" t="str" cm="1">
        <f t="array" aca="1" ref="U27" ca="1">INDIRECT($A$1&amp;U$1&amp;$A27)</f>
        <v>peudisponible</v>
      </c>
      <c r="V27" t="str" cm="1">
        <f t="array" aca="1" ref="V27" ca="1">INDIRECT($A$1&amp;V$1&amp;$A27)</f>
        <v>peudisponible</v>
      </c>
      <c r="W27" cm="1">
        <f t="array" aca="1" ref="W27" ca="1">INDIRECT($A$1&amp;W$1&amp;$A27)</f>
        <v>0</v>
      </c>
      <c r="X27" cm="1">
        <f t="array" aca="1" ref="X27" ca="1">INDIRECT($A$1&amp;X$1&amp;$A27)</f>
        <v>0</v>
      </c>
      <c r="Y27" cm="1">
        <f t="array" aca="1" ref="Y27" ca="1">INDIRECT($A$1&amp;Y$1&amp;$A27)</f>
        <v>0</v>
      </c>
      <c r="Z27" cm="1">
        <f t="array" aca="1" ref="Z27" ca="1">INDIRECT($A$1&amp;Z$1&amp;$A27)</f>
        <v>0</v>
      </c>
      <c r="AA27" cm="1">
        <f t="array" aca="1" ref="AA27" ca="1">INDIRECT($A$1&amp;AA$1&amp;$A27)</f>
        <v>0</v>
      </c>
      <c r="AB27" cm="1">
        <f t="array" aca="1" ref="AB27" ca="1">INDIRECT($A$1&amp;AB$1&amp;$A27)</f>
        <v>0</v>
      </c>
      <c r="AC27" cm="1">
        <f t="array" aca="1" ref="AC27" ca="1">INDIRECT($A$1&amp;AC$1&amp;$A27)</f>
        <v>0</v>
      </c>
      <c r="AD27" cm="1">
        <f t="array" aca="1" ref="AD27" ca="1">INDIRECT($A$1&amp;AD$1&amp;$A27)</f>
        <v>0</v>
      </c>
      <c r="AE27" cm="1">
        <f t="array" aca="1" ref="AE27" ca="1">INDIRECT($A$1&amp;AE$1&amp;$A27)</f>
        <v>0</v>
      </c>
      <c r="AF27" cm="1">
        <f t="array" aca="1" ref="AF27" ca="1">INDIRECT($A$1&amp;AF$1&amp;$A27)</f>
        <v>0</v>
      </c>
      <c r="AG27" cm="1">
        <f t="array" aca="1" ref="AG27" ca="1">INDIRECT($A$1&amp;AG$1&amp;$A27)</f>
        <v>0</v>
      </c>
      <c r="AH27" cm="1">
        <f t="array" aca="1" ref="AH27" ca="1">INDIRECT($A$1&amp;AH$1&amp;$A27)</f>
        <v>0</v>
      </c>
      <c r="AI27" cm="1">
        <f t="array" aca="1" ref="AI27" ca="1">INDIRECT($A$1&amp;AI$1&amp;$A27)</f>
        <v>0</v>
      </c>
      <c r="AJ27" cm="1">
        <f t="array" aca="1" ref="AJ27" ca="1">INDIRECT($A$1&amp;AJ$1&amp;$A27)</f>
        <v>0</v>
      </c>
      <c r="AK27" cm="1">
        <f t="array" aca="1" ref="AK27" ca="1">INDIRECT($A$1&amp;AK$1&amp;$A27)</f>
        <v>0</v>
      </c>
      <c r="AM27">
        <f t="shared" ref="AM27:AS36" ca="1" si="4">IF(SUM(INDIRECT($A$1&amp;AM$1&amp;$A27),INDIRECT($A$1&amp;AM$2&amp;$A27),INDIRECT($A$1&amp;AM$3&amp;$A27),INDIRECT($A$1&amp;AM$4&amp;$A27),INDIRECT($A$1&amp;AM$5&amp;$A27),INDIRECT($A$1&amp;AM$6&amp;$A27),INDIRECT($A$1&amp;AM$7&amp;$A27))&gt;0,1,0)</f>
        <v>0</v>
      </c>
      <c r="AN27">
        <f t="shared" ca="1" si="4"/>
        <v>1</v>
      </c>
      <c r="AO27">
        <f t="shared" ca="1" si="4"/>
        <v>0</v>
      </c>
      <c r="AP27">
        <f t="shared" ca="1" si="4"/>
        <v>0</v>
      </c>
      <c r="AQ27">
        <f t="shared" ca="1" si="4"/>
        <v>0</v>
      </c>
      <c r="AR27">
        <f t="shared" ca="1" si="4"/>
        <v>1</v>
      </c>
      <c r="AS27">
        <f t="shared" ca="1" si="4"/>
        <v>0</v>
      </c>
      <c r="AU27" cm="1">
        <f t="array" aca="1" ref="AU27" ca="1">INDIRECT($A$1&amp;AU$1&amp;$A27)</f>
        <v>0</v>
      </c>
      <c r="AV27" cm="1">
        <f t="array" aca="1" ref="AV27" ca="1">INDIRECT($A$1&amp;AV$1&amp;$A27)</f>
        <v>0</v>
      </c>
      <c r="AW27" cm="1">
        <f t="array" aca="1" ref="AW27" ca="1">INDIRECT($A$1&amp;AW$1&amp;$A27)</f>
        <v>0</v>
      </c>
      <c r="AX27" cm="1">
        <f t="array" aca="1" ref="AX27" ca="1">INDIRECT($A$1&amp;AX$1&amp;$A27)</f>
        <v>0</v>
      </c>
      <c r="AY27" cm="1">
        <f t="array" aca="1" ref="AY27" ca="1">INDIRECT($A$1&amp;AY$1&amp;$A27)</f>
        <v>0</v>
      </c>
      <c r="AZ27" cm="1">
        <f t="array" aca="1" ref="AZ27" ca="1">INDIRECT($A$1&amp;AZ$1&amp;$A27)</f>
        <v>0</v>
      </c>
      <c r="BA27" cm="1">
        <f t="array" aca="1" ref="BA27" ca="1">INDIRECT($A$1&amp;BA$1&amp;$A27)</f>
        <v>0</v>
      </c>
      <c r="BB27" cm="1">
        <f t="array" aca="1" ref="BB27" ca="1">INDIRECT($A$1&amp;BB$1&amp;$A27)</f>
        <v>0</v>
      </c>
      <c r="BC27" cm="1">
        <f t="array" aca="1" ref="BC27" ca="1">INDIRECT($A$1&amp;BC$1&amp;$A27)</f>
        <v>0</v>
      </c>
      <c r="BD27" cm="1">
        <f t="array" aca="1" ref="BD27" ca="1">INDIRECT($A$1&amp;BD$1&amp;$A27)</f>
        <v>0</v>
      </c>
      <c r="BE27" cm="1">
        <f t="array" aca="1" ref="BE27" ca="1">INDIRECT($A$1&amp;BE$1&amp;$A27)</f>
        <v>0</v>
      </c>
      <c r="BF27" cm="1">
        <f t="array" aca="1" ref="BF27" ca="1">INDIRECT($A$1&amp;BF$1&amp;$A27)</f>
        <v>0</v>
      </c>
      <c r="BG27" cm="1">
        <f t="array" aca="1" ref="BG27" ca="1">INDIRECT($A$1&amp;BG$1&amp;$A27)</f>
        <v>0</v>
      </c>
      <c r="BH27" cm="1">
        <f t="array" aca="1" ref="BH27" ca="1">INDIRECT($A$1&amp;BH$1&amp;$A27)</f>
        <v>0</v>
      </c>
      <c r="BI27" cm="1">
        <f t="array" aca="1" ref="BI27" ca="1">INDIRECT($A$1&amp;BI$1&amp;$A27)</f>
        <v>0</v>
      </c>
      <c r="BJ27" cm="1">
        <f t="array" aca="1" ref="BJ27" ca="1">INDIRECT($A$1&amp;BJ$1&amp;$A27)</f>
        <v>0</v>
      </c>
      <c r="BK27" cm="1">
        <f t="array" aca="1" ref="BK27" ca="1">INDIRECT($A$1&amp;BK$1&amp;$A27)</f>
        <v>0</v>
      </c>
      <c r="BL27" cm="1">
        <f t="array" aca="1" ref="BL27" ca="1">INDIRECT($A$1&amp;BL$1&amp;$A27)</f>
        <v>0</v>
      </c>
      <c r="BM27" cm="1">
        <f t="array" aca="1" ref="BM27" ca="1">INDIRECT($A$1&amp;BM$1&amp;$A27)</f>
        <v>0</v>
      </c>
      <c r="BN27" cm="1">
        <f t="array" aca="1" ref="BN27" ca="1">INDIRECT($A$1&amp;BN$1&amp;$A27)</f>
        <v>0</v>
      </c>
      <c r="BO27" cm="1">
        <f t="array" aca="1" ref="BO27" ca="1">INDIRECT($A$1&amp;BO$1&amp;$A27)</f>
        <v>0</v>
      </c>
      <c r="BP27" cm="1">
        <f t="array" aca="1" ref="BP27" ca="1">INDIRECT($A$1&amp;BP$1&amp;$A27)</f>
        <v>0</v>
      </c>
      <c r="BQ27" cm="1">
        <f t="array" aca="1" ref="BQ27" ca="1">INDIRECT($A$1&amp;BQ$1&amp;$A27)</f>
        <v>0</v>
      </c>
      <c r="BR27" cm="1">
        <f t="array" aca="1" ref="BR27" ca="1">INDIRECT($A$1&amp;BR$1&amp;$A27)</f>
        <v>0</v>
      </c>
      <c r="BS27" cm="1">
        <f t="array" aca="1" ref="BS27" ca="1">INDIRECT($A$1&amp;BS$1&amp;$A27)</f>
        <v>0</v>
      </c>
      <c r="BT27" cm="1">
        <f t="array" aca="1" ref="BT27" ca="1">INDIRECT($A$1&amp;BT$1&amp;$A27)</f>
        <v>0</v>
      </c>
      <c r="BU27" cm="1">
        <f t="array" aca="1" ref="BU27" ca="1">INDIRECT($A$1&amp;BU$1&amp;$A27)</f>
        <v>0</v>
      </c>
    </row>
    <row r="28" spans="1:73" x14ac:dyDescent="0.35">
      <c r="A28" s="65">
        <f t="shared" si="2"/>
        <v>13</v>
      </c>
      <c r="C28" t="str" cm="1">
        <f t="array" aca="1" ref="C28" ca="1">INDIRECT($A$1&amp;C$1&amp;$A28)</f>
        <v>marche_ouahigouya</v>
      </c>
      <c r="D28">
        <f t="shared" ca="1" si="3"/>
        <v>1</v>
      </c>
      <c r="E28">
        <f t="shared" ca="1" si="3"/>
        <v>1</v>
      </c>
      <c r="F28">
        <f t="shared" ca="1" si="3"/>
        <v>0</v>
      </c>
      <c r="G28">
        <f t="shared" ca="1" si="3"/>
        <v>1</v>
      </c>
      <c r="H28">
        <f t="shared" ca="1" si="3"/>
        <v>0</v>
      </c>
      <c r="I28">
        <f t="shared" ca="1" si="3"/>
        <v>0</v>
      </c>
      <c r="J28">
        <f t="shared" ca="1" si="3"/>
        <v>1</v>
      </c>
      <c r="K28">
        <f t="shared" ca="1" si="3"/>
        <v>0</v>
      </c>
      <c r="L28">
        <f t="shared" ca="1" si="3"/>
        <v>0</v>
      </c>
      <c r="M28">
        <f t="shared" ca="1" si="3"/>
        <v>0</v>
      </c>
      <c r="N28">
        <f t="shared" ca="1" si="3"/>
        <v>0</v>
      </c>
      <c r="P28" cm="1">
        <f t="array" aca="1" ref="P28" ca="1">INDIRECT($A$1&amp;P$1&amp;$A28)</f>
        <v>0</v>
      </c>
      <c r="Q28" cm="1">
        <f t="array" aca="1" ref="Q28" ca="1">INDIRECT($A$1&amp;Q$1&amp;$A28)</f>
        <v>0</v>
      </c>
      <c r="R28" cm="1">
        <f t="array" aca="1" ref="R28" ca="1">INDIRECT($A$1&amp;R$1&amp;$A28)</f>
        <v>0</v>
      </c>
      <c r="S28" cm="1">
        <f t="array" aca="1" ref="S28" ca="1">INDIRECT($A$1&amp;S$1&amp;$A28)</f>
        <v>0</v>
      </c>
      <c r="T28" cm="1">
        <f t="array" aca="1" ref="T28" ca="1">INDIRECT($A$1&amp;T$1&amp;$A28)</f>
        <v>0</v>
      </c>
      <c r="U28" cm="1">
        <f t="array" aca="1" ref="U28" ca="1">INDIRECT($A$1&amp;U$1&amp;$A28)</f>
        <v>0</v>
      </c>
      <c r="V28" cm="1">
        <f t="array" aca="1" ref="V28" ca="1">INDIRECT($A$1&amp;V$1&amp;$A28)</f>
        <v>0</v>
      </c>
      <c r="W28" t="str" cm="1">
        <f t="array" aca="1" ref="W28" ca="1">INDIRECT($A$1&amp;W$1&amp;$A28)</f>
        <v>disponible</v>
      </c>
      <c r="X28" t="str" cm="1">
        <f t="array" aca="1" ref="X28" ca="1">INDIRECT($A$1&amp;X$1&amp;$A28)</f>
        <v>disponible</v>
      </c>
      <c r="Y28" cm="1">
        <f t="array" aca="1" ref="Y28" ca="1">INDIRECT($A$1&amp;Y$1&amp;$A28)</f>
        <v>0</v>
      </c>
      <c r="Z28" cm="1">
        <f t="array" aca="1" ref="Z28" ca="1">INDIRECT($A$1&amp;Z$1&amp;$A28)</f>
        <v>0</v>
      </c>
      <c r="AA28" cm="1">
        <f t="array" aca="1" ref="AA28" ca="1">INDIRECT($A$1&amp;AA$1&amp;$A28)</f>
        <v>0</v>
      </c>
      <c r="AB28" cm="1">
        <f t="array" aca="1" ref="AB28" ca="1">INDIRECT($A$1&amp;AB$1&amp;$A28)</f>
        <v>0</v>
      </c>
      <c r="AC28" cm="1">
        <f t="array" aca="1" ref="AC28" ca="1">INDIRECT($A$1&amp;AC$1&amp;$A28)</f>
        <v>0</v>
      </c>
      <c r="AD28" cm="1">
        <f t="array" aca="1" ref="AD28" ca="1">INDIRECT($A$1&amp;AD$1&amp;$A28)</f>
        <v>0</v>
      </c>
      <c r="AE28" cm="1">
        <f t="array" aca="1" ref="AE28" ca="1">INDIRECT($A$1&amp;AE$1&amp;$A28)</f>
        <v>0</v>
      </c>
      <c r="AF28" cm="1">
        <f t="array" aca="1" ref="AF28" ca="1">INDIRECT($A$1&amp;AF$1&amp;$A28)</f>
        <v>0</v>
      </c>
      <c r="AG28" cm="1">
        <f t="array" aca="1" ref="AG28" ca="1">INDIRECT($A$1&amp;AG$1&amp;$A28)</f>
        <v>0</v>
      </c>
      <c r="AH28" cm="1">
        <f t="array" aca="1" ref="AH28" ca="1">INDIRECT($A$1&amp;AH$1&amp;$A28)</f>
        <v>0</v>
      </c>
      <c r="AI28" cm="1">
        <f t="array" aca="1" ref="AI28" ca="1">INDIRECT($A$1&amp;AI$1&amp;$A28)</f>
        <v>0</v>
      </c>
      <c r="AJ28" cm="1">
        <f t="array" aca="1" ref="AJ28" ca="1">INDIRECT($A$1&amp;AJ$1&amp;$A28)</f>
        <v>0</v>
      </c>
      <c r="AK28" cm="1">
        <f t="array" aca="1" ref="AK28" ca="1">INDIRECT($A$1&amp;AK$1&amp;$A28)</f>
        <v>0</v>
      </c>
      <c r="AM28">
        <f t="shared" ca="1" si="4"/>
        <v>0</v>
      </c>
      <c r="AN28">
        <f t="shared" ca="1" si="4"/>
        <v>0</v>
      </c>
      <c r="AO28">
        <f t="shared" ca="1" si="4"/>
        <v>0</v>
      </c>
      <c r="AP28">
        <f t="shared" ca="1" si="4"/>
        <v>0</v>
      </c>
      <c r="AQ28">
        <f t="shared" ca="1" si="4"/>
        <v>1</v>
      </c>
      <c r="AR28">
        <f t="shared" ca="1" si="4"/>
        <v>1</v>
      </c>
      <c r="AS28">
        <f t="shared" ca="1" si="4"/>
        <v>0</v>
      </c>
      <c r="AU28" cm="1">
        <f t="array" aca="1" ref="AU28" ca="1">INDIRECT($A$1&amp;AU$1&amp;$A28)</f>
        <v>0</v>
      </c>
      <c r="AV28" cm="1">
        <f t="array" aca="1" ref="AV28" ca="1">INDIRECT($A$1&amp;AV$1&amp;$A28)</f>
        <v>0</v>
      </c>
      <c r="AW28" cm="1">
        <f t="array" aca="1" ref="AW28" ca="1">INDIRECT($A$1&amp;AW$1&amp;$A28)</f>
        <v>0</v>
      </c>
      <c r="AX28" cm="1">
        <f t="array" aca="1" ref="AX28" ca="1">INDIRECT($A$1&amp;AX$1&amp;$A28)</f>
        <v>0</v>
      </c>
      <c r="AY28" cm="1">
        <f t="array" aca="1" ref="AY28" ca="1">INDIRECT($A$1&amp;AY$1&amp;$A28)</f>
        <v>0</v>
      </c>
      <c r="AZ28" cm="1">
        <f t="array" aca="1" ref="AZ28" ca="1">INDIRECT($A$1&amp;AZ$1&amp;$A28)</f>
        <v>0</v>
      </c>
      <c r="BA28" cm="1">
        <f t="array" aca="1" ref="BA28" ca="1">INDIRECT($A$1&amp;BA$1&amp;$A28)</f>
        <v>0</v>
      </c>
      <c r="BB28" cm="1">
        <f t="array" aca="1" ref="BB28" ca="1">INDIRECT($A$1&amp;BB$1&amp;$A28)</f>
        <v>0</v>
      </c>
      <c r="BC28" cm="1">
        <f t="array" aca="1" ref="BC28" ca="1">INDIRECT($A$1&amp;BC$1&amp;$A28)</f>
        <v>0</v>
      </c>
      <c r="BD28" cm="1">
        <f t="array" aca="1" ref="BD28" ca="1">INDIRECT($A$1&amp;BD$1&amp;$A28)</f>
        <v>0</v>
      </c>
      <c r="BE28" cm="1">
        <f t="array" aca="1" ref="BE28" ca="1">INDIRECT($A$1&amp;BE$1&amp;$A28)</f>
        <v>0</v>
      </c>
      <c r="BF28" cm="1">
        <f t="array" aca="1" ref="BF28" ca="1">INDIRECT($A$1&amp;BF$1&amp;$A28)</f>
        <v>0</v>
      </c>
      <c r="BG28" cm="1">
        <f t="array" aca="1" ref="BG28" ca="1">INDIRECT($A$1&amp;BG$1&amp;$A28)</f>
        <v>0</v>
      </c>
      <c r="BH28" cm="1">
        <f t="array" aca="1" ref="BH28" ca="1">INDIRECT($A$1&amp;BH$1&amp;$A28)</f>
        <v>0</v>
      </c>
      <c r="BI28" cm="1">
        <f t="array" aca="1" ref="BI28" ca="1">INDIRECT($A$1&amp;BI$1&amp;$A28)</f>
        <v>0</v>
      </c>
      <c r="BJ28" cm="1">
        <f t="array" aca="1" ref="BJ28" ca="1">INDIRECT($A$1&amp;BJ$1&amp;$A28)</f>
        <v>0</v>
      </c>
      <c r="BK28" cm="1">
        <f t="array" aca="1" ref="BK28" ca="1">INDIRECT($A$1&amp;BK$1&amp;$A28)</f>
        <v>0</v>
      </c>
      <c r="BL28" cm="1">
        <f t="array" aca="1" ref="BL28" ca="1">INDIRECT($A$1&amp;BL$1&amp;$A28)</f>
        <v>0</v>
      </c>
      <c r="BM28" cm="1">
        <f t="array" aca="1" ref="BM28" ca="1">INDIRECT($A$1&amp;BM$1&amp;$A28)</f>
        <v>0</v>
      </c>
      <c r="BN28" cm="1">
        <f t="array" aca="1" ref="BN28" ca="1">INDIRECT($A$1&amp;BN$1&amp;$A28)</f>
        <v>0</v>
      </c>
      <c r="BO28" cm="1">
        <f t="array" aca="1" ref="BO28" ca="1">INDIRECT($A$1&amp;BO$1&amp;$A28)</f>
        <v>0</v>
      </c>
      <c r="BP28" cm="1">
        <f t="array" aca="1" ref="BP28" ca="1">INDIRECT($A$1&amp;BP$1&amp;$A28)</f>
        <v>0</v>
      </c>
      <c r="BQ28" cm="1">
        <f t="array" aca="1" ref="BQ28" ca="1">INDIRECT($A$1&amp;BQ$1&amp;$A28)</f>
        <v>0</v>
      </c>
      <c r="BR28" cm="1">
        <f t="array" aca="1" ref="BR28" ca="1">INDIRECT($A$1&amp;BR$1&amp;$A28)</f>
        <v>0</v>
      </c>
      <c r="BS28" cm="1">
        <f t="array" aca="1" ref="BS28" ca="1">INDIRECT($A$1&amp;BS$1&amp;$A28)</f>
        <v>0</v>
      </c>
      <c r="BT28" cm="1">
        <f t="array" aca="1" ref="BT28" ca="1">INDIRECT($A$1&amp;BT$1&amp;$A28)</f>
        <v>0</v>
      </c>
      <c r="BU28" cm="1">
        <f t="array" aca="1" ref="BU28" ca="1">INDIRECT($A$1&amp;BU$1&amp;$A28)</f>
        <v>0</v>
      </c>
    </row>
    <row r="29" spans="1:73" x14ac:dyDescent="0.35">
      <c r="A29" s="65">
        <f t="shared" si="2"/>
        <v>14</v>
      </c>
      <c r="C29" t="str" cm="1">
        <f t="array" aca="1" ref="C29" ca="1">INDIRECT($A$1&amp;C$1&amp;$A29)</f>
        <v>marche_ouahigouya</v>
      </c>
      <c r="D29">
        <f t="shared" ca="1" si="3"/>
        <v>0</v>
      </c>
      <c r="E29">
        <f t="shared" ca="1" si="3"/>
        <v>0</v>
      </c>
      <c r="F29">
        <f t="shared" ca="1" si="3"/>
        <v>0</v>
      </c>
      <c r="G29">
        <f t="shared" ca="1" si="3"/>
        <v>0</v>
      </c>
      <c r="H29">
        <f t="shared" ca="1" si="3"/>
        <v>0</v>
      </c>
      <c r="I29">
        <f t="shared" ca="1" si="3"/>
        <v>0</v>
      </c>
      <c r="J29">
        <f t="shared" ca="1" si="3"/>
        <v>0</v>
      </c>
      <c r="K29">
        <f t="shared" ca="1" si="3"/>
        <v>0</v>
      </c>
      <c r="L29">
        <f t="shared" ca="1" si="3"/>
        <v>0</v>
      </c>
      <c r="M29">
        <f t="shared" ca="1" si="3"/>
        <v>0</v>
      </c>
      <c r="N29">
        <f t="shared" ca="1" si="3"/>
        <v>0</v>
      </c>
      <c r="P29" cm="1">
        <f t="array" aca="1" ref="P29" ca="1">INDIRECT($A$1&amp;P$1&amp;$A29)</f>
        <v>0</v>
      </c>
      <c r="Q29" cm="1">
        <f t="array" aca="1" ref="Q29" ca="1">INDIRECT($A$1&amp;Q$1&amp;$A29)</f>
        <v>0</v>
      </c>
      <c r="R29" t="str" cm="1">
        <f t="array" aca="1" ref="R29" ca="1">INDIRECT($A$1&amp;R$1&amp;$A29)</f>
        <v>disponible</v>
      </c>
      <c r="S29" cm="1">
        <f t="array" aca="1" ref="S29" ca="1">INDIRECT($A$1&amp;S$1&amp;$A29)</f>
        <v>0</v>
      </c>
      <c r="T29" cm="1">
        <f t="array" aca="1" ref="T29" ca="1">INDIRECT($A$1&amp;T$1&amp;$A29)</f>
        <v>0</v>
      </c>
      <c r="U29" cm="1">
        <f t="array" aca="1" ref="U29" ca="1">INDIRECT($A$1&amp;U$1&amp;$A29)</f>
        <v>0</v>
      </c>
      <c r="V29" cm="1">
        <f t="array" aca="1" ref="V29" ca="1">INDIRECT($A$1&amp;V$1&amp;$A29)</f>
        <v>0</v>
      </c>
      <c r="W29" cm="1">
        <f t="array" aca="1" ref="W29" ca="1">INDIRECT($A$1&amp;W$1&amp;$A29)</f>
        <v>0</v>
      </c>
      <c r="X29" cm="1">
        <f t="array" aca="1" ref="X29" ca="1">INDIRECT($A$1&amp;X$1&amp;$A29)</f>
        <v>0</v>
      </c>
      <c r="Y29" cm="1">
        <f t="array" aca="1" ref="Y29" ca="1">INDIRECT($A$1&amp;Y$1&amp;$A29)</f>
        <v>0</v>
      </c>
      <c r="Z29" cm="1">
        <f t="array" aca="1" ref="Z29" ca="1">INDIRECT($A$1&amp;Z$1&amp;$A29)</f>
        <v>0</v>
      </c>
      <c r="AA29" cm="1">
        <f t="array" aca="1" ref="AA29" ca="1">INDIRECT($A$1&amp;AA$1&amp;$A29)</f>
        <v>0</v>
      </c>
      <c r="AB29" cm="1">
        <f t="array" aca="1" ref="AB29" ca="1">INDIRECT($A$1&amp;AB$1&amp;$A29)</f>
        <v>0</v>
      </c>
      <c r="AC29" cm="1">
        <f t="array" aca="1" ref="AC29" ca="1">INDIRECT($A$1&amp;AC$1&amp;$A29)</f>
        <v>0</v>
      </c>
      <c r="AD29" cm="1">
        <f t="array" aca="1" ref="AD29" ca="1">INDIRECT($A$1&amp;AD$1&amp;$A29)</f>
        <v>0</v>
      </c>
      <c r="AE29" cm="1">
        <f t="array" aca="1" ref="AE29" ca="1">INDIRECT($A$1&amp;AE$1&amp;$A29)</f>
        <v>0</v>
      </c>
      <c r="AF29" cm="1">
        <f t="array" aca="1" ref="AF29" ca="1">INDIRECT($A$1&amp;AF$1&amp;$A29)</f>
        <v>0</v>
      </c>
      <c r="AG29" cm="1">
        <f t="array" aca="1" ref="AG29" ca="1">INDIRECT($A$1&amp;AG$1&amp;$A29)</f>
        <v>0</v>
      </c>
      <c r="AH29" cm="1">
        <f t="array" aca="1" ref="AH29" ca="1">INDIRECT($A$1&amp;AH$1&amp;$A29)</f>
        <v>0</v>
      </c>
      <c r="AI29" cm="1">
        <f t="array" aca="1" ref="AI29" ca="1">INDIRECT($A$1&amp;AI$1&amp;$A29)</f>
        <v>0</v>
      </c>
      <c r="AJ29" cm="1">
        <f t="array" aca="1" ref="AJ29" ca="1">INDIRECT($A$1&amp;AJ$1&amp;$A29)</f>
        <v>0</v>
      </c>
      <c r="AK29" cm="1">
        <f t="array" aca="1" ref="AK29" ca="1">INDIRECT($A$1&amp;AK$1&amp;$A29)</f>
        <v>0</v>
      </c>
      <c r="AM29">
        <f t="shared" ca="1" si="4"/>
        <v>0</v>
      </c>
      <c r="AN29">
        <f t="shared" ca="1" si="4"/>
        <v>0</v>
      </c>
      <c r="AO29">
        <f t="shared" ca="1" si="4"/>
        <v>0</v>
      </c>
      <c r="AP29">
        <f t="shared" ca="1" si="4"/>
        <v>0</v>
      </c>
      <c r="AQ29">
        <f t="shared" ca="1" si="4"/>
        <v>1</v>
      </c>
      <c r="AR29">
        <f t="shared" ca="1" si="4"/>
        <v>1</v>
      </c>
      <c r="AS29">
        <f t="shared" ca="1" si="4"/>
        <v>0</v>
      </c>
      <c r="AU29" cm="1">
        <f t="array" aca="1" ref="AU29" ca="1">INDIRECT($A$1&amp;AU$1&amp;$A29)</f>
        <v>0</v>
      </c>
      <c r="AV29" cm="1">
        <f t="array" aca="1" ref="AV29" ca="1">INDIRECT($A$1&amp;AV$1&amp;$A29)</f>
        <v>0</v>
      </c>
      <c r="AW29" cm="1">
        <f t="array" aca="1" ref="AW29" ca="1">INDIRECT($A$1&amp;AW$1&amp;$A29)</f>
        <v>0</v>
      </c>
      <c r="AX29" cm="1">
        <f t="array" aca="1" ref="AX29" ca="1">INDIRECT($A$1&amp;AX$1&amp;$A29)</f>
        <v>0</v>
      </c>
      <c r="AY29" cm="1">
        <f t="array" aca="1" ref="AY29" ca="1">INDIRECT($A$1&amp;AY$1&amp;$A29)</f>
        <v>0</v>
      </c>
      <c r="AZ29" cm="1">
        <f t="array" aca="1" ref="AZ29" ca="1">INDIRECT($A$1&amp;AZ$1&amp;$A29)</f>
        <v>0</v>
      </c>
      <c r="BA29" cm="1">
        <f t="array" aca="1" ref="BA29" ca="1">INDIRECT($A$1&amp;BA$1&amp;$A29)</f>
        <v>0</v>
      </c>
      <c r="BB29" cm="1">
        <f t="array" aca="1" ref="BB29" ca="1">INDIRECT($A$1&amp;BB$1&amp;$A29)</f>
        <v>0</v>
      </c>
      <c r="BC29" cm="1">
        <f t="array" aca="1" ref="BC29" ca="1">INDIRECT($A$1&amp;BC$1&amp;$A29)</f>
        <v>0</v>
      </c>
      <c r="BD29" cm="1">
        <f t="array" aca="1" ref="BD29" ca="1">INDIRECT($A$1&amp;BD$1&amp;$A29)</f>
        <v>0</v>
      </c>
      <c r="BE29" cm="1">
        <f t="array" aca="1" ref="BE29" ca="1">INDIRECT($A$1&amp;BE$1&amp;$A29)</f>
        <v>0</v>
      </c>
      <c r="BF29" cm="1">
        <f t="array" aca="1" ref="BF29" ca="1">INDIRECT($A$1&amp;BF$1&amp;$A29)</f>
        <v>0</v>
      </c>
      <c r="BG29" cm="1">
        <f t="array" aca="1" ref="BG29" ca="1">INDIRECT($A$1&amp;BG$1&amp;$A29)</f>
        <v>0</v>
      </c>
      <c r="BH29" cm="1">
        <f t="array" aca="1" ref="BH29" ca="1">INDIRECT($A$1&amp;BH$1&amp;$A29)</f>
        <v>0</v>
      </c>
      <c r="BI29" cm="1">
        <f t="array" aca="1" ref="BI29" ca="1">INDIRECT($A$1&amp;BI$1&amp;$A29)</f>
        <v>0</v>
      </c>
      <c r="BJ29" cm="1">
        <f t="array" aca="1" ref="BJ29" ca="1">INDIRECT($A$1&amp;BJ$1&amp;$A29)</f>
        <v>0</v>
      </c>
      <c r="BK29" cm="1">
        <f t="array" aca="1" ref="BK29" ca="1">INDIRECT($A$1&amp;BK$1&amp;$A29)</f>
        <v>0</v>
      </c>
      <c r="BL29" cm="1">
        <f t="array" aca="1" ref="BL29" ca="1">INDIRECT($A$1&amp;BL$1&amp;$A29)</f>
        <v>0</v>
      </c>
      <c r="BM29" cm="1">
        <f t="array" aca="1" ref="BM29" ca="1">INDIRECT($A$1&amp;BM$1&amp;$A29)</f>
        <v>0</v>
      </c>
      <c r="BN29" cm="1">
        <f t="array" aca="1" ref="BN29" ca="1">INDIRECT($A$1&amp;BN$1&amp;$A29)</f>
        <v>0</v>
      </c>
      <c r="BO29" cm="1">
        <f t="array" aca="1" ref="BO29" ca="1">INDIRECT($A$1&amp;BO$1&amp;$A29)</f>
        <v>0</v>
      </c>
      <c r="BP29" cm="1">
        <f t="array" aca="1" ref="BP29" ca="1">INDIRECT($A$1&amp;BP$1&amp;$A29)</f>
        <v>0</v>
      </c>
      <c r="BQ29" cm="1">
        <f t="array" aca="1" ref="BQ29" ca="1">INDIRECT($A$1&amp;BQ$1&amp;$A29)</f>
        <v>0</v>
      </c>
      <c r="BR29" cm="1">
        <f t="array" aca="1" ref="BR29" ca="1">INDIRECT($A$1&amp;BR$1&amp;$A29)</f>
        <v>0</v>
      </c>
      <c r="BS29" cm="1">
        <f t="array" aca="1" ref="BS29" ca="1">INDIRECT($A$1&amp;BS$1&amp;$A29)</f>
        <v>0</v>
      </c>
      <c r="BT29" cm="1">
        <f t="array" aca="1" ref="BT29" ca="1">INDIRECT($A$1&amp;BT$1&amp;$A29)</f>
        <v>0</v>
      </c>
      <c r="BU29" cm="1">
        <f t="array" aca="1" ref="BU29" ca="1">INDIRECT($A$1&amp;BU$1&amp;$A29)</f>
        <v>0</v>
      </c>
    </row>
    <row r="30" spans="1:73" x14ac:dyDescent="0.35">
      <c r="A30" s="65">
        <f t="shared" si="2"/>
        <v>15</v>
      </c>
      <c r="C30" t="str" cm="1">
        <f t="array" aca="1" ref="C30" ca="1">INDIRECT($A$1&amp;C$1&amp;$A30)</f>
        <v>marche_ouahigouya</v>
      </c>
      <c r="D30">
        <f t="shared" ca="1" si="3"/>
        <v>0</v>
      </c>
      <c r="E30">
        <f t="shared" ca="1" si="3"/>
        <v>0</v>
      </c>
      <c r="F30">
        <f t="shared" ca="1" si="3"/>
        <v>0</v>
      </c>
      <c r="G30">
        <f t="shared" ca="1" si="3"/>
        <v>0</v>
      </c>
      <c r="H30">
        <f t="shared" ca="1" si="3"/>
        <v>0</v>
      </c>
      <c r="I30">
        <f t="shared" ca="1" si="3"/>
        <v>0</v>
      </c>
      <c r="J30">
        <f t="shared" ca="1" si="3"/>
        <v>1</v>
      </c>
      <c r="K30">
        <f t="shared" ca="1" si="3"/>
        <v>0</v>
      </c>
      <c r="L30">
        <f t="shared" ca="1" si="3"/>
        <v>0</v>
      </c>
      <c r="M30">
        <f t="shared" ca="1" si="3"/>
        <v>0</v>
      </c>
      <c r="N30">
        <f t="shared" ca="1" si="3"/>
        <v>0</v>
      </c>
      <c r="P30" cm="1">
        <f t="array" aca="1" ref="P30" ca="1">INDIRECT($A$1&amp;P$1&amp;$A30)</f>
        <v>0</v>
      </c>
      <c r="Q30" cm="1">
        <f t="array" aca="1" ref="Q30" ca="1">INDIRECT($A$1&amp;Q$1&amp;$A30)</f>
        <v>0</v>
      </c>
      <c r="R30" cm="1">
        <f t="array" aca="1" ref="R30" ca="1">INDIRECT($A$1&amp;R$1&amp;$A30)</f>
        <v>0</v>
      </c>
      <c r="S30" cm="1">
        <f t="array" aca="1" ref="S30" ca="1">INDIRECT($A$1&amp;S$1&amp;$A30)</f>
        <v>0</v>
      </c>
      <c r="T30" cm="1">
        <f t="array" aca="1" ref="T30" ca="1">INDIRECT($A$1&amp;T$1&amp;$A30)</f>
        <v>0</v>
      </c>
      <c r="U30" cm="1">
        <f t="array" aca="1" ref="U30" ca="1">INDIRECT($A$1&amp;U$1&amp;$A30)</f>
        <v>0</v>
      </c>
      <c r="V30" cm="1">
        <f t="array" aca="1" ref="V30" ca="1">INDIRECT($A$1&amp;V$1&amp;$A30)</f>
        <v>0</v>
      </c>
      <c r="W30" cm="1">
        <f t="array" aca="1" ref="W30" ca="1">INDIRECT($A$1&amp;W$1&amp;$A30)</f>
        <v>0</v>
      </c>
      <c r="X30" cm="1">
        <f t="array" aca="1" ref="X30" ca="1">INDIRECT($A$1&amp;X$1&amp;$A30)</f>
        <v>0</v>
      </c>
      <c r="Y30" cm="1">
        <f t="array" aca="1" ref="Y30" ca="1">INDIRECT($A$1&amp;Y$1&amp;$A30)</f>
        <v>0</v>
      </c>
      <c r="Z30" cm="1">
        <f t="array" aca="1" ref="Z30" ca="1">INDIRECT($A$1&amp;Z$1&amp;$A30)</f>
        <v>0</v>
      </c>
      <c r="AA30" cm="1">
        <f t="array" aca="1" ref="AA30" ca="1">INDIRECT($A$1&amp;AA$1&amp;$A30)</f>
        <v>0</v>
      </c>
      <c r="AB30" cm="1">
        <f t="array" aca="1" ref="AB30" ca="1">INDIRECT($A$1&amp;AB$1&amp;$A30)</f>
        <v>0</v>
      </c>
      <c r="AC30" cm="1">
        <f t="array" aca="1" ref="AC30" ca="1">INDIRECT($A$1&amp;AC$1&amp;$A30)</f>
        <v>0</v>
      </c>
      <c r="AD30" cm="1">
        <f t="array" aca="1" ref="AD30" ca="1">INDIRECT($A$1&amp;AD$1&amp;$A30)</f>
        <v>0</v>
      </c>
      <c r="AE30" cm="1">
        <f t="array" aca="1" ref="AE30" ca="1">INDIRECT($A$1&amp;AE$1&amp;$A30)</f>
        <v>0</v>
      </c>
      <c r="AF30" cm="1">
        <f t="array" aca="1" ref="AF30" ca="1">INDIRECT($A$1&amp;AF$1&amp;$A30)</f>
        <v>0</v>
      </c>
      <c r="AG30" cm="1">
        <f t="array" aca="1" ref="AG30" ca="1">INDIRECT($A$1&amp;AG$1&amp;$A30)</f>
        <v>0</v>
      </c>
      <c r="AH30" cm="1">
        <f t="array" aca="1" ref="AH30" ca="1">INDIRECT($A$1&amp;AH$1&amp;$A30)</f>
        <v>0</v>
      </c>
      <c r="AI30" cm="1">
        <f t="array" aca="1" ref="AI30" ca="1">INDIRECT($A$1&amp;AI$1&amp;$A30)</f>
        <v>0</v>
      </c>
      <c r="AJ30" t="str" cm="1">
        <f t="array" aca="1" ref="AJ30" ca="1">INDIRECT($A$1&amp;AJ$1&amp;$A30)</f>
        <v>disponible</v>
      </c>
      <c r="AK30" cm="1">
        <f t="array" aca="1" ref="AK30" ca="1">INDIRECT($A$1&amp;AK$1&amp;$A30)</f>
        <v>0</v>
      </c>
      <c r="AM30">
        <f t="shared" ca="1" si="4"/>
        <v>0</v>
      </c>
      <c r="AN30">
        <f t="shared" ca="1" si="4"/>
        <v>0</v>
      </c>
      <c r="AO30">
        <f t="shared" ca="1" si="4"/>
        <v>0</v>
      </c>
      <c r="AP30">
        <f t="shared" ca="1" si="4"/>
        <v>0</v>
      </c>
      <c r="AQ30">
        <f t="shared" ca="1" si="4"/>
        <v>0</v>
      </c>
      <c r="AR30">
        <f t="shared" ca="1" si="4"/>
        <v>1</v>
      </c>
      <c r="AS30">
        <f t="shared" ca="1" si="4"/>
        <v>0</v>
      </c>
      <c r="AU30" cm="1">
        <f t="array" aca="1" ref="AU30" ca="1">INDIRECT($A$1&amp;AU$1&amp;$A30)</f>
        <v>0</v>
      </c>
      <c r="AV30" cm="1">
        <f t="array" aca="1" ref="AV30" ca="1">INDIRECT($A$1&amp;AV$1&amp;$A30)</f>
        <v>0</v>
      </c>
      <c r="AW30" cm="1">
        <f t="array" aca="1" ref="AW30" ca="1">INDIRECT($A$1&amp;AW$1&amp;$A30)</f>
        <v>0</v>
      </c>
      <c r="AX30" cm="1">
        <f t="array" aca="1" ref="AX30" ca="1">INDIRECT($A$1&amp;AX$1&amp;$A30)</f>
        <v>0</v>
      </c>
      <c r="AY30" cm="1">
        <f t="array" aca="1" ref="AY30" ca="1">INDIRECT($A$1&amp;AY$1&amp;$A30)</f>
        <v>0</v>
      </c>
      <c r="AZ30" cm="1">
        <f t="array" aca="1" ref="AZ30" ca="1">INDIRECT($A$1&amp;AZ$1&amp;$A30)</f>
        <v>0</v>
      </c>
      <c r="BA30" cm="1">
        <f t="array" aca="1" ref="BA30" ca="1">INDIRECT($A$1&amp;BA$1&amp;$A30)</f>
        <v>0</v>
      </c>
      <c r="BB30" cm="1">
        <f t="array" aca="1" ref="BB30" ca="1">INDIRECT($A$1&amp;BB$1&amp;$A30)</f>
        <v>0</v>
      </c>
      <c r="BC30" cm="1">
        <f t="array" aca="1" ref="BC30" ca="1">INDIRECT($A$1&amp;BC$1&amp;$A30)</f>
        <v>0</v>
      </c>
      <c r="BD30" cm="1">
        <f t="array" aca="1" ref="BD30" ca="1">INDIRECT($A$1&amp;BD$1&amp;$A30)</f>
        <v>0</v>
      </c>
      <c r="BE30" cm="1">
        <f t="array" aca="1" ref="BE30" ca="1">INDIRECT($A$1&amp;BE$1&amp;$A30)</f>
        <v>0</v>
      </c>
      <c r="BF30" cm="1">
        <f t="array" aca="1" ref="BF30" ca="1">INDIRECT($A$1&amp;BF$1&amp;$A30)</f>
        <v>0</v>
      </c>
      <c r="BG30" cm="1">
        <f t="array" aca="1" ref="BG30" ca="1">INDIRECT($A$1&amp;BG$1&amp;$A30)</f>
        <v>0</v>
      </c>
      <c r="BH30" cm="1">
        <f t="array" aca="1" ref="BH30" ca="1">INDIRECT($A$1&amp;BH$1&amp;$A30)</f>
        <v>0</v>
      </c>
      <c r="BI30" cm="1">
        <f t="array" aca="1" ref="BI30" ca="1">INDIRECT($A$1&amp;BI$1&amp;$A30)</f>
        <v>0</v>
      </c>
      <c r="BJ30" cm="1">
        <f t="array" aca="1" ref="BJ30" ca="1">INDIRECT($A$1&amp;BJ$1&amp;$A30)</f>
        <v>0</v>
      </c>
      <c r="BK30" cm="1">
        <f t="array" aca="1" ref="BK30" ca="1">INDIRECT($A$1&amp;BK$1&amp;$A30)</f>
        <v>0</v>
      </c>
      <c r="BL30" cm="1">
        <f t="array" aca="1" ref="BL30" ca="1">INDIRECT($A$1&amp;BL$1&amp;$A30)</f>
        <v>0</v>
      </c>
      <c r="BM30" cm="1">
        <f t="array" aca="1" ref="BM30" ca="1">INDIRECT($A$1&amp;BM$1&amp;$A30)</f>
        <v>0</v>
      </c>
      <c r="BN30" cm="1">
        <f t="array" aca="1" ref="BN30" ca="1">INDIRECT($A$1&amp;BN$1&amp;$A30)</f>
        <v>0</v>
      </c>
      <c r="BO30" cm="1">
        <f t="array" aca="1" ref="BO30" ca="1">INDIRECT($A$1&amp;BO$1&amp;$A30)</f>
        <v>0</v>
      </c>
      <c r="BP30" cm="1">
        <f t="array" aca="1" ref="BP30" ca="1">INDIRECT($A$1&amp;BP$1&amp;$A30)</f>
        <v>0</v>
      </c>
      <c r="BQ30" cm="1">
        <f t="array" aca="1" ref="BQ30" ca="1">INDIRECT($A$1&amp;BQ$1&amp;$A30)</f>
        <v>0</v>
      </c>
      <c r="BR30" cm="1">
        <f t="array" aca="1" ref="BR30" ca="1">INDIRECT($A$1&amp;BR$1&amp;$A30)</f>
        <v>0</v>
      </c>
      <c r="BS30" cm="1">
        <f t="array" aca="1" ref="BS30" ca="1">INDIRECT($A$1&amp;BS$1&amp;$A30)</f>
        <v>0</v>
      </c>
      <c r="BT30" cm="1">
        <f t="array" aca="1" ref="BT30" ca="1">INDIRECT($A$1&amp;BT$1&amp;$A30)</f>
        <v>0</v>
      </c>
      <c r="BU30" cm="1">
        <f t="array" aca="1" ref="BU30" ca="1">INDIRECT($A$1&amp;BU$1&amp;$A30)</f>
        <v>0</v>
      </c>
    </row>
    <row r="31" spans="1:73" x14ac:dyDescent="0.35">
      <c r="A31" s="65">
        <f t="shared" si="2"/>
        <v>16</v>
      </c>
      <c r="C31" t="str" cm="1">
        <f t="array" aca="1" ref="C31" ca="1">INDIRECT($A$1&amp;C$1&amp;$A31)</f>
        <v>marche_ouahigouya</v>
      </c>
      <c r="D31">
        <f t="shared" ca="1" si="3"/>
        <v>0</v>
      </c>
      <c r="E31">
        <f t="shared" ca="1" si="3"/>
        <v>0</v>
      </c>
      <c r="F31">
        <f t="shared" ca="1" si="3"/>
        <v>0</v>
      </c>
      <c r="G31">
        <f t="shared" ca="1" si="3"/>
        <v>0</v>
      </c>
      <c r="H31">
        <f t="shared" ca="1" si="3"/>
        <v>0</v>
      </c>
      <c r="I31">
        <f t="shared" ca="1" si="3"/>
        <v>0</v>
      </c>
      <c r="J31">
        <f t="shared" ca="1" si="3"/>
        <v>0</v>
      </c>
      <c r="K31">
        <f t="shared" ca="1" si="3"/>
        <v>0</v>
      </c>
      <c r="L31">
        <f t="shared" ca="1" si="3"/>
        <v>0</v>
      </c>
      <c r="M31">
        <f t="shared" ca="1" si="3"/>
        <v>0</v>
      </c>
      <c r="N31">
        <f t="shared" ca="1" si="3"/>
        <v>0</v>
      </c>
      <c r="P31" t="str" cm="1">
        <f t="array" aca="1" ref="P31" ca="1">INDIRECT($A$1&amp;P$1&amp;$A31)</f>
        <v>disponible</v>
      </c>
      <c r="Q31" t="str" cm="1">
        <f t="array" aca="1" ref="Q31" ca="1">INDIRECT($A$1&amp;Q$1&amp;$A31)</f>
        <v>peudisponible</v>
      </c>
      <c r="R31" t="str" cm="1">
        <f t="array" aca="1" ref="R31" ca="1">INDIRECT($A$1&amp;R$1&amp;$A31)</f>
        <v>disponible</v>
      </c>
      <c r="S31" cm="1">
        <f t="array" aca="1" ref="S31" ca="1">INDIRECT($A$1&amp;S$1&amp;$A31)</f>
        <v>0</v>
      </c>
      <c r="T31" cm="1">
        <f t="array" aca="1" ref="T31" ca="1">INDIRECT($A$1&amp;T$1&amp;$A31)</f>
        <v>0</v>
      </c>
      <c r="U31" cm="1">
        <f t="array" aca="1" ref="U31" ca="1">INDIRECT($A$1&amp;U$1&amp;$A31)</f>
        <v>0</v>
      </c>
      <c r="V31" cm="1">
        <f t="array" aca="1" ref="V31" ca="1">INDIRECT($A$1&amp;V$1&amp;$A31)</f>
        <v>0</v>
      </c>
      <c r="W31" cm="1">
        <f t="array" aca="1" ref="W31" ca="1">INDIRECT($A$1&amp;W$1&amp;$A31)</f>
        <v>0</v>
      </c>
      <c r="X31" cm="1">
        <f t="array" aca="1" ref="X31" ca="1">INDIRECT($A$1&amp;X$1&amp;$A31)</f>
        <v>0</v>
      </c>
      <c r="Y31" cm="1">
        <f t="array" aca="1" ref="Y31" ca="1">INDIRECT($A$1&amp;Y$1&amp;$A31)</f>
        <v>0</v>
      </c>
      <c r="Z31" cm="1">
        <f t="array" aca="1" ref="Z31" ca="1">INDIRECT($A$1&amp;Z$1&amp;$A31)</f>
        <v>0</v>
      </c>
      <c r="AA31" cm="1">
        <f t="array" aca="1" ref="AA31" ca="1">INDIRECT($A$1&amp;AA$1&amp;$A31)</f>
        <v>0</v>
      </c>
      <c r="AB31" cm="1">
        <f t="array" aca="1" ref="AB31" ca="1">INDIRECT($A$1&amp;AB$1&amp;$A31)</f>
        <v>0</v>
      </c>
      <c r="AC31" t="str" cm="1">
        <f t="array" aca="1" ref="AC31" ca="1">INDIRECT($A$1&amp;AC$1&amp;$A31)</f>
        <v>disponible</v>
      </c>
      <c r="AD31" cm="1">
        <f t="array" aca="1" ref="AD31" ca="1">INDIRECT($A$1&amp;AD$1&amp;$A31)</f>
        <v>0</v>
      </c>
      <c r="AE31" t="str" cm="1">
        <f t="array" aca="1" ref="AE31" ca="1">INDIRECT($A$1&amp;AE$1&amp;$A31)</f>
        <v>disponible</v>
      </c>
      <c r="AF31" cm="1">
        <f t="array" aca="1" ref="AF31" ca="1">INDIRECT($A$1&amp;AF$1&amp;$A31)</f>
        <v>0</v>
      </c>
      <c r="AG31" cm="1">
        <f t="array" aca="1" ref="AG31" ca="1">INDIRECT($A$1&amp;AG$1&amp;$A31)</f>
        <v>0</v>
      </c>
      <c r="AH31" cm="1">
        <f t="array" aca="1" ref="AH31" ca="1">INDIRECT($A$1&amp;AH$1&amp;$A31)</f>
        <v>0</v>
      </c>
      <c r="AI31" cm="1">
        <f t="array" aca="1" ref="AI31" ca="1">INDIRECT($A$1&amp;AI$1&amp;$A31)</f>
        <v>0</v>
      </c>
      <c r="AJ31" cm="1">
        <f t="array" aca="1" ref="AJ31" ca="1">INDIRECT($A$1&amp;AJ$1&amp;$A31)</f>
        <v>0</v>
      </c>
      <c r="AK31" cm="1">
        <f t="array" aca="1" ref="AK31" ca="1">INDIRECT($A$1&amp;AK$1&amp;$A31)</f>
        <v>0</v>
      </c>
      <c r="AM31">
        <f t="shared" ca="1" si="4"/>
        <v>0</v>
      </c>
      <c r="AN31">
        <f t="shared" ca="1" si="4"/>
        <v>0</v>
      </c>
      <c r="AO31">
        <f t="shared" ca="1" si="4"/>
        <v>0</v>
      </c>
      <c r="AP31">
        <f t="shared" ca="1" si="4"/>
        <v>0</v>
      </c>
      <c r="AQ31">
        <f t="shared" ca="1" si="4"/>
        <v>0</v>
      </c>
      <c r="AR31">
        <f t="shared" ca="1" si="4"/>
        <v>0</v>
      </c>
      <c r="AS31">
        <f t="shared" ca="1" si="4"/>
        <v>0</v>
      </c>
      <c r="AU31" cm="1">
        <f t="array" aca="1" ref="AU31" ca="1">INDIRECT($A$1&amp;AU$1&amp;$A31)</f>
        <v>0</v>
      </c>
      <c r="AV31" cm="1">
        <f t="array" aca="1" ref="AV31" ca="1">INDIRECT($A$1&amp;AV$1&amp;$A31)</f>
        <v>0</v>
      </c>
      <c r="AW31" cm="1">
        <f t="array" aca="1" ref="AW31" ca="1">INDIRECT($A$1&amp;AW$1&amp;$A31)</f>
        <v>0</v>
      </c>
      <c r="AX31" cm="1">
        <f t="array" aca="1" ref="AX31" ca="1">INDIRECT($A$1&amp;AX$1&amp;$A31)</f>
        <v>0</v>
      </c>
      <c r="AY31" cm="1">
        <f t="array" aca="1" ref="AY31" ca="1">INDIRECT($A$1&amp;AY$1&amp;$A31)</f>
        <v>0</v>
      </c>
      <c r="AZ31" cm="1">
        <f t="array" aca="1" ref="AZ31" ca="1">INDIRECT($A$1&amp;AZ$1&amp;$A31)</f>
        <v>0</v>
      </c>
      <c r="BA31" cm="1">
        <f t="array" aca="1" ref="BA31" ca="1">INDIRECT($A$1&amp;BA$1&amp;$A31)</f>
        <v>0</v>
      </c>
      <c r="BB31" cm="1">
        <f t="array" aca="1" ref="BB31" ca="1">INDIRECT($A$1&amp;BB$1&amp;$A31)</f>
        <v>0</v>
      </c>
      <c r="BC31" cm="1">
        <f t="array" aca="1" ref="BC31" ca="1">INDIRECT($A$1&amp;BC$1&amp;$A31)</f>
        <v>0</v>
      </c>
      <c r="BD31" cm="1">
        <f t="array" aca="1" ref="BD31" ca="1">INDIRECT($A$1&amp;BD$1&amp;$A31)</f>
        <v>0</v>
      </c>
      <c r="BE31" cm="1">
        <f t="array" aca="1" ref="BE31" ca="1">INDIRECT($A$1&amp;BE$1&amp;$A31)</f>
        <v>0</v>
      </c>
      <c r="BF31" cm="1">
        <f t="array" aca="1" ref="BF31" ca="1">INDIRECT($A$1&amp;BF$1&amp;$A31)</f>
        <v>0</v>
      </c>
      <c r="BG31" cm="1">
        <f t="array" aca="1" ref="BG31" ca="1">INDIRECT($A$1&amp;BG$1&amp;$A31)</f>
        <v>0</v>
      </c>
      <c r="BH31" cm="1">
        <f t="array" aca="1" ref="BH31" ca="1">INDIRECT($A$1&amp;BH$1&amp;$A31)</f>
        <v>0</v>
      </c>
      <c r="BI31" cm="1">
        <f t="array" aca="1" ref="BI31" ca="1">INDIRECT($A$1&amp;BI$1&amp;$A31)</f>
        <v>0</v>
      </c>
      <c r="BJ31" cm="1">
        <f t="array" aca="1" ref="BJ31" ca="1">INDIRECT($A$1&amp;BJ$1&amp;$A31)</f>
        <v>0</v>
      </c>
      <c r="BK31" cm="1">
        <f t="array" aca="1" ref="BK31" ca="1">INDIRECT($A$1&amp;BK$1&amp;$A31)</f>
        <v>0</v>
      </c>
      <c r="BL31" cm="1">
        <f t="array" aca="1" ref="BL31" ca="1">INDIRECT($A$1&amp;BL$1&amp;$A31)</f>
        <v>0</v>
      </c>
      <c r="BM31" cm="1">
        <f t="array" aca="1" ref="BM31" ca="1">INDIRECT($A$1&amp;BM$1&amp;$A31)</f>
        <v>0</v>
      </c>
      <c r="BN31" cm="1">
        <f t="array" aca="1" ref="BN31" ca="1">INDIRECT($A$1&amp;BN$1&amp;$A31)</f>
        <v>0</v>
      </c>
      <c r="BO31" cm="1">
        <f t="array" aca="1" ref="BO31" ca="1">INDIRECT($A$1&amp;BO$1&amp;$A31)</f>
        <v>0</v>
      </c>
      <c r="BP31" cm="1">
        <f t="array" aca="1" ref="BP31" ca="1">INDIRECT($A$1&amp;BP$1&amp;$A31)</f>
        <v>0</v>
      </c>
      <c r="BQ31" cm="1">
        <f t="array" aca="1" ref="BQ31" ca="1">INDIRECT($A$1&amp;BQ$1&amp;$A31)</f>
        <v>0</v>
      </c>
      <c r="BR31" cm="1">
        <f t="array" aca="1" ref="BR31" ca="1">INDIRECT($A$1&amp;BR$1&amp;$A31)</f>
        <v>0</v>
      </c>
      <c r="BS31" cm="1">
        <f t="array" aca="1" ref="BS31" ca="1">INDIRECT($A$1&amp;BS$1&amp;$A31)</f>
        <v>0</v>
      </c>
      <c r="BT31" cm="1">
        <f t="array" aca="1" ref="BT31" ca="1">INDIRECT($A$1&amp;BT$1&amp;$A31)</f>
        <v>0</v>
      </c>
      <c r="BU31" cm="1">
        <f t="array" aca="1" ref="BU31" ca="1">INDIRECT($A$1&amp;BU$1&amp;$A31)</f>
        <v>0</v>
      </c>
    </row>
    <row r="32" spans="1:73" x14ac:dyDescent="0.35">
      <c r="A32" s="65">
        <f t="shared" si="2"/>
        <v>17</v>
      </c>
      <c r="C32" t="str" cm="1">
        <f t="array" aca="1" ref="C32" ca="1">INDIRECT($A$1&amp;C$1&amp;$A32)</f>
        <v>marche_ouahigouya</v>
      </c>
      <c r="D32">
        <f t="shared" ca="1" si="3"/>
        <v>0</v>
      </c>
      <c r="E32">
        <f t="shared" ca="1" si="3"/>
        <v>0</v>
      </c>
      <c r="F32">
        <f t="shared" ca="1" si="3"/>
        <v>0</v>
      </c>
      <c r="G32">
        <f t="shared" ca="1" si="3"/>
        <v>0</v>
      </c>
      <c r="H32">
        <f t="shared" ca="1" si="3"/>
        <v>0</v>
      </c>
      <c r="I32">
        <f t="shared" ca="1" si="3"/>
        <v>0</v>
      </c>
      <c r="J32">
        <f t="shared" ca="1" si="3"/>
        <v>0</v>
      </c>
      <c r="K32">
        <f t="shared" ca="1" si="3"/>
        <v>0</v>
      </c>
      <c r="L32">
        <f t="shared" ca="1" si="3"/>
        <v>0</v>
      </c>
      <c r="M32">
        <f t="shared" ca="1" si="3"/>
        <v>0</v>
      </c>
      <c r="N32">
        <f t="shared" ca="1" si="3"/>
        <v>0</v>
      </c>
      <c r="P32" cm="1">
        <f t="array" aca="1" ref="P32" ca="1">INDIRECT($A$1&amp;P$1&amp;$A32)</f>
        <v>0</v>
      </c>
      <c r="Q32" cm="1">
        <f t="array" aca="1" ref="Q32" ca="1">INDIRECT($A$1&amp;Q$1&amp;$A32)</f>
        <v>0</v>
      </c>
      <c r="R32" cm="1">
        <f t="array" aca="1" ref="R32" ca="1">INDIRECT($A$1&amp;R$1&amp;$A32)</f>
        <v>0</v>
      </c>
      <c r="S32" cm="1">
        <f t="array" aca="1" ref="S32" ca="1">INDIRECT($A$1&amp;S$1&amp;$A32)</f>
        <v>0</v>
      </c>
      <c r="T32" cm="1">
        <f t="array" aca="1" ref="T32" ca="1">INDIRECT($A$1&amp;T$1&amp;$A32)</f>
        <v>0</v>
      </c>
      <c r="U32" cm="1">
        <f t="array" aca="1" ref="U32" ca="1">INDIRECT($A$1&amp;U$1&amp;$A32)</f>
        <v>0</v>
      </c>
      <c r="V32" cm="1">
        <f t="array" aca="1" ref="V32" ca="1">INDIRECT($A$1&amp;V$1&amp;$A32)</f>
        <v>0</v>
      </c>
      <c r="W32" cm="1">
        <f t="array" aca="1" ref="W32" ca="1">INDIRECT($A$1&amp;W$1&amp;$A32)</f>
        <v>0</v>
      </c>
      <c r="X32" cm="1">
        <f t="array" aca="1" ref="X32" ca="1">INDIRECT($A$1&amp;X$1&amp;$A32)</f>
        <v>0</v>
      </c>
      <c r="Y32" cm="1">
        <f t="array" aca="1" ref="Y32" ca="1">INDIRECT($A$1&amp;Y$1&amp;$A32)</f>
        <v>0</v>
      </c>
      <c r="Z32" t="str" cm="1">
        <f t="array" aca="1" ref="Z32" ca="1">INDIRECT($A$1&amp;Z$1&amp;$A32)</f>
        <v>disponible</v>
      </c>
      <c r="AA32" t="str" cm="1">
        <f t="array" aca="1" ref="AA32" ca="1">INDIRECT($A$1&amp;AA$1&amp;$A32)</f>
        <v>disponible</v>
      </c>
      <c r="AB32" t="str" cm="1">
        <f t="array" aca="1" ref="AB32" ca="1">INDIRECT($A$1&amp;AB$1&amp;$A32)</f>
        <v>disponible</v>
      </c>
      <c r="AC32" cm="1">
        <f t="array" aca="1" ref="AC32" ca="1">INDIRECT($A$1&amp;AC$1&amp;$A32)</f>
        <v>0</v>
      </c>
      <c r="AD32" t="str" cm="1">
        <f t="array" aca="1" ref="AD32" ca="1">INDIRECT($A$1&amp;AD$1&amp;$A32)</f>
        <v>disponible</v>
      </c>
      <c r="AE32" cm="1">
        <f t="array" aca="1" ref="AE32" ca="1">INDIRECT($A$1&amp;AE$1&amp;$A32)</f>
        <v>0</v>
      </c>
      <c r="AF32" t="str" cm="1">
        <f t="array" aca="1" ref="AF32" ca="1">INDIRECT($A$1&amp;AF$1&amp;$A32)</f>
        <v>disponible</v>
      </c>
      <c r="AG32" t="str" cm="1">
        <f t="array" aca="1" ref="AG32" ca="1">INDIRECT($A$1&amp;AG$1&amp;$A32)</f>
        <v>disponible</v>
      </c>
      <c r="AH32" t="str" cm="1">
        <f t="array" aca="1" ref="AH32" ca="1">INDIRECT($A$1&amp;AH$1&amp;$A32)</f>
        <v>disponible</v>
      </c>
      <c r="AI32" t="str" cm="1">
        <f t="array" aca="1" ref="AI32" ca="1">INDIRECT($A$1&amp;AI$1&amp;$A32)</f>
        <v>disponible</v>
      </c>
      <c r="AJ32" t="str" cm="1">
        <f t="array" aca="1" ref="AJ32" ca="1">INDIRECT($A$1&amp;AJ$1&amp;$A32)</f>
        <v>disponible</v>
      </c>
      <c r="AK32" t="str" cm="1">
        <f t="array" aca="1" ref="AK32" ca="1">INDIRECT($A$1&amp;AK$1&amp;$A32)</f>
        <v>disponible</v>
      </c>
      <c r="AM32">
        <f t="shared" ca="1" si="4"/>
        <v>0</v>
      </c>
      <c r="AN32">
        <f t="shared" ca="1" si="4"/>
        <v>0</v>
      </c>
      <c r="AO32">
        <f t="shared" ca="1" si="4"/>
        <v>0</v>
      </c>
      <c r="AP32">
        <f t="shared" ca="1" si="4"/>
        <v>0</v>
      </c>
      <c r="AQ32">
        <f t="shared" ca="1" si="4"/>
        <v>0</v>
      </c>
      <c r="AR32">
        <f t="shared" ca="1" si="4"/>
        <v>0</v>
      </c>
      <c r="AS32">
        <f t="shared" ca="1" si="4"/>
        <v>0</v>
      </c>
      <c r="AU32" cm="1">
        <f t="array" aca="1" ref="AU32" ca="1">INDIRECT($A$1&amp;AU$1&amp;$A32)</f>
        <v>0</v>
      </c>
      <c r="AV32" cm="1">
        <f t="array" aca="1" ref="AV32" ca="1">INDIRECT($A$1&amp;AV$1&amp;$A32)</f>
        <v>0</v>
      </c>
      <c r="AW32" cm="1">
        <f t="array" aca="1" ref="AW32" ca="1">INDIRECT($A$1&amp;AW$1&amp;$A32)</f>
        <v>0</v>
      </c>
      <c r="AX32" cm="1">
        <f t="array" aca="1" ref="AX32" ca="1">INDIRECT($A$1&amp;AX$1&amp;$A32)</f>
        <v>0</v>
      </c>
      <c r="AY32" cm="1">
        <f t="array" aca="1" ref="AY32" ca="1">INDIRECT($A$1&amp;AY$1&amp;$A32)</f>
        <v>0</v>
      </c>
      <c r="AZ32" cm="1">
        <f t="array" aca="1" ref="AZ32" ca="1">INDIRECT($A$1&amp;AZ$1&amp;$A32)</f>
        <v>0</v>
      </c>
      <c r="BA32" cm="1">
        <f t="array" aca="1" ref="BA32" ca="1">INDIRECT($A$1&amp;BA$1&amp;$A32)</f>
        <v>0</v>
      </c>
      <c r="BB32" cm="1">
        <f t="array" aca="1" ref="BB32" ca="1">INDIRECT($A$1&amp;BB$1&amp;$A32)</f>
        <v>0</v>
      </c>
      <c r="BC32" cm="1">
        <f t="array" aca="1" ref="BC32" ca="1">INDIRECT($A$1&amp;BC$1&amp;$A32)</f>
        <v>0</v>
      </c>
      <c r="BD32" cm="1">
        <f t="array" aca="1" ref="BD32" ca="1">INDIRECT($A$1&amp;BD$1&amp;$A32)</f>
        <v>0</v>
      </c>
      <c r="BE32" cm="1">
        <f t="array" aca="1" ref="BE32" ca="1">INDIRECT($A$1&amp;BE$1&amp;$A32)</f>
        <v>0</v>
      </c>
      <c r="BF32" cm="1">
        <f t="array" aca="1" ref="BF32" ca="1">INDIRECT($A$1&amp;BF$1&amp;$A32)</f>
        <v>0</v>
      </c>
      <c r="BG32" cm="1">
        <f t="array" aca="1" ref="BG32" ca="1">INDIRECT($A$1&amp;BG$1&amp;$A32)</f>
        <v>0</v>
      </c>
      <c r="BH32" cm="1">
        <f t="array" aca="1" ref="BH32" ca="1">INDIRECT($A$1&amp;BH$1&amp;$A32)</f>
        <v>0</v>
      </c>
      <c r="BI32" cm="1">
        <f t="array" aca="1" ref="BI32" ca="1">INDIRECT($A$1&amp;BI$1&amp;$A32)</f>
        <v>0</v>
      </c>
      <c r="BJ32" cm="1">
        <f t="array" aca="1" ref="BJ32" ca="1">INDIRECT($A$1&amp;BJ$1&amp;$A32)</f>
        <v>0</v>
      </c>
      <c r="BK32" cm="1">
        <f t="array" aca="1" ref="BK32" ca="1">INDIRECT($A$1&amp;BK$1&amp;$A32)</f>
        <v>0</v>
      </c>
      <c r="BL32" cm="1">
        <f t="array" aca="1" ref="BL32" ca="1">INDIRECT($A$1&amp;BL$1&amp;$A32)</f>
        <v>0</v>
      </c>
      <c r="BM32" cm="1">
        <f t="array" aca="1" ref="BM32" ca="1">INDIRECT($A$1&amp;BM$1&amp;$A32)</f>
        <v>0</v>
      </c>
      <c r="BN32" cm="1">
        <f t="array" aca="1" ref="BN32" ca="1">INDIRECT($A$1&amp;BN$1&amp;$A32)</f>
        <v>0</v>
      </c>
      <c r="BO32" cm="1">
        <f t="array" aca="1" ref="BO32" ca="1">INDIRECT($A$1&amp;BO$1&amp;$A32)</f>
        <v>0</v>
      </c>
      <c r="BP32" cm="1">
        <f t="array" aca="1" ref="BP32" ca="1">INDIRECT($A$1&amp;BP$1&amp;$A32)</f>
        <v>0</v>
      </c>
      <c r="BQ32" cm="1">
        <f t="array" aca="1" ref="BQ32" ca="1">INDIRECT($A$1&amp;BQ$1&amp;$A32)</f>
        <v>0</v>
      </c>
      <c r="BR32" cm="1">
        <f t="array" aca="1" ref="BR32" ca="1">INDIRECT($A$1&amp;BR$1&amp;$A32)</f>
        <v>0</v>
      </c>
      <c r="BS32" cm="1">
        <f t="array" aca="1" ref="BS32" ca="1">INDIRECT($A$1&amp;BS$1&amp;$A32)</f>
        <v>0</v>
      </c>
      <c r="BT32" cm="1">
        <f t="array" aca="1" ref="BT32" ca="1">INDIRECT($A$1&amp;BT$1&amp;$A32)</f>
        <v>0</v>
      </c>
      <c r="BU32" cm="1">
        <f t="array" aca="1" ref="BU32" ca="1">INDIRECT($A$1&amp;BU$1&amp;$A32)</f>
        <v>0</v>
      </c>
    </row>
    <row r="33" spans="1:73" x14ac:dyDescent="0.35">
      <c r="A33" s="65">
        <f t="shared" si="2"/>
        <v>18</v>
      </c>
      <c r="C33" t="str" cm="1">
        <f t="array" aca="1" ref="C33" ca="1">INDIRECT($A$1&amp;C$1&amp;$A33)</f>
        <v>marche_ouahigouya</v>
      </c>
      <c r="D33">
        <f t="shared" ca="1" si="3"/>
        <v>0</v>
      </c>
      <c r="E33">
        <f t="shared" ca="1" si="3"/>
        <v>0</v>
      </c>
      <c r="F33">
        <f t="shared" ca="1" si="3"/>
        <v>0</v>
      </c>
      <c r="G33">
        <f t="shared" ca="1" si="3"/>
        <v>0</v>
      </c>
      <c r="H33">
        <f t="shared" ca="1" si="3"/>
        <v>0</v>
      </c>
      <c r="I33">
        <f t="shared" ca="1" si="3"/>
        <v>0</v>
      </c>
      <c r="J33">
        <f t="shared" ca="1" si="3"/>
        <v>0</v>
      </c>
      <c r="K33">
        <f t="shared" ca="1" si="3"/>
        <v>0</v>
      </c>
      <c r="L33">
        <f t="shared" ca="1" si="3"/>
        <v>0</v>
      </c>
      <c r="M33">
        <f t="shared" ca="1" si="3"/>
        <v>0</v>
      </c>
      <c r="N33">
        <f t="shared" ca="1" si="3"/>
        <v>0</v>
      </c>
      <c r="P33" cm="1">
        <f t="array" aca="1" ref="P33" ca="1">INDIRECT($A$1&amp;P$1&amp;$A33)</f>
        <v>0</v>
      </c>
      <c r="Q33" cm="1">
        <f t="array" aca="1" ref="Q33" ca="1">INDIRECT($A$1&amp;Q$1&amp;$A33)</f>
        <v>0</v>
      </c>
      <c r="R33" cm="1">
        <f t="array" aca="1" ref="R33" ca="1">INDIRECT($A$1&amp;R$1&amp;$A33)</f>
        <v>0</v>
      </c>
      <c r="S33" t="str" cm="1">
        <f t="array" aca="1" ref="S33" ca="1">INDIRECT($A$1&amp;S$1&amp;$A33)</f>
        <v>disponible</v>
      </c>
      <c r="T33" t="str" cm="1">
        <f t="array" aca="1" ref="T33" ca="1">INDIRECT($A$1&amp;T$1&amp;$A33)</f>
        <v>disponible</v>
      </c>
      <c r="U33" t="str" cm="1">
        <f t="array" aca="1" ref="U33" ca="1">INDIRECT($A$1&amp;U$1&amp;$A33)</f>
        <v>disponible</v>
      </c>
      <c r="V33" t="str" cm="1">
        <f t="array" aca="1" ref="V33" ca="1">INDIRECT($A$1&amp;V$1&amp;$A33)</f>
        <v>disponible</v>
      </c>
      <c r="W33" cm="1">
        <f t="array" aca="1" ref="W33" ca="1">INDIRECT($A$1&amp;W$1&amp;$A33)</f>
        <v>0</v>
      </c>
      <c r="X33" cm="1">
        <f t="array" aca="1" ref="X33" ca="1">INDIRECT($A$1&amp;X$1&amp;$A33)</f>
        <v>0</v>
      </c>
      <c r="Y33" cm="1">
        <f t="array" aca="1" ref="Y33" ca="1">INDIRECT($A$1&amp;Y$1&amp;$A33)</f>
        <v>0</v>
      </c>
      <c r="Z33" cm="1">
        <f t="array" aca="1" ref="Z33" ca="1">INDIRECT($A$1&amp;Z$1&amp;$A33)</f>
        <v>0</v>
      </c>
      <c r="AA33" cm="1">
        <f t="array" aca="1" ref="AA33" ca="1">INDIRECT($A$1&amp;AA$1&amp;$A33)</f>
        <v>0</v>
      </c>
      <c r="AB33" cm="1">
        <f t="array" aca="1" ref="AB33" ca="1">INDIRECT($A$1&amp;AB$1&amp;$A33)</f>
        <v>0</v>
      </c>
      <c r="AC33" cm="1">
        <f t="array" aca="1" ref="AC33" ca="1">INDIRECT($A$1&amp;AC$1&amp;$A33)</f>
        <v>0</v>
      </c>
      <c r="AD33" cm="1">
        <f t="array" aca="1" ref="AD33" ca="1">INDIRECT($A$1&amp;AD$1&amp;$A33)</f>
        <v>0</v>
      </c>
      <c r="AE33" cm="1">
        <f t="array" aca="1" ref="AE33" ca="1">INDIRECT($A$1&amp;AE$1&amp;$A33)</f>
        <v>0</v>
      </c>
      <c r="AF33" cm="1">
        <f t="array" aca="1" ref="AF33" ca="1">INDIRECT($A$1&amp;AF$1&amp;$A33)</f>
        <v>0</v>
      </c>
      <c r="AG33" cm="1">
        <f t="array" aca="1" ref="AG33" ca="1">INDIRECT($A$1&amp;AG$1&amp;$A33)</f>
        <v>0</v>
      </c>
      <c r="AH33" cm="1">
        <f t="array" aca="1" ref="AH33" ca="1">INDIRECT($A$1&amp;AH$1&amp;$A33)</f>
        <v>0</v>
      </c>
      <c r="AI33" cm="1">
        <f t="array" aca="1" ref="AI33" ca="1">INDIRECT($A$1&amp;AI$1&amp;$A33)</f>
        <v>0</v>
      </c>
      <c r="AJ33" cm="1">
        <f t="array" aca="1" ref="AJ33" ca="1">INDIRECT($A$1&amp;AJ$1&amp;$A33)</f>
        <v>0</v>
      </c>
      <c r="AK33" cm="1">
        <f t="array" aca="1" ref="AK33" ca="1">INDIRECT($A$1&amp;AK$1&amp;$A33)</f>
        <v>0</v>
      </c>
      <c r="AM33">
        <f t="shared" ca="1" si="4"/>
        <v>0</v>
      </c>
      <c r="AN33">
        <f t="shared" ca="1" si="4"/>
        <v>0</v>
      </c>
      <c r="AO33">
        <f t="shared" ca="1" si="4"/>
        <v>0</v>
      </c>
      <c r="AP33">
        <f t="shared" ca="1" si="4"/>
        <v>0</v>
      </c>
      <c r="AQ33">
        <f t="shared" ca="1" si="4"/>
        <v>0</v>
      </c>
      <c r="AR33">
        <f t="shared" ca="1" si="4"/>
        <v>0</v>
      </c>
      <c r="AS33">
        <f t="shared" ca="1" si="4"/>
        <v>0</v>
      </c>
      <c r="AU33" cm="1">
        <f t="array" aca="1" ref="AU33" ca="1">INDIRECT($A$1&amp;AU$1&amp;$A33)</f>
        <v>0</v>
      </c>
      <c r="AV33" cm="1">
        <f t="array" aca="1" ref="AV33" ca="1">INDIRECT($A$1&amp;AV$1&amp;$A33)</f>
        <v>0</v>
      </c>
      <c r="AW33" cm="1">
        <f t="array" aca="1" ref="AW33" ca="1">INDIRECT($A$1&amp;AW$1&amp;$A33)</f>
        <v>0</v>
      </c>
      <c r="AX33" cm="1">
        <f t="array" aca="1" ref="AX33" ca="1">INDIRECT($A$1&amp;AX$1&amp;$A33)</f>
        <v>0</v>
      </c>
      <c r="AY33" cm="1">
        <f t="array" aca="1" ref="AY33" ca="1">INDIRECT($A$1&amp;AY$1&amp;$A33)</f>
        <v>0</v>
      </c>
      <c r="AZ33" cm="1">
        <f t="array" aca="1" ref="AZ33" ca="1">INDIRECT($A$1&amp;AZ$1&amp;$A33)</f>
        <v>0</v>
      </c>
      <c r="BA33" cm="1">
        <f t="array" aca="1" ref="BA33" ca="1">INDIRECT($A$1&amp;BA$1&amp;$A33)</f>
        <v>0</v>
      </c>
      <c r="BB33" cm="1">
        <f t="array" aca="1" ref="BB33" ca="1">INDIRECT($A$1&amp;BB$1&amp;$A33)</f>
        <v>0</v>
      </c>
      <c r="BC33" cm="1">
        <f t="array" aca="1" ref="BC33" ca="1">INDIRECT($A$1&amp;BC$1&amp;$A33)</f>
        <v>0</v>
      </c>
      <c r="BD33" cm="1">
        <f t="array" aca="1" ref="BD33" ca="1">INDIRECT($A$1&amp;BD$1&amp;$A33)</f>
        <v>0</v>
      </c>
      <c r="BE33" cm="1">
        <f t="array" aca="1" ref="BE33" ca="1">INDIRECT($A$1&amp;BE$1&amp;$A33)</f>
        <v>0</v>
      </c>
      <c r="BF33" cm="1">
        <f t="array" aca="1" ref="BF33" ca="1">INDIRECT($A$1&amp;BF$1&amp;$A33)</f>
        <v>0</v>
      </c>
      <c r="BG33" cm="1">
        <f t="array" aca="1" ref="BG33" ca="1">INDIRECT($A$1&amp;BG$1&amp;$A33)</f>
        <v>0</v>
      </c>
      <c r="BH33" cm="1">
        <f t="array" aca="1" ref="BH33" ca="1">INDIRECT($A$1&amp;BH$1&amp;$A33)</f>
        <v>0</v>
      </c>
      <c r="BI33" cm="1">
        <f t="array" aca="1" ref="BI33" ca="1">INDIRECT($A$1&amp;BI$1&amp;$A33)</f>
        <v>0</v>
      </c>
      <c r="BJ33" cm="1">
        <f t="array" aca="1" ref="BJ33" ca="1">INDIRECT($A$1&amp;BJ$1&amp;$A33)</f>
        <v>0</v>
      </c>
      <c r="BK33" cm="1">
        <f t="array" aca="1" ref="BK33" ca="1">INDIRECT($A$1&amp;BK$1&amp;$A33)</f>
        <v>0</v>
      </c>
      <c r="BL33" cm="1">
        <f t="array" aca="1" ref="BL33" ca="1">INDIRECT($A$1&amp;BL$1&amp;$A33)</f>
        <v>0</v>
      </c>
      <c r="BM33" cm="1">
        <f t="array" aca="1" ref="BM33" ca="1">INDIRECT($A$1&amp;BM$1&amp;$A33)</f>
        <v>0</v>
      </c>
      <c r="BN33" cm="1">
        <f t="array" aca="1" ref="BN33" ca="1">INDIRECT($A$1&amp;BN$1&amp;$A33)</f>
        <v>0</v>
      </c>
      <c r="BO33" cm="1">
        <f t="array" aca="1" ref="BO33" ca="1">INDIRECT($A$1&amp;BO$1&amp;$A33)</f>
        <v>0</v>
      </c>
      <c r="BP33" cm="1">
        <f t="array" aca="1" ref="BP33" ca="1">INDIRECT($A$1&amp;BP$1&amp;$A33)</f>
        <v>0</v>
      </c>
      <c r="BQ33" cm="1">
        <f t="array" aca="1" ref="BQ33" ca="1">INDIRECT($A$1&amp;BQ$1&amp;$A33)</f>
        <v>0</v>
      </c>
      <c r="BR33" cm="1">
        <f t="array" aca="1" ref="BR33" ca="1">INDIRECT($A$1&amp;BR$1&amp;$A33)</f>
        <v>0</v>
      </c>
      <c r="BS33" cm="1">
        <f t="array" aca="1" ref="BS33" ca="1">INDIRECT($A$1&amp;BS$1&amp;$A33)</f>
        <v>0</v>
      </c>
      <c r="BT33" cm="1">
        <f t="array" aca="1" ref="BT33" ca="1">INDIRECT($A$1&amp;BT$1&amp;$A33)</f>
        <v>0</v>
      </c>
      <c r="BU33" cm="1">
        <f t="array" aca="1" ref="BU33" ca="1">INDIRECT($A$1&amp;BU$1&amp;$A33)</f>
        <v>0</v>
      </c>
    </row>
    <row r="34" spans="1:73" x14ac:dyDescent="0.35">
      <c r="A34" s="65">
        <f t="shared" si="2"/>
        <v>19</v>
      </c>
      <c r="C34" t="str" cm="1">
        <f t="array" aca="1" ref="C34" ca="1">INDIRECT($A$1&amp;C$1&amp;$A34)</f>
        <v>marche_ouahigouya</v>
      </c>
      <c r="D34">
        <f t="shared" ca="1" si="3"/>
        <v>0</v>
      </c>
      <c r="E34">
        <f t="shared" ca="1" si="3"/>
        <v>0</v>
      </c>
      <c r="F34">
        <f t="shared" ca="1" si="3"/>
        <v>0</v>
      </c>
      <c r="G34">
        <f t="shared" ca="1" si="3"/>
        <v>0</v>
      </c>
      <c r="H34">
        <f t="shared" ca="1" si="3"/>
        <v>0</v>
      </c>
      <c r="I34">
        <f t="shared" ca="1" si="3"/>
        <v>0</v>
      </c>
      <c r="J34">
        <f t="shared" ca="1" si="3"/>
        <v>0</v>
      </c>
      <c r="K34">
        <f t="shared" ca="1" si="3"/>
        <v>0</v>
      </c>
      <c r="L34">
        <f t="shared" ca="1" si="3"/>
        <v>0</v>
      </c>
      <c r="M34">
        <f t="shared" ca="1" si="3"/>
        <v>0</v>
      </c>
      <c r="N34">
        <f t="shared" ca="1" si="3"/>
        <v>0</v>
      </c>
      <c r="P34" cm="1">
        <f t="array" aca="1" ref="P34" ca="1">INDIRECT($A$1&amp;P$1&amp;$A34)</f>
        <v>0</v>
      </c>
      <c r="Q34" cm="1">
        <f t="array" aca="1" ref="Q34" ca="1">INDIRECT($A$1&amp;Q$1&amp;$A34)</f>
        <v>0</v>
      </c>
      <c r="R34" cm="1">
        <f t="array" aca="1" ref="R34" ca="1">INDIRECT($A$1&amp;R$1&amp;$A34)</f>
        <v>0</v>
      </c>
      <c r="S34" cm="1">
        <f t="array" aca="1" ref="S34" ca="1">INDIRECT($A$1&amp;S$1&amp;$A34)</f>
        <v>0</v>
      </c>
      <c r="T34" cm="1">
        <f t="array" aca="1" ref="T34" ca="1">INDIRECT($A$1&amp;T$1&amp;$A34)</f>
        <v>0</v>
      </c>
      <c r="U34" cm="1">
        <f t="array" aca="1" ref="U34" ca="1">INDIRECT($A$1&amp;U$1&amp;$A34)</f>
        <v>0</v>
      </c>
      <c r="V34" cm="1">
        <f t="array" aca="1" ref="V34" ca="1">INDIRECT($A$1&amp;V$1&amp;$A34)</f>
        <v>0</v>
      </c>
      <c r="W34" t="str" cm="1">
        <f t="array" aca="1" ref="W34" ca="1">INDIRECT($A$1&amp;W$1&amp;$A34)</f>
        <v>disponible</v>
      </c>
      <c r="X34" t="str" cm="1">
        <f t="array" aca="1" ref="X34" ca="1">INDIRECT($A$1&amp;X$1&amp;$A34)</f>
        <v>disponible</v>
      </c>
      <c r="Y34" t="str" cm="1">
        <f t="array" aca="1" ref="Y34" ca="1">INDIRECT($A$1&amp;Y$1&amp;$A34)</f>
        <v>disponible</v>
      </c>
      <c r="Z34" cm="1">
        <f t="array" aca="1" ref="Z34" ca="1">INDIRECT($A$1&amp;Z$1&amp;$A34)</f>
        <v>0</v>
      </c>
      <c r="AA34" cm="1">
        <f t="array" aca="1" ref="AA34" ca="1">INDIRECT($A$1&amp;AA$1&amp;$A34)</f>
        <v>0</v>
      </c>
      <c r="AB34" cm="1">
        <f t="array" aca="1" ref="AB34" ca="1">INDIRECT($A$1&amp;AB$1&amp;$A34)</f>
        <v>0</v>
      </c>
      <c r="AC34" cm="1">
        <f t="array" aca="1" ref="AC34" ca="1">INDIRECT($A$1&amp;AC$1&amp;$A34)</f>
        <v>0</v>
      </c>
      <c r="AD34" cm="1">
        <f t="array" aca="1" ref="AD34" ca="1">INDIRECT($A$1&amp;AD$1&amp;$A34)</f>
        <v>0</v>
      </c>
      <c r="AE34" cm="1">
        <f t="array" aca="1" ref="AE34" ca="1">INDIRECT($A$1&amp;AE$1&amp;$A34)</f>
        <v>0</v>
      </c>
      <c r="AF34" cm="1">
        <f t="array" aca="1" ref="AF34" ca="1">INDIRECT($A$1&amp;AF$1&amp;$A34)</f>
        <v>0</v>
      </c>
      <c r="AG34" cm="1">
        <f t="array" aca="1" ref="AG34" ca="1">INDIRECT($A$1&amp;AG$1&amp;$A34)</f>
        <v>0</v>
      </c>
      <c r="AH34" cm="1">
        <f t="array" aca="1" ref="AH34" ca="1">INDIRECT($A$1&amp;AH$1&amp;$A34)</f>
        <v>0</v>
      </c>
      <c r="AI34" cm="1">
        <f t="array" aca="1" ref="AI34" ca="1">INDIRECT($A$1&amp;AI$1&amp;$A34)</f>
        <v>0</v>
      </c>
      <c r="AJ34" cm="1">
        <f t="array" aca="1" ref="AJ34" ca="1">INDIRECT($A$1&amp;AJ$1&amp;$A34)</f>
        <v>0</v>
      </c>
      <c r="AK34" cm="1">
        <f t="array" aca="1" ref="AK34" ca="1">INDIRECT($A$1&amp;AK$1&amp;$A34)</f>
        <v>0</v>
      </c>
      <c r="AM34">
        <f t="shared" ca="1" si="4"/>
        <v>0</v>
      </c>
      <c r="AN34">
        <f t="shared" ca="1" si="4"/>
        <v>0</v>
      </c>
      <c r="AO34">
        <f t="shared" ca="1" si="4"/>
        <v>0</v>
      </c>
      <c r="AP34">
        <f t="shared" ca="1" si="4"/>
        <v>0</v>
      </c>
      <c r="AQ34">
        <f t="shared" ca="1" si="4"/>
        <v>0</v>
      </c>
      <c r="AR34">
        <f t="shared" ca="1" si="4"/>
        <v>0</v>
      </c>
      <c r="AS34">
        <f t="shared" ca="1" si="4"/>
        <v>0</v>
      </c>
      <c r="AU34" cm="1">
        <f t="array" aca="1" ref="AU34" ca="1">INDIRECT($A$1&amp;AU$1&amp;$A34)</f>
        <v>0</v>
      </c>
      <c r="AV34" cm="1">
        <f t="array" aca="1" ref="AV34" ca="1">INDIRECT($A$1&amp;AV$1&amp;$A34)</f>
        <v>0</v>
      </c>
      <c r="AW34" cm="1">
        <f t="array" aca="1" ref="AW34" ca="1">INDIRECT($A$1&amp;AW$1&amp;$A34)</f>
        <v>0</v>
      </c>
      <c r="AX34" cm="1">
        <f t="array" aca="1" ref="AX34" ca="1">INDIRECT($A$1&amp;AX$1&amp;$A34)</f>
        <v>0</v>
      </c>
      <c r="AY34" cm="1">
        <f t="array" aca="1" ref="AY34" ca="1">INDIRECT($A$1&amp;AY$1&amp;$A34)</f>
        <v>0</v>
      </c>
      <c r="AZ34" cm="1">
        <f t="array" aca="1" ref="AZ34" ca="1">INDIRECT($A$1&amp;AZ$1&amp;$A34)</f>
        <v>0</v>
      </c>
      <c r="BA34" cm="1">
        <f t="array" aca="1" ref="BA34" ca="1">INDIRECT($A$1&amp;BA$1&amp;$A34)</f>
        <v>0</v>
      </c>
      <c r="BB34" cm="1">
        <f t="array" aca="1" ref="BB34" ca="1">INDIRECT($A$1&amp;BB$1&amp;$A34)</f>
        <v>0</v>
      </c>
      <c r="BC34" cm="1">
        <f t="array" aca="1" ref="BC34" ca="1">INDIRECT($A$1&amp;BC$1&amp;$A34)</f>
        <v>0</v>
      </c>
      <c r="BD34" cm="1">
        <f t="array" aca="1" ref="BD34" ca="1">INDIRECT($A$1&amp;BD$1&amp;$A34)</f>
        <v>0</v>
      </c>
      <c r="BE34" cm="1">
        <f t="array" aca="1" ref="BE34" ca="1">INDIRECT($A$1&amp;BE$1&amp;$A34)</f>
        <v>0</v>
      </c>
      <c r="BF34" cm="1">
        <f t="array" aca="1" ref="BF34" ca="1">INDIRECT($A$1&amp;BF$1&amp;$A34)</f>
        <v>0</v>
      </c>
      <c r="BG34" cm="1">
        <f t="array" aca="1" ref="BG34" ca="1">INDIRECT($A$1&amp;BG$1&amp;$A34)</f>
        <v>0</v>
      </c>
      <c r="BH34" cm="1">
        <f t="array" aca="1" ref="BH34" ca="1">INDIRECT($A$1&amp;BH$1&amp;$A34)</f>
        <v>0</v>
      </c>
      <c r="BI34" cm="1">
        <f t="array" aca="1" ref="BI34" ca="1">INDIRECT($A$1&amp;BI$1&amp;$A34)</f>
        <v>0</v>
      </c>
      <c r="BJ34" cm="1">
        <f t="array" aca="1" ref="BJ34" ca="1">INDIRECT($A$1&amp;BJ$1&amp;$A34)</f>
        <v>0</v>
      </c>
      <c r="BK34" cm="1">
        <f t="array" aca="1" ref="BK34" ca="1">INDIRECT($A$1&amp;BK$1&amp;$A34)</f>
        <v>0</v>
      </c>
      <c r="BL34" cm="1">
        <f t="array" aca="1" ref="BL34" ca="1">INDIRECT($A$1&amp;BL$1&amp;$A34)</f>
        <v>0</v>
      </c>
      <c r="BM34" cm="1">
        <f t="array" aca="1" ref="BM34" ca="1">INDIRECT($A$1&amp;BM$1&amp;$A34)</f>
        <v>0</v>
      </c>
      <c r="BN34" cm="1">
        <f t="array" aca="1" ref="BN34" ca="1">INDIRECT($A$1&amp;BN$1&amp;$A34)</f>
        <v>0</v>
      </c>
      <c r="BO34" cm="1">
        <f t="array" aca="1" ref="BO34" ca="1">INDIRECT($A$1&amp;BO$1&amp;$A34)</f>
        <v>0</v>
      </c>
      <c r="BP34" cm="1">
        <f t="array" aca="1" ref="BP34" ca="1">INDIRECT($A$1&amp;BP$1&amp;$A34)</f>
        <v>0</v>
      </c>
      <c r="BQ34" cm="1">
        <f t="array" aca="1" ref="BQ34" ca="1">INDIRECT($A$1&amp;BQ$1&amp;$A34)</f>
        <v>0</v>
      </c>
      <c r="BR34" cm="1">
        <f t="array" aca="1" ref="BR34" ca="1">INDIRECT($A$1&amp;BR$1&amp;$A34)</f>
        <v>0</v>
      </c>
      <c r="BS34" cm="1">
        <f t="array" aca="1" ref="BS34" ca="1">INDIRECT($A$1&amp;BS$1&amp;$A34)</f>
        <v>0</v>
      </c>
      <c r="BT34" cm="1">
        <f t="array" aca="1" ref="BT34" ca="1">INDIRECT($A$1&amp;BT$1&amp;$A34)</f>
        <v>0</v>
      </c>
      <c r="BU34" cm="1">
        <f t="array" aca="1" ref="BU34" ca="1">INDIRECT($A$1&amp;BU$1&amp;$A34)</f>
        <v>0</v>
      </c>
    </row>
    <row r="35" spans="1:73" x14ac:dyDescent="0.35">
      <c r="A35" s="65">
        <f t="shared" si="2"/>
        <v>20</v>
      </c>
      <c r="C35" t="str" cm="1">
        <f t="array" aca="1" ref="C35" ca="1">INDIRECT($A$1&amp;C$1&amp;$A35)</f>
        <v>marche_ouahigouya</v>
      </c>
      <c r="D35">
        <f t="shared" ca="1" si="3"/>
        <v>0</v>
      </c>
      <c r="E35">
        <f t="shared" ca="1" si="3"/>
        <v>0</v>
      </c>
      <c r="F35">
        <f t="shared" ca="1" si="3"/>
        <v>0</v>
      </c>
      <c r="G35">
        <f t="shared" ca="1" si="3"/>
        <v>0</v>
      </c>
      <c r="H35">
        <f t="shared" ca="1" si="3"/>
        <v>0</v>
      </c>
      <c r="I35">
        <f t="shared" ca="1" si="3"/>
        <v>0</v>
      </c>
      <c r="J35">
        <f t="shared" ca="1" si="3"/>
        <v>0</v>
      </c>
      <c r="K35">
        <f t="shared" ca="1" si="3"/>
        <v>0</v>
      </c>
      <c r="L35">
        <f t="shared" ca="1" si="3"/>
        <v>0</v>
      </c>
      <c r="M35">
        <f t="shared" ca="1" si="3"/>
        <v>0</v>
      </c>
      <c r="N35">
        <f t="shared" ca="1" si="3"/>
        <v>0</v>
      </c>
      <c r="P35" cm="1">
        <f t="array" aca="1" ref="P35" ca="1">INDIRECT($A$1&amp;P$1&amp;$A35)</f>
        <v>0</v>
      </c>
      <c r="Q35" cm="1">
        <f t="array" aca="1" ref="Q35" ca="1">INDIRECT($A$1&amp;Q$1&amp;$A35)</f>
        <v>0</v>
      </c>
      <c r="R35" cm="1">
        <f t="array" aca="1" ref="R35" ca="1">INDIRECT($A$1&amp;R$1&amp;$A35)</f>
        <v>0</v>
      </c>
      <c r="S35" cm="1">
        <f t="array" aca="1" ref="S35" ca="1">INDIRECT($A$1&amp;S$1&amp;$A35)</f>
        <v>0</v>
      </c>
      <c r="T35" cm="1">
        <f t="array" aca="1" ref="T35" ca="1">INDIRECT($A$1&amp;T$1&amp;$A35)</f>
        <v>0</v>
      </c>
      <c r="U35" cm="1">
        <f t="array" aca="1" ref="U35" ca="1">INDIRECT($A$1&amp;U$1&amp;$A35)</f>
        <v>0</v>
      </c>
      <c r="V35" cm="1">
        <f t="array" aca="1" ref="V35" ca="1">INDIRECT($A$1&amp;V$1&amp;$A35)</f>
        <v>0</v>
      </c>
      <c r="W35" t="str" cm="1">
        <f t="array" aca="1" ref="W35" ca="1">INDIRECT($A$1&amp;W$1&amp;$A35)</f>
        <v>disponible</v>
      </c>
      <c r="X35" t="str" cm="1">
        <f t="array" aca="1" ref="X35" ca="1">INDIRECT($A$1&amp;X$1&amp;$A35)</f>
        <v>disponible</v>
      </c>
      <c r="Y35" t="str" cm="1">
        <f t="array" aca="1" ref="Y35" ca="1">INDIRECT($A$1&amp;Y$1&amp;$A35)</f>
        <v>disponible</v>
      </c>
      <c r="Z35" t="str" cm="1">
        <f t="array" aca="1" ref="Z35" ca="1">INDIRECT($A$1&amp;Z$1&amp;$A35)</f>
        <v>disponible</v>
      </c>
      <c r="AA35" t="str" cm="1">
        <f t="array" aca="1" ref="AA35" ca="1">INDIRECT($A$1&amp;AA$1&amp;$A35)</f>
        <v>disponible</v>
      </c>
      <c r="AB35" t="str" cm="1">
        <f t="array" aca="1" ref="AB35" ca="1">INDIRECT($A$1&amp;AB$1&amp;$A35)</f>
        <v>disponible</v>
      </c>
      <c r="AC35" t="str" cm="1">
        <f t="array" aca="1" ref="AC35" ca="1">INDIRECT($A$1&amp;AC$1&amp;$A35)</f>
        <v>disponible</v>
      </c>
      <c r="AD35" t="str" cm="1">
        <f t="array" aca="1" ref="AD35" ca="1">INDIRECT($A$1&amp;AD$1&amp;$A35)</f>
        <v>disponible</v>
      </c>
      <c r="AE35" t="str" cm="1">
        <f t="array" aca="1" ref="AE35" ca="1">INDIRECT($A$1&amp;AE$1&amp;$A35)</f>
        <v>disponible</v>
      </c>
      <c r="AF35" t="str" cm="1">
        <f t="array" aca="1" ref="AF35" ca="1">INDIRECT($A$1&amp;AF$1&amp;$A35)</f>
        <v>disponible</v>
      </c>
      <c r="AG35" t="str" cm="1">
        <f t="array" aca="1" ref="AG35" ca="1">INDIRECT($A$1&amp;AG$1&amp;$A35)</f>
        <v>disponible</v>
      </c>
      <c r="AH35" t="str" cm="1">
        <f t="array" aca="1" ref="AH35" ca="1">INDIRECT($A$1&amp;AH$1&amp;$A35)</f>
        <v>disponible</v>
      </c>
      <c r="AI35" t="str" cm="1">
        <f t="array" aca="1" ref="AI35" ca="1">INDIRECT($A$1&amp;AI$1&amp;$A35)</f>
        <v>disponible</v>
      </c>
      <c r="AJ35" t="str" cm="1">
        <f t="array" aca="1" ref="AJ35" ca="1">INDIRECT($A$1&amp;AJ$1&amp;$A35)</f>
        <v>disponible</v>
      </c>
      <c r="AK35" t="str" cm="1">
        <f t="array" aca="1" ref="AK35" ca="1">INDIRECT($A$1&amp;AK$1&amp;$A35)</f>
        <v>disponible</v>
      </c>
      <c r="AM35">
        <f t="shared" ca="1" si="4"/>
        <v>0</v>
      </c>
      <c r="AN35">
        <f t="shared" ca="1" si="4"/>
        <v>0</v>
      </c>
      <c r="AO35">
        <f t="shared" ca="1" si="4"/>
        <v>0</v>
      </c>
      <c r="AP35">
        <f t="shared" ca="1" si="4"/>
        <v>0</v>
      </c>
      <c r="AQ35">
        <f t="shared" ca="1" si="4"/>
        <v>0</v>
      </c>
      <c r="AR35">
        <f t="shared" ca="1" si="4"/>
        <v>0</v>
      </c>
      <c r="AS35">
        <f t="shared" ca="1" si="4"/>
        <v>0</v>
      </c>
      <c r="AU35" cm="1">
        <f t="array" aca="1" ref="AU35" ca="1">INDIRECT($A$1&amp;AU$1&amp;$A35)</f>
        <v>0</v>
      </c>
      <c r="AV35" cm="1">
        <f t="array" aca="1" ref="AV35" ca="1">INDIRECT($A$1&amp;AV$1&amp;$A35)</f>
        <v>0</v>
      </c>
      <c r="AW35" cm="1">
        <f t="array" aca="1" ref="AW35" ca="1">INDIRECT($A$1&amp;AW$1&amp;$A35)</f>
        <v>0</v>
      </c>
      <c r="AX35" cm="1">
        <f t="array" aca="1" ref="AX35" ca="1">INDIRECT($A$1&amp;AX$1&amp;$A35)</f>
        <v>0</v>
      </c>
      <c r="AY35" cm="1">
        <f t="array" aca="1" ref="AY35" ca="1">INDIRECT($A$1&amp;AY$1&amp;$A35)</f>
        <v>0</v>
      </c>
      <c r="AZ35" cm="1">
        <f t="array" aca="1" ref="AZ35" ca="1">INDIRECT($A$1&amp;AZ$1&amp;$A35)</f>
        <v>0</v>
      </c>
      <c r="BA35" cm="1">
        <f t="array" aca="1" ref="BA35" ca="1">INDIRECT($A$1&amp;BA$1&amp;$A35)</f>
        <v>0</v>
      </c>
      <c r="BB35" cm="1">
        <f t="array" aca="1" ref="BB35" ca="1">INDIRECT($A$1&amp;BB$1&amp;$A35)</f>
        <v>0</v>
      </c>
      <c r="BC35" cm="1">
        <f t="array" aca="1" ref="BC35" ca="1">INDIRECT($A$1&amp;BC$1&amp;$A35)</f>
        <v>0</v>
      </c>
      <c r="BD35" cm="1">
        <f t="array" aca="1" ref="BD35" ca="1">INDIRECT($A$1&amp;BD$1&amp;$A35)</f>
        <v>0</v>
      </c>
      <c r="BE35" cm="1">
        <f t="array" aca="1" ref="BE35" ca="1">INDIRECT($A$1&amp;BE$1&amp;$A35)</f>
        <v>0</v>
      </c>
      <c r="BF35" cm="1">
        <f t="array" aca="1" ref="BF35" ca="1">INDIRECT($A$1&amp;BF$1&amp;$A35)</f>
        <v>0</v>
      </c>
      <c r="BG35" cm="1">
        <f t="array" aca="1" ref="BG35" ca="1">INDIRECT($A$1&amp;BG$1&amp;$A35)</f>
        <v>0</v>
      </c>
      <c r="BH35" cm="1">
        <f t="array" aca="1" ref="BH35" ca="1">INDIRECT($A$1&amp;BH$1&amp;$A35)</f>
        <v>0</v>
      </c>
      <c r="BI35" cm="1">
        <f t="array" aca="1" ref="BI35" ca="1">INDIRECT($A$1&amp;BI$1&amp;$A35)</f>
        <v>0</v>
      </c>
      <c r="BJ35" cm="1">
        <f t="array" aca="1" ref="BJ35" ca="1">INDIRECT($A$1&amp;BJ$1&amp;$A35)</f>
        <v>0</v>
      </c>
      <c r="BK35" cm="1">
        <f t="array" aca="1" ref="BK35" ca="1">INDIRECT($A$1&amp;BK$1&amp;$A35)</f>
        <v>0</v>
      </c>
      <c r="BL35" cm="1">
        <f t="array" aca="1" ref="BL35" ca="1">INDIRECT($A$1&amp;BL$1&amp;$A35)</f>
        <v>0</v>
      </c>
      <c r="BM35" cm="1">
        <f t="array" aca="1" ref="BM35" ca="1">INDIRECT($A$1&amp;BM$1&amp;$A35)</f>
        <v>0</v>
      </c>
      <c r="BN35" cm="1">
        <f t="array" aca="1" ref="BN35" ca="1">INDIRECT($A$1&amp;BN$1&amp;$A35)</f>
        <v>0</v>
      </c>
      <c r="BO35" cm="1">
        <f t="array" aca="1" ref="BO35" ca="1">INDIRECT($A$1&amp;BO$1&amp;$A35)</f>
        <v>0</v>
      </c>
      <c r="BP35" cm="1">
        <f t="array" aca="1" ref="BP35" ca="1">INDIRECT($A$1&amp;BP$1&amp;$A35)</f>
        <v>0</v>
      </c>
      <c r="BQ35" cm="1">
        <f t="array" aca="1" ref="BQ35" ca="1">INDIRECT($A$1&amp;BQ$1&amp;$A35)</f>
        <v>0</v>
      </c>
      <c r="BR35" cm="1">
        <f t="array" aca="1" ref="BR35" ca="1">INDIRECT($A$1&amp;BR$1&amp;$A35)</f>
        <v>0</v>
      </c>
      <c r="BS35" cm="1">
        <f t="array" aca="1" ref="BS35" ca="1">INDIRECT($A$1&amp;BS$1&amp;$A35)</f>
        <v>0</v>
      </c>
      <c r="BT35" cm="1">
        <f t="array" aca="1" ref="BT35" ca="1">INDIRECT($A$1&amp;BT$1&amp;$A35)</f>
        <v>0</v>
      </c>
      <c r="BU35" cm="1">
        <f t="array" aca="1" ref="BU35" ca="1">INDIRECT($A$1&amp;BU$1&amp;$A35)</f>
        <v>0</v>
      </c>
    </row>
    <row r="36" spans="1:73" x14ac:dyDescent="0.35">
      <c r="A36" s="65">
        <f t="shared" si="2"/>
        <v>21</v>
      </c>
      <c r="C36" t="str" cm="1">
        <f t="array" aca="1" ref="C36" ca="1">INDIRECT($A$1&amp;C$1&amp;$A36)</f>
        <v>marche_ouahigouya</v>
      </c>
      <c r="D36">
        <f t="shared" ca="1" si="3"/>
        <v>0</v>
      </c>
      <c r="E36">
        <f t="shared" ca="1" si="3"/>
        <v>0</v>
      </c>
      <c r="F36">
        <f t="shared" ca="1" si="3"/>
        <v>0</v>
      </c>
      <c r="G36">
        <f t="shared" ca="1" si="3"/>
        <v>0</v>
      </c>
      <c r="H36">
        <f t="shared" ca="1" si="3"/>
        <v>0</v>
      </c>
      <c r="I36">
        <f t="shared" ca="1" si="3"/>
        <v>0</v>
      </c>
      <c r="J36">
        <f t="shared" ca="1" si="3"/>
        <v>0</v>
      </c>
      <c r="K36">
        <f t="shared" ca="1" si="3"/>
        <v>0</v>
      </c>
      <c r="L36">
        <f t="shared" ca="1" si="3"/>
        <v>0</v>
      </c>
      <c r="M36">
        <f t="shared" ca="1" si="3"/>
        <v>0</v>
      </c>
      <c r="N36">
        <f t="shared" ca="1" si="3"/>
        <v>0</v>
      </c>
      <c r="P36" cm="1">
        <f t="array" aca="1" ref="P36" ca="1">INDIRECT($A$1&amp;P$1&amp;$A36)</f>
        <v>0</v>
      </c>
      <c r="Q36" cm="1">
        <f t="array" aca="1" ref="Q36" ca="1">INDIRECT($A$1&amp;Q$1&amp;$A36)</f>
        <v>0</v>
      </c>
      <c r="R36" cm="1">
        <f t="array" aca="1" ref="R36" ca="1">INDIRECT($A$1&amp;R$1&amp;$A36)</f>
        <v>0</v>
      </c>
      <c r="S36" t="str" cm="1">
        <f t="array" aca="1" ref="S36" ca="1">INDIRECT($A$1&amp;S$1&amp;$A36)</f>
        <v>disponible</v>
      </c>
      <c r="T36" t="str" cm="1">
        <f t="array" aca="1" ref="T36" ca="1">INDIRECT($A$1&amp;T$1&amp;$A36)</f>
        <v>disponible</v>
      </c>
      <c r="U36" t="str" cm="1">
        <f t="array" aca="1" ref="U36" ca="1">INDIRECT($A$1&amp;U$1&amp;$A36)</f>
        <v>disponible</v>
      </c>
      <c r="V36" t="str" cm="1">
        <f t="array" aca="1" ref="V36" ca="1">INDIRECT($A$1&amp;V$1&amp;$A36)</f>
        <v>disponible</v>
      </c>
      <c r="W36" cm="1">
        <f t="array" aca="1" ref="W36" ca="1">INDIRECT($A$1&amp;W$1&amp;$A36)</f>
        <v>0</v>
      </c>
      <c r="X36" cm="1">
        <f t="array" aca="1" ref="X36" ca="1">INDIRECT($A$1&amp;X$1&amp;$A36)</f>
        <v>0</v>
      </c>
      <c r="Y36" cm="1">
        <f t="array" aca="1" ref="Y36" ca="1">INDIRECT($A$1&amp;Y$1&amp;$A36)</f>
        <v>0</v>
      </c>
      <c r="Z36" cm="1">
        <f t="array" aca="1" ref="Z36" ca="1">INDIRECT($A$1&amp;Z$1&amp;$A36)</f>
        <v>0</v>
      </c>
      <c r="AA36" cm="1">
        <f t="array" aca="1" ref="AA36" ca="1">INDIRECT($A$1&amp;AA$1&amp;$A36)</f>
        <v>0</v>
      </c>
      <c r="AB36" cm="1">
        <f t="array" aca="1" ref="AB36" ca="1">INDIRECT($A$1&amp;AB$1&amp;$A36)</f>
        <v>0</v>
      </c>
      <c r="AC36" cm="1">
        <f t="array" aca="1" ref="AC36" ca="1">INDIRECT($A$1&amp;AC$1&amp;$A36)</f>
        <v>0</v>
      </c>
      <c r="AD36" cm="1">
        <f t="array" aca="1" ref="AD36" ca="1">INDIRECT($A$1&amp;AD$1&amp;$A36)</f>
        <v>0</v>
      </c>
      <c r="AE36" cm="1">
        <f t="array" aca="1" ref="AE36" ca="1">INDIRECT($A$1&amp;AE$1&amp;$A36)</f>
        <v>0</v>
      </c>
      <c r="AF36" cm="1">
        <f t="array" aca="1" ref="AF36" ca="1">INDIRECT($A$1&amp;AF$1&amp;$A36)</f>
        <v>0</v>
      </c>
      <c r="AG36" cm="1">
        <f t="array" aca="1" ref="AG36" ca="1">INDIRECT($A$1&amp;AG$1&amp;$A36)</f>
        <v>0</v>
      </c>
      <c r="AH36" cm="1">
        <f t="array" aca="1" ref="AH36" ca="1">INDIRECT($A$1&amp;AH$1&amp;$A36)</f>
        <v>0</v>
      </c>
      <c r="AI36" cm="1">
        <f t="array" aca="1" ref="AI36" ca="1">INDIRECT($A$1&amp;AI$1&amp;$A36)</f>
        <v>0</v>
      </c>
      <c r="AJ36" cm="1">
        <f t="array" aca="1" ref="AJ36" ca="1">INDIRECT($A$1&amp;AJ$1&amp;$A36)</f>
        <v>0</v>
      </c>
      <c r="AK36" cm="1">
        <f t="array" aca="1" ref="AK36" ca="1">INDIRECT($A$1&amp;AK$1&amp;$A36)</f>
        <v>0</v>
      </c>
      <c r="AM36">
        <f t="shared" ca="1" si="4"/>
        <v>0</v>
      </c>
      <c r="AN36">
        <f t="shared" ca="1" si="4"/>
        <v>0</v>
      </c>
      <c r="AO36">
        <f t="shared" ca="1" si="4"/>
        <v>0</v>
      </c>
      <c r="AP36">
        <f t="shared" ca="1" si="4"/>
        <v>0</v>
      </c>
      <c r="AQ36">
        <f t="shared" ca="1" si="4"/>
        <v>0</v>
      </c>
      <c r="AR36">
        <f t="shared" ca="1" si="4"/>
        <v>0</v>
      </c>
      <c r="AS36">
        <f t="shared" ca="1" si="4"/>
        <v>0</v>
      </c>
      <c r="AU36" cm="1">
        <f t="array" aca="1" ref="AU36" ca="1">INDIRECT($A$1&amp;AU$1&amp;$A36)</f>
        <v>0</v>
      </c>
      <c r="AV36" cm="1">
        <f t="array" aca="1" ref="AV36" ca="1">INDIRECT($A$1&amp;AV$1&amp;$A36)</f>
        <v>0</v>
      </c>
      <c r="AW36" cm="1">
        <f t="array" aca="1" ref="AW36" ca="1">INDIRECT($A$1&amp;AW$1&amp;$A36)</f>
        <v>0</v>
      </c>
      <c r="AX36" cm="1">
        <f t="array" aca="1" ref="AX36" ca="1">INDIRECT($A$1&amp;AX$1&amp;$A36)</f>
        <v>0</v>
      </c>
      <c r="AY36" cm="1">
        <f t="array" aca="1" ref="AY36" ca="1">INDIRECT($A$1&amp;AY$1&amp;$A36)</f>
        <v>0</v>
      </c>
      <c r="AZ36" cm="1">
        <f t="array" aca="1" ref="AZ36" ca="1">INDIRECT($A$1&amp;AZ$1&amp;$A36)</f>
        <v>0</v>
      </c>
      <c r="BA36" cm="1">
        <f t="array" aca="1" ref="BA36" ca="1">INDIRECT($A$1&amp;BA$1&amp;$A36)</f>
        <v>0</v>
      </c>
      <c r="BB36" cm="1">
        <f t="array" aca="1" ref="BB36" ca="1">INDIRECT($A$1&amp;BB$1&amp;$A36)</f>
        <v>0</v>
      </c>
      <c r="BC36" cm="1">
        <f t="array" aca="1" ref="BC36" ca="1">INDIRECT($A$1&amp;BC$1&amp;$A36)</f>
        <v>0</v>
      </c>
      <c r="BD36" cm="1">
        <f t="array" aca="1" ref="BD36" ca="1">INDIRECT($A$1&amp;BD$1&amp;$A36)</f>
        <v>0</v>
      </c>
      <c r="BE36" cm="1">
        <f t="array" aca="1" ref="BE36" ca="1">INDIRECT($A$1&amp;BE$1&amp;$A36)</f>
        <v>0</v>
      </c>
      <c r="BF36" cm="1">
        <f t="array" aca="1" ref="BF36" ca="1">INDIRECT($A$1&amp;BF$1&amp;$A36)</f>
        <v>0</v>
      </c>
      <c r="BG36" cm="1">
        <f t="array" aca="1" ref="BG36" ca="1">INDIRECT($A$1&amp;BG$1&amp;$A36)</f>
        <v>0</v>
      </c>
      <c r="BH36" cm="1">
        <f t="array" aca="1" ref="BH36" ca="1">INDIRECT($A$1&amp;BH$1&amp;$A36)</f>
        <v>0</v>
      </c>
      <c r="BI36" cm="1">
        <f t="array" aca="1" ref="BI36" ca="1">INDIRECT($A$1&amp;BI$1&amp;$A36)</f>
        <v>0</v>
      </c>
      <c r="BJ36" cm="1">
        <f t="array" aca="1" ref="BJ36" ca="1">INDIRECT($A$1&amp;BJ$1&amp;$A36)</f>
        <v>0</v>
      </c>
      <c r="BK36" cm="1">
        <f t="array" aca="1" ref="BK36" ca="1">INDIRECT($A$1&amp;BK$1&amp;$A36)</f>
        <v>0</v>
      </c>
      <c r="BL36" cm="1">
        <f t="array" aca="1" ref="BL36" ca="1">INDIRECT($A$1&amp;BL$1&amp;$A36)</f>
        <v>0</v>
      </c>
      <c r="BM36" cm="1">
        <f t="array" aca="1" ref="BM36" ca="1">INDIRECT($A$1&amp;BM$1&amp;$A36)</f>
        <v>0</v>
      </c>
      <c r="BN36" cm="1">
        <f t="array" aca="1" ref="BN36" ca="1">INDIRECT($A$1&amp;BN$1&amp;$A36)</f>
        <v>0</v>
      </c>
      <c r="BO36" cm="1">
        <f t="array" aca="1" ref="BO36" ca="1">INDIRECT($A$1&amp;BO$1&amp;$A36)</f>
        <v>0</v>
      </c>
      <c r="BP36" cm="1">
        <f t="array" aca="1" ref="BP36" ca="1">INDIRECT($A$1&amp;BP$1&amp;$A36)</f>
        <v>0</v>
      </c>
      <c r="BQ36" cm="1">
        <f t="array" aca="1" ref="BQ36" ca="1">INDIRECT($A$1&amp;BQ$1&amp;$A36)</f>
        <v>0</v>
      </c>
      <c r="BR36" cm="1">
        <f t="array" aca="1" ref="BR36" ca="1">INDIRECT($A$1&amp;BR$1&amp;$A36)</f>
        <v>0</v>
      </c>
      <c r="BS36" cm="1">
        <f t="array" aca="1" ref="BS36" ca="1">INDIRECT($A$1&amp;BS$1&amp;$A36)</f>
        <v>0</v>
      </c>
      <c r="BT36" cm="1">
        <f t="array" aca="1" ref="BT36" ca="1">INDIRECT($A$1&amp;BT$1&amp;$A36)</f>
        <v>0</v>
      </c>
      <c r="BU36" cm="1">
        <f t="array" aca="1" ref="BU36" ca="1">INDIRECT($A$1&amp;BU$1&amp;$A36)</f>
        <v>0</v>
      </c>
    </row>
    <row r="37" spans="1:73" x14ac:dyDescent="0.35">
      <c r="A37" s="65">
        <f t="shared" si="2"/>
        <v>22</v>
      </c>
      <c r="C37" t="str" cm="1">
        <f t="array" aca="1" ref="C37" ca="1">INDIRECT($A$1&amp;C$1&amp;$A37)</f>
        <v>marche_ouahigouya</v>
      </c>
      <c r="D37">
        <f t="shared" ref="D37:N46" ca="1" si="5">IF(SUM(INDIRECT($A$1&amp;D$1&amp;$A37),INDIRECT($A$1&amp;D$2&amp;$A37),INDIRECT($A$1&amp;D$3&amp;$A37))&gt;0,1,0)</f>
        <v>0</v>
      </c>
      <c r="E37">
        <f t="shared" ca="1" si="5"/>
        <v>0</v>
      </c>
      <c r="F37">
        <f t="shared" ca="1" si="5"/>
        <v>0</v>
      </c>
      <c r="G37">
        <f t="shared" ca="1" si="5"/>
        <v>0</v>
      </c>
      <c r="H37">
        <f t="shared" ca="1" si="5"/>
        <v>0</v>
      </c>
      <c r="I37">
        <f t="shared" ca="1" si="5"/>
        <v>0</v>
      </c>
      <c r="J37">
        <f t="shared" ca="1" si="5"/>
        <v>0</v>
      </c>
      <c r="K37">
        <f t="shared" ca="1" si="5"/>
        <v>0</v>
      </c>
      <c r="L37">
        <f t="shared" ca="1" si="5"/>
        <v>0</v>
      </c>
      <c r="M37">
        <f t="shared" ca="1" si="5"/>
        <v>0</v>
      </c>
      <c r="N37">
        <f t="shared" ca="1" si="5"/>
        <v>0</v>
      </c>
      <c r="P37" t="str" cm="1">
        <f t="array" aca="1" ref="P37" ca="1">INDIRECT($A$1&amp;P$1&amp;$A37)</f>
        <v>disponible</v>
      </c>
      <c r="Q37" t="str" cm="1">
        <f t="array" aca="1" ref="Q37" ca="1">INDIRECT($A$1&amp;Q$1&amp;$A37)</f>
        <v>disponible</v>
      </c>
      <c r="R37" t="str" cm="1">
        <f t="array" aca="1" ref="R37" ca="1">INDIRECT($A$1&amp;R$1&amp;$A37)</f>
        <v>disponible</v>
      </c>
      <c r="S37" cm="1">
        <f t="array" aca="1" ref="S37" ca="1">INDIRECT($A$1&amp;S$1&amp;$A37)</f>
        <v>0</v>
      </c>
      <c r="T37" cm="1">
        <f t="array" aca="1" ref="T37" ca="1">INDIRECT($A$1&amp;T$1&amp;$A37)</f>
        <v>0</v>
      </c>
      <c r="U37" cm="1">
        <f t="array" aca="1" ref="U37" ca="1">INDIRECT($A$1&amp;U$1&amp;$A37)</f>
        <v>0</v>
      </c>
      <c r="V37" cm="1">
        <f t="array" aca="1" ref="V37" ca="1">INDIRECT($A$1&amp;V$1&amp;$A37)</f>
        <v>0</v>
      </c>
      <c r="W37" cm="1">
        <f t="array" aca="1" ref="W37" ca="1">INDIRECT($A$1&amp;W$1&amp;$A37)</f>
        <v>0</v>
      </c>
      <c r="X37" cm="1">
        <f t="array" aca="1" ref="X37" ca="1">INDIRECT($A$1&amp;X$1&amp;$A37)</f>
        <v>0</v>
      </c>
      <c r="Y37" cm="1">
        <f t="array" aca="1" ref="Y37" ca="1">INDIRECT($A$1&amp;Y$1&amp;$A37)</f>
        <v>0</v>
      </c>
      <c r="Z37" cm="1">
        <f t="array" aca="1" ref="Z37" ca="1">INDIRECT($A$1&amp;Z$1&amp;$A37)</f>
        <v>0</v>
      </c>
      <c r="AA37" cm="1">
        <f t="array" aca="1" ref="AA37" ca="1">INDIRECT($A$1&amp;AA$1&amp;$A37)</f>
        <v>0</v>
      </c>
      <c r="AB37" cm="1">
        <f t="array" aca="1" ref="AB37" ca="1">INDIRECT($A$1&amp;AB$1&amp;$A37)</f>
        <v>0</v>
      </c>
      <c r="AC37" cm="1">
        <f t="array" aca="1" ref="AC37" ca="1">INDIRECT($A$1&amp;AC$1&amp;$A37)</f>
        <v>0</v>
      </c>
      <c r="AD37" cm="1">
        <f t="array" aca="1" ref="AD37" ca="1">INDIRECT($A$1&amp;AD$1&amp;$A37)</f>
        <v>0</v>
      </c>
      <c r="AE37" cm="1">
        <f t="array" aca="1" ref="AE37" ca="1">INDIRECT($A$1&amp;AE$1&amp;$A37)</f>
        <v>0</v>
      </c>
      <c r="AF37" cm="1">
        <f t="array" aca="1" ref="AF37" ca="1">INDIRECT($A$1&amp;AF$1&amp;$A37)</f>
        <v>0</v>
      </c>
      <c r="AG37" cm="1">
        <f t="array" aca="1" ref="AG37" ca="1">INDIRECT($A$1&amp;AG$1&amp;$A37)</f>
        <v>0</v>
      </c>
      <c r="AH37" cm="1">
        <f t="array" aca="1" ref="AH37" ca="1">INDIRECT($A$1&amp;AH$1&amp;$A37)</f>
        <v>0</v>
      </c>
      <c r="AI37" cm="1">
        <f t="array" aca="1" ref="AI37" ca="1">INDIRECT($A$1&amp;AI$1&amp;$A37)</f>
        <v>0</v>
      </c>
      <c r="AJ37" cm="1">
        <f t="array" aca="1" ref="AJ37" ca="1">INDIRECT($A$1&amp;AJ$1&amp;$A37)</f>
        <v>0</v>
      </c>
      <c r="AK37" cm="1">
        <f t="array" aca="1" ref="AK37" ca="1">INDIRECT($A$1&amp;AK$1&amp;$A37)</f>
        <v>0</v>
      </c>
      <c r="AM37">
        <f t="shared" ref="AM37:AS46" ca="1" si="6">IF(SUM(INDIRECT($A$1&amp;AM$1&amp;$A37),INDIRECT($A$1&amp;AM$2&amp;$A37),INDIRECT($A$1&amp;AM$3&amp;$A37),INDIRECT($A$1&amp;AM$4&amp;$A37),INDIRECT($A$1&amp;AM$5&amp;$A37),INDIRECT($A$1&amp;AM$6&amp;$A37),INDIRECT($A$1&amp;AM$7&amp;$A37))&gt;0,1,0)</f>
        <v>0</v>
      </c>
      <c r="AN37">
        <f t="shared" ca="1" si="6"/>
        <v>0</v>
      </c>
      <c r="AO37">
        <f t="shared" ca="1" si="6"/>
        <v>0</v>
      </c>
      <c r="AP37">
        <f t="shared" ca="1" si="6"/>
        <v>0</v>
      </c>
      <c r="AQ37">
        <f t="shared" ca="1" si="6"/>
        <v>0</v>
      </c>
      <c r="AR37">
        <f t="shared" ca="1" si="6"/>
        <v>0</v>
      </c>
      <c r="AS37">
        <f t="shared" ca="1" si="6"/>
        <v>0</v>
      </c>
      <c r="AU37" cm="1">
        <f t="array" aca="1" ref="AU37" ca="1">INDIRECT($A$1&amp;AU$1&amp;$A37)</f>
        <v>0</v>
      </c>
      <c r="AV37" cm="1">
        <f t="array" aca="1" ref="AV37" ca="1">INDIRECT($A$1&amp;AV$1&amp;$A37)</f>
        <v>0</v>
      </c>
      <c r="AW37" cm="1">
        <f t="array" aca="1" ref="AW37" ca="1">INDIRECT($A$1&amp;AW$1&amp;$A37)</f>
        <v>0</v>
      </c>
      <c r="AX37" cm="1">
        <f t="array" aca="1" ref="AX37" ca="1">INDIRECT($A$1&amp;AX$1&amp;$A37)</f>
        <v>0</v>
      </c>
      <c r="AY37" cm="1">
        <f t="array" aca="1" ref="AY37" ca="1">INDIRECT($A$1&amp;AY$1&amp;$A37)</f>
        <v>0</v>
      </c>
      <c r="AZ37" cm="1">
        <f t="array" aca="1" ref="AZ37" ca="1">INDIRECT($A$1&amp;AZ$1&amp;$A37)</f>
        <v>0</v>
      </c>
      <c r="BA37" cm="1">
        <f t="array" aca="1" ref="BA37" ca="1">INDIRECT($A$1&amp;BA$1&amp;$A37)</f>
        <v>0</v>
      </c>
      <c r="BB37" cm="1">
        <f t="array" aca="1" ref="BB37" ca="1">INDIRECT($A$1&amp;BB$1&amp;$A37)</f>
        <v>0</v>
      </c>
      <c r="BC37" cm="1">
        <f t="array" aca="1" ref="BC37" ca="1">INDIRECT($A$1&amp;BC$1&amp;$A37)</f>
        <v>0</v>
      </c>
      <c r="BD37" cm="1">
        <f t="array" aca="1" ref="BD37" ca="1">INDIRECT($A$1&amp;BD$1&amp;$A37)</f>
        <v>0</v>
      </c>
      <c r="BE37" cm="1">
        <f t="array" aca="1" ref="BE37" ca="1">INDIRECT($A$1&amp;BE$1&amp;$A37)</f>
        <v>0</v>
      </c>
      <c r="BF37" cm="1">
        <f t="array" aca="1" ref="BF37" ca="1">INDIRECT($A$1&amp;BF$1&amp;$A37)</f>
        <v>0</v>
      </c>
      <c r="BG37" cm="1">
        <f t="array" aca="1" ref="BG37" ca="1">INDIRECT($A$1&amp;BG$1&amp;$A37)</f>
        <v>0</v>
      </c>
      <c r="BH37" cm="1">
        <f t="array" aca="1" ref="BH37" ca="1">INDIRECT($A$1&amp;BH$1&amp;$A37)</f>
        <v>0</v>
      </c>
      <c r="BI37" cm="1">
        <f t="array" aca="1" ref="BI37" ca="1">INDIRECT($A$1&amp;BI$1&amp;$A37)</f>
        <v>0</v>
      </c>
      <c r="BJ37" cm="1">
        <f t="array" aca="1" ref="BJ37" ca="1">INDIRECT($A$1&amp;BJ$1&amp;$A37)</f>
        <v>0</v>
      </c>
      <c r="BK37" cm="1">
        <f t="array" aca="1" ref="BK37" ca="1">INDIRECT($A$1&amp;BK$1&amp;$A37)</f>
        <v>0</v>
      </c>
      <c r="BL37" cm="1">
        <f t="array" aca="1" ref="BL37" ca="1">INDIRECT($A$1&amp;BL$1&amp;$A37)</f>
        <v>0</v>
      </c>
      <c r="BM37" cm="1">
        <f t="array" aca="1" ref="BM37" ca="1">INDIRECT($A$1&amp;BM$1&amp;$A37)</f>
        <v>0</v>
      </c>
      <c r="BN37" cm="1">
        <f t="array" aca="1" ref="BN37" ca="1">INDIRECT($A$1&amp;BN$1&amp;$A37)</f>
        <v>0</v>
      </c>
      <c r="BO37" cm="1">
        <f t="array" aca="1" ref="BO37" ca="1">INDIRECT($A$1&amp;BO$1&amp;$A37)</f>
        <v>0</v>
      </c>
      <c r="BP37" cm="1">
        <f t="array" aca="1" ref="BP37" ca="1">INDIRECT($A$1&amp;BP$1&amp;$A37)</f>
        <v>0</v>
      </c>
      <c r="BQ37" cm="1">
        <f t="array" aca="1" ref="BQ37" ca="1">INDIRECT($A$1&amp;BQ$1&amp;$A37)</f>
        <v>0</v>
      </c>
      <c r="BR37" cm="1">
        <f t="array" aca="1" ref="BR37" ca="1">INDIRECT($A$1&amp;BR$1&amp;$A37)</f>
        <v>0</v>
      </c>
      <c r="BS37" cm="1">
        <f t="array" aca="1" ref="BS37" ca="1">INDIRECT($A$1&amp;BS$1&amp;$A37)</f>
        <v>0</v>
      </c>
      <c r="BT37" cm="1">
        <f t="array" aca="1" ref="BT37" ca="1">INDIRECT($A$1&amp;BT$1&amp;$A37)</f>
        <v>0</v>
      </c>
      <c r="BU37" cm="1">
        <f t="array" aca="1" ref="BU37" ca="1">INDIRECT($A$1&amp;BU$1&amp;$A37)</f>
        <v>0</v>
      </c>
    </row>
    <row r="38" spans="1:73" x14ac:dyDescent="0.35">
      <c r="A38" s="65">
        <f t="shared" si="2"/>
        <v>23</v>
      </c>
      <c r="C38" t="str" cm="1">
        <f t="array" aca="1" ref="C38" ca="1">INDIRECT($A$1&amp;C$1&amp;$A38)</f>
        <v>marche_gorgadji</v>
      </c>
      <c r="D38">
        <f t="shared" ca="1" si="5"/>
        <v>1</v>
      </c>
      <c r="E38">
        <f t="shared" ca="1" si="5"/>
        <v>0</v>
      </c>
      <c r="F38">
        <f t="shared" ca="1" si="5"/>
        <v>0</v>
      </c>
      <c r="G38">
        <f t="shared" ca="1" si="5"/>
        <v>0</v>
      </c>
      <c r="H38">
        <f t="shared" ca="1" si="5"/>
        <v>0</v>
      </c>
      <c r="I38">
        <f t="shared" ca="1" si="5"/>
        <v>1</v>
      </c>
      <c r="J38">
        <f t="shared" ca="1" si="5"/>
        <v>1</v>
      </c>
      <c r="K38">
        <f t="shared" ca="1" si="5"/>
        <v>0</v>
      </c>
      <c r="L38">
        <f t="shared" ca="1" si="5"/>
        <v>0</v>
      </c>
      <c r="M38">
        <f t="shared" ca="1" si="5"/>
        <v>0</v>
      </c>
      <c r="N38">
        <f t="shared" ca="1" si="5"/>
        <v>0</v>
      </c>
      <c r="P38" cm="1">
        <f t="array" aca="1" ref="P38" ca="1">INDIRECT($A$1&amp;P$1&amp;$A38)</f>
        <v>0</v>
      </c>
      <c r="Q38" cm="1">
        <f t="array" aca="1" ref="Q38" ca="1">INDIRECT($A$1&amp;Q$1&amp;$A38)</f>
        <v>0</v>
      </c>
      <c r="R38" cm="1">
        <f t="array" aca="1" ref="R38" ca="1">INDIRECT($A$1&amp;R$1&amp;$A38)</f>
        <v>0</v>
      </c>
      <c r="S38" cm="1">
        <f t="array" aca="1" ref="S38" ca="1">INDIRECT($A$1&amp;S$1&amp;$A38)</f>
        <v>0</v>
      </c>
      <c r="T38" cm="1">
        <f t="array" aca="1" ref="T38" ca="1">INDIRECT($A$1&amp;T$1&amp;$A38)</f>
        <v>0</v>
      </c>
      <c r="U38" cm="1">
        <f t="array" aca="1" ref="U38" ca="1">INDIRECT($A$1&amp;U$1&amp;$A38)</f>
        <v>0</v>
      </c>
      <c r="V38" cm="1">
        <f t="array" aca="1" ref="V38" ca="1">INDIRECT($A$1&amp;V$1&amp;$A38)</f>
        <v>0</v>
      </c>
      <c r="W38" cm="1">
        <f t="array" aca="1" ref="W38" ca="1">INDIRECT($A$1&amp;W$1&amp;$A38)</f>
        <v>0</v>
      </c>
      <c r="X38" cm="1">
        <f t="array" aca="1" ref="X38" ca="1">INDIRECT($A$1&amp;X$1&amp;$A38)</f>
        <v>0</v>
      </c>
      <c r="Y38" cm="1">
        <f t="array" aca="1" ref="Y38" ca="1">INDIRECT($A$1&amp;Y$1&amp;$A38)</f>
        <v>0</v>
      </c>
      <c r="Z38" cm="1">
        <f t="array" aca="1" ref="Z38" ca="1">INDIRECT($A$1&amp;Z$1&amp;$A38)</f>
        <v>0</v>
      </c>
      <c r="AA38" cm="1">
        <f t="array" aca="1" ref="AA38" ca="1">INDIRECT($A$1&amp;AA$1&amp;$A38)</f>
        <v>0</v>
      </c>
      <c r="AB38" cm="1">
        <f t="array" aca="1" ref="AB38" ca="1">INDIRECT($A$1&amp;AB$1&amp;$A38)</f>
        <v>0</v>
      </c>
      <c r="AC38" cm="1">
        <f t="array" aca="1" ref="AC38" ca="1">INDIRECT($A$1&amp;AC$1&amp;$A38)</f>
        <v>0</v>
      </c>
      <c r="AD38" cm="1">
        <f t="array" aca="1" ref="AD38" ca="1">INDIRECT($A$1&amp;AD$1&amp;$A38)</f>
        <v>0</v>
      </c>
      <c r="AE38" cm="1">
        <f t="array" aca="1" ref="AE38" ca="1">INDIRECT($A$1&amp;AE$1&amp;$A38)</f>
        <v>0</v>
      </c>
      <c r="AF38" cm="1">
        <f t="array" aca="1" ref="AF38" ca="1">INDIRECT($A$1&amp;AF$1&amp;$A38)</f>
        <v>0</v>
      </c>
      <c r="AG38" cm="1">
        <f t="array" aca="1" ref="AG38" ca="1">INDIRECT($A$1&amp;AG$1&amp;$A38)</f>
        <v>0</v>
      </c>
      <c r="AH38" cm="1">
        <f t="array" aca="1" ref="AH38" ca="1">INDIRECT($A$1&amp;AH$1&amp;$A38)</f>
        <v>0</v>
      </c>
      <c r="AI38" cm="1">
        <f t="array" aca="1" ref="AI38" ca="1">INDIRECT($A$1&amp;AI$1&amp;$A38)</f>
        <v>0</v>
      </c>
      <c r="AJ38" t="str" cm="1">
        <f t="array" aca="1" ref="AJ38" ca="1">INDIRECT($A$1&amp;AJ$1&amp;$A38)</f>
        <v>peudisponible</v>
      </c>
      <c r="AK38" cm="1">
        <f t="array" aca="1" ref="AK38" ca="1">INDIRECT($A$1&amp;AK$1&amp;$A38)</f>
        <v>0</v>
      </c>
      <c r="AM38">
        <f t="shared" ca="1" si="6"/>
        <v>0</v>
      </c>
      <c r="AN38">
        <f t="shared" ca="1" si="6"/>
        <v>1</v>
      </c>
      <c r="AO38">
        <f t="shared" ca="1" si="6"/>
        <v>0</v>
      </c>
      <c r="AP38">
        <f t="shared" ca="1" si="6"/>
        <v>0</v>
      </c>
      <c r="AQ38">
        <f t="shared" ca="1" si="6"/>
        <v>1</v>
      </c>
      <c r="AR38">
        <f t="shared" ca="1" si="6"/>
        <v>0</v>
      </c>
      <c r="AS38">
        <f t="shared" ca="1" si="6"/>
        <v>0</v>
      </c>
      <c r="AU38" cm="1">
        <f t="array" aca="1" ref="AU38" ca="1">INDIRECT($A$1&amp;AU$1&amp;$A38)</f>
        <v>0</v>
      </c>
      <c r="AV38" cm="1">
        <f t="array" aca="1" ref="AV38" ca="1">INDIRECT($A$1&amp;AV$1&amp;$A38)</f>
        <v>0</v>
      </c>
      <c r="AW38" cm="1">
        <f t="array" aca="1" ref="AW38" ca="1">INDIRECT($A$1&amp;AW$1&amp;$A38)</f>
        <v>0</v>
      </c>
      <c r="AX38" cm="1">
        <f t="array" aca="1" ref="AX38" ca="1">INDIRECT($A$1&amp;AX$1&amp;$A38)</f>
        <v>0</v>
      </c>
      <c r="AY38" cm="1">
        <f t="array" aca="1" ref="AY38" ca="1">INDIRECT($A$1&amp;AY$1&amp;$A38)</f>
        <v>0</v>
      </c>
      <c r="AZ38" cm="1">
        <f t="array" aca="1" ref="AZ38" ca="1">INDIRECT($A$1&amp;AZ$1&amp;$A38)</f>
        <v>0</v>
      </c>
      <c r="BA38" cm="1">
        <f t="array" aca="1" ref="BA38" ca="1">INDIRECT($A$1&amp;BA$1&amp;$A38)</f>
        <v>0</v>
      </c>
      <c r="BB38" cm="1">
        <f t="array" aca="1" ref="BB38" ca="1">INDIRECT($A$1&amp;BB$1&amp;$A38)</f>
        <v>0</v>
      </c>
      <c r="BC38" cm="1">
        <f t="array" aca="1" ref="BC38" ca="1">INDIRECT($A$1&amp;BC$1&amp;$A38)</f>
        <v>0</v>
      </c>
      <c r="BD38" cm="1">
        <f t="array" aca="1" ref="BD38" ca="1">INDIRECT($A$1&amp;BD$1&amp;$A38)</f>
        <v>0</v>
      </c>
      <c r="BE38" cm="1">
        <f t="array" aca="1" ref="BE38" ca="1">INDIRECT($A$1&amp;BE$1&amp;$A38)</f>
        <v>0</v>
      </c>
      <c r="BF38" cm="1">
        <f t="array" aca="1" ref="BF38" ca="1">INDIRECT($A$1&amp;BF$1&amp;$A38)</f>
        <v>0</v>
      </c>
      <c r="BG38" cm="1">
        <f t="array" aca="1" ref="BG38" ca="1">INDIRECT($A$1&amp;BG$1&amp;$A38)</f>
        <v>0</v>
      </c>
      <c r="BH38" cm="1">
        <f t="array" aca="1" ref="BH38" ca="1">INDIRECT($A$1&amp;BH$1&amp;$A38)</f>
        <v>0</v>
      </c>
      <c r="BI38" cm="1">
        <f t="array" aca="1" ref="BI38" ca="1">INDIRECT($A$1&amp;BI$1&amp;$A38)</f>
        <v>0</v>
      </c>
      <c r="BJ38" cm="1">
        <f t="array" aca="1" ref="BJ38" ca="1">INDIRECT($A$1&amp;BJ$1&amp;$A38)</f>
        <v>0</v>
      </c>
      <c r="BK38" cm="1">
        <f t="array" aca="1" ref="BK38" ca="1">INDIRECT($A$1&amp;BK$1&amp;$A38)</f>
        <v>0</v>
      </c>
      <c r="BL38" cm="1">
        <f t="array" aca="1" ref="BL38" ca="1">INDIRECT($A$1&amp;BL$1&amp;$A38)</f>
        <v>0</v>
      </c>
      <c r="BM38" cm="1">
        <f t="array" aca="1" ref="BM38" ca="1">INDIRECT($A$1&amp;BM$1&amp;$A38)</f>
        <v>0</v>
      </c>
      <c r="BN38" cm="1">
        <f t="array" aca="1" ref="BN38" ca="1">INDIRECT($A$1&amp;BN$1&amp;$A38)</f>
        <v>0</v>
      </c>
      <c r="BO38" cm="1">
        <f t="array" aca="1" ref="BO38" ca="1">INDIRECT($A$1&amp;BO$1&amp;$A38)</f>
        <v>0</v>
      </c>
      <c r="BP38" cm="1">
        <f t="array" aca="1" ref="BP38" ca="1">INDIRECT($A$1&amp;BP$1&amp;$A38)</f>
        <v>0</v>
      </c>
      <c r="BQ38" cm="1">
        <f t="array" aca="1" ref="BQ38" ca="1">INDIRECT($A$1&amp;BQ$1&amp;$A38)</f>
        <v>0</v>
      </c>
      <c r="BR38" cm="1">
        <f t="array" aca="1" ref="BR38" ca="1">INDIRECT($A$1&amp;BR$1&amp;$A38)</f>
        <v>0</v>
      </c>
      <c r="BS38" cm="1">
        <f t="array" aca="1" ref="BS38" ca="1">INDIRECT($A$1&amp;BS$1&amp;$A38)</f>
        <v>0</v>
      </c>
      <c r="BT38" cm="1">
        <f t="array" aca="1" ref="BT38" ca="1">INDIRECT($A$1&amp;BT$1&amp;$A38)</f>
        <v>0</v>
      </c>
      <c r="BU38" cm="1">
        <f t="array" aca="1" ref="BU38" ca="1">INDIRECT($A$1&amp;BU$1&amp;$A38)</f>
        <v>0</v>
      </c>
    </row>
    <row r="39" spans="1:73" x14ac:dyDescent="0.35">
      <c r="A39" s="65">
        <f t="shared" si="2"/>
        <v>24</v>
      </c>
      <c r="C39" t="str" cm="1">
        <f t="array" aca="1" ref="C39" ca="1">INDIRECT($A$1&amp;C$1&amp;$A39)</f>
        <v>marche_gorgadji</v>
      </c>
      <c r="D39">
        <f t="shared" ca="1" si="5"/>
        <v>1</v>
      </c>
      <c r="E39">
        <f t="shared" ca="1" si="5"/>
        <v>0</v>
      </c>
      <c r="F39">
        <f t="shared" ca="1" si="5"/>
        <v>0</v>
      </c>
      <c r="G39">
        <f t="shared" ca="1" si="5"/>
        <v>1</v>
      </c>
      <c r="H39">
        <f t="shared" ca="1" si="5"/>
        <v>0</v>
      </c>
      <c r="I39">
        <f t="shared" ca="1" si="5"/>
        <v>1</v>
      </c>
      <c r="J39">
        <f t="shared" ca="1" si="5"/>
        <v>1</v>
      </c>
      <c r="K39">
        <f t="shared" ca="1" si="5"/>
        <v>0</v>
      </c>
      <c r="L39">
        <f t="shared" ca="1" si="5"/>
        <v>0</v>
      </c>
      <c r="M39">
        <f t="shared" ca="1" si="5"/>
        <v>0</v>
      </c>
      <c r="N39">
        <f t="shared" ca="1" si="5"/>
        <v>0</v>
      </c>
      <c r="P39" cm="1">
        <f t="array" aca="1" ref="P39" ca="1">INDIRECT($A$1&amp;P$1&amp;$A39)</f>
        <v>0</v>
      </c>
      <c r="Q39" cm="1">
        <f t="array" aca="1" ref="Q39" ca="1">INDIRECT($A$1&amp;Q$1&amp;$A39)</f>
        <v>0</v>
      </c>
      <c r="R39" cm="1">
        <f t="array" aca="1" ref="R39" ca="1">INDIRECT($A$1&amp;R$1&amp;$A39)</f>
        <v>0</v>
      </c>
      <c r="S39" cm="1">
        <f t="array" aca="1" ref="S39" ca="1">INDIRECT($A$1&amp;S$1&amp;$A39)</f>
        <v>0</v>
      </c>
      <c r="T39" cm="1">
        <f t="array" aca="1" ref="T39" ca="1">INDIRECT($A$1&amp;T$1&amp;$A39)</f>
        <v>0</v>
      </c>
      <c r="U39" cm="1">
        <f t="array" aca="1" ref="U39" ca="1">INDIRECT($A$1&amp;U$1&amp;$A39)</f>
        <v>0</v>
      </c>
      <c r="V39" cm="1">
        <f t="array" aca="1" ref="V39" ca="1">INDIRECT($A$1&amp;V$1&amp;$A39)</f>
        <v>0</v>
      </c>
      <c r="W39" cm="1">
        <f t="array" aca="1" ref="W39" ca="1">INDIRECT($A$1&amp;W$1&amp;$A39)</f>
        <v>0</v>
      </c>
      <c r="X39" cm="1">
        <f t="array" aca="1" ref="X39" ca="1">INDIRECT($A$1&amp;X$1&amp;$A39)</f>
        <v>0</v>
      </c>
      <c r="Y39" cm="1">
        <f t="array" aca="1" ref="Y39" ca="1">INDIRECT($A$1&amp;Y$1&amp;$A39)</f>
        <v>0</v>
      </c>
      <c r="Z39" cm="1">
        <f t="array" aca="1" ref="Z39" ca="1">INDIRECT($A$1&amp;Z$1&amp;$A39)</f>
        <v>0</v>
      </c>
      <c r="AA39" cm="1">
        <f t="array" aca="1" ref="AA39" ca="1">INDIRECT($A$1&amp;AA$1&amp;$A39)</f>
        <v>0</v>
      </c>
      <c r="AB39" cm="1">
        <f t="array" aca="1" ref="AB39" ca="1">INDIRECT($A$1&amp;AB$1&amp;$A39)</f>
        <v>0</v>
      </c>
      <c r="AC39" cm="1">
        <f t="array" aca="1" ref="AC39" ca="1">INDIRECT($A$1&amp;AC$1&amp;$A39)</f>
        <v>0</v>
      </c>
      <c r="AD39" cm="1">
        <f t="array" aca="1" ref="AD39" ca="1">INDIRECT($A$1&amp;AD$1&amp;$A39)</f>
        <v>0</v>
      </c>
      <c r="AE39" cm="1">
        <f t="array" aca="1" ref="AE39" ca="1">INDIRECT($A$1&amp;AE$1&amp;$A39)</f>
        <v>0</v>
      </c>
      <c r="AF39" cm="1">
        <f t="array" aca="1" ref="AF39" ca="1">INDIRECT($A$1&amp;AF$1&amp;$A39)</f>
        <v>0</v>
      </c>
      <c r="AG39" cm="1">
        <f t="array" aca="1" ref="AG39" ca="1">INDIRECT($A$1&amp;AG$1&amp;$A39)</f>
        <v>0</v>
      </c>
      <c r="AH39" cm="1">
        <f t="array" aca="1" ref="AH39" ca="1">INDIRECT($A$1&amp;AH$1&amp;$A39)</f>
        <v>0</v>
      </c>
      <c r="AI39" cm="1">
        <f t="array" aca="1" ref="AI39" ca="1">INDIRECT($A$1&amp;AI$1&amp;$A39)</f>
        <v>0</v>
      </c>
      <c r="AJ39" t="str" cm="1">
        <f t="array" aca="1" ref="AJ39" ca="1">INDIRECT($A$1&amp;AJ$1&amp;$A39)</f>
        <v>peudisponible</v>
      </c>
      <c r="AK39" cm="1">
        <f t="array" aca="1" ref="AK39" ca="1">INDIRECT($A$1&amp;AK$1&amp;$A39)</f>
        <v>0</v>
      </c>
      <c r="AM39">
        <f t="shared" ca="1" si="6"/>
        <v>0</v>
      </c>
      <c r="AN39">
        <f t="shared" ca="1" si="6"/>
        <v>1</v>
      </c>
      <c r="AO39">
        <f t="shared" ca="1" si="6"/>
        <v>0</v>
      </c>
      <c r="AP39">
        <f t="shared" ca="1" si="6"/>
        <v>0</v>
      </c>
      <c r="AQ39">
        <f t="shared" ca="1" si="6"/>
        <v>1</v>
      </c>
      <c r="AR39">
        <f t="shared" ca="1" si="6"/>
        <v>0</v>
      </c>
      <c r="AS39">
        <f t="shared" ca="1" si="6"/>
        <v>0</v>
      </c>
      <c r="AU39" cm="1">
        <f t="array" aca="1" ref="AU39" ca="1">INDIRECT($A$1&amp;AU$1&amp;$A39)</f>
        <v>0</v>
      </c>
      <c r="AV39" cm="1">
        <f t="array" aca="1" ref="AV39" ca="1">INDIRECT($A$1&amp;AV$1&amp;$A39)</f>
        <v>0</v>
      </c>
      <c r="AW39" cm="1">
        <f t="array" aca="1" ref="AW39" ca="1">INDIRECT($A$1&amp;AW$1&amp;$A39)</f>
        <v>0</v>
      </c>
      <c r="AX39" cm="1">
        <f t="array" aca="1" ref="AX39" ca="1">INDIRECT($A$1&amp;AX$1&amp;$A39)</f>
        <v>0</v>
      </c>
      <c r="AY39" cm="1">
        <f t="array" aca="1" ref="AY39" ca="1">INDIRECT($A$1&amp;AY$1&amp;$A39)</f>
        <v>0</v>
      </c>
      <c r="AZ39" cm="1">
        <f t="array" aca="1" ref="AZ39" ca="1">INDIRECT($A$1&amp;AZ$1&amp;$A39)</f>
        <v>0</v>
      </c>
      <c r="BA39" cm="1">
        <f t="array" aca="1" ref="BA39" ca="1">INDIRECT($A$1&amp;BA$1&amp;$A39)</f>
        <v>0</v>
      </c>
      <c r="BB39" cm="1">
        <f t="array" aca="1" ref="BB39" ca="1">INDIRECT($A$1&amp;BB$1&amp;$A39)</f>
        <v>0</v>
      </c>
      <c r="BC39" cm="1">
        <f t="array" aca="1" ref="BC39" ca="1">INDIRECT($A$1&amp;BC$1&amp;$A39)</f>
        <v>0</v>
      </c>
      <c r="BD39" cm="1">
        <f t="array" aca="1" ref="BD39" ca="1">INDIRECT($A$1&amp;BD$1&amp;$A39)</f>
        <v>0</v>
      </c>
      <c r="BE39" cm="1">
        <f t="array" aca="1" ref="BE39" ca="1">INDIRECT($A$1&amp;BE$1&amp;$A39)</f>
        <v>0</v>
      </c>
      <c r="BF39" cm="1">
        <f t="array" aca="1" ref="BF39" ca="1">INDIRECT($A$1&amp;BF$1&amp;$A39)</f>
        <v>0</v>
      </c>
      <c r="BG39" cm="1">
        <f t="array" aca="1" ref="BG39" ca="1">INDIRECT($A$1&amp;BG$1&amp;$A39)</f>
        <v>0</v>
      </c>
      <c r="BH39" cm="1">
        <f t="array" aca="1" ref="BH39" ca="1">INDIRECT($A$1&amp;BH$1&amp;$A39)</f>
        <v>0</v>
      </c>
      <c r="BI39" cm="1">
        <f t="array" aca="1" ref="BI39" ca="1">INDIRECT($A$1&amp;BI$1&amp;$A39)</f>
        <v>0</v>
      </c>
      <c r="BJ39" cm="1">
        <f t="array" aca="1" ref="BJ39" ca="1">INDIRECT($A$1&amp;BJ$1&amp;$A39)</f>
        <v>0</v>
      </c>
      <c r="BK39" cm="1">
        <f t="array" aca="1" ref="BK39" ca="1">INDIRECT($A$1&amp;BK$1&amp;$A39)</f>
        <v>0</v>
      </c>
      <c r="BL39" cm="1">
        <f t="array" aca="1" ref="BL39" ca="1">INDIRECT($A$1&amp;BL$1&amp;$A39)</f>
        <v>0</v>
      </c>
      <c r="BM39" cm="1">
        <f t="array" aca="1" ref="BM39" ca="1">INDIRECT($A$1&amp;BM$1&amp;$A39)</f>
        <v>0</v>
      </c>
      <c r="BN39" cm="1">
        <f t="array" aca="1" ref="BN39" ca="1">INDIRECT($A$1&amp;BN$1&amp;$A39)</f>
        <v>0</v>
      </c>
      <c r="BO39" cm="1">
        <f t="array" aca="1" ref="BO39" ca="1">INDIRECT($A$1&amp;BO$1&amp;$A39)</f>
        <v>0</v>
      </c>
      <c r="BP39" cm="1">
        <f t="array" aca="1" ref="BP39" ca="1">INDIRECT($A$1&amp;BP$1&amp;$A39)</f>
        <v>0</v>
      </c>
      <c r="BQ39" cm="1">
        <f t="array" aca="1" ref="BQ39" ca="1">INDIRECT($A$1&amp;BQ$1&amp;$A39)</f>
        <v>0</v>
      </c>
      <c r="BR39" cm="1">
        <f t="array" aca="1" ref="BR39" ca="1">INDIRECT($A$1&amp;BR$1&amp;$A39)</f>
        <v>0</v>
      </c>
      <c r="BS39" cm="1">
        <f t="array" aca="1" ref="BS39" ca="1">INDIRECT($A$1&amp;BS$1&amp;$A39)</f>
        <v>0</v>
      </c>
      <c r="BT39" cm="1">
        <f t="array" aca="1" ref="BT39" ca="1">INDIRECT($A$1&amp;BT$1&amp;$A39)</f>
        <v>0</v>
      </c>
      <c r="BU39" cm="1">
        <f t="array" aca="1" ref="BU39" ca="1">INDIRECT($A$1&amp;BU$1&amp;$A39)</f>
        <v>0</v>
      </c>
    </row>
    <row r="40" spans="1:73" x14ac:dyDescent="0.35">
      <c r="A40" s="65">
        <f t="shared" si="2"/>
        <v>25</v>
      </c>
      <c r="C40" t="str" cm="1">
        <f t="array" aca="1" ref="C40" ca="1">INDIRECT($A$1&amp;C$1&amp;$A40)</f>
        <v>marche_gorgadji</v>
      </c>
      <c r="D40">
        <f t="shared" ca="1" si="5"/>
        <v>1</v>
      </c>
      <c r="E40">
        <f t="shared" ca="1" si="5"/>
        <v>0</v>
      </c>
      <c r="F40">
        <f t="shared" ca="1" si="5"/>
        <v>0</v>
      </c>
      <c r="G40">
        <f t="shared" ca="1" si="5"/>
        <v>1</v>
      </c>
      <c r="H40">
        <f t="shared" ca="1" si="5"/>
        <v>0</v>
      </c>
      <c r="I40">
        <f t="shared" ca="1" si="5"/>
        <v>1</v>
      </c>
      <c r="J40">
        <f t="shared" ca="1" si="5"/>
        <v>1</v>
      </c>
      <c r="K40">
        <f t="shared" ca="1" si="5"/>
        <v>0</v>
      </c>
      <c r="L40">
        <f t="shared" ca="1" si="5"/>
        <v>0</v>
      </c>
      <c r="M40">
        <f t="shared" ca="1" si="5"/>
        <v>0</v>
      </c>
      <c r="N40">
        <f t="shared" ca="1" si="5"/>
        <v>0</v>
      </c>
      <c r="P40" cm="1">
        <f t="array" aca="1" ref="P40" ca="1">INDIRECT($A$1&amp;P$1&amp;$A40)</f>
        <v>0</v>
      </c>
      <c r="Q40" cm="1">
        <f t="array" aca="1" ref="Q40" ca="1">INDIRECT($A$1&amp;Q$1&amp;$A40)</f>
        <v>0</v>
      </c>
      <c r="R40" cm="1">
        <f t="array" aca="1" ref="R40" ca="1">INDIRECT($A$1&amp;R$1&amp;$A40)</f>
        <v>0</v>
      </c>
      <c r="S40" cm="1">
        <f t="array" aca="1" ref="S40" ca="1">INDIRECT($A$1&amp;S$1&amp;$A40)</f>
        <v>0</v>
      </c>
      <c r="T40" cm="1">
        <f t="array" aca="1" ref="T40" ca="1">INDIRECT($A$1&amp;T$1&amp;$A40)</f>
        <v>0</v>
      </c>
      <c r="U40" cm="1">
        <f t="array" aca="1" ref="U40" ca="1">INDIRECT($A$1&amp;U$1&amp;$A40)</f>
        <v>0</v>
      </c>
      <c r="V40" cm="1">
        <f t="array" aca="1" ref="V40" ca="1">INDIRECT($A$1&amp;V$1&amp;$A40)</f>
        <v>0</v>
      </c>
      <c r="W40" cm="1">
        <f t="array" aca="1" ref="W40" ca="1">INDIRECT($A$1&amp;W$1&amp;$A40)</f>
        <v>0</v>
      </c>
      <c r="X40" cm="1">
        <f t="array" aca="1" ref="X40" ca="1">INDIRECT($A$1&amp;X$1&amp;$A40)</f>
        <v>0</v>
      </c>
      <c r="Y40" cm="1">
        <f t="array" aca="1" ref="Y40" ca="1">INDIRECT($A$1&amp;Y$1&amp;$A40)</f>
        <v>0</v>
      </c>
      <c r="Z40" cm="1">
        <f t="array" aca="1" ref="Z40" ca="1">INDIRECT($A$1&amp;Z$1&amp;$A40)</f>
        <v>0</v>
      </c>
      <c r="AA40" cm="1">
        <f t="array" aca="1" ref="AA40" ca="1">INDIRECT($A$1&amp;AA$1&amp;$A40)</f>
        <v>0</v>
      </c>
      <c r="AB40" cm="1">
        <f t="array" aca="1" ref="AB40" ca="1">INDIRECT($A$1&amp;AB$1&amp;$A40)</f>
        <v>0</v>
      </c>
      <c r="AC40" cm="1">
        <f t="array" aca="1" ref="AC40" ca="1">INDIRECT($A$1&amp;AC$1&amp;$A40)</f>
        <v>0</v>
      </c>
      <c r="AD40" cm="1">
        <f t="array" aca="1" ref="AD40" ca="1">INDIRECT($A$1&amp;AD$1&amp;$A40)</f>
        <v>0</v>
      </c>
      <c r="AE40" cm="1">
        <f t="array" aca="1" ref="AE40" ca="1">INDIRECT($A$1&amp;AE$1&amp;$A40)</f>
        <v>0</v>
      </c>
      <c r="AF40" cm="1">
        <f t="array" aca="1" ref="AF40" ca="1">INDIRECT($A$1&amp;AF$1&amp;$A40)</f>
        <v>0</v>
      </c>
      <c r="AG40" cm="1">
        <f t="array" aca="1" ref="AG40" ca="1">INDIRECT($A$1&amp;AG$1&amp;$A40)</f>
        <v>0</v>
      </c>
      <c r="AH40" cm="1">
        <f t="array" aca="1" ref="AH40" ca="1">INDIRECT($A$1&amp;AH$1&amp;$A40)</f>
        <v>0</v>
      </c>
      <c r="AI40" cm="1">
        <f t="array" aca="1" ref="AI40" ca="1">INDIRECT($A$1&amp;AI$1&amp;$A40)</f>
        <v>0</v>
      </c>
      <c r="AJ40" t="str" cm="1">
        <f t="array" aca="1" ref="AJ40" ca="1">INDIRECT($A$1&amp;AJ$1&amp;$A40)</f>
        <v>peudisponible</v>
      </c>
      <c r="AK40" cm="1">
        <f t="array" aca="1" ref="AK40" ca="1">INDIRECT($A$1&amp;AK$1&amp;$A40)</f>
        <v>0</v>
      </c>
      <c r="AM40">
        <f t="shared" ca="1" si="6"/>
        <v>0</v>
      </c>
      <c r="AN40">
        <f t="shared" ca="1" si="6"/>
        <v>1</v>
      </c>
      <c r="AO40">
        <f t="shared" ca="1" si="6"/>
        <v>0</v>
      </c>
      <c r="AP40">
        <f t="shared" ca="1" si="6"/>
        <v>0</v>
      </c>
      <c r="AQ40">
        <f t="shared" ca="1" si="6"/>
        <v>1</v>
      </c>
      <c r="AR40">
        <f t="shared" ca="1" si="6"/>
        <v>0</v>
      </c>
      <c r="AS40">
        <f t="shared" ca="1" si="6"/>
        <v>0</v>
      </c>
      <c r="AU40" cm="1">
        <f t="array" aca="1" ref="AU40" ca="1">INDIRECT($A$1&amp;AU$1&amp;$A40)</f>
        <v>0</v>
      </c>
      <c r="AV40" cm="1">
        <f t="array" aca="1" ref="AV40" ca="1">INDIRECT($A$1&amp;AV$1&amp;$A40)</f>
        <v>0</v>
      </c>
      <c r="AW40" cm="1">
        <f t="array" aca="1" ref="AW40" ca="1">INDIRECT($A$1&amp;AW$1&amp;$A40)</f>
        <v>0</v>
      </c>
      <c r="AX40" cm="1">
        <f t="array" aca="1" ref="AX40" ca="1">INDIRECT($A$1&amp;AX$1&amp;$A40)</f>
        <v>0</v>
      </c>
      <c r="AY40" cm="1">
        <f t="array" aca="1" ref="AY40" ca="1">INDIRECT($A$1&amp;AY$1&amp;$A40)</f>
        <v>0</v>
      </c>
      <c r="AZ40" cm="1">
        <f t="array" aca="1" ref="AZ40" ca="1">INDIRECT($A$1&amp;AZ$1&amp;$A40)</f>
        <v>0</v>
      </c>
      <c r="BA40" cm="1">
        <f t="array" aca="1" ref="BA40" ca="1">INDIRECT($A$1&amp;BA$1&amp;$A40)</f>
        <v>0</v>
      </c>
      <c r="BB40" cm="1">
        <f t="array" aca="1" ref="BB40" ca="1">INDIRECT($A$1&amp;BB$1&amp;$A40)</f>
        <v>0</v>
      </c>
      <c r="BC40" cm="1">
        <f t="array" aca="1" ref="BC40" ca="1">INDIRECT($A$1&amp;BC$1&amp;$A40)</f>
        <v>0</v>
      </c>
      <c r="BD40" cm="1">
        <f t="array" aca="1" ref="BD40" ca="1">INDIRECT($A$1&amp;BD$1&amp;$A40)</f>
        <v>0</v>
      </c>
      <c r="BE40" cm="1">
        <f t="array" aca="1" ref="BE40" ca="1">INDIRECT($A$1&amp;BE$1&amp;$A40)</f>
        <v>0</v>
      </c>
      <c r="BF40" cm="1">
        <f t="array" aca="1" ref="BF40" ca="1">INDIRECT($A$1&amp;BF$1&amp;$A40)</f>
        <v>0</v>
      </c>
      <c r="BG40" cm="1">
        <f t="array" aca="1" ref="BG40" ca="1">INDIRECT($A$1&amp;BG$1&amp;$A40)</f>
        <v>0</v>
      </c>
      <c r="BH40" cm="1">
        <f t="array" aca="1" ref="BH40" ca="1">INDIRECT($A$1&amp;BH$1&amp;$A40)</f>
        <v>0</v>
      </c>
      <c r="BI40" cm="1">
        <f t="array" aca="1" ref="BI40" ca="1">INDIRECT($A$1&amp;BI$1&amp;$A40)</f>
        <v>0</v>
      </c>
      <c r="BJ40" cm="1">
        <f t="array" aca="1" ref="BJ40" ca="1">INDIRECT($A$1&amp;BJ$1&amp;$A40)</f>
        <v>0</v>
      </c>
      <c r="BK40" cm="1">
        <f t="array" aca="1" ref="BK40" ca="1">INDIRECT($A$1&amp;BK$1&amp;$A40)</f>
        <v>0</v>
      </c>
      <c r="BL40" cm="1">
        <f t="array" aca="1" ref="BL40" ca="1">INDIRECT($A$1&amp;BL$1&amp;$A40)</f>
        <v>0</v>
      </c>
      <c r="BM40" cm="1">
        <f t="array" aca="1" ref="BM40" ca="1">INDIRECT($A$1&amp;BM$1&amp;$A40)</f>
        <v>0</v>
      </c>
      <c r="BN40" cm="1">
        <f t="array" aca="1" ref="BN40" ca="1">INDIRECT($A$1&amp;BN$1&amp;$A40)</f>
        <v>0</v>
      </c>
      <c r="BO40" cm="1">
        <f t="array" aca="1" ref="BO40" ca="1">INDIRECT($A$1&amp;BO$1&amp;$A40)</f>
        <v>0</v>
      </c>
      <c r="BP40" cm="1">
        <f t="array" aca="1" ref="BP40" ca="1">INDIRECT($A$1&amp;BP$1&amp;$A40)</f>
        <v>0</v>
      </c>
      <c r="BQ40" cm="1">
        <f t="array" aca="1" ref="BQ40" ca="1">INDIRECT($A$1&amp;BQ$1&amp;$A40)</f>
        <v>0</v>
      </c>
      <c r="BR40" cm="1">
        <f t="array" aca="1" ref="BR40" ca="1">INDIRECT($A$1&amp;BR$1&amp;$A40)</f>
        <v>0</v>
      </c>
      <c r="BS40" cm="1">
        <f t="array" aca="1" ref="BS40" ca="1">INDIRECT($A$1&amp;BS$1&amp;$A40)</f>
        <v>0</v>
      </c>
      <c r="BT40" cm="1">
        <f t="array" aca="1" ref="BT40" ca="1">INDIRECT($A$1&amp;BT$1&amp;$A40)</f>
        <v>0</v>
      </c>
      <c r="BU40" cm="1">
        <f t="array" aca="1" ref="BU40" ca="1">INDIRECT($A$1&amp;BU$1&amp;$A40)</f>
        <v>0</v>
      </c>
    </row>
    <row r="41" spans="1:73" x14ac:dyDescent="0.35">
      <c r="A41" s="65">
        <f t="shared" si="2"/>
        <v>26</v>
      </c>
      <c r="C41" t="str" cm="1">
        <f t="array" aca="1" ref="C41" ca="1">INDIRECT($A$1&amp;C$1&amp;$A41)</f>
        <v>marche_gorgadji</v>
      </c>
      <c r="D41">
        <f t="shared" ca="1" si="5"/>
        <v>1</v>
      </c>
      <c r="E41">
        <f t="shared" ca="1" si="5"/>
        <v>0</v>
      </c>
      <c r="F41">
        <f t="shared" ca="1" si="5"/>
        <v>0</v>
      </c>
      <c r="G41">
        <f t="shared" ca="1" si="5"/>
        <v>1</v>
      </c>
      <c r="H41">
        <f t="shared" ca="1" si="5"/>
        <v>0</v>
      </c>
      <c r="I41">
        <f t="shared" ca="1" si="5"/>
        <v>1</v>
      </c>
      <c r="J41">
        <f t="shared" ca="1" si="5"/>
        <v>1</v>
      </c>
      <c r="K41">
        <f t="shared" ca="1" si="5"/>
        <v>0</v>
      </c>
      <c r="L41">
        <f t="shared" ca="1" si="5"/>
        <v>0</v>
      </c>
      <c r="M41">
        <f t="shared" ca="1" si="5"/>
        <v>0</v>
      </c>
      <c r="N41">
        <f t="shared" ca="1" si="5"/>
        <v>0</v>
      </c>
      <c r="P41" cm="1">
        <f t="array" aca="1" ref="P41" ca="1">INDIRECT($A$1&amp;P$1&amp;$A41)</f>
        <v>0</v>
      </c>
      <c r="Q41" cm="1">
        <f t="array" aca="1" ref="Q41" ca="1">INDIRECT($A$1&amp;Q$1&amp;$A41)</f>
        <v>0</v>
      </c>
      <c r="R41" cm="1">
        <f t="array" aca="1" ref="R41" ca="1">INDIRECT($A$1&amp;R$1&amp;$A41)</f>
        <v>0</v>
      </c>
      <c r="S41" cm="1">
        <f t="array" aca="1" ref="S41" ca="1">INDIRECT($A$1&amp;S$1&amp;$A41)</f>
        <v>0</v>
      </c>
      <c r="T41" cm="1">
        <f t="array" aca="1" ref="T41" ca="1">INDIRECT($A$1&amp;T$1&amp;$A41)</f>
        <v>0</v>
      </c>
      <c r="U41" cm="1">
        <f t="array" aca="1" ref="U41" ca="1">INDIRECT($A$1&amp;U$1&amp;$A41)</f>
        <v>0</v>
      </c>
      <c r="V41" cm="1">
        <f t="array" aca="1" ref="V41" ca="1">INDIRECT($A$1&amp;V$1&amp;$A41)</f>
        <v>0</v>
      </c>
      <c r="W41" cm="1">
        <f t="array" aca="1" ref="W41" ca="1">INDIRECT($A$1&amp;W$1&amp;$A41)</f>
        <v>0</v>
      </c>
      <c r="X41" cm="1">
        <f t="array" aca="1" ref="X41" ca="1">INDIRECT($A$1&amp;X$1&amp;$A41)</f>
        <v>0</v>
      </c>
      <c r="Y41" cm="1">
        <f t="array" aca="1" ref="Y41" ca="1">INDIRECT($A$1&amp;Y$1&amp;$A41)</f>
        <v>0</v>
      </c>
      <c r="Z41" cm="1">
        <f t="array" aca="1" ref="Z41" ca="1">INDIRECT($A$1&amp;Z$1&amp;$A41)</f>
        <v>0</v>
      </c>
      <c r="AA41" cm="1">
        <f t="array" aca="1" ref="AA41" ca="1">INDIRECT($A$1&amp;AA$1&amp;$A41)</f>
        <v>0</v>
      </c>
      <c r="AB41" cm="1">
        <f t="array" aca="1" ref="AB41" ca="1">INDIRECT($A$1&amp;AB$1&amp;$A41)</f>
        <v>0</v>
      </c>
      <c r="AC41" cm="1">
        <f t="array" aca="1" ref="AC41" ca="1">INDIRECT($A$1&amp;AC$1&amp;$A41)</f>
        <v>0</v>
      </c>
      <c r="AD41" cm="1">
        <f t="array" aca="1" ref="AD41" ca="1">INDIRECT($A$1&amp;AD$1&amp;$A41)</f>
        <v>0</v>
      </c>
      <c r="AE41" cm="1">
        <f t="array" aca="1" ref="AE41" ca="1">INDIRECT($A$1&amp;AE$1&amp;$A41)</f>
        <v>0</v>
      </c>
      <c r="AF41" cm="1">
        <f t="array" aca="1" ref="AF41" ca="1">INDIRECT($A$1&amp;AF$1&amp;$A41)</f>
        <v>0</v>
      </c>
      <c r="AG41" cm="1">
        <f t="array" aca="1" ref="AG41" ca="1">INDIRECT($A$1&amp;AG$1&amp;$A41)</f>
        <v>0</v>
      </c>
      <c r="AH41" cm="1">
        <f t="array" aca="1" ref="AH41" ca="1">INDIRECT($A$1&amp;AH$1&amp;$A41)</f>
        <v>0</v>
      </c>
      <c r="AI41" cm="1">
        <f t="array" aca="1" ref="AI41" ca="1">INDIRECT($A$1&amp;AI$1&amp;$A41)</f>
        <v>0</v>
      </c>
      <c r="AJ41" t="str" cm="1">
        <f t="array" aca="1" ref="AJ41" ca="1">INDIRECT($A$1&amp;AJ$1&amp;$A41)</f>
        <v>peudisponible</v>
      </c>
      <c r="AK41" cm="1">
        <f t="array" aca="1" ref="AK41" ca="1">INDIRECT($A$1&amp;AK$1&amp;$A41)</f>
        <v>0</v>
      </c>
      <c r="AM41">
        <f t="shared" ca="1" si="6"/>
        <v>0</v>
      </c>
      <c r="AN41">
        <f t="shared" ca="1" si="6"/>
        <v>1</v>
      </c>
      <c r="AO41">
        <f t="shared" ca="1" si="6"/>
        <v>0</v>
      </c>
      <c r="AP41">
        <f t="shared" ca="1" si="6"/>
        <v>0</v>
      </c>
      <c r="AQ41">
        <f t="shared" ca="1" si="6"/>
        <v>1</v>
      </c>
      <c r="AR41">
        <f t="shared" ca="1" si="6"/>
        <v>0</v>
      </c>
      <c r="AS41">
        <f t="shared" ca="1" si="6"/>
        <v>0</v>
      </c>
      <c r="AU41" cm="1">
        <f t="array" aca="1" ref="AU41" ca="1">INDIRECT($A$1&amp;AU$1&amp;$A41)</f>
        <v>0</v>
      </c>
      <c r="AV41" cm="1">
        <f t="array" aca="1" ref="AV41" ca="1">INDIRECT($A$1&amp;AV$1&amp;$A41)</f>
        <v>0</v>
      </c>
      <c r="AW41" cm="1">
        <f t="array" aca="1" ref="AW41" ca="1">INDIRECT($A$1&amp;AW$1&amp;$A41)</f>
        <v>0</v>
      </c>
      <c r="AX41" cm="1">
        <f t="array" aca="1" ref="AX41" ca="1">INDIRECT($A$1&amp;AX$1&amp;$A41)</f>
        <v>0</v>
      </c>
      <c r="AY41" cm="1">
        <f t="array" aca="1" ref="AY41" ca="1">INDIRECT($A$1&amp;AY$1&amp;$A41)</f>
        <v>0</v>
      </c>
      <c r="AZ41" cm="1">
        <f t="array" aca="1" ref="AZ41" ca="1">INDIRECT($A$1&amp;AZ$1&amp;$A41)</f>
        <v>0</v>
      </c>
      <c r="BA41" cm="1">
        <f t="array" aca="1" ref="BA41" ca="1">INDIRECT($A$1&amp;BA$1&amp;$A41)</f>
        <v>0</v>
      </c>
      <c r="BB41" cm="1">
        <f t="array" aca="1" ref="BB41" ca="1">INDIRECT($A$1&amp;BB$1&amp;$A41)</f>
        <v>0</v>
      </c>
      <c r="BC41" cm="1">
        <f t="array" aca="1" ref="BC41" ca="1">INDIRECT($A$1&amp;BC$1&amp;$A41)</f>
        <v>0</v>
      </c>
      <c r="BD41" cm="1">
        <f t="array" aca="1" ref="BD41" ca="1">INDIRECT($A$1&amp;BD$1&amp;$A41)</f>
        <v>0</v>
      </c>
      <c r="BE41" cm="1">
        <f t="array" aca="1" ref="BE41" ca="1">INDIRECT($A$1&amp;BE$1&amp;$A41)</f>
        <v>0</v>
      </c>
      <c r="BF41" cm="1">
        <f t="array" aca="1" ref="BF41" ca="1">INDIRECT($A$1&amp;BF$1&amp;$A41)</f>
        <v>0</v>
      </c>
      <c r="BG41" cm="1">
        <f t="array" aca="1" ref="BG41" ca="1">INDIRECT($A$1&amp;BG$1&amp;$A41)</f>
        <v>0</v>
      </c>
      <c r="BH41" cm="1">
        <f t="array" aca="1" ref="BH41" ca="1">INDIRECT($A$1&amp;BH$1&amp;$A41)</f>
        <v>0</v>
      </c>
      <c r="BI41" cm="1">
        <f t="array" aca="1" ref="BI41" ca="1">INDIRECT($A$1&amp;BI$1&amp;$A41)</f>
        <v>0</v>
      </c>
      <c r="BJ41" cm="1">
        <f t="array" aca="1" ref="BJ41" ca="1">INDIRECT($A$1&amp;BJ$1&amp;$A41)</f>
        <v>0</v>
      </c>
      <c r="BK41" cm="1">
        <f t="array" aca="1" ref="BK41" ca="1">INDIRECT($A$1&amp;BK$1&amp;$A41)</f>
        <v>0</v>
      </c>
      <c r="BL41" cm="1">
        <f t="array" aca="1" ref="BL41" ca="1">INDIRECT($A$1&amp;BL$1&amp;$A41)</f>
        <v>0</v>
      </c>
      <c r="BM41" cm="1">
        <f t="array" aca="1" ref="BM41" ca="1">INDIRECT($A$1&amp;BM$1&amp;$A41)</f>
        <v>0</v>
      </c>
      <c r="BN41" cm="1">
        <f t="array" aca="1" ref="BN41" ca="1">INDIRECT($A$1&amp;BN$1&amp;$A41)</f>
        <v>0</v>
      </c>
      <c r="BO41" cm="1">
        <f t="array" aca="1" ref="BO41" ca="1">INDIRECT($A$1&amp;BO$1&amp;$A41)</f>
        <v>0</v>
      </c>
      <c r="BP41" cm="1">
        <f t="array" aca="1" ref="BP41" ca="1">INDIRECT($A$1&amp;BP$1&amp;$A41)</f>
        <v>0</v>
      </c>
      <c r="BQ41" cm="1">
        <f t="array" aca="1" ref="BQ41" ca="1">INDIRECT($A$1&amp;BQ$1&amp;$A41)</f>
        <v>0</v>
      </c>
      <c r="BR41" cm="1">
        <f t="array" aca="1" ref="BR41" ca="1">INDIRECT($A$1&amp;BR$1&amp;$A41)</f>
        <v>0</v>
      </c>
      <c r="BS41" cm="1">
        <f t="array" aca="1" ref="BS41" ca="1">INDIRECT($A$1&amp;BS$1&amp;$A41)</f>
        <v>0</v>
      </c>
      <c r="BT41" cm="1">
        <f t="array" aca="1" ref="BT41" ca="1">INDIRECT($A$1&amp;BT$1&amp;$A41)</f>
        <v>0</v>
      </c>
      <c r="BU41" cm="1">
        <f t="array" aca="1" ref="BU41" ca="1">INDIRECT($A$1&amp;BU$1&amp;$A41)</f>
        <v>0</v>
      </c>
    </row>
    <row r="42" spans="1:73" x14ac:dyDescent="0.35">
      <c r="A42" s="65">
        <f t="shared" si="2"/>
        <v>27</v>
      </c>
      <c r="C42" t="str" cm="1">
        <f t="array" aca="1" ref="C42" ca="1">INDIRECT($A$1&amp;C$1&amp;$A42)</f>
        <v>marche_gorgadji</v>
      </c>
      <c r="D42">
        <f t="shared" ca="1" si="5"/>
        <v>1</v>
      </c>
      <c r="E42">
        <f t="shared" ca="1" si="5"/>
        <v>0</v>
      </c>
      <c r="F42">
        <f t="shared" ca="1" si="5"/>
        <v>0</v>
      </c>
      <c r="G42">
        <f t="shared" ca="1" si="5"/>
        <v>0</v>
      </c>
      <c r="H42">
        <f t="shared" ca="1" si="5"/>
        <v>0</v>
      </c>
      <c r="I42">
        <f t="shared" ca="1" si="5"/>
        <v>1</v>
      </c>
      <c r="J42">
        <f t="shared" ca="1" si="5"/>
        <v>1</v>
      </c>
      <c r="K42">
        <f t="shared" ca="1" si="5"/>
        <v>0</v>
      </c>
      <c r="L42">
        <f t="shared" ca="1" si="5"/>
        <v>0</v>
      </c>
      <c r="M42">
        <f t="shared" ca="1" si="5"/>
        <v>0</v>
      </c>
      <c r="N42">
        <f t="shared" ca="1" si="5"/>
        <v>0</v>
      </c>
      <c r="P42" cm="1">
        <f t="array" aca="1" ref="P42" ca="1">INDIRECT($A$1&amp;P$1&amp;$A42)</f>
        <v>0</v>
      </c>
      <c r="Q42" cm="1">
        <f t="array" aca="1" ref="Q42" ca="1">INDIRECT($A$1&amp;Q$1&amp;$A42)</f>
        <v>0</v>
      </c>
      <c r="R42" cm="1">
        <f t="array" aca="1" ref="R42" ca="1">INDIRECT($A$1&amp;R$1&amp;$A42)</f>
        <v>0</v>
      </c>
      <c r="S42" cm="1">
        <f t="array" aca="1" ref="S42" ca="1">INDIRECT($A$1&amp;S$1&amp;$A42)</f>
        <v>0</v>
      </c>
      <c r="T42" cm="1">
        <f t="array" aca="1" ref="T42" ca="1">INDIRECT($A$1&amp;T$1&amp;$A42)</f>
        <v>0</v>
      </c>
      <c r="U42" cm="1">
        <f t="array" aca="1" ref="U42" ca="1">INDIRECT($A$1&amp;U$1&amp;$A42)</f>
        <v>0</v>
      </c>
      <c r="V42" cm="1">
        <f t="array" aca="1" ref="V42" ca="1">INDIRECT($A$1&amp;V$1&amp;$A42)</f>
        <v>0</v>
      </c>
      <c r="W42" cm="1">
        <f t="array" aca="1" ref="W42" ca="1">INDIRECT($A$1&amp;W$1&amp;$A42)</f>
        <v>0</v>
      </c>
      <c r="X42" cm="1">
        <f t="array" aca="1" ref="X42" ca="1">INDIRECT($A$1&amp;X$1&amp;$A42)</f>
        <v>0</v>
      </c>
      <c r="Y42" cm="1">
        <f t="array" aca="1" ref="Y42" ca="1">INDIRECT($A$1&amp;Y$1&amp;$A42)</f>
        <v>0</v>
      </c>
      <c r="Z42" cm="1">
        <f t="array" aca="1" ref="Z42" ca="1">INDIRECT($A$1&amp;Z$1&amp;$A42)</f>
        <v>0</v>
      </c>
      <c r="AA42" cm="1">
        <f t="array" aca="1" ref="AA42" ca="1">INDIRECT($A$1&amp;AA$1&amp;$A42)</f>
        <v>0</v>
      </c>
      <c r="AB42" cm="1">
        <f t="array" aca="1" ref="AB42" ca="1">INDIRECT($A$1&amp;AB$1&amp;$A42)</f>
        <v>0</v>
      </c>
      <c r="AC42" cm="1">
        <f t="array" aca="1" ref="AC42" ca="1">INDIRECT($A$1&amp;AC$1&amp;$A42)</f>
        <v>0</v>
      </c>
      <c r="AD42" cm="1">
        <f t="array" aca="1" ref="AD42" ca="1">INDIRECT($A$1&amp;AD$1&amp;$A42)</f>
        <v>0</v>
      </c>
      <c r="AE42" cm="1">
        <f t="array" aca="1" ref="AE42" ca="1">INDIRECT($A$1&amp;AE$1&amp;$A42)</f>
        <v>0</v>
      </c>
      <c r="AF42" cm="1">
        <f t="array" aca="1" ref="AF42" ca="1">INDIRECT($A$1&amp;AF$1&amp;$A42)</f>
        <v>0</v>
      </c>
      <c r="AG42" t="str" cm="1">
        <f t="array" aca="1" ref="AG42" ca="1">INDIRECT($A$1&amp;AG$1&amp;$A42)</f>
        <v>peudisponible</v>
      </c>
      <c r="AH42" cm="1">
        <f t="array" aca="1" ref="AH42" ca="1">INDIRECT($A$1&amp;AH$1&amp;$A42)</f>
        <v>0</v>
      </c>
      <c r="AI42" cm="1">
        <f t="array" aca="1" ref="AI42" ca="1">INDIRECT($A$1&amp;AI$1&amp;$A42)</f>
        <v>0</v>
      </c>
      <c r="AJ42" cm="1">
        <f t="array" aca="1" ref="AJ42" ca="1">INDIRECT($A$1&amp;AJ$1&amp;$A42)</f>
        <v>0</v>
      </c>
      <c r="AK42" cm="1">
        <f t="array" aca="1" ref="AK42" ca="1">INDIRECT($A$1&amp;AK$1&amp;$A42)</f>
        <v>0</v>
      </c>
      <c r="AM42">
        <f t="shared" ca="1" si="6"/>
        <v>0</v>
      </c>
      <c r="AN42">
        <f t="shared" ca="1" si="6"/>
        <v>1</v>
      </c>
      <c r="AO42">
        <f t="shared" ca="1" si="6"/>
        <v>0</v>
      </c>
      <c r="AP42">
        <f t="shared" ca="1" si="6"/>
        <v>0</v>
      </c>
      <c r="AQ42">
        <f t="shared" ca="1" si="6"/>
        <v>1</v>
      </c>
      <c r="AR42">
        <f t="shared" ca="1" si="6"/>
        <v>0</v>
      </c>
      <c r="AS42">
        <f t="shared" ca="1" si="6"/>
        <v>0</v>
      </c>
      <c r="AU42" cm="1">
        <f t="array" aca="1" ref="AU42" ca="1">INDIRECT($A$1&amp;AU$1&amp;$A42)</f>
        <v>0</v>
      </c>
      <c r="AV42" cm="1">
        <f t="array" aca="1" ref="AV42" ca="1">INDIRECT($A$1&amp;AV$1&amp;$A42)</f>
        <v>0</v>
      </c>
      <c r="AW42" cm="1">
        <f t="array" aca="1" ref="AW42" ca="1">INDIRECT($A$1&amp;AW$1&amp;$A42)</f>
        <v>0</v>
      </c>
      <c r="AX42" cm="1">
        <f t="array" aca="1" ref="AX42" ca="1">INDIRECT($A$1&amp;AX$1&amp;$A42)</f>
        <v>0</v>
      </c>
      <c r="AY42" cm="1">
        <f t="array" aca="1" ref="AY42" ca="1">INDIRECT($A$1&amp;AY$1&amp;$A42)</f>
        <v>0</v>
      </c>
      <c r="AZ42" cm="1">
        <f t="array" aca="1" ref="AZ42" ca="1">INDIRECT($A$1&amp;AZ$1&amp;$A42)</f>
        <v>0</v>
      </c>
      <c r="BA42" cm="1">
        <f t="array" aca="1" ref="BA42" ca="1">INDIRECT($A$1&amp;BA$1&amp;$A42)</f>
        <v>0</v>
      </c>
      <c r="BB42" cm="1">
        <f t="array" aca="1" ref="BB42" ca="1">INDIRECT($A$1&amp;BB$1&amp;$A42)</f>
        <v>0</v>
      </c>
      <c r="BC42" cm="1">
        <f t="array" aca="1" ref="BC42" ca="1">INDIRECT($A$1&amp;BC$1&amp;$A42)</f>
        <v>0</v>
      </c>
      <c r="BD42" cm="1">
        <f t="array" aca="1" ref="BD42" ca="1">INDIRECT($A$1&amp;BD$1&amp;$A42)</f>
        <v>0</v>
      </c>
      <c r="BE42" cm="1">
        <f t="array" aca="1" ref="BE42" ca="1">INDIRECT($A$1&amp;BE$1&amp;$A42)</f>
        <v>0</v>
      </c>
      <c r="BF42" cm="1">
        <f t="array" aca="1" ref="BF42" ca="1">INDIRECT($A$1&amp;BF$1&amp;$A42)</f>
        <v>0</v>
      </c>
      <c r="BG42" cm="1">
        <f t="array" aca="1" ref="BG42" ca="1">INDIRECT($A$1&amp;BG$1&amp;$A42)</f>
        <v>0</v>
      </c>
      <c r="BH42" cm="1">
        <f t="array" aca="1" ref="BH42" ca="1">INDIRECT($A$1&amp;BH$1&amp;$A42)</f>
        <v>0</v>
      </c>
      <c r="BI42" cm="1">
        <f t="array" aca="1" ref="BI42" ca="1">INDIRECT($A$1&amp;BI$1&amp;$A42)</f>
        <v>0</v>
      </c>
      <c r="BJ42" cm="1">
        <f t="array" aca="1" ref="BJ42" ca="1">INDIRECT($A$1&amp;BJ$1&amp;$A42)</f>
        <v>0</v>
      </c>
      <c r="BK42" cm="1">
        <f t="array" aca="1" ref="BK42" ca="1">INDIRECT($A$1&amp;BK$1&amp;$A42)</f>
        <v>0</v>
      </c>
      <c r="BL42" cm="1">
        <f t="array" aca="1" ref="BL42" ca="1">INDIRECT($A$1&amp;BL$1&amp;$A42)</f>
        <v>0</v>
      </c>
      <c r="BM42" cm="1">
        <f t="array" aca="1" ref="BM42" ca="1">INDIRECT($A$1&amp;BM$1&amp;$A42)</f>
        <v>0</v>
      </c>
      <c r="BN42" cm="1">
        <f t="array" aca="1" ref="BN42" ca="1">INDIRECT($A$1&amp;BN$1&amp;$A42)</f>
        <v>0</v>
      </c>
      <c r="BO42" cm="1">
        <f t="array" aca="1" ref="BO42" ca="1">INDIRECT($A$1&amp;BO$1&amp;$A42)</f>
        <v>0</v>
      </c>
      <c r="BP42" cm="1">
        <f t="array" aca="1" ref="BP42" ca="1">INDIRECT($A$1&amp;BP$1&amp;$A42)</f>
        <v>0</v>
      </c>
      <c r="BQ42" cm="1">
        <f t="array" aca="1" ref="BQ42" ca="1">INDIRECT($A$1&amp;BQ$1&amp;$A42)</f>
        <v>0</v>
      </c>
      <c r="BR42" cm="1">
        <f t="array" aca="1" ref="BR42" ca="1">INDIRECT($A$1&amp;BR$1&amp;$A42)</f>
        <v>0</v>
      </c>
      <c r="BS42" cm="1">
        <f t="array" aca="1" ref="BS42" ca="1">INDIRECT($A$1&amp;BS$1&amp;$A42)</f>
        <v>0</v>
      </c>
      <c r="BT42" cm="1">
        <f t="array" aca="1" ref="BT42" ca="1">INDIRECT($A$1&amp;BT$1&amp;$A42)</f>
        <v>0</v>
      </c>
      <c r="BU42" cm="1">
        <f t="array" aca="1" ref="BU42" ca="1">INDIRECT($A$1&amp;BU$1&amp;$A42)</f>
        <v>0</v>
      </c>
    </row>
    <row r="43" spans="1:73" x14ac:dyDescent="0.35">
      <c r="A43" s="65">
        <f t="shared" si="2"/>
        <v>28</v>
      </c>
      <c r="C43" t="str" cm="1">
        <f t="array" aca="1" ref="C43" ca="1">INDIRECT($A$1&amp;C$1&amp;$A43)</f>
        <v>marche_gorgadji</v>
      </c>
      <c r="D43">
        <f t="shared" ca="1" si="5"/>
        <v>1</v>
      </c>
      <c r="E43">
        <f t="shared" ca="1" si="5"/>
        <v>0</v>
      </c>
      <c r="F43">
        <f t="shared" ca="1" si="5"/>
        <v>0</v>
      </c>
      <c r="G43">
        <f t="shared" ca="1" si="5"/>
        <v>1</v>
      </c>
      <c r="H43">
        <f t="shared" ca="1" si="5"/>
        <v>0</v>
      </c>
      <c r="I43">
        <f t="shared" ca="1" si="5"/>
        <v>0</v>
      </c>
      <c r="J43">
        <f t="shared" ca="1" si="5"/>
        <v>1</v>
      </c>
      <c r="K43">
        <f t="shared" ca="1" si="5"/>
        <v>0</v>
      </c>
      <c r="L43">
        <f t="shared" ca="1" si="5"/>
        <v>0</v>
      </c>
      <c r="M43">
        <f t="shared" ca="1" si="5"/>
        <v>0</v>
      </c>
      <c r="N43">
        <f t="shared" ca="1" si="5"/>
        <v>0</v>
      </c>
      <c r="P43" cm="1">
        <f t="array" aca="1" ref="P43" ca="1">INDIRECT($A$1&amp;P$1&amp;$A43)</f>
        <v>0</v>
      </c>
      <c r="Q43" cm="1">
        <f t="array" aca="1" ref="Q43" ca="1">INDIRECT($A$1&amp;Q$1&amp;$A43)</f>
        <v>0</v>
      </c>
      <c r="R43" cm="1">
        <f t="array" aca="1" ref="R43" ca="1">INDIRECT($A$1&amp;R$1&amp;$A43)</f>
        <v>0</v>
      </c>
      <c r="S43" cm="1">
        <f t="array" aca="1" ref="S43" ca="1">INDIRECT($A$1&amp;S$1&amp;$A43)</f>
        <v>0</v>
      </c>
      <c r="T43" cm="1">
        <f t="array" aca="1" ref="T43" ca="1">INDIRECT($A$1&amp;T$1&amp;$A43)</f>
        <v>0</v>
      </c>
      <c r="U43" cm="1">
        <f t="array" aca="1" ref="U43" ca="1">INDIRECT($A$1&amp;U$1&amp;$A43)</f>
        <v>0</v>
      </c>
      <c r="V43" cm="1">
        <f t="array" aca="1" ref="V43" ca="1">INDIRECT($A$1&amp;V$1&amp;$A43)</f>
        <v>0</v>
      </c>
      <c r="W43" cm="1">
        <f t="array" aca="1" ref="W43" ca="1">INDIRECT($A$1&amp;W$1&amp;$A43)</f>
        <v>0</v>
      </c>
      <c r="X43" cm="1">
        <f t="array" aca="1" ref="X43" ca="1">INDIRECT($A$1&amp;X$1&amp;$A43)</f>
        <v>0</v>
      </c>
      <c r="Y43" cm="1">
        <f t="array" aca="1" ref="Y43" ca="1">INDIRECT($A$1&amp;Y$1&amp;$A43)</f>
        <v>0</v>
      </c>
      <c r="Z43" cm="1">
        <f t="array" aca="1" ref="Z43" ca="1">INDIRECT($A$1&amp;Z$1&amp;$A43)</f>
        <v>0</v>
      </c>
      <c r="AA43" cm="1">
        <f t="array" aca="1" ref="AA43" ca="1">INDIRECT($A$1&amp;AA$1&amp;$A43)</f>
        <v>0</v>
      </c>
      <c r="AB43" cm="1">
        <f t="array" aca="1" ref="AB43" ca="1">INDIRECT($A$1&amp;AB$1&amp;$A43)</f>
        <v>0</v>
      </c>
      <c r="AC43" cm="1">
        <f t="array" aca="1" ref="AC43" ca="1">INDIRECT($A$1&amp;AC$1&amp;$A43)</f>
        <v>0</v>
      </c>
      <c r="AD43" cm="1">
        <f t="array" aca="1" ref="AD43" ca="1">INDIRECT($A$1&amp;AD$1&amp;$A43)</f>
        <v>0</v>
      </c>
      <c r="AE43" cm="1">
        <f t="array" aca="1" ref="AE43" ca="1">INDIRECT($A$1&amp;AE$1&amp;$A43)</f>
        <v>0</v>
      </c>
      <c r="AF43" cm="1">
        <f t="array" aca="1" ref="AF43" ca="1">INDIRECT($A$1&amp;AF$1&amp;$A43)</f>
        <v>0</v>
      </c>
      <c r="AG43" t="str" cm="1">
        <f t="array" aca="1" ref="AG43" ca="1">INDIRECT($A$1&amp;AG$1&amp;$A43)</f>
        <v>peudisponible</v>
      </c>
      <c r="AH43" cm="1">
        <f t="array" aca="1" ref="AH43" ca="1">INDIRECT($A$1&amp;AH$1&amp;$A43)</f>
        <v>0</v>
      </c>
      <c r="AI43" cm="1">
        <f t="array" aca="1" ref="AI43" ca="1">INDIRECT($A$1&amp;AI$1&amp;$A43)</f>
        <v>0</v>
      </c>
      <c r="AJ43" cm="1">
        <f t="array" aca="1" ref="AJ43" ca="1">INDIRECT($A$1&amp;AJ$1&amp;$A43)</f>
        <v>0</v>
      </c>
      <c r="AK43" cm="1">
        <f t="array" aca="1" ref="AK43" ca="1">INDIRECT($A$1&amp;AK$1&amp;$A43)</f>
        <v>0</v>
      </c>
      <c r="AM43">
        <f t="shared" ca="1" si="6"/>
        <v>0</v>
      </c>
      <c r="AN43">
        <f t="shared" ca="1" si="6"/>
        <v>1</v>
      </c>
      <c r="AO43">
        <f t="shared" ca="1" si="6"/>
        <v>0</v>
      </c>
      <c r="AP43">
        <f t="shared" ca="1" si="6"/>
        <v>0</v>
      </c>
      <c r="AQ43">
        <f t="shared" ca="1" si="6"/>
        <v>1</v>
      </c>
      <c r="AR43">
        <f t="shared" ca="1" si="6"/>
        <v>0</v>
      </c>
      <c r="AS43">
        <f t="shared" ca="1" si="6"/>
        <v>0</v>
      </c>
      <c r="AU43" cm="1">
        <f t="array" aca="1" ref="AU43" ca="1">INDIRECT($A$1&amp;AU$1&amp;$A43)</f>
        <v>0</v>
      </c>
      <c r="AV43" cm="1">
        <f t="array" aca="1" ref="AV43" ca="1">INDIRECT($A$1&amp;AV$1&amp;$A43)</f>
        <v>0</v>
      </c>
      <c r="AW43" cm="1">
        <f t="array" aca="1" ref="AW43" ca="1">INDIRECT($A$1&amp;AW$1&amp;$A43)</f>
        <v>0</v>
      </c>
      <c r="AX43" cm="1">
        <f t="array" aca="1" ref="AX43" ca="1">INDIRECT($A$1&amp;AX$1&amp;$A43)</f>
        <v>0</v>
      </c>
      <c r="AY43" cm="1">
        <f t="array" aca="1" ref="AY43" ca="1">INDIRECT($A$1&amp;AY$1&amp;$A43)</f>
        <v>0</v>
      </c>
      <c r="AZ43" cm="1">
        <f t="array" aca="1" ref="AZ43" ca="1">INDIRECT($A$1&amp;AZ$1&amp;$A43)</f>
        <v>0</v>
      </c>
      <c r="BA43" cm="1">
        <f t="array" aca="1" ref="BA43" ca="1">INDIRECT($A$1&amp;BA$1&amp;$A43)</f>
        <v>0</v>
      </c>
      <c r="BB43" cm="1">
        <f t="array" aca="1" ref="BB43" ca="1">INDIRECT($A$1&amp;BB$1&amp;$A43)</f>
        <v>0</v>
      </c>
      <c r="BC43" cm="1">
        <f t="array" aca="1" ref="BC43" ca="1">INDIRECT($A$1&amp;BC$1&amp;$A43)</f>
        <v>0</v>
      </c>
      <c r="BD43" cm="1">
        <f t="array" aca="1" ref="BD43" ca="1">INDIRECT($A$1&amp;BD$1&amp;$A43)</f>
        <v>0</v>
      </c>
      <c r="BE43" cm="1">
        <f t="array" aca="1" ref="BE43" ca="1">INDIRECT($A$1&amp;BE$1&amp;$A43)</f>
        <v>0</v>
      </c>
      <c r="BF43" cm="1">
        <f t="array" aca="1" ref="BF43" ca="1">INDIRECT($A$1&amp;BF$1&amp;$A43)</f>
        <v>0</v>
      </c>
      <c r="BG43" cm="1">
        <f t="array" aca="1" ref="BG43" ca="1">INDIRECT($A$1&amp;BG$1&amp;$A43)</f>
        <v>0</v>
      </c>
      <c r="BH43" cm="1">
        <f t="array" aca="1" ref="BH43" ca="1">INDIRECT($A$1&amp;BH$1&amp;$A43)</f>
        <v>0</v>
      </c>
      <c r="BI43" cm="1">
        <f t="array" aca="1" ref="BI43" ca="1">INDIRECT($A$1&amp;BI$1&amp;$A43)</f>
        <v>0</v>
      </c>
      <c r="BJ43" cm="1">
        <f t="array" aca="1" ref="BJ43" ca="1">INDIRECT($A$1&amp;BJ$1&amp;$A43)</f>
        <v>0</v>
      </c>
      <c r="BK43" cm="1">
        <f t="array" aca="1" ref="BK43" ca="1">INDIRECT($A$1&amp;BK$1&amp;$A43)</f>
        <v>0</v>
      </c>
      <c r="BL43" cm="1">
        <f t="array" aca="1" ref="BL43" ca="1">INDIRECT($A$1&amp;BL$1&amp;$A43)</f>
        <v>0</v>
      </c>
      <c r="BM43" cm="1">
        <f t="array" aca="1" ref="BM43" ca="1">INDIRECT($A$1&amp;BM$1&amp;$A43)</f>
        <v>0</v>
      </c>
      <c r="BN43" cm="1">
        <f t="array" aca="1" ref="BN43" ca="1">INDIRECT($A$1&amp;BN$1&amp;$A43)</f>
        <v>0</v>
      </c>
      <c r="BO43" cm="1">
        <f t="array" aca="1" ref="BO43" ca="1">INDIRECT($A$1&amp;BO$1&amp;$A43)</f>
        <v>0</v>
      </c>
      <c r="BP43" cm="1">
        <f t="array" aca="1" ref="BP43" ca="1">INDIRECT($A$1&amp;BP$1&amp;$A43)</f>
        <v>0</v>
      </c>
      <c r="BQ43" cm="1">
        <f t="array" aca="1" ref="BQ43" ca="1">INDIRECT($A$1&amp;BQ$1&amp;$A43)</f>
        <v>0</v>
      </c>
      <c r="BR43" cm="1">
        <f t="array" aca="1" ref="BR43" ca="1">INDIRECT($A$1&amp;BR$1&amp;$A43)</f>
        <v>0</v>
      </c>
      <c r="BS43" cm="1">
        <f t="array" aca="1" ref="BS43" ca="1">INDIRECT($A$1&amp;BS$1&amp;$A43)</f>
        <v>0</v>
      </c>
      <c r="BT43" cm="1">
        <f t="array" aca="1" ref="BT43" ca="1">INDIRECT($A$1&amp;BT$1&amp;$A43)</f>
        <v>0</v>
      </c>
      <c r="BU43" cm="1">
        <f t="array" aca="1" ref="BU43" ca="1">INDIRECT($A$1&amp;BU$1&amp;$A43)</f>
        <v>0</v>
      </c>
    </row>
    <row r="44" spans="1:73" x14ac:dyDescent="0.35">
      <c r="A44" s="65">
        <f t="shared" si="2"/>
        <v>29</v>
      </c>
      <c r="C44" t="str" cm="1">
        <f t="array" aca="1" ref="C44" ca="1">INDIRECT($A$1&amp;C$1&amp;$A44)</f>
        <v>marche_gorgadji</v>
      </c>
      <c r="D44">
        <f t="shared" ca="1" si="5"/>
        <v>1</v>
      </c>
      <c r="E44">
        <f t="shared" ca="1" si="5"/>
        <v>0</v>
      </c>
      <c r="F44">
        <f t="shared" ca="1" si="5"/>
        <v>0</v>
      </c>
      <c r="G44">
        <f t="shared" ca="1" si="5"/>
        <v>1</v>
      </c>
      <c r="H44">
        <f t="shared" ca="1" si="5"/>
        <v>0</v>
      </c>
      <c r="I44">
        <f t="shared" ca="1" si="5"/>
        <v>1</v>
      </c>
      <c r="J44">
        <f t="shared" ca="1" si="5"/>
        <v>1</v>
      </c>
      <c r="K44">
        <f t="shared" ca="1" si="5"/>
        <v>0</v>
      </c>
      <c r="L44">
        <f t="shared" ca="1" si="5"/>
        <v>0</v>
      </c>
      <c r="M44">
        <f t="shared" ca="1" si="5"/>
        <v>0</v>
      </c>
      <c r="N44">
        <f t="shared" ca="1" si="5"/>
        <v>0</v>
      </c>
      <c r="P44" cm="1">
        <f t="array" aca="1" ref="P44" ca="1">INDIRECT($A$1&amp;P$1&amp;$A44)</f>
        <v>0</v>
      </c>
      <c r="Q44" cm="1">
        <f t="array" aca="1" ref="Q44" ca="1">INDIRECT($A$1&amp;Q$1&amp;$A44)</f>
        <v>0</v>
      </c>
      <c r="R44" cm="1">
        <f t="array" aca="1" ref="R44" ca="1">INDIRECT($A$1&amp;R$1&amp;$A44)</f>
        <v>0</v>
      </c>
      <c r="S44" cm="1">
        <f t="array" aca="1" ref="S44" ca="1">INDIRECT($A$1&amp;S$1&amp;$A44)</f>
        <v>0</v>
      </c>
      <c r="T44" cm="1">
        <f t="array" aca="1" ref="T44" ca="1">INDIRECT($A$1&amp;T$1&amp;$A44)</f>
        <v>0</v>
      </c>
      <c r="U44" cm="1">
        <f t="array" aca="1" ref="U44" ca="1">INDIRECT($A$1&amp;U$1&amp;$A44)</f>
        <v>0</v>
      </c>
      <c r="V44" cm="1">
        <f t="array" aca="1" ref="V44" ca="1">INDIRECT($A$1&amp;V$1&amp;$A44)</f>
        <v>0</v>
      </c>
      <c r="W44" cm="1">
        <f t="array" aca="1" ref="W44" ca="1">INDIRECT($A$1&amp;W$1&amp;$A44)</f>
        <v>0</v>
      </c>
      <c r="X44" cm="1">
        <f t="array" aca="1" ref="X44" ca="1">INDIRECT($A$1&amp;X$1&amp;$A44)</f>
        <v>0</v>
      </c>
      <c r="Y44" cm="1">
        <f t="array" aca="1" ref="Y44" ca="1">INDIRECT($A$1&amp;Y$1&amp;$A44)</f>
        <v>0</v>
      </c>
      <c r="Z44" cm="1">
        <f t="array" aca="1" ref="Z44" ca="1">INDIRECT($A$1&amp;Z$1&amp;$A44)</f>
        <v>0</v>
      </c>
      <c r="AA44" cm="1">
        <f t="array" aca="1" ref="AA44" ca="1">INDIRECT($A$1&amp;AA$1&amp;$A44)</f>
        <v>0</v>
      </c>
      <c r="AB44" cm="1">
        <f t="array" aca="1" ref="AB44" ca="1">INDIRECT($A$1&amp;AB$1&amp;$A44)</f>
        <v>0</v>
      </c>
      <c r="AC44" cm="1">
        <f t="array" aca="1" ref="AC44" ca="1">INDIRECT($A$1&amp;AC$1&amp;$A44)</f>
        <v>0</v>
      </c>
      <c r="AD44" cm="1">
        <f t="array" aca="1" ref="AD44" ca="1">INDIRECT($A$1&amp;AD$1&amp;$A44)</f>
        <v>0</v>
      </c>
      <c r="AE44" cm="1">
        <f t="array" aca="1" ref="AE44" ca="1">INDIRECT($A$1&amp;AE$1&amp;$A44)</f>
        <v>0</v>
      </c>
      <c r="AF44" cm="1">
        <f t="array" aca="1" ref="AF44" ca="1">INDIRECT($A$1&amp;AF$1&amp;$A44)</f>
        <v>0</v>
      </c>
      <c r="AG44" t="str" cm="1">
        <f t="array" aca="1" ref="AG44" ca="1">INDIRECT($A$1&amp;AG$1&amp;$A44)</f>
        <v>peudisponible</v>
      </c>
      <c r="AH44" cm="1">
        <f t="array" aca="1" ref="AH44" ca="1">INDIRECT($A$1&amp;AH$1&amp;$A44)</f>
        <v>0</v>
      </c>
      <c r="AI44" cm="1">
        <f t="array" aca="1" ref="AI44" ca="1">INDIRECT($A$1&amp;AI$1&amp;$A44)</f>
        <v>0</v>
      </c>
      <c r="AJ44" cm="1">
        <f t="array" aca="1" ref="AJ44" ca="1">INDIRECT($A$1&amp;AJ$1&amp;$A44)</f>
        <v>0</v>
      </c>
      <c r="AK44" cm="1">
        <f t="array" aca="1" ref="AK44" ca="1">INDIRECT($A$1&amp;AK$1&amp;$A44)</f>
        <v>0</v>
      </c>
      <c r="AM44">
        <f t="shared" ca="1" si="6"/>
        <v>0</v>
      </c>
      <c r="AN44">
        <f t="shared" ca="1" si="6"/>
        <v>1</v>
      </c>
      <c r="AO44">
        <f t="shared" ca="1" si="6"/>
        <v>0</v>
      </c>
      <c r="AP44">
        <f t="shared" ca="1" si="6"/>
        <v>0</v>
      </c>
      <c r="AQ44">
        <f t="shared" ca="1" si="6"/>
        <v>1</v>
      </c>
      <c r="AR44">
        <f t="shared" ca="1" si="6"/>
        <v>0</v>
      </c>
      <c r="AS44">
        <f t="shared" ca="1" si="6"/>
        <v>0</v>
      </c>
      <c r="AU44" cm="1">
        <f t="array" aca="1" ref="AU44" ca="1">INDIRECT($A$1&amp;AU$1&amp;$A44)</f>
        <v>0</v>
      </c>
      <c r="AV44" cm="1">
        <f t="array" aca="1" ref="AV44" ca="1">INDIRECT($A$1&amp;AV$1&amp;$A44)</f>
        <v>0</v>
      </c>
      <c r="AW44" cm="1">
        <f t="array" aca="1" ref="AW44" ca="1">INDIRECT($A$1&amp;AW$1&amp;$A44)</f>
        <v>0</v>
      </c>
      <c r="AX44" cm="1">
        <f t="array" aca="1" ref="AX44" ca="1">INDIRECT($A$1&amp;AX$1&amp;$A44)</f>
        <v>0</v>
      </c>
      <c r="AY44" cm="1">
        <f t="array" aca="1" ref="AY44" ca="1">INDIRECT($A$1&amp;AY$1&amp;$A44)</f>
        <v>0</v>
      </c>
      <c r="AZ44" cm="1">
        <f t="array" aca="1" ref="AZ44" ca="1">INDIRECT($A$1&amp;AZ$1&amp;$A44)</f>
        <v>0</v>
      </c>
      <c r="BA44" cm="1">
        <f t="array" aca="1" ref="BA44" ca="1">INDIRECT($A$1&amp;BA$1&amp;$A44)</f>
        <v>0</v>
      </c>
      <c r="BB44" cm="1">
        <f t="array" aca="1" ref="BB44" ca="1">INDIRECT($A$1&amp;BB$1&amp;$A44)</f>
        <v>0</v>
      </c>
      <c r="BC44" cm="1">
        <f t="array" aca="1" ref="BC44" ca="1">INDIRECT($A$1&amp;BC$1&amp;$A44)</f>
        <v>0</v>
      </c>
      <c r="BD44" cm="1">
        <f t="array" aca="1" ref="BD44" ca="1">INDIRECT($A$1&amp;BD$1&amp;$A44)</f>
        <v>0</v>
      </c>
      <c r="BE44" cm="1">
        <f t="array" aca="1" ref="BE44" ca="1">INDIRECT($A$1&amp;BE$1&amp;$A44)</f>
        <v>0</v>
      </c>
      <c r="BF44" cm="1">
        <f t="array" aca="1" ref="BF44" ca="1">INDIRECT($A$1&amp;BF$1&amp;$A44)</f>
        <v>0</v>
      </c>
      <c r="BG44" cm="1">
        <f t="array" aca="1" ref="BG44" ca="1">INDIRECT($A$1&amp;BG$1&amp;$A44)</f>
        <v>0</v>
      </c>
      <c r="BH44" cm="1">
        <f t="array" aca="1" ref="BH44" ca="1">INDIRECT($A$1&amp;BH$1&amp;$A44)</f>
        <v>0</v>
      </c>
      <c r="BI44" cm="1">
        <f t="array" aca="1" ref="BI44" ca="1">INDIRECT($A$1&amp;BI$1&amp;$A44)</f>
        <v>0</v>
      </c>
      <c r="BJ44" cm="1">
        <f t="array" aca="1" ref="BJ44" ca="1">INDIRECT($A$1&amp;BJ$1&amp;$A44)</f>
        <v>0</v>
      </c>
      <c r="BK44" cm="1">
        <f t="array" aca="1" ref="BK44" ca="1">INDIRECT($A$1&amp;BK$1&amp;$A44)</f>
        <v>0</v>
      </c>
      <c r="BL44" cm="1">
        <f t="array" aca="1" ref="BL44" ca="1">INDIRECT($A$1&amp;BL$1&amp;$A44)</f>
        <v>0</v>
      </c>
      <c r="BM44" cm="1">
        <f t="array" aca="1" ref="BM44" ca="1">INDIRECT($A$1&amp;BM$1&amp;$A44)</f>
        <v>0</v>
      </c>
      <c r="BN44" cm="1">
        <f t="array" aca="1" ref="BN44" ca="1">INDIRECT($A$1&amp;BN$1&amp;$A44)</f>
        <v>0</v>
      </c>
      <c r="BO44" cm="1">
        <f t="array" aca="1" ref="BO44" ca="1">INDIRECT($A$1&amp;BO$1&amp;$A44)</f>
        <v>0</v>
      </c>
      <c r="BP44" cm="1">
        <f t="array" aca="1" ref="BP44" ca="1">INDIRECT($A$1&amp;BP$1&amp;$A44)</f>
        <v>0</v>
      </c>
      <c r="BQ44" cm="1">
        <f t="array" aca="1" ref="BQ44" ca="1">INDIRECT($A$1&amp;BQ$1&amp;$A44)</f>
        <v>0</v>
      </c>
      <c r="BR44" cm="1">
        <f t="array" aca="1" ref="BR44" ca="1">INDIRECT($A$1&amp;BR$1&amp;$A44)</f>
        <v>0</v>
      </c>
      <c r="BS44" cm="1">
        <f t="array" aca="1" ref="BS44" ca="1">INDIRECT($A$1&amp;BS$1&amp;$A44)</f>
        <v>0</v>
      </c>
      <c r="BT44" cm="1">
        <f t="array" aca="1" ref="BT44" ca="1">INDIRECT($A$1&amp;BT$1&amp;$A44)</f>
        <v>0</v>
      </c>
      <c r="BU44" cm="1">
        <f t="array" aca="1" ref="BU44" ca="1">INDIRECT($A$1&amp;BU$1&amp;$A44)</f>
        <v>0</v>
      </c>
    </row>
    <row r="45" spans="1:73" x14ac:dyDescent="0.35">
      <c r="A45" s="65">
        <f t="shared" si="2"/>
        <v>30</v>
      </c>
      <c r="C45" t="str" cm="1">
        <f t="array" aca="1" ref="C45" ca="1">INDIRECT($A$1&amp;C$1&amp;$A45)</f>
        <v>marche_gorgadji</v>
      </c>
      <c r="D45">
        <f t="shared" ca="1" si="5"/>
        <v>1</v>
      </c>
      <c r="E45">
        <f t="shared" ca="1" si="5"/>
        <v>0</v>
      </c>
      <c r="F45">
        <f t="shared" ca="1" si="5"/>
        <v>0</v>
      </c>
      <c r="G45">
        <f t="shared" ca="1" si="5"/>
        <v>1</v>
      </c>
      <c r="H45">
        <f t="shared" ca="1" si="5"/>
        <v>0</v>
      </c>
      <c r="I45">
        <f t="shared" ca="1" si="5"/>
        <v>0</v>
      </c>
      <c r="J45">
        <f t="shared" ca="1" si="5"/>
        <v>1</v>
      </c>
      <c r="K45">
        <f t="shared" ca="1" si="5"/>
        <v>0</v>
      </c>
      <c r="L45">
        <f t="shared" ca="1" si="5"/>
        <v>0</v>
      </c>
      <c r="M45">
        <f t="shared" ca="1" si="5"/>
        <v>0</v>
      </c>
      <c r="N45">
        <f t="shared" ca="1" si="5"/>
        <v>0</v>
      </c>
      <c r="P45" cm="1">
        <f t="array" aca="1" ref="P45" ca="1">INDIRECT($A$1&amp;P$1&amp;$A45)</f>
        <v>0</v>
      </c>
      <c r="Q45" cm="1">
        <f t="array" aca="1" ref="Q45" ca="1">INDIRECT($A$1&amp;Q$1&amp;$A45)</f>
        <v>0</v>
      </c>
      <c r="R45" cm="1">
        <f t="array" aca="1" ref="R45" ca="1">INDIRECT($A$1&amp;R$1&amp;$A45)</f>
        <v>0</v>
      </c>
      <c r="S45" cm="1">
        <f t="array" aca="1" ref="S45" ca="1">INDIRECT($A$1&amp;S$1&amp;$A45)</f>
        <v>0</v>
      </c>
      <c r="T45" cm="1">
        <f t="array" aca="1" ref="T45" ca="1">INDIRECT($A$1&amp;T$1&amp;$A45)</f>
        <v>0</v>
      </c>
      <c r="U45" cm="1">
        <f t="array" aca="1" ref="U45" ca="1">INDIRECT($A$1&amp;U$1&amp;$A45)</f>
        <v>0</v>
      </c>
      <c r="V45" cm="1">
        <f t="array" aca="1" ref="V45" ca="1">INDIRECT($A$1&amp;V$1&amp;$A45)</f>
        <v>0</v>
      </c>
      <c r="W45" cm="1">
        <f t="array" aca="1" ref="W45" ca="1">INDIRECT($A$1&amp;W$1&amp;$A45)</f>
        <v>0</v>
      </c>
      <c r="X45" cm="1">
        <f t="array" aca="1" ref="X45" ca="1">INDIRECT($A$1&amp;X$1&amp;$A45)</f>
        <v>0</v>
      </c>
      <c r="Y45" cm="1">
        <f t="array" aca="1" ref="Y45" ca="1">INDIRECT($A$1&amp;Y$1&amp;$A45)</f>
        <v>0</v>
      </c>
      <c r="Z45" cm="1">
        <f t="array" aca="1" ref="Z45" ca="1">INDIRECT($A$1&amp;Z$1&amp;$A45)</f>
        <v>0</v>
      </c>
      <c r="AA45" cm="1">
        <f t="array" aca="1" ref="AA45" ca="1">INDIRECT($A$1&amp;AA$1&amp;$A45)</f>
        <v>0</v>
      </c>
      <c r="AB45" cm="1">
        <f t="array" aca="1" ref="AB45" ca="1">INDIRECT($A$1&amp;AB$1&amp;$A45)</f>
        <v>0</v>
      </c>
      <c r="AC45" cm="1">
        <f t="array" aca="1" ref="AC45" ca="1">INDIRECT($A$1&amp;AC$1&amp;$A45)</f>
        <v>0</v>
      </c>
      <c r="AD45" cm="1">
        <f t="array" aca="1" ref="AD45" ca="1">INDIRECT($A$1&amp;AD$1&amp;$A45)</f>
        <v>0</v>
      </c>
      <c r="AE45" cm="1">
        <f t="array" aca="1" ref="AE45" ca="1">INDIRECT($A$1&amp;AE$1&amp;$A45)</f>
        <v>0</v>
      </c>
      <c r="AF45" cm="1">
        <f t="array" aca="1" ref="AF45" ca="1">INDIRECT($A$1&amp;AF$1&amp;$A45)</f>
        <v>0</v>
      </c>
      <c r="AG45" t="str" cm="1">
        <f t="array" aca="1" ref="AG45" ca="1">INDIRECT($A$1&amp;AG$1&amp;$A45)</f>
        <v>peudisponible</v>
      </c>
      <c r="AH45" cm="1">
        <f t="array" aca="1" ref="AH45" ca="1">INDIRECT($A$1&amp;AH$1&amp;$A45)</f>
        <v>0</v>
      </c>
      <c r="AI45" cm="1">
        <f t="array" aca="1" ref="AI45" ca="1">INDIRECT($A$1&amp;AI$1&amp;$A45)</f>
        <v>0</v>
      </c>
      <c r="AJ45" cm="1">
        <f t="array" aca="1" ref="AJ45" ca="1">INDIRECT($A$1&amp;AJ$1&amp;$A45)</f>
        <v>0</v>
      </c>
      <c r="AK45" cm="1">
        <f t="array" aca="1" ref="AK45" ca="1">INDIRECT($A$1&amp;AK$1&amp;$A45)</f>
        <v>0</v>
      </c>
      <c r="AM45">
        <f t="shared" ca="1" si="6"/>
        <v>0</v>
      </c>
      <c r="AN45">
        <f t="shared" ca="1" si="6"/>
        <v>1</v>
      </c>
      <c r="AO45">
        <f t="shared" ca="1" si="6"/>
        <v>0</v>
      </c>
      <c r="AP45">
        <f t="shared" ca="1" si="6"/>
        <v>0</v>
      </c>
      <c r="AQ45">
        <f t="shared" ca="1" si="6"/>
        <v>1</v>
      </c>
      <c r="AR45">
        <f t="shared" ca="1" si="6"/>
        <v>0</v>
      </c>
      <c r="AS45">
        <f t="shared" ca="1" si="6"/>
        <v>0</v>
      </c>
      <c r="AU45" cm="1">
        <f t="array" aca="1" ref="AU45" ca="1">INDIRECT($A$1&amp;AU$1&amp;$A45)</f>
        <v>0</v>
      </c>
      <c r="AV45" cm="1">
        <f t="array" aca="1" ref="AV45" ca="1">INDIRECT($A$1&amp;AV$1&amp;$A45)</f>
        <v>0</v>
      </c>
      <c r="AW45" cm="1">
        <f t="array" aca="1" ref="AW45" ca="1">INDIRECT($A$1&amp;AW$1&amp;$A45)</f>
        <v>0</v>
      </c>
      <c r="AX45" cm="1">
        <f t="array" aca="1" ref="AX45" ca="1">INDIRECT($A$1&amp;AX$1&amp;$A45)</f>
        <v>0</v>
      </c>
      <c r="AY45" cm="1">
        <f t="array" aca="1" ref="AY45" ca="1">INDIRECT($A$1&amp;AY$1&amp;$A45)</f>
        <v>0</v>
      </c>
      <c r="AZ45" cm="1">
        <f t="array" aca="1" ref="AZ45" ca="1">INDIRECT($A$1&amp;AZ$1&amp;$A45)</f>
        <v>0</v>
      </c>
      <c r="BA45" cm="1">
        <f t="array" aca="1" ref="BA45" ca="1">INDIRECT($A$1&amp;BA$1&amp;$A45)</f>
        <v>0</v>
      </c>
      <c r="BB45" cm="1">
        <f t="array" aca="1" ref="BB45" ca="1">INDIRECT($A$1&amp;BB$1&amp;$A45)</f>
        <v>0</v>
      </c>
      <c r="BC45" cm="1">
        <f t="array" aca="1" ref="BC45" ca="1">INDIRECT($A$1&amp;BC$1&amp;$A45)</f>
        <v>0</v>
      </c>
      <c r="BD45" cm="1">
        <f t="array" aca="1" ref="BD45" ca="1">INDIRECT($A$1&amp;BD$1&amp;$A45)</f>
        <v>0</v>
      </c>
      <c r="BE45" cm="1">
        <f t="array" aca="1" ref="BE45" ca="1">INDIRECT($A$1&amp;BE$1&amp;$A45)</f>
        <v>0</v>
      </c>
      <c r="BF45" cm="1">
        <f t="array" aca="1" ref="BF45" ca="1">INDIRECT($A$1&amp;BF$1&amp;$A45)</f>
        <v>0</v>
      </c>
      <c r="BG45" cm="1">
        <f t="array" aca="1" ref="BG45" ca="1">INDIRECT($A$1&amp;BG$1&amp;$A45)</f>
        <v>0</v>
      </c>
      <c r="BH45" cm="1">
        <f t="array" aca="1" ref="BH45" ca="1">INDIRECT($A$1&amp;BH$1&amp;$A45)</f>
        <v>0</v>
      </c>
      <c r="BI45" cm="1">
        <f t="array" aca="1" ref="BI45" ca="1">INDIRECT($A$1&amp;BI$1&amp;$A45)</f>
        <v>0</v>
      </c>
      <c r="BJ45" cm="1">
        <f t="array" aca="1" ref="BJ45" ca="1">INDIRECT($A$1&amp;BJ$1&amp;$A45)</f>
        <v>0</v>
      </c>
      <c r="BK45" cm="1">
        <f t="array" aca="1" ref="BK45" ca="1">INDIRECT($A$1&amp;BK$1&amp;$A45)</f>
        <v>0</v>
      </c>
      <c r="BL45" cm="1">
        <f t="array" aca="1" ref="BL45" ca="1">INDIRECT($A$1&amp;BL$1&amp;$A45)</f>
        <v>0</v>
      </c>
      <c r="BM45" cm="1">
        <f t="array" aca="1" ref="BM45" ca="1">INDIRECT($A$1&amp;BM$1&amp;$A45)</f>
        <v>0</v>
      </c>
      <c r="BN45" cm="1">
        <f t="array" aca="1" ref="BN45" ca="1">INDIRECT($A$1&amp;BN$1&amp;$A45)</f>
        <v>0</v>
      </c>
      <c r="BO45" cm="1">
        <f t="array" aca="1" ref="BO45" ca="1">INDIRECT($A$1&amp;BO$1&amp;$A45)</f>
        <v>0</v>
      </c>
      <c r="BP45" cm="1">
        <f t="array" aca="1" ref="BP45" ca="1">INDIRECT($A$1&amp;BP$1&amp;$A45)</f>
        <v>0</v>
      </c>
      <c r="BQ45" cm="1">
        <f t="array" aca="1" ref="BQ45" ca="1">INDIRECT($A$1&amp;BQ$1&amp;$A45)</f>
        <v>0</v>
      </c>
      <c r="BR45" cm="1">
        <f t="array" aca="1" ref="BR45" ca="1">INDIRECT($A$1&amp;BR$1&amp;$A45)</f>
        <v>0</v>
      </c>
      <c r="BS45" cm="1">
        <f t="array" aca="1" ref="BS45" ca="1">INDIRECT($A$1&amp;BS$1&amp;$A45)</f>
        <v>0</v>
      </c>
      <c r="BT45" cm="1">
        <f t="array" aca="1" ref="BT45" ca="1">INDIRECT($A$1&amp;BT$1&amp;$A45)</f>
        <v>0</v>
      </c>
      <c r="BU45" cm="1">
        <f t="array" aca="1" ref="BU45" ca="1">INDIRECT($A$1&amp;BU$1&amp;$A45)</f>
        <v>0</v>
      </c>
    </row>
    <row r="46" spans="1:73" x14ac:dyDescent="0.35">
      <c r="A46" s="65">
        <f t="shared" si="2"/>
        <v>31</v>
      </c>
      <c r="C46" t="str" cm="1">
        <f t="array" aca="1" ref="C46" ca="1">INDIRECT($A$1&amp;C$1&amp;$A46)</f>
        <v>marche_gorgadji</v>
      </c>
      <c r="D46">
        <f t="shared" ca="1" si="5"/>
        <v>1</v>
      </c>
      <c r="E46">
        <f t="shared" ca="1" si="5"/>
        <v>0</v>
      </c>
      <c r="F46">
        <f t="shared" ca="1" si="5"/>
        <v>0</v>
      </c>
      <c r="G46">
        <f t="shared" ca="1" si="5"/>
        <v>1</v>
      </c>
      <c r="H46">
        <f t="shared" ca="1" si="5"/>
        <v>0</v>
      </c>
      <c r="I46">
        <f t="shared" ca="1" si="5"/>
        <v>0</v>
      </c>
      <c r="J46">
        <f t="shared" ca="1" si="5"/>
        <v>1</v>
      </c>
      <c r="K46">
        <f t="shared" ca="1" si="5"/>
        <v>0</v>
      </c>
      <c r="L46">
        <f t="shared" ca="1" si="5"/>
        <v>0</v>
      </c>
      <c r="M46">
        <f t="shared" ca="1" si="5"/>
        <v>0</v>
      </c>
      <c r="N46">
        <f t="shared" ca="1" si="5"/>
        <v>0</v>
      </c>
      <c r="P46" cm="1">
        <f t="array" aca="1" ref="P46" ca="1">INDIRECT($A$1&amp;P$1&amp;$A46)</f>
        <v>0</v>
      </c>
      <c r="Q46" cm="1">
        <f t="array" aca="1" ref="Q46" ca="1">INDIRECT($A$1&amp;Q$1&amp;$A46)</f>
        <v>0</v>
      </c>
      <c r="R46" t="str" cm="1">
        <f t="array" aca="1" ref="R46" ca="1">INDIRECT($A$1&amp;R$1&amp;$A46)</f>
        <v>peudisponible</v>
      </c>
      <c r="S46" cm="1">
        <f t="array" aca="1" ref="S46" ca="1">INDIRECT($A$1&amp;S$1&amp;$A46)</f>
        <v>0</v>
      </c>
      <c r="T46" cm="1">
        <f t="array" aca="1" ref="T46" ca="1">INDIRECT($A$1&amp;T$1&amp;$A46)</f>
        <v>0</v>
      </c>
      <c r="U46" cm="1">
        <f t="array" aca="1" ref="U46" ca="1">INDIRECT($A$1&amp;U$1&amp;$A46)</f>
        <v>0</v>
      </c>
      <c r="V46" cm="1">
        <f t="array" aca="1" ref="V46" ca="1">INDIRECT($A$1&amp;V$1&amp;$A46)</f>
        <v>0</v>
      </c>
      <c r="W46" cm="1">
        <f t="array" aca="1" ref="W46" ca="1">INDIRECT($A$1&amp;W$1&amp;$A46)</f>
        <v>0</v>
      </c>
      <c r="X46" cm="1">
        <f t="array" aca="1" ref="X46" ca="1">INDIRECT($A$1&amp;X$1&amp;$A46)</f>
        <v>0</v>
      </c>
      <c r="Y46" cm="1">
        <f t="array" aca="1" ref="Y46" ca="1">INDIRECT($A$1&amp;Y$1&amp;$A46)</f>
        <v>0</v>
      </c>
      <c r="Z46" cm="1">
        <f t="array" aca="1" ref="Z46" ca="1">INDIRECT($A$1&amp;Z$1&amp;$A46)</f>
        <v>0</v>
      </c>
      <c r="AA46" cm="1">
        <f t="array" aca="1" ref="AA46" ca="1">INDIRECT($A$1&amp;AA$1&amp;$A46)</f>
        <v>0</v>
      </c>
      <c r="AB46" cm="1">
        <f t="array" aca="1" ref="AB46" ca="1">INDIRECT($A$1&amp;AB$1&amp;$A46)</f>
        <v>0</v>
      </c>
      <c r="AC46" cm="1">
        <f t="array" aca="1" ref="AC46" ca="1">INDIRECT($A$1&amp;AC$1&amp;$A46)</f>
        <v>0</v>
      </c>
      <c r="AD46" cm="1">
        <f t="array" aca="1" ref="AD46" ca="1">INDIRECT($A$1&amp;AD$1&amp;$A46)</f>
        <v>0</v>
      </c>
      <c r="AE46" cm="1">
        <f t="array" aca="1" ref="AE46" ca="1">INDIRECT($A$1&amp;AE$1&amp;$A46)</f>
        <v>0</v>
      </c>
      <c r="AF46" cm="1">
        <f t="array" aca="1" ref="AF46" ca="1">INDIRECT($A$1&amp;AF$1&amp;$A46)</f>
        <v>0</v>
      </c>
      <c r="AG46" cm="1">
        <f t="array" aca="1" ref="AG46" ca="1">INDIRECT($A$1&amp;AG$1&amp;$A46)</f>
        <v>0</v>
      </c>
      <c r="AH46" cm="1">
        <f t="array" aca="1" ref="AH46" ca="1">INDIRECT($A$1&amp;AH$1&amp;$A46)</f>
        <v>0</v>
      </c>
      <c r="AI46" cm="1">
        <f t="array" aca="1" ref="AI46" ca="1">INDIRECT($A$1&amp;AI$1&amp;$A46)</f>
        <v>0</v>
      </c>
      <c r="AJ46" cm="1">
        <f t="array" aca="1" ref="AJ46" ca="1">INDIRECT($A$1&amp;AJ$1&amp;$A46)</f>
        <v>0</v>
      </c>
      <c r="AK46" cm="1">
        <f t="array" aca="1" ref="AK46" ca="1">INDIRECT($A$1&amp;AK$1&amp;$A46)</f>
        <v>0</v>
      </c>
      <c r="AM46">
        <f t="shared" ca="1" si="6"/>
        <v>0</v>
      </c>
      <c r="AN46">
        <f t="shared" ca="1" si="6"/>
        <v>1</v>
      </c>
      <c r="AO46">
        <f t="shared" ca="1" si="6"/>
        <v>0</v>
      </c>
      <c r="AP46">
        <f t="shared" ca="1" si="6"/>
        <v>0</v>
      </c>
      <c r="AQ46">
        <f t="shared" ca="1" si="6"/>
        <v>1</v>
      </c>
      <c r="AR46">
        <f t="shared" ca="1" si="6"/>
        <v>0</v>
      </c>
      <c r="AS46">
        <f t="shared" ca="1" si="6"/>
        <v>0</v>
      </c>
      <c r="AU46" cm="1">
        <f t="array" aca="1" ref="AU46" ca="1">INDIRECT($A$1&amp;AU$1&amp;$A46)</f>
        <v>0</v>
      </c>
      <c r="AV46" cm="1">
        <f t="array" aca="1" ref="AV46" ca="1">INDIRECT($A$1&amp;AV$1&amp;$A46)</f>
        <v>0</v>
      </c>
      <c r="AW46" cm="1">
        <f t="array" aca="1" ref="AW46" ca="1">INDIRECT($A$1&amp;AW$1&amp;$A46)</f>
        <v>0</v>
      </c>
      <c r="AX46" cm="1">
        <f t="array" aca="1" ref="AX46" ca="1">INDIRECT($A$1&amp;AX$1&amp;$A46)</f>
        <v>0</v>
      </c>
      <c r="AY46" cm="1">
        <f t="array" aca="1" ref="AY46" ca="1">INDIRECT($A$1&amp;AY$1&amp;$A46)</f>
        <v>0</v>
      </c>
      <c r="AZ46" cm="1">
        <f t="array" aca="1" ref="AZ46" ca="1">INDIRECT($A$1&amp;AZ$1&amp;$A46)</f>
        <v>0</v>
      </c>
      <c r="BA46" cm="1">
        <f t="array" aca="1" ref="BA46" ca="1">INDIRECT($A$1&amp;BA$1&amp;$A46)</f>
        <v>0</v>
      </c>
      <c r="BB46" cm="1">
        <f t="array" aca="1" ref="BB46" ca="1">INDIRECT($A$1&amp;BB$1&amp;$A46)</f>
        <v>0</v>
      </c>
      <c r="BC46" cm="1">
        <f t="array" aca="1" ref="BC46" ca="1">INDIRECT($A$1&amp;BC$1&amp;$A46)</f>
        <v>0</v>
      </c>
      <c r="BD46" cm="1">
        <f t="array" aca="1" ref="BD46" ca="1">INDIRECT($A$1&amp;BD$1&amp;$A46)</f>
        <v>0</v>
      </c>
      <c r="BE46" cm="1">
        <f t="array" aca="1" ref="BE46" ca="1">INDIRECT($A$1&amp;BE$1&amp;$A46)</f>
        <v>0</v>
      </c>
      <c r="BF46" cm="1">
        <f t="array" aca="1" ref="BF46" ca="1">INDIRECT($A$1&amp;BF$1&amp;$A46)</f>
        <v>0</v>
      </c>
      <c r="BG46" cm="1">
        <f t="array" aca="1" ref="BG46" ca="1">INDIRECT($A$1&amp;BG$1&amp;$A46)</f>
        <v>0</v>
      </c>
      <c r="BH46" cm="1">
        <f t="array" aca="1" ref="BH46" ca="1">INDIRECT($A$1&amp;BH$1&amp;$A46)</f>
        <v>0</v>
      </c>
      <c r="BI46" cm="1">
        <f t="array" aca="1" ref="BI46" ca="1">INDIRECT($A$1&amp;BI$1&amp;$A46)</f>
        <v>0</v>
      </c>
      <c r="BJ46" cm="1">
        <f t="array" aca="1" ref="BJ46" ca="1">INDIRECT($A$1&amp;BJ$1&amp;$A46)</f>
        <v>0</v>
      </c>
      <c r="BK46" cm="1">
        <f t="array" aca="1" ref="BK46" ca="1">INDIRECT($A$1&amp;BK$1&amp;$A46)</f>
        <v>0</v>
      </c>
      <c r="BL46" cm="1">
        <f t="array" aca="1" ref="BL46" ca="1">INDIRECT($A$1&amp;BL$1&amp;$A46)</f>
        <v>0</v>
      </c>
      <c r="BM46" cm="1">
        <f t="array" aca="1" ref="BM46" ca="1">INDIRECT($A$1&amp;BM$1&amp;$A46)</f>
        <v>0</v>
      </c>
      <c r="BN46" cm="1">
        <f t="array" aca="1" ref="BN46" ca="1">INDIRECT($A$1&amp;BN$1&amp;$A46)</f>
        <v>0</v>
      </c>
      <c r="BO46" cm="1">
        <f t="array" aca="1" ref="BO46" ca="1">INDIRECT($A$1&amp;BO$1&amp;$A46)</f>
        <v>0</v>
      </c>
      <c r="BP46" cm="1">
        <f t="array" aca="1" ref="BP46" ca="1">INDIRECT($A$1&amp;BP$1&amp;$A46)</f>
        <v>0</v>
      </c>
      <c r="BQ46" cm="1">
        <f t="array" aca="1" ref="BQ46" ca="1">INDIRECT($A$1&amp;BQ$1&amp;$A46)</f>
        <v>0</v>
      </c>
      <c r="BR46" cm="1">
        <f t="array" aca="1" ref="BR46" ca="1">INDIRECT($A$1&amp;BR$1&amp;$A46)</f>
        <v>0</v>
      </c>
      <c r="BS46" cm="1">
        <f t="array" aca="1" ref="BS46" ca="1">INDIRECT($A$1&amp;BS$1&amp;$A46)</f>
        <v>0</v>
      </c>
      <c r="BT46" cm="1">
        <f t="array" aca="1" ref="BT46" ca="1">INDIRECT($A$1&amp;BT$1&amp;$A46)</f>
        <v>0</v>
      </c>
      <c r="BU46" cm="1">
        <f t="array" aca="1" ref="BU46" ca="1">INDIRECT($A$1&amp;BU$1&amp;$A46)</f>
        <v>0</v>
      </c>
    </row>
    <row r="47" spans="1:73" x14ac:dyDescent="0.35">
      <c r="A47" s="65">
        <f t="shared" si="2"/>
        <v>32</v>
      </c>
      <c r="C47" t="str" cm="1">
        <f t="array" aca="1" ref="C47" ca="1">INDIRECT($A$1&amp;C$1&amp;$A47)</f>
        <v>marche_gorgadji</v>
      </c>
      <c r="D47">
        <f t="shared" ref="D47:N56" ca="1" si="7">IF(SUM(INDIRECT($A$1&amp;D$1&amp;$A47),INDIRECT($A$1&amp;D$2&amp;$A47),INDIRECT($A$1&amp;D$3&amp;$A47))&gt;0,1,0)</f>
        <v>1</v>
      </c>
      <c r="E47">
        <f t="shared" ca="1" si="7"/>
        <v>0</v>
      </c>
      <c r="F47">
        <f t="shared" ca="1" si="7"/>
        <v>0</v>
      </c>
      <c r="G47">
        <f t="shared" ca="1" si="7"/>
        <v>1</v>
      </c>
      <c r="H47">
        <f t="shared" ca="1" si="7"/>
        <v>0</v>
      </c>
      <c r="I47">
        <f t="shared" ca="1" si="7"/>
        <v>1</v>
      </c>
      <c r="J47">
        <f t="shared" ca="1" si="7"/>
        <v>0</v>
      </c>
      <c r="K47">
        <f t="shared" ca="1" si="7"/>
        <v>0</v>
      </c>
      <c r="L47">
        <f t="shared" ca="1" si="7"/>
        <v>0</v>
      </c>
      <c r="M47">
        <f t="shared" ca="1" si="7"/>
        <v>0</v>
      </c>
      <c r="N47">
        <f t="shared" ca="1" si="7"/>
        <v>0</v>
      </c>
      <c r="P47" cm="1">
        <f t="array" aca="1" ref="P47" ca="1">INDIRECT($A$1&amp;P$1&amp;$A47)</f>
        <v>0</v>
      </c>
      <c r="Q47" cm="1">
        <f t="array" aca="1" ref="Q47" ca="1">INDIRECT($A$1&amp;Q$1&amp;$A47)</f>
        <v>0</v>
      </c>
      <c r="R47" t="str" cm="1">
        <f t="array" aca="1" ref="R47" ca="1">INDIRECT($A$1&amp;R$1&amp;$A47)</f>
        <v>peudisponible</v>
      </c>
      <c r="S47" cm="1">
        <f t="array" aca="1" ref="S47" ca="1">INDIRECT($A$1&amp;S$1&amp;$A47)</f>
        <v>0</v>
      </c>
      <c r="T47" cm="1">
        <f t="array" aca="1" ref="T47" ca="1">INDIRECT($A$1&amp;T$1&amp;$A47)</f>
        <v>0</v>
      </c>
      <c r="U47" cm="1">
        <f t="array" aca="1" ref="U47" ca="1">INDIRECT($A$1&amp;U$1&amp;$A47)</f>
        <v>0</v>
      </c>
      <c r="V47" cm="1">
        <f t="array" aca="1" ref="V47" ca="1">INDIRECT($A$1&amp;V$1&amp;$A47)</f>
        <v>0</v>
      </c>
      <c r="W47" cm="1">
        <f t="array" aca="1" ref="W47" ca="1">INDIRECT($A$1&amp;W$1&amp;$A47)</f>
        <v>0</v>
      </c>
      <c r="X47" cm="1">
        <f t="array" aca="1" ref="X47" ca="1">INDIRECT($A$1&amp;X$1&amp;$A47)</f>
        <v>0</v>
      </c>
      <c r="Y47" cm="1">
        <f t="array" aca="1" ref="Y47" ca="1">INDIRECT($A$1&amp;Y$1&amp;$A47)</f>
        <v>0</v>
      </c>
      <c r="Z47" cm="1">
        <f t="array" aca="1" ref="Z47" ca="1">INDIRECT($A$1&amp;Z$1&amp;$A47)</f>
        <v>0</v>
      </c>
      <c r="AA47" cm="1">
        <f t="array" aca="1" ref="AA47" ca="1">INDIRECT($A$1&amp;AA$1&amp;$A47)</f>
        <v>0</v>
      </c>
      <c r="AB47" cm="1">
        <f t="array" aca="1" ref="AB47" ca="1">INDIRECT($A$1&amp;AB$1&amp;$A47)</f>
        <v>0</v>
      </c>
      <c r="AC47" cm="1">
        <f t="array" aca="1" ref="AC47" ca="1">INDIRECT($A$1&amp;AC$1&amp;$A47)</f>
        <v>0</v>
      </c>
      <c r="AD47" cm="1">
        <f t="array" aca="1" ref="AD47" ca="1">INDIRECT($A$1&amp;AD$1&amp;$A47)</f>
        <v>0</v>
      </c>
      <c r="AE47" cm="1">
        <f t="array" aca="1" ref="AE47" ca="1">INDIRECT($A$1&amp;AE$1&amp;$A47)</f>
        <v>0</v>
      </c>
      <c r="AF47" cm="1">
        <f t="array" aca="1" ref="AF47" ca="1">INDIRECT($A$1&amp;AF$1&amp;$A47)</f>
        <v>0</v>
      </c>
      <c r="AG47" cm="1">
        <f t="array" aca="1" ref="AG47" ca="1">INDIRECT($A$1&amp;AG$1&amp;$A47)</f>
        <v>0</v>
      </c>
      <c r="AH47" cm="1">
        <f t="array" aca="1" ref="AH47" ca="1">INDIRECT($A$1&amp;AH$1&amp;$A47)</f>
        <v>0</v>
      </c>
      <c r="AI47" cm="1">
        <f t="array" aca="1" ref="AI47" ca="1">INDIRECT($A$1&amp;AI$1&amp;$A47)</f>
        <v>0</v>
      </c>
      <c r="AJ47" cm="1">
        <f t="array" aca="1" ref="AJ47" ca="1">INDIRECT($A$1&amp;AJ$1&amp;$A47)</f>
        <v>0</v>
      </c>
      <c r="AK47" cm="1">
        <f t="array" aca="1" ref="AK47" ca="1">INDIRECT($A$1&amp;AK$1&amp;$A47)</f>
        <v>0</v>
      </c>
      <c r="AM47">
        <f t="shared" ref="AM47:AS56" ca="1" si="8">IF(SUM(INDIRECT($A$1&amp;AM$1&amp;$A47),INDIRECT($A$1&amp;AM$2&amp;$A47),INDIRECT($A$1&amp;AM$3&amp;$A47),INDIRECT($A$1&amp;AM$4&amp;$A47),INDIRECT($A$1&amp;AM$5&amp;$A47),INDIRECT($A$1&amp;AM$6&amp;$A47),INDIRECT($A$1&amp;AM$7&amp;$A47))&gt;0,1,0)</f>
        <v>0</v>
      </c>
      <c r="AN47">
        <f t="shared" ca="1" si="8"/>
        <v>1</v>
      </c>
      <c r="AO47">
        <f t="shared" ca="1" si="8"/>
        <v>0</v>
      </c>
      <c r="AP47">
        <f t="shared" ca="1" si="8"/>
        <v>0</v>
      </c>
      <c r="AQ47">
        <f t="shared" ca="1" si="8"/>
        <v>1</v>
      </c>
      <c r="AR47">
        <f t="shared" ca="1" si="8"/>
        <v>0</v>
      </c>
      <c r="AS47">
        <f t="shared" ca="1" si="8"/>
        <v>0</v>
      </c>
      <c r="AU47" cm="1">
        <f t="array" aca="1" ref="AU47" ca="1">INDIRECT($A$1&amp;AU$1&amp;$A47)</f>
        <v>0</v>
      </c>
      <c r="AV47" cm="1">
        <f t="array" aca="1" ref="AV47" ca="1">INDIRECT($A$1&amp;AV$1&amp;$A47)</f>
        <v>0</v>
      </c>
      <c r="AW47" cm="1">
        <f t="array" aca="1" ref="AW47" ca="1">INDIRECT($A$1&amp;AW$1&amp;$A47)</f>
        <v>0</v>
      </c>
      <c r="AX47" cm="1">
        <f t="array" aca="1" ref="AX47" ca="1">INDIRECT($A$1&amp;AX$1&amp;$A47)</f>
        <v>0</v>
      </c>
      <c r="AY47" cm="1">
        <f t="array" aca="1" ref="AY47" ca="1">INDIRECT($A$1&amp;AY$1&amp;$A47)</f>
        <v>0</v>
      </c>
      <c r="AZ47" cm="1">
        <f t="array" aca="1" ref="AZ47" ca="1">INDIRECT($A$1&amp;AZ$1&amp;$A47)</f>
        <v>0</v>
      </c>
      <c r="BA47" cm="1">
        <f t="array" aca="1" ref="BA47" ca="1">INDIRECT($A$1&amp;BA$1&amp;$A47)</f>
        <v>0</v>
      </c>
      <c r="BB47" cm="1">
        <f t="array" aca="1" ref="BB47" ca="1">INDIRECT($A$1&amp;BB$1&amp;$A47)</f>
        <v>0</v>
      </c>
      <c r="BC47" cm="1">
        <f t="array" aca="1" ref="BC47" ca="1">INDIRECT($A$1&amp;BC$1&amp;$A47)</f>
        <v>0</v>
      </c>
      <c r="BD47" cm="1">
        <f t="array" aca="1" ref="BD47" ca="1">INDIRECT($A$1&amp;BD$1&amp;$A47)</f>
        <v>0</v>
      </c>
      <c r="BE47" cm="1">
        <f t="array" aca="1" ref="BE47" ca="1">INDIRECT($A$1&amp;BE$1&amp;$A47)</f>
        <v>0</v>
      </c>
      <c r="BF47" cm="1">
        <f t="array" aca="1" ref="BF47" ca="1">INDIRECT($A$1&amp;BF$1&amp;$A47)</f>
        <v>0</v>
      </c>
      <c r="BG47" cm="1">
        <f t="array" aca="1" ref="BG47" ca="1">INDIRECT($A$1&amp;BG$1&amp;$A47)</f>
        <v>0</v>
      </c>
      <c r="BH47" cm="1">
        <f t="array" aca="1" ref="BH47" ca="1">INDIRECT($A$1&amp;BH$1&amp;$A47)</f>
        <v>0</v>
      </c>
      <c r="BI47" cm="1">
        <f t="array" aca="1" ref="BI47" ca="1">INDIRECT($A$1&amp;BI$1&amp;$A47)</f>
        <v>0</v>
      </c>
      <c r="BJ47" cm="1">
        <f t="array" aca="1" ref="BJ47" ca="1">INDIRECT($A$1&amp;BJ$1&amp;$A47)</f>
        <v>0</v>
      </c>
      <c r="BK47" cm="1">
        <f t="array" aca="1" ref="BK47" ca="1">INDIRECT($A$1&amp;BK$1&amp;$A47)</f>
        <v>0</v>
      </c>
      <c r="BL47" cm="1">
        <f t="array" aca="1" ref="BL47" ca="1">INDIRECT($A$1&amp;BL$1&amp;$A47)</f>
        <v>0</v>
      </c>
      <c r="BM47" cm="1">
        <f t="array" aca="1" ref="BM47" ca="1">INDIRECT($A$1&amp;BM$1&amp;$A47)</f>
        <v>0</v>
      </c>
      <c r="BN47" cm="1">
        <f t="array" aca="1" ref="BN47" ca="1">INDIRECT($A$1&amp;BN$1&amp;$A47)</f>
        <v>0</v>
      </c>
      <c r="BO47" cm="1">
        <f t="array" aca="1" ref="BO47" ca="1">INDIRECT($A$1&amp;BO$1&amp;$A47)</f>
        <v>0</v>
      </c>
      <c r="BP47" cm="1">
        <f t="array" aca="1" ref="BP47" ca="1">INDIRECT($A$1&amp;BP$1&amp;$A47)</f>
        <v>0</v>
      </c>
      <c r="BQ47" cm="1">
        <f t="array" aca="1" ref="BQ47" ca="1">INDIRECT($A$1&amp;BQ$1&amp;$A47)</f>
        <v>0</v>
      </c>
      <c r="BR47" cm="1">
        <f t="array" aca="1" ref="BR47" ca="1">INDIRECT($A$1&amp;BR$1&amp;$A47)</f>
        <v>0</v>
      </c>
      <c r="BS47" cm="1">
        <f t="array" aca="1" ref="BS47" ca="1">INDIRECT($A$1&amp;BS$1&amp;$A47)</f>
        <v>0</v>
      </c>
      <c r="BT47" cm="1">
        <f t="array" aca="1" ref="BT47" ca="1">INDIRECT($A$1&amp;BT$1&amp;$A47)</f>
        <v>0</v>
      </c>
      <c r="BU47" cm="1">
        <f t="array" aca="1" ref="BU47" ca="1">INDIRECT($A$1&amp;BU$1&amp;$A47)</f>
        <v>0</v>
      </c>
    </row>
    <row r="48" spans="1:73" x14ac:dyDescent="0.35">
      <c r="A48" s="65">
        <f t="shared" si="2"/>
        <v>33</v>
      </c>
      <c r="C48" t="str" cm="1">
        <f t="array" aca="1" ref="C48" ca="1">INDIRECT($A$1&amp;C$1&amp;$A48)</f>
        <v>marche_gorgadji</v>
      </c>
      <c r="D48">
        <f t="shared" ca="1" si="7"/>
        <v>1</v>
      </c>
      <c r="E48">
        <f t="shared" ca="1" si="7"/>
        <v>0</v>
      </c>
      <c r="F48">
        <f t="shared" ca="1" si="7"/>
        <v>0</v>
      </c>
      <c r="G48">
        <f t="shared" ca="1" si="7"/>
        <v>1</v>
      </c>
      <c r="H48">
        <f t="shared" ca="1" si="7"/>
        <v>0</v>
      </c>
      <c r="I48">
        <f t="shared" ca="1" si="7"/>
        <v>0</v>
      </c>
      <c r="J48">
        <f t="shared" ca="1" si="7"/>
        <v>1</v>
      </c>
      <c r="K48">
        <f t="shared" ca="1" si="7"/>
        <v>0</v>
      </c>
      <c r="L48">
        <f t="shared" ca="1" si="7"/>
        <v>0</v>
      </c>
      <c r="M48">
        <f t="shared" ca="1" si="7"/>
        <v>0</v>
      </c>
      <c r="N48">
        <f t="shared" ca="1" si="7"/>
        <v>0</v>
      </c>
      <c r="P48" cm="1">
        <f t="array" aca="1" ref="P48" ca="1">INDIRECT($A$1&amp;P$1&amp;$A48)</f>
        <v>0</v>
      </c>
      <c r="Q48" cm="1">
        <f t="array" aca="1" ref="Q48" ca="1">INDIRECT($A$1&amp;Q$1&amp;$A48)</f>
        <v>0</v>
      </c>
      <c r="R48" t="str" cm="1">
        <f t="array" aca="1" ref="R48" ca="1">INDIRECT($A$1&amp;R$1&amp;$A48)</f>
        <v>peudisponible</v>
      </c>
      <c r="S48" cm="1">
        <f t="array" aca="1" ref="S48" ca="1">INDIRECT($A$1&amp;S$1&amp;$A48)</f>
        <v>0</v>
      </c>
      <c r="T48" cm="1">
        <f t="array" aca="1" ref="T48" ca="1">INDIRECT($A$1&amp;T$1&amp;$A48)</f>
        <v>0</v>
      </c>
      <c r="U48" cm="1">
        <f t="array" aca="1" ref="U48" ca="1">INDIRECT($A$1&amp;U$1&amp;$A48)</f>
        <v>0</v>
      </c>
      <c r="V48" cm="1">
        <f t="array" aca="1" ref="V48" ca="1">INDIRECT($A$1&amp;V$1&amp;$A48)</f>
        <v>0</v>
      </c>
      <c r="W48" cm="1">
        <f t="array" aca="1" ref="W48" ca="1">INDIRECT($A$1&amp;W$1&amp;$A48)</f>
        <v>0</v>
      </c>
      <c r="X48" cm="1">
        <f t="array" aca="1" ref="X48" ca="1">INDIRECT($A$1&amp;X$1&amp;$A48)</f>
        <v>0</v>
      </c>
      <c r="Y48" cm="1">
        <f t="array" aca="1" ref="Y48" ca="1">INDIRECT($A$1&amp;Y$1&amp;$A48)</f>
        <v>0</v>
      </c>
      <c r="Z48" cm="1">
        <f t="array" aca="1" ref="Z48" ca="1">INDIRECT($A$1&amp;Z$1&amp;$A48)</f>
        <v>0</v>
      </c>
      <c r="AA48" cm="1">
        <f t="array" aca="1" ref="AA48" ca="1">INDIRECT($A$1&amp;AA$1&amp;$A48)</f>
        <v>0</v>
      </c>
      <c r="AB48" cm="1">
        <f t="array" aca="1" ref="AB48" ca="1">INDIRECT($A$1&amp;AB$1&amp;$A48)</f>
        <v>0</v>
      </c>
      <c r="AC48" cm="1">
        <f t="array" aca="1" ref="AC48" ca="1">INDIRECT($A$1&amp;AC$1&amp;$A48)</f>
        <v>0</v>
      </c>
      <c r="AD48" cm="1">
        <f t="array" aca="1" ref="AD48" ca="1">INDIRECT($A$1&amp;AD$1&amp;$A48)</f>
        <v>0</v>
      </c>
      <c r="AE48" cm="1">
        <f t="array" aca="1" ref="AE48" ca="1">INDIRECT($A$1&amp;AE$1&amp;$A48)</f>
        <v>0</v>
      </c>
      <c r="AF48" cm="1">
        <f t="array" aca="1" ref="AF48" ca="1">INDIRECT($A$1&amp;AF$1&amp;$A48)</f>
        <v>0</v>
      </c>
      <c r="AG48" cm="1">
        <f t="array" aca="1" ref="AG48" ca="1">INDIRECT($A$1&amp;AG$1&amp;$A48)</f>
        <v>0</v>
      </c>
      <c r="AH48" cm="1">
        <f t="array" aca="1" ref="AH48" ca="1">INDIRECT($A$1&amp;AH$1&amp;$A48)</f>
        <v>0</v>
      </c>
      <c r="AI48" cm="1">
        <f t="array" aca="1" ref="AI48" ca="1">INDIRECT($A$1&amp;AI$1&amp;$A48)</f>
        <v>0</v>
      </c>
      <c r="AJ48" cm="1">
        <f t="array" aca="1" ref="AJ48" ca="1">INDIRECT($A$1&amp;AJ$1&amp;$A48)</f>
        <v>0</v>
      </c>
      <c r="AK48" cm="1">
        <f t="array" aca="1" ref="AK48" ca="1">INDIRECT($A$1&amp;AK$1&amp;$A48)</f>
        <v>0</v>
      </c>
      <c r="AM48">
        <f t="shared" ca="1" si="8"/>
        <v>0</v>
      </c>
      <c r="AN48">
        <f t="shared" ca="1" si="8"/>
        <v>1</v>
      </c>
      <c r="AO48">
        <f t="shared" ca="1" si="8"/>
        <v>0</v>
      </c>
      <c r="AP48">
        <f t="shared" ca="1" si="8"/>
        <v>0</v>
      </c>
      <c r="AQ48">
        <f t="shared" ca="1" si="8"/>
        <v>1</v>
      </c>
      <c r="AR48">
        <f t="shared" ca="1" si="8"/>
        <v>0</v>
      </c>
      <c r="AS48">
        <f t="shared" ca="1" si="8"/>
        <v>0</v>
      </c>
      <c r="AU48" cm="1">
        <f t="array" aca="1" ref="AU48" ca="1">INDIRECT($A$1&amp;AU$1&amp;$A48)</f>
        <v>0</v>
      </c>
      <c r="AV48" cm="1">
        <f t="array" aca="1" ref="AV48" ca="1">INDIRECT($A$1&amp;AV$1&amp;$A48)</f>
        <v>0</v>
      </c>
      <c r="AW48" cm="1">
        <f t="array" aca="1" ref="AW48" ca="1">INDIRECT($A$1&amp;AW$1&amp;$A48)</f>
        <v>0</v>
      </c>
      <c r="AX48" cm="1">
        <f t="array" aca="1" ref="AX48" ca="1">INDIRECT($A$1&amp;AX$1&amp;$A48)</f>
        <v>0</v>
      </c>
      <c r="AY48" cm="1">
        <f t="array" aca="1" ref="AY48" ca="1">INDIRECT($A$1&amp;AY$1&amp;$A48)</f>
        <v>0</v>
      </c>
      <c r="AZ48" cm="1">
        <f t="array" aca="1" ref="AZ48" ca="1">INDIRECT($A$1&amp;AZ$1&amp;$A48)</f>
        <v>0</v>
      </c>
      <c r="BA48" cm="1">
        <f t="array" aca="1" ref="BA48" ca="1">INDIRECT($A$1&amp;BA$1&amp;$A48)</f>
        <v>0</v>
      </c>
      <c r="BB48" cm="1">
        <f t="array" aca="1" ref="BB48" ca="1">INDIRECT($A$1&amp;BB$1&amp;$A48)</f>
        <v>0</v>
      </c>
      <c r="BC48" cm="1">
        <f t="array" aca="1" ref="BC48" ca="1">INDIRECT($A$1&amp;BC$1&amp;$A48)</f>
        <v>0</v>
      </c>
      <c r="BD48" cm="1">
        <f t="array" aca="1" ref="BD48" ca="1">INDIRECT($A$1&amp;BD$1&amp;$A48)</f>
        <v>0</v>
      </c>
      <c r="BE48" cm="1">
        <f t="array" aca="1" ref="BE48" ca="1">INDIRECT($A$1&amp;BE$1&amp;$A48)</f>
        <v>0</v>
      </c>
      <c r="BF48" cm="1">
        <f t="array" aca="1" ref="BF48" ca="1">INDIRECT($A$1&amp;BF$1&amp;$A48)</f>
        <v>0</v>
      </c>
      <c r="BG48" cm="1">
        <f t="array" aca="1" ref="BG48" ca="1">INDIRECT($A$1&amp;BG$1&amp;$A48)</f>
        <v>0</v>
      </c>
      <c r="BH48" cm="1">
        <f t="array" aca="1" ref="BH48" ca="1">INDIRECT($A$1&amp;BH$1&amp;$A48)</f>
        <v>0</v>
      </c>
      <c r="BI48" cm="1">
        <f t="array" aca="1" ref="BI48" ca="1">INDIRECT($A$1&amp;BI$1&amp;$A48)</f>
        <v>0</v>
      </c>
      <c r="BJ48" cm="1">
        <f t="array" aca="1" ref="BJ48" ca="1">INDIRECT($A$1&amp;BJ$1&amp;$A48)</f>
        <v>0</v>
      </c>
      <c r="BK48" cm="1">
        <f t="array" aca="1" ref="BK48" ca="1">INDIRECT($A$1&amp;BK$1&amp;$A48)</f>
        <v>0</v>
      </c>
      <c r="BL48" cm="1">
        <f t="array" aca="1" ref="BL48" ca="1">INDIRECT($A$1&amp;BL$1&amp;$A48)</f>
        <v>0</v>
      </c>
      <c r="BM48" cm="1">
        <f t="array" aca="1" ref="BM48" ca="1">INDIRECT($A$1&amp;BM$1&amp;$A48)</f>
        <v>0</v>
      </c>
      <c r="BN48" cm="1">
        <f t="array" aca="1" ref="BN48" ca="1">INDIRECT($A$1&amp;BN$1&amp;$A48)</f>
        <v>0</v>
      </c>
      <c r="BO48" cm="1">
        <f t="array" aca="1" ref="BO48" ca="1">INDIRECT($A$1&amp;BO$1&amp;$A48)</f>
        <v>0</v>
      </c>
      <c r="BP48" cm="1">
        <f t="array" aca="1" ref="BP48" ca="1">INDIRECT($A$1&amp;BP$1&amp;$A48)</f>
        <v>0</v>
      </c>
      <c r="BQ48" cm="1">
        <f t="array" aca="1" ref="BQ48" ca="1">INDIRECT($A$1&amp;BQ$1&amp;$A48)</f>
        <v>0</v>
      </c>
      <c r="BR48" cm="1">
        <f t="array" aca="1" ref="BR48" ca="1">INDIRECT($A$1&amp;BR$1&amp;$A48)</f>
        <v>0</v>
      </c>
      <c r="BS48" cm="1">
        <f t="array" aca="1" ref="BS48" ca="1">INDIRECT($A$1&amp;BS$1&amp;$A48)</f>
        <v>0</v>
      </c>
      <c r="BT48" cm="1">
        <f t="array" aca="1" ref="BT48" ca="1">INDIRECT($A$1&amp;BT$1&amp;$A48)</f>
        <v>0</v>
      </c>
      <c r="BU48" cm="1">
        <f t="array" aca="1" ref="BU48" ca="1">INDIRECT($A$1&amp;BU$1&amp;$A48)</f>
        <v>0</v>
      </c>
    </row>
    <row r="49" spans="1:73" x14ac:dyDescent="0.35">
      <c r="A49" s="65">
        <f t="shared" si="2"/>
        <v>34</v>
      </c>
      <c r="C49" t="str" cm="1">
        <f t="array" aca="1" ref="C49" ca="1">INDIRECT($A$1&amp;C$1&amp;$A49)</f>
        <v>marche_gorgadji</v>
      </c>
      <c r="D49">
        <f t="shared" ca="1" si="7"/>
        <v>1</v>
      </c>
      <c r="E49">
        <f t="shared" ca="1" si="7"/>
        <v>0</v>
      </c>
      <c r="F49">
        <f t="shared" ca="1" si="7"/>
        <v>0</v>
      </c>
      <c r="G49">
        <f t="shared" ca="1" si="7"/>
        <v>1</v>
      </c>
      <c r="H49">
        <f t="shared" ca="1" si="7"/>
        <v>0</v>
      </c>
      <c r="I49">
        <f t="shared" ca="1" si="7"/>
        <v>1</v>
      </c>
      <c r="J49">
        <f t="shared" ca="1" si="7"/>
        <v>1</v>
      </c>
      <c r="K49">
        <f t="shared" ca="1" si="7"/>
        <v>0</v>
      </c>
      <c r="L49">
        <f t="shared" ca="1" si="7"/>
        <v>0</v>
      </c>
      <c r="M49">
        <f t="shared" ca="1" si="7"/>
        <v>0</v>
      </c>
      <c r="N49">
        <f t="shared" ca="1" si="7"/>
        <v>0</v>
      </c>
      <c r="P49" cm="1">
        <f t="array" aca="1" ref="P49" ca="1">INDIRECT($A$1&amp;P$1&amp;$A49)</f>
        <v>0</v>
      </c>
      <c r="Q49" cm="1">
        <f t="array" aca="1" ref="Q49" ca="1">INDIRECT($A$1&amp;Q$1&amp;$A49)</f>
        <v>0</v>
      </c>
      <c r="R49" t="str" cm="1">
        <f t="array" aca="1" ref="R49" ca="1">INDIRECT($A$1&amp;R$1&amp;$A49)</f>
        <v>peudisponible</v>
      </c>
      <c r="S49" cm="1">
        <f t="array" aca="1" ref="S49" ca="1">INDIRECT($A$1&amp;S$1&amp;$A49)</f>
        <v>0</v>
      </c>
      <c r="T49" cm="1">
        <f t="array" aca="1" ref="T49" ca="1">INDIRECT($A$1&amp;T$1&amp;$A49)</f>
        <v>0</v>
      </c>
      <c r="U49" cm="1">
        <f t="array" aca="1" ref="U49" ca="1">INDIRECT($A$1&amp;U$1&amp;$A49)</f>
        <v>0</v>
      </c>
      <c r="V49" cm="1">
        <f t="array" aca="1" ref="V49" ca="1">INDIRECT($A$1&amp;V$1&amp;$A49)</f>
        <v>0</v>
      </c>
      <c r="W49" cm="1">
        <f t="array" aca="1" ref="W49" ca="1">INDIRECT($A$1&amp;W$1&amp;$A49)</f>
        <v>0</v>
      </c>
      <c r="X49" cm="1">
        <f t="array" aca="1" ref="X49" ca="1">INDIRECT($A$1&amp;X$1&amp;$A49)</f>
        <v>0</v>
      </c>
      <c r="Y49" cm="1">
        <f t="array" aca="1" ref="Y49" ca="1">INDIRECT($A$1&amp;Y$1&amp;$A49)</f>
        <v>0</v>
      </c>
      <c r="Z49" cm="1">
        <f t="array" aca="1" ref="Z49" ca="1">INDIRECT($A$1&amp;Z$1&amp;$A49)</f>
        <v>0</v>
      </c>
      <c r="AA49" cm="1">
        <f t="array" aca="1" ref="AA49" ca="1">INDIRECT($A$1&amp;AA$1&amp;$A49)</f>
        <v>0</v>
      </c>
      <c r="AB49" cm="1">
        <f t="array" aca="1" ref="AB49" ca="1">INDIRECT($A$1&amp;AB$1&amp;$A49)</f>
        <v>0</v>
      </c>
      <c r="AC49" cm="1">
        <f t="array" aca="1" ref="AC49" ca="1">INDIRECT($A$1&amp;AC$1&amp;$A49)</f>
        <v>0</v>
      </c>
      <c r="AD49" cm="1">
        <f t="array" aca="1" ref="AD49" ca="1">INDIRECT($A$1&amp;AD$1&amp;$A49)</f>
        <v>0</v>
      </c>
      <c r="AE49" cm="1">
        <f t="array" aca="1" ref="AE49" ca="1">INDIRECT($A$1&amp;AE$1&amp;$A49)</f>
        <v>0</v>
      </c>
      <c r="AF49" cm="1">
        <f t="array" aca="1" ref="AF49" ca="1">INDIRECT($A$1&amp;AF$1&amp;$A49)</f>
        <v>0</v>
      </c>
      <c r="AG49" cm="1">
        <f t="array" aca="1" ref="AG49" ca="1">INDIRECT($A$1&amp;AG$1&amp;$A49)</f>
        <v>0</v>
      </c>
      <c r="AH49" cm="1">
        <f t="array" aca="1" ref="AH49" ca="1">INDIRECT($A$1&amp;AH$1&amp;$A49)</f>
        <v>0</v>
      </c>
      <c r="AI49" cm="1">
        <f t="array" aca="1" ref="AI49" ca="1">INDIRECT($A$1&amp;AI$1&amp;$A49)</f>
        <v>0</v>
      </c>
      <c r="AJ49" cm="1">
        <f t="array" aca="1" ref="AJ49" ca="1">INDIRECT($A$1&amp;AJ$1&amp;$A49)</f>
        <v>0</v>
      </c>
      <c r="AK49" cm="1">
        <f t="array" aca="1" ref="AK49" ca="1">INDIRECT($A$1&amp;AK$1&amp;$A49)</f>
        <v>0</v>
      </c>
      <c r="AM49">
        <f t="shared" ca="1" si="8"/>
        <v>0</v>
      </c>
      <c r="AN49">
        <f t="shared" ca="1" si="8"/>
        <v>1</v>
      </c>
      <c r="AO49">
        <f t="shared" ca="1" si="8"/>
        <v>0</v>
      </c>
      <c r="AP49">
        <f t="shared" ca="1" si="8"/>
        <v>0</v>
      </c>
      <c r="AQ49">
        <f t="shared" ca="1" si="8"/>
        <v>1</v>
      </c>
      <c r="AR49">
        <f t="shared" ca="1" si="8"/>
        <v>0</v>
      </c>
      <c r="AS49">
        <f t="shared" ca="1" si="8"/>
        <v>0</v>
      </c>
      <c r="AU49" cm="1">
        <f t="array" aca="1" ref="AU49" ca="1">INDIRECT($A$1&amp;AU$1&amp;$A49)</f>
        <v>0</v>
      </c>
      <c r="AV49" cm="1">
        <f t="array" aca="1" ref="AV49" ca="1">INDIRECT($A$1&amp;AV$1&amp;$A49)</f>
        <v>0</v>
      </c>
      <c r="AW49" cm="1">
        <f t="array" aca="1" ref="AW49" ca="1">INDIRECT($A$1&amp;AW$1&amp;$A49)</f>
        <v>0</v>
      </c>
      <c r="AX49" cm="1">
        <f t="array" aca="1" ref="AX49" ca="1">INDIRECT($A$1&amp;AX$1&amp;$A49)</f>
        <v>0</v>
      </c>
      <c r="AY49" cm="1">
        <f t="array" aca="1" ref="AY49" ca="1">INDIRECT($A$1&amp;AY$1&amp;$A49)</f>
        <v>0</v>
      </c>
      <c r="AZ49" cm="1">
        <f t="array" aca="1" ref="AZ49" ca="1">INDIRECT($A$1&amp;AZ$1&amp;$A49)</f>
        <v>0</v>
      </c>
      <c r="BA49" cm="1">
        <f t="array" aca="1" ref="BA49" ca="1">INDIRECT($A$1&amp;BA$1&amp;$A49)</f>
        <v>0</v>
      </c>
      <c r="BB49" cm="1">
        <f t="array" aca="1" ref="BB49" ca="1">INDIRECT($A$1&amp;BB$1&amp;$A49)</f>
        <v>0</v>
      </c>
      <c r="BC49" cm="1">
        <f t="array" aca="1" ref="BC49" ca="1">INDIRECT($A$1&amp;BC$1&amp;$A49)</f>
        <v>0</v>
      </c>
      <c r="BD49" cm="1">
        <f t="array" aca="1" ref="BD49" ca="1">INDIRECT($A$1&amp;BD$1&amp;$A49)</f>
        <v>0</v>
      </c>
      <c r="BE49" cm="1">
        <f t="array" aca="1" ref="BE49" ca="1">INDIRECT($A$1&amp;BE$1&amp;$A49)</f>
        <v>0</v>
      </c>
      <c r="BF49" cm="1">
        <f t="array" aca="1" ref="BF49" ca="1">INDIRECT($A$1&amp;BF$1&amp;$A49)</f>
        <v>0</v>
      </c>
      <c r="BG49" cm="1">
        <f t="array" aca="1" ref="BG49" ca="1">INDIRECT($A$1&amp;BG$1&amp;$A49)</f>
        <v>0</v>
      </c>
      <c r="BH49" cm="1">
        <f t="array" aca="1" ref="BH49" ca="1">INDIRECT($A$1&amp;BH$1&amp;$A49)</f>
        <v>0</v>
      </c>
      <c r="BI49" cm="1">
        <f t="array" aca="1" ref="BI49" ca="1">INDIRECT($A$1&amp;BI$1&amp;$A49)</f>
        <v>0</v>
      </c>
      <c r="BJ49" cm="1">
        <f t="array" aca="1" ref="BJ49" ca="1">INDIRECT($A$1&amp;BJ$1&amp;$A49)</f>
        <v>0</v>
      </c>
      <c r="BK49" cm="1">
        <f t="array" aca="1" ref="BK49" ca="1">INDIRECT($A$1&amp;BK$1&amp;$A49)</f>
        <v>0</v>
      </c>
      <c r="BL49" cm="1">
        <f t="array" aca="1" ref="BL49" ca="1">INDIRECT($A$1&amp;BL$1&amp;$A49)</f>
        <v>0</v>
      </c>
      <c r="BM49" cm="1">
        <f t="array" aca="1" ref="BM49" ca="1">INDIRECT($A$1&amp;BM$1&amp;$A49)</f>
        <v>0</v>
      </c>
      <c r="BN49" cm="1">
        <f t="array" aca="1" ref="BN49" ca="1">INDIRECT($A$1&amp;BN$1&amp;$A49)</f>
        <v>0</v>
      </c>
      <c r="BO49" cm="1">
        <f t="array" aca="1" ref="BO49" ca="1">INDIRECT($A$1&amp;BO$1&amp;$A49)</f>
        <v>0</v>
      </c>
      <c r="BP49" cm="1">
        <f t="array" aca="1" ref="BP49" ca="1">INDIRECT($A$1&amp;BP$1&amp;$A49)</f>
        <v>0</v>
      </c>
      <c r="BQ49" cm="1">
        <f t="array" aca="1" ref="BQ49" ca="1">INDIRECT($A$1&amp;BQ$1&amp;$A49)</f>
        <v>0</v>
      </c>
      <c r="BR49" cm="1">
        <f t="array" aca="1" ref="BR49" ca="1">INDIRECT($A$1&amp;BR$1&amp;$A49)</f>
        <v>0</v>
      </c>
      <c r="BS49" cm="1">
        <f t="array" aca="1" ref="BS49" ca="1">INDIRECT($A$1&amp;BS$1&amp;$A49)</f>
        <v>0</v>
      </c>
      <c r="BT49" cm="1">
        <f t="array" aca="1" ref="BT49" ca="1">INDIRECT($A$1&amp;BT$1&amp;$A49)</f>
        <v>0</v>
      </c>
      <c r="BU49" cm="1">
        <f t="array" aca="1" ref="BU49" ca="1">INDIRECT($A$1&amp;BU$1&amp;$A49)</f>
        <v>0</v>
      </c>
    </row>
    <row r="50" spans="1:73" x14ac:dyDescent="0.35">
      <c r="A50" s="65">
        <f t="shared" si="2"/>
        <v>35</v>
      </c>
      <c r="C50" t="str" cm="1">
        <f t="array" aca="1" ref="C50" ca="1">INDIRECT($A$1&amp;C$1&amp;$A50)</f>
        <v>marche_gorgadji</v>
      </c>
      <c r="D50">
        <f t="shared" ca="1" si="7"/>
        <v>1</v>
      </c>
      <c r="E50">
        <f t="shared" ca="1" si="7"/>
        <v>0</v>
      </c>
      <c r="F50">
        <f t="shared" ca="1" si="7"/>
        <v>0</v>
      </c>
      <c r="G50">
        <f t="shared" ca="1" si="7"/>
        <v>1</v>
      </c>
      <c r="H50">
        <f t="shared" ca="1" si="7"/>
        <v>0</v>
      </c>
      <c r="I50">
        <f t="shared" ca="1" si="7"/>
        <v>0</v>
      </c>
      <c r="J50">
        <f t="shared" ca="1" si="7"/>
        <v>1</v>
      </c>
      <c r="K50">
        <f t="shared" ca="1" si="7"/>
        <v>0</v>
      </c>
      <c r="L50">
        <f t="shared" ca="1" si="7"/>
        <v>0</v>
      </c>
      <c r="M50">
        <f t="shared" ca="1" si="7"/>
        <v>0</v>
      </c>
      <c r="N50">
        <f t="shared" ca="1" si="7"/>
        <v>0</v>
      </c>
      <c r="P50" cm="1">
        <f t="array" aca="1" ref="P50" ca="1">INDIRECT($A$1&amp;P$1&amp;$A50)</f>
        <v>0</v>
      </c>
      <c r="Q50" cm="1">
        <f t="array" aca="1" ref="Q50" ca="1">INDIRECT($A$1&amp;Q$1&amp;$A50)</f>
        <v>0</v>
      </c>
      <c r="R50" cm="1">
        <f t="array" aca="1" ref="R50" ca="1">INDIRECT($A$1&amp;R$1&amp;$A50)</f>
        <v>0</v>
      </c>
      <c r="S50" cm="1">
        <f t="array" aca="1" ref="S50" ca="1">INDIRECT($A$1&amp;S$1&amp;$A50)</f>
        <v>0</v>
      </c>
      <c r="T50" cm="1">
        <f t="array" aca="1" ref="T50" ca="1">INDIRECT($A$1&amp;T$1&amp;$A50)</f>
        <v>0</v>
      </c>
      <c r="U50" cm="1">
        <f t="array" aca="1" ref="U50" ca="1">INDIRECT($A$1&amp;U$1&amp;$A50)</f>
        <v>0</v>
      </c>
      <c r="V50" cm="1">
        <f t="array" aca="1" ref="V50" ca="1">INDIRECT($A$1&amp;V$1&amp;$A50)</f>
        <v>0</v>
      </c>
      <c r="W50" cm="1">
        <f t="array" aca="1" ref="W50" ca="1">INDIRECT($A$1&amp;W$1&amp;$A50)</f>
        <v>0</v>
      </c>
      <c r="X50" cm="1">
        <f t="array" aca="1" ref="X50" ca="1">INDIRECT($A$1&amp;X$1&amp;$A50)</f>
        <v>0</v>
      </c>
      <c r="Y50" cm="1">
        <f t="array" aca="1" ref="Y50" ca="1">INDIRECT($A$1&amp;Y$1&amp;$A50)</f>
        <v>0</v>
      </c>
      <c r="Z50" cm="1">
        <f t="array" aca="1" ref="Z50" ca="1">INDIRECT($A$1&amp;Z$1&amp;$A50)</f>
        <v>0</v>
      </c>
      <c r="AA50" cm="1">
        <f t="array" aca="1" ref="AA50" ca="1">INDIRECT($A$1&amp;AA$1&amp;$A50)</f>
        <v>0</v>
      </c>
      <c r="AB50" cm="1">
        <f t="array" aca="1" ref="AB50" ca="1">INDIRECT($A$1&amp;AB$1&amp;$A50)</f>
        <v>0</v>
      </c>
      <c r="AC50" cm="1">
        <f t="array" aca="1" ref="AC50" ca="1">INDIRECT($A$1&amp;AC$1&amp;$A50)</f>
        <v>0</v>
      </c>
      <c r="AD50" cm="1">
        <f t="array" aca="1" ref="AD50" ca="1">INDIRECT($A$1&amp;AD$1&amp;$A50)</f>
        <v>0</v>
      </c>
      <c r="AE50" cm="1">
        <f t="array" aca="1" ref="AE50" ca="1">INDIRECT($A$1&amp;AE$1&amp;$A50)</f>
        <v>0</v>
      </c>
      <c r="AF50" cm="1">
        <f t="array" aca="1" ref="AF50" ca="1">INDIRECT($A$1&amp;AF$1&amp;$A50)</f>
        <v>0</v>
      </c>
      <c r="AG50" cm="1">
        <f t="array" aca="1" ref="AG50" ca="1">INDIRECT($A$1&amp;AG$1&amp;$A50)</f>
        <v>0</v>
      </c>
      <c r="AH50" cm="1">
        <f t="array" aca="1" ref="AH50" ca="1">INDIRECT($A$1&amp;AH$1&amp;$A50)</f>
        <v>0</v>
      </c>
      <c r="AI50" t="str" cm="1">
        <f t="array" aca="1" ref="AI50" ca="1">INDIRECT($A$1&amp;AI$1&amp;$A50)</f>
        <v>peudisponible</v>
      </c>
      <c r="AJ50" cm="1">
        <f t="array" aca="1" ref="AJ50" ca="1">INDIRECT($A$1&amp;AJ$1&amp;$A50)</f>
        <v>0</v>
      </c>
      <c r="AK50" cm="1">
        <f t="array" aca="1" ref="AK50" ca="1">INDIRECT($A$1&amp;AK$1&amp;$A50)</f>
        <v>0</v>
      </c>
      <c r="AM50">
        <f t="shared" ca="1" si="8"/>
        <v>0</v>
      </c>
      <c r="AN50">
        <f t="shared" ca="1" si="8"/>
        <v>1</v>
      </c>
      <c r="AO50">
        <f t="shared" ca="1" si="8"/>
        <v>0</v>
      </c>
      <c r="AP50">
        <f t="shared" ca="1" si="8"/>
        <v>0</v>
      </c>
      <c r="AQ50">
        <f t="shared" ca="1" si="8"/>
        <v>1</v>
      </c>
      <c r="AR50">
        <f t="shared" ca="1" si="8"/>
        <v>0</v>
      </c>
      <c r="AS50">
        <f t="shared" ca="1" si="8"/>
        <v>0</v>
      </c>
      <c r="AU50" cm="1">
        <f t="array" aca="1" ref="AU50" ca="1">INDIRECT($A$1&amp;AU$1&amp;$A50)</f>
        <v>0</v>
      </c>
      <c r="AV50" cm="1">
        <f t="array" aca="1" ref="AV50" ca="1">INDIRECT($A$1&amp;AV$1&amp;$A50)</f>
        <v>0</v>
      </c>
      <c r="AW50" cm="1">
        <f t="array" aca="1" ref="AW50" ca="1">INDIRECT($A$1&amp;AW$1&amp;$A50)</f>
        <v>0</v>
      </c>
      <c r="AX50" cm="1">
        <f t="array" aca="1" ref="AX50" ca="1">INDIRECT($A$1&amp;AX$1&amp;$A50)</f>
        <v>0</v>
      </c>
      <c r="AY50" cm="1">
        <f t="array" aca="1" ref="AY50" ca="1">INDIRECT($A$1&amp;AY$1&amp;$A50)</f>
        <v>0</v>
      </c>
      <c r="AZ50" cm="1">
        <f t="array" aca="1" ref="AZ50" ca="1">INDIRECT($A$1&amp;AZ$1&amp;$A50)</f>
        <v>0</v>
      </c>
      <c r="BA50" cm="1">
        <f t="array" aca="1" ref="BA50" ca="1">INDIRECT($A$1&amp;BA$1&amp;$A50)</f>
        <v>0</v>
      </c>
      <c r="BB50" cm="1">
        <f t="array" aca="1" ref="BB50" ca="1">INDIRECT($A$1&amp;BB$1&amp;$A50)</f>
        <v>0</v>
      </c>
      <c r="BC50" cm="1">
        <f t="array" aca="1" ref="BC50" ca="1">INDIRECT($A$1&amp;BC$1&amp;$A50)</f>
        <v>0</v>
      </c>
      <c r="BD50" cm="1">
        <f t="array" aca="1" ref="BD50" ca="1">INDIRECT($A$1&amp;BD$1&amp;$A50)</f>
        <v>0</v>
      </c>
      <c r="BE50" cm="1">
        <f t="array" aca="1" ref="BE50" ca="1">INDIRECT($A$1&amp;BE$1&amp;$A50)</f>
        <v>0</v>
      </c>
      <c r="BF50" cm="1">
        <f t="array" aca="1" ref="BF50" ca="1">INDIRECT($A$1&amp;BF$1&amp;$A50)</f>
        <v>0</v>
      </c>
      <c r="BG50" cm="1">
        <f t="array" aca="1" ref="BG50" ca="1">INDIRECT($A$1&amp;BG$1&amp;$A50)</f>
        <v>0</v>
      </c>
      <c r="BH50" cm="1">
        <f t="array" aca="1" ref="BH50" ca="1">INDIRECT($A$1&amp;BH$1&amp;$A50)</f>
        <v>0</v>
      </c>
      <c r="BI50" cm="1">
        <f t="array" aca="1" ref="BI50" ca="1">INDIRECT($A$1&amp;BI$1&amp;$A50)</f>
        <v>0</v>
      </c>
      <c r="BJ50" cm="1">
        <f t="array" aca="1" ref="BJ50" ca="1">INDIRECT($A$1&amp;BJ$1&amp;$A50)</f>
        <v>0</v>
      </c>
      <c r="BK50" cm="1">
        <f t="array" aca="1" ref="BK50" ca="1">INDIRECT($A$1&amp;BK$1&amp;$A50)</f>
        <v>0</v>
      </c>
      <c r="BL50" cm="1">
        <f t="array" aca="1" ref="BL50" ca="1">INDIRECT($A$1&amp;BL$1&amp;$A50)</f>
        <v>0</v>
      </c>
      <c r="BM50" cm="1">
        <f t="array" aca="1" ref="BM50" ca="1">INDIRECT($A$1&amp;BM$1&amp;$A50)</f>
        <v>0</v>
      </c>
      <c r="BN50" cm="1">
        <f t="array" aca="1" ref="BN50" ca="1">INDIRECT($A$1&amp;BN$1&amp;$A50)</f>
        <v>0</v>
      </c>
      <c r="BO50" cm="1">
        <f t="array" aca="1" ref="BO50" ca="1">INDIRECT($A$1&amp;BO$1&amp;$A50)</f>
        <v>0</v>
      </c>
      <c r="BP50" cm="1">
        <f t="array" aca="1" ref="BP50" ca="1">INDIRECT($A$1&amp;BP$1&amp;$A50)</f>
        <v>0</v>
      </c>
      <c r="BQ50" cm="1">
        <f t="array" aca="1" ref="BQ50" ca="1">INDIRECT($A$1&amp;BQ$1&amp;$A50)</f>
        <v>0</v>
      </c>
      <c r="BR50" cm="1">
        <f t="array" aca="1" ref="BR50" ca="1">INDIRECT($A$1&amp;BR$1&amp;$A50)</f>
        <v>0</v>
      </c>
      <c r="BS50" cm="1">
        <f t="array" aca="1" ref="BS50" ca="1">INDIRECT($A$1&amp;BS$1&amp;$A50)</f>
        <v>0</v>
      </c>
      <c r="BT50" cm="1">
        <f t="array" aca="1" ref="BT50" ca="1">INDIRECT($A$1&amp;BT$1&amp;$A50)</f>
        <v>0</v>
      </c>
      <c r="BU50" cm="1">
        <f t="array" aca="1" ref="BU50" ca="1">INDIRECT($A$1&amp;BU$1&amp;$A50)</f>
        <v>0</v>
      </c>
    </row>
    <row r="51" spans="1:73" x14ac:dyDescent="0.35">
      <c r="A51" s="65">
        <f t="shared" si="2"/>
        <v>36</v>
      </c>
      <c r="C51" t="str" cm="1">
        <f t="array" aca="1" ref="C51" ca="1">INDIRECT($A$1&amp;C$1&amp;$A51)</f>
        <v>marche_gorgadji</v>
      </c>
      <c r="D51">
        <f t="shared" ca="1" si="7"/>
        <v>1</v>
      </c>
      <c r="E51">
        <f t="shared" ca="1" si="7"/>
        <v>0</v>
      </c>
      <c r="F51">
        <f t="shared" ca="1" si="7"/>
        <v>0</v>
      </c>
      <c r="G51">
        <f t="shared" ca="1" si="7"/>
        <v>1</v>
      </c>
      <c r="H51">
        <f t="shared" ca="1" si="7"/>
        <v>0</v>
      </c>
      <c r="I51">
        <f t="shared" ca="1" si="7"/>
        <v>1</v>
      </c>
      <c r="J51">
        <f t="shared" ca="1" si="7"/>
        <v>1</v>
      </c>
      <c r="K51">
        <f t="shared" ca="1" si="7"/>
        <v>0</v>
      </c>
      <c r="L51">
        <f t="shared" ca="1" si="7"/>
        <v>0</v>
      </c>
      <c r="M51">
        <f t="shared" ca="1" si="7"/>
        <v>0</v>
      </c>
      <c r="N51">
        <f t="shared" ca="1" si="7"/>
        <v>0</v>
      </c>
      <c r="P51" cm="1">
        <f t="array" aca="1" ref="P51" ca="1">INDIRECT($A$1&amp;P$1&amp;$A51)</f>
        <v>0</v>
      </c>
      <c r="Q51" cm="1">
        <f t="array" aca="1" ref="Q51" ca="1">INDIRECT($A$1&amp;Q$1&amp;$A51)</f>
        <v>0</v>
      </c>
      <c r="R51" cm="1">
        <f t="array" aca="1" ref="R51" ca="1">INDIRECT($A$1&amp;R$1&amp;$A51)</f>
        <v>0</v>
      </c>
      <c r="S51" cm="1">
        <f t="array" aca="1" ref="S51" ca="1">INDIRECT($A$1&amp;S$1&amp;$A51)</f>
        <v>0</v>
      </c>
      <c r="T51" cm="1">
        <f t="array" aca="1" ref="T51" ca="1">INDIRECT($A$1&amp;T$1&amp;$A51)</f>
        <v>0</v>
      </c>
      <c r="U51" cm="1">
        <f t="array" aca="1" ref="U51" ca="1">INDIRECT($A$1&amp;U$1&amp;$A51)</f>
        <v>0</v>
      </c>
      <c r="V51" cm="1">
        <f t="array" aca="1" ref="V51" ca="1">INDIRECT($A$1&amp;V$1&amp;$A51)</f>
        <v>0</v>
      </c>
      <c r="W51" cm="1">
        <f t="array" aca="1" ref="W51" ca="1">INDIRECT($A$1&amp;W$1&amp;$A51)</f>
        <v>0</v>
      </c>
      <c r="X51" cm="1">
        <f t="array" aca="1" ref="X51" ca="1">INDIRECT($A$1&amp;X$1&amp;$A51)</f>
        <v>0</v>
      </c>
      <c r="Y51" cm="1">
        <f t="array" aca="1" ref="Y51" ca="1">INDIRECT($A$1&amp;Y$1&amp;$A51)</f>
        <v>0</v>
      </c>
      <c r="Z51" cm="1">
        <f t="array" aca="1" ref="Z51" ca="1">INDIRECT($A$1&amp;Z$1&amp;$A51)</f>
        <v>0</v>
      </c>
      <c r="AA51" cm="1">
        <f t="array" aca="1" ref="AA51" ca="1">INDIRECT($A$1&amp;AA$1&amp;$A51)</f>
        <v>0</v>
      </c>
      <c r="AB51" cm="1">
        <f t="array" aca="1" ref="AB51" ca="1">INDIRECT($A$1&amp;AB$1&amp;$A51)</f>
        <v>0</v>
      </c>
      <c r="AC51" cm="1">
        <f t="array" aca="1" ref="AC51" ca="1">INDIRECT($A$1&amp;AC$1&amp;$A51)</f>
        <v>0</v>
      </c>
      <c r="AD51" cm="1">
        <f t="array" aca="1" ref="AD51" ca="1">INDIRECT($A$1&amp;AD$1&amp;$A51)</f>
        <v>0</v>
      </c>
      <c r="AE51" cm="1">
        <f t="array" aca="1" ref="AE51" ca="1">INDIRECT($A$1&amp;AE$1&amp;$A51)</f>
        <v>0</v>
      </c>
      <c r="AF51" cm="1">
        <f t="array" aca="1" ref="AF51" ca="1">INDIRECT($A$1&amp;AF$1&amp;$A51)</f>
        <v>0</v>
      </c>
      <c r="AG51" cm="1">
        <f t="array" aca="1" ref="AG51" ca="1">INDIRECT($A$1&amp;AG$1&amp;$A51)</f>
        <v>0</v>
      </c>
      <c r="AH51" cm="1">
        <f t="array" aca="1" ref="AH51" ca="1">INDIRECT($A$1&amp;AH$1&amp;$A51)</f>
        <v>0</v>
      </c>
      <c r="AI51" t="str" cm="1">
        <f t="array" aca="1" ref="AI51" ca="1">INDIRECT($A$1&amp;AI$1&amp;$A51)</f>
        <v>peudisponible</v>
      </c>
      <c r="AJ51" cm="1">
        <f t="array" aca="1" ref="AJ51" ca="1">INDIRECT($A$1&amp;AJ$1&amp;$A51)</f>
        <v>0</v>
      </c>
      <c r="AK51" cm="1">
        <f t="array" aca="1" ref="AK51" ca="1">INDIRECT($A$1&amp;AK$1&amp;$A51)</f>
        <v>0</v>
      </c>
      <c r="AM51">
        <f t="shared" ca="1" si="8"/>
        <v>0</v>
      </c>
      <c r="AN51">
        <f t="shared" ca="1" si="8"/>
        <v>1</v>
      </c>
      <c r="AO51">
        <f t="shared" ca="1" si="8"/>
        <v>0</v>
      </c>
      <c r="AP51">
        <f t="shared" ca="1" si="8"/>
        <v>0</v>
      </c>
      <c r="AQ51">
        <f t="shared" ca="1" si="8"/>
        <v>1</v>
      </c>
      <c r="AR51">
        <f t="shared" ca="1" si="8"/>
        <v>0</v>
      </c>
      <c r="AS51">
        <f t="shared" ca="1" si="8"/>
        <v>0</v>
      </c>
      <c r="AU51" cm="1">
        <f t="array" aca="1" ref="AU51" ca="1">INDIRECT($A$1&amp;AU$1&amp;$A51)</f>
        <v>0</v>
      </c>
      <c r="AV51" cm="1">
        <f t="array" aca="1" ref="AV51" ca="1">INDIRECT($A$1&amp;AV$1&amp;$A51)</f>
        <v>0</v>
      </c>
      <c r="AW51" cm="1">
        <f t="array" aca="1" ref="AW51" ca="1">INDIRECT($A$1&amp;AW$1&amp;$A51)</f>
        <v>0</v>
      </c>
      <c r="AX51" cm="1">
        <f t="array" aca="1" ref="AX51" ca="1">INDIRECT($A$1&amp;AX$1&amp;$A51)</f>
        <v>0</v>
      </c>
      <c r="AY51" cm="1">
        <f t="array" aca="1" ref="AY51" ca="1">INDIRECT($A$1&amp;AY$1&amp;$A51)</f>
        <v>0</v>
      </c>
      <c r="AZ51" cm="1">
        <f t="array" aca="1" ref="AZ51" ca="1">INDIRECT($A$1&amp;AZ$1&amp;$A51)</f>
        <v>0</v>
      </c>
      <c r="BA51" cm="1">
        <f t="array" aca="1" ref="BA51" ca="1">INDIRECT($A$1&amp;BA$1&amp;$A51)</f>
        <v>0</v>
      </c>
      <c r="BB51" cm="1">
        <f t="array" aca="1" ref="BB51" ca="1">INDIRECT($A$1&amp;BB$1&amp;$A51)</f>
        <v>0</v>
      </c>
      <c r="BC51" cm="1">
        <f t="array" aca="1" ref="BC51" ca="1">INDIRECT($A$1&amp;BC$1&amp;$A51)</f>
        <v>0</v>
      </c>
      <c r="BD51" cm="1">
        <f t="array" aca="1" ref="BD51" ca="1">INDIRECT($A$1&amp;BD$1&amp;$A51)</f>
        <v>0</v>
      </c>
      <c r="BE51" cm="1">
        <f t="array" aca="1" ref="BE51" ca="1">INDIRECT($A$1&amp;BE$1&amp;$A51)</f>
        <v>0</v>
      </c>
      <c r="BF51" cm="1">
        <f t="array" aca="1" ref="BF51" ca="1">INDIRECT($A$1&amp;BF$1&amp;$A51)</f>
        <v>0</v>
      </c>
      <c r="BG51" cm="1">
        <f t="array" aca="1" ref="BG51" ca="1">INDIRECT($A$1&amp;BG$1&amp;$A51)</f>
        <v>0</v>
      </c>
      <c r="BH51" cm="1">
        <f t="array" aca="1" ref="BH51" ca="1">INDIRECT($A$1&amp;BH$1&amp;$A51)</f>
        <v>0</v>
      </c>
      <c r="BI51" cm="1">
        <f t="array" aca="1" ref="BI51" ca="1">INDIRECT($A$1&amp;BI$1&amp;$A51)</f>
        <v>0</v>
      </c>
      <c r="BJ51" cm="1">
        <f t="array" aca="1" ref="BJ51" ca="1">INDIRECT($A$1&amp;BJ$1&amp;$A51)</f>
        <v>0</v>
      </c>
      <c r="BK51" cm="1">
        <f t="array" aca="1" ref="BK51" ca="1">INDIRECT($A$1&amp;BK$1&amp;$A51)</f>
        <v>0</v>
      </c>
      <c r="BL51" cm="1">
        <f t="array" aca="1" ref="BL51" ca="1">INDIRECT($A$1&amp;BL$1&amp;$A51)</f>
        <v>0</v>
      </c>
      <c r="BM51" cm="1">
        <f t="array" aca="1" ref="BM51" ca="1">INDIRECT($A$1&amp;BM$1&amp;$A51)</f>
        <v>0</v>
      </c>
      <c r="BN51" cm="1">
        <f t="array" aca="1" ref="BN51" ca="1">INDIRECT($A$1&amp;BN$1&amp;$A51)</f>
        <v>0</v>
      </c>
      <c r="BO51" cm="1">
        <f t="array" aca="1" ref="BO51" ca="1">INDIRECT($A$1&amp;BO$1&amp;$A51)</f>
        <v>0</v>
      </c>
      <c r="BP51" cm="1">
        <f t="array" aca="1" ref="BP51" ca="1">INDIRECT($A$1&amp;BP$1&amp;$A51)</f>
        <v>0</v>
      </c>
      <c r="BQ51" cm="1">
        <f t="array" aca="1" ref="BQ51" ca="1">INDIRECT($A$1&amp;BQ$1&amp;$A51)</f>
        <v>0</v>
      </c>
      <c r="BR51" cm="1">
        <f t="array" aca="1" ref="BR51" ca="1">INDIRECT($A$1&amp;BR$1&amp;$A51)</f>
        <v>0</v>
      </c>
      <c r="BS51" cm="1">
        <f t="array" aca="1" ref="BS51" ca="1">INDIRECT($A$1&amp;BS$1&amp;$A51)</f>
        <v>0</v>
      </c>
      <c r="BT51" cm="1">
        <f t="array" aca="1" ref="BT51" ca="1">INDIRECT($A$1&amp;BT$1&amp;$A51)</f>
        <v>0</v>
      </c>
      <c r="BU51" cm="1">
        <f t="array" aca="1" ref="BU51" ca="1">INDIRECT($A$1&amp;BU$1&amp;$A51)</f>
        <v>0</v>
      </c>
    </row>
    <row r="52" spans="1:73" x14ac:dyDescent="0.35">
      <c r="A52" s="65">
        <f t="shared" si="2"/>
        <v>37</v>
      </c>
      <c r="C52" t="str" cm="1">
        <f t="array" aca="1" ref="C52" ca="1">INDIRECT($A$1&amp;C$1&amp;$A52)</f>
        <v>marche_gorgadji</v>
      </c>
      <c r="D52">
        <f t="shared" ca="1" si="7"/>
        <v>1</v>
      </c>
      <c r="E52">
        <f t="shared" ca="1" si="7"/>
        <v>0</v>
      </c>
      <c r="F52">
        <f t="shared" ca="1" si="7"/>
        <v>0</v>
      </c>
      <c r="G52">
        <f t="shared" ca="1" si="7"/>
        <v>1</v>
      </c>
      <c r="H52">
        <f t="shared" ca="1" si="7"/>
        <v>0</v>
      </c>
      <c r="I52">
        <f t="shared" ca="1" si="7"/>
        <v>0</v>
      </c>
      <c r="J52">
        <f t="shared" ca="1" si="7"/>
        <v>1</v>
      </c>
      <c r="K52">
        <f t="shared" ca="1" si="7"/>
        <v>0</v>
      </c>
      <c r="L52">
        <f t="shared" ca="1" si="7"/>
        <v>0</v>
      </c>
      <c r="M52">
        <f t="shared" ca="1" si="7"/>
        <v>0</v>
      </c>
      <c r="N52">
        <f t="shared" ca="1" si="7"/>
        <v>0</v>
      </c>
      <c r="P52" cm="1">
        <f t="array" aca="1" ref="P52" ca="1">INDIRECT($A$1&amp;P$1&amp;$A52)</f>
        <v>0</v>
      </c>
      <c r="Q52" cm="1">
        <f t="array" aca="1" ref="Q52" ca="1">INDIRECT($A$1&amp;Q$1&amp;$A52)</f>
        <v>0</v>
      </c>
      <c r="R52" cm="1">
        <f t="array" aca="1" ref="R52" ca="1">INDIRECT($A$1&amp;R$1&amp;$A52)</f>
        <v>0</v>
      </c>
      <c r="S52" cm="1">
        <f t="array" aca="1" ref="S52" ca="1">INDIRECT($A$1&amp;S$1&amp;$A52)</f>
        <v>0</v>
      </c>
      <c r="T52" cm="1">
        <f t="array" aca="1" ref="T52" ca="1">INDIRECT($A$1&amp;T$1&amp;$A52)</f>
        <v>0</v>
      </c>
      <c r="U52" cm="1">
        <f t="array" aca="1" ref="U52" ca="1">INDIRECT($A$1&amp;U$1&amp;$A52)</f>
        <v>0</v>
      </c>
      <c r="V52" cm="1">
        <f t="array" aca="1" ref="V52" ca="1">INDIRECT($A$1&amp;V$1&amp;$A52)</f>
        <v>0</v>
      </c>
      <c r="W52" cm="1">
        <f t="array" aca="1" ref="W52" ca="1">INDIRECT($A$1&amp;W$1&amp;$A52)</f>
        <v>0</v>
      </c>
      <c r="X52" cm="1">
        <f t="array" aca="1" ref="X52" ca="1">INDIRECT($A$1&amp;X$1&amp;$A52)</f>
        <v>0</v>
      </c>
      <c r="Y52" cm="1">
        <f t="array" aca="1" ref="Y52" ca="1">INDIRECT($A$1&amp;Y$1&amp;$A52)</f>
        <v>0</v>
      </c>
      <c r="Z52" cm="1">
        <f t="array" aca="1" ref="Z52" ca="1">INDIRECT($A$1&amp;Z$1&amp;$A52)</f>
        <v>0</v>
      </c>
      <c r="AA52" cm="1">
        <f t="array" aca="1" ref="AA52" ca="1">INDIRECT($A$1&amp;AA$1&amp;$A52)</f>
        <v>0</v>
      </c>
      <c r="AB52" cm="1">
        <f t="array" aca="1" ref="AB52" ca="1">INDIRECT($A$1&amp;AB$1&amp;$A52)</f>
        <v>0</v>
      </c>
      <c r="AC52" cm="1">
        <f t="array" aca="1" ref="AC52" ca="1">INDIRECT($A$1&amp;AC$1&amp;$A52)</f>
        <v>0</v>
      </c>
      <c r="AD52" cm="1">
        <f t="array" aca="1" ref="AD52" ca="1">INDIRECT($A$1&amp;AD$1&amp;$A52)</f>
        <v>0</v>
      </c>
      <c r="AE52" cm="1">
        <f t="array" aca="1" ref="AE52" ca="1">INDIRECT($A$1&amp;AE$1&amp;$A52)</f>
        <v>0</v>
      </c>
      <c r="AF52" cm="1">
        <f t="array" aca="1" ref="AF52" ca="1">INDIRECT($A$1&amp;AF$1&amp;$A52)</f>
        <v>0</v>
      </c>
      <c r="AG52" cm="1">
        <f t="array" aca="1" ref="AG52" ca="1">INDIRECT($A$1&amp;AG$1&amp;$A52)</f>
        <v>0</v>
      </c>
      <c r="AH52" cm="1">
        <f t="array" aca="1" ref="AH52" ca="1">INDIRECT($A$1&amp;AH$1&amp;$A52)</f>
        <v>0</v>
      </c>
      <c r="AI52" t="str" cm="1">
        <f t="array" aca="1" ref="AI52" ca="1">INDIRECT($A$1&amp;AI$1&amp;$A52)</f>
        <v>peudisponible</v>
      </c>
      <c r="AJ52" cm="1">
        <f t="array" aca="1" ref="AJ52" ca="1">INDIRECT($A$1&amp;AJ$1&amp;$A52)</f>
        <v>0</v>
      </c>
      <c r="AK52" cm="1">
        <f t="array" aca="1" ref="AK52" ca="1">INDIRECT($A$1&amp;AK$1&amp;$A52)</f>
        <v>0</v>
      </c>
      <c r="AM52">
        <f t="shared" ca="1" si="8"/>
        <v>0</v>
      </c>
      <c r="AN52">
        <f t="shared" ca="1" si="8"/>
        <v>1</v>
      </c>
      <c r="AO52">
        <f t="shared" ca="1" si="8"/>
        <v>0</v>
      </c>
      <c r="AP52">
        <f t="shared" ca="1" si="8"/>
        <v>0</v>
      </c>
      <c r="AQ52">
        <f t="shared" ca="1" si="8"/>
        <v>1</v>
      </c>
      <c r="AR52">
        <f t="shared" ca="1" si="8"/>
        <v>0</v>
      </c>
      <c r="AS52">
        <f t="shared" ca="1" si="8"/>
        <v>0</v>
      </c>
      <c r="AU52" cm="1">
        <f t="array" aca="1" ref="AU52" ca="1">INDIRECT($A$1&amp;AU$1&amp;$A52)</f>
        <v>0</v>
      </c>
      <c r="AV52" cm="1">
        <f t="array" aca="1" ref="AV52" ca="1">INDIRECT($A$1&amp;AV$1&amp;$A52)</f>
        <v>0</v>
      </c>
      <c r="AW52" cm="1">
        <f t="array" aca="1" ref="AW52" ca="1">INDIRECT($A$1&amp;AW$1&amp;$A52)</f>
        <v>0</v>
      </c>
      <c r="AX52" cm="1">
        <f t="array" aca="1" ref="AX52" ca="1">INDIRECT($A$1&amp;AX$1&amp;$A52)</f>
        <v>0</v>
      </c>
      <c r="AY52" cm="1">
        <f t="array" aca="1" ref="AY52" ca="1">INDIRECT($A$1&amp;AY$1&amp;$A52)</f>
        <v>0</v>
      </c>
      <c r="AZ52" cm="1">
        <f t="array" aca="1" ref="AZ52" ca="1">INDIRECT($A$1&amp;AZ$1&amp;$A52)</f>
        <v>0</v>
      </c>
      <c r="BA52" cm="1">
        <f t="array" aca="1" ref="BA52" ca="1">INDIRECT($A$1&amp;BA$1&amp;$A52)</f>
        <v>0</v>
      </c>
      <c r="BB52" cm="1">
        <f t="array" aca="1" ref="BB52" ca="1">INDIRECT($A$1&amp;BB$1&amp;$A52)</f>
        <v>0</v>
      </c>
      <c r="BC52" cm="1">
        <f t="array" aca="1" ref="BC52" ca="1">INDIRECT($A$1&amp;BC$1&amp;$A52)</f>
        <v>0</v>
      </c>
      <c r="BD52" cm="1">
        <f t="array" aca="1" ref="BD52" ca="1">INDIRECT($A$1&amp;BD$1&amp;$A52)</f>
        <v>0</v>
      </c>
      <c r="BE52" cm="1">
        <f t="array" aca="1" ref="BE52" ca="1">INDIRECT($A$1&amp;BE$1&amp;$A52)</f>
        <v>0</v>
      </c>
      <c r="BF52" cm="1">
        <f t="array" aca="1" ref="BF52" ca="1">INDIRECT($A$1&amp;BF$1&amp;$A52)</f>
        <v>0</v>
      </c>
      <c r="BG52" cm="1">
        <f t="array" aca="1" ref="BG52" ca="1">INDIRECT($A$1&amp;BG$1&amp;$A52)</f>
        <v>0</v>
      </c>
      <c r="BH52" cm="1">
        <f t="array" aca="1" ref="BH52" ca="1">INDIRECT($A$1&amp;BH$1&amp;$A52)</f>
        <v>0</v>
      </c>
      <c r="BI52" cm="1">
        <f t="array" aca="1" ref="BI52" ca="1">INDIRECT($A$1&amp;BI$1&amp;$A52)</f>
        <v>0</v>
      </c>
      <c r="BJ52" cm="1">
        <f t="array" aca="1" ref="BJ52" ca="1">INDIRECT($A$1&amp;BJ$1&amp;$A52)</f>
        <v>0</v>
      </c>
      <c r="BK52" cm="1">
        <f t="array" aca="1" ref="BK52" ca="1">INDIRECT($A$1&amp;BK$1&amp;$A52)</f>
        <v>0</v>
      </c>
      <c r="BL52" cm="1">
        <f t="array" aca="1" ref="BL52" ca="1">INDIRECT($A$1&amp;BL$1&amp;$A52)</f>
        <v>0</v>
      </c>
      <c r="BM52" cm="1">
        <f t="array" aca="1" ref="BM52" ca="1">INDIRECT($A$1&amp;BM$1&amp;$A52)</f>
        <v>0</v>
      </c>
      <c r="BN52" cm="1">
        <f t="array" aca="1" ref="BN52" ca="1">INDIRECT($A$1&amp;BN$1&amp;$A52)</f>
        <v>0</v>
      </c>
      <c r="BO52" cm="1">
        <f t="array" aca="1" ref="BO52" ca="1">INDIRECT($A$1&amp;BO$1&amp;$A52)</f>
        <v>0</v>
      </c>
      <c r="BP52" cm="1">
        <f t="array" aca="1" ref="BP52" ca="1">INDIRECT($A$1&amp;BP$1&amp;$A52)</f>
        <v>0</v>
      </c>
      <c r="BQ52" cm="1">
        <f t="array" aca="1" ref="BQ52" ca="1">INDIRECT($A$1&amp;BQ$1&amp;$A52)</f>
        <v>0</v>
      </c>
      <c r="BR52" cm="1">
        <f t="array" aca="1" ref="BR52" ca="1">INDIRECT($A$1&amp;BR$1&amp;$A52)</f>
        <v>0</v>
      </c>
      <c r="BS52" cm="1">
        <f t="array" aca="1" ref="BS52" ca="1">INDIRECT($A$1&amp;BS$1&amp;$A52)</f>
        <v>0</v>
      </c>
      <c r="BT52" cm="1">
        <f t="array" aca="1" ref="BT52" ca="1">INDIRECT($A$1&amp;BT$1&amp;$A52)</f>
        <v>0</v>
      </c>
      <c r="BU52" cm="1">
        <f t="array" aca="1" ref="BU52" ca="1">INDIRECT($A$1&amp;BU$1&amp;$A52)</f>
        <v>0</v>
      </c>
    </row>
    <row r="53" spans="1:73" x14ac:dyDescent="0.35">
      <c r="A53" s="65">
        <f t="shared" si="2"/>
        <v>38</v>
      </c>
      <c r="C53" t="str" cm="1">
        <f t="array" aca="1" ref="C53" ca="1">INDIRECT($A$1&amp;C$1&amp;$A53)</f>
        <v>marche_gorgadji</v>
      </c>
      <c r="D53">
        <f t="shared" ca="1" si="7"/>
        <v>1</v>
      </c>
      <c r="E53">
        <f t="shared" ca="1" si="7"/>
        <v>0</v>
      </c>
      <c r="F53">
        <f t="shared" ca="1" si="7"/>
        <v>0</v>
      </c>
      <c r="G53">
        <f t="shared" ca="1" si="7"/>
        <v>1</v>
      </c>
      <c r="H53">
        <f t="shared" ca="1" si="7"/>
        <v>0</v>
      </c>
      <c r="I53">
        <f t="shared" ca="1" si="7"/>
        <v>0</v>
      </c>
      <c r="J53">
        <f t="shared" ca="1" si="7"/>
        <v>1</v>
      </c>
      <c r="K53">
        <f t="shared" ca="1" si="7"/>
        <v>0</v>
      </c>
      <c r="L53">
        <f t="shared" ca="1" si="7"/>
        <v>0</v>
      </c>
      <c r="M53">
        <f t="shared" ca="1" si="7"/>
        <v>0</v>
      </c>
      <c r="N53">
        <f t="shared" ca="1" si="7"/>
        <v>0</v>
      </c>
      <c r="P53" cm="1">
        <f t="array" aca="1" ref="P53" ca="1">INDIRECT($A$1&amp;P$1&amp;$A53)</f>
        <v>0</v>
      </c>
      <c r="Q53" cm="1">
        <f t="array" aca="1" ref="Q53" ca="1">INDIRECT($A$1&amp;Q$1&amp;$A53)</f>
        <v>0</v>
      </c>
      <c r="R53" cm="1">
        <f t="array" aca="1" ref="R53" ca="1">INDIRECT($A$1&amp;R$1&amp;$A53)</f>
        <v>0</v>
      </c>
      <c r="S53" cm="1">
        <f t="array" aca="1" ref="S53" ca="1">INDIRECT($A$1&amp;S$1&amp;$A53)</f>
        <v>0</v>
      </c>
      <c r="T53" cm="1">
        <f t="array" aca="1" ref="T53" ca="1">INDIRECT($A$1&amp;T$1&amp;$A53)</f>
        <v>0</v>
      </c>
      <c r="U53" cm="1">
        <f t="array" aca="1" ref="U53" ca="1">INDIRECT($A$1&amp;U$1&amp;$A53)</f>
        <v>0</v>
      </c>
      <c r="V53" cm="1">
        <f t="array" aca="1" ref="V53" ca="1">INDIRECT($A$1&amp;V$1&amp;$A53)</f>
        <v>0</v>
      </c>
      <c r="W53" cm="1">
        <f t="array" aca="1" ref="W53" ca="1">INDIRECT($A$1&amp;W$1&amp;$A53)</f>
        <v>0</v>
      </c>
      <c r="X53" cm="1">
        <f t="array" aca="1" ref="X53" ca="1">INDIRECT($A$1&amp;X$1&amp;$A53)</f>
        <v>0</v>
      </c>
      <c r="Y53" cm="1">
        <f t="array" aca="1" ref="Y53" ca="1">INDIRECT($A$1&amp;Y$1&amp;$A53)</f>
        <v>0</v>
      </c>
      <c r="Z53" cm="1">
        <f t="array" aca="1" ref="Z53" ca="1">INDIRECT($A$1&amp;Z$1&amp;$A53)</f>
        <v>0</v>
      </c>
      <c r="AA53" cm="1">
        <f t="array" aca="1" ref="AA53" ca="1">INDIRECT($A$1&amp;AA$1&amp;$A53)</f>
        <v>0</v>
      </c>
      <c r="AB53" cm="1">
        <f t="array" aca="1" ref="AB53" ca="1">INDIRECT($A$1&amp;AB$1&amp;$A53)</f>
        <v>0</v>
      </c>
      <c r="AC53" cm="1">
        <f t="array" aca="1" ref="AC53" ca="1">INDIRECT($A$1&amp;AC$1&amp;$A53)</f>
        <v>0</v>
      </c>
      <c r="AD53" cm="1">
        <f t="array" aca="1" ref="AD53" ca="1">INDIRECT($A$1&amp;AD$1&amp;$A53)</f>
        <v>0</v>
      </c>
      <c r="AE53" cm="1">
        <f t="array" aca="1" ref="AE53" ca="1">INDIRECT($A$1&amp;AE$1&amp;$A53)</f>
        <v>0</v>
      </c>
      <c r="AF53" cm="1">
        <f t="array" aca="1" ref="AF53" ca="1">INDIRECT($A$1&amp;AF$1&amp;$A53)</f>
        <v>0</v>
      </c>
      <c r="AG53" cm="1">
        <f t="array" aca="1" ref="AG53" ca="1">INDIRECT($A$1&amp;AG$1&amp;$A53)</f>
        <v>0</v>
      </c>
      <c r="AH53" cm="1">
        <f t="array" aca="1" ref="AH53" ca="1">INDIRECT($A$1&amp;AH$1&amp;$A53)</f>
        <v>0</v>
      </c>
      <c r="AI53" t="str" cm="1">
        <f t="array" aca="1" ref="AI53" ca="1">INDIRECT($A$1&amp;AI$1&amp;$A53)</f>
        <v>peudisponible</v>
      </c>
      <c r="AJ53" cm="1">
        <f t="array" aca="1" ref="AJ53" ca="1">INDIRECT($A$1&amp;AJ$1&amp;$A53)</f>
        <v>0</v>
      </c>
      <c r="AK53" cm="1">
        <f t="array" aca="1" ref="AK53" ca="1">INDIRECT($A$1&amp;AK$1&amp;$A53)</f>
        <v>0</v>
      </c>
      <c r="AM53">
        <f t="shared" ca="1" si="8"/>
        <v>0</v>
      </c>
      <c r="AN53">
        <f t="shared" ca="1" si="8"/>
        <v>1</v>
      </c>
      <c r="AO53">
        <f t="shared" ca="1" si="8"/>
        <v>0</v>
      </c>
      <c r="AP53">
        <f t="shared" ca="1" si="8"/>
        <v>0</v>
      </c>
      <c r="AQ53">
        <f t="shared" ca="1" si="8"/>
        <v>1</v>
      </c>
      <c r="AR53">
        <f t="shared" ca="1" si="8"/>
        <v>0</v>
      </c>
      <c r="AS53">
        <f t="shared" ca="1" si="8"/>
        <v>0</v>
      </c>
      <c r="AU53" cm="1">
        <f t="array" aca="1" ref="AU53" ca="1">INDIRECT($A$1&amp;AU$1&amp;$A53)</f>
        <v>0</v>
      </c>
      <c r="AV53" cm="1">
        <f t="array" aca="1" ref="AV53" ca="1">INDIRECT($A$1&amp;AV$1&amp;$A53)</f>
        <v>0</v>
      </c>
      <c r="AW53" cm="1">
        <f t="array" aca="1" ref="AW53" ca="1">INDIRECT($A$1&amp;AW$1&amp;$A53)</f>
        <v>0</v>
      </c>
      <c r="AX53" cm="1">
        <f t="array" aca="1" ref="AX53" ca="1">INDIRECT($A$1&amp;AX$1&amp;$A53)</f>
        <v>0</v>
      </c>
      <c r="AY53" cm="1">
        <f t="array" aca="1" ref="AY53" ca="1">INDIRECT($A$1&amp;AY$1&amp;$A53)</f>
        <v>0</v>
      </c>
      <c r="AZ53" cm="1">
        <f t="array" aca="1" ref="AZ53" ca="1">INDIRECT($A$1&amp;AZ$1&amp;$A53)</f>
        <v>0</v>
      </c>
      <c r="BA53" cm="1">
        <f t="array" aca="1" ref="BA53" ca="1">INDIRECT($A$1&amp;BA$1&amp;$A53)</f>
        <v>0</v>
      </c>
      <c r="BB53" cm="1">
        <f t="array" aca="1" ref="BB53" ca="1">INDIRECT($A$1&amp;BB$1&amp;$A53)</f>
        <v>0</v>
      </c>
      <c r="BC53" cm="1">
        <f t="array" aca="1" ref="BC53" ca="1">INDIRECT($A$1&amp;BC$1&amp;$A53)</f>
        <v>0</v>
      </c>
      <c r="BD53" cm="1">
        <f t="array" aca="1" ref="BD53" ca="1">INDIRECT($A$1&amp;BD$1&amp;$A53)</f>
        <v>0</v>
      </c>
      <c r="BE53" cm="1">
        <f t="array" aca="1" ref="BE53" ca="1">INDIRECT($A$1&amp;BE$1&amp;$A53)</f>
        <v>0</v>
      </c>
      <c r="BF53" cm="1">
        <f t="array" aca="1" ref="BF53" ca="1">INDIRECT($A$1&amp;BF$1&amp;$A53)</f>
        <v>0</v>
      </c>
      <c r="BG53" cm="1">
        <f t="array" aca="1" ref="BG53" ca="1">INDIRECT($A$1&amp;BG$1&amp;$A53)</f>
        <v>0</v>
      </c>
      <c r="BH53" cm="1">
        <f t="array" aca="1" ref="BH53" ca="1">INDIRECT($A$1&amp;BH$1&amp;$A53)</f>
        <v>0</v>
      </c>
      <c r="BI53" cm="1">
        <f t="array" aca="1" ref="BI53" ca="1">INDIRECT($A$1&amp;BI$1&amp;$A53)</f>
        <v>0</v>
      </c>
      <c r="BJ53" cm="1">
        <f t="array" aca="1" ref="BJ53" ca="1">INDIRECT($A$1&amp;BJ$1&amp;$A53)</f>
        <v>0</v>
      </c>
      <c r="BK53" cm="1">
        <f t="array" aca="1" ref="BK53" ca="1">INDIRECT($A$1&amp;BK$1&amp;$A53)</f>
        <v>0</v>
      </c>
      <c r="BL53" cm="1">
        <f t="array" aca="1" ref="BL53" ca="1">INDIRECT($A$1&amp;BL$1&amp;$A53)</f>
        <v>0</v>
      </c>
      <c r="BM53" cm="1">
        <f t="array" aca="1" ref="BM53" ca="1">INDIRECT($A$1&amp;BM$1&amp;$A53)</f>
        <v>0</v>
      </c>
      <c r="BN53" cm="1">
        <f t="array" aca="1" ref="BN53" ca="1">INDIRECT($A$1&amp;BN$1&amp;$A53)</f>
        <v>0</v>
      </c>
      <c r="BO53" cm="1">
        <f t="array" aca="1" ref="BO53" ca="1">INDIRECT($A$1&amp;BO$1&amp;$A53)</f>
        <v>0</v>
      </c>
      <c r="BP53" cm="1">
        <f t="array" aca="1" ref="BP53" ca="1">INDIRECT($A$1&amp;BP$1&amp;$A53)</f>
        <v>0</v>
      </c>
      <c r="BQ53" cm="1">
        <f t="array" aca="1" ref="BQ53" ca="1">INDIRECT($A$1&amp;BQ$1&amp;$A53)</f>
        <v>0</v>
      </c>
      <c r="BR53" cm="1">
        <f t="array" aca="1" ref="BR53" ca="1">INDIRECT($A$1&amp;BR$1&amp;$A53)</f>
        <v>0</v>
      </c>
      <c r="BS53" cm="1">
        <f t="array" aca="1" ref="BS53" ca="1">INDIRECT($A$1&amp;BS$1&amp;$A53)</f>
        <v>0</v>
      </c>
      <c r="BT53" cm="1">
        <f t="array" aca="1" ref="BT53" ca="1">INDIRECT($A$1&amp;BT$1&amp;$A53)</f>
        <v>0</v>
      </c>
      <c r="BU53" cm="1">
        <f t="array" aca="1" ref="BU53" ca="1">INDIRECT($A$1&amp;BU$1&amp;$A53)</f>
        <v>0</v>
      </c>
    </row>
    <row r="54" spans="1:73" x14ac:dyDescent="0.35">
      <c r="A54" s="65">
        <f t="shared" si="2"/>
        <v>39</v>
      </c>
      <c r="C54" t="str" cm="1">
        <f t="array" aca="1" ref="C54" ca="1">INDIRECT($A$1&amp;C$1&amp;$A54)</f>
        <v>marche_gorgadji</v>
      </c>
      <c r="D54">
        <f t="shared" ca="1" si="7"/>
        <v>1</v>
      </c>
      <c r="E54">
        <f t="shared" ca="1" si="7"/>
        <v>0</v>
      </c>
      <c r="F54">
        <f t="shared" ca="1" si="7"/>
        <v>0</v>
      </c>
      <c r="G54">
        <f t="shared" ca="1" si="7"/>
        <v>1</v>
      </c>
      <c r="H54">
        <f t="shared" ca="1" si="7"/>
        <v>0</v>
      </c>
      <c r="I54">
        <f t="shared" ca="1" si="7"/>
        <v>0</v>
      </c>
      <c r="J54">
        <f t="shared" ca="1" si="7"/>
        <v>1</v>
      </c>
      <c r="K54">
        <f t="shared" ca="1" si="7"/>
        <v>0</v>
      </c>
      <c r="L54">
        <f t="shared" ca="1" si="7"/>
        <v>0</v>
      </c>
      <c r="M54">
        <f t="shared" ca="1" si="7"/>
        <v>0</v>
      </c>
      <c r="N54">
        <f t="shared" ca="1" si="7"/>
        <v>0</v>
      </c>
      <c r="P54" cm="1">
        <f t="array" aca="1" ref="P54" ca="1">INDIRECT($A$1&amp;P$1&amp;$A54)</f>
        <v>0</v>
      </c>
      <c r="Q54" cm="1">
        <f t="array" aca="1" ref="Q54" ca="1">INDIRECT($A$1&amp;Q$1&amp;$A54)</f>
        <v>0</v>
      </c>
      <c r="R54" cm="1">
        <f t="array" aca="1" ref="R54" ca="1">INDIRECT($A$1&amp;R$1&amp;$A54)</f>
        <v>0</v>
      </c>
      <c r="S54" cm="1">
        <f t="array" aca="1" ref="S54" ca="1">INDIRECT($A$1&amp;S$1&amp;$A54)</f>
        <v>0</v>
      </c>
      <c r="T54" cm="1">
        <f t="array" aca="1" ref="T54" ca="1">INDIRECT($A$1&amp;T$1&amp;$A54)</f>
        <v>0</v>
      </c>
      <c r="U54" cm="1">
        <f t="array" aca="1" ref="U54" ca="1">INDIRECT($A$1&amp;U$1&amp;$A54)</f>
        <v>0</v>
      </c>
      <c r="V54" t="str" cm="1">
        <f t="array" aca="1" ref="V54" ca="1">INDIRECT($A$1&amp;V$1&amp;$A54)</f>
        <v>peudisponible</v>
      </c>
      <c r="W54" cm="1">
        <f t="array" aca="1" ref="W54" ca="1">INDIRECT($A$1&amp;W$1&amp;$A54)</f>
        <v>0</v>
      </c>
      <c r="X54" cm="1">
        <f t="array" aca="1" ref="X54" ca="1">INDIRECT($A$1&amp;X$1&amp;$A54)</f>
        <v>0</v>
      </c>
      <c r="Y54" cm="1">
        <f t="array" aca="1" ref="Y54" ca="1">INDIRECT($A$1&amp;Y$1&amp;$A54)</f>
        <v>0</v>
      </c>
      <c r="Z54" cm="1">
        <f t="array" aca="1" ref="Z54" ca="1">INDIRECT($A$1&amp;Z$1&amp;$A54)</f>
        <v>0</v>
      </c>
      <c r="AA54" cm="1">
        <f t="array" aca="1" ref="AA54" ca="1">INDIRECT($A$1&amp;AA$1&amp;$A54)</f>
        <v>0</v>
      </c>
      <c r="AB54" cm="1">
        <f t="array" aca="1" ref="AB54" ca="1">INDIRECT($A$1&amp;AB$1&amp;$A54)</f>
        <v>0</v>
      </c>
      <c r="AC54" cm="1">
        <f t="array" aca="1" ref="AC54" ca="1">INDIRECT($A$1&amp;AC$1&amp;$A54)</f>
        <v>0</v>
      </c>
      <c r="AD54" cm="1">
        <f t="array" aca="1" ref="AD54" ca="1">INDIRECT($A$1&amp;AD$1&amp;$A54)</f>
        <v>0</v>
      </c>
      <c r="AE54" cm="1">
        <f t="array" aca="1" ref="AE54" ca="1">INDIRECT($A$1&amp;AE$1&amp;$A54)</f>
        <v>0</v>
      </c>
      <c r="AF54" cm="1">
        <f t="array" aca="1" ref="AF54" ca="1">INDIRECT($A$1&amp;AF$1&amp;$A54)</f>
        <v>0</v>
      </c>
      <c r="AG54" cm="1">
        <f t="array" aca="1" ref="AG54" ca="1">INDIRECT($A$1&amp;AG$1&amp;$A54)</f>
        <v>0</v>
      </c>
      <c r="AH54" cm="1">
        <f t="array" aca="1" ref="AH54" ca="1">INDIRECT($A$1&amp;AH$1&amp;$A54)</f>
        <v>0</v>
      </c>
      <c r="AI54" cm="1">
        <f t="array" aca="1" ref="AI54" ca="1">INDIRECT($A$1&amp;AI$1&amp;$A54)</f>
        <v>0</v>
      </c>
      <c r="AJ54" cm="1">
        <f t="array" aca="1" ref="AJ54" ca="1">INDIRECT($A$1&amp;AJ$1&amp;$A54)</f>
        <v>0</v>
      </c>
      <c r="AK54" cm="1">
        <f t="array" aca="1" ref="AK54" ca="1">INDIRECT($A$1&amp;AK$1&amp;$A54)</f>
        <v>0</v>
      </c>
      <c r="AM54">
        <f t="shared" ca="1" si="8"/>
        <v>0</v>
      </c>
      <c r="AN54">
        <f t="shared" ca="1" si="8"/>
        <v>1</v>
      </c>
      <c r="AO54">
        <f t="shared" ca="1" si="8"/>
        <v>0</v>
      </c>
      <c r="AP54">
        <f t="shared" ca="1" si="8"/>
        <v>0</v>
      </c>
      <c r="AQ54">
        <f t="shared" ca="1" si="8"/>
        <v>1</v>
      </c>
      <c r="AR54">
        <f t="shared" ca="1" si="8"/>
        <v>0</v>
      </c>
      <c r="AS54">
        <f t="shared" ca="1" si="8"/>
        <v>0</v>
      </c>
      <c r="AU54" cm="1">
        <f t="array" aca="1" ref="AU54" ca="1">INDIRECT($A$1&amp;AU$1&amp;$A54)</f>
        <v>0</v>
      </c>
      <c r="AV54" cm="1">
        <f t="array" aca="1" ref="AV54" ca="1">INDIRECT($A$1&amp;AV$1&amp;$A54)</f>
        <v>0</v>
      </c>
      <c r="AW54" cm="1">
        <f t="array" aca="1" ref="AW54" ca="1">INDIRECT($A$1&amp;AW$1&amp;$A54)</f>
        <v>0</v>
      </c>
      <c r="AX54" cm="1">
        <f t="array" aca="1" ref="AX54" ca="1">INDIRECT($A$1&amp;AX$1&amp;$A54)</f>
        <v>0</v>
      </c>
      <c r="AY54" cm="1">
        <f t="array" aca="1" ref="AY54" ca="1">INDIRECT($A$1&amp;AY$1&amp;$A54)</f>
        <v>0</v>
      </c>
      <c r="AZ54" cm="1">
        <f t="array" aca="1" ref="AZ54" ca="1">INDIRECT($A$1&amp;AZ$1&amp;$A54)</f>
        <v>0</v>
      </c>
      <c r="BA54" cm="1">
        <f t="array" aca="1" ref="BA54" ca="1">INDIRECT($A$1&amp;BA$1&amp;$A54)</f>
        <v>0</v>
      </c>
      <c r="BB54" cm="1">
        <f t="array" aca="1" ref="BB54" ca="1">INDIRECT($A$1&amp;BB$1&amp;$A54)</f>
        <v>0</v>
      </c>
      <c r="BC54" cm="1">
        <f t="array" aca="1" ref="BC54" ca="1">INDIRECT($A$1&amp;BC$1&amp;$A54)</f>
        <v>0</v>
      </c>
      <c r="BD54" cm="1">
        <f t="array" aca="1" ref="BD54" ca="1">INDIRECT($A$1&amp;BD$1&amp;$A54)</f>
        <v>0</v>
      </c>
      <c r="BE54" cm="1">
        <f t="array" aca="1" ref="BE54" ca="1">INDIRECT($A$1&amp;BE$1&amp;$A54)</f>
        <v>0</v>
      </c>
      <c r="BF54" cm="1">
        <f t="array" aca="1" ref="BF54" ca="1">INDIRECT($A$1&amp;BF$1&amp;$A54)</f>
        <v>0</v>
      </c>
      <c r="BG54" cm="1">
        <f t="array" aca="1" ref="BG54" ca="1">INDIRECT($A$1&amp;BG$1&amp;$A54)</f>
        <v>0</v>
      </c>
      <c r="BH54" cm="1">
        <f t="array" aca="1" ref="BH54" ca="1">INDIRECT($A$1&amp;BH$1&amp;$A54)</f>
        <v>0</v>
      </c>
      <c r="BI54" cm="1">
        <f t="array" aca="1" ref="BI54" ca="1">INDIRECT($A$1&amp;BI$1&amp;$A54)</f>
        <v>0</v>
      </c>
      <c r="BJ54" cm="1">
        <f t="array" aca="1" ref="BJ54" ca="1">INDIRECT($A$1&amp;BJ$1&amp;$A54)</f>
        <v>0</v>
      </c>
      <c r="BK54" cm="1">
        <f t="array" aca="1" ref="BK54" ca="1">INDIRECT($A$1&amp;BK$1&amp;$A54)</f>
        <v>0</v>
      </c>
      <c r="BL54" cm="1">
        <f t="array" aca="1" ref="BL54" ca="1">INDIRECT($A$1&amp;BL$1&amp;$A54)</f>
        <v>0</v>
      </c>
      <c r="BM54" cm="1">
        <f t="array" aca="1" ref="BM54" ca="1">INDIRECT($A$1&amp;BM$1&amp;$A54)</f>
        <v>0</v>
      </c>
      <c r="BN54" cm="1">
        <f t="array" aca="1" ref="BN54" ca="1">INDIRECT($A$1&amp;BN$1&amp;$A54)</f>
        <v>0</v>
      </c>
      <c r="BO54" cm="1">
        <f t="array" aca="1" ref="BO54" ca="1">INDIRECT($A$1&amp;BO$1&amp;$A54)</f>
        <v>0</v>
      </c>
      <c r="BP54" cm="1">
        <f t="array" aca="1" ref="BP54" ca="1">INDIRECT($A$1&amp;BP$1&amp;$A54)</f>
        <v>0</v>
      </c>
      <c r="BQ54" cm="1">
        <f t="array" aca="1" ref="BQ54" ca="1">INDIRECT($A$1&amp;BQ$1&amp;$A54)</f>
        <v>0</v>
      </c>
      <c r="BR54" cm="1">
        <f t="array" aca="1" ref="BR54" ca="1">INDIRECT($A$1&amp;BR$1&amp;$A54)</f>
        <v>0</v>
      </c>
      <c r="BS54" cm="1">
        <f t="array" aca="1" ref="BS54" ca="1">INDIRECT($A$1&amp;BS$1&amp;$A54)</f>
        <v>0</v>
      </c>
      <c r="BT54" cm="1">
        <f t="array" aca="1" ref="BT54" ca="1">INDIRECT($A$1&amp;BT$1&amp;$A54)</f>
        <v>0</v>
      </c>
      <c r="BU54" cm="1">
        <f t="array" aca="1" ref="BU54" ca="1">INDIRECT($A$1&amp;BU$1&amp;$A54)</f>
        <v>0</v>
      </c>
    </row>
    <row r="55" spans="1:73" x14ac:dyDescent="0.35">
      <c r="A55" s="65">
        <f t="shared" si="2"/>
        <v>40</v>
      </c>
      <c r="C55" t="str" cm="1">
        <f t="array" aca="1" ref="C55" ca="1">INDIRECT($A$1&amp;C$1&amp;$A55)</f>
        <v>marche_gorgadji</v>
      </c>
      <c r="D55">
        <f t="shared" ca="1" si="7"/>
        <v>1</v>
      </c>
      <c r="E55">
        <f t="shared" ca="1" si="7"/>
        <v>0</v>
      </c>
      <c r="F55">
        <f t="shared" ca="1" si="7"/>
        <v>0</v>
      </c>
      <c r="G55">
        <f t="shared" ca="1" si="7"/>
        <v>1</v>
      </c>
      <c r="H55">
        <f t="shared" ca="1" si="7"/>
        <v>0</v>
      </c>
      <c r="I55">
        <f t="shared" ca="1" si="7"/>
        <v>1</v>
      </c>
      <c r="J55">
        <f t="shared" ca="1" si="7"/>
        <v>1</v>
      </c>
      <c r="K55">
        <f t="shared" ca="1" si="7"/>
        <v>0</v>
      </c>
      <c r="L55">
        <f t="shared" ca="1" si="7"/>
        <v>0</v>
      </c>
      <c r="M55">
        <f t="shared" ca="1" si="7"/>
        <v>0</v>
      </c>
      <c r="N55">
        <f t="shared" ca="1" si="7"/>
        <v>0</v>
      </c>
      <c r="P55" cm="1">
        <f t="array" aca="1" ref="P55" ca="1">INDIRECT($A$1&amp;P$1&amp;$A55)</f>
        <v>0</v>
      </c>
      <c r="Q55" cm="1">
        <f t="array" aca="1" ref="Q55" ca="1">INDIRECT($A$1&amp;Q$1&amp;$A55)</f>
        <v>0</v>
      </c>
      <c r="R55" cm="1">
        <f t="array" aca="1" ref="R55" ca="1">INDIRECT($A$1&amp;R$1&amp;$A55)</f>
        <v>0</v>
      </c>
      <c r="S55" cm="1">
        <f t="array" aca="1" ref="S55" ca="1">INDIRECT($A$1&amp;S$1&amp;$A55)</f>
        <v>0</v>
      </c>
      <c r="T55" cm="1">
        <f t="array" aca="1" ref="T55" ca="1">INDIRECT($A$1&amp;T$1&amp;$A55)</f>
        <v>0</v>
      </c>
      <c r="U55" cm="1">
        <f t="array" aca="1" ref="U55" ca="1">INDIRECT($A$1&amp;U$1&amp;$A55)</f>
        <v>0</v>
      </c>
      <c r="V55" t="str" cm="1">
        <f t="array" aca="1" ref="V55" ca="1">INDIRECT($A$1&amp;V$1&amp;$A55)</f>
        <v>peudisponible</v>
      </c>
      <c r="W55" cm="1">
        <f t="array" aca="1" ref="W55" ca="1">INDIRECT($A$1&amp;W$1&amp;$A55)</f>
        <v>0</v>
      </c>
      <c r="X55" cm="1">
        <f t="array" aca="1" ref="X55" ca="1">INDIRECT($A$1&amp;X$1&amp;$A55)</f>
        <v>0</v>
      </c>
      <c r="Y55" cm="1">
        <f t="array" aca="1" ref="Y55" ca="1">INDIRECT($A$1&amp;Y$1&amp;$A55)</f>
        <v>0</v>
      </c>
      <c r="Z55" cm="1">
        <f t="array" aca="1" ref="Z55" ca="1">INDIRECT($A$1&amp;Z$1&amp;$A55)</f>
        <v>0</v>
      </c>
      <c r="AA55" cm="1">
        <f t="array" aca="1" ref="AA55" ca="1">INDIRECT($A$1&amp;AA$1&amp;$A55)</f>
        <v>0</v>
      </c>
      <c r="AB55" cm="1">
        <f t="array" aca="1" ref="AB55" ca="1">INDIRECT($A$1&amp;AB$1&amp;$A55)</f>
        <v>0</v>
      </c>
      <c r="AC55" cm="1">
        <f t="array" aca="1" ref="AC55" ca="1">INDIRECT($A$1&amp;AC$1&amp;$A55)</f>
        <v>0</v>
      </c>
      <c r="AD55" cm="1">
        <f t="array" aca="1" ref="AD55" ca="1">INDIRECT($A$1&amp;AD$1&amp;$A55)</f>
        <v>0</v>
      </c>
      <c r="AE55" cm="1">
        <f t="array" aca="1" ref="AE55" ca="1">INDIRECT($A$1&amp;AE$1&amp;$A55)</f>
        <v>0</v>
      </c>
      <c r="AF55" cm="1">
        <f t="array" aca="1" ref="AF55" ca="1">INDIRECT($A$1&amp;AF$1&amp;$A55)</f>
        <v>0</v>
      </c>
      <c r="AG55" cm="1">
        <f t="array" aca="1" ref="AG55" ca="1">INDIRECT($A$1&amp;AG$1&amp;$A55)</f>
        <v>0</v>
      </c>
      <c r="AH55" cm="1">
        <f t="array" aca="1" ref="AH55" ca="1">INDIRECT($A$1&amp;AH$1&amp;$A55)</f>
        <v>0</v>
      </c>
      <c r="AI55" cm="1">
        <f t="array" aca="1" ref="AI55" ca="1">INDIRECT($A$1&amp;AI$1&amp;$A55)</f>
        <v>0</v>
      </c>
      <c r="AJ55" cm="1">
        <f t="array" aca="1" ref="AJ55" ca="1">INDIRECT($A$1&amp;AJ$1&amp;$A55)</f>
        <v>0</v>
      </c>
      <c r="AK55" cm="1">
        <f t="array" aca="1" ref="AK55" ca="1">INDIRECT($A$1&amp;AK$1&amp;$A55)</f>
        <v>0</v>
      </c>
      <c r="AM55">
        <f t="shared" ca="1" si="8"/>
        <v>0</v>
      </c>
      <c r="AN55">
        <f t="shared" ca="1" si="8"/>
        <v>1</v>
      </c>
      <c r="AO55">
        <f t="shared" ca="1" si="8"/>
        <v>0</v>
      </c>
      <c r="AP55">
        <f t="shared" ca="1" si="8"/>
        <v>0</v>
      </c>
      <c r="AQ55">
        <f t="shared" ca="1" si="8"/>
        <v>1</v>
      </c>
      <c r="AR55">
        <f t="shared" ca="1" si="8"/>
        <v>0</v>
      </c>
      <c r="AS55">
        <f t="shared" ca="1" si="8"/>
        <v>0</v>
      </c>
      <c r="AU55" cm="1">
        <f t="array" aca="1" ref="AU55" ca="1">INDIRECT($A$1&amp;AU$1&amp;$A55)</f>
        <v>0</v>
      </c>
      <c r="AV55" cm="1">
        <f t="array" aca="1" ref="AV55" ca="1">INDIRECT($A$1&amp;AV$1&amp;$A55)</f>
        <v>0</v>
      </c>
      <c r="AW55" cm="1">
        <f t="array" aca="1" ref="AW55" ca="1">INDIRECT($A$1&amp;AW$1&amp;$A55)</f>
        <v>0</v>
      </c>
      <c r="AX55" cm="1">
        <f t="array" aca="1" ref="AX55" ca="1">INDIRECT($A$1&amp;AX$1&amp;$A55)</f>
        <v>0</v>
      </c>
      <c r="AY55" cm="1">
        <f t="array" aca="1" ref="AY55" ca="1">INDIRECT($A$1&amp;AY$1&amp;$A55)</f>
        <v>0</v>
      </c>
      <c r="AZ55" cm="1">
        <f t="array" aca="1" ref="AZ55" ca="1">INDIRECT($A$1&amp;AZ$1&amp;$A55)</f>
        <v>0</v>
      </c>
      <c r="BA55" cm="1">
        <f t="array" aca="1" ref="BA55" ca="1">INDIRECT($A$1&amp;BA$1&amp;$A55)</f>
        <v>0</v>
      </c>
      <c r="BB55" cm="1">
        <f t="array" aca="1" ref="BB55" ca="1">INDIRECT($A$1&amp;BB$1&amp;$A55)</f>
        <v>0</v>
      </c>
      <c r="BC55" cm="1">
        <f t="array" aca="1" ref="BC55" ca="1">INDIRECT($A$1&amp;BC$1&amp;$A55)</f>
        <v>0</v>
      </c>
      <c r="BD55" cm="1">
        <f t="array" aca="1" ref="BD55" ca="1">INDIRECT($A$1&amp;BD$1&amp;$A55)</f>
        <v>0</v>
      </c>
      <c r="BE55" cm="1">
        <f t="array" aca="1" ref="BE55" ca="1">INDIRECT($A$1&amp;BE$1&amp;$A55)</f>
        <v>0</v>
      </c>
      <c r="BF55" cm="1">
        <f t="array" aca="1" ref="BF55" ca="1">INDIRECT($A$1&amp;BF$1&amp;$A55)</f>
        <v>0</v>
      </c>
      <c r="BG55" cm="1">
        <f t="array" aca="1" ref="BG55" ca="1">INDIRECT($A$1&amp;BG$1&amp;$A55)</f>
        <v>0</v>
      </c>
      <c r="BH55" cm="1">
        <f t="array" aca="1" ref="BH55" ca="1">INDIRECT($A$1&amp;BH$1&amp;$A55)</f>
        <v>0</v>
      </c>
      <c r="BI55" cm="1">
        <f t="array" aca="1" ref="BI55" ca="1">INDIRECT($A$1&amp;BI$1&amp;$A55)</f>
        <v>0</v>
      </c>
      <c r="BJ55" cm="1">
        <f t="array" aca="1" ref="BJ55" ca="1">INDIRECT($A$1&amp;BJ$1&amp;$A55)</f>
        <v>0</v>
      </c>
      <c r="BK55" cm="1">
        <f t="array" aca="1" ref="BK55" ca="1">INDIRECT($A$1&amp;BK$1&amp;$A55)</f>
        <v>0</v>
      </c>
      <c r="BL55" cm="1">
        <f t="array" aca="1" ref="BL55" ca="1">INDIRECT($A$1&amp;BL$1&amp;$A55)</f>
        <v>0</v>
      </c>
      <c r="BM55" cm="1">
        <f t="array" aca="1" ref="BM55" ca="1">INDIRECT($A$1&amp;BM$1&amp;$A55)</f>
        <v>0</v>
      </c>
      <c r="BN55" cm="1">
        <f t="array" aca="1" ref="BN55" ca="1">INDIRECT($A$1&amp;BN$1&amp;$A55)</f>
        <v>0</v>
      </c>
      <c r="BO55" cm="1">
        <f t="array" aca="1" ref="BO55" ca="1">INDIRECT($A$1&amp;BO$1&amp;$A55)</f>
        <v>0</v>
      </c>
      <c r="BP55" cm="1">
        <f t="array" aca="1" ref="BP55" ca="1">INDIRECT($A$1&amp;BP$1&amp;$A55)</f>
        <v>0</v>
      </c>
      <c r="BQ55" cm="1">
        <f t="array" aca="1" ref="BQ55" ca="1">INDIRECT($A$1&amp;BQ$1&amp;$A55)</f>
        <v>0</v>
      </c>
      <c r="BR55" cm="1">
        <f t="array" aca="1" ref="BR55" ca="1">INDIRECT($A$1&amp;BR$1&amp;$A55)</f>
        <v>0</v>
      </c>
      <c r="BS55" cm="1">
        <f t="array" aca="1" ref="BS55" ca="1">INDIRECT($A$1&amp;BS$1&amp;$A55)</f>
        <v>0</v>
      </c>
      <c r="BT55" cm="1">
        <f t="array" aca="1" ref="BT55" ca="1">INDIRECT($A$1&amp;BT$1&amp;$A55)</f>
        <v>0</v>
      </c>
      <c r="BU55" cm="1">
        <f t="array" aca="1" ref="BU55" ca="1">INDIRECT($A$1&amp;BU$1&amp;$A55)</f>
        <v>0</v>
      </c>
    </row>
    <row r="56" spans="1:73" x14ac:dyDescent="0.35">
      <c r="A56" s="65">
        <f t="shared" si="2"/>
        <v>41</v>
      </c>
      <c r="C56" t="str" cm="1">
        <f t="array" aca="1" ref="C56" ca="1">INDIRECT($A$1&amp;C$1&amp;$A56)</f>
        <v>marche_gorgadji</v>
      </c>
      <c r="D56">
        <f t="shared" ca="1" si="7"/>
        <v>1</v>
      </c>
      <c r="E56">
        <f t="shared" ca="1" si="7"/>
        <v>0</v>
      </c>
      <c r="F56">
        <f t="shared" ca="1" si="7"/>
        <v>0</v>
      </c>
      <c r="G56">
        <f t="shared" ca="1" si="7"/>
        <v>1</v>
      </c>
      <c r="H56">
        <f t="shared" ca="1" si="7"/>
        <v>0</v>
      </c>
      <c r="I56">
        <f t="shared" ca="1" si="7"/>
        <v>1</v>
      </c>
      <c r="J56">
        <f t="shared" ca="1" si="7"/>
        <v>1</v>
      </c>
      <c r="K56">
        <f t="shared" ca="1" si="7"/>
        <v>0</v>
      </c>
      <c r="L56">
        <f t="shared" ca="1" si="7"/>
        <v>0</v>
      </c>
      <c r="M56">
        <f t="shared" ca="1" si="7"/>
        <v>0</v>
      </c>
      <c r="N56">
        <f t="shared" ca="1" si="7"/>
        <v>0</v>
      </c>
      <c r="P56" cm="1">
        <f t="array" aca="1" ref="P56" ca="1">INDIRECT($A$1&amp;P$1&amp;$A56)</f>
        <v>0</v>
      </c>
      <c r="Q56" cm="1">
        <f t="array" aca="1" ref="Q56" ca="1">INDIRECT($A$1&amp;Q$1&amp;$A56)</f>
        <v>0</v>
      </c>
      <c r="R56" cm="1">
        <f t="array" aca="1" ref="R56" ca="1">INDIRECT($A$1&amp;R$1&amp;$A56)</f>
        <v>0</v>
      </c>
      <c r="S56" cm="1">
        <f t="array" aca="1" ref="S56" ca="1">INDIRECT($A$1&amp;S$1&amp;$A56)</f>
        <v>0</v>
      </c>
      <c r="T56" cm="1">
        <f t="array" aca="1" ref="T56" ca="1">INDIRECT($A$1&amp;T$1&amp;$A56)</f>
        <v>0</v>
      </c>
      <c r="U56" cm="1">
        <f t="array" aca="1" ref="U56" ca="1">INDIRECT($A$1&amp;U$1&amp;$A56)</f>
        <v>0</v>
      </c>
      <c r="V56" t="str" cm="1">
        <f t="array" aca="1" ref="V56" ca="1">INDIRECT($A$1&amp;V$1&amp;$A56)</f>
        <v>peudisponible</v>
      </c>
      <c r="W56" cm="1">
        <f t="array" aca="1" ref="W56" ca="1">INDIRECT($A$1&amp;W$1&amp;$A56)</f>
        <v>0</v>
      </c>
      <c r="X56" cm="1">
        <f t="array" aca="1" ref="X56" ca="1">INDIRECT($A$1&amp;X$1&amp;$A56)</f>
        <v>0</v>
      </c>
      <c r="Y56" cm="1">
        <f t="array" aca="1" ref="Y56" ca="1">INDIRECT($A$1&amp;Y$1&amp;$A56)</f>
        <v>0</v>
      </c>
      <c r="Z56" cm="1">
        <f t="array" aca="1" ref="Z56" ca="1">INDIRECT($A$1&amp;Z$1&amp;$A56)</f>
        <v>0</v>
      </c>
      <c r="AA56" cm="1">
        <f t="array" aca="1" ref="AA56" ca="1">INDIRECT($A$1&amp;AA$1&amp;$A56)</f>
        <v>0</v>
      </c>
      <c r="AB56" cm="1">
        <f t="array" aca="1" ref="AB56" ca="1">INDIRECT($A$1&amp;AB$1&amp;$A56)</f>
        <v>0</v>
      </c>
      <c r="AC56" cm="1">
        <f t="array" aca="1" ref="AC56" ca="1">INDIRECT($A$1&amp;AC$1&amp;$A56)</f>
        <v>0</v>
      </c>
      <c r="AD56" cm="1">
        <f t="array" aca="1" ref="AD56" ca="1">INDIRECT($A$1&amp;AD$1&amp;$A56)</f>
        <v>0</v>
      </c>
      <c r="AE56" cm="1">
        <f t="array" aca="1" ref="AE56" ca="1">INDIRECT($A$1&amp;AE$1&amp;$A56)</f>
        <v>0</v>
      </c>
      <c r="AF56" cm="1">
        <f t="array" aca="1" ref="AF56" ca="1">INDIRECT($A$1&amp;AF$1&amp;$A56)</f>
        <v>0</v>
      </c>
      <c r="AG56" cm="1">
        <f t="array" aca="1" ref="AG56" ca="1">INDIRECT($A$1&amp;AG$1&amp;$A56)</f>
        <v>0</v>
      </c>
      <c r="AH56" cm="1">
        <f t="array" aca="1" ref="AH56" ca="1">INDIRECT($A$1&amp;AH$1&amp;$A56)</f>
        <v>0</v>
      </c>
      <c r="AI56" cm="1">
        <f t="array" aca="1" ref="AI56" ca="1">INDIRECT($A$1&amp;AI$1&amp;$A56)</f>
        <v>0</v>
      </c>
      <c r="AJ56" cm="1">
        <f t="array" aca="1" ref="AJ56" ca="1">INDIRECT($A$1&amp;AJ$1&amp;$A56)</f>
        <v>0</v>
      </c>
      <c r="AK56" cm="1">
        <f t="array" aca="1" ref="AK56" ca="1">INDIRECT($A$1&amp;AK$1&amp;$A56)</f>
        <v>0</v>
      </c>
      <c r="AM56">
        <f t="shared" ca="1" si="8"/>
        <v>0</v>
      </c>
      <c r="AN56">
        <f t="shared" ca="1" si="8"/>
        <v>1</v>
      </c>
      <c r="AO56">
        <f t="shared" ca="1" si="8"/>
        <v>0</v>
      </c>
      <c r="AP56">
        <f t="shared" ca="1" si="8"/>
        <v>0</v>
      </c>
      <c r="AQ56">
        <f t="shared" ca="1" si="8"/>
        <v>1</v>
      </c>
      <c r="AR56">
        <f t="shared" ca="1" si="8"/>
        <v>0</v>
      </c>
      <c r="AS56">
        <f t="shared" ca="1" si="8"/>
        <v>0</v>
      </c>
      <c r="AU56" cm="1">
        <f t="array" aca="1" ref="AU56" ca="1">INDIRECT($A$1&amp;AU$1&amp;$A56)</f>
        <v>0</v>
      </c>
      <c r="AV56" cm="1">
        <f t="array" aca="1" ref="AV56" ca="1">INDIRECT($A$1&amp;AV$1&amp;$A56)</f>
        <v>0</v>
      </c>
      <c r="AW56" cm="1">
        <f t="array" aca="1" ref="AW56" ca="1">INDIRECT($A$1&amp;AW$1&amp;$A56)</f>
        <v>0</v>
      </c>
      <c r="AX56" cm="1">
        <f t="array" aca="1" ref="AX56" ca="1">INDIRECT($A$1&amp;AX$1&amp;$A56)</f>
        <v>0</v>
      </c>
      <c r="AY56" cm="1">
        <f t="array" aca="1" ref="AY56" ca="1">INDIRECT($A$1&amp;AY$1&amp;$A56)</f>
        <v>0</v>
      </c>
      <c r="AZ56" cm="1">
        <f t="array" aca="1" ref="AZ56" ca="1">INDIRECT($A$1&amp;AZ$1&amp;$A56)</f>
        <v>0</v>
      </c>
      <c r="BA56" cm="1">
        <f t="array" aca="1" ref="BA56" ca="1">INDIRECT($A$1&amp;BA$1&amp;$A56)</f>
        <v>0</v>
      </c>
      <c r="BB56" cm="1">
        <f t="array" aca="1" ref="BB56" ca="1">INDIRECT($A$1&amp;BB$1&amp;$A56)</f>
        <v>0</v>
      </c>
      <c r="BC56" cm="1">
        <f t="array" aca="1" ref="BC56" ca="1">INDIRECT($A$1&amp;BC$1&amp;$A56)</f>
        <v>0</v>
      </c>
      <c r="BD56" cm="1">
        <f t="array" aca="1" ref="BD56" ca="1">INDIRECT($A$1&amp;BD$1&amp;$A56)</f>
        <v>0</v>
      </c>
      <c r="BE56" cm="1">
        <f t="array" aca="1" ref="BE56" ca="1">INDIRECT($A$1&amp;BE$1&amp;$A56)</f>
        <v>0</v>
      </c>
      <c r="BF56" cm="1">
        <f t="array" aca="1" ref="BF56" ca="1">INDIRECT($A$1&amp;BF$1&amp;$A56)</f>
        <v>0</v>
      </c>
      <c r="BG56" cm="1">
        <f t="array" aca="1" ref="BG56" ca="1">INDIRECT($A$1&amp;BG$1&amp;$A56)</f>
        <v>0</v>
      </c>
      <c r="BH56" cm="1">
        <f t="array" aca="1" ref="BH56" ca="1">INDIRECT($A$1&amp;BH$1&amp;$A56)</f>
        <v>0</v>
      </c>
      <c r="BI56" cm="1">
        <f t="array" aca="1" ref="BI56" ca="1">INDIRECT($A$1&amp;BI$1&amp;$A56)</f>
        <v>0</v>
      </c>
      <c r="BJ56" cm="1">
        <f t="array" aca="1" ref="BJ56" ca="1">INDIRECT($A$1&amp;BJ$1&amp;$A56)</f>
        <v>0</v>
      </c>
      <c r="BK56" cm="1">
        <f t="array" aca="1" ref="BK56" ca="1">INDIRECT($A$1&amp;BK$1&amp;$A56)</f>
        <v>0</v>
      </c>
      <c r="BL56" cm="1">
        <f t="array" aca="1" ref="BL56" ca="1">INDIRECT($A$1&amp;BL$1&amp;$A56)</f>
        <v>0</v>
      </c>
      <c r="BM56" cm="1">
        <f t="array" aca="1" ref="BM56" ca="1">INDIRECT($A$1&amp;BM$1&amp;$A56)</f>
        <v>0</v>
      </c>
      <c r="BN56" cm="1">
        <f t="array" aca="1" ref="BN56" ca="1">INDIRECT($A$1&amp;BN$1&amp;$A56)</f>
        <v>0</v>
      </c>
      <c r="BO56" cm="1">
        <f t="array" aca="1" ref="BO56" ca="1">INDIRECT($A$1&amp;BO$1&amp;$A56)</f>
        <v>0</v>
      </c>
      <c r="BP56" cm="1">
        <f t="array" aca="1" ref="BP56" ca="1">INDIRECT($A$1&amp;BP$1&amp;$A56)</f>
        <v>0</v>
      </c>
      <c r="BQ56" cm="1">
        <f t="array" aca="1" ref="BQ56" ca="1">INDIRECT($A$1&amp;BQ$1&amp;$A56)</f>
        <v>0</v>
      </c>
      <c r="BR56" cm="1">
        <f t="array" aca="1" ref="BR56" ca="1">INDIRECT($A$1&amp;BR$1&amp;$A56)</f>
        <v>0</v>
      </c>
      <c r="BS56" cm="1">
        <f t="array" aca="1" ref="BS56" ca="1">INDIRECT($A$1&amp;BS$1&amp;$A56)</f>
        <v>0</v>
      </c>
      <c r="BT56" cm="1">
        <f t="array" aca="1" ref="BT56" ca="1">INDIRECT($A$1&amp;BT$1&amp;$A56)</f>
        <v>0</v>
      </c>
      <c r="BU56" cm="1">
        <f t="array" aca="1" ref="BU56" ca="1">INDIRECT($A$1&amp;BU$1&amp;$A56)</f>
        <v>0</v>
      </c>
    </row>
    <row r="57" spans="1:73" x14ac:dyDescent="0.35">
      <c r="A57" s="65">
        <f t="shared" si="2"/>
        <v>42</v>
      </c>
      <c r="C57" t="str" cm="1">
        <f t="array" aca="1" ref="C57" ca="1">INDIRECT($A$1&amp;C$1&amp;$A57)</f>
        <v>marche_gorgadji</v>
      </c>
      <c r="D57">
        <f t="shared" ref="D57:N66" ca="1" si="9">IF(SUM(INDIRECT($A$1&amp;D$1&amp;$A57),INDIRECT($A$1&amp;D$2&amp;$A57),INDIRECT($A$1&amp;D$3&amp;$A57))&gt;0,1,0)</f>
        <v>1</v>
      </c>
      <c r="E57">
        <f t="shared" ca="1" si="9"/>
        <v>0</v>
      </c>
      <c r="F57">
        <f t="shared" ca="1" si="9"/>
        <v>0</v>
      </c>
      <c r="G57">
        <f t="shared" ca="1" si="9"/>
        <v>1</v>
      </c>
      <c r="H57">
        <f t="shared" ca="1" si="9"/>
        <v>0</v>
      </c>
      <c r="I57">
        <f t="shared" ca="1" si="9"/>
        <v>1</v>
      </c>
      <c r="J57">
        <f t="shared" ca="1" si="9"/>
        <v>1</v>
      </c>
      <c r="K57">
        <f t="shared" ca="1" si="9"/>
        <v>0</v>
      </c>
      <c r="L57">
        <f t="shared" ca="1" si="9"/>
        <v>0</v>
      </c>
      <c r="M57">
        <f t="shared" ca="1" si="9"/>
        <v>0</v>
      </c>
      <c r="N57">
        <f t="shared" ca="1" si="9"/>
        <v>0</v>
      </c>
      <c r="P57" cm="1">
        <f t="array" aca="1" ref="P57" ca="1">INDIRECT($A$1&amp;P$1&amp;$A57)</f>
        <v>0</v>
      </c>
      <c r="Q57" cm="1">
        <f t="array" aca="1" ref="Q57" ca="1">INDIRECT($A$1&amp;Q$1&amp;$A57)</f>
        <v>0</v>
      </c>
      <c r="R57" cm="1">
        <f t="array" aca="1" ref="R57" ca="1">INDIRECT($A$1&amp;R$1&amp;$A57)</f>
        <v>0</v>
      </c>
      <c r="S57" cm="1">
        <f t="array" aca="1" ref="S57" ca="1">INDIRECT($A$1&amp;S$1&amp;$A57)</f>
        <v>0</v>
      </c>
      <c r="T57" cm="1">
        <f t="array" aca="1" ref="T57" ca="1">INDIRECT($A$1&amp;T$1&amp;$A57)</f>
        <v>0</v>
      </c>
      <c r="U57" cm="1">
        <f t="array" aca="1" ref="U57" ca="1">INDIRECT($A$1&amp;U$1&amp;$A57)</f>
        <v>0</v>
      </c>
      <c r="V57" t="str" cm="1">
        <f t="array" aca="1" ref="V57" ca="1">INDIRECT($A$1&amp;V$1&amp;$A57)</f>
        <v>peudisponible</v>
      </c>
      <c r="W57" cm="1">
        <f t="array" aca="1" ref="W57" ca="1">INDIRECT($A$1&amp;W$1&amp;$A57)</f>
        <v>0</v>
      </c>
      <c r="X57" cm="1">
        <f t="array" aca="1" ref="X57" ca="1">INDIRECT($A$1&amp;X$1&amp;$A57)</f>
        <v>0</v>
      </c>
      <c r="Y57" cm="1">
        <f t="array" aca="1" ref="Y57" ca="1">INDIRECT($A$1&amp;Y$1&amp;$A57)</f>
        <v>0</v>
      </c>
      <c r="Z57" cm="1">
        <f t="array" aca="1" ref="Z57" ca="1">INDIRECT($A$1&amp;Z$1&amp;$A57)</f>
        <v>0</v>
      </c>
      <c r="AA57" cm="1">
        <f t="array" aca="1" ref="AA57" ca="1">INDIRECT($A$1&amp;AA$1&amp;$A57)</f>
        <v>0</v>
      </c>
      <c r="AB57" cm="1">
        <f t="array" aca="1" ref="AB57" ca="1">INDIRECT($A$1&amp;AB$1&amp;$A57)</f>
        <v>0</v>
      </c>
      <c r="AC57" cm="1">
        <f t="array" aca="1" ref="AC57" ca="1">INDIRECT($A$1&amp;AC$1&amp;$A57)</f>
        <v>0</v>
      </c>
      <c r="AD57" cm="1">
        <f t="array" aca="1" ref="AD57" ca="1">INDIRECT($A$1&amp;AD$1&amp;$A57)</f>
        <v>0</v>
      </c>
      <c r="AE57" cm="1">
        <f t="array" aca="1" ref="AE57" ca="1">INDIRECT($A$1&amp;AE$1&amp;$A57)</f>
        <v>0</v>
      </c>
      <c r="AF57" cm="1">
        <f t="array" aca="1" ref="AF57" ca="1">INDIRECT($A$1&amp;AF$1&amp;$A57)</f>
        <v>0</v>
      </c>
      <c r="AG57" cm="1">
        <f t="array" aca="1" ref="AG57" ca="1">INDIRECT($A$1&amp;AG$1&amp;$A57)</f>
        <v>0</v>
      </c>
      <c r="AH57" cm="1">
        <f t="array" aca="1" ref="AH57" ca="1">INDIRECT($A$1&amp;AH$1&amp;$A57)</f>
        <v>0</v>
      </c>
      <c r="AI57" cm="1">
        <f t="array" aca="1" ref="AI57" ca="1">INDIRECT($A$1&amp;AI$1&amp;$A57)</f>
        <v>0</v>
      </c>
      <c r="AJ57" cm="1">
        <f t="array" aca="1" ref="AJ57" ca="1">INDIRECT($A$1&amp;AJ$1&amp;$A57)</f>
        <v>0</v>
      </c>
      <c r="AK57" cm="1">
        <f t="array" aca="1" ref="AK57" ca="1">INDIRECT($A$1&amp;AK$1&amp;$A57)</f>
        <v>0</v>
      </c>
      <c r="AM57">
        <f t="shared" ref="AM57:AS66" ca="1" si="10">IF(SUM(INDIRECT($A$1&amp;AM$1&amp;$A57),INDIRECT($A$1&amp;AM$2&amp;$A57),INDIRECT($A$1&amp;AM$3&amp;$A57),INDIRECT($A$1&amp;AM$4&amp;$A57),INDIRECT($A$1&amp;AM$5&amp;$A57),INDIRECT($A$1&amp;AM$6&amp;$A57),INDIRECT($A$1&amp;AM$7&amp;$A57))&gt;0,1,0)</f>
        <v>0</v>
      </c>
      <c r="AN57">
        <f t="shared" ca="1" si="10"/>
        <v>1</v>
      </c>
      <c r="AO57">
        <f t="shared" ca="1" si="10"/>
        <v>0</v>
      </c>
      <c r="AP57">
        <f t="shared" ca="1" si="10"/>
        <v>0</v>
      </c>
      <c r="AQ57">
        <f t="shared" ca="1" si="10"/>
        <v>1</v>
      </c>
      <c r="AR57">
        <f t="shared" ca="1" si="10"/>
        <v>0</v>
      </c>
      <c r="AS57">
        <f t="shared" ca="1" si="10"/>
        <v>0</v>
      </c>
      <c r="AU57" cm="1">
        <f t="array" aca="1" ref="AU57" ca="1">INDIRECT($A$1&amp;AU$1&amp;$A57)</f>
        <v>0</v>
      </c>
      <c r="AV57" cm="1">
        <f t="array" aca="1" ref="AV57" ca="1">INDIRECT($A$1&amp;AV$1&amp;$A57)</f>
        <v>0</v>
      </c>
      <c r="AW57" cm="1">
        <f t="array" aca="1" ref="AW57" ca="1">INDIRECT($A$1&amp;AW$1&amp;$A57)</f>
        <v>0</v>
      </c>
      <c r="AX57" cm="1">
        <f t="array" aca="1" ref="AX57" ca="1">INDIRECT($A$1&amp;AX$1&amp;$A57)</f>
        <v>0</v>
      </c>
      <c r="AY57" cm="1">
        <f t="array" aca="1" ref="AY57" ca="1">INDIRECT($A$1&amp;AY$1&amp;$A57)</f>
        <v>0</v>
      </c>
      <c r="AZ57" cm="1">
        <f t="array" aca="1" ref="AZ57" ca="1">INDIRECT($A$1&amp;AZ$1&amp;$A57)</f>
        <v>0</v>
      </c>
      <c r="BA57" cm="1">
        <f t="array" aca="1" ref="BA57" ca="1">INDIRECT($A$1&amp;BA$1&amp;$A57)</f>
        <v>0</v>
      </c>
      <c r="BB57" cm="1">
        <f t="array" aca="1" ref="BB57" ca="1">INDIRECT($A$1&amp;BB$1&amp;$A57)</f>
        <v>0</v>
      </c>
      <c r="BC57" cm="1">
        <f t="array" aca="1" ref="BC57" ca="1">INDIRECT($A$1&amp;BC$1&amp;$A57)</f>
        <v>0</v>
      </c>
      <c r="BD57" cm="1">
        <f t="array" aca="1" ref="BD57" ca="1">INDIRECT($A$1&amp;BD$1&amp;$A57)</f>
        <v>0</v>
      </c>
      <c r="BE57" cm="1">
        <f t="array" aca="1" ref="BE57" ca="1">INDIRECT($A$1&amp;BE$1&amp;$A57)</f>
        <v>0</v>
      </c>
      <c r="BF57" cm="1">
        <f t="array" aca="1" ref="BF57" ca="1">INDIRECT($A$1&amp;BF$1&amp;$A57)</f>
        <v>0</v>
      </c>
      <c r="BG57" cm="1">
        <f t="array" aca="1" ref="BG57" ca="1">INDIRECT($A$1&amp;BG$1&amp;$A57)</f>
        <v>0</v>
      </c>
      <c r="BH57" cm="1">
        <f t="array" aca="1" ref="BH57" ca="1">INDIRECT($A$1&amp;BH$1&amp;$A57)</f>
        <v>0</v>
      </c>
      <c r="BI57" cm="1">
        <f t="array" aca="1" ref="BI57" ca="1">INDIRECT($A$1&amp;BI$1&amp;$A57)</f>
        <v>0</v>
      </c>
      <c r="BJ57" cm="1">
        <f t="array" aca="1" ref="BJ57" ca="1">INDIRECT($A$1&amp;BJ$1&amp;$A57)</f>
        <v>0</v>
      </c>
      <c r="BK57" cm="1">
        <f t="array" aca="1" ref="BK57" ca="1">INDIRECT($A$1&amp;BK$1&amp;$A57)</f>
        <v>0</v>
      </c>
      <c r="BL57" cm="1">
        <f t="array" aca="1" ref="BL57" ca="1">INDIRECT($A$1&amp;BL$1&amp;$A57)</f>
        <v>0</v>
      </c>
      <c r="BM57" cm="1">
        <f t="array" aca="1" ref="BM57" ca="1">INDIRECT($A$1&amp;BM$1&amp;$A57)</f>
        <v>0</v>
      </c>
      <c r="BN57" cm="1">
        <f t="array" aca="1" ref="BN57" ca="1">INDIRECT($A$1&amp;BN$1&amp;$A57)</f>
        <v>0</v>
      </c>
      <c r="BO57" cm="1">
        <f t="array" aca="1" ref="BO57" ca="1">INDIRECT($A$1&amp;BO$1&amp;$A57)</f>
        <v>0</v>
      </c>
      <c r="BP57" cm="1">
        <f t="array" aca="1" ref="BP57" ca="1">INDIRECT($A$1&amp;BP$1&amp;$A57)</f>
        <v>0</v>
      </c>
      <c r="BQ57" cm="1">
        <f t="array" aca="1" ref="BQ57" ca="1">INDIRECT($A$1&amp;BQ$1&amp;$A57)</f>
        <v>0</v>
      </c>
      <c r="BR57" cm="1">
        <f t="array" aca="1" ref="BR57" ca="1">INDIRECT($A$1&amp;BR$1&amp;$A57)</f>
        <v>0</v>
      </c>
      <c r="BS57" cm="1">
        <f t="array" aca="1" ref="BS57" ca="1">INDIRECT($A$1&amp;BS$1&amp;$A57)</f>
        <v>0</v>
      </c>
      <c r="BT57" cm="1">
        <f t="array" aca="1" ref="BT57" ca="1">INDIRECT($A$1&amp;BT$1&amp;$A57)</f>
        <v>0</v>
      </c>
      <c r="BU57" cm="1">
        <f t="array" aca="1" ref="BU57" ca="1">INDIRECT($A$1&amp;BU$1&amp;$A57)</f>
        <v>0</v>
      </c>
    </row>
    <row r="58" spans="1:73" x14ac:dyDescent="0.35">
      <c r="A58" s="65">
        <f t="shared" si="2"/>
        <v>43</v>
      </c>
      <c r="C58" t="str" cm="1">
        <f t="array" aca="1" ref="C58" ca="1">INDIRECT($A$1&amp;C$1&amp;$A58)</f>
        <v>marche_gorgadji</v>
      </c>
      <c r="D58">
        <f t="shared" ca="1" si="9"/>
        <v>1</v>
      </c>
      <c r="E58">
        <f t="shared" ca="1" si="9"/>
        <v>0</v>
      </c>
      <c r="F58">
        <f t="shared" ca="1" si="9"/>
        <v>0</v>
      </c>
      <c r="G58">
        <f t="shared" ca="1" si="9"/>
        <v>1</v>
      </c>
      <c r="H58">
        <f t="shared" ca="1" si="9"/>
        <v>0</v>
      </c>
      <c r="I58">
        <f t="shared" ca="1" si="9"/>
        <v>1</v>
      </c>
      <c r="J58">
        <f t="shared" ca="1" si="9"/>
        <v>1</v>
      </c>
      <c r="K58">
        <f t="shared" ca="1" si="9"/>
        <v>0</v>
      </c>
      <c r="L58">
        <f t="shared" ca="1" si="9"/>
        <v>0</v>
      </c>
      <c r="M58">
        <f t="shared" ca="1" si="9"/>
        <v>0</v>
      </c>
      <c r="N58">
        <f t="shared" ca="1" si="9"/>
        <v>0</v>
      </c>
      <c r="P58" cm="1">
        <f t="array" aca="1" ref="P58" ca="1">INDIRECT($A$1&amp;P$1&amp;$A58)</f>
        <v>0</v>
      </c>
      <c r="Q58" cm="1">
        <f t="array" aca="1" ref="Q58" ca="1">INDIRECT($A$1&amp;Q$1&amp;$A58)</f>
        <v>0</v>
      </c>
      <c r="R58" cm="1">
        <f t="array" aca="1" ref="R58" ca="1">INDIRECT($A$1&amp;R$1&amp;$A58)</f>
        <v>0</v>
      </c>
      <c r="S58" cm="1">
        <f t="array" aca="1" ref="S58" ca="1">INDIRECT($A$1&amp;S$1&amp;$A58)</f>
        <v>0</v>
      </c>
      <c r="T58" cm="1">
        <f t="array" aca="1" ref="T58" ca="1">INDIRECT($A$1&amp;T$1&amp;$A58)</f>
        <v>0</v>
      </c>
      <c r="U58" cm="1">
        <f t="array" aca="1" ref="U58" ca="1">INDIRECT($A$1&amp;U$1&amp;$A58)</f>
        <v>0</v>
      </c>
      <c r="V58" cm="1">
        <f t="array" aca="1" ref="V58" ca="1">INDIRECT($A$1&amp;V$1&amp;$A58)</f>
        <v>0</v>
      </c>
      <c r="W58" cm="1">
        <f t="array" aca="1" ref="W58" ca="1">INDIRECT($A$1&amp;W$1&amp;$A58)</f>
        <v>0</v>
      </c>
      <c r="X58" cm="1">
        <f t="array" aca="1" ref="X58" ca="1">INDIRECT($A$1&amp;X$1&amp;$A58)</f>
        <v>0</v>
      </c>
      <c r="Y58" cm="1">
        <f t="array" aca="1" ref="Y58" ca="1">INDIRECT($A$1&amp;Y$1&amp;$A58)</f>
        <v>0</v>
      </c>
      <c r="Z58" cm="1">
        <f t="array" aca="1" ref="Z58" ca="1">INDIRECT($A$1&amp;Z$1&amp;$A58)</f>
        <v>0</v>
      </c>
      <c r="AA58" cm="1">
        <f t="array" aca="1" ref="AA58" ca="1">INDIRECT($A$1&amp;AA$1&amp;$A58)</f>
        <v>0</v>
      </c>
      <c r="AB58" cm="1">
        <f t="array" aca="1" ref="AB58" ca="1">INDIRECT($A$1&amp;AB$1&amp;$A58)</f>
        <v>0</v>
      </c>
      <c r="AC58" cm="1">
        <f t="array" aca="1" ref="AC58" ca="1">INDIRECT($A$1&amp;AC$1&amp;$A58)</f>
        <v>0</v>
      </c>
      <c r="AD58" cm="1">
        <f t="array" aca="1" ref="AD58" ca="1">INDIRECT($A$1&amp;AD$1&amp;$A58)</f>
        <v>0</v>
      </c>
      <c r="AE58" cm="1">
        <f t="array" aca="1" ref="AE58" ca="1">INDIRECT($A$1&amp;AE$1&amp;$A58)</f>
        <v>0</v>
      </c>
      <c r="AF58" t="str" cm="1">
        <f t="array" aca="1" ref="AF58" ca="1">INDIRECT($A$1&amp;AF$1&amp;$A58)</f>
        <v>peudisponible</v>
      </c>
      <c r="AG58" cm="1">
        <f t="array" aca="1" ref="AG58" ca="1">INDIRECT($A$1&amp;AG$1&amp;$A58)</f>
        <v>0</v>
      </c>
      <c r="AH58" cm="1">
        <f t="array" aca="1" ref="AH58" ca="1">INDIRECT($A$1&amp;AH$1&amp;$A58)</f>
        <v>0</v>
      </c>
      <c r="AI58" cm="1">
        <f t="array" aca="1" ref="AI58" ca="1">INDIRECT($A$1&amp;AI$1&amp;$A58)</f>
        <v>0</v>
      </c>
      <c r="AJ58" cm="1">
        <f t="array" aca="1" ref="AJ58" ca="1">INDIRECT($A$1&amp;AJ$1&amp;$A58)</f>
        <v>0</v>
      </c>
      <c r="AK58" cm="1">
        <f t="array" aca="1" ref="AK58" ca="1">INDIRECT($A$1&amp;AK$1&amp;$A58)</f>
        <v>0</v>
      </c>
      <c r="AM58">
        <f t="shared" ca="1" si="10"/>
        <v>0</v>
      </c>
      <c r="AN58">
        <f t="shared" ca="1" si="10"/>
        <v>1</v>
      </c>
      <c r="AO58">
        <f t="shared" ca="1" si="10"/>
        <v>0</v>
      </c>
      <c r="AP58">
        <f t="shared" ca="1" si="10"/>
        <v>0</v>
      </c>
      <c r="AQ58">
        <f t="shared" ca="1" si="10"/>
        <v>1</v>
      </c>
      <c r="AR58">
        <f t="shared" ca="1" si="10"/>
        <v>0</v>
      </c>
      <c r="AS58">
        <f t="shared" ca="1" si="10"/>
        <v>0</v>
      </c>
      <c r="AU58" cm="1">
        <f t="array" aca="1" ref="AU58" ca="1">INDIRECT($A$1&amp;AU$1&amp;$A58)</f>
        <v>0</v>
      </c>
      <c r="AV58" cm="1">
        <f t="array" aca="1" ref="AV58" ca="1">INDIRECT($A$1&amp;AV$1&amp;$A58)</f>
        <v>0</v>
      </c>
      <c r="AW58" cm="1">
        <f t="array" aca="1" ref="AW58" ca="1">INDIRECT($A$1&amp;AW$1&amp;$A58)</f>
        <v>0</v>
      </c>
      <c r="AX58" cm="1">
        <f t="array" aca="1" ref="AX58" ca="1">INDIRECT($A$1&amp;AX$1&amp;$A58)</f>
        <v>0</v>
      </c>
      <c r="AY58" cm="1">
        <f t="array" aca="1" ref="AY58" ca="1">INDIRECT($A$1&amp;AY$1&amp;$A58)</f>
        <v>0</v>
      </c>
      <c r="AZ58" cm="1">
        <f t="array" aca="1" ref="AZ58" ca="1">INDIRECT($A$1&amp;AZ$1&amp;$A58)</f>
        <v>0</v>
      </c>
      <c r="BA58" cm="1">
        <f t="array" aca="1" ref="BA58" ca="1">INDIRECT($A$1&amp;BA$1&amp;$A58)</f>
        <v>0</v>
      </c>
      <c r="BB58" cm="1">
        <f t="array" aca="1" ref="BB58" ca="1">INDIRECT($A$1&amp;BB$1&amp;$A58)</f>
        <v>0</v>
      </c>
      <c r="BC58" cm="1">
        <f t="array" aca="1" ref="BC58" ca="1">INDIRECT($A$1&amp;BC$1&amp;$A58)</f>
        <v>0</v>
      </c>
      <c r="BD58" cm="1">
        <f t="array" aca="1" ref="BD58" ca="1">INDIRECT($A$1&amp;BD$1&amp;$A58)</f>
        <v>0</v>
      </c>
      <c r="BE58" cm="1">
        <f t="array" aca="1" ref="BE58" ca="1">INDIRECT($A$1&amp;BE$1&amp;$A58)</f>
        <v>0</v>
      </c>
      <c r="BF58" cm="1">
        <f t="array" aca="1" ref="BF58" ca="1">INDIRECT($A$1&amp;BF$1&amp;$A58)</f>
        <v>0</v>
      </c>
      <c r="BG58" cm="1">
        <f t="array" aca="1" ref="BG58" ca="1">INDIRECT($A$1&amp;BG$1&amp;$A58)</f>
        <v>0</v>
      </c>
      <c r="BH58" cm="1">
        <f t="array" aca="1" ref="BH58" ca="1">INDIRECT($A$1&amp;BH$1&amp;$A58)</f>
        <v>0</v>
      </c>
      <c r="BI58" cm="1">
        <f t="array" aca="1" ref="BI58" ca="1">INDIRECT($A$1&amp;BI$1&amp;$A58)</f>
        <v>0</v>
      </c>
      <c r="BJ58" cm="1">
        <f t="array" aca="1" ref="BJ58" ca="1">INDIRECT($A$1&amp;BJ$1&amp;$A58)</f>
        <v>0</v>
      </c>
      <c r="BK58" cm="1">
        <f t="array" aca="1" ref="BK58" ca="1">INDIRECT($A$1&amp;BK$1&amp;$A58)</f>
        <v>0</v>
      </c>
      <c r="BL58" cm="1">
        <f t="array" aca="1" ref="BL58" ca="1">INDIRECT($A$1&amp;BL$1&amp;$A58)</f>
        <v>0</v>
      </c>
      <c r="BM58" cm="1">
        <f t="array" aca="1" ref="BM58" ca="1">INDIRECT($A$1&amp;BM$1&amp;$A58)</f>
        <v>0</v>
      </c>
      <c r="BN58" cm="1">
        <f t="array" aca="1" ref="BN58" ca="1">INDIRECT($A$1&amp;BN$1&amp;$A58)</f>
        <v>0</v>
      </c>
      <c r="BO58" cm="1">
        <f t="array" aca="1" ref="BO58" ca="1">INDIRECT($A$1&amp;BO$1&amp;$A58)</f>
        <v>0</v>
      </c>
      <c r="BP58" cm="1">
        <f t="array" aca="1" ref="BP58" ca="1">INDIRECT($A$1&amp;BP$1&amp;$A58)</f>
        <v>0</v>
      </c>
      <c r="BQ58" cm="1">
        <f t="array" aca="1" ref="BQ58" ca="1">INDIRECT($A$1&amp;BQ$1&amp;$A58)</f>
        <v>0</v>
      </c>
      <c r="BR58" cm="1">
        <f t="array" aca="1" ref="BR58" ca="1">INDIRECT($A$1&amp;BR$1&amp;$A58)</f>
        <v>0</v>
      </c>
      <c r="BS58" cm="1">
        <f t="array" aca="1" ref="BS58" ca="1">INDIRECT($A$1&amp;BS$1&amp;$A58)</f>
        <v>0</v>
      </c>
      <c r="BT58" cm="1">
        <f t="array" aca="1" ref="BT58" ca="1">INDIRECT($A$1&amp;BT$1&amp;$A58)</f>
        <v>0</v>
      </c>
      <c r="BU58" cm="1">
        <f t="array" aca="1" ref="BU58" ca="1">INDIRECT($A$1&amp;BU$1&amp;$A58)</f>
        <v>0</v>
      </c>
    </row>
    <row r="59" spans="1:73" x14ac:dyDescent="0.35">
      <c r="A59" s="65">
        <f t="shared" si="2"/>
        <v>44</v>
      </c>
      <c r="C59" t="str" cm="1">
        <f t="array" aca="1" ref="C59" ca="1">INDIRECT($A$1&amp;C$1&amp;$A59)</f>
        <v>marche_gorgadji</v>
      </c>
      <c r="D59">
        <f t="shared" ca="1" si="9"/>
        <v>1</v>
      </c>
      <c r="E59">
        <f t="shared" ca="1" si="9"/>
        <v>0</v>
      </c>
      <c r="F59">
        <f t="shared" ca="1" si="9"/>
        <v>0</v>
      </c>
      <c r="G59">
        <f t="shared" ca="1" si="9"/>
        <v>1</v>
      </c>
      <c r="H59">
        <f t="shared" ca="1" si="9"/>
        <v>0</v>
      </c>
      <c r="I59">
        <f t="shared" ca="1" si="9"/>
        <v>0</v>
      </c>
      <c r="J59">
        <f t="shared" ca="1" si="9"/>
        <v>1</v>
      </c>
      <c r="K59">
        <f t="shared" ca="1" si="9"/>
        <v>0</v>
      </c>
      <c r="L59">
        <f t="shared" ca="1" si="9"/>
        <v>0</v>
      </c>
      <c r="M59">
        <f t="shared" ca="1" si="9"/>
        <v>0</v>
      </c>
      <c r="N59">
        <f t="shared" ca="1" si="9"/>
        <v>0</v>
      </c>
      <c r="P59" cm="1">
        <f t="array" aca="1" ref="P59" ca="1">INDIRECT($A$1&amp;P$1&amp;$A59)</f>
        <v>0</v>
      </c>
      <c r="Q59" cm="1">
        <f t="array" aca="1" ref="Q59" ca="1">INDIRECT($A$1&amp;Q$1&amp;$A59)</f>
        <v>0</v>
      </c>
      <c r="R59" cm="1">
        <f t="array" aca="1" ref="R59" ca="1">INDIRECT($A$1&amp;R$1&amp;$A59)</f>
        <v>0</v>
      </c>
      <c r="S59" cm="1">
        <f t="array" aca="1" ref="S59" ca="1">INDIRECT($A$1&amp;S$1&amp;$A59)</f>
        <v>0</v>
      </c>
      <c r="T59" cm="1">
        <f t="array" aca="1" ref="T59" ca="1">INDIRECT($A$1&amp;T$1&amp;$A59)</f>
        <v>0</v>
      </c>
      <c r="U59" cm="1">
        <f t="array" aca="1" ref="U59" ca="1">INDIRECT($A$1&amp;U$1&amp;$A59)</f>
        <v>0</v>
      </c>
      <c r="V59" cm="1">
        <f t="array" aca="1" ref="V59" ca="1">INDIRECT($A$1&amp;V$1&amp;$A59)</f>
        <v>0</v>
      </c>
      <c r="W59" cm="1">
        <f t="array" aca="1" ref="W59" ca="1">INDIRECT($A$1&amp;W$1&amp;$A59)</f>
        <v>0</v>
      </c>
      <c r="X59" cm="1">
        <f t="array" aca="1" ref="X59" ca="1">INDIRECT($A$1&amp;X$1&amp;$A59)</f>
        <v>0</v>
      </c>
      <c r="Y59" cm="1">
        <f t="array" aca="1" ref="Y59" ca="1">INDIRECT($A$1&amp;Y$1&amp;$A59)</f>
        <v>0</v>
      </c>
      <c r="Z59" cm="1">
        <f t="array" aca="1" ref="Z59" ca="1">INDIRECT($A$1&amp;Z$1&amp;$A59)</f>
        <v>0</v>
      </c>
      <c r="AA59" cm="1">
        <f t="array" aca="1" ref="AA59" ca="1">INDIRECT($A$1&amp;AA$1&amp;$A59)</f>
        <v>0</v>
      </c>
      <c r="AB59" cm="1">
        <f t="array" aca="1" ref="AB59" ca="1">INDIRECT($A$1&amp;AB$1&amp;$A59)</f>
        <v>0</v>
      </c>
      <c r="AC59" cm="1">
        <f t="array" aca="1" ref="AC59" ca="1">INDIRECT($A$1&amp;AC$1&amp;$A59)</f>
        <v>0</v>
      </c>
      <c r="AD59" cm="1">
        <f t="array" aca="1" ref="AD59" ca="1">INDIRECT($A$1&amp;AD$1&amp;$A59)</f>
        <v>0</v>
      </c>
      <c r="AE59" cm="1">
        <f t="array" aca="1" ref="AE59" ca="1">INDIRECT($A$1&amp;AE$1&amp;$A59)</f>
        <v>0</v>
      </c>
      <c r="AF59" t="str" cm="1">
        <f t="array" aca="1" ref="AF59" ca="1">INDIRECT($A$1&amp;AF$1&amp;$A59)</f>
        <v>peudisponible</v>
      </c>
      <c r="AG59" cm="1">
        <f t="array" aca="1" ref="AG59" ca="1">INDIRECT($A$1&amp;AG$1&amp;$A59)</f>
        <v>0</v>
      </c>
      <c r="AH59" cm="1">
        <f t="array" aca="1" ref="AH59" ca="1">INDIRECT($A$1&amp;AH$1&amp;$A59)</f>
        <v>0</v>
      </c>
      <c r="AI59" cm="1">
        <f t="array" aca="1" ref="AI59" ca="1">INDIRECT($A$1&amp;AI$1&amp;$A59)</f>
        <v>0</v>
      </c>
      <c r="AJ59" cm="1">
        <f t="array" aca="1" ref="AJ59" ca="1">INDIRECT($A$1&amp;AJ$1&amp;$A59)</f>
        <v>0</v>
      </c>
      <c r="AK59" cm="1">
        <f t="array" aca="1" ref="AK59" ca="1">INDIRECT($A$1&amp;AK$1&amp;$A59)</f>
        <v>0</v>
      </c>
      <c r="AM59">
        <f t="shared" ca="1" si="10"/>
        <v>0</v>
      </c>
      <c r="AN59">
        <f t="shared" ca="1" si="10"/>
        <v>1</v>
      </c>
      <c r="AO59">
        <f t="shared" ca="1" si="10"/>
        <v>0</v>
      </c>
      <c r="AP59">
        <f t="shared" ca="1" si="10"/>
        <v>0</v>
      </c>
      <c r="AQ59">
        <f t="shared" ca="1" si="10"/>
        <v>1</v>
      </c>
      <c r="AR59">
        <f t="shared" ca="1" si="10"/>
        <v>0</v>
      </c>
      <c r="AS59">
        <f t="shared" ca="1" si="10"/>
        <v>0</v>
      </c>
      <c r="AU59" cm="1">
        <f t="array" aca="1" ref="AU59" ca="1">INDIRECT($A$1&amp;AU$1&amp;$A59)</f>
        <v>0</v>
      </c>
      <c r="AV59" cm="1">
        <f t="array" aca="1" ref="AV59" ca="1">INDIRECT($A$1&amp;AV$1&amp;$A59)</f>
        <v>0</v>
      </c>
      <c r="AW59" cm="1">
        <f t="array" aca="1" ref="AW59" ca="1">INDIRECT($A$1&amp;AW$1&amp;$A59)</f>
        <v>0</v>
      </c>
      <c r="AX59" cm="1">
        <f t="array" aca="1" ref="AX59" ca="1">INDIRECT($A$1&amp;AX$1&amp;$A59)</f>
        <v>0</v>
      </c>
      <c r="AY59" cm="1">
        <f t="array" aca="1" ref="AY59" ca="1">INDIRECT($A$1&amp;AY$1&amp;$A59)</f>
        <v>0</v>
      </c>
      <c r="AZ59" cm="1">
        <f t="array" aca="1" ref="AZ59" ca="1">INDIRECT($A$1&amp;AZ$1&amp;$A59)</f>
        <v>0</v>
      </c>
      <c r="BA59" cm="1">
        <f t="array" aca="1" ref="BA59" ca="1">INDIRECT($A$1&amp;BA$1&amp;$A59)</f>
        <v>0</v>
      </c>
      <c r="BB59" cm="1">
        <f t="array" aca="1" ref="BB59" ca="1">INDIRECT($A$1&amp;BB$1&amp;$A59)</f>
        <v>0</v>
      </c>
      <c r="BC59" cm="1">
        <f t="array" aca="1" ref="BC59" ca="1">INDIRECT($A$1&amp;BC$1&amp;$A59)</f>
        <v>0</v>
      </c>
      <c r="BD59" cm="1">
        <f t="array" aca="1" ref="BD59" ca="1">INDIRECT($A$1&amp;BD$1&amp;$A59)</f>
        <v>0</v>
      </c>
      <c r="BE59" cm="1">
        <f t="array" aca="1" ref="BE59" ca="1">INDIRECT($A$1&amp;BE$1&amp;$A59)</f>
        <v>0</v>
      </c>
      <c r="BF59" cm="1">
        <f t="array" aca="1" ref="BF59" ca="1">INDIRECT($A$1&amp;BF$1&amp;$A59)</f>
        <v>0</v>
      </c>
      <c r="BG59" cm="1">
        <f t="array" aca="1" ref="BG59" ca="1">INDIRECT($A$1&amp;BG$1&amp;$A59)</f>
        <v>0</v>
      </c>
      <c r="BH59" cm="1">
        <f t="array" aca="1" ref="BH59" ca="1">INDIRECT($A$1&amp;BH$1&amp;$A59)</f>
        <v>0</v>
      </c>
      <c r="BI59" cm="1">
        <f t="array" aca="1" ref="BI59" ca="1">INDIRECT($A$1&amp;BI$1&amp;$A59)</f>
        <v>0</v>
      </c>
      <c r="BJ59" cm="1">
        <f t="array" aca="1" ref="BJ59" ca="1">INDIRECT($A$1&amp;BJ$1&amp;$A59)</f>
        <v>0</v>
      </c>
      <c r="BK59" cm="1">
        <f t="array" aca="1" ref="BK59" ca="1">INDIRECT($A$1&amp;BK$1&amp;$A59)</f>
        <v>0</v>
      </c>
      <c r="BL59" cm="1">
        <f t="array" aca="1" ref="BL59" ca="1">INDIRECT($A$1&amp;BL$1&amp;$A59)</f>
        <v>0</v>
      </c>
      <c r="BM59" cm="1">
        <f t="array" aca="1" ref="BM59" ca="1">INDIRECT($A$1&amp;BM$1&amp;$A59)</f>
        <v>0</v>
      </c>
      <c r="BN59" cm="1">
        <f t="array" aca="1" ref="BN59" ca="1">INDIRECT($A$1&amp;BN$1&amp;$A59)</f>
        <v>0</v>
      </c>
      <c r="BO59" cm="1">
        <f t="array" aca="1" ref="BO59" ca="1">INDIRECT($A$1&amp;BO$1&amp;$A59)</f>
        <v>0</v>
      </c>
      <c r="BP59" cm="1">
        <f t="array" aca="1" ref="BP59" ca="1">INDIRECT($A$1&amp;BP$1&amp;$A59)</f>
        <v>0</v>
      </c>
      <c r="BQ59" cm="1">
        <f t="array" aca="1" ref="BQ59" ca="1">INDIRECT($A$1&amp;BQ$1&amp;$A59)</f>
        <v>0</v>
      </c>
      <c r="BR59" cm="1">
        <f t="array" aca="1" ref="BR59" ca="1">INDIRECT($A$1&amp;BR$1&amp;$A59)</f>
        <v>0</v>
      </c>
      <c r="BS59" cm="1">
        <f t="array" aca="1" ref="BS59" ca="1">INDIRECT($A$1&amp;BS$1&amp;$A59)</f>
        <v>0</v>
      </c>
      <c r="BT59" cm="1">
        <f t="array" aca="1" ref="BT59" ca="1">INDIRECT($A$1&amp;BT$1&amp;$A59)</f>
        <v>0</v>
      </c>
      <c r="BU59" cm="1">
        <f t="array" aca="1" ref="BU59" ca="1">INDIRECT($A$1&amp;BU$1&amp;$A59)</f>
        <v>0</v>
      </c>
    </row>
    <row r="60" spans="1:73" x14ac:dyDescent="0.35">
      <c r="A60" s="65">
        <f t="shared" si="2"/>
        <v>45</v>
      </c>
      <c r="C60" t="str" cm="1">
        <f t="array" aca="1" ref="C60" ca="1">INDIRECT($A$1&amp;C$1&amp;$A60)</f>
        <v>marche_gorgadji</v>
      </c>
      <c r="D60">
        <f t="shared" ca="1" si="9"/>
        <v>1</v>
      </c>
      <c r="E60">
        <f t="shared" ca="1" si="9"/>
        <v>0</v>
      </c>
      <c r="F60">
        <f t="shared" ca="1" si="9"/>
        <v>0</v>
      </c>
      <c r="G60">
        <f t="shared" ca="1" si="9"/>
        <v>1</v>
      </c>
      <c r="H60">
        <f t="shared" ca="1" si="9"/>
        <v>0</v>
      </c>
      <c r="I60">
        <f t="shared" ca="1" si="9"/>
        <v>1</v>
      </c>
      <c r="J60">
        <f t="shared" ca="1" si="9"/>
        <v>1</v>
      </c>
      <c r="K60">
        <f t="shared" ca="1" si="9"/>
        <v>0</v>
      </c>
      <c r="L60">
        <f t="shared" ca="1" si="9"/>
        <v>0</v>
      </c>
      <c r="M60">
        <f t="shared" ca="1" si="9"/>
        <v>0</v>
      </c>
      <c r="N60">
        <f t="shared" ca="1" si="9"/>
        <v>0</v>
      </c>
      <c r="P60" cm="1">
        <f t="array" aca="1" ref="P60" ca="1">INDIRECT($A$1&amp;P$1&amp;$A60)</f>
        <v>0</v>
      </c>
      <c r="Q60" cm="1">
        <f t="array" aca="1" ref="Q60" ca="1">INDIRECT($A$1&amp;Q$1&amp;$A60)</f>
        <v>0</v>
      </c>
      <c r="R60" cm="1">
        <f t="array" aca="1" ref="R60" ca="1">INDIRECT($A$1&amp;R$1&amp;$A60)</f>
        <v>0</v>
      </c>
      <c r="S60" cm="1">
        <f t="array" aca="1" ref="S60" ca="1">INDIRECT($A$1&amp;S$1&amp;$A60)</f>
        <v>0</v>
      </c>
      <c r="T60" cm="1">
        <f t="array" aca="1" ref="T60" ca="1">INDIRECT($A$1&amp;T$1&amp;$A60)</f>
        <v>0</v>
      </c>
      <c r="U60" cm="1">
        <f t="array" aca="1" ref="U60" ca="1">INDIRECT($A$1&amp;U$1&amp;$A60)</f>
        <v>0</v>
      </c>
      <c r="V60" cm="1">
        <f t="array" aca="1" ref="V60" ca="1">INDIRECT($A$1&amp;V$1&amp;$A60)</f>
        <v>0</v>
      </c>
      <c r="W60" cm="1">
        <f t="array" aca="1" ref="W60" ca="1">INDIRECT($A$1&amp;W$1&amp;$A60)</f>
        <v>0</v>
      </c>
      <c r="X60" cm="1">
        <f t="array" aca="1" ref="X60" ca="1">INDIRECT($A$1&amp;X$1&amp;$A60)</f>
        <v>0</v>
      </c>
      <c r="Y60" cm="1">
        <f t="array" aca="1" ref="Y60" ca="1">INDIRECT($A$1&amp;Y$1&amp;$A60)</f>
        <v>0</v>
      </c>
      <c r="Z60" cm="1">
        <f t="array" aca="1" ref="Z60" ca="1">INDIRECT($A$1&amp;Z$1&amp;$A60)</f>
        <v>0</v>
      </c>
      <c r="AA60" cm="1">
        <f t="array" aca="1" ref="AA60" ca="1">INDIRECT($A$1&amp;AA$1&amp;$A60)</f>
        <v>0</v>
      </c>
      <c r="AB60" cm="1">
        <f t="array" aca="1" ref="AB60" ca="1">INDIRECT($A$1&amp;AB$1&amp;$A60)</f>
        <v>0</v>
      </c>
      <c r="AC60" cm="1">
        <f t="array" aca="1" ref="AC60" ca="1">INDIRECT($A$1&amp;AC$1&amp;$A60)</f>
        <v>0</v>
      </c>
      <c r="AD60" cm="1">
        <f t="array" aca="1" ref="AD60" ca="1">INDIRECT($A$1&amp;AD$1&amp;$A60)</f>
        <v>0</v>
      </c>
      <c r="AE60" cm="1">
        <f t="array" aca="1" ref="AE60" ca="1">INDIRECT($A$1&amp;AE$1&amp;$A60)</f>
        <v>0</v>
      </c>
      <c r="AF60" t="str" cm="1">
        <f t="array" aca="1" ref="AF60" ca="1">INDIRECT($A$1&amp;AF$1&amp;$A60)</f>
        <v>peudisponible</v>
      </c>
      <c r="AG60" cm="1">
        <f t="array" aca="1" ref="AG60" ca="1">INDIRECT($A$1&amp;AG$1&amp;$A60)</f>
        <v>0</v>
      </c>
      <c r="AH60" cm="1">
        <f t="array" aca="1" ref="AH60" ca="1">INDIRECT($A$1&amp;AH$1&amp;$A60)</f>
        <v>0</v>
      </c>
      <c r="AI60" cm="1">
        <f t="array" aca="1" ref="AI60" ca="1">INDIRECT($A$1&amp;AI$1&amp;$A60)</f>
        <v>0</v>
      </c>
      <c r="AJ60" cm="1">
        <f t="array" aca="1" ref="AJ60" ca="1">INDIRECT($A$1&amp;AJ$1&amp;$A60)</f>
        <v>0</v>
      </c>
      <c r="AK60" cm="1">
        <f t="array" aca="1" ref="AK60" ca="1">INDIRECT($A$1&amp;AK$1&amp;$A60)</f>
        <v>0</v>
      </c>
      <c r="AM60">
        <f t="shared" ca="1" si="10"/>
        <v>0</v>
      </c>
      <c r="AN60">
        <f t="shared" ca="1" si="10"/>
        <v>1</v>
      </c>
      <c r="AO60">
        <f t="shared" ca="1" si="10"/>
        <v>0</v>
      </c>
      <c r="AP60">
        <f t="shared" ca="1" si="10"/>
        <v>0</v>
      </c>
      <c r="AQ60">
        <f t="shared" ca="1" si="10"/>
        <v>1</v>
      </c>
      <c r="AR60">
        <f t="shared" ca="1" si="10"/>
        <v>0</v>
      </c>
      <c r="AS60">
        <f t="shared" ca="1" si="10"/>
        <v>0</v>
      </c>
      <c r="AU60" cm="1">
        <f t="array" aca="1" ref="AU60" ca="1">INDIRECT($A$1&amp;AU$1&amp;$A60)</f>
        <v>0</v>
      </c>
      <c r="AV60" cm="1">
        <f t="array" aca="1" ref="AV60" ca="1">INDIRECT($A$1&amp;AV$1&amp;$A60)</f>
        <v>0</v>
      </c>
      <c r="AW60" cm="1">
        <f t="array" aca="1" ref="AW60" ca="1">INDIRECT($A$1&amp;AW$1&amp;$A60)</f>
        <v>0</v>
      </c>
      <c r="AX60" cm="1">
        <f t="array" aca="1" ref="AX60" ca="1">INDIRECT($A$1&amp;AX$1&amp;$A60)</f>
        <v>0</v>
      </c>
      <c r="AY60" cm="1">
        <f t="array" aca="1" ref="AY60" ca="1">INDIRECT($A$1&amp;AY$1&amp;$A60)</f>
        <v>0</v>
      </c>
      <c r="AZ60" cm="1">
        <f t="array" aca="1" ref="AZ60" ca="1">INDIRECT($A$1&amp;AZ$1&amp;$A60)</f>
        <v>0</v>
      </c>
      <c r="BA60" cm="1">
        <f t="array" aca="1" ref="BA60" ca="1">INDIRECT($A$1&amp;BA$1&amp;$A60)</f>
        <v>0</v>
      </c>
      <c r="BB60" cm="1">
        <f t="array" aca="1" ref="BB60" ca="1">INDIRECT($A$1&amp;BB$1&amp;$A60)</f>
        <v>0</v>
      </c>
      <c r="BC60" cm="1">
        <f t="array" aca="1" ref="BC60" ca="1">INDIRECT($A$1&amp;BC$1&amp;$A60)</f>
        <v>0</v>
      </c>
      <c r="BD60" cm="1">
        <f t="array" aca="1" ref="BD60" ca="1">INDIRECT($A$1&amp;BD$1&amp;$A60)</f>
        <v>0</v>
      </c>
      <c r="BE60" cm="1">
        <f t="array" aca="1" ref="BE60" ca="1">INDIRECT($A$1&amp;BE$1&amp;$A60)</f>
        <v>0</v>
      </c>
      <c r="BF60" cm="1">
        <f t="array" aca="1" ref="BF60" ca="1">INDIRECT($A$1&amp;BF$1&amp;$A60)</f>
        <v>0</v>
      </c>
      <c r="BG60" cm="1">
        <f t="array" aca="1" ref="BG60" ca="1">INDIRECT($A$1&amp;BG$1&amp;$A60)</f>
        <v>0</v>
      </c>
      <c r="BH60" cm="1">
        <f t="array" aca="1" ref="BH60" ca="1">INDIRECT($A$1&amp;BH$1&amp;$A60)</f>
        <v>0</v>
      </c>
      <c r="BI60" cm="1">
        <f t="array" aca="1" ref="BI60" ca="1">INDIRECT($A$1&amp;BI$1&amp;$A60)</f>
        <v>0</v>
      </c>
      <c r="BJ60" cm="1">
        <f t="array" aca="1" ref="BJ60" ca="1">INDIRECT($A$1&amp;BJ$1&amp;$A60)</f>
        <v>0</v>
      </c>
      <c r="BK60" cm="1">
        <f t="array" aca="1" ref="BK60" ca="1">INDIRECT($A$1&amp;BK$1&amp;$A60)</f>
        <v>0</v>
      </c>
      <c r="BL60" cm="1">
        <f t="array" aca="1" ref="BL60" ca="1">INDIRECT($A$1&amp;BL$1&amp;$A60)</f>
        <v>0</v>
      </c>
      <c r="BM60" cm="1">
        <f t="array" aca="1" ref="BM60" ca="1">INDIRECT($A$1&amp;BM$1&amp;$A60)</f>
        <v>0</v>
      </c>
      <c r="BN60" cm="1">
        <f t="array" aca="1" ref="BN60" ca="1">INDIRECT($A$1&amp;BN$1&amp;$A60)</f>
        <v>0</v>
      </c>
      <c r="BO60" cm="1">
        <f t="array" aca="1" ref="BO60" ca="1">INDIRECT($A$1&amp;BO$1&amp;$A60)</f>
        <v>0</v>
      </c>
      <c r="BP60" cm="1">
        <f t="array" aca="1" ref="BP60" ca="1">INDIRECT($A$1&amp;BP$1&amp;$A60)</f>
        <v>0</v>
      </c>
      <c r="BQ60" cm="1">
        <f t="array" aca="1" ref="BQ60" ca="1">INDIRECT($A$1&amp;BQ$1&amp;$A60)</f>
        <v>0</v>
      </c>
      <c r="BR60" cm="1">
        <f t="array" aca="1" ref="BR60" ca="1">INDIRECT($A$1&amp;BR$1&amp;$A60)</f>
        <v>0</v>
      </c>
      <c r="BS60" cm="1">
        <f t="array" aca="1" ref="BS60" ca="1">INDIRECT($A$1&amp;BS$1&amp;$A60)</f>
        <v>0</v>
      </c>
      <c r="BT60" cm="1">
        <f t="array" aca="1" ref="BT60" ca="1">INDIRECT($A$1&amp;BT$1&amp;$A60)</f>
        <v>0</v>
      </c>
      <c r="BU60" cm="1">
        <f t="array" aca="1" ref="BU60" ca="1">INDIRECT($A$1&amp;BU$1&amp;$A60)</f>
        <v>0</v>
      </c>
    </row>
    <row r="61" spans="1:73" x14ac:dyDescent="0.35">
      <c r="A61" s="65">
        <f t="shared" si="2"/>
        <v>46</v>
      </c>
      <c r="C61" t="str" cm="1">
        <f t="array" aca="1" ref="C61" ca="1">INDIRECT($A$1&amp;C$1&amp;$A61)</f>
        <v>marche_gorgadji</v>
      </c>
      <c r="D61">
        <f t="shared" ca="1" si="9"/>
        <v>1</v>
      </c>
      <c r="E61">
        <f t="shared" ca="1" si="9"/>
        <v>0</v>
      </c>
      <c r="F61">
        <f t="shared" ca="1" si="9"/>
        <v>0</v>
      </c>
      <c r="G61">
        <f t="shared" ca="1" si="9"/>
        <v>0</v>
      </c>
      <c r="H61">
        <f t="shared" ca="1" si="9"/>
        <v>0</v>
      </c>
      <c r="I61">
        <f t="shared" ca="1" si="9"/>
        <v>1</v>
      </c>
      <c r="J61">
        <f t="shared" ca="1" si="9"/>
        <v>1</v>
      </c>
      <c r="K61">
        <f t="shared" ca="1" si="9"/>
        <v>0</v>
      </c>
      <c r="L61">
        <f t="shared" ca="1" si="9"/>
        <v>0</v>
      </c>
      <c r="M61">
        <f t="shared" ca="1" si="9"/>
        <v>0</v>
      </c>
      <c r="N61">
        <f t="shared" ca="1" si="9"/>
        <v>0</v>
      </c>
      <c r="P61" cm="1">
        <f t="array" aca="1" ref="P61" ca="1">INDIRECT($A$1&amp;P$1&amp;$A61)</f>
        <v>0</v>
      </c>
      <c r="Q61" cm="1">
        <f t="array" aca="1" ref="Q61" ca="1">INDIRECT($A$1&amp;Q$1&amp;$A61)</f>
        <v>0</v>
      </c>
      <c r="R61" cm="1">
        <f t="array" aca="1" ref="R61" ca="1">INDIRECT($A$1&amp;R$1&amp;$A61)</f>
        <v>0</v>
      </c>
      <c r="S61" cm="1">
        <f t="array" aca="1" ref="S61" ca="1">INDIRECT($A$1&amp;S$1&amp;$A61)</f>
        <v>0</v>
      </c>
      <c r="T61" cm="1">
        <f t="array" aca="1" ref="T61" ca="1">INDIRECT($A$1&amp;T$1&amp;$A61)</f>
        <v>0</v>
      </c>
      <c r="U61" cm="1">
        <f t="array" aca="1" ref="U61" ca="1">INDIRECT($A$1&amp;U$1&amp;$A61)</f>
        <v>0</v>
      </c>
      <c r="V61" cm="1">
        <f t="array" aca="1" ref="V61" ca="1">INDIRECT($A$1&amp;V$1&amp;$A61)</f>
        <v>0</v>
      </c>
      <c r="W61" cm="1">
        <f t="array" aca="1" ref="W61" ca="1">INDIRECT($A$1&amp;W$1&amp;$A61)</f>
        <v>0</v>
      </c>
      <c r="X61" cm="1">
        <f t="array" aca="1" ref="X61" ca="1">INDIRECT($A$1&amp;X$1&amp;$A61)</f>
        <v>0</v>
      </c>
      <c r="Y61" cm="1">
        <f t="array" aca="1" ref="Y61" ca="1">INDIRECT($A$1&amp;Y$1&amp;$A61)</f>
        <v>0</v>
      </c>
      <c r="Z61" cm="1">
        <f t="array" aca="1" ref="Z61" ca="1">INDIRECT($A$1&amp;Z$1&amp;$A61)</f>
        <v>0</v>
      </c>
      <c r="AA61" cm="1">
        <f t="array" aca="1" ref="AA61" ca="1">INDIRECT($A$1&amp;AA$1&amp;$A61)</f>
        <v>0</v>
      </c>
      <c r="AB61" cm="1">
        <f t="array" aca="1" ref="AB61" ca="1">INDIRECT($A$1&amp;AB$1&amp;$A61)</f>
        <v>0</v>
      </c>
      <c r="AC61" cm="1">
        <f t="array" aca="1" ref="AC61" ca="1">INDIRECT($A$1&amp;AC$1&amp;$A61)</f>
        <v>0</v>
      </c>
      <c r="AD61" cm="1">
        <f t="array" aca="1" ref="AD61" ca="1">INDIRECT($A$1&amp;AD$1&amp;$A61)</f>
        <v>0</v>
      </c>
      <c r="AE61" cm="1">
        <f t="array" aca="1" ref="AE61" ca="1">INDIRECT($A$1&amp;AE$1&amp;$A61)</f>
        <v>0</v>
      </c>
      <c r="AF61" t="str" cm="1">
        <f t="array" aca="1" ref="AF61" ca="1">INDIRECT($A$1&amp;AF$1&amp;$A61)</f>
        <v>peudisponible</v>
      </c>
      <c r="AG61" cm="1">
        <f t="array" aca="1" ref="AG61" ca="1">INDIRECT($A$1&amp;AG$1&amp;$A61)</f>
        <v>0</v>
      </c>
      <c r="AH61" cm="1">
        <f t="array" aca="1" ref="AH61" ca="1">INDIRECT($A$1&amp;AH$1&amp;$A61)</f>
        <v>0</v>
      </c>
      <c r="AI61" cm="1">
        <f t="array" aca="1" ref="AI61" ca="1">INDIRECT($A$1&amp;AI$1&amp;$A61)</f>
        <v>0</v>
      </c>
      <c r="AJ61" cm="1">
        <f t="array" aca="1" ref="AJ61" ca="1">INDIRECT($A$1&amp;AJ$1&amp;$A61)</f>
        <v>0</v>
      </c>
      <c r="AK61" cm="1">
        <f t="array" aca="1" ref="AK61" ca="1">INDIRECT($A$1&amp;AK$1&amp;$A61)</f>
        <v>0</v>
      </c>
      <c r="AM61">
        <f t="shared" ca="1" si="10"/>
        <v>0</v>
      </c>
      <c r="AN61">
        <f t="shared" ca="1" si="10"/>
        <v>1</v>
      </c>
      <c r="AO61">
        <f t="shared" ca="1" si="10"/>
        <v>0</v>
      </c>
      <c r="AP61">
        <f t="shared" ca="1" si="10"/>
        <v>0</v>
      </c>
      <c r="AQ61">
        <f t="shared" ca="1" si="10"/>
        <v>1</v>
      </c>
      <c r="AR61">
        <f t="shared" ca="1" si="10"/>
        <v>0</v>
      </c>
      <c r="AS61">
        <f t="shared" ca="1" si="10"/>
        <v>0</v>
      </c>
      <c r="AU61" cm="1">
        <f t="array" aca="1" ref="AU61" ca="1">INDIRECT($A$1&amp;AU$1&amp;$A61)</f>
        <v>0</v>
      </c>
      <c r="AV61" cm="1">
        <f t="array" aca="1" ref="AV61" ca="1">INDIRECT($A$1&amp;AV$1&amp;$A61)</f>
        <v>0</v>
      </c>
      <c r="AW61" cm="1">
        <f t="array" aca="1" ref="AW61" ca="1">INDIRECT($A$1&amp;AW$1&amp;$A61)</f>
        <v>0</v>
      </c>
      <c r="AX61" cm="1">
        <f t="array" aca="1" ref="AX61" ca="1">INDIRECT($A$1&amp;AX$1&amp;$A61)</f>
        <v>0</v>
      </c>
      <c r="AY61" cm="1">
        <f t="array" aca="1" ref="AY61" ca="1">INDIRECT($A$1&amp;AY$1&amp;$A61)</f>
        <v>0</v>
      </c>
      <c r="AZ61" cm="1">
        <f t="array" aca="1" ref="AZ61" ca="1">INDIRECT($A$1&amp;AZ$1&amp;$A61)</f>
        <v>0</v>
      </c>
      <c r="BA61" cm="1">
        <f t="array" aca="1" ref="BA61" ca="1">INDIRECT($A$1&amp;BA$1&amp;$A61)</f>
        <v>0</v>
      </c>
      <c r="BB61" cm="1">
        <f t="array" aca="1" ref="BB61" ca="1">INDIRECT($A$1&amp;BB$1&amp;$A61)</f>
        <v>0</v>
      </c>
      <c r="BC61" cm="1">
        <f t="array" aca="1" ref="BC61" ca="1">INDIRECT($A$1&amp;BC$1&amp;$A61)</f>
        <v>0</v>
      </c>
      <c r="BD61" cm="1">
        <f t="array" aca="1" ref="BD61" ca="1">INDIRECT($A$1&amp;BD$1&amp;$A61)</f>
        <v>0</v>
      </c>
      <c r="BE61" cm="1">
        <f t="array" aca="1" ref="BE61" ca="1">INDIRECT($A$1&amp;BE$1&amp;$A61)</f>
        <v>0</v>
      </c>
      <c r="BF61" cm="1">
        <f t="array" aca="1" ref="BF61" ca="1">INDIRECT($A$1&amp;BF$1&amp;$A61)</f>
        <v>0</v>
      </c>
      <c r="BG61" cm="1">
        <f t="array" aca="1" ref="BG61" ca="1">INDIRECT($A$1&amp;BG$1&amp;$A61)</f>
        <v>0</v>
      </c>
      <c r="BH61" cm="1">
        <f t="array" aca="1" ref="BH61" ca="1">INDIRECT($A$1&amp;BH$1&amp;$A61)</f>
        <v>0</v>
      </c>
      <c r="BI61" cm="1">
        <f t="array" aca="1" ref="BI61" ca="1">INDIRECT($A$1&amp;BI$1&amp;$A61)</f>
        <v>0</v>
      </c>
      <c r="BJ61" cm="1">
        <f t="array" aca="1" ref="BJ61" ca="1">INDIRECT($A$1&amp;BJ$1&amp;$A61)</f>
        <v>0</v>
      </c>
      <c r="BK61" cm="1">
        <f t="array" aca="1" ref="BK61" ca="1">INDIRECT($A$1&amp;BK$1&amp;$A61)</f>
        <v>0</v>
      </c>
      <c r="BL61" cm="1">
        <f t="array" aca="1" ref="BL61" ca="1">INDIRECT($A$1&amp;BL$1&amp;$A61)</f>
        <v>0</v>
      </c>
      <c r="BM61" cm="1">
        <f t="array" aca="1" ref="BM61" ca="1">INDIRECT($A$1&amp;BM$1&amp;$A61)</f>
        <v>0</v>
      </c>
      <c r="BN61" cm="1">
        <f t="array" aca="1" ref="BN61" ca="1">INDIRECT($A$1&amp;BN$1&amp;$A61)</f>
        <v>0</v>
      </c>
      <c r="BO61" cm="1">
        <f t="array" aca="1" ref="BO61" ca="1">INDIRECT($A$1&amp;BO$1&amp;$A61)</f>
        <v>0</v>
      </c>
      <c r="BP61" cm="1">
        <f t="array" aca="1" ref="BP61" ca="1">INDIRECT($A$1&amp;BP$1&amp;$A61)</f>
        <v>0</v>
      </c>
      <c r="BQ61" cm="1">
        <f t="array" aca="1" ref="BQ61" ca="1">INDIRECT($A$1&amp;BQ$1&amp;$A61)</f>
        <v>0</v>
      </c>
      <c r="BR61" cm="1">
        <f t="array" aca="1" ref="BR61" ca="1">INDIRECT($A$1&amp;BR$1&amp;$A61)</f>
        <v>0</v>
      </c>
      <c r="BS61" cm="1">
        <f t="array" aca="1" ref="BS61" ca="1">INDIRECT($A$1&amp;BS$1&amp;$A61)</f>
        <v>0</v>
      </c>
      <c r="BT61" cm="1">
        <f t="array" aca="1" ref="BT61" ca="1">INDIRECT($A$1&amp;BT$1&amp;$A61)</f>
        <v>0</v>
      </c>
      <c r="BU61" cm="1">
        <f t="array" aca="1" ref="BU61" ca="1">INDIRECT($A$1&amp;BU$1&amp;$A61)</f>
        <v>0</v>
      </c>
    </row>
    <row r="62" spans="1:73" x14ac:dyDescent="0.35">
      <c r="A62" s="65">
        <f t="shared" si="2"/>
        <v>47</v>
      </c>
      <c r="C62" t="str" cm="1">
        <f t="array" aca="1" ref="C62" ca="1">INDIRECT($A$1&amp;C$1&amp;$A62)</f>
        <v>marche_gorgadji</v>
      </c>
      <c r="D62">
        <f t="shared" ca="1" si="9"/>
        <v>1</v>
      </c>
      <c r="E62">
        <f t="shared" ca="1" si="9"/>
        <v>0</v>
      </c>
      <c r="F62">
        <f t="shared" ca="1" si="9"/>
        <v>0</v>
      </c>
      <c r="G62">
        <f t="shared" ca="1" si="9"/>
        <v>1</v>
      </c>
      <c r="H62">
        <f t="shared" ca="1" si="9"/>
        <v>0</v>
      </c>
      <c r="I62">
        <f t="shared" ca="1" si="9"/>
        <v>1</v>
      </c>
      <c r="J62">
        <f t="shared" ca="1" si="9"/>
        <v>1</v>
      </c>
      <c r="K62">
        <f t="shared" ca="1" si="9"/>
        <v>0</v>
      </c>
      <c r="L62">
        <f t="shared" ca="1" si="9"/>
        <v>0</v>
      </c>
      <c r="M62">
        <f t="shared" ca="1" si="9"/>
        <v>0</v>
      </c>
      <c r="N62">
        <f t="shared" ca="1" si="9"/>
        <v>0</v>
      </c>
      <c r="P62" t="str" cm="1">
        <f t="array" aca="1" ref="P62" ca="1">INDIRECT($A$1&amp;P$1&amp;$A62)</f>
        <v>peudisponible</v>
      </c>
      <c r="Q62" cm="1">
        <f t="array" aca="1" ref="Q62" ca="1">INDIRECT($A$1&amp;Q$1&amp;$A62)</f>
        <v>0</v>
      </c>
      <c r="R62" cm="1">
        <f t="array" aca="1" ref="R62" ca="1">INDIRECT($A$1&amp;R$1&amp;$A62)</f>
        <v>0</v>
      </c>
      <c r="S62" cm="1">
        <f t="array" aca="1" ref="S62" ca="1">INDIRECT($A$1&amp;S$1&amp;$A62)</f>
        <v>0</v>
      </c>
      <c r="T62" cm="1">
        <f t="array" aca="1" ref="T62" ca="1">INDIRECT($A$1&amp;T$1&amp;$A62)</f>
        <v>0</v>
      </c>
      <c r="U62" cm="1">
        <f t="array" aca="1" ref="U62" ca="1">INDIRECT($A$1&amp;U$1&amp;$A62)</f>
        <v>0</v>
      </c>
      <c r="V62" cm="1">
        <f t="array" aca="1" ref="V62" ca="1">INDIRECT($A$1&amp;V$1&amp;$A62)</f>
        <v>0</v>
      </c>
      <c r="W62" cm="1">
        <f t="array" aca="1" ref="W62" ca="1">INDIRECT($A$1&amp;W$1&amp;$A62)</f>
        <v>0</v>
      </c>
      <c r="X62" cm="1">
        <f t="array" aca="1" ref="X62" ca="1">INDIRECT($A$1&amp;X$1&amp;$A62)</f>
        <v>0</v>
      </c>
      <c r="Y62" cm="1">
        <f t="array" aca="1" ref="Y62" ca="1">INDIRECT($A$1&amp;Y$1&amp;$A62)</f>
        <v>0</v>
      </c>
      <c r="Z62" cm="1">
        <f t="array" aca="1" ref="Z62" ca="1">INDIRECT($A$1&amp;Z$1&amp;$A62)</f>
        <v>0</v>
      </c>
      <c r="AA62" cm="1">
        <f t="array" aca="1" ref="AA62" ca="1">INDIRECT($A$1&amp;AA$1&amp;$A62)</f>
        <v>0</v>
      </c>
      <c r="AB62" cm="1">
        <f t="array" aca="1" ref="AB62" ca="1">INDIRECT($A$1&amp;AB$1&amp;$A62)</f>
        <v>0</v>
      </c>
      <c r="AC62" cm="1">
        <f t="array" aca="1" ref="AC62" ca="1">INDIRECT($A$1&amp;AC$1&amp;$A62)</f>
        <v>0</v>
      </c>
      <c r="AD62" cm="1">
        <f t="array" aca="1" ref="AD62" ca="1">INDIRECT($A$1&amp;AD$1&amp;$A62)</f>
        <v>0</v>
      </c>
      <c r="AE62" cm="1">
        <f t="array" aca="1" ref="AE62" ca="1">INDIRECT($A$1&amp;AE$1&amp;$A62)</f>
        <v>0</v>
      </c>
      <c r="AF62" cm="1">
        <f t="array" aca="1" ref="AF62" ca="1">INDIRECT($A$1&amp;AF$1&amp;$A62)</f>
        <v>0</v>
      </c>
      <c r="AG62" cm="1">
        <f t="array" aca="1" ref="AG62" ca="1">INDIRECT($A$1&amp;AG$1&amp;$A62)</f>
        <v>0</v>
      </c>
      <c r="AH62" cm="1">
        <f t="array" aca="1" ref="AH62" ca="1">INDIRECT($A$1&amp;AH$1&amp;$A62)</f>
        <v>0</v>
      </c>
      <c r="AI62" cm="1">
        <f t="array" aca="1" ref="AI62" ca="1">INDIRECT($A$1&amp;AI$1&amp;$A62)</f>
        <v>0</v>
      </c>
      <c r="AJ62" cm="1">
        <f t="array" aca="1" ref="AJ62" ca="1">INDIRECT($A$1&amp;AJ$1&amp;$A62)</f>
        <v>0</v>
      </c>
      <c r="AK62" cm="1">
        <f t="array" aca="1" ref="AK62" ca="1">INDIRECT($A$1&amp;AK$1&amp;$A62)</f>
        <v>0</v>
      </c>
      <c r="AM62">
        <f t="shared" ca="1" si="10"/>
        <v>0</v>
      </c>
      <c r="AN62">
        <f t="shared" ca="1" si="10"/>
        <v>1</v>
      </c>
      <c r="AO62">
        <f t="shared" ca="1" si="10"/>
        <v>0</v>
      </c>
      <c r="AP62">
        <f t="shared" ca="1" si="10"/>
        <v>0</v>
      </c>
      <c r="AQ62">
        <f t="shared" ca="1" si="10"/>
        <v>1</v>
      </c>
      <c r="AR62">
        <f t="shared" ca="1" si="10"/>
        <v>0</v>
      </c>
      <c r="AS62">
        <f t="shared" ca="1" si="10"/>
        <v>0</v>
      </c>
      <c r="AU62" cm="1">
        <f t="array" aca="1" ref="AU62" ca="1">INDIRECT($A$1&amp;AU$1&amp;$A62)</f>
        <v>0</v>
      </c>
      <c r="AV62" cm="1">
        <f t="array" aca="1" ref="AV62" ca="1">INDIRECT($A$1&amp;AV$1&amp;$A62)</f>
        <v>0</v>
      </c>
      <c r="AW62" cm="1">
        <f t="array" aca="1" ref="AW62" ca="1">INDIRECT($A$1&amp;AW$1&amp;$A62)</f>
        <v>0</v>
      </c>
      <c r="AX62" cm="1">
        <f t="array" aca="1" ref="AX62" ca="1">INDIRECT($A$1&amp;AX$1&amp;$A62)</f>
        <v>0</v>
      </c>
      <c r="AY62" cm="1">
        <f t="array" aca="1" ref="AY62" ca="1">INDIRECT($A$1&amp;AY$1&amp;$A62)</f>
        <v>0</v>
      </c>
      <c r="AZ62" cm="1">
        <f t="array" aca="1" ref="AZ62" ca="1">INDIRECT($A$1&amp;AZ$1&amp;$A62)</f>
        <v>0</v>
      </c>
      <c r="BA62" cm="1">
        <f t="array" aca="1" ref="BA62" ca="1">INDIRECT($A$1&amp;BA$1&amp;$A62)</f>
        <v>0</v>
      </c>
      <c r="BB62" cm="1">
        <f t="array" aca="1" ref="BB62" ca="1">INDIRECT($A$1&amp;BB$1&amp;$A62)</f>
        <v>0</v>
      </c>
      <c r="BC62" cm="1">
        <f t="array" aca="1" ref="BC62" ca="1">INDIRECT($A$1&amp;BC$1&amp;$A62)</f>
        <v>0</v>
      </c>
      <c r="BD62" cm="1">
        <f t="array" aca="1" ref="BD62" ca="1">INDIRECT($A$1&amp;BD$1&amp;$A62)</f>
        <v>0</v>
      </c>
      <c r="BE62" cm="1">
        <f t="array" aca="1" ref="BE62" ca="1">INDIRECT($A$1&amp;BE$1&amp;$A62)</f>
        <v>0</v>
      </c>
      <c r="BF62" cm="1">
        <f t="array" aca="1" ref="BF62" ca="1">INDIRECT($A$1&amp;BF$1&amp;$A62)</f>
        <v>0</v>
      </c>
      <c r="BG62" cm="1">
        <f t="array" aca="1" ref="BG62" ca="1">INDIRECT($A$1&amp;BG$1&amp;$A62)</f>
        <v>0</v>
      </c>
      <c r="BH62" cm="1">
        <f t="array" aca="1" ref="BH62" ca="1">INDIRECT($A$1&amp;BH$1&amp;$A62)</f>
        <v>0</v>
      </c>
      <c r="BI62" cm="1">
        <f t="array" aca="1" ref="BI62" ca="1">INDIRECT($A$1&amp;BI$1&amp;$A62)</f>
        <v>0</v>
      </c>
      <c r="BJ62" cm="1">
        <f t="array" aca="1" ref="BJ62" ca="1">INDIRECT($A$1&amp;BJ$1&amp;$A62)</f>
        <v>0</v>
      </c>
      <c r="BK62" cm="1">
        <f t="array" aca="1" ref="BK62" ca="1">INDIRECT($A$1&amp;BK$1&amp;$A62)</f>
        <v>0</v>
      </c>
      <c r="BL62" cm="1">
        <f t="array" aca="1" ref="BL62" ca="1">INDIRECT($A$1&amp;BL$1&amp;$A62)</f>
        <v>0</v>
      </c>
      <c r="BM62" cm="1">
        <f t="array" aca="1" ref="BM62" ca="1">INDIRECT($A$1&amp;BM$1&amp;$A62)</f>
        <v>0</v>
      </c>
      <c r="BN62" cm="1">
        <f t="array" aca="1" ref="BN62" ca="1">INDIRECT($A$1&amp;BN$1&amp;$A62)</f>
        <v>0</v>
      </c>
      <c r="BO62" cm="1">
        <f t="array" aca="1" ref="BO62" ca="1">INDIRECT($A$1&amp;BO$1&amp;$A62)</f>
        <v>0</v>
      </c>
      <c r="BP62" cm="1">
        <f t="array" aca="1" ref="BP62" ca="1">INDIRECT($A$1&amp;BP$1&amp;$A62)</f>
        <v>0</v>
      </c>
      <c r="BQ62" cm="1">
        <f t="array" aca="1" ref="BQ62" ca="1">INDIRECT($A$1&amp;BQ$1&amp;$A62)</f>
        <v>0</v>
      </c>
      <c r="BR62" cm="1">
        <f t="array" aca="1" ref="BR62" ca="1">INDIRECT($A$1&amp;BR$1&amp;$A62)</f>
        <v>0</v>
      </c>
      <c r="BS62" cm="1">
        <f t="array" aca="1" ref="BS62" ca="1">INDIRECT($A$1&amp;BS$1&amp;$A62)</f>
        <v>0</v>
      </c>
      <c r="BT62" cm="1">
        <f t="array" aca="1" ref="BT62" ca="1">INDIRECT($A$1&amp;BT$1&amp;$A62)</f>
        <v>0</v>
      </c>
      <c r="BU62" cm="1">
        <f t="array" aca="1" ref="BU62" ca="1">INDIRECT($A$1&amp;BU$1&amp;$A62)</f>
        <v>0</v>
      </c>
    </row>
    <row r="63" spans="1:73" x14ac:dyDescent="0.35">
      <c r="A63" s="65">
        <f t="shared" si="2"/>
        <v>48</v>
      </c>
      <c r="C63" t="str" cm="1">
        <f t="array" aca="1" ref="C63" ca="1">INDIRECT($A$1&amp;C$1&amp;$A63)</f>
        <v>marche_gorgadji</v>
      </c>
      <c r="D63">
        <f t="shared" ca="1" si="9"/>
        <v>1</v>
      </c>
      <c r="E63">
        <f t="shared" ca="1" si="9"/>
        <v>0</v>
      </c>
      <c r="F63">
        <f t="shared" ca="1" si="9"/>
        <v>0</v>
      </c>
      <c r="G63">
        <f t="shared" ca="1" si="9"/>
        <v>1</v>
      </c>
      <c r="H63">
        <f t="shared" ca="1" si="9"/>
        <v>0</v>
      </c>
      <c r="I63">
        <f t="shared" ca="1" si="9"/>
        <v>0</v>
      </c>
      <c r="J63">
        <f t="shared" ca="1" si="9"/>
        <v>1</v>
      </c>
      <c r="K63">
        <f t="shared" ca="1" si="9"/>
        <v>0</v>
      </c>
      <c r="L63">
        <f t="shared" ca="1" si="9"/>
        <v>0</v>
      </c>
      <c r="M63">
        <f t="shared" ca="1" si="9"/>
        <v>0</v>
      </c>
      <c r="N63">
        <f t="shared" ca="1" si="9"/>
        <v>0</v>
      </c>
      <c r="P63" t="str" cm="1">
        <f t="array" aca="1" ref="P63" ca="1">INDIRECT($A$1&amp;P$1&amp;$A63)</f>
        <v>peudisponible</v>
      </c>
      <c r="Q63" cm="1">
        <f t="array" aca="1" ref="Q63" ca="1">INDIRECT($A$1&amp;Q$1&amp;$A63)</f>
        <v>0</v>
      </c>
      <c r="R63" cm="1">
        <f t="array" aca="1" ref="R63" ca="1">INDIRECT($A$1&amp;R$1&amp;$A63)</f>
        <v>0</v>
      </c>
      <c r="S63" cm="1">
        <f t="array" aca="1" ref="S63" ca="1">INDIRECT($A$1&amp;S$1&amp;$A63)</f>
        <v>0</v>
      </c>
      <c r="T63" cm="1">
        <f t="array" aca="1" ref="T63" ca="1">INDIRECT($A$1&amp;T$1&amp;$A63)</f>
        <v>0</v>
      </c>
      <c r="U63" cm="1">
        <f t="array" aca="1" ref="U63" ca="1">INDIRECT($A$1&amp;U$1&amp;$A63)</f>
        <v>0</v>
      </c>
      <c r="V63" cm="1">
        <f t="array" aca="1" ref="V63" ca="1">INDIRECT($A$1&amp;V$1&amp;$A63)</f>
        <v>0</v>
      </c>
      <c r="W63" cm="1">
        <f t="array" aca="1" ref="W63" ca="1">INDIRECT($A$1&amp;W$1&amp;$A63)</f>
        <v>0</v>
      </c>
      <c r="X63" cm="1">
        <f t="array" aca="1" ref="X63" ca="1">INDIRECT($A$1&amp;X$1&amp;$A63)</f>
        <v>0</v>
      </c>
      <c r="Y63" cm="1">
        <f t="array" aca="1" ref="Y63" ca="1">INDIRECT($A$1&amp;Y$1&amp;$A63)</f>
        <v>0</v>
      </c>
      <c r="Z63" cm="1">
        <f t="array" aca="1" ref="Z63" ca="1">INDIRECT($A$1&amp;Z$1&amp;$A63)</f>
        <v>0</v>
      </c>
      <c r="AA63" cm="1">
        <f t="array" aca="1" ref="AA63" ca="1">INDIRECT($A$1&amp;AA$1&amp;$A63)</f>
        <v>0</v>
      </c>
      <c r="AB63" cm="1">
        <f t="array" aca="1" ref="AB63" ca="1">INDIRECT($A$1&amp;AB$1&amp;$A63)</f>
        <v>0</v>
      </c>
      <c r="AC63" cm="1">
        <f t="array" aca="1" ref="AC63" ca="1">INDIRECT($A$1&amp;AC$1&amp;$A63)</f>
        <v>0</v>
      </c>
      <c r="AD63" cm="1">
        <f t="array" aca="1" ref="AD63" ca="1">INDIRECT($A$1&amp;AD$1&amp;$A63)</f>
        <v>0</v>
      </c>
      <c r="AE63" cm="1">
        <f t="array" aca="1" ref="AE63" ca="1">INDIRECT($A$1&amp;AE$1&amp;$A63)</f>
        <v>0</v>
      </c>
      <c r="AF63" cm="1">
        <f t="array" aca="1" ref="AF63" ca="1">INDIRECT($A$1&amp;AF$1&amp;$A63)</f>
        <v>0</v>
      </c>
      <c r="AG63" cm="1">
        <f t="array" aca="1" ref="AG63" ca="1">INDIRECT($A$1&amp;AG$1&amp;$A63)</f>
        <v>0</v>
      </c>
      <c r="AH63" cm="1">
        <f t="array" aca="1" ref="AH63" ca="1">INDIRECT($A$1&amp;AH$1&amp;$A63)</f>
        <v>0</v>
      </c>
      <c r="AI63" cm="1">
        <f t="array" aca="1" ref="AI63" ca="1">INDIRECT($A$1&amp;AI$1&amp;$A63)</f>
        <v>0</v>
      </c>
      <c r="AJ63" cm="1">
        <f t="array" aca="1" ref="AJ63" ca="1">INDIRECT($A$1&amp;AJ$1&amp;$A63)</f>
        <v>0</v>
      </c>
      <c r="AK63" cm="1">
        <f t="array" aca="1" ref="AK63" ca="1">INDIRECT($A$1&amp;AK$1&amp;$A63)</f>
        <v>0</v>
      </c>
      <c r="AM63">
        <f t="shared" ca="1" si="10"/>
        <v>0</v>
      </c>
      <c r="AN63">
        <f t="shared" ca="1" si="10"/>
        <v>1</v>
      </c>
      <c r="AO63">
        <f t="shared" ca="1" si="10"/>
        <v>0</v>
      </c>
      <c r="AP63">
        <f t="shared" ca="1" si="10"/>
        <v>0</v>
      </c>
      <c r="AQ63">
        <f t="shared" ca="1" si="10"/>
        <v>1</v>
      </c>
      <c r="AR63">
        <f t="shared" ca="1" si="10"/>
        <v>0</v>
      </c>
      <c r="AS63">
        <f t="shared" ca="1" si="10"/>
        <v>0</v>
      </c>
      <c r="AU63" cm="1">
        <f t="array" aca="1" ref="AU63" ca="1">INDIRECT($A$1&amp;AU$1&amp;$A63)</f>
        <v>0</v>
      </c>
      <c r="AV63" cm="1">
        <f t="array" aca="1" ref="AV63" ca="1">INDIRECT($A$1&amp;AV$1&amp;$A63)</f>
        <v>0</v>
      </c>
      <c r="AW63" cm="1">
        <f t="array" aca="1" ref="AW63" ca="1">INDIRECT($A$1&amp;AW$1&amp;$A63)</f>
        <v>0</v>
      </c>
      <c r="AX63" cm="1">
        <f t="array" aca="1" ref="AX63" ca="1">INDIRECT($A$1&amp;AX$1&amp;$A63)</f>
        <v>0</v>
      </c>
      <c r="AY63" cm="1">
        <f t="array" aca="1" ref="AY63" ca="1">INDIRECT($A$1&amp;AY$1&amp;$A63)</f>
        <v>0</v>
      </c>
      <c r="AZ63" cm="1">
        <f t="array" aca="1" ref="AZ63" ca="1">INDIRECT($A$1&amp;AZ$1&amp;$A63)</f>
        <v>0</v>
      </c>
      <c r="BA63" cm="1">
        <f t="array" aca="1" ref="BA63" ca="1">INDIRECT($A$1&amp;BA$1&amp;$A63)</f>
        <v>0</v>
      </c>
      <c r="BB63" cm="1">
        <f t="array" aca="1" ref="BB63" ca="1">INDIRECT($A$1&amp;BB$1&amp;$A63)</f>
        <v>0</v>
      </c>
      <c r="BC63" cm="1">
        <f t="array" aca="1" ref="BC63" ca="1">INDIRECT($A$1&amp;BC$1&amp;$A63)</f>
        <v>0</v>
      </c>
      <c r="BD63" cm="1">
        <f t="array" aca="1" ref="BD63" ca="1">INDIRECT($A$1&amp;BD$1&amp;$A63)</f>
        <v>0</v>
      </c>
      <c r="BE63" cm="1">
        <f t="array" aca="1" ref="BE63" ca="1">INDIRECT($A$1&amp;BE$1&amp;$A63)</f>
        <v>0</v>
      </c>
      <c r="BF63" cm="1">
        <f t="array" aca="1" ref="BF63" ca="1">INDIRECT($A$1&amp;BF$1&amp;$A63)</f>
        <v>0</v>
      </c>
      <c r="BG63" cm="1">
        <f t="array" aca="1" ref="BG63" ca="1">INDIRECT($A$1&amp;BG$1&amp;$A63)</f>
        <v>0</v>
      </c>
      <c r="BH63" cm="1">
        <f t="array" aca="1" ref="BH63" ca="1">INDIRECT($A$1&amp;BH$1&amp;$A63)</f>
        <v>0</v>
      </c>
      <c r="BI63" cm="1">
        <f t="array" aca="1" ref="BI63" ca="1">INDIRECT($A$1&amp;BI$1&amp;$A63)</f>
        <v>0</v>
      </c>
      <c r="BJ63" cm="1">
        <f t="array" aca="1" ref="BJ63" ca="1">INDIRECT($A$1&amp;BJ$1&amp;$A63)</f>
        <v>0</v>
      </c>
      <c r="BK63" cm="1">
        <f t="array" aca="1" ref="BK63" ca="1">INDIRECT($A$1&amp;BK$1&amp;$A63)</f>
        <v>0</v>
      </c>
      <c r="BL63" cm="1">
        <f t="array" aca="1" ref="BL63" ca="1">INDIRECT($A$1&amp;BL$1&amp;$A63)</f>
        <v>0</v>
      </c>
      <c r="BM63" cm="1">
        <f t="array" aca="1" ref="BM63" ca="1">INDIRECT($A$1&amp;BM$1&amp;$A63)</f>
        <v>0</v>
      </c>
      <c r="BN63" cm="1">
        <f t="array" aca="1" ref="BN63" ca="1">INDIRECT($A$1&amp;BN$1&amp;$A63)</f>
        <v>0</v>
      </c>
      <c r="BO63" cm="1">
        <f t="array" aca="1" ref="BO63" ca="1">INDIRECT($A$1&amp;BO$1&amp;$A63)</f>
        <v>0</v>
      </c>
      <c r="BP63" cm="1">
        <f t="array" aca="1" ref="BP63" ca="1">INDIRECT($A$1&amp;BP$1&amp;$A63)</f>
        <v>0</v>
      </c>
      <c r="BQ63" cm="1">
        <f t="array" aca="1" ref="BQ63" ca="1">INDIRECT($A$1&amp;BQ$1&amp;$A63)</f>
        <v>0</v>
      </c>
      <c r="BR63" cm="1">
        <f t="array" aca="1" ref="BR63" ca="1">INDIRECT($A$1&amp;BR$1&amp;$A63)</f>
        <v>0</v>
      </c>
      <c r="BS63" cm="1">
        <f t="array" aca="1" ref="BS63" ca="1">INDIRECT($A$1&amp;BS$1&amp;$A63)</f>
        <v>0</v>
      </c>
      <c r="BT63" cm="1">
        <f t="array" aca="1" ref="BT63" ca="1">INDIRECT($A$1&amp;BT$1&amp;$A63)</f>
        <v>0</v>
      </c>
      <c r="BU63" cm="1">
        <f t="array" aca="1" ref="BU63" ca="1">INDIRECT($A$1&amp;BU$1&amp;$A63)</f>
        <v>0</v>
      </c>
    </row>
    <row r="64" spans="1:73" x14ac:dyDescent="0.35">
      <c r="A64" s="65">
        <f t="shared" si="2"/>
        <v>49</v>
      </c>
      <c r="C64" t="str" cm="1">
        <f t="array" aca="1" ref="C64" ca="1">INDIRECT($A$1&amp;C$1&amp;$A64)</f>
        <v>marche_gorgadji</v>
      </c>
      <c r="D64">
        <f t="shared" ca="1" si="9"/>
        <v>1</v>
      </c>
      <c r="E64">
        <f t="shared" ca="1" si="9"/>
        <v>0</v>
      </c>
      <c r="F64">
        <f t="shared" ca="1" si="9"/>
        <v>0</v>
      </c>
      <c r="G64">
        <f t="shared" ca="1" si="9"/>
        <v>1</v>
      </c>
      <c r="H64">
        <f t="shared" ca="1" si="9"/>
        <v>0</v>
      </c>
      <c r="I64">
        <f t="shared" ca="1" si="9"/>
        <v>0</v>
      </c>
      <c r="J64">
        <f t="shared" ca="1" si="9"/>
        <v>1</v>
      </c>
      <c r="K64">
        <f t="shared" ca="1" si="9"/>
        <v>0</v>
      </c>
      <c r="L64">
        <f t="shared" ca="1" si="9"/>
        <v>0</v>
      </c>
      <c r="M64">
        <f t="shared" ca="1" si="9"/>
        <v>0</v>
      </c>
      <c r="N64">
        <f t="shared" ca="1" si="9"/>
        <v>0</v>
      </c>
      <c r="P64" t="str" cm="1">
        <f t="array" aca="1" ref="P64" ca="1">INDIRECT($A$1&amp;P$1&amp;$A64)</f>
        <v>peudisponible</v>
      </c>
      <c r="Q64" cm="1">
        <f t="array" aca="1" ref="Q64" ca="1">INDIRECT($A$1&amp;Q$1&amp;$A64)</f>
        <v>0</v>
      </c>
      <c r="R64" cm="1">
        <f t="array" aca="1" ref="R64" ca="1">INDIRECT($A$1&amp;R$1&amp;$A64)</f>
        <v>0</v>
      </c>
      <c r="S64" cm="1">
        <f t="array" aca="1" ref="S64" ca="1">INDIRECT($A$1&amp;S$1&amp;$A64)</f>
        <v>0</v>
      </c>
      <c r="T64" cm="1">
        <f t="array" aca="1" ref="T64" ca="1">INDIRECT($A$1&amp;T$1&amp;$A64)</f>
        <v>0</v>
      </c>
      <c r="U64" cm="1">
        <f t="array" aca="1" ref="U64" ca="1">INDIRECT($A$1&amp;U$1&amp;$A64)</f>
        <v>0</v>
      </c>
      <c r="V64" cm="1">
        <f t="array" aca="1" ref="V64" ca="1">INDIRECT($A$1&amp;V$1&amp;$A64)</f>
        <v>0</v>
      </c>
      <c r="W64" cm="1">
        <f t="array" aca="1" ref="W64" ca="1">INDIRECT($A$1&amp;W$1&amp;$A64)</f>
        <v>0</v>
      </c>
      <c r="X64" cm="1">
        <f t="array" aca="1" ref="X64" ca="1">INDIRECT($A$1&amp;X$1&amp;$A64)</f>
        <v>0</v>
      </c>
      <c r="Y64" cm="1">
        <f t="array" aca="1" ref="Y64" ca="1">INDIRECT($A$1&amp;Y$1&amp;$A64)</f>
        <v>0</v>
      </c>
      <c r="Z64" cm="1">
        <f t="array" aca="1" ref="Z64" ca="1">INDIRECT($A$1&amp;Z$1&amp;$A64)</f>
        <v>0</v>
      </c>
      <c r="AA64" cm="1">
        <f t="array" aca="1" ref="AA64" ca="1">INDIRECT($A$1&amp;AA$1&amp;$A64)</f>
        <v>0</v>
      </c>
      <c r="AB64" cm="1">
        <f t="array" aca="1" ref="AB64" ca="1">INDIRECT($A$1&amp;AB$1&amp;$A64)</f>
        <v>0</v>
      </c>
      <c r="AC64" cm="1">
        <f t="array" aca="1" ref="AC64" ca="1">INDIRECT($A$1&amp;AC$1&amp;$A64)</f>
        <v>0</v>
      </c>
      <c r="AD64" cm="1">
        <f t="array" aca="1" ref="AD64" ca="1">INDIRECT($A$1&amp;AD$1&amp;$A64)</f>
        <v>0</v>
      </c>
      <c r="AE64" cm="1">
        <f t="array" aca="1" ref="AE64" ca="1">INDIRECT($A$1&amp;AE$1&amp;$A64)</f>
        <v>0</v>
      </c>
      <c r="AF64" cm="1">
        <f t="array" aca="1" ref="AF64" ca="1">INDIRECT($A$1&amp;AF$1&amp;$A64)</f>
        <v>0</v>
      </c>
      <c r="AG64" cm="1">
        <f t="array" aca="1" ref="AG64" ca="1">INDIRECT($A$1&amp;AG$1&amp;$A64)</f>
        <v>0</v>
      </c>
      <c r="AH64" cm="1">
        <f t="array" aca="1" ref="AH64" ca="1">INDIRECT($A$1&amp;AH$1&amp;$A64)</f>
        <v>0</v>
      </c>
      <c r="AI64" cm="1">
        <f t="array" aca="1" ref="AI64" ca="1">INDIRECT($A$1&amp;AI$1&amp;$A64)</f>
        <v>0</v>
      </c>
      <c r="AJ64" cm="1">
        <f t="array" aca="1" ref="AJ64" ca="1">INDIRECT($A$1&amp;AJ$1&amp;$A64)</f>
        <v>0</v>
      </c>
      <c r="AK64" cm="1">
        <f t="array" aca="1" ref="AK64" ca="1">INDIRECT($A$1&amp;AK$1&amp;$A64)</f>
        <v>0</v>
      </c>
      <c r="AM64">
        <f t="shared" ca="1" si="10"/>
        <v>0</v>
      </c>
      <c r="AN64">
        <f t="shared" ca="1" si="10"/>
        <v>1</v>
      </c>
      <c r="AO64">
        <f t="shared" ca="1" si="10"/>
        <v>0</v>
      </c>
      <c r="AP64">
        <f t="shared" ca="1" si="10"/>
        <v>0</v>
      </c>
      <c r="AQ64">
        <f t="shared" ca="1" si="10"/>
        <v>1</v>
      </c>
      <c r="AR64">
        <f t="shared" ca="1" si="10"/>
        <v>0</v>
      </c>
      <c r="AS64">
        <f t="shared" ca="1" si="10"/>
        <v>0</v>
      </c>
      <c r="AU64" cm="1">
        <f t="array" aca="1" ref="AU64" ca="1">INDIRECT($A$1&amp;AU$1&amp;$A64)</f>
        <v>0</v>
      </c>
      <c r="AV64" cm="1">
        <f t="array" aca="1" ref="AV64" ca="1">INDIRECT($A$1&amp;AV$1&amp;$A64)</f>
        <v>0</v>
      </c>
      <c r="AW64" cm="1">
        <f t="array" aca="1" ref="AW64" ca="1">INDIRECT($A$1&amp;AW$1&amp;$A64)</f>
        <v>0</v>
      </c>
      <c r="AX64" cm="1">
        <f t="array" aca="1" ref="AX64" ca="1">INDIRECT($A$1&amp;AX$1&amp;$A64)</f>
        <v>0</v>
      </c>
      <c r="AY64" cm="1">
        <f t="array" aca="1" ref="AY64" ca="1">INDIRECT($A$1&amp;AY$1&amp;$A64)</f>
        <v>0</v>
      </c>
      <c r="AZ64" cm="1">
        <f t="array" aca="1" ref="AZ64" ca="1">INDIRECT($A$1&amp;AZ$1&amp;$A64)</f>
        <v>0</v>
      </c>
      <c r="BA64" cm="1">
        <f t="array" aca="1" ref="BA64" ca="1">INDIRECT($A$1&amp;BA$1&amp;$A64)</f>
        <v>0</v>
      </c>
      <c r="BB64" cm="1">
        <f t="array" aca="1" ref="BB64" ca="1">INDIRECT($A$1&amp;BB$1&amp;$A64)</f>
        <v>0</v>
      </c>
      <c r="BC64" cm="1">
        <f t="array" aca="1" ref="BC64" ca="1">INDIRECT($A$1&amp;BC$1&amp;$A64)</f>
        <v>0</v>
      </c>
      <c r="BD64" cm="1">
        <f t="array" aca="1" ref="BD64" ca="1">INDIRECT($A$1&amp;BD$1&amp;$A64)</f>
        <v>0</v>
      </c>
      <c r="BE64" cm="1">
        <f t="array" aca="1" ref="BE64" ca="1">INDIRECT($A$1&amp;BE$1&amp;$A64)</f>
        <v>0</v>
      </c>
      <c r="BF64" cm="1">
        <f t="array" aca="1" ref="BF64" ca="1">INDIRECT($A$1&amp;BF$1&amp;$A64)</f>
        <v>0</v>
      </c>
      <c r="BG64" cm="1">
        <f t="array" aca="1" ref="BG64" ca="1">INDIRECT($A$1&amp;BG$1&amp;$A64)</f>
        <v>0</v>
      </c>
      <c r="BH64" cm="1">
        <f t="array" aca="1" ref="BH64" ca="1">INDIRECT($A$1&amp;BH$1&amp;$A64)</f>
        <v>0</v>
      </c>
      <c r="BI64" cm="1">
        <f t="array" aca="1" ref="BI64" ca="1">INDIRECT($A$1&amp;BI$1&amp;$A64)</f>
        <v>0</v>
      </c>
      <c r="BJ64" cm="1">
        <f t="array" aca="1" ref="BJ64" ca="1">INDIRECT($A$1&amp;BJ$1&amp;$A64)</f>
        <v>0</v>
      </c>
      <c r="BK64" cm="1">
        <f t="array" aca="1" ref="BK64" ca="1">INDIRECT($A$1&amp;BK$1&amp;$A64)</f>
        <v>0</v>
      </c>
      <c r="BL64" cm="1">
        <f t="array" aca="1" ref="BL64" ca="1">INDIRECT($A$1&amp;BL$1&amp;$A64)</f>
        <v>0</v>
      </c>
      <c r="BM64" cm="1">
        <f t="array" aca="1" ref="BM64" ca="1">INDIRECT($A$1&amp;BM$1&amp;$A64)</f>
        <v>0</v>
      </c>
      <c r="BN64" cm="1">
        <f t="array" aca="1" ref="BN64" ca="1">INDIRECT($A$1&amp;BN$1&amp;$A64)</f>
        <v>0</v>
      </c>
      <c r="BO64" cm="1">
        <f t="array" aca="1" ref="BO64" ca="1">INDIRECT($A$1&amp;BO$1&amp;$A64)</f>
        <v>0</v>
      </c>
      <c r="BP64" cm="1">
        <f t="array" aca="1" ref="BP64" ca="1">INDIRECT($A$1&amp;BP$1&amp;$A64)</f>
        <v>0</v>
      </c>
      <c r="BQ64" cm="1">
        <f t="array" aca="1" ref="BQ64" ca="1">INDIRECT($A$1&amp;BQ$1&amp;$A64)</f>
        <v>0</v>
      </c>
      <c r="BR64" cm="1">
        <f t="array" aca="1" ref="BR64" ca="1">INDIRECT($A$1&amp;BR$1&amp;$A64)</f>
        <v>0</v>
      </c>
      <c r="BS64" cm="1">
        <f t="array" aca="1" ref="BS64" ca="1">INDIRECT($A$1&amp;BS$1&amp;$A64)</f>
        <v>0</v>
      </c>
      <c r="BT64" cm="1">
        <f t="array" aca="1" ref="BT64" ca="1">INDIRECT($A$1&amp;BT$1&amp;$A64)</f>
        <v>0</v>
      </c>
      <c r="BU64" cm="1">
        <f t="array" aca="1" ref="BU64" ca="1">INDIRECT($A$1&amp;BU$1&amp;$A64)</f>
        <v>0</v>
      </c>
    </row>
    <row r="65" spans="1:73" x14ac:dyDescent="0.35">
      <c r="A65" s="65">
        <f t="shared" si="2"/>
        <v>50</v>
      </c>
      <c r="C65" t="str" cm="1">
        <f t="array" aca="1" ref="C65" ca="1">INDIRECT($A$1&amp;C$1&amp;$A65)</f>
        <v>marche_gorgadji</v>
      </c>
      <c r="D65">
        <f t="shared" ca="1" si="9"/>
        <v>1</v>
      </c>
      <c r="E65">
        <f t="shared" ca="1" si="9"/>
        <v>0</v>
      </c>
      <c r="F65">
        <f t="shared" ca="1" si="9"/>
        <v>0</v>
      </c>
      <c r="G65">
        <f t="shared" ca="1" si="9"/>
        <v>1</v>
      </c>
      <c r="H65">
        <f t="shared" ca="1" si="9"/>
        <v>0</v>
      </c>
      <c r="I65">
        <f t="shared" ca="1" si="9"/>
        <v>1</v>
      </c>
      <c r="J65">
        <f t="shared" ca="1" si="9"/>
        <v>0</v>
      </c>
      <c r="K65">
        <f t="shared" ca="1" si="9"/>
        <v>0</v>
      </c>
      <c r="L65">
        <f t="shared" ca="1" si="9"/>
        <v>0</v>
      </c>
      <c r="M65">
        <f t="shared" ca="1" si="9"/>
        <v>0</v>
      </c>
      <c r="N65">
        <f t="shared" ca="1" si="9"/>
        <v>0</v>
      </c>
      <c r="P65" t="str" cm="1">
        <f t="array" aca="1" ref="P65" ca="1">INDIRECT($A$1&amp;P$1&amp;$A65)</f>
        <v>peudisponible</v>
      </c>
      <c r="Q65" cm="1">
        <f t="array" aca="1" ref="Q65" ca="1">INDIRECT($A$1&amp;Q$1&amp;$A65)</f>
        <v>0</v>
      </c>
      <c r="R65" cm="1">
        <f t="array" aca="1" ref="R65" ca="1">INDIRECT($A$1&amp;R$1&amp;$A65)</f>
        <v>0</v>
      </c>
      <c r="S65" cm="1">
        <f t="array" aca="1" ref="S65" ca="1">INDIRECT($A$1&amp;S$1&amp;$A65)</f>
        <v>0</v>
      </c>
      <c r="T65" cm="1">
        <f t="array" aca="1" ref="T65" ca="1">INDIRECT($A$1&amp;T$1&amp;$A65)</f>
        <v>0</v>
      </c>
      <c r="U65" cm="1">
        <f t="array" aca="1" ref="U65" ca="1">INDIRECT($A$1&amp;U$1&amp;$A65)</f>
        <v>0</v>
      </c>
      <c r="V65" cm="1">
        <f t="array" aca="1" ref="V65" ca="1">INDIRECT($A$1&amp;V$1&amp;$A65)</f>
        <v>0</v>
      </c>
      <c r="W65" cm="1">
        <f t="array" aca="1" ref="W65" ca="1">INDIRECT($A$1&amp;W$1&amp;$A65)</f>
        <v>0</v>
      </c>
      <c r="X65" cm="1">
        <f t="array" aca="1" ref="X65" ca="1">INDIRECT($A$1&amp;X$1&amp;$A65)</f>
        <v>0</v>
      </c>
      <c r="Y65" cm="1">
        <f t="array" aca="1" ref="Y65" ca="1">INDIRECT($A$1&amp;Y$1&amp;$A65)</f>
        <v>0</v>
      </c>
      <c r="Z65" cm="1">
        <f t="array" aca="1" ref="Z65" ca="1">INDIRECT($A$1&amp;Z$1&amp;$A65)</f>
        <v>0</v>
      </c>
      <c r="AA65" cm="1">
        <f t="array" aca="1" ref="AA65" ca="1">INDIRECT($A$1&amp;AA$1&amp;$A65)</f>
        <v>0</v>
      </c>
      <c r="AB65" cm="1">
        <f t="array" aca="1" ref="AB65" ca="1">INDIRECT($A$1&amp;AB$1&amp;$A65)</f>
        <v>0</v>
      </c>
      <c r="AC65" cm="1">
        <f t="array" aca="1" ref="AC65" ca="1">INDIRECT($A$1&amp;AC$1&amp;$A65)</f>
        <v>0</v>
      </c>
      <c r="AD65" cm="1">
        <f t="array" aca="1" ref="AD65" ca="1">INDIRECT($A$1&amp;AD$1&amp;$A65)</f>
        <v>0</v>
      </c>
      <c r="AE65" cm="1">
        <f t="array" aca="1" ref="AE65" ca="1">INDIRECT($A$1&amp;AE$1&amp;$A65)</f>
        <v>0</v>
      </c>
      <c r="AF65" cm="1">
        <f t="array" aca="1" ref="AF65" ca="1">INDIRECT($A$1&amp;AF$1&amp;$A65)</f>
        <v>0</v>
      </c>
      <c r="AG65" cm="1">
        <f t="array" aca="1" ref="AG65" ca="1">INDIRECT($A$1&amp;AG$1&amp;$A65)</f>
        <v>0</v>
      </c>
      <c r="AH65" cm="1">
        <f t="array" aca="1" ref="AH65" ca="1">INDIRECT($A$1&amp;AH$1&amp;$A65)</f>
        <v>0</v>
      </c>
      <c r="AI65" cm="1">
        <f t="array" aca="1" ref="AI65" ca="1">INDIRECT($A$1&amp;AI$1&amp;$A65)</f>
        <v>0</v>
      </c>
      <c r="AJ65" cm="1">
        <f t="array" aca="1" ref="AJ65" ca="1">INDIRECT($A$1&amp;AJ$1&amp;$A65)</f>
        <v>0</v>
      </c>
      <c r="AK65" cm="1">
        <f t="array" aca="1" ref="AK65" ca="1">INDIRECT($A$1&amp;AK$1&amp;$A65)</f>
        <v>0</v>
      </c>
      <c r="AM65">
        <f t="shared" ca="1" si="10"/>
        <v>0</v>
      </c>
      <c r="AN65">
        <f t="shared" ca="1" si="10"/>
        <v>1</v>
      </c>
      <c r="AO65">
        <f t="shared" ca="1" si="10"/>
        <v>0</v>
      </c>
      <c r="AP65">
        <f t="shared" ca="1" si="10"/>
        <v>0</v>
      </c>
      <c r="AQ65">
        <f t="shared" ca="1" si="10"/>
        <v>1</v>
      </c>
      <c r="AR65">
        <f t="shared" ca="1" si="10"/>
        <v>0</v>
      </c>
      <c r="AS65">
        <f t="shared" ca="1" si="10"/>
        <v>0</v>
      </c>
      <c r="AU65" cm="1">
        <f t="array" aca="1" ref="AU65" ca="1">INDIRECT($A$1&amp;AU$1&amp;$A65)</f>
        <v>0</v>
      </c>
      <c r="AV65" cm="1">
        <f t="array" aca="1" ref="AV65" ca="1">INDIRECT($A$1&amp;AV$1&amp;$A65)</f>
        <v>0</v>
      </c>
      <c r="AW65" cm="1">
        <f t="array" aca="1" ref="AW65" ca="1">INDIRECT($A$1&amp;AW$1&amp;$A65)</f>
        <v>0</v>
      </c>
      <c r="AX65" cm="1">
        <f t="array" aca="1" ref="AX65" ca="1">INDIRECT($A$1&amp;AX$1&amp;$A65)</f>
        <v>0</v>
      </c>
      <c r="AY65" cm="1">
        <f t="array" aca="1" ref="AY65" ca="1">INDIRECT($A$1&amp;AY$1&amp;$A65)</f>
        <v>0</v>
      </c>
      <c r="AZ65" cm="1">
        <f t="array" aca="1" ref="AZ65" ca="1">INDIRECT($A$1&amp;AZ$1&amp;$A65)</f>
        <v>0</v>
      </c>
      <c r="BA65" cm="1">
        <f t="array" aca="1" ref="BA65" ca="1">INDIRECT($A$1&amp;BA$1&amp;$A65)</f>
        <v>0</v>
      </c>
      <c r="BB65" cm="1">
        <f t="array" aca="1" ref="BB65" ca="1">INDIRECT($A$1&amp;BB$1&amp;$A65)</f>
        <v>0</v>
      </c>
      <c r="BC65" cm="1">
        <f t="array" aca="1" ref="BC65" ca="1">INDIRECT($A$1&amp;BC$1&amp;$A65)</f>
        <v>0</v>
      </c>
      <c r="BD65" cm="1">
        <f t="array" aca="1" ref="BD65" ca="1">INDIRECT($A$1&amp;BD$1&amp;$A65)</f>
        <v>0</v>
      </c>
      <c r="BE65" cm="1">
        <f t="array" aca="1" ref="BE65" ca="1">INDIRECT($A$1&amp;BE$1&amp;$A65)</f>
        <v>0</v>
      </c>
      <c r="BF65" cm="1">
        <f t="array" aca="1" ref="BF65" ca="1">INDIRECT($A$1&amp;BF$1&amp;$A65)</f>
        <v>0</v>
      </c>
      <c r="BG65" cm="1">
        <f t="array" aca="1" ref="BG65" ca="1">INDIRECT($A$1&amp;BG$1&amp;$A65)</f>
        <v>0</v>
      </c>
      <c r="BH65" cm="1">
        <f t="array" aca="1" ref="BH65" ca="1">INDIRECT($A$1&amp;BH$1&amp;$A65)</f>
        <v>0</v>
      </c>
      <c r="BI65" cm="1">
        <f t="array" aca="1" ref="BI65" ca="1">INDIRECT($A$1&amp;BI$1&amp;$A65)</f>
        <v>0</v>
      </c>
      <c r="BJ65" cm="1">
        <f t="array" aca="1" ref="BJ65" ca="1">INDIRECT($A$1&amp;BJ$1&amp;$A65)</f>
        <v>0</v>
      </c>
      <c r="BK65" cm="1">
        <f t="array" aca="1" ref="BK65" ca="1">INDIRECT($A$1&amp;BK$1&amp;$A65)</f>
        <v>0</v>
      </c>
      <c r="BL65" cm="1">
        <f t="array" aca="1" ref="BL65" ca="1">INDIRECT($A$1&amp;BL$1&amp;$A65)</f>
        <v>0</v>
      </c>
      <c r="BM65" cm="1">
        <f t="array" aca="1" ref="BM65" ca="1">INDIRECT($A$1&amp;BM$1&amp;$A65)</f>
        <v>0</v>
      </c>
      <c r="BN65" cm="1">
        <f t="array" aca="1" ref="BN65" ca="1">INDIRECT($A$1&amp;BN$1&amp;$A65)</f>
        <v>0</v>
      </c>
      <c r="BO65" cm="1">
        <f t="array" aca="1" ref="BO65" ca="1">INDIRECT($A$1&amp;BO$1&amp;$A65)</f>
        <v>0</v>
      </c>
      <c r="BP65" cm="1">
        <f t="array" aca="1" ref="BP65" ca="1">INDIRECT($A$1&amp;BP$1&amp;$A65)</f>
        <v>0</v>
      </c>
      <c r="BQ65" cm="1">
        <f t="array" aca="1" ref="BQ65" ca="1">INDIRECT($A$1&amp;BQ$1&amp;$A65)</f>
        <v>0</v>
      </c>
      <c r="BR65" cm="1">
        <f t="array" aca="1" ref="BR65" ca="1">INDIRECT($A$1&amp;BR$1&amp;$A65)</f>
        <v>0</v>
      </c>
      <c r="BS65" cm="1">
        <f t="array" aca="1" ref="BS65" ca="1">INDIRECT($A$1&amp;BS$1&amp;$A65)</f>
        <v>0</v>
      </c>
      <c r="BT65" cm="1">
        <f t="array" aca="1" ref="BT65" ca="1">INDIRECT($A$1&amp;BT$1&amp;$A65)</f>
        <v>0</v>
      </c>
      <c r="BU65" cm="1">
        <f t="array" aca="1" ref="BU65" ca="1">INDIRECT($A$1&amp;BU$1&amp;$A65)</f>
        <v>0</v>
      </c>
    </row>
    <row r="66" spans="1:73" x14ac:dyDescent="0.35">
      <c r="A66" s="65">
        <f t="shared" si="2"/>
        <v>51</v>
      </c>
      <c r="C66" t="str" cm="1">
        <f t="array" aca="1" ref="C66" ca="1">INDIRECT($A$1&amp;C$1&amp;$A66)</f>
        <v>marche_gorgadji</v>
      </c>
      <c r="D66">
        <f t="shared" ca="1" si="9"/>
        <v>1</v>
      </c>
      <c r="E66">
        <f t="shared" ca="1" si="9"/>
        <v>0</v>
      </c>
      <c r="F66">
        <f t="shared" ca="1" si="9"/>
        <v>0</v>
      </c>
      <c r="G66">
        <f t="shared" ca="1" si="9"/>
        <v>1</v>
      </c>
      <c r="H66">
        <f t="shared" ca="1" si="9"/>
        <v>0</v>
      </c>
      <c r="I66">
        <f t="shared" ca="1" si="9"/>
        <v>0</v>
      </c>
      <c r="J66">
        <f t="shared" ca="1" si="9"/>
        <v>1</v>
      </c>
      <c r="K66">
        <f t="shared" ca="1" si="9"/>
        <v>0</v>
      </c>
      <c r="L66">
        <f t="shared" ca="1" si="9"/>
        <v>0</v>
      </c>
      <c r="M66">
        <f t="shared" ca="1" si="9"/>
        <v>0</v>
      </c>
      <c r="N66">
        <f t="shared" ca="1" si="9"/>
        <v>0</v>
      </c>
      <c r="P66" cm="1">
        <f t="array" aca="1" ref="P66" ca="1">INDIRECT($A$1&amp;P$1&amp;$A66)</f>
        <v>0</v>
      </c>
      <c r="Q66" cm="1">
        <f t="array" aca="1" ref="Q66" ca="1">INDIRECT($A$1&amp;Q$1&amp;$A66)</f>
        <v>0</v>
      </c>
      <c r="R66" cm="1">
        <f t="array" aca="1" ref="R66" ca="1">INDIRECT($A$1&amp;R$1&amp;$A66)</f>
        <v>0</v>
      </c>
      <c r="S66" cm="1">
        <f t="array" aca="1" ref="S66" ca="1">INDIRECT($A$1&amp;S$1&amp;$A66)</f>
        <v>0</v>
      </c>
      <c r="T66" cm="1">
        <f t="array" aca="1" ref="T66" ca="1">INDIRECT($A$1&amp;T$1&amp;$A66)</f>
        <v>0</v>
      </c>
      <c r="U66" t="str" cm="1">
        <f t="array" aca="1" ref="U66" ca="1">INDIRECT($A$1&amp;U$1&amp;$A66)</f>
        <v>peudisponible</v>
      </c>
      <c r="V66" cm="1">
        <f t="array" aca="1" ref="V66" ca="1">INDIRECT($A$1&amp;V$1&amp;$A66)</f>
        <v>0</v>
      </c>
      <c r="W66" cm="1">
        <f t="array" aca="1" ref="W66" ca="1">INDIRECT($A$1&amp;W$1&amp;$A66)</f>
        <v>0</v>
      </c>
      <c r="X66" cm="1">
        <f t="array" aca="1" ref="X66" ca="1">INDIRECT($A$1&amp;X$1&amp;$A66)</f>
        <v>0</v>
      </c>
      <c r="Y66" cm="1">
        <f t="array" aca="1" ref="Y66" ca="1">INDIRECT($A$1&amp;Y$1&amp;$A66)</f>
        <v>0</v>
      </c>
      <c r="Z66" cm="1">
        <f t="array" aca="1" ref="Z66" ca="1">INDIRECT($A$1&amp;Z$1&amp;$A66)</f>
        <v>0</v>
      </c>
      <c r="AA66" cm="1">
        <f t="array" aca="1" ref="AA66" ca="1">INDIRECT($A$1&amp;AA$1&amp;$A66)</f>
        <v>0</v>
      </c>
      <c r="AB66" cm="1">
        <f t="array" aca="1" ref="AB66" ca="1">INDIRECT($A$1&amp;AB$1&amp;$A66)</f>
        <v>0</v>
      </c>
      <c r="AC66" cm="1">
        <f t="array" aca="1" ref="AC66" ca="1">INDIRECT($A$1&amp;AC$1&amp;$A66)</f>
        <v>0</v>
      </c>
      <c r="AD66" cm="1">
        <f t="array" aca="1" ref="AD66" ca="1">INDIRECT($A$1&amp;AD$1&amp;$A66)</f>
        <v>0</v>
      </c>
      <c r="AE66" cm="1">
        <f t="array" aca="1" ref="AE66" ca="1">INDIRECT($A$1&amp;AE$1&amp;$A66)</f>
        <v>0</v>
      </c>
      <c r="AF66" cm="1">
        <f t="array" aca="1" ref="AF66" ca="1">INDIRECT($A$1&amp;AF$1&amp;$A66)</f>
        <v>0</v>
      </c>
      <c r="AG66" cm="1">
        <f t="array" aca="1" ref="AG66" ca="1">INDIRECT($A$1&amp;AG$1&amp;$A66)</f>
        <v>0</v>
      </c>
      <c r="AH66" cm="1">
        <f t="array" aca="1" ref="AH66" ca="1">INDIRECT($A$1&amp;AH$1&amp;$A66)</f>
        <v>0</v>
      </c>
      <c r="AI66" cm="1">
        <f t="array" aca="1" ref="AI66" ca="1">INDIRECT($A$1&amp;AI$1&amp;$A66)</f>
        <v>0</v>
      </c>
      <c r="AJ66" cm="1">
        <f t="array" aca="1" ref="AJ66" ca="1">INDIRECT($A$1&amp;AJ$1&amp;$A66)</f>
        <v>0</v>
      </c>
      <c r="AK66" cm="1">
        <f t="array" aca="1" ref="AK66" ca="1">INDIRECT($A$1&amp;AK$1&amp;$A66)</f>
        <v>0</v>
      </c>
      <c r="AM66">
        <f t="shared" ca="1" si="10"/>
        <v>0</v>
      </c>
      <c r="AN66">
        <f t="shared" ca="1" si="10"/>
        <v>1</v>
      </c>
      <c r="AO66">
        <f t="shared" ca="1" si="10"/>
        <v>0</v>
      </c>
      <c r="AP66">
        <f t="shared" ca="1" si="10"/>
        <v>0</v>
      </c>
      <c r="AQ66">
        <f t="shared" ca="1" si="10"/>
        <v>1</v>
      </c>
      <c r="AR66">
        <f t="shared" ca="1" si="10"/>
        <v>0</v>
      </c>
      <c r="AS66">
        <f t="shared" ca="1" si="10"/>
        <v>0</v>
      </c>
      <c r="AU66" cm="1">
        <f t="array" aca="1" ref="AU66" ca="1">INDIRECT($A$1&amp;AU$1&amp;$A66)</f>
        <v>0</v>
      </c>
      <c r="AV66" cm="1">
        <f t="array" aca="1" ref="AV66" ca="1">INDIRECT($A$1&amp;AV$1&amp;$A66)</f>
        <v>0</v>
      </c>
      <c r="AW66" cm="1">
        <f t="array" aca="1" ref="AW66" ca="1">INDIRECT($A$1&amp;AW$1&amp;$A66)</f>
        <v>0</v>
      </c>
      <c r="AX66" cm="1">
        <f t="array" aca="1" ref="AX66" ca="1">INDIRECT($A$1&amp;AX$1&amp;$A66)</f>
        <v>0</v>
      </c>
      <c r="AY66" cm="1">
        <f t="array" aca="1" ref="AY66" ca="1">INDIRECT($A$1&amp;AY$1&amp;$A66)</f>
        <v>0</v>
      </c>
      <c r="AZ66" cm="1">
        <f t="array" aca="1" ref="AZ66" ca="1">INDIRECT($A$1&amp;AZ$1&amp;$A66)</f>
        <v>0</v>
      </c>
      <c r="BA66" cm="1">
        <f t="array" aca="1" ref="BA66" ca="1">INDIRECT($A$1&amp;BA$1&amp;$A66)</f>
        <v>0</v>
      </c>
      <c r="BB66" cm="1">
        <f t="array" aca="1" ref="BB66" ca="1">INDIRECT($A$1&amp;BB$1&amp;$A66)</f>
        <v>0</v>
      </c>
      <c r="BC66" cm="1">
        <f t="array" aca="1" ref="BC66" ca="1">INDIRECT($A$1&amp;BC$1&amp;$A66)</f>
        <v>0</v>
      </c>
      <c r="BD66" cm="1">
        <f t="array" aca="1" ref="BD66" ca="1">INDIRECT($A$1&amp;BD$1&amp;$A66)</f>
        <v>0</v>
      </c>
      <c r="BE66" cm="1">
        <f t="array" aca="1" ref="BE66" ca="1">INDIRECT($A$1&amp;BE$1&amp;$A66)</f>
        <v>0</v>
      </c>
      <c r="BF66" cm="1">
        <f t="array" aca="1" ref="BF66" ca="1">INDIRECT($A$1&amp;BF$1&amp;$A66)</f>
        <v>0</v>
      </c>
      <c r="BG66" cm="1">
        <f t="array" aca="1" ref="BG66" ca="1">INDIRECT($A$1&amp;BG$1&amp;$A66)</f>
        <v>0</v>
      </c>
      <c r="BH66" cm="1">
        <f t="array" aca="1" ref="BH66" ca="1">INDIRECT($A$1&amp;BH$1&amp;$A66)</f>
        <v>0</v>
      </c>
      <c r="BI66" cm="1">
        <f t="array" aca="1" ref="BI66" ca="1">INDIRECT($A$1&amp;BI$1&amp;$A66)</f>
        <v>0</v>
      </c>
      <c r="BJ66" cm="1">
        <f t="array" aca="1" ref="BJ66" ca="1">INDIRECT($A$1&amp;BJ$1&amp;$A66)</f>
        <v>0</v>
      </c>
      <c r="BK66" cm="1">
        <f t="array" aca="1" ref="BK66" ca="1">INDIRECT($A$1&amp;BK$1&amp;$A66)</f>
        <v>0</v>
      </c>
      <c r="BL66" cm="1">
        <f t="array" aca="1" ref="BL66" ca="1">INDIRECT($A$1&amp;BL$1&amp;$A66)</f>
        <v>0</v>
      </c>
      <c r="BM66" cm="1">
        <f t="array" aca="1" ref="BM66" ca="1">INDIRECT($A$1&amp;BM$1&amp;$A66)</f>
        <v>0</v>
      </c>
      <c r="BN66" cm="1">
        <f t="array" aca="1" ref="BN66" ca="1">INDIRECT($A$1&amp;BN$1&amp;$A66)</f>
        <v>0</v>
      </c>
      <c r="BO66" cm="1">
        <f t="array" aca="1" ref="BO66" ca="1">INDIRECT($A$1&amp;BO$1&amp;$A66)</f>
        <v>0</v>
      </c>
      <c r="BP66" cm="1">
        <f t="array" aca="1" ref="BP66" ca="1">INDIRECT($A$1&amp;BP$1&amp;$A66)</f>
        <v>0</v>
      </c>
      <c r="BQ66" cm="1">
        <f t="array" aca="1" ref="BQ66" ca="1">INDIRECT($A$1&amp;BQ$1&amp;$A66)</f>
        <v>0</v>
      </c>
      <c r="BR66" cm="1">
        <f t="array" aca="1" ref="BR66" ca="1">INDIRECT($A$1&amp;BR$1&amp;$A66)</f>
        <v>0</v>
      </c>
      <c r="BS66" cm="1">
        <f t="array" aca="1" ref="BS66" ca="1">INDIRECT($A$1&amp;BS$1&amp;$A66)</f>
        <v>0</v>
      </c>
      <c r="BT66" cm="1">
        <f t="array" aca="1" ref="BT66" ca="1">INDIRECT($A$1&amp;BT$1&amp;$A66)</f>
        <v>0</v>
      </c>
      <c r="BU66" cm="1">
        <f t="array" aca="1" ref="BU66" ca="1">INDIRECT($A$1&amp;BU$1&amp;$A66)</f>
        <v>0</v>
      </c>
    </row>
    <row r="67" spans="1:73" x14ac:dyDescent="0.35">
      <c r="A67" s="65">
        <f t="shared" si="2"/>
        <v>52</v>
      </c>
      <c r="C67" t="str" cm="1">
        <f t="array" aca="1" ref="C67" ca="1">INDIRECT($A$1&amp;C$1&amp;$A67)</f>
        <v>marche_gorgadji</v>
      </c>
      <c r="D67">
        <f t="shared" ref="D67:N76" ca="1" si="11">IF(SUM(INDIRECT($A$1&amp;D$1&amp;$A67),INDIRECT($A$1&amp;D$2&amp;$A67),INDIRECT($A$1&amp;D$3&amp;$A67))&gt;0,1,0)</f>
        <v>1</v>
      </c>
      <c r="E67">
        <f t="shared" ca="1" si="11"/>
        <v>0</v>
      </c>
      <c r="F67">
        <f t="shared" ca="1" si="11"/>
        <v>0</v>
      </c>
      <c r="G67">
        <f t="shared" ca="1" si="11"/>
        <v>1</v>
      </c>
      <c r="H67">
        <f t="shared" ca="1" si="11"/>
        <v>0</v>
      </c>
      <c r="I67">
        <f t="shared" ca="1" si="11"/>
        <v>0</v>
      </c>
      <c r="J67">
        <f t="shared" ca="1" si="11"/>
        <v>1</v>
      </c>
      <c r="K67">
        <f t="shared" ca="1" si="11"/>
        <v>0</v>
      </c>
      <c r="L67">
        <f t="shared" ca="1" si="11"/>
        <v>0</v>
      </c>
      <c r="M67">
        <f t="shared" ca="1" si="11"/>
        <v>0</v>
      </c>
      <c r="N67">
        <f t="shared" ca="1" si="11"/>
        <v>0</v>
      </c>
      <c r="P67" cm="1">
        <f t="array" aca="1" ref="P67" ca="1">INDIRECT($A$1&amp;P$1&amp;$A67)</f>
        <v>0</v>
      </c>
      <c r="Q67" cm="1">
        <f t="array" aca="1" ref="Q67" ca="1">INDIRECT($A$1&amp;Q$1&amp;$A67)</f>
        <v>0</v>
      </c>
      <c r="R67" cm="1">
        <f t="array" aca="1" ref="R67" ca="1">INDIRECT($A$1&amp;R$1&amp;$A67)</f>
        <v>0</v>
      </c>
      <c r="S67" cm="1">
        <f t="array" aca="1" ref="S67" ca="1">INDIRECT($A$1&amp;S$1&amp;$A67)</f>
        <v>0</v>
      </c>
      <c r="T67" cm="1">
        <f t="array" aca="1" ref="T67" ca="1">INDIRECT($A$1&amp;T$1&amp;$A67)</f>
        <v>0</v>
      </c>
      <c r="U67" t="str" cm="1">
        <f t="array" aca="1" ref="U67" ca="1">INDIRECT($A$1&amp;U$1&amp;$A67)</f>
        <v>peudisponible</v>
      </c>
      <c r="V67" cm="1">
        <f t="array" aca="1" ref="V67" ca="1">INDIRECT($A$1&amp;V$1&amp;$A67)</f>
        <v>0</v>
      </c>
      <c r="W67" cm="1">
        <f t="array" aca="1" ref="W67" ca="1">INDIRECT($A$1&amp;W$1&amp;$A67)</f>
        <v>0</v>
      </c>
      <c r="X67" cm="1">
        <f t="array" aca="1" ref="X67" ca="1">INDIRECT($A$1&amp;X$1&amp;$A67)</f>
        <v>0</v>
      </c>
      <c r="Y67" cm="1">
        <f t="array" aca="1" ref="Y67" ca="1">INDIRECT($A$1&amp;Y$1&amp;$A67)</f>
        <v>0</v>
      </c>
      <c r="Z67" cm="1">
        <f t="array" aca="1" ref="Z67" ca="1">INDIRECT($A$1&amp;Z$1&amp;$A67)</f>
        <v>0</v>
      </c>
      <c r="AA67" cm="1">
        <f t="array" aca="1" ref="AA67" ca="1">INDIRECT($A$1&amp;AA$1&amp;$A67)</f>
        <v>0</v>
      </c>
      <c r="AB67" cm="1">
        <f t="array" aca="1" ref="AB67" ca="1">INDIRECT($A$1&amp;AB$1&amp;$A67)</f>
        <v>0</v>
      </c>
      <c r="AC67" cm="1">
        <f t="array" aca="1" ref="AC67" ca="1">INDIRECT($A$1&amp;AC$1&amp;$A67)</f>
        <v>0</v>
      </c>
      <c r="AD67" cm="1">
        <f t="array" aca="1" ref="AD67" ca="1">INDIRECT($A$1&amp;AD$1&amp;$A67)</f>
        <v>0</v>
      </c>
      <c r="AE67" cm="1">
        <f t="array" aca="1" ref="AE67" ca="1">INDIRECT($A$1&amp;AE$1&amp;$A67)</f>
        <v>0</v>
      </c>
      <c r="AF67" cm="1">
        <f t="array" aca="1" ref="AF67" ca="1">INDIRECT($A$1&amp;AF$1&amp;$A67)</f>
        <v>0</v>
      </c>
      <c r="AG67" cm="1">
        <f t="array" aca="1" ref="AG67" ca="1">INDIRECT($A$1&amp;AG$1&amp;$A67)</f>
        <v>0</v>
      </c>
      <c r="AH67" cm="1">
        <f t="array" aca="1" ref="AH67" ca="1">INDIRECT($A$1&amp;AH$1&amp;$A67)</f>
        <v>0</v>
      </c>
      <c r="AI67" cm="1">
        <f t="array" aca="1" ref="AI67" ca="1">INDIRECT($A$1&amp;AI$1&amp;$A67)</f>
        <v>0</v>
      </c>
      <c r="AJ67" cm="1">
        <f t="array" aca="1" ref="AJ67" ca="1">INDIRECT($A$1&amp;AJ$1&amp;$A67)</f>
        <v>0</v>
      </c>
      <c r="AK67" cm="1">
        <f t="array" aca="1" ref="AK67" ca="1">INDIRECT($A$1&amp;AK$1&amp;$A67)</f>
        <v>0</v>
      </c>
      <c r="AM67">
        <f t="shared" ref="AM67:AS76" ca="1" si="12">IF(SUM(INDIRECT($A$1&amp;AM$1&amp;$A67),INDIRECT($A$1&amp;AM$2&amp;$A67),INDIRECT($A$1&amp;AM$3&amp;$A67),INDIRECT($A$1&amp;AM$4&amp;$A67),INDIRECT($A$1&amp;AM$5&amp;$A67),INDIRECT($A$1&amp;AM$6&amp;$A67),INDIRECT($A$1&amp;AM$7&amp;$A67))&gt;0,1,0)</f>
        <v>0</v>
      </c>
      <c r="AN67">
        <f t="shared" ca="1" si="12"/>
        <v>1</v>
      </c>
      <c r="AO67">
        <f t="shared" ca="1" si="12"/>
        <v>0</v>
      </c>
      <c r="AP67">
        <f t="shared" ca="1" si="12"/>
        <v>0</v>
      </c>
      <c r="AQ67">
        <f t="shared" ca="1" si="12"/>
        <v>1</v>
      </c>
      <c r="AR67">
        <f t="shared" ca="1" si="12"/>
        <v>0</v>
      </c>
      <c r="AS67">
        <f t="shared" ca="1" si="12"/>
        <v>0</v>
      </c>
      <c r="AU67" cm="1">
        <f t="array" aca="1" ref="AU67" ca="1">INDIRECT($A$1&amp;AU$1&amp;$A67)</f>
        <v>0</v>
      </c>
      <c r="AV67" cm="1">
        <f t="array" aca="1" ref="AV67" ca="1">INDIRECT($A$1&amp;AV$1&amp;$A67)</f>
        <v>0</v>
      </c>
      <c r="AW67" cm="1">
        <f t="array" aca="1" ref="AW67" ca="1">INDIRECT($A$1&amp;AW$1&amp;$A67)</f>
        <v>0</v>
      </c>
      <c r="AX67" cm="1">
        <f t="array" aca="1" ref="AX67" ca="1">INDIRECT($A$1&amp;AX$1&amp;$A67)</f>
        <v>0</v>
      </c>
      <c r="AY67" cm="1">
        <f t="array" aca="1" ref="AY67" ca="1">INDIRECT($A$1&amp;AY$1&amp;$A67)</f>
        <v>0</v>
      </c>
      <c r="AZ67" cm="1">
        <f t="array" aca="1" ref="AZ67" ca="1">INDIRECT($A$1&amp;AZ$1&amp;$A67)</f>
        <v>0</v>
      </c>
      <c r="BA67" cm="1">
        <f t="array" aca="1" ref="BA67" ca="1">INDIRECT($A$1&amp;BA$1&amp;$A67)</f>
        <v>0</v>
      </c>
      <c r="BB67" cm="1">
        <f t="array" aca="1" ref="BB67" ca="1">INDIRECT($A$1&amp;BB$1&amp;$A67)</f>
        <v>0</v>
      </c>
      <c r="BC67" cm="1">
        <f t="array" aca="1" ref="BC67" ca="1">INDIRECT($A$1&amp;BC$1&amp;$A67)</f>
        <v>0</v>
      </c>
      <c r="BD67" cm="1">
        <f t="array" aca="1" ref="BD67" ca="1">INDIRECT($A$1&amp;BD$1&amp;$A67)</f>
        <v>0</v>
      </c>
      <c r="BE67" cm="1">
        <f t="array" aca="1" ref="BE67" ca="1">INDIRECT($A$1&amp;BE$1&amp;$A67)</f>
        <v>0</v>
      </c>
      <c r="BF67" cm="1">
        <f t="array" aca="1" ref="BF67" ca="1">INDIRECT($A$1&amp;BF$1&amp;$A67)</f>
        <v>0</v>
      </c>
      <c r="BG67" cm="1">
        <f t="array" aca="1" ref="BG67" ca="1">INDIRECT($A$1&amp;BG$1&amp;$A67)</f>
        <v>0</v>
      </c>
      <c r="BH67" cm="1">
        <f t="array" aca="1" ref="BH67" ca="1">INDIRECT($A$1&amp;BH$1&amp;$A67)</f>
        <v>0</v>
      </c>
      <c r="BI67" cm="1">
        <f t="array" aca="1" ref="BI67" ca="1">INDIRECT($A$1&amp;BI$1&amp;$A67)</f>
        <v>0</v>
      </c>
      <c r="BJ67" cm="1">
        <f t="array" aca="1" ref="BJ67" ca="1">INDIRECT($A$1&amp;BJ$1&amp;$A67)</f>
        <v>0</v>
      </c>
      <c r="BK67" cm="1">
        <f t="array" aca="1" ref="BK67" ca="1">INDIRECT($A$1&amp;BK$1&amp;$A67)</f>
        <v>0</v>
      </c>
      <c r="BL67" cm="1">
        <f t="array" aca="1" ref="BL67" ca="1">INDIRECT($A$1&amp;BL$1&amp;$A67)</f>
        <v>0</v>
      </c>
      <c r="BM67" cm="1">
        <f t="array" aca="1" ref="BM67" ca="1">INDIRECT($A$1&amp;BM$1&amp;$A67)</f>
        <v>0</v>
      </c>
      <c r="BN67" cm="1">
        <f t="array" aca="1" ref="BN67" ca="1">INDIRECT($A$1&amp;BN$1&amp;$A67)</f>
        <v>0</v>
      </c>
      <c r="BO67" cm="1">
        <f t="array" aca="1" ref="BO67" ca="1">INDIRECT($A$1&amp;BO$1&amp;$A67)</f>
        <v>0</v>
      </c>
      <c r="BP67" cm="1">
        <f t="array" aca="1" ref="BP67" ca="1">INDIRECT($A$1&amp;BP$1&amp;$A67)</f>
        <v>0</v>
      </c>
      <c r="BQ67" cm="1">
        <f t="array" aca="1" ref="BQ67" ca="1">INDIRECT($A$1&amp;BQ$1&amp;$A67)</f>
        <v>0</v>
      </c>
      <c r="BR67" cm="1">
        <f t="array" aca="1" ref="BR67" ca="1">INDIRECT($A$1&amp;BR$1&amp;$A67)</f>
        <v>0</v>
      </c>
      <c r="BS67" cm="1">
        <f t="array" aca="1" ref="BS67" ca="1">INDIRECT($A$1&amp;BS$1&amp;$A67)</f>
        <v>0</v>
      </c>
      <c r="BT67" cm="1">
        <f t="array" aca="1" ref="BT67" ca="1">INDIRECT($A$1&amp;BT$1&amp;$A67)</f>
        <v>0</v>
      </c>
      <c r="BU67" cm="1">
        <f t="array" aca="1" ref="BU67" ca="1">INDIRECT($A$1&amp;BU$1&amp;$A67)</f>
        <v>0</v>
      </c>
    </row>
    <row r="68" spans="1:73" x14ac:dyDescent="0.35">
      <c r="A68" s="65">
        <f t="shared" si="2"/>
        <v>53</v>
      </c>
      <c r="C68" t="str" cm="1">
        <f t="array" aca="1" ref="C68" ca="1">INDIRECT($A$1&amp;C$1&amp;$A68)</f>
        <v>marche_gorgadji</v>
      </c>
      <c r="D68">
        <f t="shared" ca="1" si="11"/>
        <v>1</v>
      </c>
      <c r="E68">
        <f t="shared" ca="1" si="11"/>
        <v>0</v>
      </c>
      <c r="F68">
        <f t="shared" ca="1" si="11"/>
        <v>0</v>
      </c>
      <c r="G68">
        <f t="shared" ca="1" si="11"/>
        <v>0</v>
      </c>
      <c r="H68">
        <f t="shared" ca="1" si="11"/>
        <v>0</v>
      </c>
      <c r="I68">
        <f t="shared" ca="1" si="11"/>
        <v>0</v>
      </c>
      <c r="J68">
        <f t="shared" ca="1" si="11"/>
        <v>1</v>
      </c>
      <c r="K68">
        <f t="shared" ca="1" si="11"/>
        <v>0</v>
      </c>
      <c r="L68">
        <f t="shared" ca="1" si="11"/>
        <v>0</v>
      </c>
      <c r="M68">
        <f t="shared" ca="1" si="11"/>
        <v>0</v>
      </c>
      <c r="N68">
        <f t="shared" ca="1" si="11"/>
        <v>0</v>
      </c>
      <c r="P68" cm="1">
        <f t="array" aca="1" ref="P68" ca="1">INDIRECT($A$1&amp;P$1&amp;$A68)</f>
        <v>0</v>
      </c>
      <c r="Q68" cm="1">
        <f t="array" aca="1" ref="Q68" ca="1">INDIRECT($A$1&amp;Q$1&amp;$A68)</f>
        <v>0</v>
      </c>
      <c r="R68" cm="1">
        <f t="array" aca="1" ref="R68" ca="1">INDIRECT($A$1&amp;R$1&amp;$A68)</f>
        <v>0</v>
      </c>
      <c r="S68" cm="1">
        <f t="array" aca="1" ref="S68" ca="1">INDIRECT($A$1&amp;S$1&amp;$A68)</f>
        <v>0</v>
      </c>
      <c r="T68" cm="1">
        <f t="array" aca="1" ref="T68" ca="1">INDIRECT($A$1&amp;T$1&amp;$A68)</f>
        <v>0</v>
      </c>
      <c r="U68" t="str" cm="1">
        <f t="array" aca="1" ref="U68" ca="1">INDIRECT($A$1&amp;U$1&amp;$A68)</f>
        <v>peudisponible</v>
      </c>
      <c r="V68" cm="1">
        <f t="array" aca="1" ref="V68" ca="1">INDIRECT($A$1&amp;V$1&amp;$A68)</f>
        <v>0</v>
      </c>
      <c r="W68" cm="1">
        <f t="array" aca="1" ref="W68" ca="1">INDIRECT($A$1&amp;W$1&amp;$A68)</f>
        <v>0</v>
      </c>
      <c r="X68" cm="1">
        <f t="array" aca="1" ref="X68" ca="1">INDIRECT($A$1&amp;X$1&amp;$A68)</f>
        <v>0</v>
      </c>
      <c r="Y68" cm="1">
        <f t="array" aca="1" ref="Y68" ca="1">INDIRECT($A$1&amp;Y$1&amp;$A68)</f>
        <v>0</v>
      </c>
      <c r="Z68" cm="1">
        <f t="array" aca="1" ref="Z68" ca="1">INDIRECT($A$1&amp;Z$1&amp;$A68)</f>
        <v>0</v>
      </c>
      <c r="AA68" cm="1">
        <f t="array" aca="1" ref="AA68" ca="1">INDIRECT($A$1&amp;AA$1&amp;$A68)</f>
        <v>0</v>
      </c>
      <c r="AB68" cm="1">
        <f t="array" aca="1" ref="AB68" ca="1">INDIRECT($A$1&amp;AB$1&amp;$A68)</f>
        <v>0</v>
      </c>
      <c r="AC68" cm="1">
        <f t="array" aca="1" ref="AC68" ca="1">INDIRECT($A$1&amp;AC$1&amp;$A68)</f>
        <v>0</v>
      </c>
      <c r="AD68" cm="1">
        <f t="array" aca="1" ref="AD68" ca="1">INDIRECT($A$1&amp;AD$1&amp;$A68)</f>
        <v>0</v>
      </c>
      <c r="AE68" cm="1">
        <f t="array" aca="1" ref="AE68" ca="1">INDIRECT($A$1&amp;AE$1&amp;$A68)</f>
        <v>0</v>
      </c>
      <c r="AF68" cm="1">
        <f t="array" aca="1" ref="AF68" ca="1">INDIRECT($A$1&amp;AF$1&amp;$A68)</f>
        <v>0</v>
      </c>
      <c r="AG68" cm="1">
        <f t="array" aca="1" ref="AG68" ca="1">INDIRECT($A$1&amp;AG$1&amp;$A68)</f>
        <v>0</v>
      </c>
      <c r="AH68" cm="1">
        <f t="array" aca="1" ref="AH68" ca="1">INDIRECT($A$1&amp;AH$1&amp;$A68)</f>
        <v>0</v>
      </c>
      <c r="AI68" cm="1">
        <f t="array" aca="1" ref="AI68" ca="1">INDIRECT($A$1&amp;AI$1&amp;$A68)</f>
        <v>0</v>
      </c>
      <c r="AJ68" cm="1">
        <f t="array" aca="1" ref="AJ68" ca="1">INDIRECT($A$1&amp;AJ$1&amp;$A68)</f>
        <v>0</v>
      </c>
      <c r="AK68" cm="1">
        <f t="array" aca="1" ref="AK68" ca="1">INDIRECT($A$1&amp;AK$1&amp;$A68)</f>
        <v>0</v>
      </c>
      <c r="AM68">
        <f t="shared" ca="1" si="12"/>
        <v>0</v>
      </c>
      <c r="AN68">
        <f t="shared" ca="1" si="12"/>
        <v>1</v>
      </c>
      <c r="AO68">
        <f t="shared" ca="1" si="12"/>
        <v>0</v>
      </c>
      <c r="AP68">
        <f t="shared" ca="1" si="12"/>
        <v>0</v>
      </c>
      <c r="AQ68">
        <f t="shared" ca="1" si="12"/>
        <v>1</v>
      </c>
      <c r="AR68">
        <f t="shared" ca="1" si="12"/>
        <v>0</v>
      </c>
      <c r="AS68">
        <f t="shared" ca="1" si="12"/>
        <v>0</v>
      </c>
      <c r="AU68" cm="1">
        <f t="array" aca="1" ref="AU68" ca="1">INDIRECT($A$1&amp;AU$1&amp;$A68)</f>
        <v>0</v>
      </c>
      <c r="AV68" cm="1">
        <f t="array" aca="1" ref="AV68" ca="1">INDIRECT($A$1&amp;AV$1&amp;$A68)</f>
        <v>0</v>
      </c>
      <c r="AW68" cm="1">
        <f t="array" aca="1" ref="AW68" ca="1">INDIRECT($A$1&amp;AW$1&amp;$A68)</f>
        <v>0</v>
      </c>
      <c r="AX68" cm="1">
        <f t="array" aca="1" ref="AX68" ca="1">INDIRECT($A$1&amp;AX$1&amp;$A68)</f>
        <v>0</v>
      </c>
      <c r="AY68" cm="1">
        <f t="array" aca="1" ref="AY68" ca="1">INDIRECT($A$1&amp;AY$1&amp;$A68)</f>
        <v>0</v>
      </c>
      <c r="AZ68" cm="1">
        <f t="array" aca="1" ref="AZ68" ca="1">INDIRECT($A$1&amp;AZ$1&amp;$A68)</f>
        <v>0</v>
      </c>
      <c r="BA68" cm="1">
        <f t="array" aca="1" ref="BA68" ca="1">INDIRECT($A$1&amp;BA$1&amp;$A68)</f>
        <v>0</v>
      </c>
      <c r="BB68" cm="1">
        <f t="array" aca="1" ref="BB68" ca="1">INDIRECT($A$1&amp;BB$1&amp;$A68)</f>
        <v>0</v>
      </c>
      <c r="BC68" cm="1">
        <f t="array" aca="1" ref="BC68" ca="1">INDIRECT($A$1&amp;BC$1&amp;$A68)</f>
        <v>0</v>
      </c>
      <c r="BD68" cm="1">
        <f t="array" aca="1" ref="BD68" ca="1">INDIRECT($A$1&amp;BD$1&amp;$A68)</f>
        <v>0</v>
      </c>
      <c r="BE68" cm="1">
        <f t="array" aca="1" ref="BE68" ca="1">INDIRECT($A$1&amp;BE$1&amp;$A68)</f>
        <v>0</v>
      </c>
      <c r="BF68" cm="1">
        <f t="array" aca="1" ref="BF68" ca="1">INDIRECT($A$1&amp;BF$1&amp;$A68)</f>
        <v>0</v>
      </c>
      <c r="BG68" cm="1">
        <f t="array" aca="1" ref="BG68" ca="1">INDIRECT($A$1&amp;BG$1&amp;$A68)</f>
        <v>0</v>
      </c>
      <c r="BH68" cm="1">
        <f t="array" aca="1" ref="BH68" ca="1">INDIRECT($A$1&amp;BH$1&amp;$A68)</f>
        <v>0</v>
      </c>
      <c r="BI68" cm="1">
        <f t="array" aca="1" ref="BI68" ca="1">INDIRECT($A$1&amp;BI$1&amp;$A68)</f>
        <v>0</v>
      </c>
      <c r="BJ68" cm="1">
        <f t="array" aca="1" ref="BJ68" ca="1">INDIRECT($A$1&amp;BJ$1&amp;$A68)</f>
        <v>0</v>
      </c>
      <c r="BK68" cm="1">
        <f t="array" aca="1" ref="BK68" ca="1">INDIRECT($A$1&amp;BK$1&amp;$A68)</f>
        <v>0</v>
      </c>
      <c r="BL68" cm="1">
        <f t="array" aca="1" ref="BL68" ca="1">INDIRECT($A$1&amp;BL$1&amp;$A68)</f>
        <v>0</v>
      </c>
      <c r="BM68" cm="1">
        <f t="array" aca="1" ref="BM68" ca="1">INDIRECT($A$1&amp;BM$1&amp;$A68)</f>
        <v>0</v>
      </c>
      <c r="BN68" cm="1">
        <f t="array" aca="1" ref="BN68" ca="1">INDIRECT($A$1&amp;BN$1&amp;$A68)</f>
        <v>0</v>
      </c>
      <c r="BO68" cm="1">
        <f t="array" aca="1" ref="BO68" ca="1">INDIRECT($A$1&amp;BO$1&amp;$A68)</f>
        <v>0</v>
      </c>
      <c r="BP68" cm="1">
        <f t="array" aca="1" ref="BP68" ca="1">INDIRECT($A$1&amp;BP$1&amp;$A68)</f>
        <v>0</v>
      </c>
      <c r="BQ68" cm="1">
        <f t="array" aca="1" ref="BQ68" ca="1">INDIRECT($A$1&amp;BQ$1&amp;$A68)</f>
        <v>0</v>
      </c>
      <c r="BR68" cm="1">
        <f t="array" aca="1" ref="BR68" ca="1">INDIRECT($A$1&amp;BR$1&amp;$A68)</f>
        <v>0</v>
      </c>
      <c r="BS68" cm="1">
        <f t="array" aca="1" ref="BS68" ca="1">INDIRECT($A$1&amp;BS$1&amp;$A68)</f>
        <v>0</v>
      </c>
      <c r="BT68" cm="1">
        <f t="array" aca="1" ref="BT68" ca="1">INDIRECT($A$1&amp;BT$1&amp;$A68)</f>
        <v>0</v>
      </c>
      <c r="BU68" cm="1">
        <f t="array" aca="1" ref="BU68" ca="1">INDIRECT($A$1&amp;BU$1&amp;$A68)</f>
        <v>0</v>
      </c>
    </row>
    <row r="69" spans="1:73" x14ac:dyDescent="0.35">
      <c r="A69" s="65">
        <f t="shared" si="2"/>
        <v>54</v>
      </c>
      <c r="C69" t="str" cm="1">
        <f t="array" aca="1" ref="C69" ca="1">INDIRECT($A$1&amp;C$1&amp;$A69)</f>
        <v>marche_gorgadji</v>
      </c>
      <c r="D69">
        <f t="shared" ca="1" si="11"/>
        <v>1</v>
      </c>
      <c r="E69">
        <f t="shared" ca="1" si="11"/>
        <v>0</v>
      </c>
      <c r="F69">
        <f t="shared" ca="1" si="11"/>
        <v>0</v>
      </c>
      <c r="G69">
        <f t="shared" ca="1" si="11"/>
        <v>1</v>
      </c>
      <c r="H69">
        <f t="shared" ca="1" si="11"/>
        <v>0</v>
      </c>
      <c r="I69">
        <f t="shared" ca="1" si="11"/>
        <v>0</v>
      </c>
      <c r="J69">
        <f t="shared" ca="1" si="11"/>
        <v>1</v>
      </c>
      <c r="K69">
        <f t="shared" ca="1" si="11"/>
        <v>0</v>
      </c>
      <c r="L69">
        <f t="shared" ca="1" si="11"/>
        <v>0</v>
      </c>
      <c r="M69">
        <f t="shared" ca="1" si="11"/>
        <v>0</v>
      </c>
      <c r="N69">
        <f t="shared" ca="1" si="11"/>
        <v>0</v>
      </c>
      <c r="P69" cm="1">
        <f t="array" aca="1" ref="P69" ca="1">INDIRECT($A$1&amp;P$1&amp;$A69)</f>
        <v>0</v>
      </c>
      <c r="Q69" cm="1">
        <f t="array" aca="1" ref="Q69" ca="1">INDIRECT($A$1&amp;Q$1&amp;$A69)</f>
        <v>0</v>
      </c>
      <c r="R69" cm="1">
        <f t="array" aca="1" ref="R69" ca="1">INDIRECT($A$1&amp;R$1&amp;$A69)</f>
        <v>0</v>
      </c>
      <c r="S69" cm="1">
        <f t="array" aca="1" ref="S69" ca="1">INDIRECT($A$1&amp;S$1&amp;$A69)</f>
        <v>0</v>
      </c>
      <c r="T69" cm="1">
        <f t="array" aca="1" ref="T69" ca="1">INDIRECT($A$1&amp;T$1&amp;$A69)</f>
        <v>0</v>
      </c>
      <c r="U69" t="str" cm="1">
        <f t="array" aca="1" ref="U69" ca="1">INDIRECT($A$1&amp;U$1&amp;$A69)</f>
        <v>peudisponible</v>
      </c>
      <c r="V69" cm="1">
        <f t="array" aca="1" ref="V69" ca="1">INDIRECT($A$1&amp;V$1&amp;$A69)</f>
        <v>0</v>
      </c>
      <c r="W69" cm="1">
        <f t="array" aca="1" ref="W69" ca="1">INDIRECT($A$1&amp;W$1&amp;$A69)</f>
        <v>0</v>
      </c>
      <c r="X69" cm="1">
        <f t="array" aca="1" ref="X69" ca="1">INDIRECT($A$1&amp;X$1&amp;$A69)</f>
        <v>0</v>
      </c>
      <c r="Y69" cm="1">
        <f t="array" aca="1" ref="Y69" ca="1">INDIRECT($A$1&amp;Y$1&amp;$A69)</f>
        <v>0</v>
      </c>
      <c r="Z69" cm="1">
        <f t="array" aca="1" ref="Z69" ca="1">INDIRECT($A$1&amp;Z$1&amp;$A69)</f>
        <v>0</v>
      </c>
      <c r="AA69" cm="1">
        <f t="array" aca="1" ref="AA69" ca="1">INDIRECT($A$1&amp;AA$1&amp;$A69)</f>
        <v>0</v>
      </c>
      <c r="AB69" cm="1">
        <f t="array" aca="1" ref="AB69" ca="1">INDIRECT($A$1&amp;AB$1&amp;$A69)</f>
        <v>0</v>
      </c>
      <c r="AC69" cm="1">
        <f t="array" aca="1" ref="AC69" ca="1">INDIRECT($A$1&amp;AC$1&amp;$A69)</f>
        <v>0</v>
      </c>
      <c r="AD69" cm="1">
        <f t="array" aca="1" ref="AD69" ca="1">INDIRECT($A$1&amp;AD$1&amp;$A69)</f>
        <v>0</v>
      </c>
      <c r="AE69" cm="1">
        <f t="array" aca="1" ref="AE69" ca="1">INDIRECT($A$1&amp;AE$1&amp;$A69)</f>
        <v>0</v>
      </c>
      <c r="AF69" cm="1">
        <f t="array" aca="1" ref="AF69" ca="1">INDIRECT($A$1&amp;AF$1&amp;$A69)</f>
        <v>0</v>
      </c>
      <c r="AG69" cm="1">
        <f t="array" aca="1" ref="AG69" ca="1">INDIRECT($A$1&amp;AG$1&amp;$A69)</f>
        <v>0</v>
      </c>
      <c r="AH69" cm="1">
        <f t="array" aca="1" ref="AH69" ca="1">INDIRECT($A$1&amp;AH$1&amp;$A69)</f>
        <v>0</v>
      </c>
      <c r="AI69" cm="1">
        <f t="array" aca="1" ref="AI69" ca="1">INDIRECT($A$1&amp;AI$1&amp;$A69)</f>
        <v>0</v>
      </c>
      <c r="AJ69" cm="1">
        <f t="array" aca="1" ref="AJ69" ca="1">INDIRECT($A$1&amp;AJ$1&amp;$A69)</f>
        <v>0</v>
      </c>
      <c r="AK69" cm="1">
        <f t="array" aca="1" ref="AK69" ca="1">INDIRECT($A$1&amp;AK$1&amp;$A69)</f>
        <v>0</v>
      </c>
      <c r="AM69">
        <f t="shared" ca="1" si="12"/>
        <v>0</v>
      </c>
      <c r="AN69">
        <f t="shared" ca="1" si="12"/>
        <v>1</v>
      </c>
      <c r="AO69">
        <f t="shared" ca="1" si="12"/>
        <v>0</v>
      </c>
      <c r="AP69">
        <f t="shared" ca="1" si="12"/>
        <v>0</v>
      </c>
      <c r="AQ69">
        <f t="shared" ca="1" si="12"/>
        <v>1</v>
      </c>
      <c r="AR69">
        <f t="shared" ca="1" si="12"/>
        <v>0</v>
      </c>
      <c r="AS69">
        <f t="shared" ca="1" si="12"/>
        <v>0</v>
      </c>
      <c r="AU69" cm="1">
        <f t="array" aca="1" ref="AU69" ca="1">INDIRECT($A$1&amp;AU$1&amp;$A69)</f>
        <v>0</v>
      </c>
      <c r="AV69" cm="1">
        <f t="array" aca="1" ref="AV69" ca="1">INDIRECT($A$1&amp;AV$1&amp;$A69)</f>
        <v>0</v>
      </c>
      <c r="AW69" cm="1">
        <f t="array" aca="1" ref="AW69" ca="1">INDIRECT($A$1&amp;AW$1&amp;$A69)</f>
        <v>0</v>
      </c>
      <c r="AX69" cm="1">
        <f t="array" aca="1" ref="AX69" ca="1">INDIRECT($A$1&amp;AX$1&amp;$A69)</f>
        <v>0</v>
      </c>
      <c r="AY69" cm="1">
        <f t="array" aca="1" ref="AY69" ca="1">INDIRECT($A$1&amp;AY$1&amp;$A69)</f>
        <v>0</v>
      </c>
      <c r="AZ69" cm="1">
        <f t="array" aca="1" ref="AZ69" ca="1">INDIRECT($A$1&amp;AZ$1&amp;$A69)</f>
        <v>0</v>
      </c>
      <c r="BA69" cm="1">
        <f t="array" aca="1" ref="BA69" ca="1">INDIRECT($A$1&amp;BA$1&amp;$A69)</f>
        <v>0</v>
      </c>
      <c r="BB69" cm="1">
        <f t="array" aca="1" ref="BB69" ca="1">INDIRECT($A$1&amp;BB$1&amp;$A69)</f>
        <v>0</v>
      </c>
      <c r="BC69" cm="1">
        <f t="array" aca="1" ref="BC69" ca="1">INDIRECT($A$1&amp;BC$1&amp;$A69)</f>
        <v>0</v>
      </c>
      <c r="BD69" cm="1">
        <f t="array" aca="1" ref="BD69" ca="1">INDIRECT($A$1&amp;BD$1&amp;$A69)</f>
        <v>0</v>
      </c>
      <c r="BE69" cm="1">
        <f t="array" aca="1" ref="BE69" ca="1">INDIRECT($A$1&amp;BE$1&amp;$A69)</f>
        <v>0</v>
      </c>
      <c r="BF69" cm="1">
        <f t="array" aca="1" ref="BF69" ca="1">INDIRECT($A$1&amp;BF$1&amp;$A69)</f>
        <v>0</v>
      </c>
      <c r="BG69" cm="1">
        <f t="array" aca="1" ref="BG69" ca="1">INDIRECT($A$1&amp;BG$1&amp;$A69)</f>
        <v>0</v>
      </c>
      <c r="BH69" cm="1">
        <f t="array" aca="1" ref="BH69" ca="1">INDIRECT($A$1&amp;BH$1&amp;$A69)</f>
        <v>0</v>
      </c>
      <c r="BI69" cm="1">
        <f t="array" aca="1" ref="BI69" ca="1">INDIRECT($A$1&amp;BI$1&amp;$A69)</f>
        <v>0</v>
      </c>
      <c r="BJ69" cm="1">
        <f t="array" aca="1" ref="BJ69" ca="1">INDIRECT($A$1&amp;BJ$1&amp;$A69)</f>
        <v>0</v>
      </c>
      <c r="BK69" cm="1">
        <f t="array" aca="1" ref="BK69" ca="1">INDIRECT($A$1&amp;BK$1&amp;$A69)</f>
        <v>0</v>
      </c>
      <c r="BL69" cm="1">
        <f t="array" aca="1" ref="BL69" ca="1">INDIRECT($A$1&amp;BL$1&amp;$A69)</f>
        <v>0</v>
      </c>
      <c r="BM69" cm="1">
        <f t="array" aca="1" ref="BM69" ca="1">INDIRECT($A$1&amp;BM$1&amp;$A69)</f>
        <v>0</v>
      </c>
      <c r="BN69" cm="1">
        <f t="array" aca="1" ref="BN69" ca="1">INDIRECT($A$1&amp;BN$1&amp;$A69)</f>
        <v>0</v>
      </c>
      <c r="BO69" cm="1">
        <f t="array" aca="1" ref="BO69" ca="1">INDIRECT($A$1&amp;BO$1&amp;$A69)</f>
        <v>0</v>
      </c>
      <c r="BP69" cm="1">
        <f t="array" aca="1" ref="BP69" ca="1">INDIRECT($A$1&amp;BP$1&amp;$A69)</f>
        <v>0</v>
      </c>
      <c r="BQ69" cm="1">
        <f t="array" aca="1" ref="BQ69" ca="1">INDIRECT($A$1&amp;BQ$1&amp;$A69)</f>
        <v>0</v>
      </c>
      <c r="BR69" cm="1">
        <f t="array" aca="1" ref="BR69" ca="1">INDIRECT($A$1&amp;BR$1&amp;$A69)</f>
        <v>0</v>
      </c>
      <c r="BS69" cm="1">
        <f t="array" aca="1" ref="BS69" ca="1">INDIRECT($A$1&amp;BS$1&amp;$A69)</f>
        <v>0</v>
      </c>
      <c r="BT69" cm="1">
        <f t="array" aca="1" ref="BT69" ca="1">INDIRECT($A$1&amp;BT$1&amp;$A69)</f>
        <v>0</v>
      </c>
      <c r="BU69" cm="1">
        <f t="array" aca="1" ref="BU69" ca="1">INDIRECT($A$1&amp;BU$1&amp;$A69)</f>
        <v>0</v>
      </c>
    </row>
    <row r="70" spans="1:73" x14ac:dyDescent="0.35">
      <c r="A70" s="65">
        <f t="shared" si="2"/>
        <v>55</v>
      </c>
      <c r="C70" t="str" cm="1">
        <f t="array" aca="1" ref="C70" ca="1">INDIRECT($A$1&amp;C$1&amp;$A70)</f>
        <v>marche_gorgadji</v>
      </c>
      <c r="D70">
        <f t="shared" ca="1" si="11"/>
        <v>1</v>
      </c>
      <c r="E70">
        <f t="shared" ca="1" si="11"/>
        <v>0</v>
      </c>
      <c r="F70">
        <f t="shared" ca="1" si="11"/>
        <v>0</v>
      </c>
      <c r="G70">
        <f t="shared" ca="1" si="11"/>
        <v>1</v>
      </c>
      <c r="H70">
        <f t="shared" ca="1" si="11"/>
        <v>0</v>
      </c>
      <c r="I70">
        <f t="shared" ca="1" si="11"/>
        <v>0</v>
      </c>
      <c r="J70">
        <f t="shared" ca="1" si="11"/>
        <v>1</v>
      </c>
      <c r="K70">
        <f t="shared" ca="1" si="11"/>
        <v>0</v>
      </c>
      <c r="L70">
        <f t="shared" ca="1" si="11"/>
        <v>0</v>
      </c>
      <c r="M70">
        <f t="shared" ca="1" si="11"/>
        <v>0</v>
      </c>
      <c r="N70">
        <f t="shared" ca="1" si="11"/>
        <v>0</v>
      </c>
      <c r="P70" cm="1">
        <f t="array" aca="1" ref="P70" ca="1">INDIRECT($A$1&amp;P$1&amp;$A70)</f>
        <v>0</v>
      </c>
      <c r="Q70" cm="1">
        <f t="array" aca="1" ref="Q70" ca="1">INDIRECT($A$1&amp;Q$1&amp;$A70)</f>
        <v>0</v>
      </c>
      <c r="R70" cm="1">
        <f t="array" aca="1" ref="R70" ca="1">INDIRECT($A$1&amp;R$1&amp;$A70)</f>
        <v>0</v>
      </c>
      <c r="S70" cm="1">
        <f t="array" aca="1" ref="S70" ca="1">INDIRECT($A$1&amp;S$1&amp;$A70)</f>
        <v>0</v>
      </c>
      <c r="T70" cm="1">
        <f t="array" aca="1" ref="T70" ca="1">INDIRECT($A$1&amp;T$1&amp;$A70)</f>
        <v>0</v>
      </c>
      <c r="U70" cm="1">
        <f t="array" aca="1" ref="U70" ca="1">INDIRECT($A$1&amp;U$1&amp;$A70)</f>
        <v>0</v>
      </c>
      <c r="V70" cm="1">
        <f t="array" aca="1" ref="V70" ca="1">INDIRECT($A$1&amp;V$1&amp;$A70)</f>
        <v>0</v>
      </c>
      <c r="W70" cm="1">
        <f t="array" aca="1" ref="W70" ca="1">INDIRECT($A$1&amp;W$1&amp;$A70)</f>
        <v>0</v>
      </c>
      <c r="X70" cm="1">
        <f t="array" aca="1" ref="X70" ca="1">INDIRECT($A$1&amp;X$1&amp;$A70)</f>
        <v>0</v>
      </c>
      <c r="Y70" cm="1">
        <f t="array" aca="1" ref="Y70" ca="1">INDIRECT($A$1&amp;Y$1&amp;$A70)</f>
        <v>0</v>
      </c>
      <c r="Z70" cm="1">
        <f t="array" aca="1" ref="Z70" ca="1">INDIRECT($A$1&amp;Z$1&amp;$A70)</f>
        <v>0</v>
      </c>
      <c r="AA70" cm="1">
        <f t="array" aca="1" ref="AA70" ca="1">INDIRECT($A$1&amp;AA$1&amp;$A70)</f>
        <v>0</v>
      </c>
      <c r="AB70" cm="1">
        <f t="array" aca="1" ref="AB70" ca="1">INDIRECT($A$1&amp;AB$1&amp;$A70)</f>
        <v>0</v>
      </c>
      <c r="AC70" t="str" cm="1">
        <f t="array" aca="1" ref="AC70" ca="1">INDIRECT($A$1&amp;AC$1&amp;$A70)</f>
        <v>peudisponible</v>
      </c>
      <c r="AD70" cm="1">
        <f t="array" aca="1" ref="AD70" ca="1">INDIRECT($A$1&amp;AD$1&amp;$A70)</f>
        <v>0</v>
      </c>
      <c r="AE70" cm="1">
        <f t="array" aca="1" ref="AE70" ca="1">INDIRECT($A$1&amp;AE$1&amp;$A70)</f>
        <v>0</v>
      </c>
      <c r="AF70" cm="1">
        <f t="array" aca="1" ref="AF70" ca="1">INDIRECT($A$1&amp;AF$1&amp;$A70)</f>
        <v>0</v>
      </c>
      <c r="AG70" cm="1">
        <f t="array" aca="1" ref="AG70" ca="1">INDIRECT($A$1&amp;AG$1&amp;$A70)</f>
        <v>0</v>
      </c>
      <c r="AH70" cm="1">
        <f t="array" aca="1" ref="AH70" ca="1">INDIRECT($A$1&amp;AH$1&amp;$A70)</f>
        <v>0</v>
      </c>
      <c r="AI70" cm="1">
        <f t="array" aca="1" ref="AI70" ca="1">INDIRECT($A$1&amp;AI$1&amp;$A70)</f>
        <v>0</v>
      </c>
      <c r="AJ70" cm="1">
        <f t="array" aca="1" ref="AJ70" ca="1">INDIRECT($A$1&amp;AJ$1&amp;$A70)</f>
        <v>0</v>
      </c>
      <c r="AK70" cm="1">
        <f t="array" aca="1" ref="AK70" ca="1">INDIRECT($A$1&amp;AK$1&amp;$A70)</f>
        <v>0</v>
      </c>
      <c r="AM70">
        <f t="shared" ca="1" si="12"/>
        <v>0</v>
      </c>
      <c r="AN70">
        <f t="shared" ca="1" si="12"/>
        <v>1</v>
      </c>
      <c r="AO70">
        <f t="shared" ca="1" si="12"/>
        <v>0</v>
      </c>
      <c r="AP70">
        <f t="shared" ca="1" si="12"/>
        <v>0</v>
      </c>
      <c r="AQ70">
        <f t="shared" ca="1" si="12"/>
        <v>1</v>
      </c>
      <c r="AR70">
        <f t="shared" ca="1" si="12"/>
        <v>0</v>
      </c>
      <c r="AS70">
        <f t="shared" ca="1" si="12"/>
        <v>0</v>
      </c>
      <c r="AU70" cm="1">
        <f t="array" aca="1" ref="AU70" ca="1">INDIRECT($A$1&amp;AU$1&amp;$A70)</f>
        <v>0</v>
      </c>
      <c r="AV70" cm="1">
        <f t="array" aca="1" ref="AV70" ca="1">INDIRECT($A$1&amp;AV$1&amp;$A70)</f>
        <v>0</v>
      </c>
      <c r="AW70" cm="1">
        <f t="array" aca="1" ref="AW70" ca="1">INDIRECT($A$1&amp;AW$1&amp;$A70)</f>
        <v>0</v>
      </c>
      <c r="AX70" cm="1">
        <f t="array" aca="1" ref="AX70" ca="1">INDIRECT($A$1&amp;AX$1&amp;$A70)</f>
        <v>0</v>
      </c>
      <c r="AY70" cm="1">
        <f t="array" aca="1" ref="AY70" ca="1">INDIRECT($A$1&amp;AY$1&amp;$A70)</f>
        <v>0</v>
      </c>
      <c r="AZ70" cm="1">
        <f t="array" aca="1" ref="AZ70" ca="1">INDIRECT($A$1&amp;AZ$1&amp;$A70)</f>
        <v>0</v>
      </c>
      <c r="BA70" cm="1">
        <f t="array" aca="1" ref="BA70" ca="1">INDIRECT($A$1&amp;BA$1&amp;$A70)</f>
        <v>0</v>
      </c>
      <c r="BB70" cm="1">
        <f t="array" aca="1" ref="BB70" ca="1">INDIRECT($A$1&amp;BB$1&amp;$A70)</f>
        <v>0</v>
      </c>
      <c r="BC70" cm="1">
        <f t="array" aca="1" ref="BC70" ca="1">INDIRECT($A$1&amp;BC$1&amp;$A70)</f>
        <v>0</v>
      </c>
      <c r="BD70" cm="1">
        <f t="array" aca="1" ref="BD70" ca="1">INDIRECT($A$1&amp;BD$1&amp;$A70)</f>
        <v>0</v>
      </c>
      <c r="BE70" cm="1">
        <f t="array" aca="1" ref="BE70" ca="1">INDIRECT($A$1&amp;BE$1&amp;$A70)</f>
        <v>0</v>
      </c>
      <c r="BF70" cm="1">
        <f t="array" aca="1" ref="BF70" ca="1">INDIRECT($A$1&amp;BF$1&amp;$A70)</f>
        <v>0</v>
      </c>
      <c r="BG70" cm="1">
        <f t="array" aca="1" ref="BG70" ca="1">INDIRECT($A$1&amp;BG$1&amp;$A70)</f>
        <v>0</v>
      </c>
      <c r="BH70" cm="1">
        <f t="array" aca="1" ref="BH70" ca="1">INDIRECT($A$1&amp;BH$1&amp;$A70)</f>
        <v>0</v>
      </c>
      <c r="BI70" cm="1">
        <f t="array" aca="1" ref="BI70" ca="1">INDIRECT($A$1&amp;BI$1&amp;$A70)</f>
        <v>0</v>
      </c>
      <c r="BJ70" cm="1">
        <f t="array" aca="1" ref="BJ70" ca="1">INDIRECT($A$1&amp;BJ$1&amp;$A70)</f>
        <v>0</v>
      </c>
      <c r="BK70" cm="1">
        <f t="array" aca="1" ref="BK70" ca="1">INDIRECT($A$1&amp;BK$1&amp;$A70)</f>
        <v>0</v>
      </c>
      <c r="BL70" cm="1">
        <f t="array" aca="1" ref="BL70" ca="1">INDIRECT($A$1&amp;BL$1&amp;$A70)</f>
        <v>0</v>
      </c>
      <c r="BM70" cm="1">
        <f t="array" aca="1" ref="BM70" ca="1">INDIRECT($A$1&amp;BM$1&amp;$A70)</f>
        <v>0</v>
      </c>
      <c r="BN70" cm="1">
        <f t="array" aca="1" ref="BN70" ca="1">INDIRECT($A$1&amp;BN$1&amp;$A70)</f>
        <v>0</v>
      </c>
      <c r="BO70" cm="1">
        <f t="array" aca="1" ref="BO70" ca="1">INDIRECT($A$1&amp;BO$1&amp;$A70)</f>
        <v>0</v>
      </c>
      <c r="BP70" cm="1">
        <f t="array" aca="1" ref="BP70" ca="1">INDIRECT($A$1&amp;BP$1&amp;$A70)</f>
        <v>0</v>
      </c>
      <c r="BQ70" cm="1">
        <f t="array" aca="1" ref="BQ70" ca="1">INDIRECT($A$1&amp;BQ$1&amp;$A70)</f>
        <v>0</v>
      </c>
      <c r="BR70" cm="1">
        <f t="array" aca="1" ref="BR70" ca="1">INDIRECT($A$1&amp;BR$1&amp;$A70)</f>
        <v>0</v>
      </c>
      <c r="BS70" cm="1">
        <f t="array" aca="1" ref="BS70" ca="1">INDIRECT($A$1&amp;BS$1&amp;$A70)</f>
        <v>0</v>
      </c>
      <c r="BT70" cm="1">
        <f t="array" aca="1" ref="BT70" ca="1">INDIRECT($A$1&amp;BT$1&amp;$A70)</f>
        <v>0</v>
      </c>
      <c r="BU70" cm="1">
        <f t="array" aca="1" ref="BU70" ca="1">INDIRECT($A$1&amp;BU$1&amp;$A70)</f>
        <v>0</v>
      </c>
    </row>
    <row r="71" spans="1:73" x14ac:dyDescent="0.35">
      <c r="A71" s="65">
        <f t="shared" si="2"/>
        <v>56</v>
      </c>
      <c r="C71" t="str" cm="1">
        <f t="array" aca="1" ref="C71" ca="1">INDIRECT($A$1&amp;C$1&amp;$A71)</f>
        <v>marche_gorgadji</v>
      </c>
      <c r="D71">
        <f t="shared" ca="1" si="11"/>
        <v>1</v>
      </c>
      <c r="E71">
        <f t="shared" ca="1" si="11"/>
        <v>0</v>
      </c>
      <c r="F71">
        <f t="shared" ca="1" si="11"/>
        <v>0</v>
      </c>
      <c r="G71">
        <f t="shared" ca="1" si="11"/>
        <v>1</v>
      </c>
      <c r="H71">
        <f t="shared" ca="1" si="11"/>
        <v>0</v>
      </c>
      <c r="I71">
        <f t="shared" ca="1" si="11"/>
        <v>0</v>
      </c>
      <c r="J71">
        <f t="shared" ca="1" si="11"/>
        <v>0</v>
      </c>
      <c r="K71">
        <f t="shared" ca="1" si="11"/>
        <v>0</v>
      </c>
      <c r="L71">
        <f t="shared" ca="1" si="11"/>
        <v>0</v>
      </c>
      <c r="M71">
        <f t="shared" ca="1" si="11"/>
        <v>0</v>
      </c>
      <c r="N71">
        <f t="shared" ca="1" si="11"/>
        <v>0</v>
      </c>
      <c r="P71" cm="1">
        <f t="array" aca="1" ref="P71" ca="1">INDIRECT($A$1&amp;P$1&amp;$A71)</f>
        <v>0</v>
      </c>
      <c r="Q71" cm="1">
        <f t="array" aca="1" ref="Q71" ca="1">INDIRECT($A$1&amp;Q$1&amp;$A71)</f>
        <v>0</v>
      </c>
      <c r="R71" cm="1">
        <f t="array" aca="1" ref="R71" ca="1">INDIRECT($A$1&amp;R$1&amp;$A71)</f>
        <v>0</v>
      </c>
      <c r="S71" cm="1">
        <f t="array" aca="1" ref="S71" ca="1">INDIRECT($A$1&amp;S$1&amp;$A71)</f>
        <v>0</v>
      </c>
      <c r="T71" cm="1">
        <f t="array" aca="1" ref="T71" ca="1">INDIRECT($A$1&amp;T$1&amp;$A71)</f>
        <v>0</v>
      </c>
      <c r="U71" cm="1">
        <f t="array" aca="1" ref="U71" ca="1">INDIRECT($A$1&amp;U$1&amp;$A71)</f>
        <v>0</v>
      </c>
      <c r="V71" cm="1">
        <f t="array" aca="1" ref="V71" ca="1">INDIRECT($A$1&amp;V$1&amp;$A71)</f>
        <v>0</v>
      </c>
      <c r="W71" cm="1">
        <f t="array" aca="1" ref="W71" ca="1">INDIRECT($A$1&amp;W$1&amp;$A71)</f>
        <v>0</v>
      </c>
      <c r="X71" cm="1">
        <f t="array" aca="1" ref="X71" ca="1">INDIRECT($A$1&amp;X$1&amp;$A71)</f>
        <v>0</v>
      </c>
      <c r="Y71" cm="1">
        <f t="array" aca="1" ref="Y71" ca="1">INDIRECT($A$1&amp;Y$1&amp;$A71)</f>
        <v>0</v>
      </c>
      <c r="Z71" cm="1">
        <f t="array" aca="1" ref="Z71" ca="1">INDIRECT($A$1&amp;Z$1&amp;$A71)</f>
        <v>0</v>
      </c>
      <c r="AA71" cm="1">
        <f t="array" aca="1" ref="AA71" ca="1">INDIRECT($A$1&amp;AA$1&amp;$A71)</f>
        <v>0</v>
      </c>
      <c r="AB71" cm="1">
        <f t="array" aca="1" ref="AB71" ca="1">INDIRECT($A$1&amp;AB$1&amp;$A71)</f>
        <v>0</v>
      </c>
      <c r="AC71" t="str" cm="1">
        <f t="array" aca="1" ref="AC71" ca="1">INDIRECT($A$1&amp;AC$1&amp;$A71)</f>
        <v>peudisponible</v>
      </c>
      <c r="AD71" cm="1">
        <f t="array" aca="1" ref="AD71" ca="1">INDIRECT($A$1&amp;AD$1&amp;$A71)</f>
        <v>0</v>
      </c>
      <c r="AE71" cm="1">
        <f t="array" aca="1" ref="AE71" ca="1">INDIRECT($A$1&amp;AE$1&amp;$A71)</f>
        <v>0</v>
      </c>
      <c r="AF71" cm="1">
        <f t="array" aca="1" ref="AF71" ca="1">INDIRECT($A$1&amp;AF$1&amp;$A71)</f>
        <v>0</v>
      </c>
      <c r="AG71" cm="1">
        <f t="array" aca="1" ref="AG71" ca="1">INDIRECT($A$1&amp;AG$1&amp;$A71)</f>
        <v>0</v>
      </c>
      <c r="AH71" cm="1">
        <f t="array" aca="1" ref="AH71" ca="1">INDIRECT($A$1&amp;AH$1&amp;$A71)</f>
        <v>0</v>
      </c>
      <c r="AI71" cm="1">
        <f t="array" aca="1" ref="AI71" ca="1">INDIRECT($A$1&amp;AI$1&amp;$A71)</f>
        <v>0</v>
      </c>
      <c r="AJ71" cm="1">
        <f t="array" aca="1" ref="AJ71" ca="1">INDIRECT($A$1&amp;AJ$1&amp;$A71)</f>
        <v>0</v>
      </c>
      <c r="AK71" cm="1">
        <f t="array" aca="1" ref="AK71" ca="1">INDIRECT($A$1&amp;AK$1&amp;$A71)</f>
        <v>0</v>
      </c>
      <c r="AM71">
        <f t="shared" ca="1" si="12"/>
        <v>0</v>
      </c>
      <c r="AN71">
        <f t="shared" ca="1" si="12"/>
        <v>1</v>
      </c>
      <c r="AO71">
        <f t="shared" ca="1" si="12"/>
        <v>0</v>
      </c>
      <c r="AP71">
        <f t="shared" ca="1" si="12"/>
        <v>0</v>
      </c>
      <c r="AQ71">
        <f t="shared" ca="1" si="12"/>
        <v>1</v>
      </c>
      <c r="AR71">
        <f t="shared" ca="1" si="12"/>
        <v>0</v>
      </c>
      <c r="AS71">
        <f t="shared" ca="1" si="12"/>
        <v>0</v>
      </c>
      <c r="AU71" cm="1">
        <f t="array" aca="1" ref="AU71" ca="1">INDIRECT($A$1&amp;AU$1&amp;$A71)</f>
        <v>0</v>
      </c>
      <c r="AV71" cm="1">
        <f t="array" aca="1" ref="AV71" ca="1">INDIRECT($A$1&amp;AV$1&amp;$A71)</f>
        <v>0</v>
      </c>
      <c r="AW71" cm="1">
        <f t="array" aca="1" ref="AW71" ca="1">INDIRECT($A$1&amp;AW$1&amp;$A71)</f>
        <v>0</v>
      </c>
      <c r="AX71" cm="1">
        <f t="array" aca="1" ref="AX71" ca="1">INDIRECT($A$1&amp;AX$1&amp;$A71)</f>
        <v>0</v>
      </c>
      <c r="AY71" cm="1">
        <f t="array" aca="1" ref="AY71" ca="1">INDIRECT($A$1&amp;AY$1&amp;$A71)</f>
        <v>0</v>
      </c>
      <c r="AZ71" cm="1">
        <f t="array" aca="1" ref="AZ71" ca="1">INDIRECT($A$1&amp;AZ$1&amp;$A71)</f>
        <v>0</v>
      </c>
      <c r="BA71" cm="1">
        <f t="array" aca="1" ref="BA71" ca="1">INDIRECT($A$1&amp;BA$1&amp;$A71)</f>
        <v>0</v>
      </c>
      <c r="BB71" cm="1">
        <f t="array" aca="1" ref="BB71" ca="1">INDIRECT($A$1&amp;BB$1&amp;$A71)</f>
        <v>0</v>
      </c>
      <c r="BC71" cm="1">
        <f t="array" aca="1" ref="BC71" ca="1">INDIRECT($A$1&amp;BC$1&amp;$A71)</f>
        <v>0</v>
      </c>
      <c r="BD71" cm="1">
        <f t="array" aca="1" ref="BD71" ca="1">INDIRECT($A$1&amp;BD$1&amp;$A71)</f>
        <v>0</v>
      </c>
      <c r="BE71" cm="1">
        <f t="array" aca="1" ref="BE71" ca="1">INDIRECT($A$1&amp;BE$1&amp;$A71)</f>
        <v>0</v>
      </c>
      <c r="BF71" cm="1">
        <f t="array" aca="1" ref="BF71" ca="1">INDIRECT($A$1&amp;BF$1&amp;$A71)</f>
        <v>0</v>
      </c>
      <c r="BG71" cm="1">
        <f t="array" aca="1" ref="BG71" ca="1">INDIRECT($A$1&amp;BG$1&amp;$A71)</f>
        <v>0</v>
      </c>
      <c r="BH71" cm="1">
        <f t="array" aca="1" ref="BH71" ca="1">INDIRECT($A$1&amp;BH$1&amp;$A71)</f>
        <v>0</v>
      </c>
      <c r="BI71" cm="1">
        <f t="array" aca="1" ref="BI71" ca="1">INDIRECT($A$1&amp;BI$1&amp;$A71)</f>
        <v>0</v>
      </c>
      <c r="BJ71" cm="1">
        <f t="array" aca="1" ref="BJ71" ca="1">INDIRECT($A$1&amp;BJ$1&amp;$A71)</f>
        <v>0</v>
      </c>
      <c r="BK71" cm="1">
        <f t="array" aca="1" ref="BK71" ca="1">INDIRECT($A$1&amp;BK$1&amp;$A71)</f>
        <v>0</v>
      </c>
      <c r="BL71" cm="1">
        <f t="array" aca="1" ref="BL71" ca="1">INDIRECT($A$1&amp;BL$1&amp;$A71)</f>
        <v>0</v>
      </c>
      <c r="BM71" cm="1">
        <f t="array" aca="1" ref="BM71" ca="1">INDIRECT($A$1&amp;BM$1&amp;$A71)</f>
        <v>0</v>
      </c>
      <c r="BN71" cm="1">
        <f t="array" aca="1" ref="BN71" ca="1">INDIRECT($A$1&amp;BN$1&amp;$A71)</f>
        <v>0</v>
      </c>
      <c r="BO71" cm="1">
        <f t="array" aca="1" ref="BO71" ca="1">INDIRECT($A$1&amp;BO$1&amp;$A71)</f>
        <v>0</v>
      </c>
      <c r="BP71" cm="1">
        <f t="array" aca="1" ref="BP71" ca="1">INDIRECT($A$1&amp;BP$1&amp;$A71)</f>
        <v>0</v>
      </c>
      <c r="BQ71" cm="1">
        <f t="array" aca="1" ref="BQ71" ca="1">INDIRECT($A$1&amp;BQ$1&amp;$A71)</f>
        <v>0</v>
      </c>
      <c r="BR71" cm="1">
        <f t="array" aca="1" ref="BR71" ca="1">INDIRECT($A$1&amp;BR$1&amp;$A71)</f>
        <v>0</v>
      </c>
      <c r="BS71" cm="1">
        <f t="array" aca="1" ref="BS71" ca="1">INDIRECT($A$1&amp;BS$1&amp;$A71)</f>
        <v>0</v>
      </c>
      <c r="BT71" cm="1">
        <f t="array" aca="1" ref="BT71" ca="1">INDIRECT($A$1&amp;BT$1&amp;$A71)</f>
        <v>0</v>
      </c>
      <c r="BU71" cm="1">
        <f t="array" aca="1" ref="BU71" ca="1">INDIRECT($A$1&amp;BU$1&amp;$A71)</f>
        <v>0</v>
      </c>
    </row>
    <row r="72" spans="1:73" x14ac:dyDescent="0.35">
      <c r="A72" s="65">
        <f t="shared" si="2"/>
        <v>57</v>
      </c>
      <c r="C72" t="str" cm="1">
        <f t="array" aca="1" ref="C72" ca="1">INDIRECT($A$1&amp;C$1&amp;$A72)</f>
        <v>marche_gorgadji</v>
      </c>
      <c r="D72">
        <f t="shared" ca="1" si="11"/>
        <v>1</v>
      </c>
      <c r="E72">
        <f t="shared" ca="1" si="11"/>
        <v>0</v>
      </c>
      <c r="F72">
        <f t="shared" ca="1" si="11"/>
        <v>0</v>
      </c>
      <c r="G72">
        <f t="shared" ca="1" si="11"/>
        <v>1</v>
      </c>
      <c r="H72">
        <f t="shared" ca="1" si="11"/>
        <v>0</v>
      </c>
      <c r="I72">
        <f t="shared" ca="1" si="11"/>
        <v>0</v>
      </c>
      <c r="J72">
        <f t="shared" ca="1" si="11"/>
        <v>1</v>
      </c>
      <c r="K72">
        <f t="shared" ca="1" si="11"/>
        <v>0</v>
      </c>
      <c r="L72">
        <f t="shared" ca="1" si="11"/>
        <v>0</v>
      </c>
      <c r="M72">
        <f t="shared" ca="1" si="11"/>
        <v>0</v>
      </c>
      <c r="N72">
        <f t="shared" ca="1" si="11"/>
        <v>0</v>
      </c>
      <c r="P72" cm="1">
        <f t="array" aca="1" ref="P72" ca="1">INDIRECT($A$1&amp;P$1&amp;$A72)</f>
        <v>0</v>
      </c>
      <c r="Q72" cm="1">
        <f t="array" aca="1" ref="Q72" ca="1">INDIRECT($A$1&amp;Q$1&amp;$A72)</f>
        <v>0</v>
      </c>
      <c r="R72" cm="1">
        <f t="array" aca="1" ref="R72" ca="1">INDIRECT($A$1&amp;R$1&amp;$A72)</f>
        <v>0</v>
      </c>
      <c r="S72" cm="1">
        <f t="array" aca="1" ref="S72" ca="1">INDIRECT($A$1&amp;S$1&amp;$A72)</f>
        <v>0</v>
      </c>
      <c r="T72" cm="1">
        <f t="array" aca="1" ref="T72" ca="1">INDIRECT($A$1&amp;T$1&amp;$A72)</f>
        <v>0</v>
      </c>
      <c r="U72" cm="1">
        <f t="array" aca="1" ref="U72" ca="1">INDIRECT($A$1&amp;U$1&amp;$A72)</f>
        <v>0</v>
      </c>
      <c r="V72" cm="1">
        <f t="array" aca="1" ref="V72" ca="1">INDIRECT($A$1&amp;V$1&amp;$A72)</f>
        <v>0</v>
      </c>
      <c r="W72" cm="1">
        <f t="array" aca="1" ref="W72" ca="1">INDIRECT($A$1&amp;W$1&amp;$A72)</f>
        <v>0</v>
      </c>
      <c r="X72" cm="1">
        <f t="array" aca="1" ref="X72" ca="1">INDIRECT($A$1&amp;X$1&amp;$A72)</f>
        <v>0</v>
      </c>
      <c r="Y72" cm="1">
        <f t="array" aca="1" ref="Y72" ca="1">INDIRECT($A$1&amp;Y$1&amp;$A72)</f>
        <v>0</v>
      </c>
      <c r="Z72" cm="1">
        <f t="array" aca="1" ref="Z72" ca="1">INDIRECT($A$1&amp;Z$1&amp;$A72)</f>
        <v>0</v>
      </c>
      <c r="AA72" cm="1">
        <f t="array" aca="1" ref="AA72" ca="1">INDIRECT($A$1&amp;AA$1&amp;$A72)</f>
        <v>0</v>
      </c>
      <c r="AB72" cm="1">
        <f t="array" aca="1" ref="AB72" ca="1">INDIRECT($A$1&amp;AB$1&amp;$A72)</f>
        <v>0</v>
      </c>
      <c r="AC72" t="str" cm="1">
        <f t="array" aca="1" ref="AC72" ca="1">INDIRECT($A$1&amp;AC$1&amp;$A72)</f>
        <v>peudisponible</v>
      </c>
      <c r="AD72" cm="1">
        <f t="array" aca="1" ref="AD72" ca="1">INDIRECT($A$1&amp;AD$1&amp;$A72)</f>
        <v>0</v>
      </c>
      <c r="AE72" cm="1">
        <f t="array" aca="1" ref="AE72" ca="1">INDIRECT($A$1&amp;AE$1&amp;$A72)</f>
        <v>0</v>
      </c>
      <c r="AF72" cm="1">
        <f t="array" aca="1" ref="AF72" ca="1">INDIRECT($A$1&amp;AF$1&amp;$A72)</f>
        <v>0</v>
      </c>
      <c r="AG72" cm="1">
        <f t="array" aca="1" ref="AG72" ca="1">INDIRECT($A$1&amp;AG$1&amp;$A72)</f>
        <v>0</v>
      </c>
      <c r="AH72" cm="1">
        <f t="array" aca="1" ref="AH72" ca="1">INDIRECT($A$1&amp;AH$1&amp;$A72)</f>
        <v>0</v>
      </c>
      <c r="AI72" cm="1">
        <f t="array" aca="1" ref="AI72" ca="1">INDIRECT($A$1&amp;AI$1&amp;$A72)</f>
        <v>0</v>
      </c>
      <c r="AJ72" cm="1">
        <f t="array" aca="1" ref="AJ72" ca="1">INDIRECT($A$1&amp;AJ$1&amp;$A72)</f>
        <v>0</v>
      </c>
      <c r="AK72" cm="1">
        <f t="array" aca="1" ref="AK72" ca="1">INDIRECT($A$1&amp;AK$1&amp;$A72)</f>
        <v>0</v>
      </c>
      <c r="AM72">
        <f t="shared" ca="1" si="12"/>
        <v>0</v>
      </c>
      <c r="AN72">
        <f t="shared" ca="1" si="12"/>
        <v>1</v>
      </c>
      <c r="AO72">
        <f t="shared" ca="1" si="12"/>
        <v>0</v>
      </c>
      <c r="AP72">
        <f t="shared" ca="1" si="12"/>
        <v>0</v>
      </c>
      <c r="AQ72">
        <f t="shared" ca="1" si="12"/>
        <v>1</v>
      </c>
      <c r="AR72">
        <f t="shared" ca="1" si="12"/>
        <v>0</v>
      </c>
      <c r="AS72">
        <f t="shared" ca="1" si="12"/>
        <v>0</v>
      </c>
      <c r="AU72" cm="1">
        <f t="array" aca="1" ref="AU72" ca="1">INDIRECT($A$1&amp;AU$1&amp;$A72)</f>
        <v>0</v>
      </c>
      <c r="AV72" cm="1">
        <f t="array" aca="1" ref="AV72" ca="1">INDIRECT($A$1&amp;AV$1&amp;$A72)</f>
        <v>0</v>
      </c>
      <c r="AW72" cm="1">
        <f t="array" aca="1" ref="AW72" ca="1">INDIRECT($A$1&amp;AW$1&amp;$A72)</f>
        <v>0</v>
      </c>
      <c r="AX72" cm="1">
        <f t="array" aca="1" ref="AX72" ca="1">INDIRECT($A$1&amp;AX$1&amp;$A72)</f>
        <v>0</v>
      </c>
      <c r="AY72" cm="1">
        <f t="array" aca="1" ref="AY72" ca="1">INDIRECT($A$1&amp;AY$1&amp;$A72)</f>
        <v>0</v>
      </c>
      <c r="AZ72" cm="1">
        <f t="array" aca="1" ref="AZ72" ca="1">INDIRECT($A$1&amp;AZ$1&amp;$A72)</f>
        <v>0</v>
      </c>
      <c r="BA72" cm="1">
        <f t="array" aca="1" ref="BA72" ca="1">INDIRECT($A$1&amp;BA$1&amp;$A72)</f>
        <v>0</v>
      </c>
      <c r="BB72" cm="1">
        <f t="array" aca="1" ref="BB72" ca="1">INDIRECT($A$1&amp;BB$1&amp;$A72)</f>
        <v>0</v>
      </c>
      <c r="BC72" cm="1">
        <f t="array" aca="1" ref="BC72" ca="1">INDIRECT($A$1&amp;BC$1&amp;$A72)</f>
        <v>0</v>
      </c>
      <c r="BD72" cm="1">
        <f t="array" aca="1" ref="BD72" ca="1">INDIRECT($A$1&amp;BD$1&amp;$A72)</f>
        <v>0</v>
      </c>
      <c r="BE72" cm="1">
        <f t="array" aca="1" ref="BE72" ca="1">INDIRECT($A$1&amp;BE$1&amp;$A72)</f>
        <v>0</v>
      </c>
      <c r="BF72" cm="1">
        <f t="array" aca="1" ref="BF72" ca="1">INDIRECT($A$1&amp;BF$1&amp;$A72)</f>
        <v>0</v>
      </c>
      <c r="BG72" cm="1">
        <f t="array" aca="1" ref="BG72" ca="1">INDIRECT($A$1&amp;BG$1&amp;$A72)</f>
        <v>0</v>
      </c>
      <c r="BH72" cm="1">
        <f t="array" aca="1" ref="BH72" ca="1">INDIRECT($A$1&amp;BH$1&amp;$A72)</f>
        <v>0</v>
      </c>
      <c r="BI72" cm="1">
        <f t="array" aca="1" ref="BI72" ca="1">INDIRECT($A$1&amp;BI$1&amp;$A72)</f>
        <v>0</v>
      </c>
      <c r="BJ72" cm="1">
        <f t="array" aca="1" ref="BJ72" ca="1">INDIRECT($A$1&amp;BJ$1&amp;$A72)</f>
        <v>0</v>
      </c>
      <c r="BK72" cm="1">
        <f t="array" aca="1" ref="BK72" ca="1">INDIRECT($A$1&amp;BK$1&amp;$A72)</f>
        <v>0</v>
      </c>
      <c r="BL72" cm="1">
        <f t="array" aca="1" ref="BL72" ca="1">INDIRECT($A$1&amp;BL$1&amp;$A72)</f>
        <v>0</v>
      </c>
      <c r="BM72" cm="1">
        <f t="array" aca="1" ref="BM72" ca="1">INDIRECT($A$1&amp;BM$1&amp;$A72)</f>
        <v>0</v>
      </c>
      <c r="BN72" cm="1">
        <f t="array" aca="1" ref="BN72" ca="1">INDIRECT($A$1&amp;BN$1&amp;$A72)</f>
        <v>0</v>
      </c>
      <c r="BO72" cm="1">
        <f t="array" aca="1" ref="BO72" ca="1">INDIRECT($A$1&amp;BO$1&amp;$A72)</f>
        <v>0</v>
      </c>
      <c r="BP72" cm="1">
        <f t="array" aca="1" ref="BP72" ca="1">INDIRECT($A$1&amp;BP$1&amp;$A72)</f>
        <v>0</v>
      </c>
      <c r="BQ72" cm="1">
        <f t="array" aca="1" ref="BQ72" ca="1">INDIRECT($A$1&amp;BQ$1&amp;$A72)</f>
        <v>0</v>
      </c>
      <c r="BR72" cm="1">
        <f t="array" aca="1" ref="BR72" ca="1">INDIRECT($A$1&amp;BR$1&amp;$A72)</f>
        <v>0</v>
      </c>
      <c r="BS72" cm="1">
        <f t="array" aca="1" ref="BS72" ca="1">INDIRECT($A$1&amp;BS$1&amp;$A72)</f>
        <v>0</v>
      </c>
      <c r="BT72" cm="1">
        <f t="array" aca="1" ref="BT72" ca="1">INDIRECT($A$1&amp;BT$1&amp;$A72)</f>
        <v>0</v>
      </c>
      <c r="BU72" cm="1">
        <f t="array" aca="1" ref="BU72" ca="1">INDIRECT($A$1&amp;BU$1&amp;$A72)</f>
        <v>0</v>
      </c>
    </row>
    <row r="73" spans="1:73" x14ac:dyDescent="0.35">
      <c r="A73" s="65">
        <f t="shared" si="2"/>
        <v>58</v>
      </c>
      <c r="C73" t="str" cm="1">
        <f t="array" aca="1" ref="C73" ca="1">INDIRECT($A$1&amp;C$1&amp;$A73)</f>
        <v>marche_gorgadji</v>
      </c>
      <c r="D73">
        <f t="shared" ca="1" si="11"/>
        <v>1</v>
      </c>
      <c r="E73">
        <f t="shared" ca="1" si="11"/>
        <v>0</v>
      </c>
      <c r="F73">
        <f t="shared" ca="1" si="11"/>
        <v>0</v>
      </c>
      <c r="G73">
        <f t="shared" ca="1" si="11"/>
        <v>1</v>
      </c>
      <c r="H73">
        <f t="shared" ca="1" si="11"/>
        <v>0</v>
      </c>
      <c r="I73">
        <f t="shared" ca="1" si="11"/>
        <v>0</v>
      </c>
      <c r="J73">
        <f t="shared" ca="1" si="11"/>
        <v>1</v>
      </c>
      <c r="K73">
        <f t="shared" ca="1" si="11"/>
        <v>0</v>
      </c>
      <c r="L73">
        <f t="shared" ca="1" si="11"/>
        <v>0</v>
      </c>
      <c r="M73">
        <f t="shared" ca="1" si="11"/>
        <v>0</v>
      </c>
      <c r="N73">
        <f t="shared" ca="1" si="11"/>
        <v>0</v>
      </c>
      <c r="P73" cm="1">
        <f t="array" aca="1" ref="P73" ca="1">INDIRECT($A$1&amp;P$1&amp;$A73)</f>
        <v>0</v>
      </c>
      <c r="Q73" cm="1">
        <f t="array" aca="1" ref="Q73" ca="1">INDIRECT($A$1&amp;Q$1&amp;$A73)</f>
        <v>0</v>
      </c>
      <c r="R73" cm="1">
        <f t="array" aca="1" ref="R73" ca="1">INDIRECT($A$1&amp;R$1&amp;$A73)</f>
        <v>0</v>
      </c>
      <c r="S73" cm="1">
        <f t="array" aca="1" ref="S73" ca="1">INDIRECT($A$1&amp;S$1&amp;$A73)</f>
        <v>0</v>
      </c>
      <c r="T73" cm="1">
        <f t="array" aca="1" ref="T73" ca="1">INDIRECT($A$1&amp;T$1&amp;$A73)</f>
        <v>0</v>
      </c>
      <c r="U73" cm="1">
        <f t="array" aca="1" ref="U73" ca="1">INDIRECT($A$1&amp;U$1&amp;$A73)</f>
        <v>0</v>
      </c>
      <c r="V73" cm="1">
        <f t="array" aca="1" ref="V73" ca="1">INDIRECT($A$1&amp;V$1&amp;$A73)</f>
        <v>0</v>
      </c>
      <c r="W73" cm="1">
        <f t="array" aca="1" ref="W73" ca="1">INDIRECT($A$1&amp;W$1&amp;$A73)</f>
        <v>0</v>
      </c>
      <c r="X73" cm="1">
        <f t="array" aca="1" ref="X73" ca="1">INDIRECT($A$1&amp;X$1&amp;$A73)</f>
        <v>0</v>
      </c>
      <c r="Y73" cm="1">
        <f t="array" aca="1" ref="Y73" ca="1">INDIRECT($A$1&amp;Y$1&amp;$A73)</f>
        <v>0</v>
      </c>
      <c r="Z73" cm="1">
        <f t="array" aca="1" ref="Z73" ca="1">INDIRECT($A$1&amp;Z$1&amp;$A73)</f>
        <v>0</v>
      </c>
      <c r="AA73" cm="1">
        <f t="array" aca="1" ref="AA73" ca="1">INDIRECT($A$1&amp;AA$1&amp;$A73)</f>
        <v>0</v>
      </c>
      <c r="AB73" cm="1">
        <f t="array" aca="1" ref="AB73" ca="1">INDIRECT($A$1&amp;AB$1&amp;$A73)</f>
        <v>0</v>
      </c>
      <c r="AC73" t="str" cm="1">
        <f t="array" aca="1" ref="AC73" ca="1">INDIRECT($A$1&amp;AC$1&amp;$A73)</f>
        <v>peudisponible</v>
      </c>
      <c r="AD73" cm="1">
        <f t="array" aca="1" ref="AD73" ca="1">INDIRECT($A$1&amp;AD$1&amp;$A73)</f>
        <v>0</v>
      </c>
      <c r="AE73" cm="1">
        <f t="array" aca="1" ref="AE73" ca="1">INDIRECT($A$1&amp;AE$1&amp;$A73)</f>
        <v>0</v>
      </c>
      <c r="AF73" cm="1">
        <f t="array" aca="1" ref="AF73" ca="1">INDIRECT($A$1&amp;AF$1&amp;$A73)</f>
        <v>0</v>
      </c>
      <c r="AG73" cm="1">
        <f t="array" aca="1" ref="AG73" ca="1">INDIRECT($A$1&amp;AG$1&amp;$A73)</f>
        <v>0</v>
      </c>
      <c r="AH73" cm="1">
        <f t="array" aca="1" ref="AH73" ca="1">INDIRECT($A$1&amp;AH$1&amp;$A73)</f>
        <v>0</v>
      </c>
      <c r="AI73" cm="1">
        <f t="array" aca="1" ref="AI73" ca="1">INDIRECT($A$1&amp;AI$1&amp;$A73)</f>
        <v>0</v>
      </c>
      <c r="AJ73" cm="1">
        <f t="array" aca="1" ref="AJ73" ca="1">INDIRECT($A$1&amp;AJ$1&amp;$A73)</f>
        <v>0</v>
      </c>
      <c r="AK73" cm="1">
        <f t="array" aca="1" ref="AK73" ca="1">INDIRECT($A$1&amp;AK$1&amp;$A73)</f>
        <v>0</v>
      </c>
      <c r="AM73">
        <f t="shared" ca="1" si="12"/>
        <v>0</v>
      </c>
      <c r="AN73">
        <f t="shared" ca="1" si="12"/>
        <v>1</v>
      </c>
      <c r="AO73">
        <f t="shared" ca="1" si="12"/>
        <v>0</v>
      </c>
      <c r="AP73">
        <f t="shared" ca="1" si="12"/>
        <v>0</v>
      </c>
      <c r="AQ73">
        <f t="shared" ca="1" si="12"/>
        <v>1</v>
      </c>
      <c r="AR73">
        <f t="shared" ca="1" si="12"/>
        <v>0</v>
      </c>
      <c r="AS73">
        <f t="shared" ca="1" si="12"/>
        <v>0</v>
      </c>
      <c r="AU73" cm="1">
        <f t="array" aca="1" ref="AU73" ca="1">INDIRECT($A$1&amp;AU$1&amp;$A73)</f>
        <v>0</v>
      </c>
      <c r="AV73" cm="1">
        <f t="array" aca="1" ref="AV73" ca="1">INDIRECT($A$1&amp;AV$1&amp;$A73)</f>
        <v>0</v>
      </c>
      <c r="AW73" cm="1">
        <f t="array" aca="1" ref="AW73" ca="1">INDIRECT($A$1&amp;AW$1&amp;$A73)</f>
        <v>0</v>
      </c>
      <c r="AX73" cm="1">
        <f t="array" aca="1" ref="AX73" ca="1">INDIRECT($A$1&amp;AX$1&amp;$A73)</f>
        <v>0</v>
      </c>
      <c r="AY73" cm="1">
        <f t="array" aca="1" ref="AY73" ca="1">INDIRECT($A$1&amp;AY$1&amp;$A73)</f>
        <v>0</v>
      </c>
      <c r="AZ73" cm="1">
        <f t="array" aca="1" ref="AZ73" ca="1">INDIRECT($A$1&amp;AZ$1&amp;$A73)</f>
        <v>0</v>
      </c>
      <c r="BA73" cm="1">
        <f t="array" aca="1" ref="BA73" ca="1">INDIRECT($A$1&amp;BA$1&amp;$A73)</f>
        <v>0</v>
      </c>
      <c r="BB73" cm="1">
        <f t="array" aca="1" ref="BB73" ca="1">INDIRECT($A$1&amp;BB$1&amp;$A73)</f>
        <v>0</v>
      </c>
      <c r="BC73" cm="1">
        <f t="array" aca="1" ref="BC73" ca="1">INDIRECT($A$1&amp;BC$1&amp;$A73)</f>
        <v>0</v>
      </c>
      <c r="BD73" cm="1">
        <f t="array" aca="1" ref="BD73" ca="1">INDIRECT($A$1&amp;BD$1&amp;$A73)</f>
        <v>0</v>
      </c>
      <c r="BE73" cm="1">
        <f t="array" aca="1" ref="BE73" ca="1">INDIRECT($A$1&amp;BE$1&amp;$A73)</f>
        <v>0</v>
      </c>
      <c r="BF73" cm="1">
        <f t="array" aca="1" ref="BF73" ca="1">INDIRECT($A$1&amp;BF$1&amp;$A73)</f>
        <v>0</v>
      </c>
      <c r="BG73" cm="1">
        <f t="array" aca="1" ref="BG73" ca="1">INDIRECT($A$1&amp;BG$1&amp;$A73)</f>
        <v>0</v>
      </c>
      <c r="BH73" cm="1">
        <f t="array" aca="1" ref="BH73" ca="1">INDIRECT($A$1&amp;BH$1&amp;$A73)</f>
        <v>0</v>
      </c>
      <c r="BI73" cm="1">
        <f t="array" aca="1" ref="BI73" ca="1">INDIRECT($A$1&amp;BI$1&amp;$A73)</f>
        <v>0</v>
      </c>
      <c r="BJ73" cm="1">
        <f t="array" aca="1" ref="BJ73" ca="1">INDIRECT($A$1&amp;BJ$1&amp;$A73)</f>
        <v>0</v>
      </c>
      <c r="BK73" cm="1">
        <f t="array" aca="1" ref="BK73" ca="1">INDIRECT($A$1&amp;BK$1&amp;$A73)</f>
        <v>0</v>
      </c>
      <c r="BL73" cm="1">
        <f t="array" aca="1" ref="BL73" ca="1">INDIRECT($A$1&amp;BL$1&amp;$A73)</f>
        <v>0</v>
      </c>
      <c r="BM73" cm="1">
        <f t="array" aca="1" ref="BM73" ca="1">INDIRECT($A$1&amp;BM$1&amp;$A73)</f>
        <v>0</v>
      </c>
      <c r="BN73" cm="1">
        <f t="array" aca="1" ref="BN73" ca="1">INDIRECT($A$1&amp;BN$1&amp;$A73)</f>
        <v>0</v>
      </c>
      <c r="BO73" cm="1">
        <f t="array" aca="1" ref="BO73" ca="1">INDIRECT($A$1&amp;BO$1&amp;$A73)</f>
        <v>0</v>
      </c>
      <c r="BP73" cm="1">
        <f t="array" aca="1" ref="BP73" ca="1">INDIRECT($A$1&amp;BP$1&amp;$A73)</f>
        <v>0</v>
      </c>
      <c r="BQ73" cm="1">
        <f t="array" aca="1" ref="BQ73" ca="1">INDIRECT($A$1&amp;BQ$1&amp;$A73)</f>
        <v>0</v>
      </c>
      <c r="BR73" cm="1">
        <f t="array" aca="1" ref="BR73" ca="1">INDIRECT($A$1&amp;BR$1&amp;$A73)</f>
        <v>0</v>
      </c>
      <c r="BS73" cm="1">
        <f t="array" aca="1" ref="BS73" ca="1">INDIRECT($A$1&amp;BS$1&amp;$A73)</f>
        <v>0</v>
      </c>
      <c r="BT73" cm="1">
        <f t="array" aca="1" ref="BT73" ca="1">INDIRECT($A$1&amp;BT$1&amp;$A73)</f>
        <v>0</v>
      </c>
      <c r="BU73" cm="1">
        <f t="array" aca="1" ref="BU73" ca="1">INDIRECT($A$1&amp;BU$1&amp;$A73)</f>
        <v>0</v>
      </c>
    </row>
    <row r="74" spans="1:73" x14ac:dyDescent="0.35">
      <c r="A74" s="65">
        <f t="shared" si="2"/>
        <v>59</v>
      </c>
      <c r="C74" t="str" cm="1">
        <f t="array" aca="1" ref="C74" ca="1">INDIRECT($A$1&amp;C$1&amp;$A74)</f>
        <v>marche_djibo</v>
      </c>
      <c r="D74">
        <f t="shared" ca="1" si="11"/>
        <v>1</v>
      </c>
      <c r="E74">
        <f t="shared" ca="1" si="11"/>
        <v>1</v>
      </c>
      <c r="F74">
        <f t="shared" ca="1" si="11"/>
        <v>1</v>
      </c>
      <c r="G74">
        <f t="shared" ca="1" si="11"/>
        <v>1</v>
      </c>
      <c r="H74">
        <f t="shared" ca="1" si="11"/>
        <v>1</v>
      </c>
      <c r="I74">
        <f t="shared" ca="1" si="11"/>
        <v>1</v>
      </c>
      <c r="J74">
        <f t="shared" ca="1" si="11"/>
        <v>1</v>
      </c>
      <c r="K74">
        <f t="shared" ca="1" si="11"/>
        <v>0</v>
      </c>
      <c r="L74">
        <f t="shared" ca="1" si="11"/>
        <v>0</v>
      </c>
      <c r="M74">
        <f t="shared" ca="1" si="11"/>
        <v>1</v>
      </c>
      <c r="N74">
        <f t="shared" ca="1" si="11"/>
        <v>0</v>
      </c>
      <c r="P74" t="str" cm="1">
        <f t="array" aca="1" ref="P74" ca="1">INDIRECT($A$1&amp;P$1&amp;$A74)</f>
        <v>peudisponible</v>
      </c>
      <c r="Q74" t="str" cm="1">
        <f t="array" aca="1" ref="Q74" ca="1">INDIRECT($A$1&amp;Q$1&amp;$A74)</f>
        <v>peudisponible</v>
      </c>
      <c r="R74" t="str" cm="1">
        <f t="array" aca="1" ref="R74" ca="1">INDIRECT($A$1&amp;R$1&amp;$A74)</f>
        <v>peudisponible</v>
      </c>
      <c r="S74" t="str" cm="1">
        <f t="array" aca="1" ref="S74" ca="1">INDIRECT($A$1&amp;S$1&amp;$A74)</f>
        <v>peudisponible</v>
      </c>
      <c r="T74" t="str" cm="1">
        <f t="array" aca="1" ref="T74" ca="1">INDIRECT($A$1&amp;T$1&amp;$A74)</f>
        <v>nondisponible</v>
      </c>
      <c r="U74" t="str" cm="1">
        <f t="array" aca="1" ref="U74" ca="1">INDIRECT($A$1&amp;U$1&amp;$A74)</f>
        <v>peudisponible</v>
      </c>
      <c r="V74" t="str" cm="1">
        <f t="array" aca="1" ref="V74" ca="1">INDIRECT($A$1&amp;V$1&amp;$A74)</f>
        <v>peudisponible</v>
      </c>
      <c r="W74" cm="1">
        <f t="array" aca="1" ref="W74" ca="1">INDIRECT($A$1&amp;W$1&amp;$A74)</f>
        <v>0</v>
      </c>
      <c r="X74" cm="1">
        <f t="array" aca="1" ref="X74" ca="1">INDIRECT($A$1&amp;X$1&amp;$A74)</f>
        <v>0</v>
      </c>
      <c r="Y74" t="str" cm="1">
        <f t="array" aca="1" ref="Y74" ca="1">INDIRECT($A$1&amp;Y$1&amp;$A74)</f>
        <v>nondisponible</v>
      </c>
      <c r="Z74" t="str" cm="1">
        <f t="array" aca="1" ref="Z74" ca="1">INDIRECT($A$1&amp;Z$1&amp;$A74)</f>
        <v>peudisponible</v>
      </c>
      <c r="AA74" t="str" cm="1">
        <f t="array" aca="1" ref="AA74" ca="1">INDIRECT($A$1&amp;AA$1&amp;$A74)</f>
        <v>peudisponible</v>
      </c>
      <c r="AB74" t="str" cm="1">
        <f t="array" aca="1" ref="AB74" ca="1">INDIRECT($A$1&amp;AB$1&amp;$A74)</f>
        <v>nondisponible</v>
      </c>
      <c r="AC74" t="str" cm="1">
        <f t="array" aca="1" ref="AC74" ca="1">INDIRECT($A$1&amp;AC$1&amp;$A74)</f>
        <v>peudisponible</v>
      </c>
      <c r="AD74" t="str" cm="1">
        <f t="array" aca="1" ref="AD74" ca="1">INDIRECT($A$1&amp;AD$1&amp;$A74)</f>
        <v>nondisponible</v>
      </c>
      <c r="AE74" t="str" cm="1">
        <f t="array" aca="1" ref="AE74" ca="1">INDIRECT($A$1&amp;AE$1&amp;$A74)</f>
        <v>nondisponible</v>
      </c>
      <c r="AF74" t="str" cm="1">
        <f t="array" aca="1" ref="AF74" ca="1">INDIRECT($A$1&amp;AF$1&amp;$A74)</f>
        <v>peudisponible</v>
      </c>
      <c r="AG74" cm="1">
        <f t="array" aca="1" ref="AG74" ca="1">INDIRECT($A$1&amp;AG$1&amp;$A74)</f>
        <v>0</v>
      </c>
      <c r="AH74" t="str" cm="1">
        <f t="array" aca="1" ref="AH74" ca="1">INDIRECT($A$1&amp;AH$1&amp;$A74)</f>
        <v>peudisponible</v>
      </c>
      <c r="AI74" t="str" cm="1">
        <f t="array" aca="1" ref="AI74" ca="1">INDIRECT($A$1&amp;AI$1&amp;$A74)</f>
        <v>peudisponible</v>
      </c>
      <c r="AJ74" t="str" cm="1">
        <f t="array" aca="1" ref="AJ74" ca="1">INDIRECT($A$1&amp;AJ$1&amp;$A74)</f>
        <v>nondisponible</v>
      </c>
      <c r="AK74" t="str" cm="1">
        <f t="array" aca="1" ref="AK74" ca="1">INDIRECT($A$1&amp;AK$1&amp;$A74)</f>
        <v>nondisponible</v>
      </c>
      <c r="AM74">
        <f t="shared" ca="1" si="12"/>
        <v>0</v>
      </c>
      <c r="AN74">
        <f t="shared" ca="1" si="12"/>
        <v>1</v>
      </c>
      <c r="AO74">
        <f t="shared" ca="1" si="12"/>
        <v>0</v>
      </c>
      <c r="AP74">
        <f t="shared" ca="1" si="12"/>
        <v>0</v>
      </c>
      <c r="AQ74">
        <f t="shared" ca="1" si="12"/>
        <v>1</v>
      </c>
      <c r="AR74">
        <f t="shared" ca="1" si="12"/>
        <v>1</v>
      </c>
      <c r="AS74">
        <f t="shared" ca="1" si="12"/>
        <v>0</v>
      </c>
      <c r="AU74" cm="1">
        <f t="array" aca="1" ref="AU74" ca="1">INDIRECT($A$1&amp;AU$1&amp;$A74)</f>
        <v>0</v>
      </c>
      <c r="AV74" cm="1">
        <f t="array" aca="1" ref="AV74" ca="1">INDIRECT($A$1&amp;AV$1&amp;$A74)</f>
        <v>0</v>
      </c>
      <c r="AW74" cm="1">
        <f t="array" aca="1" ref="AW74" ca="1">INDIRECT($A$1&amp;AW$1&amp;$A74)</f>
        <v>0</v>
      </c>
      <c r="AX74" cm="1">
        <f t="array" aca="1" ref="AX74" ca="1">INDIRECT($A$1&amp;AX$1&amp;$A74)</f>
        <v>0</v>
      </c>
      <c r="AY74" cm="1">
        <f t="array" aca="1" ref="AY74" ca="1">INDIRECT($A$1&amp;AY$1&amp;$A74)</f>
        <v>0</v>
      </c>
      <c r="AZ74" cm="1">
        <f t="array" aca="1" ref="AZ74" ca="1">INDIRECT($A$1&amp;AZ$1&amp;$A74)</f>
        <v>0</v>
      </c>
      <c r="BA74" cm="1">
        <f t="array" aca="1" ref="BA74" ca="1">INDIRECT($A$1&amp;BA$1&amp;$A74)</f>
        <v>0</v>
      </c>
      <c r="BB74" cm="1">
        <f t="array" aca="1" ref="BB74" ca="1">INDIRECT($A$1&amp;BB$1&amp;$A74)</f>
        <v>0</v>
      </c>
      <c r="BC74" cm="1">
        <f t="array" aca="1" ref="BC74" ca="1">INDIRECT($A$1&amp;BC$1&amp;$A74)</f>
        <v>0</v>
      </c>
      <c r="BD74" cm="1">
        <f t="array" aca="1" ref="BD74" ca="1">INDIRECT($A$1&amp;BD$1&amp;$A74)</f>
        <v>0</v>
      </c>
      <c r="BE74" cm="1">
        <f t="array" aca="1" ref="BE74" ca="1">INDIRECT($A$1&amp;BE$1&amp;$A74)</f>
        <v>0</v>
      </c>
      <c r="BF74" cm="1">
        <f t="array" aca="1" ref="BF74" ca="1">INDIRECT($A$1&amp;BF$1&amp;$A74)</f>
        <v>0</v>
      </c>
      <c r="BG74" cm="1">
        <f t="array" aca="1" ref="BG74" ca="1">INDIRECT($A$1&amp;BG$1&amp;$A74)</f>
        <v>0</v>
      </c>
      <c r="BH74" cm="1">
        <f t="array" aca="1" ref="BH74" ca="1">INDIRECT($A$1&amp;BH$1&amp;$A74)</f>
        <v>0</v>
      </c>
      <c r="BI74" cm="1">
        <f t="array" aca="1" ref="BI74" ca="1">INDIRECT($A$1&amp;BI$1&amp;$A74)</f>
        <v>0</v>
      </c>
      <c r="BJ74" cm="1">
        <f t="array" aca="1" ref="BJ74" ca="1">INDIRECT($A$1&amp;BJ$1&amp;$A74)</f>
        <v>0</v>
      </c>
      <c r="BK74" cm="1">
        <f t="array" aca="1" ref="BK74" ca="1">INDIRECT($A$1&amp;BK$1&amp;$A74)</f>
        <v>0</v>
      </c>
      <c r="BL74" cm="1">
        <f t="array" aca="1" ref="BL74" ca="1">INDIRECT($A$1&amp;BL$1&amp;$A74)</f>
        <v>0</v>
      </c>
      <c r="BM74" cm="1">
        <f t="array" aca="1" ref="BM74" ca="1">INDIRECT($A$1&amp;BM$1&amp;$A74)</f>
        <v>0</v>
      </c>
      <c r="BN74" cm="1">
        <f t="array" aca="1" ref="BN74" ca="1">INDIRECT($A$1&amp;BN$1&amp;$A74)</f>
        <v>0</v>
      </c>
      <c r="BO74" cm="1">
        <f t="array" aca="1" ref="BO74" ca="1">INDIRECT($A$1&amp;BO$1&amp;$A74)</f>
        <v>0</v>
      </c>
      <c r="BP74" cm="1">
        <f t="array" aca="1" ref="BP74" ca="1">INDIRECT($A$1&amp;BP$1&amp;$A74)</f>
        <v>0</v>
      </c>
      <c r="BQ74" cm="1">
        <f t="array" aca="1" ref="BQ74" ca="1">INDIRECT($A$1&amp;BQ$1&amp;$A74)</f>
        <v>0</v>
      </c>
      <c r="BR74" cm="1">
        <f t="array" aca="1" ref="BR74" ca="1">INDIRECT($A$1&amp;BR$1&amp;$A74)</f>
        <v>0</v>
      </c>
      <c r="BS74" cm="1">
        <f t="array" aca="1" ref="BS74" ca="1">INDIRECT($A$1&amp;BS$1&amp;$A74)</f>
        <v>0</v>
      </c>
      <c r="BT74" cm="1">
        <f t="array" aca="1" ref="BT74" ca="1">INDIRECT($A$1&amp;BT$1&amp;$A74)</f>
        <v>0</v>
      </c>
      <c r="BU74" cm="1">
        <f t="array" aca="1" ref="BU74" ca="1">INDIRECT($A$1&amp;BU$1&amp;$A74)</f>
        <v>0</v>
      </c>
    </row>
    <row r="75" spans="1:73" x14ac:dyDescent="0.35">
      <c r="A75" s="65">
        <f t="shared" si="2"/>
        <v>60</v>
      </c>
      <c r="C75" t="str" cm="1">
        <f t="array" aca="1" ref="C75" ca="1">INDIRECT($A$1&amp;C$1&amp;$A75)</f>
        <v>marche_djibo</v>
      </c>
      <c r="D75">
        <f t="shared" ca="1" si="11"/>
        <v>1</v>
      </c>
      <c r="E75">
        <f t="shared" ca="1" si="11"/>
        <v>1</v>
      </c>
      <c r="F75">
        <f t="shared" ca="1" si="11"/>
        <v>1</v>
      </c>
      <c r="G75">
        <f t="shared" ca="1" si="11"/>
        <v>1</v>
      </c>
      <c r="H75">
        <f t="shared" ca="1" si="11"/>
        <v>1</v>
      </c>
      <c r="I75">
        <f t="shared" ca="1" si="11"/>
        <v>1</v>
      </c>
      <c r="J75">
        <f t="shared" ca="1" si="11"/>
        <v>1</v>
      </c>
      <c r="K75">
        <f t="shared" ca="1" si="11"/>
        <v>0</v>
      </c>
      <c r="L75">
        <f t="shared" ca="1" si="11"/>
        <v>0</v>
      </c>
      <c r="M75">
        <f t="shared" ca="1" si="11"/>
        <v>0</v>
      </c>
      <c r="N75">
        <f t="shared" ca="1" si="11"/>
        <v>0</v>
      </c>
      <c r="P75" t="str" cm="1">
        <f t="array" aca="1" ref="P75" ca="1">INDIRECT($A$1&amp;P$1&amp;$A75)</f>
        <v>peudisponible</v>
      </c>
      <c r="Q75" t="str" cm="1">
        <f t="array" aca="1" ref="Q75" ca="1">INDIRECT($A$1&amp;Q$1&amp;$A75)</f>
        <v>peudisponible</v>
      </c>
      <c r="R75" t="str" cm="1">
        <f t="array" aca="1" ref="R75" ca="1">INDIRECT($A$1&amp;R$1&amp;$A75)</f>
        <v>peudisponible</v>
      </c>
      <c r="S75" t="str" cm="1">
        <f t="array" aca="1" ref="S75" ca="1">INDIRECT($A$1&amp;S$1&amp;$A75)</f>
        <v>peudisponible</v>
      </c>
      <c r="T75" t="str" cm="1">
        <f t="array" aca="1" ref="T75" ca="1">INDIRECT($A$1&amp;T$1&amp;$A75)</f>
        <v>peudisponible</v>
      </c>
      <c r="U75" t="str" cm="1">
        <f t="array" aca="1" ref="U75" ca="1">INDIRECT($A$1&amp;U$1&amp;$A75)</f>
        <v>peudisponible</v>
      </c>
      <c r="V75" t="str" cm="1">
        <f t="array" aca="1" ref="V75" ca="1">INDIRECT($A$1&amp;V$1&amp;$A75)</f>
        <v>peudisponible</v>
      </c>
      <c r="W75" cm="1">
        <f t="array" aca="1" ref="W75" ca="1">INDIRECT($A$1&amp;W$1&amp;$A75)</f>
        <v>0</v>
      </c>
      <c r="X75" cm="1">
        <f t="array" aca="1" ref="X75" ca="1">INDIRECT($A$1&amp;X$1&amp;$A75)</f>
        <v>0</v>
      </c>
      <c r="Y75" cm="1">
        <f t="array" aca="1" ref="Y75" ca="1">INDIRECT($A$1&amp;Y$1&amp;$A75)</f>
        <v>0</v>
      </c>
      <c r="Z75" t="str" cm="1">
        <f t="array" aca="1" ref="Z75" ca="1">INDIRECT($A$1&amp;Z$1&amp;$A75)</f>
        <v>peudisponible</v>
      </c>
      <c r="AA75" t="str" cm="1">
        <f t="array" aca="1" ref="AA75" ca="1">INDIRECT($A$1&amp;AA$1&amp;$A75)</f>
        <v>peudisponible</v>
      </c>
      <c r="AB75" t="str" cm="1">
        <f t="array" aca="1" ref="AB75" ca="1">INDIRECT($A$1&amp;AB$1&amp;$A75)</f>
        <v>peudisponible</v>
      </c>
      <c r="AC75" t="str" cm="1">
        <f t="array" aca="1" ref="AC75" ca="1">INDIRECT($A$1&amp;AC$1&amp;$A75)</f>
        <v>peudisponible</v>
      </c>
      <c r="AD75" cm="1">
        <f t="array" aca="1" ref="AD75" ca="1">INDIRECT($A$1&amp;AD$1&amp;$A75)</f>
        <v>0</v>
      </c>
      <c r="AE75" t="str" cm="1">
        <f t="array" aca="1" ref="AE75" ca="1">INDIRECT($A$1&amp;AE$1&amp;$A75)</f>
        <v>peudisponible</v>
      </c>
      <c r="AF75" t="str" cm="1">
        <f t="array" aca="1" ref="AF75" ca="1">INDIRECT($A$1&amp;AF$1&amp;$A75)</f>
        <v>peudisponible</v>
      </c>
      <c r="AG75" t="str" cm="1">
        <f t="array" aca="1" ref="AG75" ca="1">INDIRECT($A$1&amp;AG$1&amp;$A75)</f>
        <v>peudisponible</v>
      </c>
      <c r="AH75" t="str" cm="1">
        <f t="array" aca="1" ref="AH75" ca="1">INDIRECT($A$1&amp;AH$1&amp;$A75)</f>
        <v>peudisponible</v>
      </c>
      <c r="AI75" t="str" cm="1">
        <f t="array" aca="1" ref="AI75" ca="1">INDIRECT($A$1&amp;AI$1&amp;$A75)</f>
        <v>peudisponible</v>
      </c>
      <c r="AJ75" t="str" cm="1">
        <f t="array" aca="1" ref="AJ75" ca="1">INDIRECT($A$1&amp;AJ$1&amp;$A75)</f>
        <v>peudisponible</v>
      </c>
      <c r="AK75" cm="1">
        <f t="array" aca="1" ref="AK75" ca="1">INDIRECT($A$1&amp;AK$1&amp;$A75)</f>
        <v>0</v>
      </c>
      <c r="AM75">
        <f t="shared" ca="1" si="12"/>
        <v>0</v>
      </c>
      <c r="AN75">
        <f t="shared" ca="1" si="12"/>
        <v>1</v>
      </c>
      <c r="AO75">
        <f t="shared" ca="1" si="12"/>
        <v>0</v>
      </c>
      <c r="AP75">
        <f t="shared" ca="1" si="12"/>
        <v>1</v>
      </c>
      <c r="AQ75">
        <f t="shared" ca="1" si="12"/>
        <v>1</v>
      </c>
      <c r="AR75">
        <f t="shared" ca="1" si="12"/>
        <v>1</v>
      </c>
      <c r="AS75">
        <f t="shared" ca="1" si="12"/>
        <v>0</v>
      </c>
      <c r="AU75" cm="1">
        <f t="array" aca="1" ref="AU75" ca="1">INDIRECT($A$1&amp;AU$1&amp;$A75)</f>
        <v>0</v>
      </c>
      <c r="AV75" cm="1">
        <f t="array" aca="1" ref="AV75" ca="1">INDIRECT($A$1&amp;AV$1&amp;$A75)</f>
        <v>0</v>
      </c>
      <c r="AW75" cm="1">
        <f t="array" aca="1" ref="AW75" ca="1">INDIRECT($A$1&amp;AW$1&amp;$A75)</f>
        <v>0</v>
      </c>
      <c r="AX75" cm="1">
        <f t="array" aca="1" ref="AX75" ca="1">INDIRECT($A$1&amp;AX$1&amp;$A75)</f>
        <v>0</v>
      </c>
      <c r="AY75" cm="1">
        <f t="array" aca="1" ref="AY75" ca="1">INDIRECT($A$1&amp;AY$1&amp;$A75)</f>
        <v>0</v>
      </c>
      <c r="AZ75" cm="1">
        <f t="array" aca="1" ref="AZ75" ca="1">INDIRECT($A$1&amp;AZ$1&amp;$A75)</f>
        <v>0</v>
      </c>
      <c r="BA75" cm="1">
        <f t="array" aca="1" ref="BA75" ca="1">INDIRECT($A$1&amp;BA$1&amp;$A75)</f>
        <v>0</v>
      </c>
      <c r="BB75" cm="1">
        <f t="array" aca="1" ref="BB75" ca="1">INDIRECT($A$1&amp;BB$1&amp;$A75)</f>
        <v>0</v>
      </c>
      <c r="BC75" cm="1">
        <f t="array" aca="1" ref="BC75" ca="1">INDIRECT($A$1&amp;BC$1&amp;$A75)</f>
        <v>0</v>
      </c>
      <c r="BD75" cm="1">
        <f t="array" aca="1" ref="BD75" ca="1">INDIRECT($A$1&amp;BD$1&amp;$A75)</f>
        <v>0</v>
      </c>
      <c r="BE75" cm="1">
        <f t="array" aca="1" ref="BE75" ca="1">INDIRECT($A$1&amp;BE$1&amp;$A75)</f>
        <v>0</v>
      </c>
      <c r="BF75" cm="1">
        <f t="array" aca="1" ref="BF75" ca="1">INDIRECT($A$1&amp;BF$1&amp;$A75)</f>
        <v>0</v>
      </c>
      <c r="BG75" cm="1">
        <f t="array" aca="1" ref="BG75" ca="1">INDIRECT($A$1&amp;BG$1&amp;$A75)</f>
        <v>0</v>
      </c>
      <c r="BH75" cm="1">
        <f t="array" aca="1" ref="BH75" ca="1">INDIRECT($A$1&amp;BH$1&amp;$A75)</f>
        <v>0</v>
      </c>
      <c r="BI75" cm="1">
        <f t="array" aca="1" ref="BI75" ca="1">INDIRECT($A$1&amp;BI$1&amp;$A75)</f>
        <v>0</v>
      </c>
      <c r="BJ75" cm="1">
        <f t="array" aca="1" ref="BJ75" ca="1">INDIRECT($A$1&amp;BJ$1&amp;$A75)</f>
        <v>0</v>
      </c>
      <c r="BK75" cm="1">
        <f t="array" aca="1" ref="BK75" ca="1">INDIRECT($A$1&amp;BK$1&amp;$A75)</f>
        <v>0</v>
      </c>
      <c r="BL75" cm="1">
        <f t="array" aca="1" ref="BL75" ca="1">INDIRECT($A$1&amp;BL$1&amp;$A75)</f>
        <v>0</v>
      </c>
      <c r="BM75" cm="1">
        <f t="array" aca="1" ref="BM75" ca="1">INDIRECT($A$1&amp;BM$1&amp;$A75)</f>
        <v>0</v>
      </c>
      <c r="BN75" cm="1">
        <f t="array" aca="1" ref="BN75" ca="1">INDIRECT($A$1&amp;BN$1&amp;$A75)</f>
        <v>0</v>
      </c>
      <c r="BO75" cm="1">
        <f t="array" aca="1" ref="BO75" ca="1">INDIRECT($A$1&amp;BO$1&amp;$A75)</f>
        <v>0</v>
      </c>
      <c r="BP75" cm="1">
        <f t="array" aca="1" ref="BP75" ca="1">INDIRECT($A$1&amp;BP$1&amp;$A75)</f>
        <v>0</v>
      </c>
      <c r="BQ75" cm="1">
        <f t="array" aca="1" ref="BQ75" ca="1">INDIRECT($A$1&amp;BQ$1&amp;$A75)</f>
        <v>0</v>
      </c>
      <c r="BR75" cm="1">
        <f t="array" aca="1" ref="BR75" ca="1">INDIRECT($A$1&amp;BR$1&amp;$A75)</f>
        <v>0</v>
      </c>
      <c r="BS75" cm="1">
        <f t="array" aca="1" ref="BS75" ca="1">INDIRECT($A$1&amp;BS$1&amp;$A75)</f>
        <v>0</v>
      </c>
      <c r="BT75" cm="1">
        <f t="array" aca="1" ref="BT75" ca="1">INDIRECT($A$1&amp;BT$1&amp;$A75)</f>
        <v>0</v>
      </c>
      <c r="BU75" cm="1">
        <f t="array" aca="1" ref="BU75" ca="1">INDIRECT($A$1&amp;BU$1&amp;$A75)</f>
        <v>0</v>
      </c>
    </row>
    <row r="76" spans="1:73" x14ac:dyDescent="0.35">
      <c r="A76" s="65">
        <f t="shared" si="2"/>
        <v>61</v>
      </c>
      <c r="C76" t="str" cm="1">
        <f t="array" aca="1" ref="C76" ca="1">INDIRECT($A$1&amp;C$1&amp;$A76)</f>
        <v>marche_djibo</v>
      </c>
      <c r="D76">
        <f t="shared" ca="1" si="11"/>
        <v>1</v>
      </c>
      <c r="E76">
        <f t="shared" ca="1" si="11"/>
        <v>1</v>
      </c>
      <c r="F76">
        <f t="shared" ca="1" si="11"/>
        <v>1</v>
      </c>
      <c r="G76">
        <f t="shared" ca="1" si="11"/>
        <v>1</v>
      </c>
      <c r="H76">
        <f t="shared" ca="1" si="11"/>
        <v>1</v>
      </c>
      <c r="I76">
        <f t="shared" ca="1" si="11"/>
        <v>1</v>
      </c>
      <c r="J76">
        <f t="shared" ca="1" si="11"/>
        <v>1</v>
      </c>
      <c r="K76">
        <f t="shared" ca="1" si="11"/>
        <v>0</v>
      </c>
      <c r="L76">
        <f t="shared" ca="1" si="11"/>
        <v>0</v>
      </c>
      <c r="M76">
        <f t="shared" ca="1" si="11"/>
        <v>0</v>
      </c>
      <c r="N76">
        <f t="shared" ca="1" si="11"/>
        <v>0</v>
      </c>
      <c r="P76" t="str" cm="1">
        <f t="array" aca="1" ref="P76" ca="1">INDIRECT($A$1&amp;P$1&amp;$A76)</f>
        <v>peudisponible</v>
      </c>
      <c r="Q76" t="str" cm="1">
        <f t="array" aca="1" ref="Q76" ca="1">INDIRECT($A$1&amp;Q$1&amp;$A76)</f>
        <v>nondisponible</v>
      </c>
      <c r="R76" cm="1">
        <f t="array" aca="1" ref="R76" ca="1">INDIRECT($A$1&amp;R$1&amp;$A76)</f>
        <v>0</v>
      </c>
      <c r="S76" t="str" cm="1">
        <f t="array" aca="1" ref="S76" ca="1">INDIRECT($A$1&amp;S$1&amp;$A76)</f>
        <v>peudisponible</v>
      </c>
      <c r="T76" t="str" cm="1">
        <f t="array" aca="1" ref="T76" ca="1">INDIRECT($A$1&amp;T$1&amp;$A76)</f>
        <v>peudisponible</v>
      </c>
      <c r="U76" t="str" cm="1">
        <f t="array" aca="1" ref="U76" ca="1">INDIRECT($A$1&amp;U$1&amp;$A76)</f>
        <v>peudisponible</v>
      </c>
      <c r="V76" cm="1">
        <f t="array" aca="1" ref="V76" ca="1">INDIRECT($A$1&amp;V$1&amp;$A76)</f>
        <v>0</v>
      </c>
      <c r="W76" cm="1">
        <f t="array" aca="1" ref="W76" ca="1">INDIRECT($A$1&amp;W$1&amp;$A76)</f>
        <v>0</v>
      </c>
      <c r="X76" cm="1">
        <f t="array" aca="1" ref="X76" ca="1">INDIRECT($A$1&amp;X$1&amp;$A76)</f>
        <v>0</v>
      </c>
      <c r="Y76" cm="1">
        <f t="array" aca="1" ref="Y76" ca="1">INDIRECT($A$1&amp;Y$1&amp;$A76)</f>
        <v>0</v>
      </c>
      <c r="Z76" t="str" cm="1">
        <f t="array" aca="1" ref="Z76" ca="1">INDIRECT($A$1&amp;Z$1&amp;$A76)</f>
        <v>peudisponible</v>
      </c>
      <c r="AA76" t="str" cm="1">
        <f t="array" aca="1" ref="AA76" ca="1">INDIRECT($A$1&amp;AA$1&amp;$A76)</f>
        <v>peudisponible</v>
      </c>
      <c r="AB76" t="str" cm="1">
        <f t="array" aca="1" ref="AB76" ca="1">INDIRECT($A$1&amp;AB$1&amp;$A76)</f>
        <v>peudisponible</v>
      </c>
      <c r="AC76" t="str" cm="1">
        <f t="array" aca="1" ref="AC76" ca="1">INDIRECT($A$1&amp;AC$1&amp;$A76)</f>
        <v>peudisponible</v>
      </c>
      <c r="AD76" t="str" cm="1">
        <f t="array" aca="1" ref="AD76" ca="1">INDIRECT($A$1&amp;AD$1&amp;$A76)</f>
        <v>peudisponible</v>
      </c>
      <c r="AE76" t="str" cm="1">
        <f t="array" aca="1" ref="AE76" ca="1">INDIRECT($A$1&amp;AE$1&amp;$A76)</f>
        <v>peudisponible</v>
      </c>
      <c r="AF76" cm="1">
        <f t="array" aca="1" ref="AF76" ca="1">INDIRECT($A$1&amp;AF$1&amp;$A76)</f>
        <v>0</v>
      </c>
      <c r="AG76" cm="1">
        <f t="array" aca="1" ref="AG76" ca="1">INDIRECT($A$1&amp;AG$1&amp;$A76)</f>
        <v>0</v>
      </c>
      <c r="AH76" cm="1">
        <f t="array" aca="1" ref="AH76" ca="1">INDIRECT($A$1&amp;AH$1&amp;$A76)</f>
        <v>0</v>
      </c>
      <c r="AI76" cm="1">
        <f t="array" aca="1" ref="AI76" ca="1">INDIRECT($A$1&amp;AI$1&amp;$A76)</f>
        <v>0</v>
      </c>
      <c r="AJ76" cm="1">
        <f t="array" aca="1" ref="AJ76" ca="1">INDIRECT($A$1&amp;AJ$1&amp;$A76)</f>
        <v>0</v>
      </c>
      <c r="AK76" cm="1">
        <f t="array" aca="1" ref="AK76" ca="1">INDIRECT($A$1&amp;AK$1&amp;$A76)</f>
        <v>0</v>
      </c>
      <c r="AM76">
        <f t="shared" ca="1" si="12"/>
        <v>1</v>
      </c>
      <c r="AN76">
        <f t="shared" ca="1" si="12"/>
        <v>1</v>
      </c>
      <c r="AO76">
        <f t="shared" ca="1" si="12"/>
        <v>0</v>
      </c>
      <c r="AP76">
        <f t="shared" ca="1" si="12"/>
        <v>0</v>
      </c>
      <c r="AQ76">
        <f t="shared" ca="1" si="12"/>
        <v>1</v>
      </c>
      <c r="AR76">
        <f t="shared" ca="1" si="12"/>
        <v>0</v>
      </c>
      <c r="AS76">
        <f t="shared" ca="1" si="12"/>
        <v>0</v>
      </c>
      <c r="AU76" cm="1">
        <f t="array" aca="1" ref="AU76" ca="1">INDIRECT($A$1&amp;AU$1&amp;$A76)</f>
        <v>0</v>
      </c>
      <c r="AV76" cm="1">
        <f t="array" aca="1" ref="AV76" ca="1">INDIRECT($A$1&amp;AV$1&amp;$A76)</f>
        <v>0</v>
      </c>
      <c r="AW76" cm="1">
        <f t="array" aca="1" ref="AW76" ca="1">INDIRECT($A$1&amp;AW$1&amp;$A76)</f>
        <v>0</v>
      </c>
      <c r="AX76" cm="1">
        <f t="array" aca="1" ref="AX76" ca="1">INDIRECT($A$1&amp;AX$1&amp;$A76)</f>
        <v>0</v>
      </c>
      <c r="AY76" cm="1">
        <f t="array" aca="1" ref="AY76" ca="1">INDIRECT($A$1&amp;AY$1&amp;$A76)</f>
        <v>0</v>
      </c>
      <c r="AZ76" cm="1">
        <f t="array" aca="1" ref="AZ76" ca="1">INDIRECT($A$1&amp;AZ$1&amp;$A76)</f>
        <v>0</v>
      </c>
      <c r="BA76" cm="1">
        <f t="array" aca="1" ref="BA76" ca="1">INDIRECT($A$1&amp;BA$1&amp;$A76)</f>
        <v>0</v>
      </c>
      <c r="BB76" cm="1">
        <f t="array" aca="1" ref="BB76" ca="1">INDIRECT($A$1&amp;BB$1&amp;$A76)</f>
        <v>0</v>
      </c>
      <c r="BC76" cm="1">
        <f t="array" aca="1" ref="BC76" ca="1">INDIRECT($A$1&amp;BC$1&amp;$A76)</f>
        <v>0</v>
      </c>
      <c r="BD76" cm="1">
        <f t="array" aca="1" ref="BD76" ca="1">INDIRECT($A$1&amp;BD$1&amp;$A76)</f>
        <v>0</v>
      </c>
      <c r="BE76" cm="1">
        <f t="array" aca="1" ref="BE76" ca="1">INDIRECT($A$1&amp;BE$1&amp;$A76)</f>
        <v>0</v>
      </c>
      <c r="BF76" cm="1">
        <f t="array" aca="1" ref="BF76" ca="1">INDIRECT($A$1&amp;BF$1&amp;$A76)</f>
        <v>0</v>
      </c>
      <c r="BG76" cm="1">
        <f t="array" aca="1" ref="BG76" ca="1">INDIRECT($A$1&amp;BG$1&amp;$A76)</f>
        <v>0</v>
      </c>
      <c r="BH76" cm="1">
        <f t="array" aca="1" ref="BH76" ca="1">INDIRECT($A$1&amp;BH$1&amp;$A76)</f>
        <v>0</v>
      </c>
      <c r="BI76" cm="1">
        <f t="array" aca="1" ref="BI76" ca="1">INDIRECT($A$1&amp;BI$1&amp;$A76)</f>
        <v>0</v>
      </c>
      <c r="BJ76" cm="1">
        <f t="array" aca="1" ref="BJ76" ca="1">INDIRECT($A$1&amp;BJ$1&amp;$A76)</f>
        <v>0</v>
      </c>
      <c r="BK76" cm="1">
        <f t="array" aca="1" ref="BK76" ca="1">INDIRECT($A$1&amp;BK$1&amp;$A76)</f>
        <v>0</v>
      </c>
      <c r="BL76" cm="1">
        <f t="array" aca="1" ref="BL76" ca="1">INDIRECT($A$1&amp;BL$1&amp;$A76)</f>
        <v>0</v>
      </c>
      <c r="BM76" cm="1">
        <f t="array" aca="1" ref="BM76" ca="1">INDIRECT($A$1&amp;BM$1&amp;$A76)</f>
        <v>0</v>
      </c>
      <c r="BN76" cm="1">
        <f t="array" aca="1" ref="BN76" ca="1">INDIRECT($A$1&amp;BN$1&amp;$A76)</f>
        <v>0</v>
      </c>
      <c r="BO76" cm="1">
        <f t="array" aca="1" ref="BO76" ca="1">INDIRECT($A$1&amp;BO$1&amp;$A76)</f>
        <v>0</v>
      </c>
      <c r="BP76" cm="1">
        <f t="array" aca="1" ref="BP76" ca="1">INDIRECT($A$1&amp;BP$1&amp;$A76)</f>
        <v>0</v>
      </c>
      <c r="BQ76" cm="1">
        <f t="array" aca="1" ref="BQ76" ca="1">INDIRECT($A$1&amp;BQ$1&amp;$A76)</f>
        <v>0</v>
      </c>
      <c r="BR76" cm="1">
        <f t="array" aca="1" ref="BR76" ca="1">INDIRECT($A$1&amp;BR$1&amp;$A76)</f>
        <v>0</v>
      </c>
      <c r="BS76" cm="1">
        <f t="array" aca="1" ref="BS76" ca="1">INDIRECT($A$1&amp;BS$1&amp;$A76)</f>
        <v>0</v>
      </c>
      <c r="BT76" cm="1">
        <f t="array" aca="1" ref="BT76" ca="1">INDIRECT($A$1&amp;BT$1&amp;$A76)</f>
        <v>0</v>
      </c>
      <c r="BU76" cm="1">
        <f t="array" aca="1" ref="BU76" ca="1">INDIRECT($A$1&amp;BU$1&amp;$A76)</f>
        <v>0</v>
      </c>
    </row>
    <row r="77" spans="1:73" x14ac:dyDescent="0.35">
      <c r="A77" s="65">
        <f t="shared" si="2"/>
        <v>62</v>
      </c>
      <c r="C77" t="str" cm="1">
        <f t="array" aca="1" ref="C77" ca="1">INDIRECT($A$1&amp;C$1&amp;$A77)</f>
        <v>marche_djibo</v>
      </c>
      <c r="D77">
        <f t="shared" ref="D77:N86" ca="1" si="13">IF(SUM(INDIRECT($A$1&amp;D$1&amp;$A77),INDIRECT($A$1&amp;D$2&amp;$A77),INDIRECT($A$1&amp;D$3&amp;$A77))&gt;0,1,0)</f>
        <v>1</v>
      </c>
      <c r="E77">
        <f t="shared" ca="1" si="13"/>
        <v>1</v>
      </c>
      <c r="F77">
        <f t="shared" ca="1" si="13"/>
        <v>1</v>
      </c>
      <c r="G77">
        <f t="shared" ca="1" si="13"/>
        <v>1</v>
      </c>
      <c r="H77">
        <f t="shared" ca="1" si="13"/>
        <v>1</v>
      </c>
      <c r="I77">
        <f t="shared" ca="1" si="13"/>
        <v>1</v>
      </c>
      <c r="J77">
        <f t="shared" ca="1" si="13"/>
        <v>1</v>
      </c>
      <c r="K77">
        <f t="shared" ca="1" si="13"/>
        <v>0</v>
      </c>
      <c r="L77">
        <f t="shared" ca="1" si="13"/>
        <v>0</v>
      </c>
      <c r="M77">
        <f t="shared" ca="1" si="13"/>
        <v>0</v>
      </c>
      <c r="N77">
        <f t="shared" ca="1" si="13"/>
        <v>0</v>
      </c>
      <c r="P77" t="str" cm="1">
        <f t="array" aca="1" ref="P77" ca="1">INDIRECT($A$1&amp;P$1&amp;$A77)</f>
        <v>peudisponible</v>
      </c>
      <c r="Q77" cm="1">
        <f t="array" aca="1" ref="Q77" ca="1">INDIRECT($A$1&amp;Q$1&amp;$A77)</f>
        <v>0</v>
      </c>
      <c r="R77" t="str" cm="1">
        <f t="array" aca="1" ref="R77" ca="1">INDIRECT($A$1&amp;R$1&amp;$A77)</f>
        <v>peudisponible</v>
      </c>
      <c r="S77" cm="1">
        <f t="array" aca="1" ref="S77" ca="1">INDIRECT($A$1&amp;S$1&amp;$A77)</f>
        <v>0</v>
      </c>
      <c r="T77" cm="1">
        <f t="array" aca="1" ref="T77" ca="1">INDIRECT($A$1&amp;T$1&amp;$A77)</f>
        <v>0</v>
      </c>
      <c r="U77" cm="1">
        <f t="array" aca="1" ref="U77" ca="1">INDIRECT($A$1&amp;U$1&amp;$A77)</f>
        <v>0</v>
      </c>
      <c r="V77" cm="1">
        <f t="array" aca="1" ref="V77" ca="1">INDIRECT($A$1&amp;V$1&amp;$A77)</f>
        <v>0</v>
      </c>
      <c r="W77" cm="1">
        <f t="array" aca="1" ref="W77" ca="1">INDIRECT($A$1&amp;W$1&amp;$A77)</f>
        <v>0</v>
      </c>
      <c r="X77" cm="1">
        <f t="array" aca="1" ref="X77" ca="1">INDIRECT($A$1&amp;X$1&amp;$A77)</f>
        <v>0</v>
      </c>
      <c r="Y77" cm="1">
        <f t="array" aca="1" ref="Y77" ca="1">INDIRECT($A$1&amp;Y$1&amp;$A77)</f>
        <v>0</v>
      </c>
      <c r="Z77" t="str" cm="1">
        <f t="array" aca="1" ref="Z77" ca="1">INDIRECT($A$1&amp;Z$1&amp;$A77)</f>
        <v>peudisponible</v>
      </c>
      <c r="AA77" t="str" cm="1">
        <f t="array" aca="1" ref="AA77" ca="1">INDIRECT($A$1&amp;AA$1&amp;$A77)</f>
        <v>peudisponible</v>
      </c>
      <c r="AB77" t="str" cm="1">
        <f t="array" aca="1" ref="AB77" ca="1">INDIRECT($A$1&amp;AB$1&amp;$A77)</f>
        <v>nondisponible</v>
      </c>
      <c r="AC77" t="str" cm="1">
        <f t="array" aca="1" ref="AC77" ca="1">INDIRECT($A$1&amp;AC$1&amp;$A77)</f>
        <v>nondisponible</v>
      </c>
      <c r="AD77" t="str" cm="1">
        <f t="array" aca="1" ref="AD77" ca="1">INDIRECT($A$1&amp;AD$1&amp;$A77)</f>
        <v>peudisponible</v>
      </c>
      <c r="AE77" t="str" cm="1">
        <f t="array" aca="1" ref="AE77" ca="1">INDIRECT($A$1&amp;AE$1&amp;$A77)</f>
        <v>peudisponible</v>
      </c>
      <c r="AF77" t="str" cm="1">
        <f t="array" aca="1" ref="AF77" ca="1">INDIRECT($A$1&amp;AF$1&amp;$A77)</f>
        <v>peudisponible</v>
      </c>
      <c r="AG77" cm="1">
        <f t="array" aca="1" ref="AG77" ca="1">INDIRECT($A$1&amp;AG$1&amp;$A77)</f>
        <v>0</v>
      </c>
      <c r="AH77" cm="1">
        <f t="array" aca="1" ref="AH77" ca="1">INDIRECT($A$1&amp;AH$1&amp;$A77)</f>
        <v>0</v>
      </c>
      <c r="AI77" cm="1">
        <f t="array" aca="1" ref="AI77" ca="1">INDIRECT($A$1&amp;AI$1&amp;$A77)</f>
        <v>0</v>
      </c>
      <c r="AJ77" cm="1">
        <f t="array" aca="1" ref="AJ77" ca="1">INDIRECT($A$1&amp;AJ$1&amp;$A77)</f>
        <v>0</v>
      </c>
      <c r="AK77" cm="1">
        <f t="array" aca="1" ref="AK77" ca="1">INDIRECT($A$1&amp;AK$1&amp;$A77)</f>
        <v>0</v>
      </c>
      <c r="AM77">
        <f t="shared" ref="AM77:AS86" ca="1" si="14">IF(SUM(INDIRECT($A$1&amp;AM$1&amp;$A77),INDIRECT($A$1&amp;AM$2&amp;$A77),INDIRECT($A$1&amp;AM$3&amp;$A77),INDIRECT($A$1&amp;AM$4&amp;$A77),INDIRECT($A$1&amp;AM$5&amp;$A77),INDIRECT($A$1&amp;AM$6&amp;$A77),INDIRECT($A$1&amp;AM$7&amp;$A77))&gt;0,1,0)</f>
        <v>0</v>
      </c>
      <c r="AN77">
        <f t="shared" ca="1" si="14"/>
        <v>1</v>
      </c>
      <c r="AO77">
        <f t="shared" ca="1" si="14"/>
        <v>0</v>
      </c>
      <c r="AP77">
        <f t="shared" ca="1" si="14"/>
        <v>0</v>
      </c>
      <c r="AQ77">
        <f t="shared" ca="1" si="14"/>
        <v>0</v>
      </c>
      <c r="AR77">
        <f t="shared" ca="1" si="14"/>
        <v>1</v>
      </c>
      <c r="AS77">
        <f t="shared" ca="1" si="14"/>
        <v>0</v>
      </c>
      <c r="AU77" cm="1">
        <f t="array" aca="1" ref="AU77" ca="1">INDIRECT($A$1&amp;AU$1&amp;$A77)</f>
        <v>0</v>
      </c>
      <c r="AV77" cm="1">
        <f t="array" aca="1" ref="AV77" ca="1">INDIRECT($A$1&amp;AV$1&amp;$A77)</f>
        <v>0</v>
      </c>
      <c r="AW77" cm="1">
        <f t="array" aca="1" ref="AW77" ca="1">INDIRECT($A$1&amp;AW$1&amp;$A77)</f>
        <v>0</v>
      </c>
      <c r="AX77" cm="1">
        <f t="array" aca="1" ref="AX77" ca="1">INDIRECT($A$1&amp;AX$1&amp;$A77)</f>
        <v>0</v>
      </c>
      <c r="AY77" cm="1">
        <f t="array" aca="1" ref="AY77" ca="1">INDIRECT($A$1&amp;AY$1&amp;$A77)</f>
        <v>0</v>
      </c>
      <c r="AZ77" cm="1">
        <f t="array" aca="1" ref="AZ77" ca="1">INDIRECT($A$1&amp;AZ$1&amp;$A77)</f>
        <v>0</v>
      </c>
      <c r="BA77" cm="1">
        <f t="array" aca="1" ref="BA77" ca="1">INDIRECT($A$1&amp;BA$1&amp;$A77)</f>
        <v>0</v>
      </c>
      <c r="BB77" cm="1">
        <f t="array" aca="1" ref="BB77" ca="1">INDIRECT($A$1&amp;BB$1&amp;$A77)</f>
        <v>0</v>
      </c>
      <c r="BC77" cm="1">
        <f t="array" aca="1" ref="BC77" ca="1">INDIRECT($A$1&amp;BC$1&amp;$A77)</f>
        <v>0</v>
      </c>
      <c r="BD77" cm="1">
        <f t="array" aca="1" ref="BD77" ca="1">INDIRECT($A$1&amp;BD$1&amp;$A77)</f>
        <v>0</v>
      </c>
      <c r="BE77" cm="1">
        <f t="array" aca="1" ref="BE77" ca="1">INDIRECT($A$1&amp;BE$1&amp;$A77)</f>
        <v>0</v>
      </c>
      <c r="BF77" cm="1">
        <f t="array" aca="1" ref="BF77" ca="1">INDIRECT($A$1&amp;BF$1&amp;$A77)</f>
        <v>0</v>
      </c>
      <c r="BG77" cm="1">
        <f t="array" aca="1" ref="BG77" ca="1">INDIRECT($A$1&amp;BG$1&amp;$A77)</f>
        <v>0</v>
      </c>
      <c r="BH77" cm="1">
        <f t="array" aca="1" ref="BH77" ca="1">INDIRECT($A$1&amp;BH$1&amp;$A77)</f>
        <v>0</v>
      </c>
      <c r="BI77" cm="1">
        <f t="array" aca="1" ref="BI77" ca="1">INDIRECT($A$1&amp;BI$1&amp;$A77)</f>
        <v>0</v>
      </c>
      <c r="BJ77" cm="1">
        <f t="array" aca="1" ref="BJ77" ca="1">INDIRECT($A$1&amp;BJ$1&amp;$A77)</f>
        <v>0</v>
      </c>
      <c r="BK77" cm="1">
        <f t="array" aca="1" ref="BK77" ca="1">INDIRECT($A$1&amp;BK$1&amp;$A77)</f>
        <v>0</v>
      </c>
      <c r="BL77" cm="1">
        <f t="array" aca="1" ref="BL77" ca="1">INDIRECT($A$1&amp;BL$1&amp;$A77)</f>
        <v>0</v>
      </c>
      <c r="BM77" cm="1">
        <f t="array" aca="1" ref="BM77" ca="1">INDIRECT($A$1&amp;BM$1&amp;$A77)</f>
        <v>0</v>
      </c>
      <c r="BN77" cm="1">
        <f t="array" aca="1" ref="BN77" ca="1">INDIRECT($A$1&amp;BN$1&amp;$A77)</f>
        <v>0</v>
      </c>
      <c r="BO77" cm="1">
        <f t="array" aca="1" ref="BO77" ca="1">INDIRECT($A$1&amp;BO$1&amp;$A77)</f>
        <v>0</v>
      </c>
      <c r="BP77" cm="1">
        <f t="array" aca="1" ref="BP77" ca="1">INDIRECT($A$1&amp;BP$1&amp;$A77)</f>
        <v>0</v>
      </c>
      <c r="BQ77" cm="1">
        <f t="array" aca="1" ref="BQ77" ca="1">INDIRECT($A$1&amp;BQ$1&amp;$A77)</f>
        <v>0</v>
      </c>
      <c r="BR77" cm="1">
        <f t="array" aca="1" ref="BR77" ca="1">INDIRECT($A$1&amp;BR$1&amp;$A77)</f>
        <v>0</v>
      </c>
      <c r="BS77" cm="1">
        <f t="array" aca="1" ref="BS77" ca="1">INDIRECT($A$1&amp;BS$1&amp;$A77)</f>
        <v>0</v>
      </c>
      <c r="BT77" cm="1">
        <f t="array" aca="1" ref="BT77" ca="1">INDIRECT($A$1&amp;BT$1&amp;$A77)</f>
        <v>0</v>
      </c>
      <c r="BU77" cm="1">
        <f t="array" aca="1" ref="BU77" ca="1">INDIRECT($A$1&amp;BU$1&amp;$A77)</f>
        <v>0</v>
      </c>
    </row>
    <row r="78" spans="1:73" x14ac:dyDescent="0.35">
      <c r="A78" s="65">
        <f t="shared" si="2"/>
        <v>63</v>
      </c>
      <c r="C78" t="str" cm="1">
        <f t="array" aca="1" ref="C78" ca="1">INDIRECT($A$1&amp;C$1&amp;$A78)</f>
        <v>marche_barsalogho</v>
      </c>
      <c r="D78">
        <f t="shared" ca="1" si="13"/>
        <v>0</v>
      </c>
      <c r="E78">
        <f t="shared" ca="1" si="13"/>
        <v>0</v>
      </c>
      <c r="F78">
        <f t="shared" ca="1" si="13"/>
        <v>0</v>
      </c>
      <c r="G78">
        <f t="shared" ca="1" si="13"/>
        <v>1</v>
      </c>
      <c r="H78">
        <f t="shared" ca="1" si="13"/>
        <v>0</v>
      </c>
      <c r="I78">
        <f t="shared" ca="1" si="13"/>
        <v>0</v>
      </c>
      <c r="J78">
        <f t="shared" ca="1" si="13"/>
        <v>1</v>
      </c>
      <c r="K78">
        <f t="shared" ca="1" si="13"/>
        <v>0</v>
      </c>
      <c r="L78">
        <f t="shared" ca="1" si="13"/>
        <v>0</v>
      </c>
      <c r="M78">
        <f t="shared" ca="1" si="13"/>
        <v>0</v>
      </c>
      <c r="N78">
        <f t="shared" ca="1" si="13"/>
        <v>0</v>
      </c>
      <c r="P78" t="str" cm="1">
        <f t="array" aca="1" ref="P78" ca="1">INDIRECT($A$1&amp;P$1&amp;$A78)</f>
        <v>peudisponible</v>
      </c>
      <c r="Q78" cm="1">
        <f t="array" aca="1" ref="Q78" ca="1">INDIRECT($A$1&amp;Q$1&amp;$A78)</f>
        <v>0</v>
      </c>
      <c r="R78" t="str" cm="1">
        <f t="array" aca="1" ref="R78" ca="1">INDIRECT($A$1&amp;R$1&amp;$A78)</f>
        <v>disponible</v>
      </c>
      <c r="S78" cm="1">
        <f t="array" aca="1" ref="S78" ca="1">INDIRECT($A$1&amp;S$1&amp;$A78)</f>
        <v>0</v>
      </c>
      <c r="T78" cm="1">
        <f t="array" aca="1" ref="T78" ca="1">INDIRECT($A$1&amp;T$1&amp;$A78)</f>
        <v>0</v>
      </c>
      <c r="U78" cm="1">
        <f t="array" aca="1" ref="U78" ca="1">INDIRECT($A$1&amp;U$1&amp;$A78)</f>
        <v>0</v>
      </c>
      <c r="V78" cm="1">
        <f t="array" aca="1" ref="V78" ca="1">INDIRECT($A$1&amp;V$1&amp;$A78)</f>
        <v>0</v>
      </c>
      <c r="W78" cm="1">
        <f t="array" aca="1" ref="W78" ca="1">INDIRECT($A$1&amp;W$1&amp;$A78)</f>
        <v>0</v>
      </c>
      <c r="X78" cm="1">
        <f t="array" aca="1" ref="X78" ca="1">INDIRECT($A$1&amp;X$1&amp;$A78)</f>
        <v>0</v>
      </c>
      <c r="Y78" cm="1">
        <f t="array" aca="1" ref="Y78" ca="1">INDIRECT($A$1&amp;Y$1&amp;$A78)</f>
        <v>0</v>
      </c>
      <c r="Z78" cm="1">
        <f t="array" aca="1" ref="Z78" ca="1">INDIRECT($A$1&amp;Z$1&amp;$A78)</f>
        <v>0</v>
      </c>
      <c r="AA78" cm="1">
        <f t="array" aca="1" ref="AA78" ca="1">INDIRECT($A$1&amp;AA$1&amp;$A78)</f>
        <v>0</v>
      </c>
      <c r="AB78" cm="1">
        <f t="array" aca="1" ref="AB78" ca="1">INDIRECT($A$1&amp;AB$1&amp;$A78)</f>
        <v>0</v>
      </c>
      <c r="AC78" t="str" cm="1">
        <f t="array" aca="1" ref="AC78" ca="1">INDIRECT($A$1&amp;AC$1&amp;$A78)</f>
        <v>peudisponible</v>
      </c>
      <c r="AD78" cm="1">
        <f t="array" aca="1" ref="AD78" ca="1">INDIRECT($A$1&amp;AD$1&amp;$A78)</f>
        <v>0</v>
      </c>
      <c r="AE78" cm="1">
        <f t="array" aca="1" ref="AE78" ca="1">INDIRECT($A$1&amp;AE$1&amp;$A78)</f>
        <v>0</v>
      </c>
      <c r="AF78" cm="1">
        <f t="array" aca="1" ref="AF78" ca="1">INDIRECT($A$1&amp;AF$1&amp;$A78)</f>
        <v>0</v>
      </c>
      <c r="AG78" cm="1">
        <f t="array" aca="1" ref="AG78" ca="1">INDIRECT($A$1&amp;AG$1&amp;$A78)</f>
        <v>0</v>
      </c>
      <c r="AH78" cm="1">
        <f t="array" aca="1" ref="AH78" ca="1">INDIRECT($A$1&amp;AH$1&amp;$A78)</f>
        <v>0</v>
      </c>
      <c r="AI78" t="str" cm="1">
        <f t="array" aca="1" ref="AI78" ca="1">INDIRECT($A$1&amp;AI$1&amp;$A78)</f>
        <v>disponible</v>
      </c>
      <c r="AJ78" t="str" cm="1">
        <f t="array" aca="1" ref="AJ78" ca="1">INDIRECT($A$1&amp;AJ$1&amp;$A78)</f>
        <v>peudisponible</v>
      </c>
      <c r="AK78" cm="1">
        <f t="array" aca="1" ref="AK78" ca="1">INDIRECT($A$1&amp;AK$1&amp;$A78)</f>
        <v>0</v>
      </c>
      <c r="AM78">
        <f t="shared" ca="1" si="14"/>
        <v>0</v>
      </c>
      <c r="AN78">
        <f t="shared" ca="1" si="14"/>
        <v>0</v>
      </c>
      <c r="AO78">
        <f t="shared" ca="1" si="14"/>
        <v>0</v>
      </c>
      <c r="AP78">
        <f t="shared" ca="1" si="14"/>
        <v>0</v>
      </c>
      <c r="AQ78">
        <f t="shared" ca="1" si="14"/>
        <v>1</v>
      </c>
      <c r="AR78">
        <f t="shared" ca="1" si="14"/>
        <v>0</v>
      </c>
      <c r="AS78">
        <f t="shared" ca="1" si="14"/>
        <v>0</v>
      </c>
      <c r="AU78" cm="1">
        <f t="array" aca="1" ref="AU78" ca="1">INDIRECT($A$1&amp;AU$1&amp;$A78)</f>
        <v>0</v>
      </c>
      <c r="AV78" cm="1">
        <f t="array" aca="1" ref="AV78" ca="1">INDIRECT($A$1&amp;AV$1&amp;$A78)</f>
        <v>0</v>
      </c>
      <c r="AW78" cm="1">
        <f t="array" aca="1" ref="AW78" ca="1">INDIRECT($A$1&amp;AW$1&amp;$A78)</f>
        <v>0</v>
      </c>
      <c r="AX78" cm="1">
        <f t="array" aca="1" ref="AX78" ca="1">INDIRECT($A$1&amp;AX$1&amp;$A78)</f>
        <v>0</v>
      </c>
      <c r="AY78" cm="1">
        <f t="array" aca="1" ref="AY78" ca="1">INDIRECT($A$1&amp;AY$1&amp;$A78)</f>
        <v>0</v>
      </c>
      <c r="AZ78" cm="1">
        <f t="array" aca="1" ref="AZ78" ca="1">INDIRECT($A$1&amp;AZ$1&amp;$A78)</f>
        <v>0</v>
      </c>
      <c r="BA78" cm="1">
        <f t="array" aca="1" ref="BA78" ca="1">INDIRECT($A$1&amp;BA$1&amp;$A78)</f>
        <v>0</v>
      </c>
      <c r="BB78" cm="1">
        <f t="array" aca="1" ref="BB78" ca="1">INDIRECT($A$1&amp;BB$1&amp;$A78)</f>
        <v>0</v>
      </c>
      <c r="BC78" cm="1">
        <f t="array" aca="1" ref="BC78" ca="1">INDIRECT($A$1&amp;BC$1&amp;$A78)</f>
        <v>0</v>
      </c>
      <c r="BD78" cm="1">
        <f t="array" aca="1" ref="BD78" ca="1">INDIRECT($A$1&amp;BD$1&amp;$A78)</f>
        <v>0</v>
      </c>
      <c r="BE78" cm="1">
        <f t="array" aca="1" ref="BE78" ca="1">INDIRECT($A$1&amp;BE$1&amp;$A78)</f>
        <v>0</v>
      </c>
      <c r="BF78" cm="1">
        <f t="array" aca="1" ref="BF78" ca="1">INDIRECT($A$1&amp;BF$1&amp;$A78)</f>
        <v>0</v>
      </c>
      <c r="BG78" cm="1">
        <f t="array" aca="1" ref="BG78" ca="1">INDIRECT($A$1&amp;BG$1&amp;$A78)</f>
        <v>0</v>
      </c>
      <c r="BH78" cm="1">
        <f t="array" aca="1" ref="BH78" ca="1">INDIRECT($A$1&amp;BH$1&amp;$A78)</f>
        <v>0</v>
      </c>
      <c r="BI78" cm="1">
        <f t="array" aca="1" ref="BI78" ca="1">INDIRECT($A$1&amp;BI$1&amp;$A78)</f>
        <v>0</v>
      </c>
      <c r="BJ78" cm="1">
        <f t="array" aca="1" ref="BJ78" ca="1">INDIRECT($A$1&amp;BJ$1&amp;$A78)</f>
        <v>0</v>
      </c>
      <c r="BK78" cm="1">
        <f t="array" aca="1" ref="BK78" ca="1">INDIRECT($A$1&amp;BK$1&amp;$A78)</f>
        <v>0</v>
      </c>
      <c r="BL78" cm="1">
        <f t="array" aca="1" ref="BL78" ca="1">INDIRECT($A$1&amp;BL$1&amp;$A78)</f>
        <v>0</v>
      </c>
      <c r="BM78" cm="1">
        <f t="array" aca="1" ref="BM78" ca="1">INDIRECT($A$1&amp;BM$1&amp;$A78)</f>
        <v>0</v>
      </c>
      <c r="BN78" cm="1">
        <f t="array" aca="1" ref="BN78" ca="1">INDIRECT($A$1&amp;BN$1&amp;$A78)</f>
        <v>0</v>
      </c>
      <c r="BO78" cm="1">
        <f t="array" aca="1" ref="BO78" ca="1">INDIRECT($A$1&amp;BO$1&amp;$A78)</f>
        <v>0</v>
      </c>
      <c r="BP78" cm="1">
        <f t="array" aca="1" ref="BP78" ca="1">INDIRECT($A$1&amp;BP$1&amp;$A78)</f>
        <v>0</v>
      </c>
      <c r="BQ78" cm="1">
        <f t="array" aca="1" ref="BQ78" ca="1">INDIRECT($A$1&amp;BQ$1&amp;$A78)</f>
        <v>0</v>
      </c>
      <c r="BR78" cm="1">
        <f t="array" aca="1" ref="BR78" ca="1">INDIRECT($A$1&amp;BR$1&amp;$A78)</f>
        <v>0</v>
      </c>
      <c r="BS78" cm="1">
        <f t="array" aca="1" ref="BS78" ca="1">INDIRECT($A$1&amp;BS$1&amp;$A78)</f>
        <v>0</v>
      </c>
      <c r="BT78" cm="1">
        <f t="array" aca="1" ref="BT78" ca="1">INDIRECT($A$1&amp;BT$1&amp;$A78)</f>
        <v>0</v>
      </c>
      <c r="BU78" cm="1">
        <f t="array" aca="1" ref="BU78" ca="1">INDIRECT($A$1&amp;BU$1&amp;$A78)</f>
        <v>0</v>
      </c>
    </row>
    <row r="79" spans="1:73" x14ac:dyDescent="0.35">
      <c r="A79" s="65">
        <f t="shared" si="2"/>
        <v>64</v>
      </c>
      <c r="C79" t="str" cm="1">
        <f t="array" aca="1" ref="C79" ca="1">INDIRECT($A$1&amp;C$1&amp;$A79)</f>
        <v>marche_barsalogho</v>
      </c>
      <c r="D79">
        <f t="shared" ca="1" si="13"/>
        <v>1</v>
      </c>
      <c r="E79">
        <f t="shared" ca="1" si="13"/>
        <v>0</v>
      </c>
      <c r="F79">
        <f t="shared" ca="1" si="13"/>
        <v>0</v>
      </c>
      <c r="G79">
        <f t="shared" ca="1" si="13"/>
        <v>1</v>
      </c>
      <c r="H79">
        <f t="shared" ca="1" si="13"/>
        <v>0</v>
      </c>
      <c r="I79">
        <f t="shared" ca="1" si="13"/>
        <v>1</v>
      </c>
      <c r="J79">
        <f t="shared" ca="1" si="13"/>
        <v>0</v>
      </c>
      <c r="K79">
        <f t="shared" ca="1" si="13"/>
        <v>0</v>
      </c>
      <c r="L79">
        <f t="shared" ca="1" si="13"/>
        <v>0</v>
      </c>
      <c r="M79">
        <f t="shared" ca="1" si="13"/>
        <v>0</v>
      </c>
      <c r="N79">
        <f t="shared" ca="1" si="13"/>
        <v>0</v>
      </c>
      <c r="P79" t="str" cm="1">
        <f t="array" aca="1" ref="P79" ca="1">INDIRECT($A$1&amp;P$1&amp;$A79)</f>
        <v>peudisponible</v>
      </c>
      <c r="Q79" cm="1">
        <f t="array" aca="1" ref="Q79" ca="1">INDIRECT($A$1&amp;Q$1&amp;$A79)</f>
        <v>0</v>
      </c>
      <c r="R79" t="str" cm="1">
        <f t="array" aca="1" ref="R79" ca="1">INDIRECT($A$1&amp;R$1&amp;$A79)</f>
        <v>disponible</v>
      </c>
      <c r="S79" t="str" cm="1">
        <f t="array" aca="1" ref="S79" ca="1">INDIRECT($A$1&amp;S$1&amp;$A79)</f>
        <v>peudisponible</v>
      </c>
      <c r="T79" cm="1">
        <f t="array" aca="1" ref="T79" ca="1">INDIRECT($A$1&amp;T$1&amp;$A79)</f>
        <v>0</v>
      </c>
      <c r="U79" cm="1">
        <f t="array" aca="1" ref="U79" ca="1">INDIRECT($A$1&amp;U$1&amp;$A79)</f>
        <v>0</v>
      </c>
      <c r="V79" t="str" cm="1">
        <f t="array" aca="1" ref="V79" ca="1">INDIRECT($A$1&amp;V$1&amp;$A79)</f>
        <v>peudisponible</v>
      </c>
      <c r="W79" cm="1">
        <f t="array" aca="1" ref="W79" ca="1">INDIRECT($A$1&amp;W$1&amp;$A79)</f>
        <v>0</v>
      </c>
      <c r="X79" cm="1">
        <f t="array" aca="1" ref="X79" ca="1">INDIRECT($A$1&amp;X$1&amp;$A79)</f>
        <v>0</v>
      </c>
      <c r="Y79" cm="1">
        <f t="array" aca="1" ref="Y79" ca="1">INDIRECT($A$1&amp;Y$1&amp;$A79)</f>
        <v>0</v>
      </c>
      <c r="Z79" cm="1">
        <f t="array" aca="1" ref="Z79" ca="1">INDIRECT($A$1&amp;Z$1&amp;$A79)</f>
        <v>0</v>
      </c>
      <c r="AA79" cm="1">
        <f t="array" aca="1" ref="AA79" ca="1">INDIRECT($A$1&amp;AA$1&amp;$A79)</f>
        <v>0</v>
      </c>
      <c r="AB79" cm="1">
        <f t="array" aca="1" ref="AB79" ca="1">INDIRECT($A$1&amp;AB$1&amp;$A79)</f>
        <v>0</v>
      </c>
      <c r="AC79" cm="1">
        <f t="array" aca="1" ref="AC79" ca="1">INDIRECT($A$1&amp;AC$1&amp;$A79)</f>
        <v>0</v>
      </c>
      <c r="AD79" cm="1">
        <f t="array" aca="1" ref="AD79" ca="1">INDIRECT($A$1&amp;AD$1&amp;$A79)</f>
        <v>0</v>
      </c>
      <c r="AE79" cm="1">
        <f t="array" aca="1" ref="AE79" ca="1">INDIRECT($A$1&amp;AE$1&amp;$A79)</f>
        <v>0</v>
      </c>
      <c r="AF79" cm="1">
        <f t="array" aca="1" ref="AF79" ca="1">INDIRECT($A$1&amp;AF$1&amp;$A79)</f>
        <v>0</v>
      </c>
      <c r="AG79" cm="1">
        <f t="array" aca="1" ref="AG79" ca="1">INDIRECT($A$1&amp;AG$1&amp;$A79)</f>
        <v>0</v>
      </c>
      <c r="AH79" cm="1">
        <f t="array" aca="1" ref="AH79" ca="1">INDIRECT($A$1&amp;AH$1&amp;$A79)</f>
        <v>0</v>
      </c>
      <c r="AI79" cm="1">
        <f t="array" aca="1" ref="AI79" ca="1">INDIRECT($A$1&amp;AI$1&amp;$A79)</f>
        <v>0</v>
      </c>
      <c r="AJ79" cm="1">
        <f t="array" aca="1" ref="AJ79" ca="1">INDIRECT($A$1&amp;AJ$1&amp;$A79)</f>
        <v>0</v>
      </c>
      <c r="AK79" cm="1">
        <f t="array" aca="1" ref="AK79" ca="1">INDIRECT($A$1&amp;AK$1&amp;$A79)</f>
        <v>0</v>
      </c>
      <c r="AM79">
        <f t="shared" ca="1" si="14"/>
        <v>0</v>
      </c>
      <c r="AN79">
        <f t="shared" ca="1" si="14"/>
        <v>0</v>
      </c>
      <c r="AO79">
        <f t="shared" ca="1" si="14"/>
        <v>0</v>
      </c>
      <c r="AP79">
        <f t="shared" ca="1" si="14"/>
        <v>0</v>
      </c>
      <c r="AQ79">
        <f t="shared" ca="1" si="14"/>
        <v>1</v>
      </c>
      <c r="AR79">
        <f t="shared" ca="1" si="14"/>
        <v>0</v>
      </c>
      <c r="AS79">
        <f t="shared" ca="1" si="14"/>
        <v>0</v>
      </c>
      <c r="AU79" cm="1">
        <f t="array" aca="1" ref="AU79" ca="1">INDIRECT($A$1&amp;AU$1&amp;$A79)</f>
        <v>0</v>
      </c>
      <c r="AV79" cm="1">
        <f t="array" aca="1" ref="AV79" ca="1">INDIRECT($A$1&amp;AV$1&amp;$A79)</f>
        <v>0</v>
      </c>
      <c r="AW79" cm="1">
        <f t="array" aca="1" ref="AW79" ca="1">INDIRECT($A$1&amp;AW$1&amp;$A79)</f>
        <v>0</v>
      </c>
      <c r="AX79" cm="1">
        <f t="array" aca="1" ref="AX79" ca="1">INDIRECT($A$1&amp;AX$1&amp;$A79)</f>
        <v>0</v>
      </c>
      <c r="AY79" cm="1">
        <f t="array" aca="1" ref="AY79" ca="1">INDIRECT($A$1&amp;AY$1&amp;$A79)</f>
        <v>0</v>
      </c>
      <c r="AZ79" cm="1">
        <f t="array" aca="1" ref="AZ79" ca="1">INDIRECT($A$1&amp;AZ$1&amp;$A79)</f>
        <v>0</v>
      </c>
      <c r="BA79" cm="1">
        <f t="array" aca="1" ref="BA79" ca="1">INDIRECT($A$1&amp;BA$1&amp;$A79)</f>
        <v>0</v>
      </c>
      <c r="BB79" cm="1">
        <f t="array" aca="1" ref="BB79" ca="1">INDIRECT($A$1&amp;BB$1&amp;$A79)</f>
        <v>0</v>
      </c>
      <c r="BC79" cm="1">
        <f t="array" aca="1" ref="BC79" ca="1">INDIRECT($A$1&amp;BC$1&amp;$A79)</f>
        <v>0</v>
      </c>
      <c r="BD79" cm="1">
        <f t="array" aca="1" ref="BD79" ca="1">INDIRECT($A$1&amp;BD$1&amp;$A79)</f>
        <v>0</v>
      </c>
      <c r="BE79" cm="1">
        <f t="array" aca="1" ref="BE79" ca="1">INDIRECT($A$1&amp;BE$1&amp;$A79)</f>
        <v>0</v>
      </c>
      <c r="BF79" cm="1">
        <f t="array" aca="1" ref="BF79" ca="1">INDIRECT($A$1&amp;BF$1&amp;$A79)</f>
        <v>0</v>
      </c>
      <c r="BG79" cm="1">
        <f t="array" aca="1" ref="BG79" ca="1">INDIRECT($A$1&amp;BG$1&amp;$A79)</f>
        <v>0</v>
      </c>
      <c r="BH79" cm="1">
        <f t="array" aca="1" ref="BH79" ca="1">INDIRECT($A$1&amp;BH$1&amp;$A79)</f>
        <v>0</v>
      </c>
      <c r="BI79" cm="1">
        <f t="array" aca="1" ref="BI79" ca="1">INDIRECT($A$1&amp;BI$1&amp;$A79)</f>
        <v>0</v>
      </c>
      <c r="BJ79" cm="1">
        <f t="array" aca="1" ref="BJ79" ca="1">INDIRECT($A$1&amp;BJ$1&amp;$A79)</f>
        <v>0</v>
      </c>
      <c r="BK79" cm="1">
        <f t="array" aca="1" ref="BK79" ca="1">INDIRECT($A$1&amp;BK$1&amp;$A79)</f>
        <v>0</v>
      </c>
      <c r="BL79" cm="1">
        <f t="array" aca="1" ref="BL79" ca="1">INDIRECT($A$1&amp;BL$1&amp;$A79)</f>
        <v>0</v>
      </c>
      <c r="BM79" cm="1">
        <f t="array" aca="1" ref="BM79" ca="1">INDIRECT($A$1&amp;BM$1&amp;$A79)</f>
        <v>0</v>
      </c>
      <c r="BN79" cm="1">
        <f t="array" aca="1" ref="BN79" ca="1">INDIRECT($A$1&amp;BN$1&amp;$A79)</f>
        <v>0</v>
      </c>
      <c r="BO79" cm="1">
        <f t="array" aca="1" ref="BO79" ca="1">INDIRECT($A$1&amp;BO$1&amp;$A79)</f>
        <v>0</v>
      </c>
      <c r="BP79" cm="1">
        <f t="array" aca="1" ref="BP79" ca="1">INDIRECT($A$1&amp;BP$1&amp;$A79)</f>
        <v>0</v>
      </c>
      <c r="BQ79" cm="1">
        <f t="array" aca="1" ref="BQ79" ca="1">INDIRECT($A$1&amp;BQ$1&amp;$A79)</f>
        <v>0</v>
      </c>
      <c r="BR79" cm="1">
        <f t="array" aca="1" ref="BR79" ca="1">INDIRECT($A$1&amp;BR$1&amp;$A79)</f>
        <v>0</v>
      </c>
      <c r="BS79" cm="1">
        <f t="array" aca="1" ref="BS79" ca="1">INDIRECT($A$1&amp;BS$1&amp;$A79)</f>
        <v>0</v>
      </c>
      <c r="BT79" cm="1">
        <f t="array" aca="1" ref="BT79" ca="1">INDIRECT($A$1&amp;BT$1&amp;$A79)</f>
        <v>0</v>
      </c>
      <c r="BU79" cm="1">
        <f t="array" aca="1" ref="BU79" ca="1">INDIRECT($A$1&amp;BU$1&amp;$A79)</f>
        <v>0</v>
      </c>
    </row>
    <row r="80" spans="1:73" x14ac:dyDescent="0.35">
      <c r="A80" s="65">
        <f t="shared" si="2"/>
        <v>65</v>
      </c>
      <c r="C80" t="str" cm="1">
        <f t="array" aca="1" ref="C80" ca="1">INDIRECT($A$1&amp;C$1&amp;$A80)</f>
        <v>marche_barsalogho</v>
      </c>
      <c r="D80">
        <f t="shared" ca="1" si="13"/>
        <v>0</v>
      </c>
      <c r="E80">
        <f t="shared" ca="1" si="13"/>
        <v>0</v>
      </c>
      <c r="F80">
        <f t="shared" ca="1" si="13"/>
        <v>0</v>
      </c>
      <c r="G80">
        <f t="shared" ca="1" si="13"/>
        <v>1</v>
      </c>
      <c r="H80">
        <f t="shared" ca="1" si="13"/>
        <v>0</v>
      </c>
      <c r="I80">
        <f t="shared" ca="1" si="13"/>
        <v>0</v>
      </c>
      <c r="J80">
        <f t="shared" ca="1" si="13"/>
        <v>1</v>
      </c>
      <c r="K80">
        <f t="shared" ca="1" si="13"/>
        <v>0</v>
      </c>
      <c r="L80">
        <f t="shared" ca="1" si="13"/>
        <v>0</v>
      </c>
      <c r="M80">
        <f t="shared" ca="1" si="13"/>
        <v>0</v>
      </c>
      <c r="N80">
        <f t="shared" ca="1" si="13"/>
        <v>0</v>
      </c>
      <c r="P80" t="str" cm="1">
        <f t="array" aca="1" ref="P80" ca="1">INDIRECT($A$1&amp;P$1&amp;$A80)</f>
        <v>peudisponible</v>
      </c>
      <c r="Q80" cm="1">
        <f t="array" aca="1" ref="Q80" ca="1">INDIRECT($A$1&amp;Q$1&amp;$A80)</f>
        <v>0</v>
      </c>
      <c r="R80" t="str" cm="1">
        <f t="array" aca="1" ref="R80" ca="1">INDIRECT($A$1&amp;R$1&amp;$A80)</f>
        <v>disponible</v>
      </c>
      <c r="S80" cm="1">
        <f t="array" aca="1" ref="S80" ca="1">INDIRECT($A$1&amp;S$1&amp;$A80)</f>
        <v>0</v>
      </c>
      <c r="T80" cm="1">
        <f t="array" aca="1" ref="T80" ca="1">INDIRECT($A$1&amp;T$1&amp;$A80)</f>
        <v>0</v>
      </c>
      <c r="U80" cm="1">
        <f t="array" aca="1" ref="U80" ca="1">INDIRECT($A$1&amp;U$1&amp;$A80)</f>
        <v>0</v>
      </c>
      <c r="V80" cm="1">
        <f t="array" aca="1" ref="V80" ca="1">INDIRECT($A$1&amp;V$1&amp;$A80)</f>
        <v>0</v>
      </c>
      <c r="W80" cm="1">
        <f t="array" aca="1" ref="W80" ca="1">INDIRECT($A$1&amp;W$1&amp;$A80)</f>
        <v>0</v>
      </c>
      <c r="X80" cm="1">
        <f t="array" aca="1" ref="X80" ca="1">INDIRECT($A$1&amp;X$1&amp;$A80)</f>
        <v>0</v>
      </c>
      <c r="Y80" cm="1">
        <f t="array" aca="1" ref="Y80" ca="1">INDIRECT($A$1&amp;Y$1&amp;$A80)</f>
        <v>0</v>
      </c>
      <c r="Z80" cm="1">
        <f t="array" aca="1" ref="Z80" ca="1">INDIRECT($A$1&amp;Z$1&amp;$A80)</f>
        <v>0</v>
      </c>
      <c r="AA80" cm="1">
        <f t="array" aca="1" ref="AA80" ca="1">INDIRECT($A$1&amp;AA$1&amp;$A80)</f>
        <v>0</v>
      </c>
      <c r="AB80" cm="1">
        <f t="array" aca="1" ref="AB80" ca="1">INDIRECT($A$1&amp;AB$1&amp;$A80)</f>
        <v>0</v>
      </c>
      <c r="AC80" t="str" cm="1">
        <f t="array" aca="1" ref="AC80" ca="1">INDIRECT($A$1&amp;AC$1&amp;$A80)</f>
        <v>peudisponible</v>
      </c>
      <c r="AD80" cm="1">
        <f t="array" aca="1" ref="AD80" ca="1">INDIRECT($A$1&amp;AD$1&amp;$A80)</f>
        <v>0</v>
      </c>
      <c r="AE80" cm="1">
        <f t="array" aca="1" ref="AE80" ca="1">INDIRECT($A$1&amp;AE$1&amp;$A80)</f>
        <v>0</v>
      </c>
      <c r="AF80" cm="1">
        <f t="array" aca="1" ref="AF80" ca="1">INDIRECT($A$1&amp;AF$1&amp;$A80)</f>
        <v>0</v>
      </c>
      <c r="AG80" cm="1">
        <f t="array" aca="1" ref="AG80" ca="1">INDIRECT($A$1&amp;AG$1&amp;$A80)</f>
        <v>0</v>
      </c>
      <c r="AH80" cm="1">
        <f t="array" aca="1" ref="AH80" ca="1">INDIRECT($A$1&amp;AH$1&amp;$A80)</f>
        <v>0</v>
      </c>
      <c r="AI80" t="str" cm="1">
        <f t="array" aca="1" ref="AI80" ca="1">INDIRECT($A$1&amp;AI$1&amp;$A80)</f>
        <v>disponible</v>
      </c>
      <c r="AJ80" t="str" cm="1">
        <f t="array" aca="1" ref="AJ80" ca="1">INDIRECT($A$1&amp;AJ$1&amp;$A80)</f>
        <v>peudisponible</v>
      </c>
      <c r="AK80" cm="1">
        <f t="array" aca="1" ref="AK80" ca="1">INDIRECT($A$1&amp;AK$1&amp;$A80)</f>
        <v>0</v>
      </c>
      <c r="AM80">
        <f t="shared" ca="1" si="14"/>
        <v>0</v>
      </c>
      <c r="AN80">
        <f t="shared" ca="1" si="14"/>
        <v>0</v>
      </c>
      <c r="AO80">
        <f t="shared" ca="1" si="14"/>
        <v>0</v>
      </c>
      <c r="AP80">
        <f t="shared" ca="1" si="14"/>
        <v>0</v>
      </c>
      <c r="AQ80">
        <f t="shared" ca="1" si="14"/>
        <v>1</v>
      </c>
      <c r="AR80">
        <f t="shared" ca="1" si="14"/>
        <v>0</v>
      </c>
      <c r="AS80">
        <f t="shared" ca="1" si="14"/>
        <v>0</v>
      </c>
      <c r="AU80" cm="1">
        <f t="array" aca="1" ref="AU80" ca="1">INDIRECT($A$1&amp;AU$1&amp;$A80)</f>
        <v>0</v>
      </c>
      <c r="AV80" cm="1">
        <f t="array" aca="1" ref="AV80" ca="1">INDIRECT($A$1&amp;AV$1&amp;$A80)</f>
        <v>0</v>
      </c>
      <c r="AW80" cm="1">
        <f t="array" aca="1" ref="AW80" ca="1">INDIRECT($A$1&amp;AW$1&amp;$A80)</f>
        <v>0</v>
      </c>
      <c r="AX80" cm="1">
        <f t="array" aca="1" ref="AX80" ca="1">INDIRECT($A$1&amp;AX$1&amp;$A80)</f>
        <v>0</v>
      </c>
      <c r="AY80" cm="1">
        <f t="array" aca="1" ref="AY80" ca="1">INDIRECT($A$1&amp;AY$1&amp;$A80)</f>
        <v>0</v>
      </c>
      <c r="AZ80" cm="1">
        <f t="array" aca="1" ref="AZ80" ca="1">INDIRECT($A$1&amp;AZ$1&amp;$A80)</f>
        <v>0</v>
      </c>
      <c r="BA80" cm="1">
        <f t="array" aca="1" ref="BA80" ca="1">INDIRECT($A$1&amp;BA$1&amp;$A80)</f>
        <v>0</v>
      </c>
      <c r="BB80" cm="1">
        <f t="array" aca="1" ref="BB80" ca="1">INDIRECT($A$1&amp;BB$1&amp;$A80)</f>
        <v>0</v>
      </c>
      <c r="BC80" cm="1">
        <f t="array" aca="1" ref="BC80" ca="1">INDIRECT($A$1&amp;BC$1&amp;$A80)</f>
        <v>0</v>
      </c>
      <c r="BD80" cm="1">
        <f t="array" aca="1" ref="BD80" ca="1">INDIRECT($A$1&amp;BD$1&amp;$A80)</f>
        <v>0</v>
      </c>
      <c r="BE80" cm="1">
        <f t="array" aca="1" ref="BE80" ca="1">INDIRECT($A$1&amp;BE$1&amp;$A80)</f>
        <v>0</v>
      </c>
      <c r="BF80" cm="1">
        <f t="array" aca="1" ref="BF80" ca="1">INDIRECT($A$1&amp;BF$1&amp;$A80)</f>
        <v>0</v>
      </c>
      <c r="BG80" cm="1">
        <f t="array" aca="1" ref="BG80" ca="1">INDIRECT($A$1&amp;BG$1&amp;$A80)</f>
        <v>0</v>
      </c>
      <c r="BH80" cm="1">
        <f t="array" aca="1" ref="BH80" ca="1">INDIRECT($A$1&amp;BH$1&amp;$A80)</f>
        <v>0</v>
      </c>
      <c r="BI80" cm="1">
        <f t="array" aca="1" ref="BI80" ca="1">INDIRECT($A$1&amp;BI$1&amp;$A80)</f>
        <v>0</v>
      </c>
      <c r="BJ80" cm="1">
        <f t="array" aca="1" ref="BJ80" ca="1">INDIRECT($A$1&amp;BJ$1&amp;$A80)</f>
        <v>0</v>
      </c>
      <c r="BK80" cm="1">
        <f t="array" aca="1" ref="BK80" ca="1">INDIRECT($A$1&amp;BK$1&amp;$A80)</f>
        <v>0</v>
      </c>
      <c r="BL80" cm="1">
        <f t="array" aca="1" ref="BL80" ca="1">INDIRECT($A$1&amp;BL$1&amp;$A80)</f>
        <v>0</v>
      </c>
      <c r="BM80" cm="1">
        <f t="array" aca="1" ref="BM80" ca="1">INDIRECT($A$1&amp;BM$1&amp;$A80)</f>
        <v>0</v>
      </c>
      <c r="BN80" cm="1">
        <f t="array" aca="1" ref="BN80" ca="1">INDIRECT($A$1&amp;BN$1&amp;$A80)</f>
        <v>0</v>
      </c>
      <c r="BO80" cm="1">
        <f t="array" aca="1" ref="BO80" ca="1">INDIRECT($A$1&amp;BO$1&amp;$A80)</f>
        <v>0</v>
      </c>
      <c r="BP80" cm="1">
        <f t="array" aca="1" ref="BP80" ca="1">INDIRECT($A$1&amp;BP$1&amp;$A80)</f>
        <v>0</v>
      </c>
      <c r="BQ80" cm="1">
        <f t="array" aca="1" ref="BQ80" ca="1">INDIRECT($A$1&amp;BQ$1&amp;$A80)</f>
        <v>0</v>
      </c>
      <c r="BR80" cm="1">
        <f t="array" aca="1" ref="BR80" ca="1">INDIRECT($A$1&amp;BR$1&amp;$A80)</f>
        <v>0</v>
      </c>
      <c r="BS80" cm="1">
        <f t="array" aca="1" ref="BS80" ca="1">INDIRECT($A$1&amp;BS$1&amp;$A80)</f>
        <v>0</v>
      </c>
      <c r="BT80" cm="1">
        <f t="array" aca="1" ref="BT80" ca="1">INDIRECT($A$1&amp;BT$1&amp;$A80)</f>
        <v>0</v>
      </c>
      <c r="BU80" cm="1">
        <f t="array" aca="1" ref="BU80" ca="1">INDIRECT($A$1&amp;BU$1&amp;$A80)</f>
        <v>0</v>
      </c>
    </row>
    <row r="81" spans="1:73" x14ac:dyDescent="0.35">
      <c r="A81" s="65">
        <f t="shared" si="2"/>
        <v>66</v>
      </c>
      <c r="C81" t="str" cm="1">
        <f t="array" aca="1" ref="C81" ca="1">INDIRECT($A$1&amp;C$1&amp;$A81)</f>
        <v>marche_gorgadji</v>
      </c>
      <c r="D81">
        <f t="shared" ca="1" si="13"/>
        <v>1</v>
      </c>
      <c r="E81">
        <f t="shared" ca="1" si="13"/>
        <v>0</v>
      </c>
      <c r="F81">
        <f t="shared" ca="1" si="13"/>
        <v>0</v>
      </c>
      <c r="G81">
        <f t="shared" ca="1" si="13"/>
        <v>0</v>
      </c>
      <c r="H81">
        <f t="shared" ca="1" si="13"/>
        <v>0</v>
      </c>
      <c r="I81">
        <f t="shared" ca="1" si="13"/>
        <v>1</v>
      </c>
      <c r="J81">
        <f t="shared" ca="1" si="13"/>
        <v>1</v>
      </c>
      <c r="K81">
        <f t="shared" ca="1" si="13"/>
        <v>0</v>
      </c>
      <c r="L81">
        <f t="shared" ca="1" si="13"/>
        <v>0</v>
      </c>
      <c r="M81">
        <f t="shared" ca="1" si="13"/>
        <v>0</v>
      </c>
      <c r="N81">
        <f t="shared" ca="1" si="13"/>
        <v>0</v>
      </c>
      <c r="P81" cm="1">
        <f t="array" aca="1" ref="P81" ca="1">INDIRECT($A$1&amp;P$1&amp;$A81)</f>
        <v>0</v>
      </c>
      <c r="Q81" cm="1">
        <f t="array" aca="1" ref="Q81" ca="1">INDIRECT($A$1&amp;Q$1&amp;$A81)</f>
        <v>0</v>
      </c>
      <c r="R81" cm="1">
        <f t="array" aca="1" ref="R81" ca="1">INDIRECT($A$1&amp;R$1&amp;$A81)</f>
        <v>0</v>
      </c>
      <c r="S81" cm="1">
        <f t="array" aca="1" ref="S81" ca="1">INDIRECT($A$1&amp;S$1&amp;$A81)</f>
        <v>0</v>
      </c>
      <c r="T81" cm="1">
        <f t="array" aca="1" ref="T81" ca="1">INDIRECT($A$1&amp;T$1&amp;$A81)</f>
        <v>0</v>
      </c>
      <c r="U81" cm="1">
        <f t="array" aca="1" ref="U81" ca="1">INDIRECT($A$1&amp;U$1&amp;$A81)</f>
        <v>0</v>
      </c>
      <c r="V81" cm="1">
        <f t="array" aca="1" ref="V81" ca="1">INDIRECT($A$1&amp;V$1&amp;$A81)</f>
        <v>0</v>
      </c>
      <c r="W81" cm="1">
        <f t="array" aca="1" ref="W81" ca="1">INDIRECT($A$1&amp;W$1&amp;$A81)</f>
        <v>0</v>
      </c>
      <c r="X81" cm="1">
        <f t="array" aca="1" ref="X81" ca="1">INDIRECT($A$1&amp;X$1&amp;$A81)</f>
        <v>0</v>
      </c>
      <c r="Y81" cm="1">
        <f t="array" aca="1" ref="Y81" ca="1">INDIRECT($A$1&amp;Y$1&amp;$A81)</f>
        <v>0</v>
      </c>
      <c r="Z81" cm="1">
        <f t="array" aca="1" ref="Z81" ca="1">INDIRECT($A$1&amp;Z$1&amp;$A81)</f>
        <v>0</v>
      </c>
      <c r="AA81" t="str" cm="1">
        <f t="array" aca="1" ref="AA81" ca="1">INDIRECT($A$1&amp;AA$1&amp;$A81)</f>
        <v>peudisponible</v>
      </c>
      <c r="AB81" cm="1">
        <f t="array" aca="1" ref="AB81" ca="1">INDIRECT($A$1&amp;AB$1&amp;$A81)</f>
        <v>0</v>
      </c>
      <c r="AC81" cm="1">
        <f t="array" aca="1" ref="AC81" ca="1">INDIRECT($A$1&amp;AC$1&amp;$A81)</f>
        <v>0</v>
      </c>
      <c r="AD81" cm="1">
        <f t="array" aca="1" ref="AD81" ca="1">INDIRECT($A$1&amp;AD$1&amp;$A81)</f>
        <v>0</v>
      </c>
      <c r="AE81" cm="1">
        <f t="array" aca="1" ref="AE81" ca="1">INDIRECT($A$1&amp;AE$1&amp;$A81)</f>
        <v>0</v>
      </c>
      <c r="AF81" cm="1">
        <f t="array" aca="1" ref="AF81" ca="1">INDIRECT($A$1&amp;AF$1&amp;$A81)</f>
        <v>0</v>
      </c>
      <c r="AG81" cm="1">
        <f t="array" aca="1" ref="AG81" ca="1">INDIRECT($A$1&amp;AG$1&amp;$A81)</f>
        <v>0</v>
      </c>
      <c r="AH81" cm="1">
        <f t="array" aca="1" ref="AH81" ca="1">INDIRECT($A$1&amp;AH$1&amp;$A81)</f>
        <v>0</v>
      </c>
      <c r="AI81" cm="1">
        <f t="array" aca="1" ref="AI81" ca="1">INDIRECT($A$1&amp;AI$1&amp;$A81)</f>
        <v>0</v>
      </c>
      <c r="AJ81" cm="1">
        <f t="array" aca="1" ref="AJ81" ca="1">INDIRECT($A$1&amp;AJ$1&amp;$A81)</f>
        <v>0</v>
      </c>
      <c r="AK81" cm="1">
        <f t="array" aca="1" ref="AK81" ca="1">INDIRECT($A$1&amp;AK$1&amp;$A81)</f>
        <v>0</v>
      </c>
      <c r="AM81">
        <f t="shared" ca="1" si="14"/>
        <v>0</v>
      </c>
      <c r="AN81">
        <f t="shared" ca="1" si="14"/>
        <v>1</v>
      </c>
      <c r="AO81">
        <f t="shared" ca="1" si="14"/>
        <v>0</v>
      </c>
      <c r="AP81">
        <f t="shared" ca="1" si="14"/>
        <v>0</v>
      </c>
      <c r="AQ81">
        <f t="shared" ca="1" si="14"/>
        <v>1</v>
      </c>
      <c r="AR81">
        <f t="shared" ca="1" si="14"/>
        <v>0</v>
      </c>
      <c r="AS81">
        <f t="shared" ca="1" si="14"/>
        <v>0</v>
      </c>
      <c r="AU81" cm="1">
        <f t="array" aca="1" ref="AU81" ca="1">INDIRECT($A$1&amp;AU$1&amp;$A81)</f>
        <v>0</v>
      </c>
      <c r="AV81" cm="1">
        <f t="array" aca="1" ref="AV81" ca="1">INDIRECT($A$1&amp;AV$1&amp;$A81)</f>
        <v>0</v>
      </c>
      <c r="AW81" cm="1">
        <f t="array" aca="1" ref="AW81" ca="1">INDIRECT($A$1&amp;AW$1&amp;$A81)</f>
        <v>0</v>
      </c>
      <c r="AX81" cm="1">
        <f t="array" aca="1" ref="AX81" ca="1">INDIRECT($A$1&amp;AX$1&amp;$A81)</f>
        <v>0</v>
      </c>
      <c r="AY81" cm="1">
        <f t="array" aca="1" ref="AY81" ca="1">INDIRECT($A$1&amp;AY$1&amp;$A81)</f>
        <v>0</v>
      </c>
      <c r="AZ81" cm="1">
        <f t="array" aca="1" ref="AZ81" ca="1">INDIRECT($A$1&amp;AZ$1&amp;$A81)</f>
        <v>0</v>
      </c>
      <c r="BA81" cm="1">
        <f t="array" aca="1" ref="BA81" ca="1">INDIRECT($A$1&amp;BA$1&amp;$A81)</f>
        <v>0</v>
      </c>
      <c r="BB81" cm="1">
        <f t="array" aca="1" ref="BB81" ca="1">INDIRECT($A$1&amp;BB$1&amp;$A81)</f>
        <v>0</v>
      </c>
      <c r="BC81" cm="1">
        <f t="array" aca="1" ref="BC81" ca="1">INDIRECT($A$1&amp;BC$1&amp;$A81)</f>
        <v>0</v>
      </c>
      <c r="BD81" cm="1">
        <f t="array" aca="1" ref="BD81" ca="1">INDIRECT($A$1&amp;BD$1&amp;$A81)</f>
        <v>0</v>
      </c>
      <c r="BE81" cm="1">
        <f t="array" aca="1" ref="BE81" ca="1">INDIRECT($A$1&amp;BE$1&amp;$A81)</f>
        <v>0</v>
      </c>
      <c r="BF81" cm="1">
        <f t="array" aca="1" ref="BF81" ca="1">INDIRECT($A$1&amp;BF$1&amp;$A81)</f>
        <v>0</v>
      </c>
      <c r="BG81" cm="1">
        <f t="array" aca="1" ref="BG81" ca="1">INDIRECT($A$1&amp;BG$1&amp;$A81)</f>
        <v>0</v>
      </c>
      <c r="BH81" cm="1">
        <f t="array" aca="1" ref="BH81" ca="1">INDIRECT($A$1&amp;BH$1&amp;$A81)</f>
        <v>0</v>
      </c>
      <c r="BI81" cm="1">
        <f t="array" aca="1" ref="BI81" ca="1">INDIRECT($A$1&amp;BI$1&amp;$A81)</f>
        <v>0</v>
      </c>
      <c r="BJ81" cm="1">
        <f t="array" aca="1" ref="BJ81" ca="1">INDIRECT($A$1&amp;BJ$1&amp;$A81)</f>
        <v>0</v>
      </c>
      <c r="BK81" cm="1">
        <f t="array" aca="1" ref="BK81" ca="1">INDIRECT($A$1&amp;BK$1&amp;$A81)</f>
        <v>0</v>
      </c>
      <c r="BL81" cm="1">
        <f t="array" aca="1" ref="BL81" ca="1">INDIRECT($A$1&amp;BL$1&amp;$A81)</f>
        <v>0</v>
      </c>
      <c r="BM81" cm="1">
        <f t="array" aca="1" ref="BM81" ca="1">INDIRECT($A$1&amp;BM$1&amp;$A81)</f>
        <v>0</v>
      </c>
      <c r="BN81" cm="1">
        <f t="array" aca="1" ref="BN81" ca="1">INDIRECT($A$1&amp;BN$1&amp;$A81)</f>
        <v>0</v>
      </c>
      <c r="BO81" cm="1">
        <f t="array" aca="1" ref="BO81" ca="1">INDIRECT($A$1&amp;BO$1&amp;$A81)</f>
        <v>0</v>
      </c>
      <c r="BP81" cm="1">
        <f t="array" aca="1" ref="BP81" ca="1">INDIRECT($A$1&amp;BP$1&amp;$A81)</f>
        <v>0</v>
      </c>
      <c r="BQ81" cm="1">
        <f t="array" aca="1" ref="BQ81" ca="1">INDIRECT($A$1&amp;BQ$1&amp;$A81)</f>
        <v>0</v>
      </c>
      <c r="BR81" cm="1">
        <f t="array" aca="1" ref="BR81" ca="1">INDIRECT($A$1&amp;BR$1&amp;$A81)</f>
        <v>0</v>
      </c>
      <c r="BS81" cm="1">
        <f t="array" aca="1" ref="BS81" ca="1">INDIRECT($A$1&amp;BS$1&amp;$A81)</f>
        <v>0</v>
      </c>
      <c r="BT81" cm="1">
        <f t="array" aca="1" ref="BT81" ca="1">INDIRECT($A$1&amp;BT$1&amp;$A81)</f>
        <v>0</v>
      </c>
      <c r="BU81" cm="1">
        <f t="array" aca="1" ref="BU81" ca="1">INDIRECT($A$1&amp;BU$1&amp;$A81)</f>
        <v>0</v>
      </c>
    </row>
    <row r="82" spans="1:73" x14ac:dyDescent="0.35">
      <c r="A82" s="65">
        <f t="shared" ref="A82:A95" si="15">A81+1</f>
        <v>67</v>
      </c>
      <c r="C82" t="str" cm="1">
        <f t="array" aca="1" ref="C82" ca="1">INDIRECT($A$1&amp;C$1&amp;$A82)</f>
        <v>marche_gorgadji</v>
      </c>
      <c r="D82">
        <f t="shared" ca="1" si="13"/>
        <v>1</v>
      </c>
      <c r="E82">
        <f t="shared" ca="1" si="13"/>
        <v>0</v>
      </c>
      <c r="F82">
        <f t="shared" ca="1" si="13"/>
        <v>0</v>
      </c>
      <c r="G82">
        <f t="shared" ca="1" si="13"/>
        <v>1</v>
      </c>
      <c r="H82">
        <f t="shared" ca="1" si="13"/>
        <v>0</v>
      </c>
      <c r="I82">
        <f t="shared" ca="1" si="13"/>
        <v>0</v>
      </c>
      <c r="J82">
        <f t="shared" ca="1" si="13"/>
        <v>1</v>
      </c>
      <c r="K82">
        <f t="shared" ca="1" si="13"/>
        <v>0</v>
      </c>
      <c r="L82">
        <f t="shared" ca="1" si="13"/>
        <v>0</v>
      </c>
      <c r="M82">
        <f t="shared" ca="1" si="13"/>
        <v>0</v>
      </c>
      <c r="N82">
        <f t="shared" ca="1" si="13"/>
        <v>0</v>
      </c>
      <c r="P82" cm="1">
        <f t="array" aca="1" ref="P82" ca="1">INDIRECT($A$1&amp;P$1&amp;$A82)</f>
        <v>0</v>
      </c>
      <c r="Q82" cm="1">
        <f t="array" aca="1" ref="Q82" ca="1">INDIRECT($A$1&amp;Q$1&amp;$A82)</f>
        <v>0</v>
      </c>
      <c r="R82" cm="1">
        <f t="array" aca="1" ref="R82" ca="1">INDIRECT($A$1&amp;R$1&amp;$A82)</f>
        <v>0</v>
      </c>
      <c r="S82" cm="1">
        <f t="array" aca="1" ref="S82" ca="1">INDIRECT($A$1&amp;S$1&amp;$A82)</f>
        <v>0</v>
      </c>
      <c r="T82" cm="1">
        <f t="array" aca="1" ref="T82" ca="1">INDIRECT($A$1&amp;T$1&amp;$A82)</f>
        <v>0</v>
      </c>
      <c r="U82" cm="1">
        <f t="array" aca="1" ref="U82" ca="1">INDIRECT($A$1&amp;U$1&amp;$A82)</f>
        <v>0</v>
      </c>
      <c r="V82" cm="1">
        <f t="array" aca="1" ref="V82" ca="1">INDIRECT($A$1&amp;V$1&amp;$A82)</f>
        <v>0</v>
      </c>
      <c r="W82" cm="1">
        <f t="array" aca="1" ref="W82" ca="1">INDIRECT($A$1&amp;W$1&amp;$A82)</f>
        <v>0</v>
      </c>
      <c r="X82" cm="1">
        <f t="array" aca="1" ref="X82" ca="1">INDIRECT($A$1&amp;X$1&amp;$A82)</f>
        <v>0</v>
      </c>
      <c r="Y82" cm="1">
        <f t="array" aca="1" ref="Y82" ca="1">INDIRECT($A$1&amp;Y$1&amp;$A82)</f>
        <v>0</v>
      </c>
      <c r="Z82" cm="1">
        <f t="array" aca="1" ref="Z82" ca="1">INDIRECT($A$1&amp;Z$1&amp;$A82)</f>
        <v>0</v>
      </c>
      <c r="AA82" t="str" cm="1">
        <f t="array" aca="1" ref="AA82" ca="1">INDIRECT($A$1&amp;AA$1&amp;$A82)</f>
        <v>peudisponible</v>
      </c>
      <c r="AB82" cm="1">
        <f t="array" aca="1" ref="AB82" ca="1">INDIRECT($A$1&amp;AB$1&amp;$A82)</f>
        <v>0</v>
      </c>
      <c r="AC82" cm="1">
        <f t="array" aca="1" ref="AC82" ca="1">INDIRECT($A$1&amp;AC$1&amp;$A82)</f>
        <v>0</v>
      </c>
      <c r="AD82" cm="1">
        <f t="array" aca="1" ref="AD82" ca="1">INDIRECT($A$1&amp;AD$1&amp;$A82)</f>
        <v>0</v>
      </c>
      <c r="AE82" cm="1">
        <f t="array" aca="1" ref="AE82" ca="1">INDIRECT($A$1&amp;AE$1&amp;$A82)</f>
        <v>0</v>
      </c>
      <c r="AF82" cm="1">
        <f t="array" aca="1" ref="AF82" ca="1">INDIRECT($A$1&amp;AF$1&amp;$A82)</f>
        <v>0</v>
      </c>
      <c r="AG82" cm="1">
        <f t="array" aca="1" ref="AG82" ca="1">INDIRECT($A$1&amp;AG$1&amp;$A82)</f>
        <v>0</v>
      </c>
      <c r="AH82" cm="1">
        <f t="array" aca="1" ref="AH82" ca="1">INDIRECT($A$1&amp;AH$1&amp;$A82)</f>
        <v>0</v>
      </c>
      <c r="AI82" cm="1">
        <f t="array" aca="1" ref="AI82" ca="1">INDIRECT($A$1&amp;AI$1&amp;$A82)</f>
        <v>0</v>
      </c>
      <c r="AJ82" cm="1">
        <f t="array" aca="1" ref="AJ82" ca="1">INDIRECT($A$1&amp;AJ$1&amp;$A82)</f>
        <v>0</v>
      </c>
      <c r="AK82" cm="1">
        <f t="array" aca="1" ref="AK82" ca="1">INDIRECT($A$1&amp;AK$1&amp;$A82)</f>
        <v>0</v>
      </c>
      <c r="AM82">
        <f t="shared" ca="1" si="14"/>
        <v>0</v>
      </c>
      <c r="AN82">
        <f t="shared" ca="1" si="14"/>
        <v>1</v>
      </c>
      <c r="AO82">
        <f t="shared" ca="1" si="14"/>
        <v>0</v>
      </c>
      <c r="AP82">
        <f t="shared" ca="1" si="14"/>
        <v>0</v>
      </c>
      <c r="AQ82">
        <f t="shared" ca="1" si="14"/>
        <v>1</v>
      </c>
      <c r="AR82">
        <f t="shared" ca="1" si="14"/>
        <v>0</v>
      </c>
      <c r="AS82">
        <f t="shared" ca="1" si="14"/>
        <v>0</v>
      </c>
      <c r="AU82" cm="1">
        <f t="array" aca="1" ref="AU82" ca="1">INDIRECT($A$1&amp;AU$1&amp;$A82)</f>
        <v>0</v>
      </c>
      <c r="AV82" cm="1">
        <f t="array" aca="1" ref="AV82" ca="1">INDIRECT($A$1&amp;AV$1&amp;$A82)</f>
        <v>0</v>
      </c>
      <c r="AW82" cm="1">
        <f t="array" aca="1" ref="AW82" ca="1">INDIRECT($A$1&amp;AW$1&amp;$A82)</f>
        <v>0</v>
      </c>
      <c r="AX82" cm="1">
        <f t="array" aca="1" ref="AX82" ca="1">INDIRECT($A$1&amp;AX$1&amp;$A82)</f>
        <v>0</v>
      </c>
      <c r="AY82" cm="1">
        <f t="array" aca="1" ref="AY82" ca="1">INDIRECT($A$1&amp;AY$1&amp;$A82)</f>
        <v>0</v>
      </c>
      <c r="AZ82" cm="1">
        <f t="array" aca="1" ref="AZ82" ca="1">INDIRECT($A$1&amp;AZ$1&amp;$A82)</f>
        <v>0</v>
      </c>
      <c r="BA82" cm="1">
        <f t="array" aca="1" ref="BA82" ca="1">INDIRECT($A$1&amp;BA$1&amp;$A82)</f>
        <v>0</v>
      </c>
      <c r="BB82" cm="1">
        <f t="array" aca="1" ref="BB82" ca="1">INDIRECT($A$1&amp;BB$1&amp;$A82)</f>
        <v>0</v>
      </c>
      <c r="BC82" cm="1">
        <f t="array" aca="1" ref="BC82" ca="1">INDIRECT($A$1&amp;BC$1&amp;$A82)</f>
        <v>0</v>
      </c>
      <c r="BD82" cm="1">
        <f t="array" aca="1" ref="BD82" ca="1">INDIRECT($A$1&amp;BD$1&amp;$A82)</f>
        <v>0</v>
      </c>
      <c r="BE82" cm="1">
        <f t="array" aca="1" ref="BE82" ca="1">INDIRECT($A$1&amp;BE$1&amp;$A82)</f>
        <v>0</v>
      </c>
      <c r="BF82" cm="1">
        <f t="array" aca="1" ref="BF82" ca="1">INDIRECT($A$1&amp;BF$1&amp;$A82)</f>
        <v>0</v>
      </c>
      <c r="BG82" cm="1">
        <f t="array" aca="1" ref="BG82" ca="1">INDIRECT($A$1&amp;BG$1&amp;$A82)</f>
        <v>0</v>
      </c>
      <c r="BH82" cm="1">
        <f t="array" aca="1" ref="BH82" ca="1">INDIRECT($A$1&amp;BH$1&amp;$A82)</f>
        <v>0</v>
      </c>
      <c r="BI82" cm="1">
        <f t="array" aca="1" ref="BI82" ca="1">INDIRECT($A$1&amp;BI$1&amp;$A82)</f>
        <v>0</v>
      </c>
      <c r="BJ82" cm="1">
        <f t="array" aca="1" ref="BJ82" ca="1">INDIRECT($A$1&amp;BJ$1&amp;$A82)</f>
        <v>0</v>
      </c>
      <c r="BK82" cm="1">
        <f t="array" aca="1" ref="BK82" ca="1">INDIRECT($A$1&amp;BK$1&amp;$A82)</f>
        <v>0</v>
      </c>
      <c r="BL82" cm="1">
        <f t="array" aca="1" ref="BL82" ca="1">INDIRECT($A$1&amp;BL$1&amp;$A82)</f>
        <v>0</v>
      </c>
      <c r="BM82" cm="1">
        <f t="array" aca="1" ref="BM82" ca="1">INDIRECT($A$1&amp;BM$1&amp;$A82)</f>
        <v>0</v>
      </c>
      <c r="BN82" cm="1">
        <f t="array" aca="1" ref="BN82" ca="1">INDIRECT($A$1&amp;BN$1&amp;$A82)</f>
        <v>0</v>
      </c>
      <c r="BO82" cm="1">
        <f t="array" aca="1" ref="BO82" ca="1">INDIRECT($A$1&amp;BO$1&amp;$A82)</f>
        <v>0</v>
      </c>
      <c r="BP82" cm="1">
        <f t="array" aca="1" ref="BP82" ca="1">INDIRECT($A$1&amp;BP$1&amp;$A82)</f>
        <v>0</v>
      </c>
      <c r="BQ82" cm="1">
        <f t="array" aca="1" ref="BQ82" ca="1">INDIRECT($A$1&amp;BQ$1&amp;$A82)</f>
        <v>0</v>
      </c>
      <c r="BR82" cm="1">
        <f t="array" aca="1" ref="BR82" ca="1">INDIRECT($A$1&amp;BR$1&amp;$A82)</f>
        <v>0</v>
      </c>
      <c r="BS82" cm="1">
        <f t="array" aca="1" ref="BS82" ca="1">INDIRECT($A$1&amp;BS$1&amp;$A82)</f>
        <v>0</v>
      </c>
      <c r="BT82" cm="1">
        <f t="array" aca="1" ref="BT82" ca="1">INDIRECT($A$1&amp;BT$1&amp;$A82)</f>
        <v>0</v>
      </c>
      <c r="BU82" cm="1">
        <f t="array" aca="1" ref="BU82" ca="1">INDIRECT($A$1&amp;BU$1&amp;$A82)</f>
        <v>0</v>
      </c>
    </row>
    <row r="83" spans="1:73" x14ac:dyDescent="0.35">
      <c r="A83" s="65">
        <f t="shared" si="15"/>
        <v>68</v>
      </c>
      <c r="C83" t="str" cm="1">
        <f t="array" aca="1" ref="C83" ca="1">INDIRECT($A$1&amp;C$1&amp;$A83)</f>
        <v>marche_gorgadji</v>
      </c>
      <c r="D83">
        <f t="shared" ca="1" si="13"/>
        <v>1</v>
      </c>
      <c r="E83">
        <f t="shared" ca="1" si="13"/>
        <v>0</v>
      </c>
      <c r="F83">
        <f t="shared" ca="1" si="13"/>
        <v>0</v>
      </c>
      <c r="G83">
        <f t="shared" ca="1" si="13"/>
        <v>1</v>
      </c>
      <c r="H83">
        <f t="shared" ca="1" si="13"/>
        <v>0</v>
      </c>
      <c r="I83">
        <f t="shared" ca="1" si="13"/>
        <v>0</v>
      </c>
      <c r="J83">
        <f t="shared" ca="1" si="13"/>
        <v>1</v>
      </c>
      <c r="K83">
        <f t="shared" ca="1" si="13"/>
        <v>0</v>
      </c>
      <c r="L83">
        <f t="shared" ca="1" si="13"/>
        <v>0</v>
      </c>
      <c r="M83">
        <f t="shared" ca="1" si="13"/>
        <v>0</v>
      </c>
      <c r="N83">
        <f t="shared" ca="1" si="13"/>
        <v>0</v>
      </c>
      <c r="P83" cm="1">
        <f t="array" aca="1" ref="P83" ca="1">INDIRECT($A$1&amp;P$1&amp;$A83)</f>
        <v>0</v>
      </c>
      <c r="Q83" cm="1">
        <f t="array" aca="1" ref="Q83" ca="1">INDIRECT($A$1&amp;Q$1&amp;$A83)</f>
        <v>0</v>
      </c>
      <c r="R83" cm="1">
        <f t="array" aca="1" ref="R83" ca="1">INDIRECT($A$1&amp;R$1&amp;$A83)</f>
        <v>0</v>
      </c>
      <c r="S83" cm="1">
        <f t="array" aca="1" ref="S83" ca="1">INDIRECT($A$1&amp;S$1&amp;$A83)</f>
        <v>0</v>
      </c>
      <c r="T83" cm="1">
        <f t="array" aca="1" ref="T83" ca="1">INDIRECT($A$1&amp;T$1&amp;$A83)</f>
        <v>0</v>
      </c>
      <c r="U83" cm="1">
        <f t="array" aca="1" ref="U83" ca="1">INDIRECT($A$1&amp;U$1&amp;$A83)</f>
        <v>0</v>
      </c>
      <c r="V83" cm="1">
        <f t="array" aca="1" ref="V83" ca="1">INDIRECT($A$1&amp;V$1&amp;$A83)</f>
        <v>0</v>
      </c>
      <c r="W83" cm="1">
        <f t="array" aca="1" ref="W83" ca="1">INDIRECT($A$1&amp;W$1&amp;$A83)</f>
        <v>0</v>
      </c>
      <c r="X83" cm="1">
        <f t="array" aca="1" ref="X83" ca="1">INDIRECT($A$1&amp;X$1&amp;$A83)</f>
        <v>0</v>
      </c>
      <c r="Y83" cm="1">
        <f t="array" aca="1" ref="Y83" ca="1">INDIRECT($A$1&amp;Y$1&amp;$A83)</f>
        <v>0</v>
      </c>
      <c r="Z83" cm="1">
        <f t="array" aca="1" ref="Z83" ca="1">INDIRECT($A$1&amp;Z$1&amp;$A83)</f>
        <v>0</v>
      </c>
      <c r="AA83" t="str" cm="1">
        <f t="array" aca="1" ref="AA83" ca="1">INDIRECT($A$1&amp;AA$1&amp;$A83)</f>
        <v>peudisponible</v>
      </c>
      <c r="AB83" cm="1">
        <f t="array" aca="1" ref="AB83" ca="1">INDIRECT($A$1&amp;AB$1&amp;$A83)</f>
        <v>0</v>
      </c>
      <c r="AC83" cm="1">
        <f t="array" aca="1" ref="AC83" ca="1">INDIRECT($A$1&amp;AC$1&amp;$A83)</f>
        <v>0</v>
      </c>
      <c r="AD83" cm="1">
        <f t="array" aca="1" ref="AD83" ca="1">INDIRECT($A$1&amp;AD$1&amp;$A83)</f>
        <v>0</v>
      </c>
      <c r="AE83" cm="1">
        <f t="array" aca="1" ref="AE83" ca="1">INDIRECT($A$1&amp;AE$1&amp;$A83)</f>
        <v>0</v>
      </c>
      <c r="AF83" cm="1">
        <f t="array" aca="1" ref="AF83" ca="1">INDIRECT($A$1&amp;AF$1&amp;$A83)</f>
        <v>0</v>
      </c>
      <c r="AG83" cm="1">
        <f t="array" aca="1" ref="AG83" ca="1">INDIRECT($A$1&amp;AG$1&amp;$A83)</f>
        <v>0</v>
      </c>
      <c r="AH83" cm="1">
        <f t="array" aca="1" ref="AH83" ca="1">INDIRECT($A$1&amp;AH$1&amp;$A83)</f>
        <v>0</v>
      </c>
      <c r="AI83" cm="1">
        <f t="array" aca="1" ref="AI83" ca="1">INDIRECT($A$1&amp;AI$1&amp;$A83)</f>
        <v>0</v>
      </c>
      <c r="AJ83" cm="1">
        <f t="array" aca="1" ref="AJ83" ca="1">INDIRECT($A$1&amp;AJ$1&amp;$A83)</f>
        <v>0</v>
      </c>
      <c r="AK83" cm="1">
        <f t="array" aca="1" ref="AK83" ca="1">INDIRECT($A$1&amp;AK$1&amp;$A83)</f>
        <v>0</v>
      </c>
      <c r="AM83">
        <f t="shared" ca="1" si="14"/>
        <v>0</v>
      </c>
      <c r="AN83">
        <f t="shared" ca="1" si="14"/>
        <v>1</v>
      </c>
      <c r="AO83">
        <f t="shared" ca="1" si="14"/>
        <v>0</v>
      </c>
      <c r="AP83">
        <f t="shared" ca="1" si="14"/>
        <v>0</v>
      </c>
      <c r="AQ83">
        <f t="shared" ca="1" si="14"/>
        <v>1</v>
      </c>
      <c r="AR83">
        <f t="shared" ca="1" si="14"/>
        <v>0</v>
      </c>
      <c r="AS83">
        <f t="shared" ca="1" si="14"/>
        <v>0</v>
      </c>
      <c r="AU83" cm="1">
        <f t="array" aca="1" ref="AU83" ca="1">INDIRECT($A$1&amp;AU$1&amp;$A83)</f>
        <v>0</v>
      </c>
      <c r="AV83" cm="1">
        <f t="array" aca="1" ref="AV83" ca="1">INDIRECT($A$1&amp;AV$1&amp;$A83)</f>
        <v>0</v>
      </c>
      <c r="AW83" cm="1">
        <f t="array" aca="1" ref="AW83" ca="1">INDIRECT($A$1&amp;AW$1&amp;$A83)</f>
        <v>0</v>
      </c>
      <c r="AX83" cm="1">
        <f t="array" aca="1" ref="AX83" ca="1">INDIRECT($A$1&amp;AX$1&amp;$A83)</f>
        <v>0</v>
      </c>
      <c r="AY83" cm="1">
        <f t="array" aca="1" ref="AY83" ca="1">INDIRECT($A$1&amp;AY$1&amp;$A83)</f>
        <v>0</v>
      </c>
      <c r="AZ83" cm="1">
        <f t="array" aca="1" ref="AZ83" ca="1">INDIRECT($A$1&amp;AZ$1&amp;$A83)</f>
        <v>0</v>
      </c>
      <c r="BA83" cm="1">
        <f t="array" aca="1" ref="BA83" ca="1">INDIRECT($A$1&amp;BA$1&amp;$A83)</f>
        <v>0</v>
      </c>
      <c r="BB83" cm="1">
        <f t="array" aca="1" ref="BB83" ca="1">INDIRECT($A$1&amp;BB$1&amp;$A83)</f>
        <v>0</v>
      </c>
      <c r="BC83" cm="1">
        <f t="array" aca="1" ref="BC83" ca="1">INDIRECT($A$1&amp;BC$1&amp;$A83)</f>
        <v>0</v>
      </c>
      <c r="BD83" cm="1">
        <f t="array" aca="1" ref="BD83" ca="1">INDIRECT($A$1&amp;BD$1&amp;$A83)</f>
        <v>0</v>
      </c>
      <c r="BE83" cm="1">
        <f t="array" aca="1" ref="BE83" ca="1">INDIRECT($A$1&amp;BE$1&amp;$A83)</f>
        <v>0</v>
      </c>
      <c r="BF83" cm="1">
        <f t="array" aca="1" ref="BF83" ca="1">INDIRECT($A$1&amp;BF$1&amp;$A83)</f>
        <v>0</v>
      </c>
      <c r="BG83" cm="1">
        <f t="array" aca="1" ref="BG83" ca="1">INDIRECT($A$1&amp;BG$1&amp;$A83)</f>
        <v>0</v>
      </c>
      <c r="BH83" cm="1">
        <f t="array" aca="1" ref="BH83" ca="1">INDIRECT($A$1&amp;BH$1&amp;$A83)</f>
        <v>0</v>
      </c>
      <c r="BI83" cm="1">
        <f t="array" aca="1" ref="BI83" ca="1">INDIRECT($A$1&amp;BI$1&amp;$A83)</f>
        <v>0</v>
      </c>
      <c r="BJ83" cm="1">
        <f t="array" aca="1" ref="BJ83" ca="1">INDIRECT($A$1&amp;BJ$1&amp;$A83)</f>
        <v>0</v>
      </c>
      <c r="BK83" cm="1">
        <f t="array" aca="1" ref="BK83" ca="1">INDIRECT($A$1&amp;BK$1&amp;$A83)</f>
        <v>0</v>
      </c>
      <c r="BL83" cm="1">
        <f t="array" aca="1" ref="BL83" ca="1">INDIRECT($A$1&amp;BL$1&amp;$A83)</f>
        <v>0</v>
      </c>
      <c r="BM83" cm="1">
        <f t="array" aca="1" ref="BM83" ca="1">INDIRECT($A$1&amp;BM$1&amp;$A83)</f>
        <v>0</v>
      </c>
      <c r="BN83" cm="1">
        <f t="array" aca="1" ref="BN83" ca="1">INDIRECT($A$1&amp;BN$1&amp;$A83)</f>
        <v>0</v>
      </c>
      <c r="BO83" cm="1">
        <f t="array" aca="1" ref="BO83" ca="1">INDIRECT($A$1&amp;BO$1&amp;$A83)</f>
        <v>0</v>
      </c>
      <c r="BP83" cm="1">
        <f t="array" aca="1" ref="BP83" ca="1">INDIRECT($A$1&amp;BP$1&amp;$A83)</f>
        <v>0</v>
      </c>
      <c r="BQ83" cm="1">
        <f t="array" aca="1" ref="BQ83" ca="1">INDIRECT($A$1&amp;BQ$1&amp;$A83)</f>
        <v>0</v>
      </c>
      <c r="BR83" cm="1">
        <f t="array" aca="1" ref="BR83" ca="1">INDIRECT($A$1&amp;BR$1&amp;$A83)</f>
        <v>0</v>
      </c>
      <c r="BS83" cm="1">
        <f t="array" aca="1" ref="BS83" ca="1">INDIRECT($A$1&amp;BS$1&amp;$A83)</f>
        <v>0</v>
      </c>
      <c r="BT83" cm="1">
        <f t="array" aca="1" ref="BT83" ca="1">INDIRECT($A$1&amp;BT$1&amp;$A83)</f>
        <v>0</v>
      </c>
      <c r="BU83" cm="1">
        <f t="array" aca="1" ref="BU83" ca="1">INDIRECT($A$1&amp;BU$1&amp;$A83)</f>
        <v>0</v>
      </c>
    </row>
    <row r="84" spans="1:73" x14ac:dyDescent="0.35">
      <c r="A84" s="65">
        <f t="shared" si="15"/>
        <v>69</v>
      </c>
      <c r="C84" t="str" cm="1">
        <f t="array" aca="1" ref="C84" ca="1">INDIRECT($A$1&amp;C$1&amp;$A84)</f>
        <v>marche_gorgadji</v>
      </c>
      <c r="D84">
        <f t="shared" ca="1" si="13"/>
        <v>1</v>
      </c>
      <c r="E84">
        <f t="shared" ca="1" si="13"/>
        <v>0</v>
      </c>
      <c r="F84">
        <f t="shared" ca="1" si="13"/>
        <v>0</v>
      </c>
      <c r="G84">
        <f t="shared" ca="1" si="13"/>
        <v>1</v>
      </c>
      <c r="H84">
        <f t="shared" ca="1" si="13"/>
        <v>0</v>
      </c>
      <c r="I84">
        <f t="shared" ca="1" si="13"/>
        <v>0</v>
      </c>
      <c r="J84">
        <f t="shared" ca="1" si="13"/>
        <v>1</v>
      </c>
      <c r="K84">
        <f t="shared" ca="1" si="13"/>
        <v>0</v>
      </c>
      <c r="L84">
        <f t="shared" ca="1" si="13"/>
        <v>0</v>
      </c>
      <c r="M84">
        <f t="shared" ca="1" si="13"/>
        <v>0</v>
      </c>
      <c r="N84">
        <f t="shared" ca="1" si="13"/>
        <v>0</v>
      </c>
      <c r="P84" cm="1">
        <f t="array" aca="1" ref="P84" ca="1">INDIRECT($A$1&amp;P$1&amp;$A84)</f>
        <v>0</v>
      </c>
      <c r="Q84" cm="1">
        <f t="array" aca="1" ref="Q84" ca="1">INDIRECT($A$1&amp;Q$1&amp;$A84)</f>
        <v>0</v>
      </c>
      <c r="R84" cm="1">
        <f t="array" aca="1" ref="R84" ca="1">INDIRECT($A$1&amp;R$1&amp;$A84)</f>
        <v>0</v>
      </c>
      <c r="S84" cm="1">
        <f t="array" aca="1" ref="S84" ca="1">INDIRECT($A$1&amp;S$1&amp;$A84)</f>
        <v>0</v>
      </c>
      <c r="T84" cm="1">
        <f t="array" aca="1" ref="T84" ca="1">INDIRECT($A$1&amp;T$1&amp;$A84)</f>
        <v>0</v>
      </c>
      <c r="U84" cm="1">
        <f t="array" aca="1" ref="U84" ca="1">INDIRECT($A$1&amp;U$1&amp;$A84)</f>
        <v>0</v>
      </c>
      <c r="V84" cm="1">
        <f t="array" aca="1" ref="V84" ca="1">INDIRECT($A$1&amp;V$1&amp;$A84)</f>
        <v>0</v>
      </c>
      <c r="W84" cm="1">
        <f t="array" aca="1" ref="W84" ca="1">INDIRECT($A$1&amp;W$1&amp;$A84)</f>
        <v>0</v>
      </c>
      <c r="X84" cm="1">
        <f t="array" aca="1" ref="X84" ca="1">INDIRECT($A$1&amp;X$1&amp;$A84)</f>
        <v>0</v>
      </c>
      <c r="Y84" cm="1">
        <f t="array" aca="1" ref="Y84" ca="1">INDIRECT($A$1&amp;Y$1&amp;$A84)</f>
        <v>0</v>
      </c>
      <c r="Z84" cm="1">
        <f t="array" aca="1" ref="Z84" ca="1">INDIRECT($A$1&amp;Z$1&amp;$A84)</f>
        <v>0</v>
      </c>
      <c r="AA84" t="str" cm="1">
        <f t="array" aca="1" ref="AA84" ca="1">INDIRECT($A$1&amp;AA$1&amp;$A84)</f>
        <v>peudisponible</v>
      </c>
      <c r="AB84" cm="1">
        <f t="array" aca="1" ref="AB84" ca="1">INDIRECT($A$1&amp;AB$1&amp;$A84)</f>
        <v>0</v>
      </c>
      <c r="AC84" cm="1">
        <f t="array" aca="1" ref="AC84" ca="1">INDIRECT($A$1&amp;AC$1&amp;$A84)</f>
        <v>0</v>
      </c>
      <c r="AD84" cm="1">
        <f t="array" aca="1" ref="AD84" ca="1">INDIRECT($A$1&amp;AD$1&amp;$A84)</f>
        <v>0</v>
      </c>
      <c r="AE84" cm="1">
        <f t="array" aca="1" ref="AE84" ca="1">INDIRECT($A$1&amp;AE$1&amp;$A84)</f>
        <v>0</v>
      </c>
      <c r="AF84" cm="1">
        <f t="array" aca="1" ref="AF84" ca="1">INDIRECT($A$1&amp;AF$1&amp;$A84)</f>
        <v>0</v>
      </c>
      <c r="AG84" cm="1">
        <f t="array" aca="1" ref="AG84" ca="1">INDIRECT($A$1&amp;AG$1&amp;$A84)</f>
        <v>0</v>
      </c>
      <c r="AH84" cm="1">
        <f t="array" aca="1" ref="AH84" ca="1">INDIRECT($A$1&amp;AH$1&amp;$A84)</f>
        <v>0</v>
      </c>
      <c r="AI84" cm="1">
        <f t="array" aca="1" ref="AI84" ca="1">INDIRECT($A$1&amp;AI$1&amp;$A84)</f>
        <v>0</v>
      </c>
      <c r="AJ84" cm="1">
        <f t="array" aca="1" ref="AJ84" ca="1">INDIRECT($A$1&amp;AJ$1&amp;$A84)</f>
        <v>0</v>
      </c>
      <c r="AK84" cm="1">
        <f t="array" aca="1" ref="AK84" ca="1">INDIRECT($A$1&amp;AK$1&amp;$A84)</f>
        <v>0</v>
      </c>
      <c r="AM84">
        <f t="shared" ca="1" si="14"/>
        <v>0</v>
      </c>
      <c r="AN84">
        <f t="shared" ca="1" si="14"/>
        <v>1</v>
      </c>
      <c r="AO84">
        <f t="shared" ca="1" si="14"/>
        <v>0</v>
      </c>
      <c r="AP84">
        <f t="shared" ca="1" si="14"/>
        <v>0</v>
      </c>
      <c r="AQ84">
        <f t="shared" ca="1" si="14"/>
        <v>1</v>
      </c>
      <c r="AR84">
        <f t="shared" ca="1" si="14"/>
        <v>0</v>
      </c>
      <c r="AS84">
        <f t="shared" ca="1" si="14"/>
        <v>0</v>
      </c>
      <c r="AU84" cm="1">
        <f t="array" aca="1" ref="AU84" ca="1">INDIRECT($A$1&amp;AU$1&amp;$A84)</f>
        <v>0</v>
      </c>
      <c r="AV84" cm="1">
        <f t="array" aca="1" ref="AV84" ca="1">INDIRECT($A$1&amp;AV$1&amp;$A84)</f>
        <v>0</v>
      </c>
      <c r="AW84" cm="1">
        <f t="array" aca="1" ref="AW84" ca="1">INDIRECT($A$1&amp;AW$1&amp;$A84)</f>
        <v>0</v>
      </c>
      <c r="AX84" cm="1">
        <f t="array" aca="1" ref="AX84" ca="1">INDIRECT($A$1&amp;AX$1&amp;$A84)</f>
        <v>0</v>
      </c>
      <c r="AY84" cm="1">
        <f t="array" aca="1" ref="AY84" ca="1">INDIRECT($A$1&amp;AY$1&amp;$A84)</f>
        <v>0</v>
      </c>
      <c r="AZ84" cm="1">
        <f t="array" aca="1" ref="AZ84" ca="1">INDIRECT($A$1&amp;AZ$1&amp;$A84)</f>
        <v>0</v>
      </c>
      <c r="BA84" cm="1">
        <f t="array" aca="1" ref="BA84" ca="1">INDIRECT($A$1&amp;BA$1&amp;$A84)</f>
        <v>0</v>
      </c>
      <c r="BB84" cm="1">
        <f t="array" aca="1" ref="BB84" ca="1">INDIRECT($A$1&amp;BB$1&amp;$A84)</f>
        <v>0</v>
      </c>
      <c r="BC84" cm="1">
        <f t="array" aca="1" ref="BC84" ca="1">INDIRECT($A$1&amp;BC$1&amp;$A84)</f>
        <v>0</v>
      </c>
      <c r="BD84" cm="1">
        <f t="array" aca="1" ref="BD84" ca="1">INDIRECT($A$1&amp;BD$1&amp;$A84)</f>
        <v>0</v>
      </c>
      <c r="BE84" cm="1">
        <f t="array" aca="1" ref="BE84" ca="1">INDIRECT($A$1&amp;BE$1&amp;$A84)</f>
        <v>0</v>
      </c>
      <c r="BF84" cm="1">
        <f t="array" aca="1" ref="BF84" ca="1">INDIRECT($A$1&amp;BF$1&amp;$A84)</f>
        <v>0</v>
      </c>
      <c r="BG84" cm="1">
        <f t="array" aca="1" ref="BG84" ca="1">INDIRECT($A$1&amp;BG$1&amp;$A84)</f>
        <v>0</v>
      </c>
      <c r="BH84" cm="1">
        <f t="array" aca="1" ref="BH84" ca="1">INDIRECT($A$1&amp;BH$1&amp;$A84)</f>
        <v>0</v>
      </c>
      <c r="BI84" cm="1">
        <f t="array" aca="1" ref="BI84" ca="1">INDIRECT($A$1&amp;BI$1&amp;$A84)</f>
        <v>0</v>
      </c>
      <c r="BJ84" cm="1">
        <f t="array" aca="1" ref="BJ84" ca="1">INDIRECT($A$1&amp;BJ$1&amp;$A84)</f>
        <v>0</v>
      </c>
      <c r="BK84" cm="1">
        <f t="array" aca="1" ref="BK84" ca="1">INDIRECT($A$1&amp;BK$1&amp;$A84)</f>
        <v>0</v>
      </c>
      <c r="BL84" cm="1">
        <f t="array" aca="1" ref="BL84" ca="1">INDIRECT($A$1&amp;BL$1&amp;$A84)</f>
        <v>0</v>
      </c>
      <c r="BM84" cm="1">
        <f t="array" aca="1" ref="BM84" ca="1">INDIRECT($A$1&amp;BM$1&amp;$A84)</f>
        <v>0</v>
      </c>
      <c r="BN84" cm="1">
        <f t="array" aca="1" ref="BN84" ca="1">INDIRECT($A$1&amp;BN$1&amp;$A84)</f>
        <v>0</v>
      </c>
      <c r="BO84" cm="1">
        <f t="array" aca="1" ref="BO84" ca="1">INDIRECT($A$1&amp;BO$1&amp;$A84)</f>
        <v>0</v>
      </c>
      <c r="BP84" cm="1">
        <f t="array" aca="1" ref="BP84" ca="1">INDIRECT($A$1&amp;BP$1&amp;$A84)</f>
        <v>0</v>
      </c>
      <c r="BQ84" cm="1">
        <f t="array" aca="1" ref="BQ84" ca="1">INDIRECT($A$1&amp;BQ$1&amp;$A84)</f>
        <v>0</v>
      </c>
      <c r="BR84" cm="1">
        <f t="array" aca="1" ref="BR84" ca="1">INDIRECT($A$1&amp;BR$1&amp;$A84)</f>
        <v>0</v>
      </c>
      <c r="BS84" cm="1">
        <f t="array" aca="1" ref="BS84" ca="1">INDIRECT($A$1&amp;BS$1&amp;$A84)</f>
        <v>0</v>
      </c>
      <c r="BT84" cm="1">
        <f t="array" aca="1" ref="BT84" ca="1">INDIRECT($A$1&amp;BT$1&amp;$A84)</f>
        <v>0</v>
      </c>
      <c r="BU84" cm="1">
        <f t="array" aca="1" ref="BU84" ca="1">INDIRECT($A$1&amp;BU$1&amp;$A84)</f>
        <v>0</v>
      </c>
    </row>
    <row r="85" spans="1:73" x14ac:dyDescent="0.35">
      <c r="A85" s="65">
        <f t="shared" si="15"/>
        <v>70</v>
      </c>
      <c r="C85" t="str" cm="1">
        <f t="array" aca="1" ref="C85" ca="1">INDIRECT($A$1&amp;C$1&amp;$A85)</f>
        <v>marche_gorgadji</v>
      </c>
      <c r="D85">
        <f t="shared" ca="1" si="13"/>
        <v>1</v>
      </c>
      <c r="E85">
        <f t="shared" ca="1" si="13"/>
        <v>0</v>
      </c>
      <c r="F85">
        <f t="shared" ca="1" si="13"/>
        <v>0</v>
      </c>
      <c r="G85">
        <f t="shared" ca="1" si="13"/>
        <v>1</v>
      </c>
      <c r="H85">
        <f t="shared" ca="1" si="13"/>
        <v>0</v>
      </c>
      <c r="I85">
        <f t="shared" ca="1" si="13"/>
        <v>0</v>
      </c>
      <c r="J85">
        <f t="shared" ca="1" si="13"/>
        <v>1</v>
      </c>
      <c r="K85">
        <f t="shared" ca="1" si="13"/>
        <v>0</v>
      </c>
      <c r="L85">
        <f t="shared" ca="1" si="13"/>
        <v>0</v>
      </c>
      <c r="M85">
        <f t="shared" ca="1" si="13"/>
        <v>0</v>
      </c>
      <c r="N85">
        <f t="shared" ca="1" si="13"/>
        <v>0</v>
      </c>
      <c r="P85" cm="1">
        <f t="array" aca="1" ref="P85" ca="1">INDIRECT($A$1&amp;P$1&amp;$A85)</f>
        <v>0</v>
      </c>
      <c r="Q85" cm="1">
        <f t="array" aca="1" ref="Q85" ca="1">INDIRECT($A$1&amp;Q$1&amp;$A85)</f>
        <v>0</v>
      </c>
      <c r="R85" cm="1">
        <f t="array" aca="1" ref="R85" ca="1">INDIRECT($A$1&amp;R$1&amp;$A85)</f>
        <v>0</v>
      </c>
      <c r="S85" t="str" cm="1">
        <f t="array" aca="1" ref="S85" ca="1">INDIRECT($A$1&amp;S$1&amp;$A85)</f>
        <v>peudisponible</v>
      </c>
      <c r="T85" cm="1">
        <f t="array" aca="1" ref="T85" ca="1">INDIRECT($A$1&amp;T$1&amp;$A85)</f>
        <v>0</v>
      </c>
      <c r="U85" cm="1">
        <f t="array" aca="1" ref="U85" ca="1">INDIRECT($A$1&amp;U$1&amp;$A85)</f>
        <v>0</v>
      </c>
      <c r="V85" cm="1">
        <f t="array" aca="1" ref="V85" ca="1">INDIRECT($A$1&amp;V$1&amp;$A85)</f>
        <v>0</v>
      </c>
      <c r="W85" cm="1">
        <f t="array" aca="1" ref="W85" ca="1">INDIRECT($A$1&amp;W$1&amp;$A85)</f>
        <v>0</v>
      </c>
      <c r="X85" cm="1">
        <f t="array" aca="1" ref="X85" ca="1">INDIRECT($A$1&amp;X$1&amp;$A85)</f>
        <v>0</v>
      </c>
      <c r="Y85" cm="1">
        <f t="array" aca="1" ref="Y85" ca="1">INDIRECT($A$1&amp;Y$1&amp;$A85)</f>
        <v>0</v>
      </c>
      <c r="Z85" cm="1">
        <f t="array" aca="1" ref="Z85" ca="1">INDIRECT($A$1&amp;Z$1&amp;$A85)</f>
        <v>0</v>
      </c>
      <c r="AA85" cm="1">
        <f t="array" aca="1" ref="AA85" ca="1">INDIRECT($A$1&amp;AA$1&amp;$A85)</f>
        <v>0</v>
      </c>
      <c r="AB85" cm="1">
        <f t="array" aca="1" ref="AB85" ca="1">INDIRECT($A$1&amp;AB$1&amp;$A85)</f>
        <v>0</v>
      </c>
      <c r="AC85" cm="1">
        <f t="array" aca="1" ref="AC85" ca="1">INDIRECT($A$1&amp;AC$1&amp;$A85)</f>
        <v>0</v>
      </c>
      <c r="AD85" cm="1">
        <f t="array" aca="1" ref="AD85" ca="1">INDIRECT($A$1&amp;AD$1&amp;$A85)</f>
        <v>0</v>
      </c>
      <c r="AE85" cm="1">
        <f t="array" aca="1" ref="AE85" ca="1">INDIRECT($A$1&amp;AE$1&amp;$A85)</f>
        <v>0</v>
      </c>
      <c r="AF85" cm="1">
        <f t="array" aca="1" ref="AF85" ca="1">INDIRECT($A$1&amp;AF$1&amp;$A85)</f>
        <v>0</v>
      </c>
      <c r="AG85" cm="1">
        <f t="array" aca="1" ref="AG85" ca="1">INDIRECT($A$1&amp;AG$1&amp;$A85)</f>
        <v>0</v>
      </c>
      <c r="AH85" cm="1">
        <f t="array" aca="1" ref="AH85" ca="1">INDIRECT($A$1&amp;AH$1&amp;$A85)</f>
        <v>0</v>
      </c>
      <c r="AI85" cm="1">
        <f t="array" aca="1" ref="AI85" ca="1">INDIRECT($A$1&amp;AI$1&amp;$A85)</f>
        <v>0</v>
      </c>
      <c r="AJ85" cm="1">
        <f t="array" aca="1" ref="AJ85" ca="1">INDIRECT($A$1&amp;AJ$1&amp;$A85)</f>
        <v>0</v>
      </c>
      <c r="AK85" cm="1">
        <f t="array" aca="1" ref="AK85" ca="1">INDIRECT($A$1&amp;AK$1&amp;$A85)</f>
        <v>0</v>
      </c>
      <c r="AM85">
        <f t="shared" ca="1" si="14"/>
        <v>0</v>
      </c>
      <c r="AN85">
        <f t="shared" ca="1" si="14"/>
        <v>1</v>
      </c>
      <c r="AO85">
        <f t="shared" ca="1" si="14"/>
        <v>0</v>
      </c>
      <c r="AP85">
        <f t="shared" ca="1" si="14"/>
        <v>0</v>
      </c>
      <c r="AQ85">
        <f t="shared" ca="1" si="14"/>
        <v>1</v>
      </c>
      <c r="AR85">
        <f t="shared" ca="1" si="14"/>
        <v>0</v>
      </c>
      <c r="AS85">
        <f t="shared" ca="1" si="14"/>
        <v>0</v>
      </c>
      <c r="AU85" cm="1">
        <f t="array" aca="1" ref="AU85" ca="1">INDIRECT($A$1&amp;AU$1&amp;$A85)</f>
        <v>0</v>
      </c>
      <c r="AV85" cm="1">
        <f t="array" aca="1" ref="AV85" ca="1">INDIRECT($A$1&amp;AV$1&amp;$A85)</f>
        <v>0</v>
      </c>
      <c r="AW85" cm="1">
        <f t="array" aca="1" ref="AW85" ca="1">INDIRECT($A$1&amp;AW$1&amp;$A85)</f>
        <v>0</v>
      </c>
      <c r="AX85" cm="1">
        <f t="array" aca="1" ref="AX85" ca="1">INDIRECT($A$1&amp;AX$1&amp;$A85)</f>
        <v>0</v>
      </c>
      <c r="AY85" cm="1">
        <f t="array" aca="1" ref="AY85" ca="1">INDIRECT($A$1&amp;AY$1&amp;$A85)</f>
        <v>0</v>
      </c>
      <c r="AZ85" cm="1">
        <f t="array" aca="1" ref="AZ85" ca="1">INDIRECT($A$1&amp;AZ$1&amp;$A85)</f>
        <v>0</v>
      </c>
      <c r="BA85" cm="1">
        <f t="array" aca="1" ref="BA85" ca="1">INDIRECT($A$1&amp;BA$1&amp;$A85)</f>
        <v>0</v>
      </c>
      <c r="BB85" cm="1">
        <f t="array" aca="1" ref="BB85" ca="1">INDIRECT($A$1&amp;BB$1&amp;$A85)</f>
        <v>0</v>
      </c>
      <c r="BC85" cm="1">
        <f t="array" aca="1" ref="BC85" ca="1">INDIRECT($A$1&amp;BC$1&amp;$A85)</f>
        <v>0</v>
      </c>
      <c r="BD85" cm="1">
        <f t="array" aca="1" ref="BD85" ca="1">INDIRECT($A$1&amp;BD$1&amp;$A85)</f>
        <v>0</v>
      </c>
      <c r="BE85" cm="1">
        <f t="array" aca="1" ref="BE85" ca="1">INDIRECT($A$1&amp;BE$1&amp;$A85)</f>
        <v>0</v>
      </c>
      <c r="BF85" cm="1">
        <f t="array" aca="1" ref="BF85" ca="1">INDIRECT($A$1&amp;BF$1&amp;$A85)</f>
        <v>0</v>
      </c>
      <c r="BG85" cm="1">
        <f t="array" aca="1" ref="BG85" ca="1">INDIRECT($A$1&amp;BG$1&amp;$A85)</f>
        <v>0</v>
      </c>
      <c r="BH85" cm="1">
        <f t="array" aca="1" ref="BH85" ca="1">INDIRECT($A$1&amp;BH$1&amp;$A85)</f>
        <v>0</v>
      </c>
      <c r="BI85" cm="1">
        <f t="array" aca="1" ref="BI85" ca="1">INDIRECT($A$1&amp;BI$1&amp;$A85)</f>
        <v>0</v>
      </c>
      <c r="BJ85" cm="1">
        <f t="array" aca="1" ref="BJ85" ca="1">INDIRECT($A$1&amp;BJ$1&amp;$A85)</f>
        <v>0</v>
      </c>
      <c r="BK85" cm="1">
        <f t="array" aca="1" ref="BK85" ca="1">INDIRECT($A$1&amp;BK$1&amp;$A85)</f>
        <v>0</v>
      </c>
      <c r="BL85" cm="1">
        <f t="array" aca="1" ref="BL85" ca="1">INDIRECT($A$1&amp;BL$1&amp;$A85)</f>
        <v>0</v>
      </c>
      <c r="BM85" cm="1">
        <f t="array" aca="1" ref="BM85" ca="1">INDIRECT($A$1&amp;BM$1&amp;$A85)</f>
        <v>0</v>
      </c>
      <c r="BN85" cm="1">
        <f t="array" aca="1" ref="BN85" ca="1">INDIRECT($A$1&amp;BN$1&amp;$A85)</f>
        <v>0</v>
      </c>
      <c r="BO85" cm="1">
        <f t="array" aca="1" ref="BO85" ca="1">INDIRECT($A$1&amp;BO$1&amp;$A85)</f>
        <v>0</v>
      </c>
      <c r="BP85" cm="1">
        <f t="array" aca="1" ref="BP85" ca="1">INDIRECT($A$1&amp;BP$1&amp;$A85)</f>
        <v>0</v>
      </c>
      <c r="BQ85" cm="1">
        <f t="array" aca="1" ref="BQ85" ca="1">INDIRECT($A$1&amp;BQ$1&amp;$A85)</f>
        <v>0</v>
      </c>
      <c r="BR85" cm="1">
        <f t="array" aca="1" ref="BR85" ca="1">INDIRECT($A$1&amp;BR$1&amp;$A85)</f>
        <v>0</v>
      </c>
      <c r="BS85" cm="1">
        <f t="array" aca="1" ref="BS85" ca="1">INDIRECT($A$1&amp;BS$1&amp;$A85)</f>
        <v>0</v>
      </c>
      <c r="BT85" cm="1">
        <f t="array" aca="1" ref="BT85" ca="1">INDIRECT($A$1&amp;BT$1&amp;$A85)</f>
        <v>0</v>
      </c>
      <c r="BU85" cm="1">
        <f t="array" aca="1" ref="BU85" ca="1">INDIRECT($A$1&amp;BU$1&amp;$A85)</f>
        <v>0</v>
      </c>
    </row>
    <row r="86" spans="1:73" x14ac:dyDescent="0.35">
      <c r="A86" s="65">
        <f t="shared" si="15"/>
        <v>71</v>
      </c>
      <c r="C86" t="str" cm="1">
        <f t="array" aca="1" ref="C86" ca="1">INDIRECT($A$1&amp;C$1&amp;$A86)</f>
        <v>marche_gorgadji</v>
      </c>
      <c r="D86">
        <f t="shared" ca="1" si="13"/>
        <v>1</v>
      </c>
      <c r="E86">
        <f t="shared" ca="1" si="13"/>
        <v>0</v>
      </c>
      <c r="F86">
        <f t="shared" ca="1" si="13"/>
        <v>0</v>
      </c>
      <c r="G86">
        <f t="shared" ca="1" si="13"/>
        <v>0</v>
      </c>
      <c r="H86">
        <f t="shared" ca="1" si="13"/>
        <v>0</v>
      </c>
      <c r="I86">
        <f t="shared" ca="1" si="13"/>
        <v>1</v>
      </c>
      <c r="J86">
        <f t="shared" ca="1" si="13"/>
        <v>1</v>
      </c>
      <c r="K86">
        <f t="shared" ca="1" si="13"/>
        <v>0</v>
      </c>
      <c r="L86">
        <f t="shared" ca="1" si="13"/>
        <v>0</v>
      </c>
      <c r="M86">
        <f t="shared" ca="1" si="13"/>
        <v>0</v>
      </c>
      <c r="N86">
        <f t="shared" ca="1" si="13"/>
        <v>0</v>
      </c>
      <c r="P86" cm="1">
        <f t="array" aca="1" ref="P86" ca="1">INDIRECT($A$1&amp;P$1&amp;$A86)</f>
        <v>0</v>
      </c>
      <c r="Q86" cm="1">
        <f t="array" aca="1" ref="Q86" ca="1">INDIRECT($A$1&amp;Q$1&amp;$A86)</f>
        <v>0</v>
      </c>
      <c r="R86" cm="1">
        <f t="array" aca="1" ref="R86" ca="1">INDIRECT($A$1&amp;R$1&amp;$A86)</f>
        <v>0</v>
      </c>
      <c r="S86" t="str" cm="1">
        <f t="array" aca="1" ref="S86" ca="1">INDIRECT($A$1&amp;S$1&amp;$A86)</f>
        <v>peudisponible</v>
      </c>
      <c r="T86" cm="1">
        <f t="array" aca="1" ref="T86" ca="1">INDIRECT($A$1&amp;T$1&amp;$A86)</f>
        <v>0</v>
      </c>
      <c r="U86" cm="1">
        <f t="array" aca="1" ref="U86" ca="1">INDIRECT($A$1&amp;U$1&amp;$A86)</f>
        <v>0</v>
      </c>
      <c r="V86" cm="1">
        <f t="array" aca="1" ref="V86" ca="1">INDIRECT($A$1&amp;V$1&amp;$A86)</f>
        <v>0</v>
      </c>
      <c r="W86" cm="1">
        <f t="array" aca="1" ref="W86" ca="1">INDIRECT($A$1&amp;W$1&amp;$A86)</f>
        <v>0</v>
      </c>
      <c r="X86" cm="1">
        <f t="array" aca="1" ref="X86" ca="1">INDIRECT($A$1&amp;X$1&amp;$A86)</f>
        <v>0</v>
      </c>
      <c r="Y86" cm="1">
        <f t="array" aca="1" ref="Y86" ca="1">INDIRECT($A$1&amp;Y$1&amp;$A86)</f>
        <v>0</v>
      </c>
      <c r="Z86" cm="1">
        <f t="array" aca="1" ref="Z86" ca="1">INDIRECT($A$1&amp;Z$1&amp;$A86)</f>
        <v>0</v>
      </c>
      <c r="AA86" cm="1">
        <f t="array" aca="1" ref="AA86" ca="1">INDIRECT($A$1&amp;AA$1&amp;$A86)</f>
        <v>0</v>
      </c>
      <c r="AB86" cm="1">
        <f t="array" aca="1" ref="AB86" ca="1">INDIRECT($A$1&amp;AB$1&amp;$A86)</f>
        <v>0</v>
      </c>
      <c r="AC86" cm="1">
        <f t="array" aca="1" ref="AC86" ca="1">INDIRECT($A$1&amp;AC$1&amp;$A86)</f>
        <v>0</v>
      </c>
      <c r="AD86" cm="1">
        <f t="array" aca="1" ref="AD86" ca="1">INDIRECT($A$1&amp;AD$1&amp;$A86)</f>
        <v>0</v>
      </c>
      <c r="AE86" cm="1">
        <f t="array" aca="1" ref="AE86" ca="1">INDIRECT($A$1&amp;AE$1&amp;$A86)</f>
        <v>0</v>
      </c>
      <c r="AF86" cm="1">
        <f t="array" aca="1" ref="AF86" ca="1">INDIRECT($A$1&amp;AF$1&amp;$A86)</f>
        <v>0</v>
      </c>
      <c r="AG86" cm="1">
        <f t="array" aca="1" ref="AG86" ca="1">INDIRECT($A$1&amp;AG$1&amp;$A86)</f>
        <v>0</v>
      </c>
      <c r="AH86" cm="1">
        <f t="array" aca="1" ref="AH86" ca="1">INDIRECT($A$1&amp;AH$1&amp;$A86)</f>
        <v>0</v>
      </c>
      <c r="AI86" cm="1">
        <f t="array" aca="1" ref="AI86" ca="1">INDIRECT($A$1&amp;AI$1&amp;$A86)</f>
        <v>0</v>
      </c>
      <c r="AJ86" cm="1">
        <f t="array" aca="1" ref="AJ86" ca="1">INDIRECT($A$1&amp;AJ$1&amp;$A86)</f>
        <v>0</v>
      </c>
      <c r="AK86" cm="1">
        <f t="array" aca="1" ref="AK86" ca="1">INDIRECT($A$1&amp;AK$1&amp;$A86)</f>
        <v>0</v>
      </c>
      <c r="AM86">
        <f t="shared" ca="1" si="14"/>
        <v>0</v>
      </c>
      <c r="AN86">
        <f t="shared" ca="1" si="14"/>
        <v>1</v>
      </c>
      <c r="AO86">
        <f t="shared" ca="1" si="14"/>
        <v>0</v>
      </c>
      <c r="AP86">
        <f t="shared" ca="1" si="14"/>
        <v>0</v>
      </c>
      <c r="AQ86">
        <f t="shared" ca="1" si="14"/>
        <v>1</v>
      </c>
      <c r="AR86">
        <f t="shared" ca="1" si="14"/>
        <v>0</v>
      </c>
      <c r="AS86">
        <f t="shared" ca="1" si="14"/>
        <v>0</v>
      </c>
      <c r="AU86" cm="1">
        <f t="array" aca="1" ref="AU86" ca="1">INDIRECT($A$1&amp;AU$1&amp;$A86)</f>
        <v>0</v>
      </c>
      <c r="AV86" cm="1">
        <f t="array" aca="1" ref="AV86" ca="1">INDIRECT($A$1&amp;AV$1&amp;$A86)</f>
        <v>0</v>
      </c>
      <c r="AW86" cm="1">
        <f t="array" aca="1" ref="AW86" ca="1">INDIRECT($A$1&amp;AW$1&amp;$A86)</f>
        <v>0</v>
      </c>
      <c r="AX86" cm="1">
        <f t="array" aca="1" ref="AX86" ca="1">INDIRECT($A$1&amp;AX$1&amp;$A86)</f>
        <v>0</v>
      </c>
      <c r="AY86" cm="1">
        <f t="array" aca="1" ref="AY86" ca="1">INDIRECT($A$1&amp;AY$1&amp;$A86)</f>
        <v>0</v>
      </c>
      <c r="AZ86" cm="1">
        <f t="array" aca="1" ref="AZ86" ca="1">INDIRECT($A$1&amp;AZ$1&amp;$A86)</f>
        <v>0</v>
      </c>
      <c r="BA86" cm="1">
        <f t="array" aca="1" ref="BA86" ca="1">INDIRECT($A$1&amp;BA$1&amp;$A86)</f>
        <v>0</v>
      </c>
      <c r="BB86" cm="1">
        <f t="array" aca="1" ref="BB86" ca="1">INDIRECT($A$1&amp;BB$1&amp;$A86)</f>
        <v>0</v>
      </c>
      <c r="BC86" cm="1">
        <f t="array" aca="1" ref="BC86" ca="1">INDIRECT($A$1&amp;BC$1&amp;$A86)</f>
        <v>0</v>
      </c>
      <c r="BD86" cm="1">
        <f t="array" aca="1" ref="BD86" ca="1">INDIRECT($A$1&amp;BD$1&amp;$A86)</f>
        <v>0</v>
      </c>
      <c r="BE86" cm="1">
        <f t="array" aca="1" ref="BE86" ca="1">INDIRECT($A$1&amp;BE$1&amp;$A86)</f>
        <v>0</v>
      </c>
      <c r="BF86" cm="1">
        <f t="array" aca="1" ref="BF86" ca="1">INDIRECT($A$1&amp;BF$1&amp;$A86)</f>
        <v>0</v>
      </c>
      <c r="BG86" cm="1">
        <f t="array" aca="1" ref="BG86" ca="1">INDIRECT($A$1&amp;BG$1&amp;$A86)</f>
        <v>0</v>
      </c>
      <c r="BH86" cm="1">
        <f t="array" aca="1" ref="BH86" ca="1">INDIRECT($A$1&amp;BH$1&amp;$A86)</f>
        <v>0</v>
      </c>
      <c r="BI86" cm="1">
        <f t="array" aca="1" ref="BI86" ca="1">INDIRECT($A$1&amp;BI$1&amp;$A86)</f>
        <v>0</v>
      </c>
      <c r="BJ86" cm="1">
        <f t="array" aca="1" ref="BJ86" ca="1">INDIRECT($A$1&amp;BJ$1&amp;$A86)</f>
        <v>0</v>
      </c>
      <c r="BK86" cm="1">
        <f t="array" aca="1" ref="BK86" ca="1">INDIRECT($A$1&amp;BK$1&amp;$A86)</f>
        <v>0</v>
      </c>
      <c r="BL86" cm="1">
        <f t="array" aca="1" ref="BL86" ca="1">INDIRECT($A$1&amp;BL$1&amp;$A86)</f>
        <v>0</v>
      </c>
      <c r="BM86" cm="1">
        <f t="array" aca="1" ref="BM86" ca="1">INDIRECT($A$1&amp;BM$1&amp;$A86)</f>
        <v>0</v>
      </c>
      <c r="BN86" cm="1">
        <f t="array" aca="1" ref="BN86" ca="1">INDIRECT($A$1&amp;BN$1&amp;$A86)</f>
        <v>0</v>
      </c>
      <c r="BO86" cm="1">
        <f t="array" aca="1" ref="BO86" ca="1">INDIRECT($A$1&amp;BO$1&amp;$A86)</f>
        <v>0</v>
      </c>
      <c r="BP86" cm="1">
        <f t="array" aca="1" ref="BP86" ca="1">INDIRECT($A$1&amp;BP$1&amp;$A86)</f>
        <v>0</v>
      </c>
      <c r="BQ86" cm="1">
        <f t="array" aca="1" ref="BQ86" ca="1">INDIRECT($A$1&amp;BQ$1&amp;$A86)</f>
        <v>0</v>
      </c>
      <c r="BR86" cm="1">
        <f t="array" aca="1" ref="BR86" ca="1">INDIRECT($A$1&amp;BR$1&amp;$A86)</f>
        <v>0</v>
      </c>
      <c r="BS86" cm="1">
        <f t="array" aca="1" ref="BS86" ca="1">INDIRECT($A$1&amp;BS$1&amp;$A86)</f>
        <v>0</v>
      </c>
      <c r="BT86" cm="1">
        <f t="array" aca="1" ref="BT86" ca="1">INDIRECT($A$1&amp;BT$1&amp;$A86)</f>
        <v>0</v>
      </c>
      <c r="BU86" cm="1">
        <f t="array" aca="1" ref="BU86" ca="1">INDIRECT($A$1&amp;BU$1&amp;$A86)</f>
        <v>0</v>
      </c>
    </row>
    <row r="87" spans="1:73" x14ac:dyDescent="0.35">
      <c r="A87" s="65">
        <f t="shared" si="15"/>
        <v>72</v>
      </c>
      <c r="C87" t="str" cm="1">
        <f t="array" aca="1" ref="C87" ca="1">INDIRECT($A$1&amp;C$1&amp;$A87)</f>
        <v>marche_gorgadji</v>
      </c>
      <c r="D87">
        <f t="shared" ref="D87:N96" ca="1" si="16">IF(SUM(INDIRECT($A$1&amp;D$1&amp;$A87),INDIRECT($A$1&amp;D$2&amp;$A87),INDIRECT($A$1&amp;D$3&amp;$A87))&gt;0,1,0)</f>
        <v>1</v>
      </c>
      <c r="E87">
        <f t="shared" ca="1" si="16"/>
        <v>0</v>
      </c>
      <c r="F87">
        <f t="shared" ca="1" si="16"/>
        <v>0</v>
      </c>
      <c r="G87">
        <f t="shared" ca="1" si="16"/>
        <v>1</v>
      </c>
      <c r="H87">
        <f t="shared" ca="1" si="16"/>
        <v>0</v>
      </c>
      <c r="I87">
        <f t="shared" ca="1" si="16"/>
        <v>0</v>
      </c>
      <c r="J87">
        <f t="shared" ca="1" si="16"/>
        <v>1</v>
      </c>
      <c r="K87">
        <f t="shared" ca="1" si="16"/>
        <v>0</v>
      </c>
      <c r="L87">
        <f t="shared" ca="1" si="16"/>
        <v>0</v>
      </c>
      <c r="M87">
        <f t="shared" ca="1" si="16"/>
        <v>0</v>
      </c>
      <c r="N87">
        <f t="shared" ca="1" si="16"/>
        <v>0</v>
      </c>
      <c r="P87" cm="1">
        <f t="array" aca="1" ref="P87" ca="1">INDIRECT($A$1&amp;P$1&amp;$A87)</f>
        <v>0</v>
      </c>
      <c r="Q87" cm="1">
        <f t="array" aca="1" ref="Q87" ca="1">INDIRECT($A$1&amp;Q$1&amp;$A87)</f>
        <v>0</v>
      </c>
      <c r="R87" cm="1">
        <f t="array" aca="1" ref="R87" ca="1">INDIRECT($A$1&amp;R$1&amp;$A87)</f>
        <v>0</v>
      </c>
      <c r="S87" t="str" cm="1">
        <f t="array" aca="1" ref="S87" ca="1">INDIRECT($A$1&amp;S$1&amp;$A87)</f>
        <v>peudisponible</v>
      </c>
      <c r="T87" cm="1">
        <f t="array" aca="1" ref="T87" ca="1">INDIRECT($A$1&amp;T$1&amp;$A87)</f>
        <v>0</v>
      </c>
      <c r="U87" cm="1">
        <f t="array" aca="1" ref="U87" ca="1">INDIRECT($A$1&amp;U$1&amp;$A87)</f>
        <v>0</v>
      </c>
      <c r="V87" cm="1">
        <f t="array" aca="1" ref="V87" ca="1">INDIRECT($A$1&amp;V$1&amp;$A87)</f>
        <v>0</v>
      </c>
      <c r="W87" cm="1">
        <f t="array" aca="1" ref="W87" ca="1">INDIRECT($A$1&amp;W$1&amp;$A87)</f>
        <v>0</v>
      </c>
      <c r="X87" cm="1">
        <f t="array" aca="1" ref="X87" ca="1">INDIRECT($A$1&amp;X$1&amp;$A87)</f>
        <v>0</v>
      </c>
      <c r="Y87" cm="1">
        <f t="array" aca="1" ref="Y87" ca="1">INDIRECT($A$1&amp;Y$1&amp;$A87)</f>
        <v>0</v>
      </c>
      <c r="Z87" cm="1">
        <f t="array" aca="1" ref="Z87" ca="1">INDIRECT($A$1&amp;Z$1&amp;$A87)</f>
        <v>0</v>
      </c>
      <c r="AA87" cm="1">
        <f t="array" aca="1" ref="AA87" ca="1">INDIRECT($A$1&amp;AA$1&amp;$A87)</f>
        <v>0</v>
      </c>
      <c r="AB87" cm="1">
        <f t="array" aca="1" ref="AB87" ca="1">INDIRECT($A$1&amp;AB$1&amp;$A87)</f>
        <v>0</v>
      </c>
      <c r="AC87" cm="1">
        <f t="array" aca="1" ref="AC87" ca="1">INDIRECT($A$1&amp;AC$1&amp;$A87)</f>
        <v>0</v>
      </c>
      <c r="AD87" cm="1">
        <f t="array" aca="1" ref="AD87" ca="1">INDIRECT($A$1&amp;AD$1&amp;$A87)</f>
        <v>0</v>
      </c>
      <c r="AE87" cm="1">
        <f t="array" aca="1" ref="AE87" ca="1">INDIRECT($A$1&amp;AE$1&amp;$A87)</f>
        <v>0</v>
      </c>
      <c r="AF87" cm="1">
        <f t="array" aca="1" ref="AF87" ca="1">INDIRECT($A$1&amp;AF$1&amp;$A87)</f>
        <v>0</v>
      </c>
      <c r="AG87" cm="1">
        <f t="array" aca="1" ref="AG87" ca="1">INDIRECT($A$1&amp;AG$1&amp;$A87)</f>
        <v>0</v>
      </c>
      <c r="AH87" cm="1">
        <f t="array" aca="1" ref="AH87" ca="1">INDIRECT($A$1&amp;AH$1&amp;$A87)</f>
        <v>0</v>
      </c>
      <c r="AI87" cm="1">
        <f t="array" aca="1" ref="AI87" ca="1">INDIRECT($A$1&amp;AI$1&amp;$A87)</f>
        <v>0</v>
      </c>
      <c r="AJ87" cm="1">
        <f t="array" aca="1" ref="AJ87" ca="1">INDIRECT($A$1&amp;AJ$1&amp;$A87)</f>
        <v>0</v>
      </c>
      <c r="AK87" cm="1">
        <f t="array" aca="1" ref="AK87" ca="1">INDIRECT($A$1&amp;AK$1&amp;$A87)</f>
        <v>0</v>
      </c>
      <c r="AM87">
        <f t="shared" ref="AM87:AS96" ca="1" si="17">IF(SUM(INDIRECT($A$1&amp;AM$1&amp;$A87),INDIRECT($A$1&amp;AM$2&amp;$A87),INDIRECT($A$1&amp;AM$3&amp;$A87),INDIRECT($A$1&amp;AM$4&amp;$A87),INDIRECT($A$1&amp;AM$5&amp;$A87),INDIRECT($A$1&amp;AM$6&amp;$A87),INDIRECT($A$1&amp;AM$7&amp;$A87))&gt;0,1,0)</f>
        <v>0</v>
      </c>
      <c r="AN87">
        <f t="shared" ca="1" si="17"/>
        <v>1</v>
      </c>
      <c r="AO87">
        <f t="shared" ca="1" si="17"/>
        <v>0</v>
      </c>
      <c r="AP87">
        <f t="shared" ca="1" si="17"/>
        <v>0</v>
      </c>
      <c r="AQ87">
        <f t="shared" ca="1" si="17"/>
        <v>1</v>
      </c>
      <c r="AR87">
        <f t="shared" ca="1" si="17"/>
        <v>0</v>
      </c>
      <c r="AS87">
        <f t="shared" ca="1" si="17"/>
        <v>0</v>
      </c>
      <c r="AU87" cm="1">
        <f t="array" aca="1" ref="AU87" ca="1">INDIRECT($A$1&amp;AU$1&amp;$A87)</f>
        <v>0</v>
      </c>
      <c r="AV87" cm="1">
        <f t="array" aca="1" ref="AV87" ca="1">INDIRECT($A$1&amp;AV$1&amp;$A87)</f>
        <v>0</v>
      </c>
      <c r="AW87" cm="1">
        <f t="array" aca="1" ref="AW87" ca="1">INDIRECT($A$1&amp;AW$1&amp;$A87)</f>
        <v>0</v>
      </c>
      <c r="AX87" cm="1">
        <f t="array" aca="1" ref="AX87" ca="1">INDIRECT($A$1&amp;AX$1&amp;$A87)</f>
        <v>0</v>
      </c>
      <c r="AY87" cm="1">
        <f t="array" aca="1" ref="AY87" ca="1">INDIRECT($A$1&amp;AY$1&amp;$A87)</f>
        <v>0</v>
      </c>
      <c r="AZ87" cm="1">
        <f t="array" aca="1" ref="AZ87" ca="1">INDIRECT($A$1&amp;AZ$1&amp;$A87)</f>
        <v>0</v>
      </c>
      <c r="BA87" cm="1">
        <f t="array" aca="1" ref="BA87" ca="1">INDIRECT($A$1&amp;BA$1&amp;$A87)</f>
        <v>0</v>
      </c>
      <c r="BB87" cm="1">
        <f t="array" aca="1" ref="BB87" ca="1">INDIRECT($A$1&amp;BB$1&amp;$A87)</f>
        <v>0</v>
      </c>
      <c r="BC87" cm="1">
        <f t="array" aca="1" ref="BC87" ca="1">INDIRECT($A$1&amp;BC$1&amp;$A87)</f>
        <v>0</v>
      </c>
      <c r="BD87" cm="1">
        <f t="array" aca="1" ref="BD87" ca="1">INDIRECT($A$1&amp;BD$1&amp;$A87)</f>
        <v>0</v>
      </c>
      <c r="BE87" cm="1">
        <f t="array" aca="1" ref="BE87" ca="1">INDIRECT($A$1&amp;BE$1&amp;$A87)</f>
        <v>0</v>
      </c>
      <c r="BF87" cm="1">
        <f t="array" aca="1" ref="BF87" ca="1">INDIRECT($A$1&amp;BF$1&amp;$A87)</f>
        <v>0</v>
      </c>
      <c r="BG87" cm="1">
        <f t="array" aca="1" ref="BG87" ca="1">INDIRECT($A$1&amp;BG$1&amp;$A87)</f>
        <v>0</v>
      </c>
      <c r="BH87" cm="1">
        <f t="array" aca="1" ref="BH87" ca="1">INDIRECT($A$1&amp;BH$1&amp;$A87)</f>
        <v>0</v>
      </c>
      <c r="BI87" cm="1">
        <f t="array" aca="1" ref="BI87" ca="1">INDIRECT($A$1&amp;BI$1&amp;$A87)</f>
        <v>0</v>
      </c>
      <c r="BJ87" cm="1">
        <f t="array" aca="1" ref="BJ87" ca="1">INDIRECT($A$1&amp;BJ$1&amp;$A87)</f>
        <v>0</v>
      </c>
      <c r="BK87" cm="1">
        <f t="array" aca="1" ref="BK87" ca="1">INDIRECT($A$1&amp;BK$1&amp;$A87)</f>
        <v>0</v>
      </c>
      <c r="BL87" cm="1">
        <f t="array" aca="1" ref="BL87" ca="1">INDIRECT($A$1&amp;BL$1&amp;$A87)</f>
        <v>0</v>
      </c>
      <c r="BM87" cm="1">
        <f t="array" aca="1" ref="BM87" ca="1">INDIRECT($A$1&amp;BM$1&amp;$A87)</f>
        <v>0</v>
      </c>
      <c r="BN87" cm="1">
        <f t="array" aca="1" ref="BN87" ca="1">INDIRECT($A$1&amp;BN$1&amp;$A87)</f>
        <v>0</v>
      </c>
      <c r="BO87" cm="1">
        <f t="array" aca="1" ref="BO87" ca="1">INDIRECT($A$1&amp;BO$1&amp;$A87)</f>
        <v>0</v>
      </c>
      <c r="BP87" cm="1">
        <f t="array" aca="1" ref="BP87" ca="1">INDIRECT($A$1&amp;BP$1&amp;$A87)</f>
        <v>0</v>
      </c>
      <c r="BQ87" cm="1">
        <f t="array" aca="1" ref="BQ87" ca="1">INDIRECT($A$1&amp;BQ$1&amp;$A87)</f>
        <v>0</v>
      </c>
      <c r="BR87" cm="1">
        <f t="array" aca="1" ref="BR87" ca="1">INDIRECT($A$1&amp;BR$1&amp;$A87)</f>
        <v>0</v>
      </c>
      <c r="BS87" cm="1">
        <f t="array" aca="1" ref="BS87" ca="1">INDIRECT($A$1&amp;BS$1&amp;$A87)</f>
        <v>0</v>
      </c>
      <c r="BT87" cm="1">
        <f t="array" aca="1" ref="BT87" ca="1">INDIRECT($A$1&amp;BT$1&amp;$A87)</f>
        <v>0</v>
      </c>
      <c r="BU87" cm="1">
        <f t="array" aca="1" ref="BU87" ca="1">INDIRECT($A$1&amp;BU$1&amp;$A87)</f>
        <v>0</v>
      </c>
    </row>
    <row r="88" spans="1:73" x14ac:dyDescent="0.35">
      <c r="A88" s="65">
        <f t="shared" si="15"/>
        <v>73</v>
      </c>
      <c r="C88" t="str" cm="1">
        <f t="array" aca="1" ref="C88" ca="1">INDIRECT($A$1&amp;C$1&amp;$A88)</f>
        <v>marche_gorgadji</v>
      </c>
      <c r="D88">
        <f t="shared" ca="1" si="16"/>
        <v>1</v>
      </c>
      <c r="E88">
        <f t="shared" ca="1" si="16"/>
        <v>0</v>
      </c>
      <c r="F88">
        <f t="shared" ca="1" si="16"/>
        <v>0</v>
      </c>
      <c r="G88">
        <f t="shared" ca="1" si="16"/>
        <v>0</v>
      </c>
      <c r="H88">
        <f t="shared" ca="1" si="16"/>
        <v>0</v>
      </c>
      <c r="I88">
        <f t="shared" ca="1" si="16"/>
        <v>1</v>
      </c>
      <c r="J88">
        <f t="shared" ca="1" si="16"/>
        <v>1</v>
      </c>
      <c r="K88">
        <f t="shared" ca="1" si="16"/>
        <v>0</v>
      </c>
      <c r="L88">
        <f t="shared" ca="1" si="16"/>
        <v>0</v>
      </c>
      <c r="M88">
        <f t="shared" ca="1" si="16"/>
        <v>0</v>
      </c>
      <c r="N88">
        <f t="shared" ca="1" si="16"/>
        <v>0</v>
      </c>
      <c r="P88" cm="1">
        <f t="array" aca="1" ref="P88" ca="1">INDIRECT($A$1&amp;P$1&amp;$A88)</f>
        <v>0</v>
      </c>
      <c r="Q88" cm="1">
        <f t="array" aca="1" ref="Q88" ca="1">INDIRECT($A$1&amp;Q$1&amp;$A88)</f>
        <v>0</v>
      </c>
      <c r="R88" cm="1">
        <f t="array" aca="1" ref="R88" ca="1">INDIRECT($A$1&amp;R$1&amp;$A88)</f>
        <v>0</v>
      </c>
      <c r="S88" t="str" cm="1">
        <f t="array" aca="1" ref="S88" ca="1">INDIRECT($A$1&amp;S$1&amp;$A88)</f>
        <v>peudisponible</v>
      </c>
      <c r="T88" cm="1">
        <f t="array" aca="1" ref="T88" ca="1">INDIRECT($A$1&amp;T$1&amp;$A88)</f>
        <v>0</v>
      </c>
      <c r="U88" cm="1">
        <f t="array" aca="1" ref="U88" ca="1">INDIRECT($A$1&amp;U$1&amp;$A88)</f>
        <v>0</v>
      </c>
      <c r="V88" cm="1">
        <f t="array" aca="1" ref="V88" ca="1">INDIRECT($A$1&amp;V$1&amp;$A88)</f>
        <v>0</v>
      </c>
      <c r="W88" cm="1">
        <f t="array" aca="1" ref="W88" ca="1">INDIRECT($A$1&amp;W$1&amp;$A88)</f>
        <v>0</v>
      </c>
      <c r="X88" cm="1">
        <f t="array" aca="1" ref="X88" ca="1">INDIRECT($A$1&amp;X$1&amp;$A88)</f>
        <v>0</v>
      </c>
      <c r="Y88" cm="1">
        <f t="array" aca="1" ref="Y88" ca="1">INDIRECT($A$1&amp;Y$1&amp;$A88)</f>
        <v>0</v>
      </c>
      <c r="Z88" cm="1">
        <f t="array" aca="1" ref="Z88" ca="1">INDIRECT($A$1&amp;Z$1&amp;$A88)</f>
        <v>0</v>
      </c>
      <c r="AA88" cm="1">
        <f t="array" aca="1" ref="AA88" ca="1">INDIRECT($A$1&amp;AA$1&amp;$A88)</f>
        <v>0</v>
      </c>
      <c r="AB88" cm="1">
        <f t="array" aca="1" ref="AB88" ca="1">INDIRECT($A$1&amp;AB$1&amp;$A88)</f>
        <v>0</v>
      </c>
      <c r="AC88" cm="1">
        <f t="array" aca="1" ref="AC88" ca="1">INDIRECT($A$1&amp;AC$1&amp;$A88)</f>
        <v>0</v>
      </c>
      <c r="AD88" cm="1">
        <f t="array" aca="1" ref="AD88" ca="1">INDIRECT($A$1&amp;AD$1&amp;$A88)</f>
        <v>0</v>
      </c>
      <c r="AE88" cm="1">
        <f t="array" aca="1" ref="AE88" ca="1">INDIRECT($A$1&amp;AE$1&amp;$A88)</f>
        <v>0</v>
      </c>
      <c r="AF88" cm="1">
        <f t="array" aca="1" ref="AF88" ca="1">INDIRECT($A$1&amp;AF$1&amp;$A88)</f>
        <v>0</v>
      </c>
      <c r="AG88" cm="1">
        <f t="array" aca="1" ref="AG88" ca="1">INDIRECT($A$1&amp;AG$1&amp;$A88)</f>
        <v>0</v>
      </c>
      <c r="AH88" cm="1">
        <f t="array" aca="1" ref="AH88" ca="1">INDIRECT($A$1&amp;AH$1&amp;$A88)</f>
        <v>0</v>
      </c>
      <c r="AI88" cm="1">
        <f t="array" aca="1" ref="AI88" ca="1">INDIRECT($A$1&amp;AI$1&amp;$A88)</f>
        <v>0</v>
      </c>
      <c r="AJ88" cm="1">
        <f t="array" aca="1" ref="AJ88" ca="1">INDIRECT($A$1&amp;AJ$1&amp;$A88)</f>
        <v>0</v>
      </c>
      <c r="AK88" cm="1">
        <f t="array" aca="1" ref="AK88" ca="1">INDIRECT($A$1&amp;AK$1&amp;$A88)</f>
        <v>0</v>
      </c>
      <c r="AM88">
        <f t="shared" ca="1" si="17"/>
        <v>0</v>
      </c>
      <c r="AN88">
        <f t="shared" ca="1" si="17"/>
        <v>1</v>
      </c>
      <c r="AO88">
        <f t="shared" ca="1" si="17"/>
        <v>0</v>
      </c>
      <c r="AP88">
        <f t="shared" ca="1" si="17"/>
        <v>0</v>
      </c>
      <c r="AQ88">
        <f t="shared" ca="1" si="17"/>
        <v>1</v>
      </c>
      <c r="AR88">
        <f t="shared" ca="1" si="17"/>
        <v>0</v>
      </c>
      <c r="AS88">
        <f t="shared" ca="1" si="17"/>
        <v>0</v>
      </c>
      <c r="AU88" cm="1">
        <f t="array" aca="1" ref="AU88" ca="1">INDIRECT($A$1&amp;AU$1&amp;$A88)</f>
        <v>0</v>
      </c>
      <c r="AV88" cm="1">
        <f t="array" aca="1" ref="AV88" ca="1">INDIRECT($A$1&amp;AV$1&amp;$A88)</f>
        <v>0</v>
      </c>
      <c r="AW88" cm="1">
        <f t="array" aca="1" ref="AW88" ca="1">INDIRECT($A$1&amp;AW$1&amp;$A88)</f>
        <v>0</v>
      </c>
      <c r="AX88" cm="1">
        <f t="array" aca="1" ref="AX88" ca="1">INDIRECT($A$1&amp;AX$1&amp;$A88)</f>
        <v>0</v>
      </c>
      <c r="AY88" cm="1">
        <f t="array" aca="1" ref="AY88" ca="1">INDIRECT($A$1&amp;AY$1&amp;$A88)</f>
        <v>0</v>
      </c>
      <c r="AZ88" cm="1">
        <f t="array" aca="1" ref="AZ88" ca="1">INDIRECT($A$1&amp;AZ$1&amp;$A88)</f>
        <v>0</v>
      </c>
      <c r="BA88" cm="1">
        <f t="array" aca="1" ref="BA88" ca="1">INDIRECT($A$1&amp;BA$1&amp;$A88)</f>
        <v>0</v>
      </c>
      <c r="BB88" cm="1">
        <f t="array" aca="1" ref="BB88" ca="1">INDIRECT($A$1&amp;BB$1&amp;$A88)</f>
        <v>0</v>
      </c>
      <c r="BC88" cm="1">
        <f t="array" aca="1" ref="BC88" ca="1">INDIRECT($A$1&amp;BC$1&amp;$A88)</f>
        <v>0</v>
      </c>
      <c r="BD88" cm="1">
        <f t="array" aca="1" ref="BD88" ca="1">INDIRECT($A$1&amp;BD$1&amp;$A88)</f>
        <v>0</v>
      </c>
      <c r="BE88" cm="1">
        <f t="array" aca="1" ref="BE88" ca="1">INDIRECT($A$1&amp;BE$1&amp;$A88)</f>
        <v>0</v>
      </c>
      <c r="BF88" cm="1">
        <f t="array" aca="1" ref="BF88" ca="1">INDIRECT($A$1&amp;BF$1&amp;$A88)</f>
        <v>0</v>
      </c>
      <c r="BG88" cm="1">
        <f t="array" aca="1" ref="BG88" ca="1">INDIRECT($A$1&amp;BG$1&amp;$A88)</f>
        <v>0</v>
      </c>
      <c r="BH88" cm="1">
        <f t="array" aca="1" ref="BH88" ca="1">INDIRECT($A$1&amp;BH$1&amp;$A88)</f>
        <v>0</v>
      </c>
      <c r="BI88" cm="1">
        <f t="array" aca="1" ref="BI88" ca="1">INDIRECT($A$1&amp;BI$1&amp;$A88)</f>
        <v>0</v>
      </c>
      <c r="BJ88" cm="1">
        <f t="array" aca="1" ref="BJ88" ca="1">INDIRECT($A$1&amp;BJ$1&amp;$A88)</f>
        <v>0</v>
      </c>
      <c r="BK88" cm="1">
        <f t="array" aca="1" ref="BK88" ca="1">INDIRECT($A$1&amp;BK$1&amp;$A88)</f>
        <v>0</v>
      </c>
      <c r="BL88" cm="1">
        <f t="array" aca="1" ref="BL88" ca="1">INDIRECT($A$1&amp;BL$1&amp;$A88)</f>
        <v>0</v>
      </c>
      <c r="BM88" cm="1">
        <f t="array" aca="1" ref="BM88" ca="1">INDIRECT($A$1&amp;BM$1&amp;$A88)</f>
        <v>0</v>
      </c>
      <c r="BN88" cm="1">
        <f t="array" aca="1" ref="BN88" ca="1">INDIRECT($A$1&amp;BN$1&amp;$A88)</f>
        <v>0</v>
      </c>
      <c r="BO88" cm="1">
        <f t="array" aca="1" ref="BO88" ca="1">INDIRECT($A$1&amp;BO$1&amp;$A88)</f>
        <v>0</v>
      </c>
      <c r="BP88" cm="1">
        <f t="array" aca="1" ref="BP88" ca="1">INDIRECT($A$1&amp;BP$1&amp;$A88)</f>
        <v>0</v>
      </c>
      <c r="BQ88" cm="1">
        <f t="array" aca="1" ref="BQ88" ca="1">INDIRECT($A$1&amp;BQ$1&amp;$A88)</f>
        <v>0</v>
      </c>
      <c r="BR88" cm="1">
        <f t="array" aca="1" ref="BR88" ca="1">INDIRECT($A$1&amp;BR$1&amp;$A88)</f>
        <v>0</v>
      </c>
      <c r="BS88" cm="1">
        <f t="array" aca="1" ref="BS88" ca="1">INDIRECT($A$1&amp;BS$1&amp;$A88)</f>
        <v>0</v>
      </c>
      <c r="BT88" cm="1">
        <f t="array" aca="1" ref="BT88" ca="1">INDIRECT($A$1&amp;BT$1&amp;$A88)</f>
        <v>0</v>
      </c>
      <c r="BU88" cm="1">
        <f t="array" aca="1" ref="BU88" ca="1">INDIRECT($A$1&amp;BU$1&amp;$A88)</f>
        <v>0</v>
      </c>
    </row>
    <row r="89" spans="1:73" x14ac:dyDescent="0.35">
      <c r="A89" s="65">
        <f t="shared" si="15"/>
        <v>74</v>
      </c>
      <c r="C89" t="str" cm="1">
        <f t="array" aca="1" ref="C89" ca="1">INDIRECT($A$1&amp;C$1&amp;$A89)</f>
        <v>marche_gorgadji</v>
      </c>
      <c r="D89">
        <f t="shared" ca="1" si="16"/>
        <v>1</v>
      </c>
      <c r="E89">
        <f t="shared" ca="1" si="16"/>
        <v>0</v>
      </c>
      <c r="F89">
        <f t="shared" ca="1" si="16"/>
        <v>0</v>
      </c>
      <c r="G89">
        <f t="shared" ca="1" si="16"/>
        <v>1</v>
      </c>
      <c r="H89">
        <f t="shared" ca="1" si="16"/>
        <v>0</v>
      </c>
      <c r="I89">
        <f t="shared" ca="1" si="16"/>
        <v>0</v>
      </c>
      <c r="J89">
        <f t="shared" ca="1" si="16"/>
        <v>1</v>
      </c>
      <c r="K89">
        <f t="shared" ca="1" si="16"/>
        <v>0</v>
      </c>
      <c r="L89">
        <f t="shared" ca="1" si="16"/>
        <v>0</v>
      </c>
      <c r="M89">
        <f t="shared" ca="1" si="16"/>
        <v>0</v>
      </c>
      <c r="N89">
        <f t="shared" ca="1" si="16"/>
        <v>0</v>
      </c>
      <c r="P89" cm="1">
        <f t="array" aca="1" ref="P89" ca="1">INDIRECT($A$1&amp;P$1&amp;$A89)</f>
        <v>0</v>
      </c>
      <c r="Q89" cm="1">
        <f t="array" aca="1" ref="Q89" ca="1">INDIRECT($A$1&amp;Q$1&amp;$A89)</f>
        <v>0</v>
      </c>
      <c r="R89" cm="1">
        <f t="array" aca="1" ref="R89" ca="1">INDIRECT($A$1&amp;R$1&amp;$A89)</f>
        <v>0</v>
      </c>
      <c r="S89" cm="1">
        <f t="array" aca="1" ref="S89" ca="1">INDIRECT($A$1&amp;S$1&amp;$A89)</f>
        <v>0</v>
      </c>
      <c r="T89" cm="1">
        <f t="array" aca="1" ref="T89" ca="1">INDIRECT($A$1&amp;T$1&amp;$A89)</f>
        <v>0</v>
      </c>
      <c r="U89" cm="1">
        <f t="array" aca="1" ref="U89" ca="1">INDIRECT($A$1&amp;U$1&amp;$A89)</f>
        <v>0</v>
      </c>
      <c r="V89" cm="1">
        <f t="array" aca="1" ref="V89" ca="1">INDIRECT($A$1&amp;V$1&amp;$A89)</f>
        <v>0</v>
      </c>
      <c r="W89" cm="1">
        <f t="array" aca="1" ref="W89" ca="1">INDIRECT($A$1&amp;W$1&amp;$A89)</f>
        <v>0</v>
      </c>
      <c r="X89" cm="1">
        <f t="array" aca="1" ref="X89" ca="1">INDIRECT($A$1&amp;X$1&amp;$A89)</f>
        <v>0</v>
      </c>
      <c r="Y89" cm="1">
        <f t="array" aca="1" ref="Y89" ca="1">INDIRECT($A$1&amp;Y$1&amp;$A89)</f>
        <v>0</v>
      </c>
      <c r="Z89" cm="1">
        <f t="array" aca="1" ref="Z89" ca="1">INDIRECT($A$1&amp;Z$1&amp;$A89)</f>
        <v>0</v>
      </c>
      <c r="AA89" cm="1">
        <f t="array" aca="1" ref="AA89" ca="1">INDIRECT($A$1&amp;AA$1&amp;$A89)</f>
        <v>0</v>
      </c>
      <c r="AB89" cm="1">
        <f t="array" aca="1" ref="AB89" ca="1">INDIRECT($A$1&amp;AB$1&amp;$A89)</f>
        <v>0</v>
      </c>
      <c r="AC89" cm="1">
        <f t="array" aca="1" ref="AC89" ca="1">INDIRECT($A$1&amp;AC$1&amp;$A89)</f>
        <v>0</v>
      </c>
      <c r="AD89" cm="1">
        <f t="array" aca="1" ref="AD89" ca="1">INDIRECT($A$1&amp;AD$1&amp;$A89)</f>
        <v>0</v>
      </c>
      <c r="AE89" t="str" cm="1">
        <f t="array" aca="1" ref="AE89" ca="1">INDIRECT($A$1&amp;AE$1&amp;$A89)</f>
        <v>peudisponible</v>
      </c>
      <c r="AF89" cm="1">
        <f t="array" aca="1" ref="AF89" ca="1">INDIRECT($A$1&amp;AF$1&amp;$A89)</f>
        <v>0</v>
      </c>
      <c r="AG89" cm="1">
        <f t="array" aca="1" ref="AG89" ca="1">INDIRECT($A$1&amp;AG$1&amp;$A89)</f>
        <v>0</v>
      </c>
      <c r="AH89" cm="1">
        <f t="array" aca="1" ref="AH89" ca="1">INDIRECT($A$1&amp;AH$1&amp;$A89)</f>
        <v>0</v>
      </c>
      <c r="AI89" cm="1">
        <f t="array" aca="1" ref="AI89" ca="1">INDIRECT($A$1&amp;AI$1&amp;$A89)</f>
        <v>0</v>
      </c>
      <c r="AJ89" cm="1">
        <f t="array" aca="1" ref="AJ89" ca="1">INDIRECT($A$1&amp;AJ$1&amp;$A89)</f>
        <v>0</v>
      </c>
      <c r="AK89" cm="1">
        <f t="array" aca="1" ref="AK89" ca="1">INDIRECT($A$1&amp;AK$1&amp;$A89)</f>
        <v>0</v>
      </c>
      <c r="AM89">
        <f t="shared" ca="1" si="17"/>
        <v>0</v>
      </c>
      <c r="AN89">
        <f t="shared" ca="1" si="17"/>
        <v>1</v>
      </c>
      <c r="AO89">
        <f t="shared" ca="1" si="17"/>
        <v>0</v>
      </c>
      <c r="AP89">
        <f t="shared" ca="1" si="17"/>
        <v>0</v>
      </c>
      <c r="AQ89">
        <f t="shared" ca="1" si="17"/>
        <v>1</v>
      </c>
      <c r="AR89">
        <f t="shared" ca="1" si="17"/>
        <v>0</v>
      </c>
      <c r="AS89">
        <f t="shared" ca="1" si="17"/>
        <v>0</v>
      </c>
      <c r="AU89" cm="1">
        <f t="array" aca="1" ref="AU89" ca="1">INDIRECT($A$1&amp;AU$1&amp;$A89)</f>
        <v>0</v>
      </c>
      <c r="AV89" cm="1">
        <f t="array" aca="1" ref="AV89" ca="1">INDIRECT($A$1&amp;AV$1&amp;$A89)</f>
        <v>0</v>
      </c>
      <c r="AW89" cm="1">
        <f t="array" aca="1" ref="AW89" ca="1">INDIRECT($A$1&amp;AW$1&amp;$A89)</f>
        <v>0</v>
      </c>
      <c r="AX89" cm="1">
        <f t="array" aca="1" ref="AX89" ca="1">INDIRECT($A$1&amp;AX$1&amp;$A89)</f>
        <v>0</v>
      </c>
      <c r="AY89" cm="1">
        <f t="array" aca="1" ref="AY89" ca="1">INDIRECT($A$1&amp;AY$1&amp;$A89)</f>
        <v>0</v>
      </c>
      <c r="AZ89" cm="1">
        <f t="array" aca="1" ref="AZ89" ca="1">INDIRECT($A$1&amp;AZ$1&amp;$A89)</f>
        <v>0</v>
      </c>
      <c r="BA89" cm="1">
        <f t="array" aca="1" ref="BA89" ca="1">INDIRECT($A$1&amp;BA$1&amp;$A89)</f>
        <v>0</v>
      </c>
      <c r="BB89" cm="1">
        <f t="array" aca="1" ref="BB89" ca="1">INDIRECT($A$1&amp;BB$1&amp;$A89)</f>
        <v>0</v>
      </c>
      <c r="BC89" cm="1">
        <f t="array" aca="1" ref="BC89" ca="1">INDIRECT($A$1&amp;BC$1&amp;$A89)</f>
        <v>0</v>
      </c>
      <c r="BD89" cm="1">
        <f t="array" aca="1" ref="BD89" ca="1">INDIRECT($A$1&amp;BD$1&amp;$A89)</f>
        <v>0</v>
      </c>
      <c r="BE89" cm="1">
        <f t="array" aca="1" ref="BE89" ca="1">INDIRECT($A$1&amp;BE$1&amp;$A89)</f>
        <v>0</v>
      </c>
      <c r="BF89" cm="1">
        <f t="array" aca="1" ref="BF89" ca="1">INDIRECT($A$1&amp;BF$1&amp;$A89)</f>
        <v>0</v>
      </c>
      <c r="BG89" cm="1">
        <f t="array" aca="1" ref="BG89" ca="1">INDIRECT($A$1&amp;BG$1&amp;$A89)</f>
        <v>0</v>
      </c>
      <c r="BH89" cm="1">
        <f t="array" aca="1" ref="BH89" ca="1">INDIRECT($A$1&amp;BH$1&amp;$A89)</f>
        <v>0</v>
      </c>
      <c r="BI89" cm="1">
        <f t="array" aca="1" ref="BI89" ca="1">INDIRECT($A$1&amp;BI$1&amp;$A89)</f>
        <v>0</v>
      </c>
      <c r="BJ89" cm="1">
        <f t="array" aca="1" ref="BJ89" ca="1">INDIRECT($A$1&amp;BJ$1&amp;$A89)</f>
        <v>0</v>
      </c>
      <c r="BK89" cm="1">
        <f t="array" aca="1" ref="BK89" ca="1">INDIRECT($A$1&amp;BK$1&amp;$A89)</f>
        <v>0</v>
      </c>
      <c r="BL89" cm="1">
        <f t="array" aca="1" ref="BL89" ca="1">INDIRECT($A$1&amp;BL$1&amp;$A89)</f>
        <v>0</v>
      </c>
      <c r="BM89" cm="1">
        <f t="array" aca="1" ref="BM89" ca="1">INDIRECT($A$1&amp;BM$1&amp;$A89)</f>
        <v>0</v>
      </c>
      <c r="BN89" cm="1">
        <f t="array" aca="1" ref="BN89" ca="1">INDIRECT($A$1&amp;BN$1&amp;$A89)</f>
        <v>0</v>
      </c>
      <c r="BO89" cm="1">
        <f t="array" aca="1" ref="BO89" ca="1">INDIRECT($A$1&amp;BO$1&amp;$A89)</f>
        <v>0</v>
      </c>
      <c r="BP89" cm="1">
        <f t="array" aca="1" ref="BP89" ca="1">INDIRECT($A$1&amp;BP$1&amp;$A89)</f>
        <v>0</v>
      </c>
      <c r="BQ89" cm="1">
        <f t="array" aca="1" ref="BQ89" ca="1">INDIRECT($A$1&amp;BQ$1&amp;$A89)</f>
        <v>0</v>
      </c>
      <c r="BR89" cm="1">
        <f t="array" aca="1" ref="BR89" ca="1">INDIRECT($A$1&amp;BR$1&amp;$A89)</f>
        <v>0</v>
      </c>
      <c r="BS89" cm="1">
        <f t="array" aca="1" ref="BS89" ca="1">INDIRECT($A$1&amp;BS$1&amp;$A89)</f>
        <v>0</v>
      </c>
      <c r="BT89" cm="1">
        <f t="array" aca="1" ref="BT89" ca="1">INDIRECT($A$1&amp;BT$1&amp;$A89)</f>
        <v>0</v>
      </c>
      <c r="BU89" cm="1">
        <f t="array" aca="1" ref="BU89" ca="1">INDIRECT($A$1&amp;BU$1&amp;$A89)</f>
        <v>0</v>
      </c>
    </row>
    <row r="90" spans="1:73" x14ac:dyDescent="0.35">
      <c r="A90" s="65">
        <f t="shared" si="15"/>
        <v>75</v>
      </c>
      <c r="C90" t="str" cm="1">
        <f t="array" aca="1" ref="C90" ca="1">INDIRECT($A$1&amp;C$1&amp;$A90)</f>
        <v>marche_gorgadji</v>
      </c>
      <c r="D90">
        <f t="shared" ca="1" si="16"/>
        <v>1</v>
      </c>
      <c r="E90">
        <f t="shared" ca="1" si="16"/>
        <v>0</v>
      </c>
      <c r="F90">
        <f t="shared" ca="1" si="16"/>
        <v>0</v>
      </c>
      <c r="G90">
        <f t="shared" ca="1" si="16"/>
        <v>1</v>
      </c>
      <c r="H90">
        <f t="shared" ca="1" si="16"/>
        <v>0</v>
      </c>
      <c r="I90">
        <f t="shared" ca="1" si="16"/>
        <v>0</v>
      </c>
      <c r="J90">
        <f t="shared" ca="1" si="16"/>
        <v>1</v>
      </c>
      <c r="K90">
        <f t="shared" ca="1" si="16"/>
        <v>0</v>
      </c>
      <c r="L90">
        <f t="shared" ca="1" si="16"/>
        <v>0</v>
      </c>
      <c r="M90">
        <f t="shared" ca="1" si="16"/>
        <v>0</v>
      </c>
      <c r="N90">
        <f t="shared" ca="1" si="16"/>
        <v>0</v>
      </c>
      <c r="P90" cm="1">
        <f t="array" aca="1" ref="P90" ca="1">INDIRECT($A$1&amp;P$1&amp;$A90)</f>
        <v>0</v>
      </c>
      <c r="Q90" cm="1">
        <f t="array" aca="1" ref="Q90" ca="1">INDIRECT($A$1&amp;Q$1&amp;$A90)</f>
        <v>0</v>
      </c>
      <c r="R90" cm="1">
        <f t="array" aca="1" ref="R90" ca="1">INDIRECT($A$1&amp;R$1&amp;$A90)</f>
        <v>0</v>
      </c>
      <c r="S90" cm="1">
        <f t="array" aca="1" ref="S90" ca="1">INDIRECT($A$1&amp;S$1&amp;$A90)</f>
        <v>0</v>
      </c>
      <c r="T90" cm="1">
        <f t="array" aca="1" ref="T90" ca="1">INDIRECT($A$1&amp;T$1&amp;$A90)</f>
        <v>0</v>
      </c>
      <c r="U90" cm="1">
        <f t="array" aca="1" ref="U90" ca="1">INDIRECT($A$1&amp;U$1&amp;$A90)</f>
        <v>0</v>
      </c>
      <c r="V90" cm="1">
        <f t="array" aca="1" ref="V90" ca="1">INDIRECT($A$1&amp;V$1&amp;$A90)</f>
        <v>0</v>
      </c>
      <c r="W90" cm="1">
        <f t="array" aca="1" ref="W90" ca="1">INDIRECT($A$1&amp;W$1&amp;$A90)</f>
        <v>0</v>
      </c>
      <c r="X90" cm="1">
        <f t="array" aca="1" ref="X90" ca="1">INDIRECT($A$1&amp;X$1&amp;$A90)</f>
        <v>0</v>
      </c>
      <c r="Y90" cm="1">
        <f t="array" aca="1" ref="Y90" ca="1">INDIRECT($A$1&amp;Y$1&amp;$A90)</f>
        <v>0</v>
      </c>
      <c r="Z90" cm="1">
        <f t="array" aca="1" ref="Z90" ca="1">INDIRECT($A$1&amp;Z$1&amp;$A90)</f>
        <v>0</v>
      </c>
      <c r="AA90" cm="1">
        <f t="array" aca="1" ref="AA90" ca="1">INDIRECT($A$1&amp;AA$1&amp;$A90)</f>
        <v>0</v>
      </c>
      <c r="AB90" cm="1">
        <f t="array" aca="1" ref="AB90" ca="1">INDIRECT($A$1&amp;AB$1&amp;$A90)</f>
        <v>0</v>
      </c>
      <c r="AC90" cm="1">
        <f t="array" aca="1" ref="AC90" ca="1">INDIRECT($A$1&amp;AC$1&amp;$A90)</f>
        <v>0</v>
      </c>
      <c r="AD90" cm="1">
        <f t="array" aca="1" ref="AD90" ca="1">INDIRECT($A$1&amp;AD$1&amp;$A90)</f>
        <v>0</v>
      </c>
      <c r="AE90" t="str" cm="1">
        <f t="array" aca="1" ref="AE90" ca="1">INDIRECT($A$1&amp;AE$1&amp;$A90)</f>
        <v>peudisponible</v>
      </c>
      <c r="AF90" cm="1">
        <f t="array" aca="1" ref="AF90" ca="1">INDIRECT($A$1&amp;AF$1&amp;$A90)</f>
        <v>0</v>
      </c>
      <c r="AG90" cm="1">
        <f t="array" aca="1" ref="AG90" ca="1">INDIRECT($A$1&amp;AG$1&amp;$A90)</f>
        <v>0</v>
      </c>
      <c r="AH90" cm="1">
        <f t="array" aca="1" ref="AH90" ca="1">INDIRECT($A$1&amp;AH$1&amp;$A90)</f>
        <v>0</v>
      </c>
      <c r="AI90" cm="1">
        <f t="array" aca="1" ref="AI90" ca="1">INDIRECT($A$1&amp;AI$1&amp;$A90)</f>
        <v>0</v>
      </c>
      <c r="AJ90" cm="1">
        <f t="array" aca="1" ref="AJ90" ca="1">INDIRECT($A$1&amp;AJ$1&amp;$A90)</f>
        <v>0</v>
      </c>
      <c r="AK90" cm="1">
        <f t="array" aca="1" ref="AK90" ca="1">INDIRECT($A$1&amp;AK$1&amp;$A90)</f>
        <v>0</v>
      </c>
      <c r="AM90">
        <f t="shared" ca="1" si="17"/>
        <v>0</v>
      </c>
      <c r="AN90">
        <f t="shared" ca="1" si="17"/>
        <v>1</v>
      </c>
      <c r="AO90">
        <f t="shared" ca="1" si="17"/>
        <v>0</v>
      </c>
      <c r="AP90">
        <f t="shared" ca="1" si="17"/>
        <v>0</v>
      </c>
      <c r="AQ90">
        <f t="shared" ca="1" si="17"/>
        <v>1</v>
      </c>
      <c r="AR90">
        <f t="shared" ca="1" si="17"/>
        <v>0</v>
      </c>
      <c r="AS90">
        <f t="shared" ca="1" si="17"/>
        <v>0</v>
      </c>
      <c r="AU90" cm="1">
        <f t="array" aca="1" ref="AU90" ca="1">INDIRECT($A$1&amp;AU$1&amp;$A90)</f>
        <v>0</v>
      </c>
      <c r="AV90" cm="1">
        <f t="array" aca="1" ref="AV90" ca="1">INDIRECT($A$1&amp;AV$1&amp;$A90)</f>
        <v>0</v>
      </c>
      <c r="AW90" cm="1">
        <f t="array" aca="1" ref="AW90" ca="1">INDIRECT($A$1&amp;AW$1&amp;$A90)</f>
        <v>0</v>
      </c>
      <c r="AX90" cm="1">
        <f t="array" aca="1" ref="AX90" ca="1">INDIRECT($A$1&amp;AX$1&amp;$A90)</f>
        <v>0</v>
      </c>
      <c r="AY90" cm="1">
        <f t="array" aca="1" ref="AY90" ca="1">INDIRECT($A$1&amp;AY$1&amp;$A90)</f>
        <v>0</v>
      </c>
      <c r="AZ90" cm="1">
        <f t="array" aca="1" ref="AZ90" ca="1">INDIRECT($A$1&amp;AZ$1&amp;$A90)</f>
        <v>0</v>
      </c>
      <c r="BA90" cm="1">
        <f t="array" aca="1" ref="BA90" ca="1">INDIRECT($A$1&amp;BA$1&amp;$A90)</f>
        <v>0</v>
      </c>
      <c r="BB90" cm="1">
        <f t="array" aca="1" ref="BB90" ca="1">INDIRECT($A$1&amp;BB$1&amp;$A90)</f>
        <v>0</v>
      </c>
      <c r="BC90" cm="1">
        <f t="array" aca="1" ref="BC90" ca="1">INDIRECT($A$1&amp;BC$1&amp;$A90)</f>
        <v>0</v>
      </c>
      <c r="BD90" cm="1">
        <f t="array" aca="1" ref="BD90" ca="1">INDIRECT($A$1&amp;BD$1&amp;$A90)</f>
        <v>0</v>
      </c>
      <c r="BE90" cm="1">
        <f t="array" aca="1" ref="BE90" ca="1">INDIRECT($A$1&amp;BE$1&amp;$A90)</f>
        <v>0</v>
      </c>
      <c r="BF90" cm="1">
        <f t="array" aca="1" ref="BF90" ca="1">INDIRECT($A$1&amp;BF$1&amp;$A90)</f>
        <v>0</v>
      </c>
      <c r="BG90" cm="1">
        <f t="array" aca="1" ref="BG90" ca="1">INDIRECT($A$1&amp;BG$1&amp;$A90)</f>
        <v>0</v>
      </c>
      <c r="BH90" cm="1">
        <f t="array" aca="1" ref="BH90" ca="1">INDIRECT($A$1&amp;BH$1&amp;$A90)</f>
        <v>0</v>
      </c>
      <c r="BI90" cm="1">
        <f t="array" aca="1" ref="BI90" ca="1">INDIRECT($A$1&amp;BI$1&amp;$A90)</f>
        <v>0</v>
      </c>
      <c r="BJ90" cm="1">
        <f t="array" aca="1" ref="BJ90" ca="1">INDIRECT($A$1&amp;BJ$1&amp;$A90)</f>
        <v>0</v>
      </c>
      <c r="BK90" cm="1">
        <f t="array" aca="1" ref="BK90" ca="1">INDIRECT($A$1&amp;BK$1&amp;$A90)</f>
        <v>0</v>
      </c>
      <c r="BL90" cm="1">
        <f t="array" aca="1" ref="BL90" ca="1">INDIRECT($A$1&amp;BL$1&amp;$A90)</f>
        <v>0</v>
      </c>
      <c r="BM90" cm="1">
        <f t="array" aca="1" ref="BM90" ca="1">INDIRECT($A$1&amp;BM$1&amp;$A90)</f>
        <v>0</v>
      </c>
      <c r="BN90" cm="1">
        <f t="array" aca="1" ref="BN90" ca="1">INDIRECT($A$1&amp;BN$1&amp;$A90)</f>
        <v>0</v>
      </c>
      <c r="BO90" cm="1">
        <f t="array" aca="1" ref="BO90" ca="1">INDIRECT($A$1&amp;BO$1&amp;$A90)</f>
        <v>0</v>
      </c>
      <c r="BP90" cm="1">
        <f t="array" aca="1" ref="BP90" ca="1">INDIRECT($A$1&amp;BP$1&amp;$A90)</f>
        <v>0</v>
      </c>
      <c r="BQ90" cm="1">
        <f t="array" aca="1" ref="BQ90" ca="1">INDIRECT($A$1&amp;BQ$1&amp;$A90)</f>
        <v>0</v>
      </c>
      <c r="BR90" cm="1">
        <f t="array" aca="1" ref="BR90" ca="1">INDIRECT($A$1&amp;BR$1&amp;$A90)</f>
        <v>0</v>
      </c>
      <c r="BS90" cm="1">
        <f t="array" aca="1" ref="BS90" ca="1">INDIRECT($A$1&amp;BS$1&amp;$A90)</f>
        <v>0</v>
      </c>
      <c r="BT90" cm="1">
        <f t="array" aca="1" ref="BT90" ca="1">INDIRECT($A$1&amp;BT$1&amp;$A90)</f>
        <v>0</v>
      </c>
      <c r="BU90" cm="1">
        <f t="array" aca="1" ref="BU90" ca="1">INDIRECT($A$1&amp;BU$1&amp;$A90)</f>
        <v>0</v>
      </c>
    </row>
    <row r="91" spans="1:73" x14ac:dyDescent="0.35">
      <c r="A91" s="65">
        <f t="shared" si="15"/>
        <v>76</v>
      </c>
      <c r="C91" t="str" cm="1">
        <f t="array" aca="1" ref="C91" ca="1">INDIRECT($A$1&amp;C$1&amp;$A91)</f>
        <v>marche_gorgadji</v>
      </c>
      <c r="D91">
        <f t="shared" ca="1" si="16"/>
        <v>1</v>
      </c>
      <c r="E91">
        <f t="shared" ca="1" si="16"/>
        <v>0</v>
      </c>
      <c r="F91">
        <f t="shared" ca="1" si="16"/>
        <v>0</v>
      </c>
      <c r="G91">
        <f t="shared" ca="1" si="16"/>
        <v>1</v>
      </c>
      <c r="H91">
        <f t="shared" ca="1" si="16"/>
        <v>0</v>
      </c>
      <c r="I91">
        <f t="shared" ca="1" si="16"/>
        <v>0</v>
      </c>
      <c r="J91">
        <f t="shared" ca="1" si="16"/>
        <v>1</v>
      </c>
      <c r="K91">
        <f t="shared" ca="1" si="16"/>
        <v>0</v>
      </c>
      <c r="L91">
        <f t="shared" ca="1" si="16"/>
        <v>0</v>
      </c>
      <c r="M91">
        <f t="shared" ca="1" si="16"/>
        <v>0</v>
      </c>
      <c r="N91">
        <f t="shared" ca="1" si="16"/>
        <v>0</v>
      </c>
      <c r="P91" cm="1">
        <f t="array" aca="1" ref="P91" ca="1">INDIRECT($A$1&amp;P$1&amp;$A91)</f>
        <v>0</v>
      </c>
      <c r="Q91" cm="1">
        <f t="array" aca="1" ref="Q91" ca="1">INDIRECT($A$1&amp;Q$1&amp;$A91)</f>
        <v>0</v>
      </c>
      <c r="R91" cm="1">
        <f t="array" aca="1" ref="R91" ca="1">INDIRECT($A$1&amp;R$1&amp;$A91)</f>
        <v>0</v>
      </c>
      <c r="S91" cm="1">
        <f t="array" aca="1" ref="S91" ca="1">INDIRECT($A$1&amp;S$1&amp;$A91)</f>
        <v>0</v>
      </c>
      <c r="T91" cm="1">
        <f t="array" aca="1" ref="T91" ca="1">INDIRECT($A$1&amp;T$1&amp;$A91)</f>
        <v>0</v>
      </c>
      <c r="U91" cm="1">
        <f t="array" aca="1" ref="U91" ca="1">INDIRECT($A$1&amp;U$1&amp;$A91)</f>
        <v>0</v>
      </c>
      <c r="V91" cm="1">
        <f t="array" aca="1" ref="V91" ca="1">INDIRECT($A$1&amp;V$1&amp;$A91)</f>
        <v>0</v>
      </c>
      <c r="W91" cm="1">
        <f t="array" aca="1" ref="W91" ca="1">INDIRECT($A$1&amp;W$1&amp;$A91)</f>
        <v>0</v>
      </c>
      <c r="X91" cm="1">
        <f t="array" aca="1" ref="X91" ca="1">INDIRECT($A$1&amp;X$1&amp;$A91)</f>
        <v>0</v>
      </c>
      <c r="Y91" cm="1">
        <f t="array" aca="1" ref="Y91" ca="1">INDIRECT($A$1&amp;Y$1&amp;$A91)</f>
        <v>0</v>
      </c>
      <c r="Z91" cm="1">
        <f t="array" aca="1" ref="Z91" ca="1">INDIRECT($A$1&amp;Z$1&amp;$A91)</f>
        <v>0</v>
      </c>
      <c r="AA91" cm="1">
        <f t="array" aca="1" ref="AA91" ca="1">INDIRECT($A$1&amp;AA$1&amp;$A91)</f>
        <v>0</v>
      </c>
      <c r="AB91" cm="1">
        <f t="array" aca="1" ref="AB91" ca="1">INDIRECT($A$1&amp;AB$1&amp;$A91)</f>
        <v>0</v>
      </c>
      <c r="AC91" cm="1">
        <f t="array" aca="1" ref="AC91" ca="1">INDIRECT($A$1&amp;AC$1&amp;$A91)</f>
        <v>0</v>
      </c>
      <c r="AD91" cm="1">
        <f t="array" aca="1" ref="AD91" ca="1">INDIRECT($A$1&amp;AD$1&amp;$A91)</f>
        <v>0</v>
      </c>
      <c r="AE91" t="str" cm="1">
        <f t="array" aca="1" ref="AE91" ca="1">INDIRECT($A$1&amp;AE$1&amp;$A91)</f>
        <v>peudisponible</v>
      </c>
      <c r="AF91" cm="1">
        <f t="array" aca="1" ref="AF91" ca="1">INDIRECT($A$1&amp;AF$1&amp;$A91)</f>
        <v>0</v>
      </c>
      <c r="AG91" cm="1">
        <f t="array" aca="1" ref="AG91" ca="1">INDIRECT($A$1&amp;AG$1&amp;$A91)</f>
        <v>0</v>
      </c>
      <c r="AH91" cm="1">
        <f t="array" aca="1" ref="AH91" ca="1">INDIRECT($A$1&amp;AH$1&amp;$A91)</f>
        <v>0</v>
      </c>
      <c r="AI91" cm="1">
        <f t="array" aca="1" ref="AI91" ca="1">INDIRECT($A$1&amp;AI$1&amp;$A91)</f>
        <v>0</v>
      </c>
      <c r="AJ91" cm="1">
        <f t="array" aca="1" ref="AJ91" ca="1">INDIRECT($A$1&amp;AJ$1&amp;$A91)</f>
        <v>0</v>
      </c>
      <c r="AK91" cm="1">
        <f t="array" aca="1" ref="AK91" ca="1">INDIRECT($A$1&amp;AK$1&amp;$A91)</f>
        <v>0</v>
      </c>
      <c r="AM91">
        <f t="shared" ca="1" si="17"/>
        <v>0</v>
      </c>
      <c r="AN91">
        <f t="shared" ca="1" si="17"/>
        <v>1</v>
      </c>
      <c r="AO91">
        <f t="shared" ca="1" si="17"/>
        <v>0</v>
      </c>
      <c r="AP91">
        <f t="shared" ca="1" si="17"/>
        <v>0</v>
      </c>
      <c r="AQ91">
        <f t="shared" ca="1" si="17"/>
        <v>1</v>
      </c>
      <c r="AR91">
        <f t="shared" ca="1" si="17"/>
        <v>0</v>
      </c>
      <c r="AS91">
        <f t="shared" ca="1" si="17"/>
        <v>0</v>
      </c>
      <c r="AU91" cm="1">
        <f t="array" aca="1" ref="AU91" ca="1">INDIRECT($A$1&amp;AU$1&amp;$A91)</f>
        <v>0</v>
      </c>
      <c r="AV91" cm="1">
        <f t="array" aca="1" ref="AV91" ca="1">INDIRECT($A$1&amp;AV$1&amp;$A91)</f>
        <v>0</v>
      </c>
      <c r="AW91" cm="1">
        <f t="array" aca="1" ref="AW91" ca="1">INDIRECT($A$1&amp;AW$1&amp;$A91)</f>
        <v>0</v>
      </c>
      <c r="AX91" cm="1">
        <f t="array" aca="1" ref="AX91" ca="1">INDIRECT($A$1&amp;AX$1&amp;$A91)</f>
        <v>0</v>
      </c>
      <c r="AY91" cm="1">
        <f t="array" aca="1" ref="AY91" ca="1">INDIRECT($A$1&amp;AY$1&amp;$A91)</f>
        <v>0</v>
      </c>
      <c r="AZ91" cm="1">
        <f t="array" aca="1" ref="AZ91" ca="1">INDIRECT($A$1&amp;AZ$1&amp;$A91)</f>
        <v>0</v>
      </c>
      <c r="BA91" cm="1">
        <f t="array" aca="1" ref="BA91" ca="1">INDIRECT($A$1&amp;BA$1&amp;$A91)</f>
        <v>0</v>
      </c>
      <c r="BB91" cm="1">
        <f t="array" aca="1" ref="BB91" ca="1">INDIRECT($A$1&amp;BB$1&amp;$A91)</f>
        <v>0</v>
      </c>
      <c r="BC91" cm="1">
        <f t="array" aca="1" ref="BC91" ca="1">INDIRECT($A$1&amp;BC$1&amp;$A91)</f>
        <v>0</v>
      </c>
      <c r="BD91" cm="1">
        <f t="array" aca="1" ref="BD91" ca="1">INDIRECT($A$1&amp;BD$1&amp;$A91)</f>
        <v>0</v>
      </c>
      <c r="BE91" cm="1">
        <f t="array" aca="1" ref="BE91" ca="1">INDIRECT($A$1&amp;BE$1&amp;$A91)</f>
        <v>0</v>
      </c>
      <c r="BF91" cm="1">
        <f t="array" aca="1" ref="BF91" ca="1">INDIRECT($A$1&amp;BF$1&amp;$A91)</f>
        <v>0</v>
      </c>
      <c r="BG91" cm="1">
        <f t="array" aca="1" ref="BG91" ca="1">INDIRECT($A$1&amp;BG$1&amp;$A91)</f>
        <v>0</v>
      </c>
      <c r="BH91" cm="1">
        <f t="array" aca="1" ref="BH91" ca="1">INDIRECT($A$1&amp;BH$1&amp;$A91)</f>
        <v>0</v>
      </c>
      <c r="BI91" cm="1">
        <f t="array" aca="1" ref="BI91" ca="1">INDIRECT($A$1&amp;BI$1&amp;$A91)</f>
        <v>0</v>
      </c>
      <c r="BJ91" cm="1">
        <f t="array" aca="1" ref="BJ91" ca="1">INDIRECT($A$1&amp;BJ$1&amp;$A91)</f>
        <v>0</v>
      </c>
      <c r="BK91" cm="1">
        <f t="array" aca="1" ref="BK91" ca="1">INDIRECT($A$1&amp;BK$1&amp;$A91)</f>
        <v>0</v>
      </c>
      <c r="BL91" cm="1">
        <f t="array" aca="1" ref="BL91" ca="1">INDIRECT($A$1&amp;BL$1&amp;$A91)</f>
        <v>0</v>
      </c>
      <c r="BM91" cm="1">
        <f t="array" aca="1" ref="BM91" ca="1">INDIRECT($A$1&amp;BM$1&amp;$A91)</f>
        <v>0</v>
      </c>
      <c r="BN91" cm="1">
        <f t="array" aca="1" ref="BN91" ca="1">INDIRECT($A$1&amp;BN$1&amp;$A91)</f>
        <v>0</v>
      </c>
      <c r="BO91" cm="1">
        <f t="array" aca="1" ref="BO91" ca="1">INDIRECT($A$1&amp;BO$1&amp;$A91)</f>
        <v>0</v>
      </c>
      <c r="BP91" cm="1">
        <f t="array" aca="1" ref="BP91" ca="1">INDIRECT($A$1&amp;BP$1&amp;$A91)</f>
        <v>0</v>
      </c>
      <c r="BQ91" cm="1">
        <f t="array" aca="1" ref="BQ91" ca="1">INDIRECT($A$1&amp;BQ$1&amp;$A91)</f>
        <v>0</v>
      </c>
      <c r="BR91" cm="1">
        <f t="array" aca="1" ref="BR91" ca="1">INDIRECT($A$1&amp;BR$1&amp;$A91)</f>
        <v>0</v>
      </c>
      <c r="BS91" cm="1">
        <f t="array" aca="1" ref="BS91" ca="1">INDIRECT($A$1&amp;BS$1&amp;$A91)</f>
        <v>0</v>
      </c>
      <c r="BT91" cm="1">
        <f t="array" aca="1" ref="BT91" ca="1">INDIRECT($A$1&amp;BT$1&amp;$A91)</f>
        <v>0</v>
      </c>
      <c r="BU91" cm="1">
        <f t="array" aca="1" ref="BU91" ca="1">INDIRECT($A$1&amp;BU$1&amp;$A91)</f>
        <v>0</v>
      </c>
    </row>
    <row r="92" spans="1:73" x14ac:dyDescent="0.35">
      <c r="A92" s="65">
        <f t="shared" si="15"/>
        <v>77</v>
      </c>
      <c r="C92" t="str" cm="1">
        <f t="array" aca="1" ref="C92" ca="1">INDIRECT($A$1&amp;C$1&amp;$A92)</f>
        <v>marche_gorgadji</v>
      </c>
      <c r="D92">
        <f t="shared" ca="1" si="16"/>
        <v>1</v>
      </c>
      <c r="E92">
        <f t="shared" ca="1" si="16"/>
        <v>0</v>
      </c>
      <c r="F92">
        <f t="shared" ca="1" si="16"/>
        <v>0</v>
      </c>
      <c r="G92">
        <f t="shared" ca="1" si="16"/>
        <v>1</v>
      </c>
      <c r="H92">
        <f t="shared" ca="1" si="16"/>
        <v>0</v>
      </c>
      <c r="I92">
        <f t="shared" ca="1" si="16"/>
        <v>0</v>
      </c>
      <c r="J92">
        <f t="shared" ca="1" si="16"/>
        <v>1</v>
      </c>
      <c r="K92">
        <f t="shared" ca="1" si="16"/>
        <v>0</v>
      </c>
      <c r="L92">
        <f t="shared" ca="1" si="16"/>
        <v>0</v>
      </c>
      <c r="M92">
        <f t="shared" ca="1" si="16"/>
        <v>0</v>
      </c>
      <c r="N92">
        <f t="shared" ca="1" si="16"/>
        <v>0</v>
      </c>
      <c r="P92" cm="1">
        <f t="array" aca="1" ref="P92" ca="1">INDIRECT($A$1&amp;P$1&amp;$A92)</f>
        <v>0</v>
      </c>
      <c r="Q92" cm="1">
        <f t="array" aca="1" ref="Q92" ca="1">INDIRECT($A$1&amp;Q$1&amp;$A92)</f>
        <v>0</v>
      </c>
      <c r="R92" cm="1">
        <f t="array" aca="1" ref="R92" ca="1">INDIRECT($A$1&amp;R$1&amp;$A92)</f>
        <v>0</v>
      </c>
      <c r="S92" cm="1">
        <f t="array" aca="1" ref="S92" ca="1">INDIRECT($A$1&amp;S$1&amp;$A92)</f>
        <v>0</v>
      </c>
      <c r="T92" cm="1">
        <f t="array" aca="1" ref="T92" ca="1">INDIRECT($A$1&amp;T$1&amp;$A92)</f>
        <v>0</v>
      </c>
      <c r="U92" cm="1">
        <f t="array" aca="1" ref="U92" ca="1">INDIRECT($A$1&amp;U$1&amp;$A92)</f>
        <v>0</v>
      </c>
      <c r="V92" cm="1">
        <f t="array" aca="1" ref="V92" ca="1">INDIRECT($A$1&amp;V$1&amp;$A92)</f>
        <v>0</v>
      </c>
      <c r="W92" cm="1">
        <f t="array" aca="1" ref="W92" ca="1">INDIRECT($A$1&amp;W$1&amp;$A92)</f>
        <v>0</v>
      </c>
      <c r="X92" cm="1">
        <f t="array" aca="1" ref="X92" ca="1">INDIRECT($A$1&amp;X$1&amp;$A92)</f>
        <v>0</v>
      </c>
      <c r="Y92" cm="1">
        <f t="array" aca="1" ref="Y92" ca="1">INDIRECT($A$1&amp;Y$1&amp;$A92)</f>
        <v>0</v>
      </c>
      <c r="Z92" cm="1">
        <f t="array" aca="1" ref="Z92" ca="1">INDIRECT($A$1&amp;Z$1&amp;$A92)</f>
        <v>0</v>
      </c>
      <c r="AA92" cm="1">
        <f t="array" aca="1" ref="AA92" ca="1">INDIRECT($A$1&amp;AA$1&amp;$A92)</f>
        <v>0</v>
      </c>
      <c r="AB92" cm="1">
        <f t="array" aca="1" ref="AB92" ca="1">INDIRECT($A$1&amp;AB$1&amp;$A92)</f>
        <v>0</v>
      </c>
      <c r="AC92" cm="1">
        <f t="array" aca="1" ref="AC92" ca="1">INDIRECT($A$1&amp;AC$1&amp;$A92)</f>
        <v>0</v>
      </c>
      <c r="AD92" cm="1">
        <f t="array" aca="1" ref="AD92" ca="1">INDIRECT($A$1&amp;AD$1&amp;$A92)</f>
        <v>0</v>
      </c>
      <c r="AE92" t="str" cm="1">
        <f t="array" aca="1" ref="AE92" ca="1">INDIRECT($A$1&amp;AE$1&amp;$A92)</f>
        <v>peudisponible</v>
      </c>
      <c r="AF92" cm="1">
        <f t="array" aca="1" ref="AF92" ca="1">INDIRECT($A$1&amp;AF$1&amp;$A92)</f>
        <v>0</v>
      </c>
      <c r="AG92" cm="1">
        <f t="array" aca="1" ref="AG92" ca="1">INDIRECT($A$1&amp;AG$1&amp;$A92)</f>
        <v>0</v>
      </c>
      <c r="AH92" cm="1">
        <f t="array" aca="1" ref="AH92" ca="1">INDIRECT($A$1&amp;AH$1&amp;$A92)</f>
        <v>0</v>
      </c>
      <c r="AI92" cm="1">
        <f t="array" aca="1" ref="AI92" ca="1">INDIRECT($A$1&amp;AI$1&amp;$A92)</f>
        <v>0</v>
      </c>
      <c r="AJ92" cm="1">
        <f t="array" aca="1" ref="AJ92" ca="1">INDIRECT($A$1&amp;AJ$1&amp;$A92)</f>
        <v>0</v>
      </c>
      <c r="AK92" cm="1">
        <f t="array" aca="1" ref="AK92" ca="1">INDIRECT($A$1&amp;AK$1&amp;$A92)</f>
        <v>0</v>
      </c>
      <c r="AM92">
        <f t="shared" ca="1" si="17"/>
        <v>0</v>
      </c>
      <c r="AN92">
        <f t="shared" ca="1" si="17"/>
        <v>1</v>
      </c>
      <c r="AO92">
        <f t="shared" ca="1" si="17"/>
        <v>0</v>
      </c>
      <c r="AP92">
        <f t="shared" ca="1" si="17"/>
        <v>0</v>
      </c>
      <c r="AQ92">
        <f t="shared" ca="1" si="17"/>
        <v>1</v>
      </c>
      <c r="AR92">
        <f t="shared" ca="1" si="17"/>
        <v>0</v>
      </c>
      <c r="AS92">
        <f t="shared" ca="1" si="17"/>
        <v>0</v>
      </c>
      <c r="AU92" cm="1">
        <f t="array" aca="1" ref="AU92" ca="1">INDIRECT($A$1&amp;AU$1&amp;$A92)</f>
        <v>0</v>
      </c>
      <c r="AV92" cm="1">
        <f t="array" aca="1" ref="AV92" ca="1">INDIRECT($A$1&amp;AV$1&amp;$A92)</f>
        <v>0</v>
      </c>
      <c r="AW92" cm="1">
        <f t="array" aca="1" ref="AW92" ca="1">INDIRECT($A$1&amp;AW$1&amp;$A92)</f>
        <v>0</v>
      </c>
      <c r="AX92" cm="1">
        <f t="array" aca="1" ref="AX92" ca="1">INDIRECT($A$1&amp;AX$1&amp;$A92)</f>
        <v>0</v>
      </c>
      <c r="AY92" cm="1">
        <f t="array" aca="1" ref="AY92" ca="1">INDIRECT($A$1&amp;AY$1&amp;$A92)</f>
        <v>0</v>
      </c>
      <c r="AZ92" cm="1">
        <f t="array" aca="1" ref="AZ92" ca="1">INDIRECT($A$1&amp;AZ$1&amp;$A92)</f>
        <v>0</v>
      </c>
      <c r="BA92" cm="1">
        <f t="array" aca="1" ref="BA92" ca="1">INDIRECT($A$1&amp;BA$1&amp;$A92)</f>
        <v>0</v>
      </c>
      <c r="BB92" cm="1">
        <f t="array" aca="1" ref="BB92" ca="1">INDIRECT($A$1&amp;BB$1&amp;$A92)</f>
        <v>0</v>
      </c>
      <c r="BC92" cm="1">
        <f t="array" aca="1" ref="BC92" ca="1">INDIRECT($A$1&amp;BC$1&amp;$A92)</f>
        <v>0</v>
      </c>
      <c r="BD92" cm="1">
        <f t="array" aca="1" ref="BD92" ca="1">INDIRECT($A$1&amp;BD$1&amp;$A92)</f>
        <v>0</v>
      </c>
      <c r="BE92" cm="1">
        <f t="array" aca="1" ref="BE92" ca="1">INDIRECT($A$1&amp;BE$1&amp;$A92)</f>
        <v>0</v>
      </c>
      <c r="BF92" cm="1">
        <f t="array" aca="1" ref="BF92" ca="1">INDIRECT($A$1&amp;BF$1&amp;$A92)</f>
        <v>0</v>
      </c>
      <c r="BG92" cm="1">
        <f t="array" aca="1" ref="BG92" ca="1">INDIRECT($A$1&amp;BG$1&amp;$A92)</f>
        <v>0</v>
      </c>
      <c r="BH92" cm="1">
        <f t="array" aca="1" ref="BH92" ca="1">INDIRECT($A$1&amp;BH$1&amp;$A92)</f>
        <v>0</v>
      </c>
      <c r="BI92" cm="1">
        <f t="array" aca="1" ref="BI92" ca="1">INDIRECT($A$1&amp;BI$1&amp;$A92)</f>
        <v>0</v>
      </c>
      <c r="BJ92" cm="1">
        <f t="array" aca="1" ref="BJ92" ca="1">INDIRECT($A$1&amp;BJ$1&amp;$A92)</f>
        <v>0</v>
      </c>
      <c r="BK92" cm="1">
        <f t="array" aca="1" ref="BK92" ca="1">INDIRECT($A$1&amp;BK$1&amp;$A92)</f>
        <v>0</v>
      </c>
      <c r="BL92" cm="1">
        <f t="array" aca="1" ref="BL92" ca="1">INDIRECT($A$1&amp;BL$1&amp;$A92)</f>
        <v>0</v>
      </c>
      <c r="BM92" cm="1">
        <f t="array" aca="1" ref="BM92" ca="1">INDIRECT($A$1&amp;BM$1&amp;$A92)</f>
        <v>0</v>
      </c>
      <c r="BN92" cm="1">
        <f t="array" aca="1" ref="BN92" ca="1">INDIRECT($A$1&amp;BN$1&amp;$A92)</f>
        <v>0</v>
      </c>
      <c r="BO92" cm="1">
        <f t="array" aca="1" ref="BO92" ca="1">INDIRECT($A$1&amp;BO$1&amp;$A92)</f>
        <v>0</v>
      </c>
      <c r="BP92" cm="1">
        <f t="array" aca="1" ref="BP92" ca="1">INDIRECT($A$1&amp;BP$1&amp;$A92)</f>
        <v>0</v>
      </c>
      <c r="BQ92" cm="1">
        <f t="array" aca="1" ref="BQ92" ca="1">INDIRECT($A$1&amp;BQ$1&amp;$A92)</f>
        <v>0</v>
      </c>
      <c r="BR92" cm="1">
        <f t="array" aca="1" ref="BR92" ca="1">INDIRECT($A$1&amp;BR$1&amp;$A92)</f>
        <v>0</v>
      </c>
      <c r="BS92" cm="1">
        <f t="array" aca="1" ref="BS92" ca="1">INDIRECT($A$1&amp;BS$1&amp;$A92)</f>
        <v>0</v>
      </c>
      <c r="BT92" cm="1">
        <f t="array" aca="1" ref="BT92" ca="1">INDIRECT($A$1&amp;BT$1&amp;$A92)</f>
        <v>0</v>
      </c>
      <c r="BU92" cm="1">
        <f t="array" aca="1" ref="BU92" ca="1">INDIRECT($A$1&amp;BU$1&amp;$A92)</f>
        <v>0</v>
      </c>
    </row>
    <row r="93" spans="1:73" x14ac:dyDescent="0.35">
      <c r="A93" s="65">
        <f t="shared" si="15"/>
        <v>78</v>
      </c>
      <c r="C93" t="str" cm="1">
        <f t="array" aca="1" ref="C93" ca="1">INDIRECT($A$1&amp;C$1&amp;$A93)</f>
        <v>marche_diapangou</v>
      </c>
      <c r="D93">
        <f t="shared" ca="1" si="16"/>
        <v>0</v>
      </c>
      <c r="E93">
        <f t="shared" ca="1" si="16"/>
        <v>0</v>
      </c>
      <c r="F93">
        <f t="shared" ca="1" si="16"/>
        <v>0</v>
      </c>
      <c r="G93">
        <f t="shared" ca="1" si="16"/>
        <v>0</v>
      </c>
      <c r="H93">
        <f t="shared" ca="1" si="16"/>
        <v>0</v>
      </c>
      <c r="I93">
        <f t="shared" ca="1" si="16"/>
        <v>0</v>
      </c>
      <c r="J93">
        <f t="shared" ca="1" si="16"/>
        <v>0</v>
      </c>
      <c r="K93">
        <f t="shared" ca="1" si="16"/>
        <v>0</v>
      </c>
      <c r="L93">
        <f t="shared" ca="1" si="16"/>
        <v>0</v>
      </c>
      <c r="M93">
        <f t="shared" ca="1" si="16"/>
        <v>0</v>
      </c>
      <c r="N93">
        <f t="shared" ca="1" si="16"/>
        <v>0</v>
      </c>
      <c r="P93" cm="1">
        <f t="array" aca="1" ref="P93" ca="1">INDIRECT($A$1&amp;P$1&amp;$A93)</f>
        <v>0</v>
      </c>
      <c r="Q93" cm="1">
        <f t="array" aca="1" ref="Q93" ca="1">INDIRECT($A$1&amp;Q$1&amp;$A93)</f>
        <v>0</v>
      </c>
      <c r="R93" t="str" cm="1">
        <f t="array" aca="1" ref="R93" ca="1">INDIRECT($A$1&amp;R$1&amp;$A93)</f>
        <v>disponible</v>
      </c>
      <c r="S93" cm="1">
        <f t="array" aca="1" ref="S93" ca="1">INDIRECT($A$1&amp;S$1&amp;$A93)</f>
        <v>0</v>
      </c>
      <c r="T93" cm="1">
        <f t="array" aca="1" ref="T93" ca="1">INDIRECT($A$1&amp;T$1&amp;$A93)</f>
        <v>0</v>
      </c>
      <c r="U93" cm="1">
        <f t="array" aca="1" ref="U93" ca="1">INDIRECT($A$1&amp;U$1&amp;$A93)</f>
        <v>0</v>
      </c>
      <c r="V93" cm="1">
        <f t="array" aca="1" ref="V93" ca="1">INDIRECT($A$1&amp;V$1&amp;$A93)</f>
        <v>0</v>
      </c>
      <c r="W93" cm="1">
        <f t="array" aca="1" ref="W93" ca="1">INDIRECT($A$1&amp;W$1&amp;$A93)</f>
        <v>0</v>
      </c>
      <c r="X93" cm="1">
        <f t="array" aca="1" ref="X93" ca="1">INDIRECT($A$1&amp;X$1&amp;$A93)</f>
        <v>0</v>
      </c>
      <c r="Y93" cm="1">
        <f t="array" aca="1" ref="Y93" ca="1">INDIRECT($A$1&amp;Y$1&amp;$A93)</f>
        <v>0</v>
      </c>
      <c r="Z93" cm="1">
        <f t="array" aca="1" ref="Z93" ca="1">INDIRECT($A$1&amp;Z$1&amp;$A93)</f>
        <v>0</v>
      </c>
      <c r="AA93" cm="1">
        <f t="array" aca="1" ref="AA93" ca="1">INDIRECT($A$1&amp;AA$1&amp;$A93)</f>
        <v>0</v>
      </c>
      <c r="AB93" cm="1">
        <f t="array" aca="1" ref="AB93" ca="1">INDIRECT($A$1&amp;AB$1&amp;$A93)</f>
        <v>0</v>
      </c>
      <c r="AC93" cm="1">
        <f t="array" aca="1" ref="AC93" ca="1">INDIRECT($A$1&amp;AC$1&amp;$A93)</f>
        <v>0</v>
      </c>
      <c r="AD93" cm="1">
        <f t="array" aca="1" ref="AD93" ca="1">INDIRECT($A$1&amp;AD$1&amp;$A93)</f>
        <v>0</v>
      </c>
      <c r="AE93" cm="1">
        <f t="array" aca="1" ref="AE93" ca="1">INDIRECT($A$1&amp;AE$1&amp;$A93)</f>
        <v>0</v>
      </c>
      <c r="AF93" cm="1">
        <f t="array" aca="1" ref="AF93" ca="1">INDIRECT($A$1&amp;AF$1&amp;$A93)</f>
        <v>0</v>
      </c>
      <c r="AG93" cm="1">
        <f t="array" aca="1" ref="AG93" ca="1">INDIRECT($A$1&amp;AG$1&amp;$A93)</f>
        <v>0</v>
      </c>
      <c r="AH93" cm="1">
        <f t="array" aca="1" ref="AH93" ca="1">INDIRECT($A$1&amp;AH$1&amp;$A93)</f>
        <v>0</v>
      </c>
      <c r="AI93" cm="1">
        <f t="array" aca="1" ref="AI93" ca="1">INDIRECT($A$1&amp;AI$1&amp;$A93)</f>
        <v>0</v>
      </c>
      <c r="AJ93" cm="1">
        <f t="array" aca="1" ref="AJ93" ca="1">INDIRECT($A$1&amp;AJ$1&amp;$A93)</f>
        <v>0</v>
      </c>
      <c r="AK93" cm="1">
        <f t="array" aca="1" ref="AK93" ca="1">INDIRECT($A$1&amp;AK$1&amp;$A93)</f>
        <v>0</v>
      </c>
      <c r="AM93">
        <f t="shared" ca="1" si="17"/>
        <v>0</v>
      </c>
      <c r="AN93">
        <f t="shared" ca="1" si="17"/>
        <v>0</v>
      </c>
      <c r="AO93">
        <f t="shared" ca="1" si="17"/>
        <v>0</v>
      </c>
      <c r="AP93">
        <f t="shared" ca="1" si="17"/>
        <v>0</v>
      </c>
      <c r="AQ93">
        <f t="shared" ca="1" si="17"/>
        <v>0</v>
      </c>
      <c r="AR93">
        <f t="shared" ca="1" si="17"/>
        <v>0</v>
      </c>
      <c r="AS93">
        <f t="shared" ca="1" si="17"/>
        <v>0</v>
      </c>
      <c r="AU93" cm="1">
        <f t="array" aca="1" ref="AU93" ca="1">INDIRECT($A$1&amp;AU$1&amp;$A93)</f>
        <v>0</v>
      </c>
      <c r="AV93" cm="1">
        <f t="array" aca="1" ref="AV93" ca="1">INDIRECT($A$1&amp;AV$1&amp;$A93)</f>
        <v>0</v>
      </c>
      <c r="AW93" cm="1">
        <f t="array" aca="1" ref="AW93" ca="1">INDIRECT($A$1&amp;AW$1&amp;$A93)</f>
        <v>0</v>
      </c>
      <c r="AX93" cm="1">
        <f t="array" aca="1" ref="AX93" ca="1">INDIRECT($A$1&amp;AX$1&amp;$A93)</f>
        <v>0</v>
      </c>
      <c r="AY93" cm="1">
        <f t="array" aca="1" ref="AY93" ca="1">INDIRECT($A$1&amp;AY$1&amp;$A93)</f>
        <v>0</v>
      </c>
      <c r="AZ93" cm="1">
        <f t="array" aca="1" ref="AZ93" ca="1">INDIRECT($A$1&amp;AZ$1&amp;$A93)</f>
        <v>0</v>
      </c>
      <c r="BA93" cm="1">
        <f t="array" aca="1" ref="BA93" ca="1">INDIRECT($A$1&amp;BA$1&amp;$A93)</f>
        <v>0</v>
      </c>
      <c r="BB93" cm="1">
        <f t="array" aca="1" ref="BB93" ca="1">INDIRECT($A$1&amp;BB$1&amp;$A93)</f>
        <v>0</v>
      </c>
      <c r="BC93" cm="1">
        <f t="array" aca="1" ref="BC93" ca="1">INDIRECT($A$1&amp;BC$1&amp;$A93)</f>
        <v>0</v>
      </c>
      <c r="BD93" cm="1">
        <f t="array" aca="1" ref="BD93" ca="1">INDIRECT($A$1&amp;BD$1&amp;$A93)</f>
        <v>0</v>
      </c>
      <c r="BE93" cm="1">
        <f t="array" aca="1" ref="BE93" ca="1">INDIRECT($A$1&amp;BE$1&amp;$A93)</f>
        <v>0</v>
      </c>
      <c r="BF93" cm="1">
        <f t="array" aca="1" ref="BF93" ca="1">INDIRECT($A$1&amp;BF$1&amp;$A93)</f>
        <v>0</v>
      </c>
      <c r="BG93" cm="1">
        <f t="array" aca="1" ref="BG93" ca="1">INDIRECT($A$1&amp;BG$1&amp;$A93)</f>
        <v>0</v>
      </c>
      <c r="BH93" cm="1">
        <f t="array" aca="1" ref="BH93" ca="1">INDIRECT($A$1&amp;BH$1&amp;$A93)</f>
        <v>0</v>
      </c>
      <c r="BI93" cm="1">
        <f t="array" aca="1" ref="BI93" ca="1">INDIRECT($A$1&amp;BI$1&amp;$A93)</f>
        <v>0</v>
      </c>
      <c r="BJ93" cm="1">
        <f t="array" aca="1" ref="BJ93" ca="1">INDIRECT($A$1&amp;BJ$1&amp;$A93)</f>
        <v>0</v>
      </c>
      <c r="BK93" cm="1">
        <f t="array" aca="1" ref="BK93" ca="1">INDIRECT($A$1&amp;BK$1&amp;$A93)</f>
        <v>0</v>
      </c>
      <c r="BL93" cm="1">
        <f t="array" aca="1" ref="BL93" ca="1">INDIRECT($A$1&amp;BL$1&amp;$A93)</f>
        <v>0</v>
      </c>
      <c r="BM93" cm="1">
        <f t="array" aca="1" ref="BM93" ca="1">INDIRECT($A$1&amp;BM$1&amp;$A93)</f>
        <v>0</v>
      </c>
      <c r="BN93" cm="1">
        <f t="array" aca="1" ref="BN93" ca="1">INDIRECT($A$1&amp;BN$1&amp;$A93)</f>
        <v>0</v>
      </c>
      <c r="BO93" cm="1">
        <f t="array" aca="1" ref="BO93" ca="1">INDIRECT($A$1&amp;BO$1&amp;$A93)</f>
        <v>0</v>
      </c>
      <c r="BP93" cm="1">
        <f t="array" aca="1" ref="BP93" ca="1">INDIRECT($A$1&amp;BP$1&amp;$A93)</f>
        <v>0</v>
      </c>
      <c r="BQ93" cm="1">
        <f t="array" aca="1" ref="BQ93" ca="1">INDIRECT($A$1&amp;BQ$1&amp;$A93)</f>
        <v>0</v>
      </c>
      <c r="BR93" cm="1">
        <f t="array" aca="1" ref="BR93" ca="1">INDIRECT($A$1&amp;BR$1&amp;$A93)</f>
        <v>0</v>
      </c>
      <c r="BS93" cm="1">
        <f t="array" aca="1" ref="BS93" ca="1">INDIRECT($A$1&amp;BS$1&amp;$A93)</f>
        <v>0</v>
      </c>
      <c r="BT93" cm="1">
        <f t="array" aca="1" ref="BT93" ca="1">INDIRECT($A$1&amp;BT$1&amp;$A93)</f>
        <v>0</v>
      </c>
      <c r="BU93" cm="1">
        <f t="array" aca="1" ref="BU93" ca="1">INDIRECT($A$1&amp;BU$1&amp;$A93)</f>
        <v>0</v>
      </c>
    </row>
    <row r="94" spans="1:73" x14ac:dyDescent="0.35">
      <c r="A94" s="65">
        <f t="shared" si="15"/>
        <v>79</v>
      </c>
      <c r="C94" t="str" cm="1">
        <f t="array" aca="1" ref="C94" ca="1">INDIRECT($A$1&amp;C$1&amp;$A94)</f>
        <v>marche_diapangou</v>
      </c>
      <c r="D94">
        <f t="shared" ca="1" si="16"/>
        <v>0</v>
      </c>
      <c r="E94">
        <f t="shared" ca="1" si="16"/>
        <v>0</v>
      </c>
      <c r="F94">
        <f t="shared" ca="1" si="16"/>
        <v>0</v>
      </c>
      <c r="G94">
        <f t="shared" ca="1" si="16"/>
        <v>0</v>
      </c>
      <c r="H94">
        <f t="shared" ca="1" si="16"/>
        <v>0</v>
      </c>
      <c r="I94">
        <f t="shared" ca="1" si="16"/>
        <v>1</v>
      </c>
      <c r="J94">
        <f t="shared" ca="1" si="16"/>
        <v>0</v>
      </c>
      <c r="K94">
        <f t="shared" ca="1" si="16"/>
        <v>0</v>
      </c>
      <c r="L94">
        <f t="shared" ca="1" si="16"/>
        <v>0</v>
      </c>
      <c r="M94">
        <f t="shared" ca="1" si="16"/>
        <v>0</v>
      </c>
      <c r="N94">
        <f t="shared" ca="1" si="16"/>
        <v>0</v>
      </c>
      <c r="P94" cm="1">
        <f t="array" aca="1" ref="P94" ca="1">INDIRECT($A$1&amp;P$1&amp;$A94)</f>
        <v>0</v>
      </c>
      <c r="Q94" cm="1">
        <f t="array" aca="1" ref="Q94" ca="1">INDIRECT($A$1&amp;Q$1&amp;$A94)</f>
        <v>0</v>
      </c>
      <c r="R94" t="str" cm="1">
        <f t="array" aca="1" ref="R94" ca="1">INDIRECT($A$1&amp;R$1&amp;$A94)</f>
        <v>disponible</v>
      </c>
      <c r="S94" t="str" cm="1">
        <f t="array" aca="1" ref="S94" ca="1">INDIRECT($A$1&amp;S$1&amp;$A94)</f>
        <v>disponible</v>
      </c>
      <c r="T94" t="str" cm="1">
        <f t="array" aca="1" ref="T94" ca="1">INDIRECT($A$1&amp;T$1&amp;$A94)</f>
        <v>disponible</v>
      </c>
      <c r="U94" cm="1">
        <f t="array" aca="1" ref="U94" ca="1">INDIRECT($A$1&amp;U$1&amp;$A94)</f>
        <v>0</v>
      </c>
      <c r="V94" cm="1">
        <f t="array" aca="1" ref="V94" ca="1">INDIRECT($A$1&amp;V$1&amp;$A94)</f>
        <v>0</v>
      </c>
      <c r="W94" cm="1">
        <f t="array" aca="1" ref="W94" ca="1">INDIRECT($A$1&amp;W$1&amp;$A94)</f>
        <v>0</v>
      </c>
      <c r="X94" cm="1">
        <f t="array" aca="1" ref="X94" ca="1">INDIRECT($A$1&amp;X$1&amp;$A94)</f>
        <v>0</v>
      </c>
      <c r="Y94" cm="1">
        <f t="array" aca="1" ref="Y94" ca="1">INDIRECT($A$1&amp;Y$1&amp;$A94)</f>
        <v>0</v>
      </c>
      <c r="Z94" cm="1">
        <f t="array" aca="1" ref="Z94" ca="1">INDIRECT($A$1&amp;Z$1&amp;$A94)</f>
        <v>0</v>
      </c>
      <c r="AA94" cm="1">
        <f t="array" aca="1" ref="AA94" ca="1">INDIRECT($A$1&amp;AA$1&amp;$A94)</f>
        <v>0</v>
      </c>
      <c r="AB94" cm="1">
        <f t="array" aca="1" ref="AB94" ca="1">INDIRECT($A$1&amp;AB$1&amp;$A94)</f>
        <v>0</v>
      </c>
      <c r="AC94" cm="1">
        <f t="array" aca="1" ref="AC94" ca="1">INDIRECT($A$1&amp;AC$1&amp;$A94)</f>
        <v>0</v>
      </c>
      <c r="AD94" cm="1">
        <f t="array" aca="1" ref="AD94" ca="1">INDIRECT($A$1&amp;AD$1&amp;$A94)</f>
        <v>0</v>
      </c>
      <c r="AE94" cm="1">
        <f t="array" aca="1" ref="AE94" ca="1">INDIRECT($A$1&amp;AE$1&amp;$A94)</f>
        <v>0</v>
      </c>
      <c r="AF94" cm="1">
        <f t="array" aca="1" ref="AF94" ca="1">INDIRECT($A$1&amp;AF$1&amp;$A94)</f>
        <v>0</v>
      </c>
      <c r="AG94" cm="1">
        <f t="array" aca="1" ref="AG94" ca="1">INDIRECT($A$1&amp;AG$1&amp;$A94)</f>
        <v>0</v>
      </c>
      <c r="AH94" cm="1">
        <f t="array" aca="1" ref="AH94" ca="1">INDIRECT($A$1&amp;AH$1&amp;$A94)</f>
        <v>0</v>
      </c>
      <c r="AI94" t="str" cm="1">
        <f t="array" aca="1" ref="AI94" ca="1">INDIRECT($A$1&amp;AI$1&amp;$A94)</f>
        <v>disponible</v>
      </c>
      <c r="AJ94" cm="1">
        <f t="array" aca="1" ref="AJ94" ca="1">INDIRECT($A$1&amp;AJ$1&amp;$A94)</f>
        <v>0</v>
      </c>
      <c r="AK94" t="str" cm="1">
        <f t="array" aca="1" ref="AK94" ca="1">INDIRECT($A$1&amp;AK$1&amp;$A94)</f>
        <v>disponible</v>
      </c>
      <c r="AM94">
        <f t="shared" ca="1" si="17"/>
        <v>0</v>
      </c>
      <c r="AN94">
        <f t="shared" ca="1" si="17"/>
        <v>0</v>
      </c>
      <c r="AO94">
        <f t="shared" ca="1" si="17"/>
        <v>0</v>
      </c>
      <c r="AP94">
        <f t="shared" ca="1" si="17"/>
        <v>0</v>
      </c>
      <c r="AQ94">
        <f t="shared" ca="1" si="17"/>
        <v>0</v>
      </c>
      <c r="AR94">
        <f t="shared" ca="1" si="17"/>
        <v>0</v>
      </c>
      <c r="AS94">
        <f t="shared" ca="1" si="17"/>
        <v>0</v>
      </c>
      <c r="AU94" cm="1">
        <f t="array" aca="1" ref="AU94" ca="1">INDIRECT($A$1&amp;AU$1&amp;$A94)</f>
        <v>0</v>
      </c>
      <c r="AV94" cm="1">
        <f t="array" aca="1" ref="AV94" ca="1">INDIRECT($A$1&amp;AV$1&amp;$A94)</f>
        <v>0</v>
      </c>
      <c r="AW94" cm="1">
        <f t="array" aca="1" ref="AW94" ca="1">INDIRECT($A$1&amp;AW$1&amp;$A94)</f>
        <v>0</v>
      </c>
      <c r="AX94" cm="1">
        <f t="array" aca="1" ref="AX94" ca="1">INDIRECT($A$1&amp;AX$1&amp;$A94)</f>
        <v>0</v>
      </c>
      <c r="AY94" cm="1">
        <f t="array" aca="1" ref="AY94" ca="1">INDIRECT($A$1&amp;AY$1&amp;$A94)</f>
        <v>0</v>
      </c>
      <c r="AZ94" cm="1">
        <f t="array" aca="1" ref="AZ94" ca="1">INDIRECT($A$1&amp;AZ$1&amp;$A94)</f>
        <v>0</v>
      </c>
      <c r="BA94" cm="1">
        <f t="array" aca="1" ref="BA94" ca="1">INDIRECT($A$1&amp;BA$1&amp;$A94)</f>
        <v>0</v>
      </c>
      <c r="BB94" cm="1">
        <f t="array" aca="1" ref="BB94" ca="1">INDIRECT($A$1&amp;BB$1&amp;$A94)</f>
        <v>0</v>
      </c>
      <c r="BC94" cm="1">
        <f t="array" aca="1" ref="BC94" ca="1">INDIRECT($A$1&amp;BC$1&amp;$A94)</f>
        <v>0</v>
      </c>
      <c r="BD94" cm="1">
        <f t="array" aca="1" ref="BD94" ca="1">INDIRECT($A$1&amp;BD$1&amp;$A94)</f>
        <v>0</v>
      </c>
      <c r="BE94" cm="1">
        <f t="array" aca="1" ref="BE94" ca="1">INDIRECT($A$1&amp;BE$1&amp;$A94)</f>
        <v>0</v>
      </c>
      <c r="BF94" cm="1">
        <f t="array" aca="1" ref="BF94" ca="1">INDIRECT($A$1&amp;BF$1&amp;$A94)</f>
        <v>0</v>
      </c>
      <c r="BG94" cm="1">
        <f t="array" aca="1" ref="BG94" ca="1">INDIRECT($A$1&amp;BG$1&amp;$A94)</f>
        <v>0</v>
      </c>
      <c r="BH94" cm="1">
        <f t="array" aca="1" ref="BH94" ca="1">INDIRECT($A$1&amp;BH$1&amp;$A94)</f>
        <v>0</v>
      </c>
      <c r="BI94" cm="1">
        <f t="array" aca="1" ref="BI94" ca="1">INDIRECT($A$1&amp;BI$1&amp;$A94)</f>
        <v>0</v>
      </c>
      <c r="BJ94" cm="1">
        <f t="array" aca="1" ref="BJ94" ca="1">INDIRECT($A$1&amp;BJ$1&amp;$A94)</f>
        <v>0</v>
      </c>
      <c r="BK94" cm="1">
        <f t="array" aca="1" ref="BK94" ca="1">INDIRECT($A$1&amp;BK$1&amp;$A94)</f>
        <v>0</v>
      </c>
      <c r="BL94" cm="1">
        <f t="array" aca="1" ref="BL94" ca="1">INDIRECT($A$1&amp;BL$1&amp;$A94)</f>
        <v>0</v>
      </c>
      <c r="BM94" cm="1">
        <f t="array" aca="1" ref="BM94" ca="1">INDIRECT($A$1&amp;BM$1&amp;$A94)</f>
        <v>0</v>
      </c>
      <c r="BN94" cm="1">
        <f t="array" aca="1" ref="BN94" ca="1">INDIRECT($A$1&amp;BN$1&amp;$A94)</f>
        <v>0</v>
      </c>
      <c r="BO94" cm="1">
        <f t="array" aca="1" ref="BO94" ca="1">INDIRECT($A$1&amp;BO$1&amp;$A94)</f>
        <v>0</v>
      </c>
      <c r="BP94" cm="1">
        <f t="array" aca="1" ref="BP94" ca="1">INDIRECT($A$1&amp;BP$1&amp;$A94)</f>
        <v>0</v>
      </c>
      <c r="BQ94" cm="1">
        <f t="array" aca="1" ref="BQ94" ca="1">INDIRECT($A$1&amp;BQ$1&amp;$A94)</f>
        <v>0</v>
      </c>
      <c r="BR94" cm="1">
        <f t="array" aca="1" ref="BR94" ca="1">INDIRECT($A$1&amp;BR$1&amp;$A94)</f>
        <v>0</v>
      </c>
      <c r="BS94" cm="1">
        <f t="array" aca="1" ref="BS94" ca="1">INDIRECT($A$1&amp;BS$1&amp;$A94)</f>
        <v>0</v>
      </c>
      <c r="BT94" cm="1">
        <f t="array" aca="1" ref="BT94" ca="1">INDIRECT($A$1&amp;BT$1&amp;$A94)</f>
        <v>0</v>
      </c>
      <c r="BU94" cm="1">
        <f t="array" aca="1" ref="BU94" ca="1">INDIRECT($A$1&amp;BU$1&amp;$A94)</f>
        <v>0</v>
      </c>
    </row>
    <row r="95" spans="1:73" x14ac:dyDescent="0.35">
      <c r="A95" s="65">
        <f t="shared" si="15"/>
        <v>80</v>
      </c>
      <c r="C95" t="str" cm="1">
        <f t="array" aca="1" ref="C95" ca="1">INDIRECT($A$1&amp;C$1&amp;$A95)</f>
        <v>marche_barsalogho</v>
      </c>
      <c r="D95">
        <f t="shared" ca="1" si="16"/>
        <v>0</v>
      </c>
      <c r="E95">
        <f t="shared" ca="1" si="16"/>
        <v>0</v>
      </c>
      <c r="F95">
        <f t="shared" ca="1" si="16"/>
        <v>0</v>
      </c>
      <c r="G95">
        <f t="shared" ca="1" si="16"/>
        <v>1</v>
      </c>
      <c r="H95">
        <f t="shared" ca="1" si="16"/>
        <v>0</v>
      </c>
      <c r="I95">
        <f t="shared" ca="1" si="16"/>
        <v>0</v>
      </c>
      <c r="J95">
        <f t="shared" ca="1" si="16"/>
        <v>1</v>
      </c>
      <c r="K95">
        <f t="shared" ca="1" si="16"/>
        <v>0</v>
      </c>
      <c r="L95">
        <f t="shared" ca="1" si="16"/>
        <v>0</v>
      </c>
      <c r="M95">
        <f t="shared" ca="1" si="16"/>
        <v>0</v>
      </c>
      <c r="N95">
        <f t="shared" ca="1" si="16"/>
        <v>0</v>
      </c>
      <c r="P95" t="str" cm="1">
        <f t="array" aca="1" ref="P95" ca="1">INDIRECT($A$1&amp;P$1&amp;$A95)</f>
        <v>disponible</v>
      </c>
      <c r="Q95" cm="1">
        <f t="array" aca="1" ref="Q95" ca="1">INDIRECT($A$1&amp;Q$1&amp;$A95)</f>
        <v>0</v>
      </c>
      <c r="R95" t="str" cm="1">
        <f t="array" aca="1" ref="R95" ca="1">INDIRECT($A$1&amp;R$1&amp;$A95)</f>
        <v>peudisponible</v>
      </c>
      <c r="S95" cm="1">
        <f t="array" aca="1" ref="S95" ca="1">INDIRECT($A$1&amp;S$1&amp;$A95)</f>
        <v>0</v>
      </c>
      <c r="T95" cm="1">
        <f t="array" aca="1" ref="T95" ca="1">INDIRECT($A$1&amp;T$1&amp;$A95)</f>
        <v>0</v>
      </c>
      <c r="U95" cm="1">
        <f t="array" aca="1" ref="U95" ca="1">INDIRECT($A$1&amp;U$1&amp;$A95)</f>
        <v>0</v>
      </c>
      <c r="V95" cm="1">
        <f t="array" aca="1" ref="V95" ca="1">INDIRECT($A$1&amp;V$1&amp;$A95)</f>
        <v>0</v>
      </c>
      <c r="W95" cm="1">
        <f t="array" aca="1" ref="W95" ca="1">INDIRECT($A$1&amp;W$1&amp;$A95)</f>
        <v>0</v>
      </c>
      <c r="X95" cm="1">
        <f t="array" aca="1" ref="X95" ca="1">INDIRECT($A$1&amp;X$1&amp;$A95)</f>
        <v>0</v>
      </c>
      <c r="Y95" cm="1">
        <f t="array" aca="1" ref="Y95" ca="1">INDIRECT($A$1&amp;Y$1&amp;$A95)</f>
        <v>0</v>
      </c>
      <c r="Z95" cm="1">
        <f t="array" aca="1" ref="Z95" ca="1">INDIRECT($A$1&amp;Z$1&amp;$A95)</f>
        <v>0</v>
      </c>
      <c r="AA95" cm="1">
        <f t="array" aca="1" ref="AA95" ca="1">INDIRECT($A$1&amp;AA$1&amp;$A95)</f>
        <v>0</v>
      </c>
      <c r="AB95" cm="1">
        <f t="array" aca="1" ref="AB95" ca="1">INDIRECT($A$1&amp;AB$1&amp;$A95)</f>
        <v>0</v>
      </c>
      <c r="AC95" t="str" cm="1">
        <f t="array" aca="1" ref="AC95" ca="1">INDIRECT($A$1&amp;AC$1&amp;$A95)</f>
        <v>peudisponible</v>
      </c>
      <c r="AD95" cm="1">
        <f t="array" aca="1" ref="AD95" ca="1">INDIRECT($A$1&amp;AD$1&amp;$A95)</f>
        <v>0</v>
      </c>
      <c r="AE95" cm="1">
        <f t="array" aca="1" ref="AE95" ca="1">INDIRECT($A$1&amp;AE$1&amp;$A95)</f>
        <v>0</v>
      </c>
      <c r="AF95" cm="1">
        <f t="array" aca="1" ref="AF95" ca="1">INDIRECT($A$1&amp;AF$1&amp;$A95)</f>
        <v>0</v>
      </c>
      <c r="AG95" cm="1">
        <f t="array" aca="1" ref="AG95" ca="1">INDIRECT($A$1&amp;AG$1&amp;$A95)</f>
        <v>0</v>
      </c>
      <c r="AH95" cm="1">
        <f t="array" aca="1" ref="AH95" ca="1">INDIRECT($A$1&amp;AH$1&amp;$A95)</f>
        <v>0</v>
      </c>
      <c r="AI95" t="str" cm="1">
        <f t="array" aca="1" ref="AI95" ca="1">INDIRECT($A$1&amp;AI$1&amp;$A95)</f>
        <v>disponible</v>
      </c>
      <c r="AJ95" t="str" cm="1">
        <f t="array" aca="1" ref="AJ95" ca="1">INDIRECT($A$1&amp;AJ$1&amp;$A95)</f>
        <v>disponible</v>
      </c>
      <c r="AK95" cm="1">
        <f t="array" aca="1" ref="AK95" ca="1">INDIRECT($A$1&amp;AK$1&amp;$A95)</f>
        <v>0</v>
      </c>
      <c r="AM95">
        <f t="shared" ca="1" si="17"/>
        <v>0</v>
      </c>
      <c r="AN95">
        <f t="shared" ca="1" si="17"/>
        <v>0</v>
      </c>
      <c r="AO95">
        <f t="shared" ca="1" si="17"/>
        <v>0</v>
      </c>
      <c r="AP95">
        <f t="shared" ca="1" si="17"/>
        <v>0</v>
      </c>
      <c r="AQ95">
        <f t="shared" ca="1" si="17"/>
        <v>1</v>
      </c>
      <c r="AR95">
        <f t="shared" ca="1" si="17"/>
        <v>1</v>
      </c>
      <c r="AS95">
        <f t="shared" ca="1" si="17"/>
        <v>0</v>
      </c>
      <c r="AU95" cm="1">
        <f t="array" aca="1" ref="AU95" ca="1">INDIRECT($A$1&amp;AU$1&amp;$A95)</f>
        <v>0</v>
      </c>
      <c r="AV95" cm="1">
        <f t="array" aca="1" ref="AV95" ca="1">INDIRECT($A$1&amp;AV$1&amp;$A95)</f>
        <v>0</v>
      </c>
      <c r="AW95" cm="1">
        <f t="array" aca="1" ref="AW95" ca="1">INDIRECT($A$1&amp;AW$1&amp;$A95)</f>
        <v>0</v>
      </c>
      <c r="AX95" cm="1">
        <f t="array" aca="1" ref="AX95" ca="1">INDIRECT($A$1&amp;AX$1&amp;$A95)</f>
        <v>0</v>
      </c>
      <c r="AY95" cm="1">
        <f t="array" aca="1" ref="AY95" ca="1">INDIRECT($A$1&amp;AY$1&amp;$A95)</f>
        <v>0</v>
      </c>
      <c r="AZ95" cm="1">
        <f t="array" aca="1" ref="AZ95" ca="1">INDIRECT($A$1&amp;AZ$1&amp;$A95)</f>
        <v>0</v>
      </c>
      <c r="BA95" cm="1">
        <f t="array" aca="1" ref="BA95" ca="1">INDIRECT($A$1&amp;BA$1&amp;$A95)</f>
        <v>0</v>
      </c>
      <c r="BB95" cm="1">
        <f t="array" aca="1" ref="BB95" ca="1">INDIRECT($A$1&amp;BB$1&amp;$A95)</f>
        <v>0</v>
      </c>
      <c r="BC95" cm="1">
        <f t="array" aca="1" ref="BC95" ca="1">INDIRECT($A$1&amp;BC$1&amp;$A95)</f>
        <v>0</v>
      </c>
      <c r="BD95" cm="1">
        <f t="array" aca="1" ref="BD95" ca="1">INDIRECT($A$1&amp;BD$1&amp;$A95)</f>
        <v>0</v>
      </c>
      <c r="BE95" cm="1">
        <f t="array" aca="1" ref="BE95" ca="1">INDIRECT($A$1&amp;BE$1&amp;$A95)</f>
        <v>0</v>
      </c>
      <c r="BF95" cm="1">
        <f t="array" aca="1" ref="BF95" ca="1">INDIRECT($A$1&amp;BF$1&amp;$A95)</f>
        <v>0</v>
      </c>
      <c r="BG95" cm="1">
        <f t="array" aca="1" ref="BG95" ca="1">INDIRECT($A$1&amp;BG$1&amp;$A95)</f>
        <v>0</v>
      </c>
      <c r="BH95" cm="1">
        <f t="array" aca="1" ref="BH95" ca="1">INDIRECT($A$1&amp;BH$1&amp;$A95)</f>
        <v>0</v>
      </c>
      <c r="BI95" cm="1">
        <f t="array" aca="1" ref="BI95" ca="1">INDIRECT($A$1&amp;BI$1&amp;$A95)</f>
        <v>0</v>
      </c>
      <c r="BJ95" cm="1">
        <f t="array" aca="1" ref="BJ95" ca="1">INDIRECT($A$1&amp;BJ$1&amp;$A95)</f>
        <v>0</v>
      </c>
      <c r="BK95" cm="1">
        <f t="array" aca="1" ref="BK95" ca="1">INDIRECT($A$1&amp;BK$1&amp;$A95)</f>
        <v>0</v>
      </c>
      <c r="BL95" cm="1">
        <f t="array" aca="1" ref="BL95" ca="1">INDIRECT($A$1&amp;BL$1&amp;$A95)</f>
        <v>0</v>
      </c>
      <c r="BM95" cm="1">
        <f t="array" aca="1" ref="BM95" ca="1">INDIRECT($A$1&amp;BM$1&amp;$A95)</f>
        <v>0</v>
      </c>
      <c r="BN95" cm="1">
        <f t="array" aca="1" ref="BN95" ca="1">INDIRECT($A$1&amp;BN$1&amp;$A95)</f>
        <v>0</v>
      </c>
      <c r="BO95" cm="1">
        <f t="array" aca="1" ref="BO95" ca="1">INDIRECT($A$1&amp;BO$1&amp;$A95)</f>
        <v>0</v>
      </c>
      <c r="BP95" cm="1">
        <f t="array" aca="1" ref="BP95" ca="1">INDIRECT($A$1&amp;BP$1&amp;$A95)</f>
        <v>0</v>
      </c>
      <c r="BQ95" cm="1">
        <f t="array" aca="1" ref="BQ95" ca="1">INDIRECT($A$1&amp;BQ$1&amp;$A95)</f>
        <v>0</v>
      </c>
      <c r="BR95" cm="1">
        <f t="array" aca="1" ref="BR95" ca="1">INDIRECT($A$1&amp;BR$1&amp;$A95)</f>
        <v>0</v>
      </c>
      <c r="BS95" cm="1">
        <f t="array" aca="1" ref="BS95" ca="1">INDIRECT($A$1&amp;BS$1&amp;$A95)</f>
        <v>0</v>
      </c>
      <c r="BT95" cm="1">
        <f t="array" aca="1" ref="BT95" ca="1">INDIRECT($A$1&amp;BT$1&amp;$A95)</f>
        <v>0</v>
      </c>
      <c r="BU95" cm="1">
        <f t="array" aca="1" ref="BU95" ca="1">INDIRECT($A$1&amp;BU$1&amp;$A95)</f>
        <v>0</v>
      </c>
    </row>
    <row r="96" spans="1:73" x14ac:dyDescent="0.35">
      <c r="A96" s="65">
        <f t="shared" ref="A96:A159" si="18">A95+1</f>
        <v>81</v>
      </c>
      <c r="C96" t="str" cm="1">
        <f t="array" aca="1" ref="C96" ca="1">INDIRECT($A$1&amp;C$1&amp;$A96)</f>
        <v>marche_barsalogho</v>
      </c>
      <c r="D96">
        <f t="shared" ca="1" si="16"/>
        <v>0</v>
      </c>
      <c r="E96">
        <f t="shared" ca="1" si="16"/>
        <v>0</v>
      </c>
      <c r="F96">
        <f t="shared" ca="1" si="16"/>
        <v>0</v>
      </c>
      <c r="G96">
        <f t="shared" ca="1" si="16"/>
        <v>1</v>
      </c>
      <c r="H96">
        <f t="shared" ca="1" si="16"/>
        <v>0</v>
      </c>
      <c r="I96">
        <f t="shared" ca="1" si="16"/>
        <v>0</v>
      </c>
      <c r="J96">
        <f t="shared" ca="1" si="16"/>
        <v>1</v>
      </c>
      <c r="K96">
        <f t="shared" ca="1" si="16"/>
        <v>0</v>
      </c>
      <c r="L96">
        <f t="shared" ca="1" si="16"/>
        <v>0</v>
      </c>
      <c r="M96">
        <f t="shared" ca="1" si="16"/>
        <v>0</v>
      </c>
      <c r="N96">
        <f t="shared" ca="1" si="16"/>
        <v>0</v>
      </c>
      <c r="P96" t="str" cm="1">
        <f t="array" aca="1" ref="P96" ca="1">INDIRECT($A$1&amp;P$1&amp;$A96)</f>
        <v>peudisponible</v>
      </c>
      <c r="Q96" cm="1">
        <f t="array" aca="1" ref="Q96" ca="1">INDIRECT($A$1&amp;Q$1&amp;$A96)</f>
        <v>0</v>
      </c>
      <c r="R96" t="str" cm="1">
        <f t="array" aca="1" ref="R96" ca="1">INDIRECT($A$1&amp;R$1&amp;$A96)</f>
        <v>peudisponible</v>
      </c>
      <c r="S96" cm="1">
        <f t="array" aca="1" ref="S96" ca="1">INDIRECT($A$1&amp;S$1&amp;$A96)</f>
        <v>0</v>
      </c>
      <c r="T96" cm="1">
        <f t="array" aca="1" ref="T96" ca="1">INDIRECT($A$1&amp;T$1&amp;$A96)</f>
        <v>0</v>
      </c>
      <c r="U96" cm="1">
        <f t="array" aca="1" ref="U96" ca="1">INDIRECT($A$1&amp;U$1&amp;$A96)</f>
        <v>0</v>
      </c>
      <c r="V96" cm="1">
        <f t="array" aca="1" ref="V96" ca="1">INDIRECT($A$1&amp;V$1&amp;$A96)</f>
        <v>0</v>
      </c>
      <c r="W96" cm="1">
        <f t="array" aca="1" ref="W96" ca="1">INDIRECT($A$1&amp;W$1&amp;$A96)</f>
        <v>0</v>
      </c>
      <c r="X96" cm="1">
        <f t="array" aca="1" ref="X96" ca="1">INDIRECT($A$1&amp;X$1&amp;$A96)</f>
        <v>0</v>
      </c>
      <c r="Y96" cm="1">
        <f t="array" aca="1" ref="Y96" ca="1">INDIRECT($A$1&amp;Y$1&amp;$A96)</f>
        <v>0</v>
      </c>
      <c r="Z96" cm="1">
        <f t="array" aca="1" ref="Z96" ca="1">INDIRECT($A$1&amp;Z$1&amp;$A96)</f>
        <v>0</v>
      </c>
      <c r="AA96" cm="1">
        <f t="array" aca="1" ref="AA96" ca="1">INDIRECT($A$1&amp;AA$1&amp;$A96)</f>
        <v>0</v>
      </c>
      <c r="AB96" cm="1">
        <f t="array" aca="1" ref="AB96" ca="1">INDIRECT($A$1&amp;AB$1&amp;$A96)</f>
        <v>0</v>
      </c>
      <c r="AC96" t="str" cm="1">
        <f t="array" aca="1" ref="AC96" ca="1">INDIRECT($A$1&amp;AC$1&amp;$A96)</f>
        <v>peudisponible</v>
      </c>
      <c r="AD96" cm="1">
        <f t="array" aca="1" ref="AD96" ca="1">INDIRECT($A$1&amp;AD$1&amp;$A96)</f>
        <v>0</v>
      </c>
      <c r="AE96" cm="1">
        <f t="array" aca="1" ref="AE96" ca="1">INDIRECT($A$1&amp;AE$1&amp;$A96)</f>
        <v>0</v>
      </c>
      <c r="AF96" cm="1">
        <f t="array" aca="1" ref="AF96" ca="1">INDIRECT($A$1&amp;AF$1&amp;$A96)</f>
        <v>0</v>
      </c>
      <c r="AG96" cm="1">
        <f t="array" aca="1" ref="AG96" ca="1">INDIRECT($A$1&amp;AG$1&amp;$A96)</f>
        <v>0</v>
      </c>
      <c r="AH96" cm="1">
        <f t="array" aca="1" ref="AH96" ca="1">INDIRECT($A$1&amp;AH$1&amp;$A96)</f>
        <v>0</v>
      </c>
      <c r="AI96" t="str" cm="1">
        <f t="array" aca="1" ref="AI96" ca="1">INDIRECT($A$1&amp;AI$1&amp;$A96)</f>
        <v>peudisponible</v>
      </c>
      <c r="AJ96" t="str" cm="1">
        <f t="array" aca="1" ref="AJ96" ca="1">INDIRECT($A$1&amp;AJ$1&amp;$A96)</f>
        <v>disponible</v>
      </c>
      <c r="AK96" cm="1">
        <f t="array" aca="1" ref="AK96" ca="1">INDIRECT($A$1&amp;AK$1&amp;$A96)</f>
        <v>0</v>
      </c>
      <c r="AM96">
        <f t="shared" ca="1" si="17"/>
        <v>0</v>
      </c>
      <c r="AN96">
        <f t="shared" ca="1" si="17"/>
        <v>0</v>
      </c>
      <c r="AO96">
        <f t="shared" ca="1" si="17"/>
        <v>0</v>
      </c>
      <c r="AP96">
        <f t="shared" ca="1" si="17"/>
        <v>0</v>
      </c>
      <c r="AQ96">
        <f t="shared" ca="1" si="17"/>
        <v>1</v>
      </c>
      <c r="AR96">
        <f t="shared" ca="1" si="17"/>
        <v>1</v>
      </c>
      <c r="AS96">
        <f t="shared" ca="1" si="17"/>
        <v>0</v>
      </c>
      <c r="AU96" cm="1">
        <f t="array" aca="1" ref="AU96" ca="1">INDIRECT($A$1&amp;AU$1&amp;$A96)</f>
        <v>0</v>
      </c>
      <c r="AV96" cm="1">
        <f t="array" aca="1" ref="AV96" ca="1">INDIRECT($A$1&amp;AV$1&amp;$A96)</f>
        <v>0</v>
      </c>
      <c r="AW96" cm="1">
        <f t="array" aca="1" ref="AW96" ca="1">INDIRECT($A$1&amp;AW$1&amp;$A96)</f>
        <v>0</v>
      </c>
      <c r="AX96" cm="1">
        <f t="array" aca="1" ref="AX96" ca="1">INDIRECT($A$1&amp;AX$1&amp;$A96)</f>
        <v>0</v>
      </c>
      <c r="AY96" cm="1">
        <f t="array" aca="1" ref="AY96" ca="1">INDIRECT($A$1&amp;AY$1&amp;$A96)</f>
        <v>0</v>
      </c>
      <c r="AZ96" cm="1">
        <f t="array" aca="1" ref="AZ96" ca="1">INDIRECT($A$1&amp;AZ$1&amp;$A96)</f>
        <v>0</v>
      </c>
      <c r="BA96" cm="1">
        <f t="array" aca="1" ref="BA96" ca="1">INDIRECT($A$1&amp;BA$1&amp;$A96)</f>
        <v>0</v>
      </c>
      <c r="BB96" cm="1">
        <f t="array" aca="1" ref="BB96" ca="1">INDIRECT($A$1&amp;BB$1&amp;$A96)</f>
        <v>0</v>
      </c>
      <c r="BC96" cm="1">
        <f t="array" aca="1" ref="BC96" ca="1">INDIRECT($A$1&amp;BC$1&amp;$A96)</f>
        <v>0</v>
      </c>
      <c r="BD96" cm="1">
        <f t="array" aca="1" ref="BD96" ca="1">INDIRECT($A$1&amp;BD$1&amp;$A96)</f>
        <v>0</v>
      </c>
      <c r="BE96" cm="1">
        <f t="array" aca="1" ref="BE96" ca="1">INDIRECT($A$1&amp;BE$1&amp;$A96)</f>
        <v>0</v>
      </c>
      <c r="BF96" cm="1">
        <f t="array" aca="1" ref="BF96" ca="1">INDIRECT($A$1&amp;BF$1&amp;$A96)</f>
        <v>0</v>
      </c>
      <c r="BG96" cm="1">
        <f t="array" aca="1" ref="BG96" ca="1">INDIRECT($A$1&amp;BG$1&amp;$A96)</f>
        <v>0</v>
      </c>
      <c r="BH96" cm="1">
        <f t="array" aca="1" ref="BH96" ca="1">INDIRECT($A$1&amp;BH$1&amp;$A96)</f>
        <v>0</v>
      </c>
      <c r="BI96" cm="1">
        <f t="array" aca="1" ref="BI96" ca="1">INDIRECT($A$1&amp;BI$1&amp;$A96)</f>
        <v>0</v>
      </c>
      <c r="BJ96" cm="1">
        <f t="array" aca="1" ref="BJ96" ca="1">INDIRECT($A$1&amp;BJ$1&amp;$A96)</f>
        <v>0</v>
      </c>
      <c r="BK96" cm="1">
        <f t="array" aca="1" ref="BK96" ca="1">INDIRECT($A$1&amp;BK$1&amp;$A96)</f>
        <v>0</v>
      </c>
      <c r="BL96" cm="1">
        <f t="array" aca="1" ref="BL96" ca="1">INDIRECT($A$1&amp;BL$1&amp;$A96)</f>
        <v>0</v>
      </c>
      <c r="BM96" cm="1">
        <f t="array" aca="1" ref="BM96" ca="1">INDIRECT($A$1&amp;BM$1&amp;$A96)</f>
        <v>0</v>
      </c>
      <c r="BN96" cm="1">
        <f t="array" aca="1" ref="BN96" ca="1">INDIRECT($A$1&amp;BN$1&amp;$A96)</f>
        <v>0</v>
      </c>
      <c r="BO96" cm="1">
        <f t="array" aca="1" ref="BO96" ca="1">INDIRECT($A$1&amp;BO$1&amp;$A96)</f>
        <v>0</v>
      </c>
      <c r="BP96" cm="1">
        <f t="array" aca="1" ref="BP96" ca="1">INDIRECT($A$1&amp;BP$1&amp;$A96)</f>
        <v>0</v>
      </c>
      <c r="BQ96" cm="1">
        <f t="array" aca="1" ref="BQ96" ca="1">INDIRECT($A$1&amp;BQ$1&amp;$A96)</f>
        <v>0</v>
      </c>
      <c r="BR96" cm="1">
        <f t="array" aca="1" ref="BR96" ca="1">INDIRECT($A$1&amp;BR$1&amp;$A96)</f>
        <v>0</v>
      </c>
      <c r="BS96" cm="1">
        <f t="array" aca="1" ref="BS96" ca="1">INDIRECT($A$1&amp;BS$1&amp;$A96)</f>
        <v>0</v>
      </c>
      <c r="BT96" cm="1">
        <f t="array" aca="1" ref="BT96" ca="1">INDIRECT($A$1&amp;BT$1&amp;$A96)</f>
        <v>0</v>
      </c>
      <c r="BU96" cm="1">
        <f t="array" aca="1" ref="BU96" ca="1">INDIRECT($A$1&amp;BU$1&amp;$A96)</f>
        <v>0</v>
      </c>
    </row>
    <row r="97" spans="1:73" x14ac:dyDescent="0.35">
      <c r="A97" s="65">
        <f t="shared" si="18"/>
        <v>82</v>
      </c>
      <c r="C97" t="str" cm="1">
        <f t="array" aca="1" ref="C97" ca="1">INDIRECT($A$1&amp;C$1&amp;$A97)</f>
        <v>marche_boussouma</v>
      </c>
      <c r="D97">
        <f t="shared" ref="D97:N106" ca="1" si="19">IF(SUM(INDIRECT($A$1&amp;D$1&amp;$A97),INDIRECT($A$1&amp;D$2&amp;$A97),INDIRECT($A$1&amp;D$3&amp;$A97))&gt;0,1,0)</f>
        <v>0</v>
      </c>
      <c r="E97">
        <f t="shared" ca="1" si="19"/>
        <v>0</v>
      </c>
      <c r="F97">
        <f t="shared" ca="1" si="19"/>
        <v>0</v>
      </c>
      <c r="G97">
        <f t="shared" ca="1" si="19"/>
        <v>0</v>
      </c>
      <c r="H97">
        <f t="shared" ca="1" si="19"/>
        <v>0</v>
      </c>
      <c r="I97">
        <f t="shared" ca="1" si="19"/>
        <v>0</v>
      </c>
      <c r="J97">
        <f t="shared" ca="1" si="19"/>
        <v>0</v>
      </c>
      <c r="K97">
        <f t="shared" ca="1" si="19"/>
        <v>0</v>
      </c>
      <c r="L97">
        <f t="shared" ca="1" si="19"/>
        <v>0</v>
      </c>
      <c r="M97">
        <f t="shared" ca="1" si="19"/>
        <v>0</v>
      </c>
      <c r="N97">
        <f t="shared" ca="1" si="19"/>
        <v>0</v>
      </c>
      <c r="P97" t="str" cm="1">
        <f t="array" aca="1" ref="P97" ca="1">INDIRECT($A$1&amp;P$1&amp;$A97)</f>
        <v>disponible</v>
      </c>
      <c r="Q97" t="str" cm="1">
        <f t="array" aca="1" ref="Q97" ca="1">INDIRECT($A$1&amp;Q$1&amp;$A97)</f>
        <v>disponible</v>
      </c>
      <c r="R97" t="str" cm="1">
        <f t="array" aca="1" ref="R97" ca="1">INDIRECT($A$1&amp;R$1&amp;$A97)</f>
        <v>disponible</v>
      </c>
      <c r="S97" cm="1">
        <f t="array" aca="1" ref="S97" ca="1">INDIRECT($A$1&amp;S$1&amp;$A97)</f>
        <v>0</v>
      </c>
      <c r="T97" cm="1">
        <f t="array" aca="1" ref="T97" ca="1">INDIRECT($A$1&amp;T$1&amp;$A97)</f>
        <v>0</v>
      </c>
      <c r="U97" cm="1">
        <f t="array" aca="1" ref="U97" ca="1">INDIRECT($A$1&amp;U$1&amp;$A97)</f>
        <v>0</v>
      </c>
      <c r="V97" cm="1">
        <f t="array" aca="1" ref="V97" ca="1">INDIRECT($A$1&amp;V$1&amp;$A97)</f>
        <v>0</v>
      </c>
      <c r="W97" cm="1">
        <f t="array" aca="1" ref="W97" ca="1">INDIRECT($A$1&amp;W$1&amp;$A97)</f>
        <v>0</v>
      </c>
      <c r="X97" cm="1">
        <f t="array" aca="1" ref="X97" ca="1">INDIRECT($A$1&amp;X$1&amp;$A97)</f>
        <v>0</v>
      </c>
      <c r="Y97" cm="1">
        <f t="array" aca="1" ref="Y97" ca="1">INDIRECT($A$1&amp;Y$1&amp;$A97)</f>
        <v>0</v>
      </c>
      <c r="Z97" cm="1">
        <f t="array" aca="1" ref="Z97" ca="1">INDIRECT($A$1&amp;Z$1&amp;$A97)</f>
        <v>0</v>
      </c>
      <c r="AA97" cm="1">
        <f t="array" aca="1" ref="AA97" ca="1">INDIRECT($A$1&amp;AA$1&amp;$A97)</f>
        <v>0</v>
      </c>
      <c r="AB97" cm="1">
        <f t="array" aca="1" ref="AB97" ca="1">INDIRECT($A$1&amp;AB$1&amp;$A97)</f>
        <v>0</v>
      </c>
      <c r="AC97" cm="1">
        <f t="array" aca="1" ref="AC97" ca="1">INDIRECT($A$1&amp;AC$1&amp;$A97)</f>
        <v>0</v>
      </c>
      <c r="AD97" cm="1">
        <f t="array" aca="1" ref="AD97" ca="1">INDIRECT($A$1&amp;AD$1&amp;$A97)</f>
        <v>0</v>
      </c>
      <c r="AE97" cm="1">
        <f t="array" aca="1" ref="AE97" ca="1">INDIRECT($A$1&amp;AE$1&amp;$A97)</f>
        <v>0</v>
      </c>
      <c r="AF97" cm="1">
        <f t="array" aca="1" ref="AF97" ca="1">INDIRECT($A$1&amp;AF$1&amp;$A97)</f>
        <v>0</v>
      </c>
      <c r="AG97" cm="1">
        <f t="array" aca="1" ref="AG97" ca="1">INDIRECT($A$1&amp;AG$1&amp;$A97)</f>
        <v>0</v>
      </c>
      <c r="AH97" cm="1">
        <f t="array" aca="1" ref="AH97" ca="1">INDIRECT($A$1&amp;AH$1&amp;$A97)</f>
        <v>0</v>
      </c>
      <c r="AI97" cm="1">
        <f t="array" aca="1" ref="AI97" ca="1">INDIRECT($A$1&amp;AI$1&amp;$A97)</f>
        <v>0</v>
      </c>
      <c r="AJ97" cm="1">
        <f t="array" aca="1" ref="AJ97" ca="1">INDIRECT($A$1&amp;AJ$1&amp;$A97)</f>
        <v>0</v>
      </c>
      <c r="AK97" cm="1">
        <f t="array" aca="1" ref="AK97" ca="1">INDIRECT($A$1&amp;AK$1&amp;$A97)</f>
        <v>0</v>
      </c>
      <c r="AM97">
        <f t="shared" ref="AM97:AS106" ca="1" si="20">IF(SUM(INDIRECT($A$1&amp;AM$1&amp;$A97),INDIRECT($A$1&amp;AM$2&amp;$A97),INDIRECT($A$1&amp;AM$3&amp;$A97),INDIRECT($A$1&amp;AM$4&amp;$A97),INDIRECT($A$1&amp;AM$5&amp;$A97),INDIRECT($A$1&amp;AM$6&amp;$A97),INDIRECT($A$1&amp;AM$7&amp;$A97))&gt;0,1,0)</f>
        <v>0</v>
      </c>
      <c r="AN97">
        <f t="shared" ca="1" si="20"/>
        <v>0</v>
      </c>
      <c r="AO97">
        <f t="shared" ca="1" si="20"/>
        <v>0</v>
      </c>
      <c r="AP97">
        <f t="shared" ca="1" si="20"/>
        <v>0</v>
      </c>
      <c r="AQ97">
        <f t="shared" ca="1" si="20"/>
        <v>0</v>
      </c>
      <c r="AR97">
        <f t="shared" ca="1" si="20"/>
        <v>0</v>
      </c>
      <c r="AS97">
        <f t="shared" ca="1" si="20"/>
        <v>0</v>
      </c>
      <c r="AU97" cm="1">
        <f t="array" aca="1" ref="AU97" ca="1">INDIRECT($A$1&amp;AU$1&amp;$A97)</f>
        <v>0</v>
      </c>
      <c r="AV97" cm="1">
        <f t="array" aca="1" ref="AV97" ca="1">INDIRECT($A$1&amp;AV$1&amp;$A97)</f>
        <v>0</v>
      </c>
      <c r="AW97" cm="1">
        <f t="array" aca="1" ref="AW97" ca="1">INDIRECT($A$1&amp;AW$1&amp;$A97)</f>
        <v>0</v>
      </c>
      <c r="AX97" cm="1">
        <f t="array" aca="1" ref="AX97" ca="1">INDIRECT($A$1&amp;AX$1&amp;$A97)</f>
        <v>0</v>
      </c>
      <c r="AY97" cm="1">
        <f t="array" aca="1" ref="AY97" ca="1">INDIRECT($A$1&amp;AY$1&amp;$A97)</f>
        <v>0</v>
      </c>
      <c r="AZ97" cm="1">
        <f t="array" aca="1" ref="AZ97" ca="1">INDIRECT($A$1&amp;AZ$1&amp;$A97)</f>
        <v>0</v>
      </c>
      <c r="BA97" cm="1">
        <f t="array" aca="1" ref="BA97" ca="1">INDIRECT($A$1&amp;BA$1&amp;$A97)</f>
        <v>0</v>
      </c>
      <c r="BB97" cm="1">
        <f t="array" aca="1" ref="BB97" ca="1">INDIRECT($A$1&amp;BB$1&amp;$A97)</f>
        <v>0</v>
      </c>
      <c r="BC97" cm="1">
        <f t="array" aca="1" ref="BC97" ca="1">INDIRECT($A$1&amp;BC$1&amp;$A97)</f>
        <v>0</v>
      </c>
      <c r="BD97" cm="1">
        <f t="array" aca="1" ref="BD97" ca="1">INDIRECT($A$1&amp;BD$1&amp;$A97)</f>
        <v>0</v>
      </c>
      <c r="BE97" cm="1">
        <f t="array" aca="1" ref="BE97" ca="1">INDIRECT($A$1&amp;BE$1&amp;$A97)</f>
        <v>0</v>
      </c>
      <c r="BF97" cm="1">
        <f t="array" aca="1" ref="BF97" ca="1">INDIRECT($A$1&amp;BF$1&amp;$A97)</f>
        <v>0</v>
      </c>
      <c r="BG97" cm="1">
        <f t="array" aca="1" ref="BG97" ca="1">INDIRECT($A$1&amp;BG$1&amp;$A97)</f>
        <v>0</v>
      </c>
      <c r="BH97" cm="1">
        <f t="array" aca="1" ref="BH97" ca="1">INDIRECT($A$1&amp;BH$1&amp;$A97)</f>
        <v>0</v>
      </c>
      <c r="BI97" cm="1">
        <f t="array" aca="1" ref="BI97" ca="1">INDIRECT($A$1&amp;BI$1&amp;$A97)</f>
        <v>0</v>
      </c>
      <c r="BJ97" cm="1">
        <f t="array" aca="1" ref="BJ97" ca="1">INDIRECT($A$1&amp;BJ$1&amp;$A97)</f>
        <v>0</v>
      </c>
      <c r="BK97" cm="1">
        <f t="array" aca="1" ref="BK97" ca="1">INDIRECT($A$1&amp;BK$1&amp;$A97)</f>
        <v>0</v>
      </c>
      <c r="BL97" cm="1">
        <f t="array" aca="1" ref="BL97" ca="1">INDIRECT($A$1&amp;BL$1&amp;$A97)</f>
        <v>0</v>
      </c>
      <c r="BM97" cm="1">
        <f t="array" aca="1" ref="BM97" ca="1">INDIRECT($A$1&amp;BM$1&amp;$A97)</f>
        <v>0</v>
      </c>
      <c r="BN97" cm="1">
        <f t="array" aca="1" ref="BN97" ca="1">INDIRECT($A$1&amp;BN$1&amp;$A97)</f>
        <v>0</v>
      </c>
      <c r="BO97" cm="1">
        <f t="array" aca="1" ref="BO97" ca="1">INDIRECT($A$1&amp;BO$1&amp;$A97)</f>
        <v>0</v>
      </c>
      <c r="BP97" cm="1">
        <f t="array" aca="1" ref="BP97" ca="1">INDIRECT($A$1&amp;BP$1&amp;$A97)</f>
        <v>0</v>
      </c>
      <c r="BQ97" cm="1">
        <f t="array" aca="1" ref="BQ97" ca="1">INDIRECT($A$1&amp;BQ$1&amp;$A97)</f>
        <v>0</v>
      </c>
      <c r="BR97" cm="1">
        <f t="array" aca="1" ref="BR97" ca="1">INDIRECT($A$1&amp;BR$1&amp;$A97)</f>
        <v>0</v>
      </c>
      <c r="BS97" cm="1">
        <f t="array" aca="1" ref="BS97" ca="1">INDIRECT($A$1&amp;BS$1&amp;$A97)</f>
        <v>0</v>
      </c>
      <c r="BT97" cm="1">
        <f t="array" aca="1" ref="BT97" ca="1">INDIRECT($A$1&amp;BT$1&amp;$A97)</f>
        <v>0</v>
      </c>
      <c r="BU97" cm="1">
        <f t="array" aca="1" ref="BU97" ca="1">INDIRECT($A$1&amp;BU$1&amp;$A97)</f>
        <v>0</v>
      </c>
    </row>
    <row r="98" spans="1:73" x14ac:dyDescent="0.35">
      <c r="A98" s="65">
        <f t="shared" si="18"/>
        <v>83</v>
      </c>
      <c r="C98" t="str" cm="1">
        <f t="array" aca="1" ref="C98" ca="1">INDIRECT($A$1&amp;C$1&amp;$A98)</f>
        <v>marche_boussouma</v>
      </c>
      <c r="D98">
        <f t="shared" ca="1" si="19"/>
        <v>0</v>
      </c>
      <c r="E98">
        <f t="shared" ca="1" si="19"/>
        <v>0</v>
      </c>
      <c r="F98">
        <f t="shared" ca="1" si="19"/>
        <v>0</v>
      </c>
      <c r="G98">
        <f t="shared" ca="1" si="19"/>
        <v>0</v>
      </c>
      <c r="H98">
        <f t="shared" ca="1" si="19"/>
        <v>0</v>
      </c>
      <c r="I98">
        <f t="shared" ca="1" si="19"/>
        <v>0</v>
      </c>
      <c r="J98">
        <f t="shared" ca="1" si="19"/>
        <v>0</v>
      </c>
      <c r="K98">
        <f t="shared" ca="1" si="19"/>
        <v>0</v>
      </c>
      <c r="L98">
        <f t="shared" ca="1" si="19"/>
        <v>0</v>
      </c>
      <c r="M98">
        <f t="shared" ca="1" si="19"/>
        <v>0</v>
      </c>
      <c r="N98">
        <f t="shared" ca="1" si="19"/>
        <v>0</v>
      </c>
      <c r="P98" cm="1">
        <f t="array" aca="1" ref="P98" ca="1">INDIRECT($A$1&amp;P$1&amp;$A98)</f>
        <v>0</v>
      </c>
      <c r="Q98" cm="1">
        <f t="array" aca="1" ref="Q98" ca="1">INDIRECT($A$1&amp;Q$1&amp;$A98)</f>
        <v>0</v>
      </c>
      <c r="R98" cm="1">
        <f t="array" aca="1" ref="R98" ca="1">INDIRECT($A$1&amp;R$1&amp;$A98)</f>
        <v>0</v>
      </c>
      <c r="S98" t="str" cm="1">
        <f t="array" aca="1" ref="S98" ca="1">INDIRECT($A$1&amp;S$1&amp;$A98)</f>
        <v>disponible</v>
      </c>
      <c r="T98" t="str" cm="1">
        <f t="array" aca="1" ref="T98" ca="1">INDIRECT($A$1&amp;T$1&amp;$A98)</f>
        <v>disponible</v>
      </c>
      <c r="U98" t="str" cm="1">
        <f t="array" aca="1" ref="U98" ca="1">INDIRECT($A$1&amp;U$1&amp;$A98)</f>
        <v>disponible</v>
      </c>
      <c r="V98" t="str" cm="1">
        <f t="array" aca="1" ref="V98" ca="1">INDIRECT($A$1&amp;V$1&amp;$A98)</f>
        <v>disponible</v>
      </c>
      <c r="W98" cm="1">
        <f t="array" aca="1" ref="W98" ca="1">INDIRECT($A$1&amp;W$1&amp;$A98)</f>
        <v>0</v>
      </c>
      <c r="X98" cm="1">
        <f t="array" aca="1" ref="X98" ca="1">INDIRECT($A$1&amp;X$1&amp;$A98)</f>
        <v>0</v>
      </c>
      <c r="Y98" cm="1">
        <f t="array" aca="1" ref="Y98" ca="1">INDIRECT($A$1&amp;Y$1&amp;$A98)</f>
        <v>0</v>
      </c>
      <c r="Z98" cm="1">
        <f t="array" aca="1" ref="Z98" ca="1">INDIRECT($A$1&amp;Z$1&amp;$A98)</f>
        <v>0</v>
      </c>
      <c r="AA98" cm="1">
        <f t="array" aca="1" ref="AA98" ca="1">INDIRECT($A$1&amp;AA$1&amp;$A98)</f>
        <v>0</v>
      </c>
      <c r="AB98" cm="1">
        <f t="array" aca="1" ref="AB98" ca="1">INDIRECT($A$1&amp;AB$1&amp;$A98)</f>
        <v>0</v>
      </c>
      <c r="AC98" cm="1">
        <f t="array" aca="1" ref="AC98" ca="1">INDIRECT($A$1&amp;AC$1&amp;$A98)</f>
        <v>0</v>
      </c>
      <c r="AD98" cm="1">
        <f t="array" aca="1" ref="AD98" ca="1">INDIRECT($A$1&amp;AD$1&amp;$A98)</f>
        <v>0</v>
      </c>
      <c r="AE98" cm="1">
        <f t="array" aca="1" ref="AE98" ca="1">INDIRECT($A$1&amp;AE$1&amp;$A98)</f>
        <v>0</v>
      </c>
      <c r="AF98" cm="1">
        <f t="array" aca="1" ref="AF98" ca="1">INDIRECT($A$1&amp;AF$1&amp;$A98)</f>
        <v>0</v>
      </c>
      <c r="AG98" cm="1">
        <f t="array" aca="1" ref="AG98" ca="1">INDIRECT($A$1&amp;AG$1&amp;$A98)</f>
        <v>0</v>
      </c>
      <c r="AH98" cm="1">
        <f t="array" aca="1" ref="AH98" ca="1">INDIRECT($A$1&amp;AH$1&amp;$A98)</f>
        <v>0</v>
      </c>
      <c r="AI98" cm="1">
        <f t="array" aca="1" ref="AI98" ca="1">INDIRECT($A$1&amp;AI$1&amp;$A98)</f>
        <v>0</v>
      </c>
      <c r="AJ98" cm="1">
        <f t="array" aca="1" ref="AJ98" ca="1">INDIRECT($A$1&amp;AJ$1&amp;$A98)</f>
        <v>0</v>
      </c>
      <c r="AK98" cm="1">
        <f t="array" aca="1" ref="AK98" ca="1">INDIRECT($A$1&amp;AK$1&amp;$A98)</f>
        <v>0</v>
      </c>
      <c r="AM98">
        <f t="shared" ca="1" si="20"/>
        <v>0</v>
      </c>
      <c r="AN98">
        <f t="shared" ca="1" si="20"/>
        <v>0</v>
      </c>
      <c r="AO98">
        <f t="shared" ca="1" si="20"/>
        <v>0</v>
      </c>
      <c r="AP98">
        <f t="shared" ca="1" si="20"/>
        <v>0</v>
      </c>
      <c r="AQ98">
        <f t="shared" ca="1" si="20"/>
        <v>0</v>
      </c>
      <c r="AR98">
        <f t="shared" ca="1" si="20"/>
        <v>0</v>
      </c>
      <c r="AS98">
        <f t="shared" ca="1" si="20"/>
        <v>0</v>
      </c>
      <c r="AU98" cm="1">
        <f t="array" aca="1" ref="AU98" ca="1">INDIRECT($A$1&amp;AU$1&amp;$A98)</f>
        <v>0</v>
      </c>
      <c r="AV98" cm="1">
        <f t="array" aca="1" ref="AV98" ca="1">INDIRECT($A$1&amp;AV$1&amp;$A98)</f>
        <v>0</v>
      </c>
      <c r="AW98" cm="1">
        <f t="array" aca="1" ref="AW98" ca="1">INDIRECT($A$1&amp;AW$1&amp;$A98)</f>
        <v>0</v>
      </c>
      <c r="AX98" cm="1">
        <f t="array" aca="1" ref="AX98" ca="1">INDIRECT($A$1&amp;AX$1&amp;$A98)</f>
        <v>0</v>
      </c>
      <c r="AY98" cm="1">
        <f t="array" aca="1" ref="AY98" ca="1">INDIRECT($A$1&amp;AY$1&amp;$A98)</f>
        <v>0</v>
      </c>
      <c r="AZ98" cm="1">
        <f t="array" aca="1" ref="AZ98" ca="1">INDIRECT($A$1&amp;AZ$1&amp;$A98)</f>
        <v>0</v>
      </c>
      <c r="BA98" cm="1">
        <f t="array" aca="1" ref="BA98" ca="1">INDIRECT($A$1&amp;BA$1&amp;$A98)</f>
        <v>0</v>
      </c>
      <c r="BB98" cm="1">
        <f t="array" aca="1" ref="BB98" ca="1">INDIRECT($A$1&amp;BB$1&amp;$A98)</f>
        <v>0</v>
      </c>
      <c r="BC98" cm="1">
        <f t="array" aca="1" ref="BC98" ca="1">INDIRECT($A$1&amp;BC$1&amp;$A98)</f>
        <v>0</v>
      </c>
      <c r="BD98" cm="1">
        <f t="array" aca="1" ref="BD98" ca="1">INDIRECT($A$1&amp;BD$1&amp;$A98)</f>
        <v>0</v>
      </c>
      <c r="BE98" cm="1">
        <f t="array" aca="1" ref="BE98" ca="1">INDIRECT($A$1&amp;BE$1&amp;$A98)</f>
        <v>0</v>
      </c>
      <c r="BF98" cm="1">
        <f t="array" aca="1" ref="BF98" ca="1">INDIRECT($A$1&amp;BF$1&amp;$A98)</f>
        <v>0</v>
      </c>
      <c r="BG98" cm="1">
        <f t="array" aca="1" ref="BG98" ca="1">INDIRECT($A$1&amp;BG$1&amp;$A98)</f>
        <v>0</v>
      </c>
      <c r="BH98" cm="1">
        <f t="array" aca="1" ref="BH98" ca="1">INDIRECT($A$1&amp;BH$1&amp;$A98)</f>
        <v>0</v>
      </c>
      <c r="BI98" cm="1">
        <f t="array" aca="1" ref="BI98" ca="1">INDIRECT($A$1&amp;BI$1&amp;$A98)</f>
        <v>0</v>
      </c>
      <c r="BJ98" cm="1">
        <f t="array" aca="1" ref="BJ98" ca="1">INDIRECT($A$1&amp;BJ$1&amp;$A98)</f>
        <v>0</v>
      </c>
      <c r="BK98" cm="1">
        <f t="array" aca="1" ref="BK98" ca="1">INDIRECT($A$1&amp;BK$1&amp;$A98)</f>
        <v>0</v>
      </c>
      <c r="BL98" cm="1">
        <f t="array" aca="1" ref="BL98" ca="1">INDIRECT($A$1&amp;BL$1&amp;$A98)</f>
        <v>0</v>
      </c>
      <c r="BM98" cm="1">
        <f t="array" aca="1" ref="BM98" ca="1">INDIRECT($A$1&amp;BM$1&amp;$A98)</f>
        <v>0</v>
      </c>
      <c r="BN98" cm="1">
        <f t="array" aca="1" ref="BN98" ca="1">INDIRECT($A$1&amp;BN$1&amp;$A98)</f>
        <v>0</v>
      </c>
      <c r="BO98" cm="1">
        <f t="array" aca="1" ref="BO98" ca="1">INDIRECT($A$1&amp;BO$1&amp;$A98)</f>
        <v>0</v>
      </c>
      <c r="BP98" cm="1">
        <f t="array" aca="1" ref="BP98" ca="1">INDIRECT($A$1&amp;BP$1&amp;$A98)</f>
        <v>0</v>
      </c>
      <c r="BQ98" cm="1">
        <f t="array" aca="1" ref="BQ98" ca="1">INDIRECT($A$1&amp;BQ$1&amp;$A98)</f>
        <v>0</v>
      </c>
      <c r="BR98" cm="1">
        <f t="array" aca="1" ref="BR98" ca="1">INDIRECT($A$1&amp;BR$1&amp;$A98)</f>
        <v>0</v>
      </c>
      <c r="BS98" cm="1">
        <f t="array" aca="1" ref="BS98" ca="1">INDIRECT($A$1&amp;BS$1&amp;$A98)</f>
        <v>0</v>
      </c>
      <c r="BT98" cm="1">
        <f t="array" aca="1" ref="BT98" ca="1">INDIRECT($A$1&amp;BT$1&amp;$A98)</f>
        <v>0</v>
      </c>
      <c r="BU98" cm="1">
        <f t="array" aca="1" ref="BU98" ca="1">INDIRECT($A$1&amp;BU$1&amp;$A98)</f>
        <v>0</v>
      </c>
    </row>
    <row r="99" spans="1:73" x14ac:dyDescent="0.35">
      <c r="A99" s="65">
        <f t="shared" si="18"/>
        <v>84</v>
      </c>
      <c r="C99" t="str" cm="1">
        <f t="array" aca="1" ref="C99" ca="1">INDIRECT($A$1&amp;C$1&amp;$A99)</f>
        <v>marche_boussouma</v>
      </c>
      <c r="D99">
        <f t="shared" ca="1" si="19"/>
        <v>0</v>
      </c>
      <c r="E99">
        <f t="shared" ca="1" si="19"/>
        <v>0</v>
      </c>
      <c r="F99">
        <f t="shared" ca="1" si="19"/>
        <v>0</v>
      </c>
      <c r="G99">
        <f t="shared" ca="1" si="19"/>
        <v>0</v>
      </c>
      <c r="H99">
        <f t="shared" ca="1" si="19"/>
        <v>0</v>
      </c>
      <c r="I99">
        <f t="shared" ca="1" si="19"/>
        <v>0</v>
      </c>
      <c r="J99">
        <f t="shared" ca="1" si="19"/>
        <v>0</v>
      </c>
      <c r="K99">
        <f t="shared" ca="1" si="19"/>
        <v>0</v>
      </c>
      <c r="L99">
        <f t="shared" ca="1" si="19"/>
        <v>0</v>
      </c>
      <c r="M99">
        <f t="shared" ca="1" si="19"/>
        <v>0</v>
      </c>
      <c r="N99">
        <f t="shared" ca="1" si="19"/>
        <v>0</v>
      </c>
      <c r="P99" cm="1">
        <f t="array" aca="1" ref="P99" ca="1">INDIRECT($A$1&amp;P$1&amp;$A99)</f>
        <v>0</v>
      </c>
      <c r="Q99" cm="1">
        <f t="array" aca="1" ref="Q99" ca="1">INDIRECT($A$1&amp;Q$1&amp;$A99)</f>
        <v>0</v>
      </c>
      <c r="R99" cm="1">
        <f t="array" aca="1" ref="R99" ca="1">INDIRECT($A$1&amp;R$1&amp;$A99)</f>
        <v>0</v>
      </c>
      <c r="S99" cm="1">
        <f t="array" aca="1" ref="S99" ca="1">INDIRECT($A$1&amp;S$1&amp;$A99)</f>
        <v>0</v>
      </c>
      <c r="T99" cm="1">
        <f t="array" aca="1" ref="T99" ca="1">INDIRECT($A$1&amp;T$1&amp;$A99)</f>
        <v>0</v>
      </c>
      <c r="U99" cm="1">
        <f t="array" aca="1" ref="U99" ca="1">INDIRECT($A$1&amp;U$1&amp;$A99)</f>
        <v>0</v>
      </c>
      <c r="V99" cm="1">
        <f t="array" aca="1" ref="V99" ca="1">INDIRECT($A$1&amp;V$1&amp;$A99)</f>
        <v>0</v>
      </c>
      <c r="W99" t="str" cm="1">
        <f t="array" aca="1" ref="W99" ca="1">INDIRECT($A$1&amp;W$1&amp;$A99)</f>
        <v>disponible</v>
      </c>
      <c r="X99" t="str" cm="1">
        <f t="array" aca="1" ref="X99" ca="1">INDIRECT($A$1&amp;X$1&amp;$A99)</f>
        <v>disponible</v>
      </c>
      <c r="Y99" t="str" cm="1">
        <f t="array" aca="1" ref="Y99" ca="1">INDIRECT($A$1&amp;Y$1&amp;$A99)</f>
        <v>disponible</v>
      </c>
      <c r="Z99" t="str" cm="1">
        <f t="array" aca="1" ref="Z99" ca="1">INDIRECT($A$1&amp;Z$1&amp;$A99)</f>
        <v>disponible</v>
      </c>
      <c r="AA99" t="str" cm="1">
        <f t="array" aca="1" ref="AA99" ca="1">INDIRECT($A$1&amp;AA$1&amp;$A99)</f>
        <v>disponible</v>
      </c>
      <c r="AB99" t="str" cm="1">
        <f t="array" aca="1" ref="AB99" ca="1">INDIRECT($A$1&amp;AB$1&amp;$A99)</f>
        <v>disponible</v>
      </c>
      <c r="AC99" t="str" cm="1">
        <f t="array" aca="1" ref="AC99" ca="1">INDIRECT($A$1&amp;AC$1&amp;$A99)</f>
        <v>disponible</v>
      </c>
      <c r="AD99" t="str" cm="1">
        <f t="array" aca="1" ref="AD99" ca="1">INDIRECT($A$1&amp;AD$1&amp;$A99)</f>
        <v>disponible</v>
      </c>
      <c r="AE99" t="str" cm="1">
        <f t="array" aca="1" ref="AE99" ca="1">INDIRECT($A$1&amp;AE$1&amp;$A99)</f>
        <v>disponible</v>
      </c>
      <c r="AF99" t="str" cm="1">
        <f t="array" aca="1" ref="AF99" ca="1">INDIRECT($A$1&amp;AF$1&amp;$A99)</f>
        <v>disponible</v>
      </c>
      <c r="AG99" t="str" cm="1">
        <f t="array" aca="1" ref="AG99" ca="1">INDIRECT($A$1&amp;AG$1&amp;$A99)</f>
        <v>disponible</v>
      </c>
      <c r="AH99" t="str" cm="1">
        <f t="array" aca="1" ref="AH99" ca="1">INDIRECT($A$1&amp;AH$1&amp;$A99)</f>
        <v>disponible</v>
      </c>
      <c r="AI99" t="str" cm="1">
        <f t="array" aca="1" ref="AI99" ca="1">INDIRECT($A$1&amp;AI$1&amp;$A99)</f>
        <v>disponible</v>
      </c>
      <c r="AJ99" t="str" cm="1">
        <f t="array" aca="1" ref="AJ99" ca="1">INDIRECT($A$1&amp;AJ$1&amp;$A99)</f>
        <v>disponible</v>
      </c>
      <c r="AK99" t="str" cm="1">
        <f t="array" aca="1" ref="AK99" ca="1">INDIRECT($A$1&amp;AK$1&amp;$A99)</f>
        <v>disponible</v>
      </c>
      <c r="AM99">
        <f t="shared" ca="1" si="20"/>
        <v>0</v>
      </c>
      <c r="AN99">
        <f t="shared" ca="1" si="20"/>
        <v>0</v>
      </c>
      <c r="AO99">
        <f t="shared" ca="1" si="20"/>
        <v>0</v>
      </c>
      <c r="AP99">
        <f t="shared" ca="1" si="20"/>
        <v>0</v>
      </c>
      <c r="AQ99">
        <f t="shared" ca="1" si="20"/>
        <v>0</v>
      </c>
      <c r="AR99">
        <f t="shared" ca="1" si="20"/>
        <v>0</v>
      </c>
      <c r="AS99">
        <f t="shared" ca="1" si="20"/>
        <v>0</v>
      </c>
      <c r="AU99" cm="1">
        <f t="array" aca="1" ref="AU99" ca="1">INDIRECT($A$1&amp;AU$1&amp;$A99)</f>
        <v>0</v>
      </c>
      <c r="AV99" cm="1">
        <f t="array" aca="1" ref="AV99" ca="1">INDIRECT($A$1&amp;AV$1&amp;$A99)</f>
        <v>0</v>
      </c>
      <c r="AW99" cm="1">
        <f t="array" aca="1" ref="AW99" ca="1">INDIRECT($A$1&amp;AW$1&amp;$A99)</f>
        <v>0</v>
      </c>
      <c r="AX99" cm="1">
        <f t="array" aca="1" ref="AX99" ca="1">INDIRECT($A$1&amp;AX$1&amp;$A99)</f>
        <v>0</v>
      </c>
      <c r="AY99" cm="1">
        <f t="array" aca="1" ref="AY99" ca="1">INDIRECT($A$1&amp;AY$1&amp;$A99)</f>
        <v>0</v>
      </c>
      <c r="AZ99" cm="1">
        <f t="array" aca="1" ref="AZ99" ca="1">INDIRECT($A$1&amp;AZ$1&amp;$A99)</f>
        <v>0</v>
      </c>
      <c r="BA99" cm="1">
        <f t="array" aca="1" ref="BA99" ca="1">INDIRECT($A$1&amp;BA$1&amp;$A99)</f>
        <v>0</v>
      </c>
      <c r="BB99" cm="1">
        <f t="array" aca="1" ref="BB99" ca="1">INDIRECT($A$1&amp;BB$1&amp;$A99)</f>
        <v>0</v>
      </c>
      <c r="BC99" cm="1">
        <f t="array" aca="1" ref="BC99" ca="1">INDIRECT($A$1&amp;BC$1&amp;$A99)</f>
        <v>0</v>
      </c>
      <c r="BD99" cm="1">
        <f t="array" aca="1" ref="BD99" ca="1">INDIRECT($A$1&amp;BD$1&amp;$A99)</f>
        <v>0</v>
      </c>
      <c r="BE99" cm="1">
        <f t="array" aca="1" ref="BE99" ca="1">INDIRECT($A$1&amp;BE$1&amp;$A99)</f>
        <v>0</v>
      </c>
      <c r="BF99" cm="1">
        <f t="array" aca="1" ref="BF99" ca="1">INDIRECT($A$1&amp;BF$1&amp;$A99)</f>
        <v>0</v>
      </c>
      <c r="BG99" cm="1">
        <f t="array" aca="1" ref="BG99" ca="1">INDIRECT($A$1&amp;BG$1&amp;$A99)</f>
        <v>0</v>
      </c>
      <c r="BH99" cm="1">
        <f t="array" aca="1" ref="BH99" ca="1">INDIRECT($A$1&amp;BH$1&amp;$A99)</f>
        <v>0</v>
      </c>
      <c r="BI99" cm="1">
        <f t="array" aca="1" ref="BI99" ca="1">INDIRECT($A$1&amp;BI$1&amp;$A99)</f>
        <v>0</v>
      </c>
      <c r="BJ99" cm="1">
        <f t="array" aca="1" ref="BJ99" ca="1">INDIRECT($A$1&amp;BJ$1&amp;$A99)</f>
        <v>0</v>
      </c>
      <c r="BK99" cm="1">
        <f t="array" aca="1" ref="BK99" ca="1">INDIRECT($A$1&amp;BK$1&amp;$A99)</f>
        <v>0</v>
      </c>
      <c r="BL99" cm="1">
        <f t="array" aca="1" ref="BL99" ca="1">INDIRECT($A$1&amp;BL$1&amp;$A99)</f>
        <v>0</v>
      </c>
      <c r="BM99" cm="1">
        <f t="array" aca="1" ref="BM99" ca="1">INDIRECT($A$1&amp;BM$1&amp;$A99)</f>
        <v>0</v>
      </c>
      <c r="BN99" cm="1">
        <f t="array" aca="1" ref="BN99" ca="1">INDIRECT($A$1&amp;BN$1&amp;$A99)</f>
        <v>0</v>
      </c>
      <c r="BO99" cm="1">
        <f t="array" aca="1" ref="BO99" ca="1">INDIRECT($A$1&amp;BO$1&amp;$A99)</f>
        <v>0</v>
      </c>
      <c r="BP99" cm="1">
        <f t="array" aca="1" ref="BP99" ca="1">INDIRECT($A$1&amp;BP$1&amp;$A99)</f>
        <v>0</v>
      </c>
      <c r="BQ99" cm="1">
        <f t="array" aca="1" ref="BQ99" ca="1">INDIRECT($A$1&amp;BQ$1&amp;$A99)</f>
        <v>0</v>
      </c>
      <c r="BR99" cm="1">
        <f t="array" aca="1" ref="BR99" ca="1">INDIRECT($A$1&amp;BR$1&amp;$A99)</f>
        <v>0</v>
      </c>
      <c r="BS99" cm="1">
        <f t="array" aca="1" ref="BS99" ca="1">INDIRECT($A$1&amp;BS$1&amp;$A99)</f>
        <v>0</v>
      </c>
      <c r="BT99" cm="1">
        <f t="array" aca="1" ref="BT99" ca="1">INDIRECT($A$1&amp;BT$1&amp;$A99)</f>
        <v>0</v>
      </c>
      <c r="BU99" cm="1">
        <f t="array" aca="1" ref="BU99" ca="1">INDIRECT($A$1&amp;BU$1&amp;$A99)</f>
        <v>0</v>
      </c>
    </row>
    <row r="100" spans="1:73" x14ac:dyDescent="0.35">
      <c r="A100" s="65">
        <f t="shared" si="18"/>
        <v>85</v>
      </c>
      <c r="C100" t="str" cm="1">
        <f t="array" aca="1" ref="C100" ca="1">INDIRECT($A$1&amp;C$1&amp;$A100)</f>
        <v>marche_boussouma</v>
      </c>
      <c r="D100">
        <f t="shared" ca="1" si="19"/>
        <v>0</v>
      </c>
      <c r="E100">
        <f t="shared" ca="1" si="19"/>
        <v>0</v>
      </c>
      <c r="F100">
        <f t="shared" ca="1" si="19"/>
        <v>0</v>
      </c>
      <c r="G100">
        <f t="shared" ca="1" si="19"/>
        <v>0</v>
      </c>
      <c r="H100">
        <f t="shared" ca="1" si="19"/>
        <v>0</v>
      </c>
      <c r="I100">
        <f t="shared" ca="1" si="19"/>
        <v>0</v>
      </c>
      <c r="J100">
        <f t="shared" ca="1" si="19"/>
        <v>0</v>
      </c>
      <c r="K100">
        <f t="shared" ca="1" si="19"/>
        <v>0</v>
      </c>
      <c r="L100">
        <f t="shared" ca="1" si="19"/>
        <v>0</v>
      </c>
      <c r="M100">
        <f t="shared" ca="1" si="19"/>
        <v>0</v>
      </c>
      <c r="N100">
        <f t="shared" ca="1" si="19"/>
        <v>0</v>
      </c>
      <c r="P100" cm="1">
        <f t="array" aca="1" ref="P100" ca="1">INDIRECT($A$1&amp;P$1&amp;$A100)</f>
        <v>0</v>
      </c>
      <c r="Q100" cm="1">
        <f t="array" aca="1" ref="Q100" ca="1">INDIRECT($A$1&amp;Q$1&amp;$A100)</f>
        <v>0</v>
      </c>
      <c r="R100" cm="1">
        <f t="array" aca="1" ref="R100" ca="1">INDIRECT($A$1&amp;R$1&amp;$A100)</f>
        <v>0</v>
      </c>
      <c r="S100" cm="1">
        <f t="array" aca="1" ref="S100" ca="1">INDIRECT($A$1&amp;S$1&amp;$A100)</f>
        <v>0</v>
      </c>
      <c r="T100" cm="1">
        <f t="array" aca="1" ref="T100" ca="1">INDIRECT($A$1&amp;T$1&amp;$A100)</f>
        <v>0</v>
      </c>
      <c r="U100" cm="1">
        <f t="array" aca="1" ref="U100" ca="1">INDIRECT($A$1&amp;U$1&amp;$A100)</f>
        <v>0</v>
      </c>
      <c r="V100" cm="1">
        <f t="array" aca="1" ref="V100" ca="1">INDIRECT($A$1&amp;V$1&amp;$A100)</f>
        <v>0</v>
      </c>
      <c r="W100" cm="1">
        <f t="array" aca="1" ref="W100" ca="1">INDIRECT($A$1&amp;W$1&amp;$A100)</f>
        <v>0</v>
      </c>
      <c r="X100" cm="1">
        <f t="array" aca="1" ref="X100" ca="1">INDIRECT($A$1&amp;X$1&amp;$A100)</f>
        <v>0</v>
      </c>
      <c r="Y100" cm="1">
        <f t="array" aca="1" ref="Y100" ca="1">INDIRECT($A$1&amp;Y$1&amp;$A100)</f>
        <v>0</v>
      </c>
      <c r="Z100" cm="1">
        <f t="array" aca="1" ref="Z100" ca="1">INDIRECT($A$1&amp;Z$1&amp;$A100)</f>
        <v>0</v>
      </c>
      <c r="AA100" cm="1">
        <f t="array" aca="1" ref="AA100" ca="1">INDIRECT($A$1&amp;AA$1&amp;$A100)</f>
        <v>0</v>
      </c>
      <c r="AB100" cm="1">
        <f t="array" aca="1" ref="AB100" ca="1">INDIRECT($A$1&amp;AB$1&amp;$A100)</f>
        <v>0</v>
      </c>
      <c r="AC100" cm="1">
        <f t="array" aca="1" ref="AC100" ca="1">INDIRECT($A$1&amp;AC$1&amp;$A100)</f>
        <v>0</v>
      </c>
      <c r="AD100" cm="1">
        <f t="array" aca="1" ref="AD100" ca="1">INDIRECT($A$1&amp;AD$1&amp;$A100)</f>
        <v>0</v>
      </c>
      <c r="AE100" cm="1">
        <f t="array" aca="1" ref="AE100" ca="1">INDIRECT($A$1&amp;AE$1&amp;$A100)</f>
        <v>0</v>
      </c>
      <c r="AF100" cm="1">
        <f t="array" aca="1" ref="AF100" ca="1">INDIRECT($A$1&amp;AF$1&amp;$A100)</f>
        <v>0</v>
      </c>
      <c r="AG100" cm="1">
        <f t="array" aca="1" ref="AG100" ca="1">INDIRECT($A$1&amp;AG$1&amp;$A100)</f>
        <v>0</v>
      </c>
      <c r="AH100" cm="1">
        <f t="array" aca="1" ref="AH100" ca="1">INDIRECT($A$1&amp;AH$1&amp;$A100)</f>
        <v>0</v>
      </c>
      <c r="AI100" cm="1">
        <f t="array" aca="1" ref="AI100" ca="1">INDIRECT($A$1&amp;AI$1&amp;$A100)</f>
        <v>0</v>
      </c>
      <c r="AJ100" cm="1">
        <f t="array" aca="1" ref="AJ100" ca="1">INDIRECT($A$1&amp;AJ$1&amp;$A100)</f>
        <v>0</v>
      </c>
      <c r="AK100" cm="1">
        <f t="array" aca="1" ref="AK100" ca="1">INDIRECT($A$1&amp;AK$1&amp;$A100)</f>
        <v>0</v>
      </c>
      <c r="AM100">
        <f t="shared" ca="1" si="20"/>
        <v>0</v>
      </c>
      <c r="AN100">
        <f t="shared" ca="1" si="20"/>
        <v>0</v>
      </c>
      <c r="AO100">
        <f t="shared" ca="1" si="20"/>
        <v>0</v>
      </c>
      <c r="AP100">
        <f t="shared" ca="1" si="20"/>
        <v>0</v>
      </c>
      <c r="AQ100">
        <f t="shared" ca="1" si="20"/>
        <v>0</v>
      </c>
      <c r="AR100">
        <f t="shared" ca="1" si="20"/>
        <v>0</v>
      </c>
      <c r="AS100">
        <f t="shared" ca="1" si="20"/>
        <v>0</v>
      </c>
      <c r="AU100" t="str" cm="1">
        <f t="array" aca="1" ref="AU100" ca="1">INDIRECT($A$1&amp;AU$1&amp;$A100)</f>
        <v>disponible</v>
      </c>
      <c r="AV100" t="str" cm="1">
        <f t="array" aca="1" ref="AV100" ca="1">INDIRECT($A$1&amp;AV$1&amp;$A100)</f>
        <v>disponible</v>
      </c>
      <c r="AW100" t="str" cm="1">
        <f t="array" aca="1" ref="AW100" ca="1">INDIRECT($A$1&amp;AW$1&amp;$A100)</f>
        <v>disponible</v>
      </c>
      <c r="AX100" t="str" cm="1">
        <f t="array" aca="1" ref="AX100" ca="1">INDIRECT($A$1&amp;AX$1&amp;$A100)</f>
        <v>disponible</v>
      </c>
      <c r="AY100" t="str" cm="1">
        <f t="array" aca="1" ref="AY100" ca="1">INDIRECT($A$1&amp;AY$1&amp;$A100)</f>
        <v>disponible</v>
      </c>
      <c r="AZ100" t="str" cm="1">
        <f t="array" aca="1" ref="AZ100" ca="1">INDIRECT($A$1&amp;AZ$1&amp;$A100)</f>
        <v>disponible</v>
      </c>
      <c r="BA100" cm="1">
        <f t="array" aca="1" ref="BA100" ca="1">INDIRECT($A$1&amp;BA$1&amp;$A100)</f>
        <v>0</v>
      </c>
      <c r="BB100" cm="1">
        <f t="array" aca="1" ref="BB100" ca="1">INDIRECT($A$1&amp;BB$1&amp;$A100)</f>
        <v>0</v>
      </c>
      <c r="BC100" cm="1">
        <f t="array" aca="1" ref="BC100" ca="1">INDIRECT($A$1&amp;BC$1&amp;$A100)</f>
        <v>0</v>
      </c>
      <c r="BD100" cm="1">
        <f t="array" aca="1" ref="BD100" ca="1">INDIRECT($A$1&amp;BD$1&amp;$A100)</f>
        <v>0</v>
      </c>
      <c r="BE100" cm="1">
        <f t="array" aca="1" ref="BE100" ca="1">INDIRECT($A$1&amp;BE$1&amp;$A100)</f>
        <v>0</v>
      </c>
      <c r="BF100" t="str" cm="1">
        <f t="array" aca="1" ref="BF100" ca="1">INDIRECT($A$1&amp;BF$1&amp;$A100)</f>
        <v>disponible</v>
      </c>
      <c r="BG100" t="str" cm="1">
        <f t="array" aca="1" ref="BG100" ca="1">INDIRECT($A$1&amp;BG$1&amp;$A100)</f>
        <v>disponible</v>
      </c>
      <c r="BH100" t="str" cm="1">
        <f t="array" aca="1" ref="BH100" ca="1">INDIRECT($A$1&amp;BH$1&amp;$A100)</f>
        <v>disponible</v>
      </c>
      <c r="BI100" t="str" cm="1">
        <f t="array" aca="1" ref="BI100" ca="1">INDIRECT($A$1&amp;BI$1&amp;$A100)</f>
        <v>disponible</v>
      </c>
      <c r="BJ100" t="str" cm="1">
        <f t="array" aca="1" ref="BJ100" ca="1">INDIRECT($A$1&amp;BJ$1&amp;$A100)</f>
        <v>disponible</v>
      </c>
      <c r="BK100" t="str" cm="1">
        <f t="array" aca="1" ref="BK100" ca="1">INDIRECT($A$1&amp;BK$1&amp;$A100)</f>
        <v>disponible</v>
      </c>
      <c r="BL100" t="str" cm="1">
        <f t="array" aca="1" ref="BL100" ca="1">INDIRECT($A$1&amp;BL$1&amp;$A100)</f>
        <v>disponible</v>
      </c>
      <c r="BM100" t="str" cm="1">
        <f t="array" aca="1" ref="BM100" ca="1">INDIRECT($A$1&amp;BM$1&amp;$A100)</f>
        <v>disponible</v>
      </c>
      <c r="BN100" t="str" cm="1">
        <f t="array" aca="1" ref="BN100" ca="1">INDIRECT($A$1&amp;BN$1&amp;$A100)</f>
        <v>disponible</v>
      </c>
      <c r="BO100" t="str" cm="1">
        <f t="array" aca="1" ref="BO100" ca="1">INDIRECT($A$1&amp;BO$1&amp;$A100)</f>
        <v>disponible</v>
      </c>
      <c r="BP100" t="str" cm="1">
        <f t="array" aca="1" ref="BP100" ca="1">INDIRECT($A$1&amp;BP$1&amp;$A100)</f>
        <v>disponible</v>
      </c>
      <c r="BQ100" t="str" cm="1">
        <f t="array" aca="1" ref="BQ100" ca="1">INDIRECT($A$1&amp;BQ$1&amp;$A100)</f>
        <v>disponible</v>
      </c>
      <c r="BR100" t="str" cm="1">
        <f t="array" aca="1" ref="BR100" ca="1">INDIRECT($A$1&amp;BR$1&amp;$A100)</f>
        <v>disponible</v>
      </c>
      <c r="BS100" t="str" cm="1">
        <f t="array" aca="1" ref="BS100" ca="1">INDIRECT($A$1&amp;BS$1&amp;$A100)</f>
        <v>disponible</v>
      </c>
      <c r="BT100" t="str" cm="1">
        <f t="array" aca="1" ref="BT100" ca="1">INDIRECT($A$1&amp;BT$1&amp;$A100)</f>
        <v>disponible</v>
      </c>
      <c r="BU100" t="str" cm="1">
        <f t="array" aca="1" ref="BU100" ca="1">INDIRECT($A$1&amp;BU$1&amp;$A100)</f>
        <v>disponible</v>
      </c>
    </row>
    <row r="101" spans="1:73" x14ac:dyDescent="0.35">
      <c r="A101" s="65">
        <f t="shared" si="18"/>
        <v>86</v>
      </c>
      <c r="C101" t="str" cm="1">
        <f t="array" aca="1" ref="C101" ca="1">INDIRECT($A$1&amp;C$1&amp;$A101)</f>
        <v>marche_boussouma</v>
      </c>
      <c r="D101">
        <f t="shared" ca="1" si="19"/>
        <v>0</v>
      </c>
      <c r="E101">
        <f t="shared" ca="1" si="19"/>
        <v>0</v>
      </c>
      <c r="F101">
        <f t="shared" ca="1" si="19"/>
        <v>0</v>
      </c>
      <c r="G101">
        <f t="shared" ca="1" si="19"/>
        <v>0</v>
      </c>
      <c r="H101">
        <f t="shared" ca="1" si="19"/>
        <v>0</v>
      </c>
      <c r="I101">
        <f t="shared" ca="1" si="19"/>
        <v>0</v>
      </c>
      <c r="J101">
        <f t="shared" ca="1" si="19"/>
        <v>0</v>
      </c>
      <c r="K101">
        <f t="shared" ca="1" si="19"/>
        <v>0</v>
      </c>
      <c r="L101">
        <f t="shared" ca="1" si="19"/>
        <v>0</v>
      </c>
      <c r="M101">
        <f t="shared" ca="1" si="19"/>
        <v>0</v>
      </c>
      <c r="N101">
        <f t="shared" ca="1" si="19"/>
        <v>0</v>
      </c>
      <c r="P101" t="str" cm="1">
        <f t="array" aca="1" ref="P101" ca="1">INDIRECT($A$1&amp;P$1&amp;$A101)</f>
        <v>disponible</v>
      </c>
      <c r="Q101" t="str" cm="1">
        <f t="array" aca="1" ref="Q101" ca="1">INDIRECT($A$1&amp;Q$1&amp;$A101)</f>
        <v>disponible</v>
      </c>
      <c r="R101" t="str" cm="1">
        <f t="array" aca="1" ref="R101" ca="1">INDIRECT($A$1&amp;R$1&amp;$A101)</f>
        <v>disponible</v>
      </c>
      <c r="S101" cm="1">
        <f t="array" aca="1" ref="S101" ca="1">INDIRECT($A$1&amp;S$1&amp;$A101)</f>
        <v>0</v>
      </c>
      <c r="T101" cm="1">
        <f t="array" aca="1" ref="T101" ca="1">INDIRECT($A$1&amp;T$1&amp;$A101)</f>
        <v>0</v>
      </c>
      <c r="U101" cm="1">
        <f t="array" aca="1" ref="U101" ca="1">INDIRECT($A$1&amp;U$1&amp;$A101)</f>
        <v>0</v>
      </c>
      <c r="V101" cm="1">
        <f t="array" aca="1" ref="V101" ca="1">INDIRECT($A$1&amp;V$1&amp;$A101)</f>
        <v>0</v>
      </c>
      <c r="W101" cm="1">
        <f t="array" aca="1" ref="W101" ca="1">INDIRECT($A$1&amp;W$1&amp;$A101)</f>
        <v>0</v>
      </c>
      <c r="X101" cm="1">
        <f t="array" aca="1" ref="X101" ca="1">INDIRECT($A$1&amp;X$1&amp;$A101)</f>
        <v>0</v>
      </c>
      <c r="Y101" cm="1">
        <f t="array" aca="1" ref="Y101" ca="1">INDIRECT($A$1&amp;Y$1&amp;$A101)</f>
        <v>0</v>
      </c>
      <c r="Z101" cm="1">
        <f t="array" aca="1" ref="Z101" ca="1">INDIRECT($A$1&amp;Z$1&amp;$A101)</f>
        <v>0</v>
      </c>
      <c r="AA101" cm="1">
        <f t="array" aca="1" ref="AA101" ca="1">INDIRECT($A$1&amp;AA$1&amp;$A101)</f>
        <v>0</v>
      </c>
      <c r="AB101" cm="1">
        <f t="array" aca="1" ref="AB101" ca="1">INDIRECT($A$1&amp;AB$1&amp;$A101)</f>
        <v>0</v>
      </c>
      <c r="AC101" cm="1">
        <f t="array" aca="1" ref="AC101" ca="1">INDIRECT($A$1&amp;AC$1&amp;$A101)</f>
        <v>0</v>
      </c>
      <c r="AD101" cm="1">
        <f t="array" aca="1" ref="AD101" ca="1">INDIRECT($A$1&amp;AD$1&amp;$A101)</f>
        <v>0</v>
      </c>
      <c r="AE101" cm="1">
        <f t="array" aca="1" ref="AE101" ca="1">INDIRECT($A$1&amp;AE$1&amp;$A101)</f>
        <v>0</v>
      </c>
      <c r="AF101" cm="1">
        <f t="array" aca="1" ref="AF101" ca="1">INDIRECT($A$1&amp;AF$1&amp;$A101)</f>
        <v>0</v>
      </c>
      <c r="AG101" cm="1">
        <f t="array" aca="1" ref="AG101" ca="1">INDIRECT($A$1&amp;AG$1&amp;$A101)</f>
        <v>0</v>
      </c>
      <c r="AH101" cm="1">
        <f t="array" aca="1" ref="AH101" ca="1">INDIRECT($A$1&amp;AH$1&amp;$A101)</f>
        <v>0</v>
      </c>
      <c r="AI101" cm="1">
        <f t="array" aca="1" ref="AI101" ca="1">INDIRECT($A$1&amp;AI$1&amp;$A101)</f>
        <v>0</v>
      </c>
      <c r="AJ101" cm="1">
        <f t="array" aca="1" ref="AJ101" ca="1">INDIRECT($A$1&amp;AJ$1&amp;$A101)</f>
        <v>0</v>
      </c>
      <c r="AK101" cm="1">
        <f t="array" aca="1" ref="AK101" ca="1">INDIRECT($A$1&amp;AK$1&amp;$A101)</f>
        <v>0</v>
      </c>
      <c r="AM101">
        <f t="shared" ca="1" si="20"/>
        <v>0</v>
      </c>
      <c r="AN101">
        <f t="shared" ca="1" si="20"/>
        <v>0</v>
      </c>
      <c r="AO101">
        <f t="shared" ca="1" si="20"/>
        <v>0</v>
      </c>
      <c r="AP101">
        <f t="shared" ca="1" si="20"/>
        <v>0</v>
      </c>
      <c r="AQ101">
        <f t="shared" ca="1" si="20"/>
        <v>0</v>
      </c>
      <c r="AR101">
        <f t="shared" ca="1" si="20"/>
        <v>0</v>
      </c>
      <c r="AS101">
        <f t="shared" ca="1" si="20"/>
        <v>0</v>
      </c>
      <c r="AU101" cm="1">
        <f t="array" aca="1" ref="AU101" ca="1">INDIRECT($A$1&amp;AU$1&amp;$A101)</f>
        <v>0</v>
      </c>
      <c r="AV101" cm="1">
        <f t="array" aca="1" ref="AV101" ca="1">INDIRECT($A$1&amp;AV$1&amp;$A101)</f>
        <v>0</v>
      </c>
      <c r="AW101" cm="1">
        <f t="array" aca="1" ref="AW101" ca="1">INDIRECT($A$1&amp;AW$1&amp;$A101)</f>
        <v>0</v>
      </c>
      <c r="AX101" cm="1">
        <f t="array" aca="1" ref="AX101" ca="1">INDIRECT($A$1&amp;AX$1&amp;$A101)</f>
        <v>0</v>
      </c>
      <c r="AY101" cm="1">
        <f t="array" aca="1" ref="AY101" ca="1">INDIRECT($A$1&amp;AY$1&amp;$A101)</f>
        <v>0</v>
      </c>
      <c r="AZ101" cm="1">
        <f t="array" aca="1" ref="AZ101" ca="1">INDIRECT($A$1&amp;AZ$1&amp;$A101)</f>
        <v>0</v>
      </c>
      <c r="BA101" cm="1">
        <f t="array" aca="1" ref="BA101" ca="1">INDIRECT($A$1&amp;BA$1&amp;$A101)</f>
        <v>0</v>
      </c>
      <c r="BB101" cm="1">
        <f t="array" aca="1" ref="BB101" ca="1">INDIRECT($A$1&amp;BB$1&amp;$A101)</f>
        <v>0</v>
      </c>
      <c r="BC101" cm="1">
        <f t="array" aca="1" ref="BC101" ca="1">INDIRECT($A$1&amp;BC$1&amp;$A101)</f>
        <v>0</v>
      </c>
      <c r="BD101" cm="1">
        <f t="array" aca="1" ref="BD101" ca="1">INDIRECT($A$1&amp;BD$1&amp;$A101)</f>
        <v>0</v>
      </c>
      <c r="BE101" cm="1">
        <f t="array" aca="1" ref="BE101" ca="1">INDIRECT($A$1&amp;BE$1&amp;$A101)</f>
        <v>0</v>
      </c>
      <c r="BF101" cm="1">
        <f t="array" aca="1" ref="BF101" ca="1">INDIRECT($A$1&amp;BF$1&amp;$A101)</f>
        <v>0</v>
      </c>
      <c r="BG101" cm="1">
        <f t="array" aca="1" ref="BG101" ca="1">INDIRECT($A$1&amp;BG$1&amp;$A101)</f>
        <v>0</v>
      </c>
      <c r="BH101" cm="1">
        <f t="array" aca="1" ref="BH101" ca="1">INDIRECT($A$1&amp;BH$1&amp;$A101)</f>
        <v>0</v>
      </c>
      <c r="BI101" cm="1">
        <f t="array" aca="1" ref="BI101" ca="1">INDIRECT($A$1&amp;BI$1&amp;$A101)</f>
        <v>0</v>
      </c>
      <c r="BJ101" cm="1">
        <f t="array" aca="1" ref="BJ101" ca="1">INDIRECT($A$1&amp;BJ$1&amp;$A101)</f>
        <v>0</v>
      </c>
      <c r="BK101" cm="1">
        <f t="array" aca="1" ref="BK101" ca="1">INDIRECT($A$1&amp;BK$1&amp;$A101)</f>
        <v>0</v>
      </c>
      <c r="BL101" cm="1">
        <f t="array" aca="1" ref="BL101" ca="1">INDIRECT($A$1&amp;BL$1&amp;$A101)</f>
        <v>0</v>
      </c>
      <c r="BM101" cm="1">
        <f t="array" aca="1" ref="BM101" ca="1">INDIRECT($A$1&amp;BM$1&amp;$A101)</f>
        <v>0</v>
      </c>
      <c r="BN101" cm="1">
        <f t="array" aca="1" ref="BN101" ca="1">INDIRECT($A$1&amp;BN$1&amp;$A101)</f>
        <v>0</v>
      </c>
      <c r="BO101" cm="1">
        <f t="array" aca="1" ref="BO101" ca="1">INDIRECT($A$1&amp;BO$1&amp;$A101)</f>
        <v>0</v>
      </c>
      <c r="BP101" cm="1">
        <f t="array" aca="1" ref="BP101" ca="1">INDIRECT($A$1&amp;BP$1&amp;$A101)</f>
        <v>0</v>
      </c>
      <c r="BQ101" cm="1">
        <f t="array" aca="1" ref="BQ101" ca="1">INDIRECT($A$1&amp;BQ$1&amp;$A101)</f>
        <v>0</v>
      </c>
      <c r="BR101" cm="1">
        <f t="array" aca="1" ref="BR101" ca="1">INDIRECT($A$1&amp;BR$1&amp;$A101)</f>
        <v>0</v>
      </c>
      <c r="BS101" cm="1">
        <f t="array" aca="1" ref="BS101" ca="1">INDIRECT($A$1&amp;BS$1&amp;$A101)</f>
        <v>0</v>
      </c>
      <c r="BT101" cm="1">
        <f t="array" aca="1" ref="BT101" ca="1">INDIRECT($A$1&amp;BT$1&amp;$A101)</f>
        <v>0</v>
      </c>
      <c r="BU101" cm="1">
        <f t="array" aca="1" ref="BU101" ca="1">INDIRECT($A$1&amp;BU$1&amp;$A101)</f>
        <v>0</v>
      </c>
    </row>
    <row r="102" spans="1:73" x14ac:dyDescent="0.35">
      <c r="A102" s="65">
        <f t="shared" si="18"/>
        <v>87</v>
      </c>
      <c r="C102" t="str" cm="1">
        <f t="array" aca="1" ref="C102" ca="1">INDIRECT($A$1&amp;C$1&amp;$A102)</f>
        <v>marche_boussouma</v>
      </c>
      <c r="D102">
        <f t="shared" ca="1" si="19"/>
        <v>0</v>
      </c>
      <c r="E102">
        <f t="shared" ca="1" si="19"/>
        <v>0</v>
      </c>
      <c r="F102">
        <f t="shared" ca="1" si="19"/>
        <v>0</v>
      </c>
      <c r="G102">
        <f t="shared" ca="1" si="19"/>
        <v>0</v>
      </c>
      <c r="H102">
        <f t="shared" ca="1" si="19"/>
        <v>0</v>
      </c>
      <c r="I102">
        <f t="shared" ca="1" si="19"/>
        <v>0</v>
      </c>
      <c r="J102">
        <f t="shared" ca="1" si="19"/>
        <v>0</v>
      </c>
      <c r="K102">
        <f t="shared" ca="1" si="19"/>
        <v>0</v>
      </c>
      <c r="L102">
        <f t="shared" ca="1" si="19"/>
        <v>0</v>
      </c>
      <c r="M102">
        <f t="shared" ca="1" si="19"/>
        <v>0</v>
      </c>
      <c r="N102">
        <f t="shared" ca="1" si="19"/>
        <v>0</v>
      </c>
      <c r="P102" cm="1">
        <f t="array" aca="1" ref="P102" ca="1">INDIRECT($A$1&amp;P$1&amp;$A102)</f>
        <v>0</v>
      </c>
      <c r="Q102" cm="1">
        <f t="array" aca="1" ref="Q102" ca="1">INDIRECT($A$1&amp;Q$1&amp;$A102)</f>
        <v>0</v>
      </c>
      <c r="R102" cm="1">
        <f t="array" aca="1" ref="R102" ca="1">INDIRECT($A$1&amp;R$1&amp;$A102)</f>
        <v>0</v>
      </c>
      <c r="S102" t="str" cm="1">
        <f t="array" aca="1" ref="S102" ca="1">INDIRECT($A$1&amp;S$1&amp;$A102)</f>
        <v>disponible</v>
      </c>
      <c r="T102" t="str" cm="1">
        <f t="array" aca="1" ref="T102" ca="1">INDIRECT($A$1&amp;T$1&amp;$A102)</f>
        <v>disponible</v>
      </c>
      <c r="U102" t="str" cm="1">
        <f t="array" aca="1" ref="U102" ca="1">INDIRECT($A$1&amp;U$1&amp;$A102)</f>
        <v>disponible</v>
      </c>
      <c r="V102" t="str" cm="1">
        <f t="array" aca="1" ref="V102" ca="1">INDIRECT($A$1&amp;V$1&amp;$A102)</f>
        <v>disponible</v>
      </c>
      <c r="W102" cm="1">
        <f t="array" aca="1" ref="W102" ca="1">INDIRECT($A$1&amp;W$1&amp;$A102)</f>
        <v>0</v>
      </c>
      <c r="X102" cm="1">
        <f t="array" aca="1" ref="X102" ca="1">INDIRECT($A$1&amp;X$1&amp;$A102)</f>
        <v>0</v>
      </c>
      <c r="Y102" cm="1">
        <f t="array" aca="1" ref="Y102" ca="1">INDIRECT($A$1&amp;Y$1&amp;$A102)</f>
        <v>0</v>
      </c>
      <c r="Z102" cm="1">
        <f t="array" aca="1" ref="Z102" ca="1">INDIRECT($A$1&amp;Z$1&amp;$A102)</f>
        <v>0</v>
      </c>
      <c r="AA102" cm="1">
        <f t="array" aca="1" ref="AA102" ca="1">INDIRECT($A$1&amp;AA$1&amp;$A102)</f>
        <v>0</v>
      </c>
      <c r="AB102" cm="1">
        <f t="array" aca="1" ref="AB102" ca="1">INDIRECT($A$1&amp;AB$1&amp;$A102)</f>
        <v>0</v>
      </c>
      <c r="AC102" cm="1">
        <f t="array" aca="1" ref="AC102" ca="1">INDIRECT($A$1&amp;AC$1&amp;$A102)</f>
        <v>0</v>
      </c>
      <c r="AD102" cm="1">
        <f t="array" aca="1" ref="AD102" ca="1">INDIRECT($A$1&amp;AD$1&amp;$A102)</f>
        <v>0</v>
      </c>
      <c r="AE102" cm="1">
        <f t="array" aca="1" ref="AE102" ca="1">INDIRECT($A$1&amp;AE$1&amp;$A102)</f>
        <v>0</v>
      </c>
      <c r="AF102" cm="1">
        <f t="array" aca="1" ref="AF102" ca="1">INDIRECT($A$1&amp;AF$1&amp;$A102)</f>
        <v>0</v>
      </c>
      <c r="AG102" cm="1">
        <f t="array" aca="1" ref="AG102" ca="1">INDIRECT($A$1&amp;AG$1&amp;$A102)</f>
        <v>0</v>
      </c>
      <c r="AH102" cm="1">
        <f t="array" aca="1" ref="AH102" ca="1">INDIRECT($A$1&amp;AH$1&amp;$A102)</f>
        <v>0</v>
      </c>
      <c r="AI102" cm="1">
        <f t="array" aca="1" ref="AI102" ca="1">INDIRECT($A$1&amp;AI$1&amp;$A102)</f>
        <v>0</v>
      </c>
      <c r="AJ102" cm="1">
        <f t="array" aca="1" ref="AJ102" ca="1">INDIRECT($A$1&amp;AJ$1&amp;$A102)</f>
        <v>0</v>
      </c>
      <c r="AK102" cm="1">
        <f t="array" aca="1" ref="AK102" ca="1">INDIRECT($A$1&amp;AK$1&amp;$A102)</f>
        <v>0</v>
      </c>
      <c r="AM102">
        <f t="shared" ca="1" si="20"/>
        <v>0</v>
      </c>
      <c r="AN102">
        <f t="shared" ca="1" si="20"/>
        <v>0</v>
      </c>
      <c r="AO102">
        <f t="shared" ca="1" si="20"/>
        <v>0</v>
      </c>
      <c r="AP102">
        <f t="shared" ca="1" si="20"/>
        <v>0</v>
      </c>
      <c r="AQ102">
        <f t="shared" ca="1" si="20"/>
        <v>0</v>
      </c>
      <c r="AR102">
        <f t="shared" ca="1" si="20"/>
        <v>0</v>
      </c>
      <c r="AS102">
        <f t="shared" ca="1" si="20"/>
        <v>0</v>
      </c>
      <c r="AU102" cm="1">
        <f t="array" aca="1" ref="AU102" ca="1">INDIRECT($A$1&amp;AU$1&amp;$A102)</f>
        <v>0</v>
      </c>
      <c r="AV102" cm="1">
        <f t="array" aca="1" ref="AV102" ca="1">INDIRECT($A$1&amp;AV$1&amp;$A102)</f>
        <v>0</v>
      </c>
      <c r="AW102" cm="1">
        <f t="array" aca="1" ref="AW102" ca="1">INDIRECT($A$1&amp;AW$1&amp;$A102)</f>
        <v>0</v>
      </c>
      <c r="AX102" cm="1">
        <f t="array" aca="1" ref="AX102" ca="1">INDIRECT($A$1&amp;AX$1&amp;$A102)</f>
        <v>0</v>
      </c>
      <c r="AY102" cm="1">
        <f t="array" aca="1" ref="AY102" ca="1">INDIRECT($A$1&amp;AY$1&amp;$A102)</f>
        <v>0</v>
      </c>
      <c r="AZ102" cm="1">
        <f t="array" aca="1" ref="AZ102" ca="1">INDIRECT($A$1&amp;AZ$1&amp;$A102)</f>
        <v>0</v>
      </c>
      <c r="BA102" cm="1">
        <f t="array" aca="1" ref="BA102" ca="1">INDIRECT($A$1&amp;BA$1&amp;$A102)</f>
        <v>0</v>
      </c>
      <c r="BB102" cm="1">
        <f t="array" aca="1" ref="BB102" ca="1">INDIRECT($A$1&amp;BB$1&amp;$A102)</f>
        <v>0</v>
      </c>
      <c r="BC102" cm="1">
        <f t="array" aca="1" ref="BC102" ca="1">INDIRECT($A$1&amp;BC$1&amp;$A102)</f>
        <v>0</v>
      </c>
      <c r="BD102" cm="1">
        <f t="array" aca="1" ref="BD102" ca="1">INDIRECT($A$1&amp;BD$1&amp;$A102)</f>
        <v>0</v>
      </c>
      <c r="BE102" cm="1">
        <f t="array" aca="1" ref="BE102" ca="1">INDIRECT($A$1&amp;BE$1&amp;$A102)</f>
        <v>0</v>
      </c>
      <c r="BF102" cm="1">
        <f t="array" aca="1" ref="BF102" ca="1">INDIRECT($A$1&amp;BF$1&amp;$A102)</f>
        <v>0</v>
      </c>
      <c r="BG102" cm="1">
        <f t="array" aca="1" ref="BG102" ca="1">INDIRECT($A$1&amp;BG$1&amp;$A102)</f>
        <v>0</v>
      </c>
      <c r="BH102" cm="1">
        <f t="array" aca="1" ref="BH102" ca="1">INDIRECT($A$1&amp;BH$1&amp;$A102)</f>
        <v>0</v>
      </c>
      <c r="BI102" cm="1">
        <f t="array" aca="1" ref="BI102" ca="1">INDIRECT($A$1&amp;BI$1&amp;$A102)</f>
        <v>0</v>
      </c>
      <c r="BJ102" cm="1">
        <f t="array" aca="1" ref="BJ102" ca="1">INDIRECT($A$1&amp;BJ$1&amp;$A102)</f>
        <v>0</v>
      </c>
      <c r="BK102" cm="1">
        <f t="array" aca="1" ref="BK102" ca="1">INDIRECT($A$1&amp;BK$1&amp;$A102)</f>
        <v>0</v>
      </c>
      <c r="BL102" cm="1">
        <f t="array" aca="1" ref="BL102" ca="1">INDIRECT($A$1&amp;BL$1&amp;$A102)</f>
        <v>0</v>
      </c>
      <c r="BM102" cm="1">
        <f t="array" aca="1" ref="BM102" ca="1">INDIRECT($A$1&amp;BM$1&amp;$A102)</f>
        <v>0</v>
      </c>
      <c r="BN102" cm="1">
        <f t="array" aca="1" ref="BN102" ca="1">INDIRECT($A$1&amp;BN$1&amp;$A102)</f>
        <v>0</v>
      </c>
      <c r="BO102" cm="1">
        <f t="array" aca="1" ref="BO102" ca="1">INDIRECT($A$1&amp;BO$1&amp;$A102)</f>
        <v>0</v>
      </c>
      <c r="BP102" cm="1">
        <f t="array" aca="1" ref="BP102" ca="1">INDIRECT($A$1&amp;BP$1&amp;$A102)</f>
        <v>0</v>
      </c>
      <c r="BQ102" cm="1">
        <f t="array" aca="1" ref="BQ102" ca="1">INDIRECT($A$1&amp;BQ$1&amp;$A102)</f>
        <v>0</v>
      </c>
      <c r="BR102" cm="1">
        <f t="array" aca="1" ref="BR102" ca="1">INDIRECT($A$1&amp;BR$1&amp;$A102)</f>
        <v>0</v>
      </c>
      <c r="BS102" cm="1">
        <f t="array" aca="1" ref="BS102" ca="1">INDIRECT($A$1&amp;BS$1&amp;$A102)</f>
        <v>0</v>
      </c>
      <c r="BT102" cm="1">
        <f t="array" aca="1" ref="BT102" ca="1">INDIRECT($A$1&amp;BT$1&amp;$A102)</f>
        <v>0</v>
      </c>
      <c r="BU102" cm="1">
        <f t="array" aca="1" ref="BU102" ca="1">INDIRECT($A$1&amp;BU$1&amp;$A102)</f>
        <v>0</v>
      </c>
    </row>
    <row r="103" spans="1:73" x14ac:dyDescent="0.35">
      <c r="A103" s="65">
        <f t="shared" si="18"/>
        <v>88</v>
      </c>
      <c r="C103" t="str" cm="1">
        <f t="array" aca="1" ref="C103" ca="1">INDIRECT($A$1&amp;C$1&amp;$A103)</f>
        <v>marche_boussouma</v>
      </c>
      <c r="D103">
        <f t="shared" ca="1" si="19"/>
        <v>0</v>
      </c>
      <c r="E103">
        <f t="shared" ca="1" si="19"/>
        <v>0</v>
      </c>
      <c r="F103">
        <f t="shared" ca="1" si="19"/>
        <v>0</v>
      </c>
      <c r="G103">
        <f t="shared" ca="1" si="19"/>
        <v>0</v>
      </c>
      <c r="H103">
        <f t="shared" ca="1" si="19"/>
        <v>0</v>
      </c>
      <c r="I103">
        <f t="shared" ca="1" si="19"/>
        <v>0</v>
      </c>
      <c r="J103">
        <f t="shared" ca="1" si="19"/>
        <v>0</v>
      </c>
      <c r="K103">
        <f t="shared" ca="1" si="19"/>
        <v>0</v>
      </c>
      <c r="L103">
        <f t="shared" ca="1" si="19"/>
        <v>0</v>
      </c>
      <c r="M103">
        <f t="shared" ca="1" si="19"/>
        <v>0</v>
      </c>
      <c r="N103">
        <f t="shared" ca="1" si="19"/>
        <v>0</v>
      </c>
      <c r="P103" cm="1">
        <f t="array" aca="1" ref="P103" ca="1">INDIRECT($A$1&amp;P$1&amp;$A103)</f>
        <v>0</v>
      </c>
      <c r="Q103" cm="1">
        <f t="array" aca="1" ref="Q103" ca="1">INDIRECT($A$1&amp;Q$1&amp;$A103)</f>
        <v>0</v>
      </c>
      <c r="R103" cm="1">
        <f t="array" aca="1" ref="R103" ca="1">INDIRECT($A$1&amp;R$1&amp;$A103)</f>
        <v>0</v>
      </c>
      <c r="S103" cm="1">
        <f t="array" aca="1" ref="S103" ca="1">INDIRECT($A$1&amp;S$1&amp;$A103)</f>
        <v>0</v>
      </c>
      <c r="T103" cm="1">
        <f t="array" aca="1" ref="T103" ca="1">INDIRECT($A$1&amp;T$1&amp;$A103)</f>
        <v>0</v>
      </c>
      <c r="U103" cm="1">
        <f t="array" aca="1" ref="U103" ca="1">INDIRECT($A$1&amp;U$1&amp;$A103)</f>
        <v>0</v>
      </c>
      <c r="V103" cm="1">
        <f t="array" aca="1" ref="V103" ca="1">INDIRECT($A$1&amp;V$1&amp;$A103)</f>
        <v>0</v>
      </c>
      <c r="W103" t="str" cm="1">
        <f t="array" aca="1" ref="W103" ca="1">INDIRECT($A$1&amp;W$1&amp;$A103)</f>
        <v>disponible</v>
      </c>
      <c r="X103" t="str" cm="1">
        <f t="array" aca="1" ref="X103" ca="1">INDIRECT($A$1&amp;X$1&amp;$A103)</f>
        <v>disponible</v>
      </c>
      <c r="Y103" t="str" cm="1">
        <f t="array" aca="1" ref="Y103" ca="1">INDIRECT($A$1&amp;Y$1&amp;$A103)</f>
        <v>disponible</v>
      </c>
      <c r="Z103" t="str" cm="1">
        <f t="array" aca="1" ref="Z103" ca="1">INDIRECT($A$1&amp;Z$1&amp;$A103)</f>
        <v>disponible</v>
      </c>
      <c r="AA103" t="str" cm="1">
        <f t="array" aca="1" ref="AA103" ca="1">INDIRECT($A$1&amp;AA$1&amp;$A103)</f>
        <v>disponible</v>
      </c>
      <c r="AB103" t="str" cm="1">
        <f t="array" aca="1" ref="AB103" ca="1">INDIRECT($A$1&amp;AB$1&amp;$A103)</f>
        <v>disponible</v>
      </c>
      <c r="AC103" t="str" cm="1">
        <f t="array" aca="1" ref="AC103" ca="1">INDIRECT($A$1&amp;AC$1&amp;$A103)</f>
        <v>disponible</v>
      </c>
      <c r="AD103" t="str" cm="1">
        <f t="array" aca="1" ref="AD103" ca="1">INDIRECT($A$1&amp;AD$1&amp;$A103)</f>
        <v>disponible</v>
      </c>
      <c r="AE103" t="str" cm="1">
        <f t="array" aca="1" ref="AE103" ca="1">INDIRECT($A$1&amp;AE$1&amp;$A103)</f>
        <v>disponible</v>
      </c>
      <c r="AF103" t="str" cm="1">
        <f t="array" aca="1" ref="AF103" ca="1">INDIRECT($A$1&amp;AF$1&amp;$A103)</f>
        <v>disponible</v>
      </c>
      <c r="AG103" t="str" cm="1">
        <f t="array" aca="1" ref="AG103" ca="1">INDIRECT($A$1&amp;AG$1&amp;$A103)</f>
        <v>disponible</v>
      </c>
      <c r="AH103" t="str" cm="1">
        <f t="array" aca="1" ref="AH103" ca="1">INDIRECT($A$1&amp;AH$1&amp;$A103)</f>
        <v>disponible</v>
      </c>
      <c r="AI103" t="str" cm="1">
        <f t="array" aca="1" ref="AI103" ca="1">INDIRECT($A$1&amp;AI$1&amp;$A103)</f>
        <v>disponible</v>
      </c>
      <c r="AJ103" t="str" cm="1">
        <f t="array" aca="1" ref="AJ103" ca="1">INDIRECT($A$1&amp;AJ$1&amp;$A103)</f>
        <v>disponible</v>
      </c>
      <c r="AK103" t="str" cm="1">
        <f t="array" aca="1" ref="AK103" ca="1">INDIRECT($A$1&amp;AK$1&amp;$A103)</f>
        <v>disponible</v>
      </c>
      <c r="AM103">
        <f t="shared" ca="1" si="20"/>
        <v>0</v>
      </c>
      <c r="AN103">
        <f t="shared" ca="1" si="20"/>
        <v>0</v>
      </c>
      <c r="AO103">
        <f t="shared" ca="1" si="20"/>
        <v>0</v>
      </c>
      <c r="AP103">
        <f t="shared" ca="1" si="20"/>
        <v>0</v>
      </c>
      <c r="AQ103">
        <f t="shared" ca="1" si="20"/>
        <v>0</v>
      </c>
      <c r="AR103">
        <f t="shared" ca="1" si="20"/>
        <v>0</v>
      </c>
      <c r="AS103">
        <f t="shared" ca="1" si="20"/>
        <v>0</v>
      </c>
      <c r="AU103" cm="1">
        <f t="array" aca="1" ref="AU103" ca="1">INDIRECT($A$1&amp;AU$1&amp;$A103)</f>
        <v>0</v>
      </c>
      <c r="AV103" cm="1">
        <f t="array" aca="1" ref="AV103" ca="1">INDIRECT($A$1&amp;AV$1&amp;$A103)</f>
        <v>0</v>
      </c>
      <c r="AW103" cm="1">
        <f t="array" aca="1" ref="AW103" ca="1">INDIRECT($A$1&amp;AW$1&amp;$A103)</f>
        <v>0</v>
      </c>
      <c r="AX103" cm="1">
        <f t="array" aca="1" ref="AX103" ca="1">INDIRECT($A$1&amp;AX$1&amp;$A103)</f>
        <v>0</v>
      </c>
      <c r="AY103" cm="1">
        <f t="array" aca="1" ref="AY103" ca="1">INDIRECT($A$1&amp;AY$1&amp;$A103)</f>
        <v>0</v>
      </c>
      <c r="AZ103" cm="1">
        <f t="array" aca="1" ref="AZ103" ca="1">INDIRECT($A$1&amp;AZ$1&amp;$A103)</f>
        <v>0</v>
      </c>
      <c r="BA103" cm="1">
        <f t="array" aca="1" ref="BA103" ca="1">INDIRECT($A$1&amp;BA$1&amp;$A103)</f>
        <v>0</v>
      </c>
      <c r="BB103" cm="1">
        <f t="array" aca="1" ref="BB103" ca="1">INDIRECT($A$1&amp;BB$1&amp;$A103)</f>
        <v>0</v>
      </c>
      <c r="BC103" cm="1">
        <f t="array" aca="1" ref="BC103" ca="1">INDIRECT($A$1&amp;BC$1&amp;$A103)</f>
        <v>0</v>
      </c>
      <c r="BD103" cm="1">
        <f t="array" aca="1" ref="BD103" ca="1">INDIRECT($A$1&amp;BD$1&amp;$A103)</f>
        <v>0</v>
      </c>
      <c r="BE103" cm="1">
        <f t="array" aca="1" ref="BE103" ca="1">INDIRECT($A$1&amp;BE$1&amp;$A103)</f>
        <v>0</v>
      </c>
      <c r="BF103" cm="1">
        <f t="array" aca="1" ref="BF103" ca="1">INDIRECT($A$1&amp;BF$1&amp;$A103)</f>
        <v>0</v>
      </c>
      <c r="BG103" cm="1">
        <f t="array" aca="1" ref="BG103" ca="1">INDIRECT($A$1&amp;BG$1&amp;$A103)</f>
        <v>0</v>
      </c>
      <c r="BH103" cm="1">
        <f t="array" aca="1" ref="BH103" ca="1">INDIRECT($A$1&amp;BH$1&amp;$A103)</f>
        <v>0</v>
      </c>
      <c r="BI103" cm="1">
        <f t="array" aca="1" ref="BI103" ca="1">INDIRECT($A$1&amp;BI$1&amp;$A103)</f>
        <v>0</v>
      </c>
      <c r="BJ103" cm="1">
        <f t="array" aca="1" ref="BJ103" ca="1">INDIRECT($A$1&amp;BJ$1&amp;$A103)</f>
        <v>0</v>
      </c>
      <c r="BK103" cm="1">
        <f t="array" aca="1" ref="BK103" ca="1">INDIRECT($A$1&amp;BK$1&amp;$A103)</f>
        <v>0</v>
      </c>
      <c r="BL103" cm="1">
        <f t="array" aca="1" ref="BL103" ca="1">INDIRECT($A$1&amp;BL$1&amp;$A103)</f>
        <v>0</v>
      </c>
      <c r="BM103" cm="1">
        <f t="array" aca="1" ref="BM103" ca="1">INDIRECT($A$1&amp;BM$1&amp;$A103)</f>
        <v>0</v>
      </c>
      <c r="BN103" cm="1">
        <f t="array" aca="1" ref="BN103" ca="1">INDIRECT($A$1&amp;BN$1&amp;$A103)</f>
        <v>0</v>
      </c>
      <c r="BO103" cm="1">
        <f t="array" aca="1" ref="BO103" ca="1">INDIRECT($A$1&amp;BO$1&amp;$A103)</f>
        <v>0</v>
      </c>
      <c r="BP103" cm="1">
        <f t="array" aca="1" ref="BP103" ca="1">INDIRECT($A$1&amp;BP$1&amp;$A103)</f>
        <v>0</v>
      </c>
      <c r="BQ103" cm="1">
        <f t="array" aca="1" ref="BQ103" ca="1">INDIRECT($A$1&amp;BQ$1&amp;$A103)</f>
        <v>0</v>
      </c>
      <c r="BR103" cm="1">
        <f t="array" aca="1" ref="BR103" ca="1">INDIRECT($A$1&amp;BR$1&amp;$A103)</f>
        <v>0</v>
      </c>
      <c r="BS103" cm="1">
        <f t="array" aca="1" ref="BS103" ca="1">INDIRECT($A$1&amp;BS$1&amp;$A103)</f>
        <v>0</v>
      </c>
      <c r="BT103" cm="1">
        <f t="array" aca="1" ref="BT103" ca="1">INDIRECT($A$1&amp;BT$1&amp;$A103)</f>
        <v>0</v>
      </c>
      <c r="BU103" cm="1">
        <f t="array" aca="1" ref="BU103" ca="1">INDIRECT($A$1&amp;BU$1&amp;$A103)</f>
        <v>0</v>
      </c>
    </row>
    <row r="104" spans="1:73" x14ac:dyDescent="0.35">
      <c r="A104" s="65">
        <f t="shared" si="18"/>
        <v>89</v>
      </c>
      <c r="C104" t="str" cm="1">
        <f t="array" aca="1" ref="C104" ca="1">INDIRECT($A$1&amp;C$1&amp;$A104)</f>
        <v>marche_boussouma</v>
      </c>
      <c r="D104">
        <f t="shared" ca="1" si="19"/>
        <v>0</v>
      </c>
      <c r="E104">
        <f t="shared" ca="1" si="19"/>
        <v>0</v>
      </c>
      <c r="F104">
        <f t="shared" ca="1" si="19"/>
        <v>0</v>
      </c>
      <c r="G104">
        <f t="shared" ca="1" si="19"/>
        <v>0</v>
      </c>
      <c r="H104">
        <f t="shared" ca="1" si="19"/>
        <v>0</v>
      </c>
      <c r="I104">
        <f t="shared" ca="1" si="19"/>
        <v>0</v>
      </c>
      <c r="J104">
        <f t="shared" ca="1" si="19"/>
        <v>0</v>
      </c>
      <c r="K104">
        <f t="shared" ca="1" si="19"/>
        <v>0</v>
      </c>
      <c r="L104">
        <f t="shared" ca="1" si="19"/>
        <v>0</v>
      </c>
      <c r="M104">
        <f t="shared" ca="1" si="19"/>
        <v>0</v>
      </c>
      <c r="N104">
        <f t="shared" ca="1" si="19"/>
        <v>0</v>
      </c>
      <c r="P104" cm="1">
        <f t="array" aca="1" ref="P104" ca="1">INDIRECT($A$1&amp;P$1&amp;$A104)</f>
        <v>0</v>
      </c>
      <c r="Q104" cm="1">
        <f t="array" aca="1" ref="Q104" ca="1">INDIRECT($A$1&amp;Q$1&amp;$A104)</f>
        <v>0</v>
      </c>
      <c r="R104" cm="1">
        <f t="array" aca="1" ref="R104" ca="1">INDIRECT($A$1&amp;R$1&amp;$A104)</f>
        <v>0</v>
      </c>
      <c r="S104" cm="1">
        <f t="array" aca="1" ref="S104" ca="1">INDIRECT($A$1&amp;S$1&amp;$A104)</f>
        <v>0</v>
      </c>
      <c r="T104" cm="1">
        <f t="array" aca="1" ref="T104" ca="1">INDIRECT($A$1&amp;T$1&amp;$A104)</f>
        <v>0</v>
      </c>
      <c r="U104" cm="1">
        <f t="array" aca="1" ref="U104" ca="1">INDIRECT($A$1&amp;U$1&amp;$A104)</f>
        <v>0</v>
      </c>
      <c r="V104" cm="1">
        <f t="array" aca="1" ref="V104" ca="1">INDIRECT($A$1&amp;V$1&amp;$A104)</f>
        <v>0</v>
      </c>
      <c r="W104" cm="1">
        <f t="array" aca="1" ref="W104" ca="1">INDIRECT($A$1&amp;W$1&amp;$A104)</f>
        <v>0</v>
      </c>
      <c r="X104" cm="1">
        <f t="array" aca="1" ref="X104" ca="1">INDIRECT($A$1&amp;X$1&amp;$A104)</f>
        <v>0</v>
      </c>
      <c r="Y104" cm="1">
        <f t="array" aca="1" ref="Y104" ca="1">INDIRECT($A$1&amp;Y$1&amp;$A104)</f>
        <v>0</v>
      </c>
      <c r="Z104" cm="1">
        <f t="array" aca="1" ref="Z104" ca="1">INDIRECT($A$1&amp;Z$1&amp;$A104)</f>
        <v>0</v>
      </c>
      <c r="AA104" cm="1">
        <f t="array" aca="1" ref="AA104" ca="1">INDIRECT($A$1&amp;AA$1&amp;$A104)</f>
        <v>0</v>
      </c>
      <c r="AB104" cm="1">
        <f t="array" aca="1" ref="AB104" ca="1">INDIRECT($A$1&amp;AB$1&amp;$A104)</f>
        <v>0</v>
      </c>
      <c r="AC104" cm="1">
        <f t="array" aca="1" ref="AC104" ca="1">INDIRECT($A$1&amp;AC$1&amp;$A104)</f>
        <v>0</v>
      </c>
      <c r="AD104" cm="1">
        <f t="array" aca="1" ref="AD104" ca="1">INDIRECT($A$1&amp;AD$1&amp;$A104)</f>
        <v>0</v>
      </c>
      <c r="AE104" cm="1">
        <f t="array" aca="1" ref="AE104" ca="1">INDIRECT($A$1&amp;AE$1&amp;$A104)</f>
        <v>0</v>
      </c>
      <c r="AF104" cm="1">
        <f t="array" aca="1" ref="AF104" ca="1">INDIRECT($A$1&amp;AF$1&amp;$A104)</f>
        <v>0</v>
      </c>
      <c r="AG104" cm="1">
        <f t="array" aca="1" ref="AG104" ca="1">INDIRECT($A$1&amp;AG$1&amp;$A104)</f>
        <v>0</v>
      </c>
      <c r="AH104" cm="1">
        <f t="array" aca="1" ref="AH104" ca="1">INDIRECT($A$1&amp;AH$1&amp;$A104)</f>
        <v>0</v>
      </c>
      <c r="AI104" cm="1">
        <f t="array" aca="1" ref="AI104" ca="1">INDIRECT($A$1&amp;AI$1&amp;$A104)</f>
        <v>0</v>
      </c>
      <c r="AJ104" cm="1">
        <f t="array" aca="1" ref="AJ104" ca="1">INDIRECT($A$1&amp;AJ$1&amp;$A104)</f>
        <v>0</v>
      </c>
      <c r="AK104" cm="1">
        <f t="array" aca="1" ref="AK104" ca="1">INDIRECT($A$1&amp;AK$1&amp;$A104)</f>
        <v>0</v>
      </c>
      <c r="AM104">
        <f t="shared" ca="1" si="20"/>
        <v>0</v>
      </c>
      <c r="AN104">
        <f t="shared" ca="1" si="20"/>
        <v>0</v>
      </c>
      <c r="AO104">
        <f t="shared" ca="1" si="20"/>
        <v>0</v>
      </c>
      <c r="AP104">
        <f t="shared" ca="1" si="20"/>
        <v>0</v>
      </c>
      <c r="AQ104">
        <f t="shared" ca="1" si="20"/>
        <v>0</v>
      </c>
      <c r="AR104">
        <f t="shared" ca="1" si="20"/>
        <v>0</v>
      </c>
      <c r="AS104">
        <f t="shared" ca="1" si="20"/>
        <v>0</v>
      </c>
      <c r="AU104" t="str" cm="1">
        <f t="array" aca="1" ref="AU104" ca="1">INDIRECT($A$1&amp;AU$1&amp;$A104)</f>
        <v>disponible</v>
      </c>
      <c r="AV104" t="str" cm="1">
        <f t="array" aca="1" ref="AV104" ca="1">INDIRECT($A$1&amp;AV$1&amp;$A104)</f>
        <v>disponible</v>
      </c>
      <c r="AW104" t="str" cm="1">
        <f t="array" aca="1" ref="AW104" ca="1">INDIRECT($A$1&amp;AW$1&amp;$A104)</f>
        <v>disponible</v>
      </c>
      <c r="AX104" t="str" cm="1">
        <f t="array" aca="1" ref="AX104" ca="1">INDIRECT($A$1&amp;AX$1&amp;$A104)</f>
        <v>disponible</v>
      </c>
      <c r="AY104" t="str" cm="1">
        <f t="array" aca="1" ref="AY104" ca="1">INDIRECT($A$1&amp;AY$1&amp;$A104)</f>
        <v>disponible</v>
      </c>
      <c r="AZ104" t="str" cm="1">
        <f t="array" aca="1" ref="AZ104" ca="1">INDIRECT($A$1&amp;AZ$1&amp;$A104)</f>
        <v>disponible</v>
      </c>
      <c r="BA104" cm="1">
        <f t="array" aca="1" ref="BA104" ca="1">INDIRECT($A$1&amp;BA$1&amp;$A104)</f>
        <v>0</v>
      </c>
      <c r="BB104" cm="1">
        <f t="array" aca="1" ref="BB104" ca="1">INDIRECT($A$1&amp;BB$1&amp;$A104)</f>
        <v>0</v>
      </c>
      <c r="BC104" cm="1">
        <f t="array" aca="1" ref="BC104" ca="1">INDIRECT($A$1&amp;BC$1&amp;$A104)</f>
        <v>0</v>
      </c>
      <c r="BD104" cm="1">
        <f t="array" aca="1" ref="BD104" ca="1">INDIRECT($A$1&amp;BD$1&amp;$A104)</f>
        <v>0</v>
      </c>
      <c r="BE104" cm="1">
        <f t="array" aca="1" ref="BE104" ca="1">INDIRECT($A$1&amp;BE$1&amp;$A104)</f>
        <v>0</v>
      </c>
      <c r="BF104" t="str" cm="1">
        <f t="array" aca="1" ref="BF104" ca="1">INDIRECT($A$1&amp;BF$1&amp;$A104)</f>
        <v>disponible</v>
      </c>
      <c r="BG104" t="str" cm="1">
        <f t="array" aca="1" ref="BG104" ca="1">INDIRECT($A$1&amp;BG$1&amp;$A104)</f>
        <v>disponible</v>
      </c>
      <c r="BH104" t="str" cm="1">
        <f t="array" aca="1" ref="BH104" ca="1">INDIRECT($A$1&amp;BH$1&amp;$A104)</f>
        <v>disponible</v>
      </c>
      <c r="BI104" t="str" cm="1">
        <f t="array" aca="1" ref="BI104" ca="1">INDIRECT($A$1&amp;BI$1&amp;$A104)</f>
        <v>disponible</v>
      </c>
      <c r="BJ104" t="str" cm="1">
        <f t="array" aca="1" ref="BJ104" ca="1">INDIRECT($A$1&amp;BJ$1&amp;$A104)</f>
        <v>disponible</v>
      </c>
      <c r="BK104" t="str" cm="1">
        <f t="array" aca="1" ref="BK104" ca="1">INDIRECT($A$1&amp;BK$1&amp;$A104)</f>
        <v>disponible</v>
      </c>
      <c r="BL104" t="str" cm="1">
        <f t="array" aca="1" ref="BL104" ca="1">INDIRECT($A$1&amp;BL$1&amp;$A104)</f>
        <v>disponible</v>
      </c>
      <c r="BM104" t="str" cm="1">
        <f t="array" aca="1" ref="BM104" ca="1">INDIRECT($A$1&amp;BM$1&amp;$A104)</f>
        <v>disponible</v>
      </c>
      <c r="BN104" t="str" cm="1">
        <f t="array" aca="1" ref="BN104" ca="1">INDIRECT($A$1&amp;BN$1&amp;$A104)</f>
        <v>disponible</v>
      </c>
      <c r="BO104" t="str" cm="1">
        <f t="array" aca="1" ref="BO104" ca="1">INDIRECT($A$1&amp;BO$1&amp;$A104)</f>
        <v>disponible</v>
      </c>
      <c r="BP104" t="str" cm="1">
        <f t="array" aca="1" ref="BP104" ca="1">INDIRECT($A$1&amp;BP$1&amp;$A104)</f>
        <v>disponible</v>
      </c>
      <c r="BQ104" t="str" cm="1">
        <f t="array" aca="1" ref="BQ104" ca="1">INDIRECT($A$1&amp;BQ$1&amp;$A104)</f>
        <v>disponible</v>
      </c>
      <c r="BR104" t="str" cm="1">
        <f t="array" aca="1" ref="BR104" ca="1">INDIRECT($A$1&amp;BR$1&amp;$A104)</f>
        <v>disponible</v>
      </c>
      <c r="BS104" t="str" cm="1">
        <f t="array" aca="1" ref="BS104" ca="1">INDIRECT($A$1&amp;BS$1&amp;$A104)</f>
        <v>disponible</v>
      </c>
      <c r="BT104" t="str" cm="1">
        <f t="array" aca="1" ref="BT104" ca="1">INDIRECT($A$1&amp;BT$1&amp;$A104)</f>
        <v>disponible</v>
      </c>
      <c r="BU104" t="str" cm="1">
        <f t="array" aca="1" ref="BU104" ca="1">INDIRECT($A$1&amp;BU$1&amp;$A104)</f>
        <v>disponible</v>
      </c>
    </row>
    <row r="105" spans="1:73" x14ac:dyDescent="0.35">
      <c r="A105" s="65">
        <f t="shared" si="18"/>
        <v>90</v>
      </c>
      <c r="C105" t="str" cm="1">
        <f t="array" aca="1" ref="C105" ca="1">INDIRECT($A$1&amp;C$1&amp;$A105)</f>
        <v>marche_dedougou</v>
      </c>
      <c r="D105">
        <f t="shared" ca="1" si="19"/>
        <v>0</v>
      </c>
      <c r="E105">
        <f t="shared" ca="1" si="19"/>
        <v>0</v>
      </c>
      <c r="F105">
        <f t="shared" ca="1" si="19"/>
        <v>0</v>
      </c>
      <c r="G105">
        <f t="shared" ca="1" si="19"/>
        <v>0</v>
      </c>
      <c r="H105">
        <f t="shared" ca="1" si="19"/>
        <v>0</v>
      </c>
      <c r="I105">
        <f t="shared" ca="1" si="19"/>
        <v>0</v>
      </c>
      <c r="J105">
        <f t="shared" ca="1" si="19"/>
        <v>0</v>
      </c>
      <c r="K105">
        <f t="shared" ca="1" si="19"/>
        <v>1</v>
      </c>
      <c r="L105">
        <f t="shared" ca="1" si="19"/>
        <v>0</v>
      </c>
      <c r="M105">
        <f t="shared" ca="1" si="19"/>
        <v>0</v>
      </c>
      <c r="N105">
        <f t="shared" ca="1" si="19"/>
        <v>0</v>
      </c>
      <c r="P105" cm="1">
        <f t="array" aca="1" ref="P105" ca="1">INDIRECT($A$1&amp;P$1&amp;$A105)</f>
        <v>0</v>
      </c>
      <c r="Q105" cm="1">
        <f t="array" aca="1" ref="Q105" ca="1">INDIRECT($A$1&amp;Q$1&amp;$A105)</f>
        <v>0</v>
      </c>
      <c r="R105" cm="1">
        <f t="array" aca="1" ref="R105" ca="1">INDIRECT($A$1&amp;R$1&amp;$A105)</f>
        <v>0</v>
      </c>
      <c r="S105" cm="1">
        <f t="array" aca="1" ref="S105" ca="1">INDIRECT($A$1&amp;S$1&amp;$A105)</f>
        <v>0</v>
      </c>
      <c r="T105" cm="1">
        <f t="array" aca="1" ref="T105" ca="1">INDIRECT($A$1&amp;T$1&amp;$A105)</f>
        <v>0</v>
      </c>
      <c r="U105" cm="1">
        <f t="array" aca="1" ref="U105" ca="1">INDIRECT($A$1&amp;U$1&amp;$A105)</f>
        <v>0</v>
      </c>
      <c r="V105" cm="1">
        <f t="array" aca="1" ref="V105" ca="1">INDIRECT($A$1&amp;V$1&amp;$A105)</f>
        <v>0</v>
      </c>
      <c r="W105" cm="1">
        <f t="array" aca="1" ref="W105" ca="1">INDIRECT($A$1&amp;W$1&amp;$A105)</f>
        <v>0</v>
      </c>
      <c r="X105" cm="1">
        <f t="array" aca="1" ref="X105" ca="1">INDIRECT($A$1&amp;X$1&amp;$A105)</f>
        <v>0</v>
      </c>
      <c r="Y105" cm="1">
        <f t="array" aca="1" ref="Y105" ca="1">INDIRECT($A$1&amp;Y$1&amp;$A105)</f>
        <v>0</v>
      </c>
      <c r="Z105" cm="1">
        <f t="array" aca="1" ref="Z105" ca="1">INDIRECT($A$1&amp;Z$1&amp;$A105)</f>
        <v>0</v>
      </c>
      <c r="AA105" cm="1">
        <f t="array" aca="1" ref="AA105" ca="1">INDIRECT($A$1&amp;AA$1&amp;$A105)</f>
        <v>0</v>
      </c>
      <c r="AB105" cm="1">
        <f t="array" aca="1" ref="AB105" ca="1">INDIRECT($A$1&amp;AB$1&amp;$A105)</f>
        <v>0</v>
      </c>
      <c r="AC105" cm="1">
        <f t="array" aca="1" ref="AC105" ca="1">INDIRECT($A$1&amp;AC$1&amp;$A105)</f>
        <v>0</v>
      </c>
      <c r="AD105" cm="1">
        <f t="array" aca="1" ref="AD105" ca="1">INDIRECT($A$1&amp;AD$1&amp;$A105)</f>
        <v>0</v>
      </c>
      <c r="AE105" cm="1">
        <f t="array" aca="1" ref="AE105" ca="1">INDIRECT($A$1&amp;AE$1&amp;$A105)</f>
        <v>0</v>
      </c>
      <c r="AF105" cm="1">
        <f t="array" aca="1" ref="AF105" ca="1">INDIRECT($A$1&amp;AF$1&amp;$A105)</f>
        <v>0</v>
      </c>
      <c r="AG105" t="str" cm="1">
        <f t="array" aca="1" ref="AG105" ca="1">INDIRECT($A$1&amp;AG$1&amp;$A105)</f>
        <v>disponible</v>
      </c>
      <c r="AH105" t="str" cm="1">
        <f t="array" aca="1" ref="AH105" ca="1">INDIRECT($A$1&amp;AH$1&amp;$A105)</f>
        <v>disponible</v>
      </c>
      <c r="AI105" cm="1">
        <f t="array" aca="1" ref="AI105" ca="1">INDIRECT($A$1&amp;AI$1&amp;$A105)</f>
        <v>0</v>
      </c>
      <c r="AJ105" t="str" cm="1">
        <f t="array" aca="1" ref="AJ105" ca="1">INDIRECT($A$1&amp;AJ$1&amp;$A105)</f>
        <v>disponible</v>
      </c>
      <c r="AK105" cm="1">
        <f t="array" aca="1" ref="AK105" ca="1">INDIRECT($A$1&amp;AK$1&amp;$A105)</f>
        <v>0</v>
      </c>
      <c r="AM105">
        <f t="shared" ca="1" si="20"/>
        <v>0</v>
      </c>
      <c r="AN105">
        <f t="shared" ca="1" si="20"/>
        <v>0</v>
      </c>
      <c r="AO105">
        <f t="shared" ca="1" si="20"/>
        <v>0</v>
      </c>
      <c r="AP105">
        <f t="shared" ca="1" si="20"/>
        <v>0</v>
      </c>
      <c r="AQ105">
        <f t="shared" ca="1" si="20"/>
        <v>0</v>
      </c>
      <c r="AR105">
        <f t="shared" ca="1" si="20"/>
        <v>0</v>
      </c>
      <c r="AS105">
        <f t="shared" ca="1" si="20"/>
        <v>0</v>
      </c>
      <c r="AU105" cm="1">
        <f t="array" aca="1" ref="AU105" ca="1">INDIRECT($A$1&amp;AU$1&amp;$A105)</f>
        <v>0</v>
      </c>
      <c r="AV105" cm="1">
        <f t="array" aca="1" ref="AV105" ca="1">INDIRECT($A$1&amp;AV$1&amp;$A105)</f>
        <v>0</v>
      </c>
      <c r="AW105" cm="1">
        <f t="array" aca="1" ref="AW105" ca="1">INDIRECT($A$1&amp;AW$1&amp;$A105)</f>
        <v>0</v>
      </c>
      <c r="AX105" cm="1">
        <f t="array" aca="1" ref="AX105" ca="1">INDIRECT($A$1&amp;AX$1&amp;$A105)</f>
        <v>0</v>
      </c>
      <c r="AY105" cm="1">
        <f t="array" aca="1" ref="AY105" ca="1">INDIRECT($A$1&amp;AY$1&amp;$A105)</f>
        <v>0</v>
      </c>
      <c r="AZ105" cm="1">
        <f t="array" aca="1" ref="AZ105" ca="1">INDIRECT($A$1&amp;AZ$1&amp;$A105)</f>
        <v>0</v>
      </c>
      <c r="BA105" cm="1">
        <f t="array" aca="1" ref="BA105" ca="1">INDIRECT($A$1&amp;BA$1&amp;$A105)</f>
        <v>0</v>
      </c>
      <c r="BB105" cm="1">
        <f t="array" aca="1" ref="BB105" ca="1">INDIRECT($A$1&amp;BB$1&amp;$A105)</f>
        <v>0</v>
      </c>
      <c r="BC105" cm="1">
        <f t="array" aca="1" ref="BC105" ca="1">INDIRECT($A$1&amp;BC$1&amp;$A105)</f>
        <v>0</v>
      </c>
      <c r="BD105" cm="1">
        <f t="array" aca="1" ref="BD105" ca="1">INDIRECT($A$1&amp;BD$1&amp;$A105)</f>
        <v>0</v>
      </c>
      <c r="BE105" cm="1">
        <f t="array" aca="1" ref="BE105" ca="1">INDIRECT($A$1&amp;BE$1&amp;$A105)</f>
        <v>0</v>
      </c>
      <c r="BF105" cm="1">
        <f t="array" aca="1" ref="BF105" ca="1">INDIRECT($A$1&amp;BF$1&amp;$A105)</f>
        <v>0</v>
      </c>
      <c r="BG105" cm="1">
        <f t="array" aca="1" ref="BG105" ca="1">INDIRECT($A$1&amp;BG$1&amp;$A105)</f>
        <v>0</v>
      </c>
      <c r="BH105" cm="1">
        <f t="array" aca="1" ref="BH105" ca="1">INDIRECT($A$1&amp;BH$1&amp;$A105)</f>
        <v>0</v>
      </c>
      <c r="BI105" cm="1">
        <f t="array" aca="1" ref="BI105" ca="1">INDIRECT($A$1&amp;BI$1&amp;$A105)</f>
        <v>0</v>
      </c>
      <c r="BJ105" cm="1">
        <f t="array" aca="1" ref="BJ105" ca="1">INDIRECT($A$1&amp;BJ$1&amp;$A105)</f>
        <v>0</v>
      </c>
      <c r="BK105" cm="1">
        <f t="array" aca="1" ref="BK105" ca="1">INDIRECT($A$1&amp;BK$1&amp;$A105)</f>
        <v>0</v>
      </c>
      <c r="BL105" cm="1">
        <f t="array" aca="1" ref="BL105" ca="1">INDIRECT($A$1&amp;BL$1&amp;$A105)</f>
        <v>0</v>
      </c>
      <c r="BM105" cm="1">
        <f t="array" aca="1" ref="BM105" ca="1">INDIRECT($A$1&amp;BM$1&amp;$A105)</f>
        <v>0</v>
      </c>
      <c r="BN105" cm="1">
        <f t="array" aca="1" ref="BN105" ca="1">INDIRECT($A$1&amp;BN$1&amp;$A105)</f>
        <v>0</v>
      </c>
      <c r="BO105" cm="1">
        <f t="array" aca="1" ref="BO105" ca="1">INDIRECT($A$1&amp;BO$1&amp;$A105)</f>
        <v>0</v>
      </c>
      <c r="BP105" cm="1">
        <f t="array" aca="1" ref="BP105" ca="1">INDIRECT($A$1&amp;BP$1&amp;$A105)</f>
        <v>0</v>
      </c>
      <c r="BQ105" cm="1">
        <f t="array" aca="1" ref="BQ105" ca="1">INDIRECT($A$1&amp;BQ$1&amp;$A105)</f>
        <v>0</v>
      </c>
      <c r="BR105" cm="1">
        <f t="array" aca="1" ref="BR105" ca="1">INDIRECT($A$1&amp;BR$1&amp;$A105)</f>
        <v>0</v>
      </c>
      <c r="BS105" cm="1">
        <f t="array" aca="1" ref="BS105" ca="1">INDIRECT($A$1&amp;BS$1&amp;$A105)</f>
        <v>0</v>
      </c>
      <c r="BT105" cm="1">
        <f t="array" aca="1" ref="BT105" ca="1">INDIRECT($A$1&amp;BT$1&amp;$A105)</f>
        <v>0</v>
      </c>
      <c r="BU105" cm="1">
        <f t="array" aca="1" ref="BU105" ca="1">INDIRECT($A$1&amp;BU$1&amp;$A105)</f>
        <v>0</v>
      </c>
    </row>
    <row r="106" spans="1:73" x14ac:dyDescent="0.35">
      <c r="A106" s="65">
        <f t="shared" si="18"/>
        <v>91</v>
      </c>
      <c r="C106" t="str" cm="1">
        <f t="array" aca="1" ref="C106" ca="1">INDIRECT($A$1&amp;C$1&amp;$A106)</f>
        <v>marche_dedougou</v>
      </c>
      <c r="D106">
        <f t="shared" ca="1" si="19"/>
        <v>0</v>
      </c>
      <c r="E106">
        <f t="shared" ca="1" si="19"/>
        <v>0</v>
      </c>
      <c r="F106">
        <f t="shared" ca="1" si="19"/>
        <v>0</v>
      </c>
      <c r="G106">
        <f t="shared" ca="1" si="19"/>
        <v>0</v>
      </c>
      <c r="H106">
        <f t="shared" ca="1" si="19"/>
        <v>0</v>
      </c>
      <c r="I106">
        <f t="shared" ca="1" si="19"/>
        <v>0</v>
      </c>
      <c r="J106">
        <f t="shared" ca="1" si="19"/>
        <v>0</v>
      </c>
      <c r="K106">
        <f t="shared" ca="1" si="19"/>
        <v>0</v>
      </c>
      <c r="L106">
        <f t="shared" ca="1" si="19"/>
        <v>0</v>
      </c>
      <c r="M106">
        <f t="shared" ca="1" si="19"/>
        <v>1</v>
      </c>
      <c r="N106">
        <f t="shared" ca="1" si="19"/>
        <v>0</v>
      </c>
      <c r="P106" cm="1">
        <f t="array" aca="1" ref="P106" ca="1">INDIRECT($A$1&amp;P$1&amp;$A106)</f>
        <v>0</v>
      </c>
      <c r="Q106" cm="1">
        <f t="array" aca="1" ref="Q106" ca="1">INDIRECT($A$1&amp;Q$1&amp;$A106)</f>
        <v>0</v>
      </c>
      <c r="R106" cm="1">
        <f t="array" aca="1" ref="R106" ca="1">INDIRECT($A$1&amp;R$1&amp;$A106)</f>
        <v>0</v>
      </c>
      <c r="S106" t="str" cm="1">
        <f t="array" aca="1" ref="S106" ca="1">INDIRECT($A$1&amp;S$1&amp;$A106)</f>
        <v>disponible</v>
      </c>
      <c r="T106" t="str" cm="1">
        <f t="array" aca="1" ref="T106" ca="1">INDIRECT($A$1&amp;T$1&amp;$A106)</f>
        <v>disponible</v>
      </c>
      <c r="U106" t="str" cm="1">
        <f t="array" aca="1" ref="U106" ca="1">INDIRECT($A$1&amp;U$1&amp;$A106)</f>
        <v>disponible</v>
      </c>
      <c r="V106" t="str" cm="1">
        <f t="array" aca="1" ref="V106" ca="1">INDIRECT($A$1&amp;V$1&amp;$A106)</f>
        <v>disponible</v>
      </c>
      <c r="W106" cm="1">
        <f t="array" aca="1" ref="W106" ca="1">INDIRECT($A$1&amp;W$1&amp;$A106)</f>
        <v>0</v>
      </c>
      <c r="X106" cm="1">
        <f t="array" aca="1" ref="X106" ca="1">INDIRECT($A$1&amp;X$1&amp;$A106)</f>
        <v>0</v>
      </c>
      <c r="Y106" cm="1">
        <f t="array" aca="1" ref="Y106" ca="1">INDIRECT($A$1&amp;Y$1&amp;$A106)</f>
        <v>0</v>
      </c>
      <c r="Z106" cm="1">
        <f t="array" aca="1" ref="Z106" ca="1">INDIRECT($A$1&amp;Z$1&amp;$A106)</f>
        <v>0</v>
      </c>
      <c r="AA106" cm="1">
        <f t="array" aca="1" ref="AA106" ca="1">INDIRECT($A$1&amp;AA$1&amp;$A106)</f>
        <v>0</v>
      </c>
      <c r="AB106" cm="1">
        <f t="array" aca="1" ref="AB106" ca="1">INDIRECT($A$1&amp;AB$1&amp;$A106)</f>
        <v>0</v>
      </c>
      <c r="AC106" cm="1">
        <f t="array" aca="1" ref="AC106" ca="1">INDIRECT($A$1&amp;AC$1&amp;$A106)</f>
        <v>0</v>
      </c>
      <c r="AD106" cm="1">
        <f t="array" aca="1" ref="AD106" ca="1">INDIRECT($A$1&amp;AD$1&amp;$A106)</f>
        <v>0</v>
      </c>
      <c r="AE106" cm="1">
        <f t="array" aca="1" ref="AE106" ca="1">INDIRECT($A$1&amp;AE$1&amp;$A106)</f>
        <v>0</v>
      </c>
      <c r="AF106" cm="1">
        <f t="array" aca="1" ref="AF106" ca="1">INDIRECT($A$1&amp;AF$1&amp;$A106)</f>
        <v>0</v>
      </c>
      <c r="AG106" cm="1">
        <f t="array" aca="1" ref="AG106" ca="1">INDIRECT($A$1&amp;AG$1&amp;$A106)</f>
        <v>0</v>
      </c>
      <c r="AH106" cm="1">
        <f t="array" aca="1" ref="AH106" ca="1">INDIRECT($A$1&amp;AH$1&amp;$A106)</f>
        <v>0</v>
      </c>
      <c r="AI106" cm="1">
        <f t="array" aca="1" ref="AI106" ca="1">INDIRECT($A$1&amp;AI$1&amp;$A106)</f>
        <v>0</v>
      </c>
      <c r="AJ106" cm="1">
        <f t="array" aca="1" ref="AJ106" ca="1">INDIRECT($A$1&amp;AJ$1&amp;$A106)</f>
        <v>0</v>
      </c>
      <c r="AK106" t="str" cm="1">
        <f t="array" aca="1" ref="AK106" ca="1">INDIRECT($A$1&amp;AK$1&amp;$A106)</f>
        <v>disponible</v>
      </c>
      <c r="AM106">
        <f t="shared" ca="1" si="20"/>
        <v>0</v>
      </c>
      <c r="AN106">
        <f t="shared" ca="1" si="20"/>
        <v>0</v>
      </c>
      <c r="AO106">
        <f t="shared" ca="1" si="20"/>
        <v>0</v>
      </c>
      <c r="AP106">
        <f t="shared" ca="1" si="20"/>
        <v>0</v>
      </c>
      <c r="AQ106">
        <f t="shared" ca="1" si="20"/>
        <v>0</v>
      </c>
      <c r="AR106">
        <f t="shared" ca="1" si="20"/>
        <v>0</v>
      </c>
      <c r="AS106">
        <f t="shared" ca="1" si="20"/>
        <v>0</v>
      </c>
      <c r="AU106" cm="1">
        <f t="array" aca="1" ref="AU106" ca="1">INDIRECT($A$1&amp;AU$1&amp;$A106)</f>
        <v>0</v>
      </c>
      <c r="AV106" cm="1">
        <f t="array" aca="1" ref="AV106" ca="1">INDIRECT($A$1&amp;AV$1&amp;$A106)</f>
        <v>0</v>
      </c>
      <c r="AW106" cm="1">
        <f t="array" aca="1" ref="AW106" ca="1">INDIRECT($A$1&amp;AW$1&amp;$A106)</f>
        <v>0</v>
      </c>
      <c r="AX106" cm="1">
        <f t="array" aca="1" ref="AX106" ca="1">INDIRECT($A$1&amp;AX$1&amp;$A106)</f>
        <v>0</v>
      </c>
      <c r="AY106" cm="1">
        <f t="array" aca="1" ref="AY106" ca="1">INDIRECT($A$1&amp;AY$1&amp;$A106)</f>
        <v>0</v>
      </c>
      <c r="AZ106" cm="1">
        <f t="array" aca="1" ref="AZ106" ca="1">INDIRECT($A$1&amp;AZ$1&amp;$A106)</f>
        <v>0</v>
      </c>
      <c r="BA106" cm="1">
        <f t="array" aca="1" ref="BA106" ca="1">INDIRECT($A$1&amp;BA$1&amp;$A106)</f>
        <v>0</v>
      </c>
      <c r="BB106" cm="1">
        <f t="array" aca="1" ref="BB106" ca="1">INDIRECT($A$1&amp;BB$1&amp;$A106)</f>
        <v>0</v>
      </c>
      <c r="BC106" cm="1">
        <f t="array" aca="1" ref="BC106" ca="1">INDIRECT($A$1&amp;BC$1&amp;$A106)</f>
        <v>0</v>
      </c>
      <c r="BD106" cm="1">
        <f t="array" aca="1" ref="BD106" ca="1">INDIRECT($A$1&amp;BD$1&amp;$A106)</f>
        <v>0</v>
      </c>
      <c r="BE106" cm="1">
        <f t="array" aca="1" ref="BE106" ca="1">INDIRECT($A$1&amp;BE$1&amp;$A106)</f>
        <v>0</v>
      </c>
      <c r="BF106" cm="1">
        <f t="array" aca="1" ref="BF106" ca="1">INDIRECT($A$1&amp;BF$1&amp;$A106)</f>
        <v>0</v>
      </c>
      <c r="BG106" cm="1">
        <f t="array" aca="1" ref="BG106" ca="1">INDIRECT($A$1&amp;BG$1&amp;$A106)</f>
        <v>0</v>
      </c>
      <c r="BH106" cm="1">
        <f t="array" aca="1" ref="BH106" ca="1">INDIRECT($A$1&amp;BH$1&amp;$A106)</f>
        <v>0</v>
      </c>
      <c r="BI106" cm="1">
        <f t="array" aca="1" ref="BI106" ca="1">INDIRECT($A$1&amp;BI$1&amp;$A106)</f>
        <v>0</v>
      </c>
      <c r="BJ106" cm="1">
        <f t="array" aca="1" ref="BJ106" ca="1">INDIRECT($A$1&amp;BJ$1&amp;$A106)</f>
        <v>0</v>
      </c>
      <c r="BK106" cm="1">
        <f t="array" aca="1" ref="BK106" ca="1">INDIRECT($A$1&amp;BK$1&amp;$A106)</f>
        <v>0</v>
      </c>
      <c r="BL106" cm="1">
        <f t="array" aca="1" ref="BL106" ca="1">INDIRECT($A$1&amp;BL$1&amp;$A106)</f>
        <v>0</v>
      </c>
      <c r="BM106" cm="1">
        <f t="array" aca="1" ref="BM106" ca="1">INDIRECT($A$1&amp;BM$1&amp;$A106)</f>
        <v>0</v>
      </c>
      <c r="BN106" cm="1">
        <f t="array" aca="1" ref="BN106" ca="1">INDIRECT($A$1&amp;BN$1&amp;$A106)</f>
        <v>0</v>
      </c>
      <c r="BO106" cm="1">
        <f t="array" aca="1" ref="BO106" ca="1">INDIRECT($A$1&amp;BO$1&amp;$A106)</f>
        <v>0</v>
      </c>
      <c r="BP106" cm="1">
        <f t="array" aca="1" ref="BP106" ca="1">INDIRECT($A$1&amp;BP$1&amp;$A106)</f>
        <v>0</v>
      </c>
      <c r="BQ106" cm="1">
        <f t="array" aca="1" ref="BQ106" ca="1">INDIRECT($A$1&amp;BQ$1&amp;$A106)</f>
        <v>0</v>
      </c>
      <c r="BR106" cm="1">
        <f t="array" aca="1" ref="BR106" ca="1">INDIRECT($A$1&amp;BR$1&amp;$A106)</f>
        <v>0</v>
      </c>
      <c r="BS106" cm="1">
        <f t="array" aca="1" ref="BS106" ca="1">INDIRECT($A$1&amp;BS$1&amp;$A106)</f>
        <v>0</v>
      </c>
      <c r="BT106" cm="1">
        <f t="array" aca="1" ref="BT106" ca="1">INDIRECT($A$1&amp;BT$1&amp;$A106)</f>
        <v>0</v>
      </c>
      <c r="BU106" cm="1">
        <f t="array" aca="1" ref="BU106" ca="1">INDIRECT($A$1&amp;BU$1&amp;$A106)</f>
        <v>0</v>
      </c>
    </row>
    <row r="107" spans="1:73" x14ac:dyDescent="0.35">
      <c r="A107" s="65">
        <f t="shared" si="18"/>
        <v>92</v>
      </c>
      <c r="C107" t="str" cm="1">
        <f t="array" aca="1" ref="C107" ca="1">INDIRECT($A$1&amp;C$1&amp;$A107)</f>
        <v>marche_dedougou</v>
      </c>
      <c r="D107">
        <f t="shared" ref="D107:N116" ca="1" si="21">IF(SUM(INDIRECT($A$1&amp;D$1&amp;$A107),INDIRECT($A$1&amp;D$2&amp;$A107),INDIRECT($A$1&amp;D$3&amp;$A107))&gt;0,1,0)</f>
        <v>0</v>
      </c>
      <c r="E107">
        <f t="shared" ca="1" si="21"/>
        <v>0</v>
      </c>
      <c r="F107">
        <f t="shared" ca="1" si="21"/>
        <v>0</v>
      </c>
      <c r="G107">
        <f t="shared" ca="1" si="21"/>
        <v>0</v>
      </c>
      <c r="H107">
        <f t="shared" ca="1" si="21"/>
        <v>0</v>
      </c>
      <c r="I107">
        <f t="shared" ca="1" si="21"/>
        <v>0</v>
      </c>
      <c r="J107">
        <f t="shared" ca="1" si="21"/>
        <v>0</v>
      </c>
      <c r="K107">
        <f t="shared" ca="1" si="21"/>
        <v>0</v>
      </c>
      <c r="L107">
        <f t="shared" ca="1" si="21"/>
        <v>0</v>
      </c>
      <c r="M107">
        <f t="shared" ca="1" si="21"/>
        <v>0</v>
      </c>
      <c r="N107">
        <f t="shared" ca="1" si="21"/>
        <v>0</v>
      </c>
      <c r="P107" cm="1">
        <f t="array" aca="1" ref="P107" ca="1">INDIRECT($A$1&amp;P$1&amp;$A107)</f>
        <v>0</v>
      </c>
      <c r="Q107" cm="1">
        <f t="array" aca="1" ref="Q107" ca="1">INDIRECT($A$1&amp;Q$1&amp;$A107)</f>
        <v>0</v>
      </c>
      <c r="R107" t="str" cm="1">
        <f t="array" aca="1" ref="R107" ca="1">INDIRECT($A$1&amp;R$1&amp;$A107)</f>
        <v>disponible</v>
      </c>
      <c r="S107" cm="1">
        <f t="array" aca="1" ref="S107" ca="1">INDIRECT($A$1&amp;S$1&amp;$A107)</f>
        <v>0</v>
      </c>
      <c r="T107" cm="1">
        <f t="array" aca="1" ref="T107" ca="1">INDIRECT($A$1&amp;T$1&amp;$A107)</f>
        <v>0</v>
      </c>
      <c r="U107" cm="1">
        <f t="array" aca="1" ref="U107" ca="1">INDIRECT($A$1&amp;U$1&amp;$A107)</f>
        <v>0</v>
      </c>
      <c r="V107" cm="1">
        <f t="array" aca="1" ref="V107" ca="1">INDIRECT($A$1&amp;V$1&amp;$A107)</f>
        <v>0</v>
      </c>
      <c r="W107" cm="1">
        <f t="array" aca="1" ref="W107" ca="1">INDIRECT($A$1&amp;W$1&amp;$A107)</f>
        <v>0</v>
      </c>
      <c r="X107" cm="1">
        <f t="array" aca="1" ref="X107" ca="1">INDIRECT($A$1&amp;X$1&amp;$A107)</f>
        <v>0</v>
      </c>
      <c r="Y107" cm="1">
        <f t="array" aca="1" ref="Y107" ca="1">INDIRECT($A$1&amp;Y$1&amp;$A107)</f>
        <v>0</v>
      </c>
      <c r="Z107" cm="1">
        <f t="array" aca="1" ref="Z107" ca="1">INDIRECT($A$1&amp;Z$1&amp;$A107)</f>
        <v>0</v>
      </c>
      <c r="AA107" cm="1">
        <f t="array" aca="1" ref="AA107" ca="1">INDIRECT($A$1&amp;AA$1&amp;$A107)</f>
        <v>0</v>
      </c>
      <c r="AB107" cm="1">
        <f t="array" aca="1" ref="AB107" ca="1">INDIRECT($A$1&amp;AB$1&amp;$A107)</f>
        <v>0</v>
      </c>
      <c r="AC107" cm="1">
        <f t="array" aca="1" ref="AC107" ca="1">INDIRECT($A$1&amp;AC$1&amp;$A107)</f>
        <v>0</v>
      </c>
      <c r="AD107" cm="1">
        <f t="array" aca="1" ref="AD107" ca="1">INDIRECT($A$1&amp;AD$1&amp;$A107)</f>
        <v>0</v>
      </c>
      <c r="AE107" cm="1">
        <f t="array" aca="1" ref="AE107" ca="1">INDIRECT($A$1&amp;AE$1&amp;$A107)</f>
        <v>0</v>
      </c>
      <c r="AF107" cm="1">
        <f t="array" aca="1" ref="AF107" ca="1">INDIRECT($A$1&amp;AF$1&amp;$A107)</f>
        <v>0</v>
      </c>
      <c r="AG107" cm="1">
        <f t="array" aca="1" ref="AG107" ca="1">INDIRECT($A$1&amp;AG$1&amp;$A107)</f>
        <v>0</v>
      </c>
      <c r="AH107" cm="1">
        <f t="array" aca="1" ref="AH107" ca="1">INDIRECT($A$1&amp;AH$1&amp;$A107)</f>
        <v>0</v>
      </c>
      <c r="AI107" t="str" cm="1">
        <f t="array" aca="1" ref="AI107" ca="1">INDIRECT($A$1&amp;AI$1&amp;$A107)</f>
        <v>disponible</v>
      </c>
      <c r="AJ107" cm="1">
        <f t="array" aca="1" ref="AJ107" ca="1">INDIRECT($A$1&amp;AJ$1&amp;$A107)</f>
        <v>0</v>
      </c>
      <c r="AK107" t="str" cm="1">
        <f t="array" aca="1" ref="AK107" ca="1">INDIRECT($A$1&amp;AK$1&amp;$A107)</f>
        <v>disponible</v>
      </c>
      <c r="AM107">
        <f t="shared" ref="AM107:AS116" ca="1" si="22">IF(SUM(INDIRECT($A$1&amp;AM$1&amp;$A107),INDIRECT($A$1&amp;AM$2&amp;$A107),INDIRECT($A$1&amp;AM$3&amp;$A107),INDIRECT($A$1&amp;AM$4&amp;$A107),INDIRECT($A$1&amp;AM$5&amp;$A107),INDIRECT($A$1&amp;AM$6&amp;$A107),INDIRECT($A$1&amp;AM$7&amp;$A107))&gt;0,1,0)</f>
        <v>0</v>
      </c>
      <c r="AN107">
        <f t="shared" ca="1" si="22"/>
        <v>0</v>
      </c>
      <c r="AO107">
        <f t="shared" ca="1" si="22"/>
        <v>0</v>
      </c>
      <c r="AP107">
        <f t="shared" ca="1" si="22"/>
        <v>0</v>
      </c>
      <c r="AQ107">
        <f t="shared" ca="1" si="22"/>
        <v>0</v>
      </c>
      <c r="AR107">
        <f t="shared" ca="1" si="22"/>
        <v>0</v>
      </c>
      <c r="AS107">
        <f t="shared" ca="1" si="22"/>
        <v>0</v>
      </c>
      <c r="AU107" cm="1">
        <f t="array" aca="1" ref="AU107" ca="1">INDIRECT($A$1&amp;AU$1&amp;$A107)</f>
        <v>0</v>
      </c>
      <c r="AV107" cm="1">
        <f t="array" aca="1" ref="AV107" ca="1">INDIRECT($A$1&amp;AV$1&amp;$A107)</f>
        <v>0</v>
      </c>
      <c r="AW107" cm="1">
        <f t="array" aca="1" ref="AW107" ca="1">INDIRECT($A$1&amp;AW$1&amp;$A107)</f>
        <v>0</v>
      </c>
      <c r="AX107" cm="1">
        <f t="array" aca="1" ref="AX107" ca="1">INDIRECT($A$1&amp;AX$1&amp;$A107)</f>
        <v>0</v>
      </c>
      <c r="AY107" cm="1">
        <f t="array" aca="1" ref="AY107" ca="1">INDIRECT($A$1&amp;AY$1&amp;$A107)</f>
        <v>0</v>
      </c>
      <c r="AZ107" cm="1">
        <f t="array" aca="1" ref="AZ107" ca="1">INDIRECT($A$1&amp;AZ$1&amp;$A107)</f>
        <v>0</v>
      </c>
      <c r="BA107" cm="1">
        <f t="array" aca="1" ref="BA107" ca="1">INDIRECT($A$1&amp;BA$1&amp;$A107)</f>
        <v>0</v>
      </c>
      <c r="BB107" cm="1">
        <f t="array" aca="1" ref="BB107" ca="1">INDIRECT($A$1&amp;BB$1&amp;$A107)</f>
        <v>0</v>
      </c>
      <c r="BC107" cm="1">
        <f t="array" aca="1" ref="BC107" ca="1">INDIRECT($A$1&amp;BC$1&amp;$A107)</f>
        <v>0</v>
      </c>
      <c r="BD107" cm="1">
        <f t="array" aca="1" ref="BD107" ca="1">INDIRECT($A$1&amp;BD$1&amp;$A107)</f>
        <v>0</v>
      </c>
      <c r="BE107" cm="1">
        <f t="array" aca="1" ref="BE107" ca="1">INDIRECT($A$1&amp;BE$1&amp;$A107)</f>
        <v>0</v>
      </c>
      <c r="BF107" cm="1">
        <f t="array" aca="1" ref="BF107" ca="1">INDIRECT($A$1&amp;BF$1&amp;$A107)</f>
        <v>0</v>
      </c>
      <c r="BG107" cm="1">
        <f t="array" aca="1" ref="BG107" ca="1">INDIRECT($A$1&amp;BG$1&amp;$A107)</f>
        <v>0</v>
      </c>
      <c r="BH107" cm="1">
        <f t="array" aca="1" ref="BH107" ca="1">INDIRECT($A$1&amp;BH$1&amp;$A107)</f>
        <v>0</v>
      </c>
      <c r="BI107" cm="1">
        <f t="array" aca="1" ref="BI107" ca="1">INDIRECT($A$1&amp;BI$1&amp;$A107)</f>
        <v>0</v>
      </c>
      <c r="BJ107" cm="1">
        <f t="array" aca="1" ref="BJ107" ca="1">INDIRECT($A$1&amp;BJ$1&amp;$A107)</f>
        <v>0</v>
      </c>
      <c r="BK107" cm="1">
        <f t="array" aca="1" ref="BK107" ca="1">INDIRECT($A$1&amp;BK$1&amp;$A107)</f>
        <v>0</v>
      </c>
      <c r="BL107" cm="1">
        <f t="array" aca="1" ref="BL107" ca="1">INDIRECT($A$1&amp;BL$1&amp;$A107)</f>
        <v>0</v>
      </c>
      <c r="BM107" cm="1">
        <f t="array" aca="1" ref="BM107" ca="1">INDIRECT($A$1&amp;BM$1&amp;$A107)</f>
        <v>0</v>
      </c>
      <c r="BN107" cm="1">
        <f t="array" aca="1" ref="BN107" ca="1">INDIRECT($A$1&amp;BN$1&amp;$A107)</f>
        <v>0</v>
      </c>
      <c r="BO107" cm="1">
        <f t="array" aca="1" ref="BO107" ca="1">INDIRECT($A$1&amp;BO$1&amp;$A107)</f>
        <v>0</v>
      </c>
      <c r="BP107" cm="1">
        <f t="array" aca="1" ref="BP107" ca="1">INDIRECT($A$1&amp;BP$1&amp;$A107)</f>
        <v>0</v>
      </c>
      <c r="BQ107" cm="1">
        <f t="array" aca="1" ref="BQ107" ca="1">INDIRECT($A$1&amp;BQ$1&amp;$A107)</f>
        <v>0</v>
      </c>
      <c r="BR107" cm="1">
        <f t="array" aca="1" ref="BR107" ca="1">INDIRECT($A$1&amp;BR$1&amp;$A107)</f>
        <v>0</v>
      </c>
      <c r="BS107" cm="1">
        <f t="array" aca="1" ref="BS107" ca="1">INDIRECT($A$1&amp;BS$1&amp;$A107)</f>
        <v>0</v>
      </c>
      <c r="BT107" cm="1">
        <f t="array" aca="1" ref="BT107" ca="1">INDIRECT($A$1&amp;BT$1&amp;$A107)</f>
        <v>0</v>
      </c>
      <c r="BU107" cm="1">
        <f t="array" aca="1" ref="BU107" ca="1">INDIRECT($A$1&amp;BU$1&amp;$A107)</f>
        <v>0</v>
      </c>
    </row>
    <row r="108" spans="1:73" x14ac:dyDescent="0.35">
      <c r="A108" s="65">
        <f t="shared" si="18"/>
        <v>93</v>
      </c>
      <c r="C108" t="str" cm="1">
        <f t="array" aca="1" ref="C108" ca="1">INDIRECT($A$1&amp;C$1&amp;$A108)</f>
        <v>marche_dedougou</v>
      </c>
      <c r="D108">
        <f t="shared" ca="1" si="21"/>
        <v>0</v>
      </c>
      <c r="E108">
        <f t="shared" ca="1" si="21"/>
        <v>0</v>
      </c>
      <c r="F108">
        <f t="shared" ca="1" si="21"/>
        <v>0</v>
      </c>
      <c r="G108">
        <f t="shared" ca="1" si="21"/>
        <v>0</v>
      </c>
      <c r="H108">
        <f t="shared" ca="1" si="21"/>
        <v>0</v>
      </c>
      <c r="I108">
        <f t="shared" ca="1" si="21"/>
        <v>0</v>
      </c>
      <c r="J108">
        <f t="shared" ca="1" si="21"/>
        <v>0</v>
      </c>
      <c r="K108">
        <f t="shared" ca="1" si="21"/>
        <v>0</v>
      </c>
      <c r="L108">
        <f t="shared" ca="1" si="21"/>
        <v>0</v>
      </c>
      <c r="M108">
        <f t="shared" ca="1" si="21"/>
        <v>0</v>
      </c>
      <c r="N108">
        <f t="shared" ca="1" si="21"/>
        <v>0</v>
      </c>
      <c r="P108" cm="1">
        <f t="array" aca="1" ref="P108" ca="1">INDIRECT($A$1&amp;P$1&amp;$A108)</f>
        <v>0</v>
      </c>
      <c r="Q108" cm="1">
        <f t="array" aca="1" ref="Q108" ca="1">INDIRECT($A$1&amp;Q$1&amp;$A108)</f>
        <v>0</v>
      </c>
      <c r="R108" cm="1">
        <f t="array" aca="1" ref="R108" ca="1">INDIRECT($A$1&amp;R$1&amp;$A108)</f>
        <v>0</v>
      </c>
      <c r="S108" t="str" cm="1">
        <f t="array" aca="1" ref="S108" ca="1">INDIRECT($A$1&amp;S$1&amp;$A108)</f>
        <v>disponible</v>
      </c>
      <c r="T108" cm="1">
        <f t="array" aca="1" ref="T108" ca="1">INDIRECT($A$1&amp;T$1&amp;$A108)</f>
        <v>0</v>
      </c>
      <c r="U108" t="str" cm="1">
        <f t="array" aca="1" ref="U108" ca="1">INDIRECT($A$1&amp;U$1&amp;$A108)</f>
        <v>disponible</v>
      </c>
      <c r="V108" t="str" cm="1">
        <f t="array" aca="1" ref="V108" ca="1">INDIRECT($A$1&amp;V$1&amp;$A108)</f>
        <v>disponible</v>
      </c>
      <c r="W108" cm="1">
        <f t="array" aca="1" ref="W108" ca="1">INDIRECT($A$1&amp;W$1&amp;$A108)</f>
        <v>0</v>
      </c>
      <c r="X108" cm="1">
        <f t="array" aca="1" ref="X108" ca="1">INDIRECT($A$1&amp;X$1&amp;$A108)</f>
        <v>0</v>
      </c>
      <c r="Y108" cm="1">
        <f t="array" aca="1" ref="Y108" ca="1">INDIRECT($A$1&amp;Y$1&amp;$A108)</f>
        <v>0</v>
      </c>
      <c r="Z108" cm="1">
        <f t="array" aca="1" ref="Z108" ca="1">INDIRECT($A$1&amp;Z$1&amp;$A108)</f>
        <v>0</v>
      </c>
      <c r="AA108" cm="1">
        <f t="array" aca="1" ref="AA108" ca="1">INDIRECT($A$1&amp;AA$1&amp;$A108)</f>
        <v>0</v>
      </c>
      <c r="AB108" cm="1">
        <f t="array" aca="1" ref="AB108" ca="1">INDIRECT($A$1&amp;AB$1&amp;$A108)</f>
        <v>0</v>
      </c>
      <c r="AC108" cm="1">
        <f t="array" aca="1" ref="AC108" ca="1">INDIRECT($A$1&amp;AC$1&amp;$A108)</f>
        <v>0</v>
      </c>
      <c r="AD108" cm="1">
        <f t="array" aca="1" ref="AD108" ca="1">INDIRECT($A$1&amp;AD$1&amp;$A108)</f>
        <v>0</v>
      </c>
      <c r="AE108" cm="1">
        <f t="array" aca="1" ref="AE108" ca="1">INDIRECT($A$1&amp;AE$1&amp;$A108)</f>
        <v>0</v>
      </c>
      <c r="AF108" cm="1">
        <f t="array" aca="1" ref="AF108" ca="1">INDIRECT($A$1&amp;AF$1&amp;$A108)</f>
        <v>0</v>
      </c>
      <c r="AG108" cm="1">
        <f t="array" aca="1" ref="AG108" ca="1">INDIRECT($A$1&amp;AG$1&amp;$A108)</f>
        <v>0</v>
      </c>
      <c r="AH108" cm="1">
        <f t="array" aca="1" ref="AH108" ca="1">INDIRECT($A$1&amp;AH$1&amp;$A108)</f>
        <v>0</v>
      </c>
      <c r="AI108" cm="1">
        <f t="array" aca="1" ref="AI108" ca="1">INDIRECT($A$1&amp;AI$1&amp;$A108)</f>
        <v>0</v>
      </c>
      <c r="AJ108" cm="1">
        <f t="array" aca="1" ref="AJ108" ca="1">INDIRECT($A$1&amp;AJ$1&amp;$A108)</f>
        <v>0</v>
      </c>
      <c r="AK108" t="str" cm="1">
        <f t="array" aca="1" ref="AK108" ca="1">INDIRECT($A$1&amp;AK$1&amp;$A108)</f>
        <v>disponible</v>
      </c>
      <c r="AM108">
        <f t="shared" ca="1" si="22"/>
        <v>0</v>
      </c>
      <c r="AN108">
        <f t="shared" ca="1" si="22"/>
        <v>0</v>
      </c>
      <c r="AO108">
        <f t="shared" ca="1" si="22"/>
        <v>0</v>
      </c>
      <c r="AP108">
        <f t="shared" ca="1" si="22"/>
        <v>0</v>
      </c>
      <c r="AQ108">
        <f t="shared" ca="1" si="22"/>
        <v>0</v>
      </c>
      <c r="AR108">
        <f t="shared" ca="1" si="22"/>
        <v>0</v>
      </c>
      <c r="AS108">
        <f t="shared" ca="1" si="22"/>
        <v>0</v>
      </c>
      <c r="AU108" cm="1">
        <f t="array" aca="1" ref="AU108" ca="1">INDIRECT($A$1&amp;AU$1&amp;$A108)</f>
        <v>0</v>
      </c>
      <c r="AV108" cm="1">
        <f t="array" aca="1" ref="AV108" ca="1">INDIRECT($A$1&amp;AV$1&amp;$A108)</f>
        <v>0</v>
      </c>
      <c r="AW108" cm="1">
        <f t="array" aca="1" ref="AW108" ca="1">INDIRECT($A$1&amp;AW$1&amp;$A108)</f>
        <v>0</v>
      </c>
      <c r="AX108" cm="1">
        <f t="array" aca="1" ref="AX108" ca="1">INDIRECT($A$1&amp;AX$1&amp;$A108)</f>
        <v>0</v>
      </c>
      <c r="AY108" cm="1">
        <f t="array" aca="1" ref="AY108" ca="1">INDIRECT($A$1&amp;AY$1&amp;$A108)</f>
        <v>0</v>
      </c>
      <c r="AZ108" cm="1">
        <f t="array" aca="1" ref="AZ108" ca="1">INDIRECT($A$1&amp;AZ$1&amp;$A108)</f>
        <v>0</v>
      </c>
      <c r="BA108" cm="1">
        <f t="array" aca="1" ref="BA108" ca="1">INDIRECT($A$1&amp;BA$1&amp;$A108)</f>
        <v>0</v>
      </c>
      <c r="BB108" cm="1">
        <f t="array" aca="1" ref="BB108" ca="1">INDIRECT($A$1&amp;BB$1&amp;$A108)</f>
        <v>0</v>
      </c>
      <c r="BC108" cm="1">
        <f t="array" aca="1" ref="BC108" ca="1">INDIRECT($A$1&amp;BC$1&amp;$A108)</f>
        <v>0</v>
      </c>
      <c r="BD108" cm="1">
        <f t="array" aca="1" ref="BD108" ca="1">INDIRECT($A$1&amp;BD$1&amp;$A108)</f>
        <v>0</v>
      </c>
      <c r="BE108" cm="1">
        <f t="array" aca="1" ref="BE108" ca="1">INDIRECT($A$1&amp;BE$1&amp;$A108)</f>
        <v>0</v>
      </c>
      <c r="BF108" cm="1">
        <f t="array" aca="1" ref="BF108" ca="1">INDIRECT($A$1&amp;BF$1&amp;$A108)</f>
        <v>0</v>
      </c>
      <c r="BG108" cm="1">
        <f t="array" aca="1" ref="BG108" ca="1">INDIRECT($A$1&amp;BG$1&amp;$A108)</f>
        <v>0</v>
      </c>
      <c r="BH108" cm="1">
        <f t="array" aca="1" ref="BH108" ca="1">INDIRECT($A$1&amp;BH$1&amp;$A108)</f>
        <v>0</v>
      </c>
      <c r="BI108" cm="1">
        <f t="array" aca="1" ref="BI108" ca="1">INDIRECT($A$1&amp;BI$1&amp;$A108)</f>
        <v>0</v>
      </c>
      <c r="BJ108" cm="1">
        <f t="array" aca="1" ref="BJ108" ca="1">INDIRECT($A$1&amp;BJ$1&amp;$A108)</f>
        <v>0</v>
      </c>
      <c r="BK108" cm="1">
        <f t="array" aca="1" ref="BK108" ca="1">INDIRECT($A$1&amp;BK$1&amp;$A108)</f>
        <v>0</v>
      </c>
      <c r="BL108" cm="1">
        <f t="array" aca="1" ref="BL108" ca="1">INDIRECT($A$1&amp;BL$1&amp;$A108)</f>
        <v>0</v>
      </c>
      <c r="BM108" cm="1">
        <f t="array" aca="1" ref="BM108" ca="1">INDIRECT($A$1&amp;BM$1&amp;$A108)</f>
        <v>0</v>
      </c>
      <c r="BN108" cm="1">
        <f t="array" aca="1" ref="BN108" ca="1">INDIRECT($A$1&amp;BN$1&amp;$A108)</f>
        <v>0</v>
      </c>
      <c r="BO108" cm="1">
        <f t="array" aca="1" ref="BO108" ca="1">INDIRECT($A$1&amp;BO$1&amp;$A108)</f>
        <v>0</v>
      </c>
      <c r="BP108" cm="1">
        <f t="array" aca="1" ref="BP108" ca="1">INDIRECT($A$1&amp;BP$1&amp;$A108)</f>
        <v>0</v>
      </c>
      <c r="BQ108" cm="1">
        <f t="array" aca="1" ref="BQ108" ca="1">INDIRECT($A$1&amp;BQ$1&amp;$A108)</f>
        <v>0</v>
      </c>
      <c r="BR108" cm="1">
        <f t="array" aca="1" ref="BR108" ca="1">INDIRECT($A$1&amp;BR$1&amp;$A108)</f>
        <v>0</v>
      </c>
      <c r="BS108" cm="1">
        <f t="array" aca="1" ref="BS108" ca="1">INDIRECT($A$1&amp;BS$1&amp;$A108)</f>
        <v>0</v>
      </c>
      <c r="BT108" cm="1">
        <f t="array" aca="1" ref="BT108" ca="1">INDIRECT($A$1&amp;BT$1&amp;$A108)</f>
        <v>0</v>
      </c>
      <c r="BU108" cm="1">
        <f t="array" aca="1" ref="BU108" ca="1">INDIRECT($A$1&amp;BU$1&amp;$A108)</f>
        <v>0</v>
      </c>
    </row>
    <row r="109" spans="1:73" x14ac:dyDescent="0.35">
      <c r="A109" s="65">
        <f t="shared" si="18"/>
        <v>94</v>
      </c>
      <c r="C109" t="str" cm="1">
        <f t="array" aca="1" ref="C109" ca="1">INDIRECT($A$1&amp;C$1&amp;$A109)</f>
        <v>marche_dedougou</v>
      </c>
      <c r="D109">
        <f t="shared" ca="1" si="21"/>
        <v>0</v>
      </c>
      <c r="E109">
        <f t="shared" ca="1" si="21"/>
        <v>0</v>
      </c>
      <c r="F109">
        <f t="shared" ca="1" si="21"/>
        <v>0</v>
      </c>
      <c r="G109">
        <f t="shared" ca="1" si="21"/>
        <v>0</v>
      </c>
      <c r="H109">
        <f t="shared" ca="1" si="21"/>
        <v>0</v>
      </c>
      <c r="I109">
        <f t="shared" ca="1" si="21"/>
        <v>0</v>
      </c>
      <c r="J109">
        <f t="shared" ca="1" si="21"/>
        <v>0</v>
      </c>
      <c r="K109">
        <f t="shared" ca="1" si="21"/>
        <v>0</v>
      </c>
      <c r="L109">
        <f t="shared" ca="1" si="21"/>
        <v>0</v>
      </c>
      <c r="M109">
        <f t="shared" ca="1" si="21"/>
        <v>0</v>
      </c>
      <c r="N109">
        <f t="shared" ca="1" si="21"/>
        <v>0</v>
      </c>
      <c r="P109" cm="1">
        <f t="array" aca="1" ref="P109" ca="1">INDIRECT($A$1&amp;P$1&amp;$A109)</f>
        <v>0</v>
      </c>
      <c r="Q109" cm="1">
        <f t="array" aca="1" ref="Q109" ca="1">INDIRECT($A$1&amp;Q$1&amp;$A109)</f>
        <v>0</v>
      </c>
      <c r="R109" t="str" cm="1">
        <f t="array" aca="1" ref="R109" ca="1">INDIRECT($A$1&amp;R$1&amp;$A109)</f>
        <v>disponible</v>
      </c>
      <c r="S109" cm="1">
        <f t="array" aca="1" ref="S109" ca="1">INDIRECT($A$1&amp;S$1&amp;$A109)</f>
        <v>0</v>
      </c>
      <c r="T109" cm="1">
        <f t="array" aca="1" ref="T109" ca="1">INDIRECT($A$1&amp;T$1&amp;$A109)</f>
        <v>0</v>
      </c>
      <c r="U109" cm="1">
        <f t="array" aca="1" ref="U109" ca="1">INDIRECT($A$1&amp;U$1&amp;$A109)</f>
        <v>0</v>
      </c>
      <c r="V109" cm="1">
        <f t="array" aca="1" ref="V109" ca="1">INDIRECT($A$1&amp;V$1&amp;$A109)</f>
        <v>0</v>
      </c>
      <c r="W109" cm="1">
        <f t="array" aca="1" ref="W109" ca="1">INDIRECT($A$1&amp;W$1&amp;$A109)</f>
        <v>0</v>
      </c>
      <c r="X109" t="str" cm="1">
        <f t="array" aca="1" ref="X109" ca="1">INDIRECT($A$1&amp;X$1&amp;$A109)</f>
        <v>disponible</v>
      </c>
      <c r="Y109" cm="1">
        <f t="array" aca="1" ref="Y109" ca="1">INDIRECT($A$1&amp;Y$1&amp;$A109)</f>
        <v>0</v>
      </c>
      <c r="Z109" cm="1">
        <f t="array" aca="1" ref="Z109" ca="1">INDIRECT($A$1&amp;Z$1&amp;$A109)</f>
        <v>0</v>
      </c>
      <c r="AA109" cm="1">
        <f t="array" aca="1" ref="AA109" ca="1">INDIRECT($A$1&amp;AA$1&amp;$A109)</f>
        <v>0</v>
      </c>
      <c r="AB109" cm="1">
        <f t="array" aca="1" ref="AB109" ca="1">INDIRECT($A$1&amp;AB$1&amp;$A109)</f>
        <v>0</v>
      </c>
      <c r="AC109" cm="1">
        <f t="array" aca="1" ref="AC109" ca="1">INDIRECT($A$1&amp;AC$1&amp;$A109)</f>
        <v>0</v>
      </c>
      <c r="AD109" cm="1">
        <f t="array" aca="1" ref="AD109" ca="1">INDIRECT($A$1&amp;AD$1&amp;$A109)</f>
        <v>0</v>
      </c>
      <c r="AE109" cm="1">
        <f t="array" aca="1" ref="AE109" ca="1">INDIRECT($A$1&amp;AE$1&amp;$A109)</f>
        <v>0</v>
      </c>
      <c r="AF109" cm="1">
        <f t="array" aca="1" ref="AF109" ca="1">INDIRECT($A$1&amp;AF$1&amp;$A109)</f>
        <v>0</v>
      </c>
      <c r="AG109" cm="1">
        <f t="array" aca="1" ref="AG109" ca="1">INDIRECT($A$1&amp;AG$1&amp;$A109)</f>
        <v>0</v>
      </c>
      <c r="AH109" cm="1">
        <f t="array" aca="1" ref="AH109" ca="1">INDIRECT($A$1&amp;AH$1&amp;$A109)</f>
        <v>0</v>
      </c>
      <c r="AI109" t="str" cm="1">
        <f t="array" aca="1" ref="AI109" ca="1">INDIRECT($A$1&amp;AI$1&amp;$A109)</f>
        <v>disponible</v>
      </c>
      <c r="AJ109" cm="1">
        <f t="array" aca="1" ref="AJ109" ca="1">INDIRECT($A$1&amp;AJ$1&amp;$A109)</f>
        <v>0</v>
      </c>
      <c r="AK109" t="str" cm="1">
        <f t="array" aca="1" ref="AK109" ca="1">INDIRECT($A$1&amp;AK$1&amp;$A109)</f>
        <v>disponible</v>
      </c>
      <c r="AM109">
        <f t="shared" ca="1" si="22"/>
        <v>0</v>
      </c>
      <c r="AN109">
        <f t="shared" ca="1" si="22"/>
        <v>0</v>
      </c>
      <c r="AO109">
        <f t="shared" ca="1" si="22"/>
        <v>0</v>
      </c>
      <c r="AP109">
        <f t="shared" ca="1" si="22"/>
        <v>0</v>
      </c>
      <c r="AQ109">
        <f t="shared" ca="1" si="22"/>
        <v>0</v>
      </c>
      <c r="AR109">
        <f t="shared" ca="1" si="22"/>
        <v>0</v>
      </c>
      <c r="AS109">
        <f t="shared" ca="1" si="22"/>
        <v>0</v>
      </c>
      <c r="AU109" cm="1">
        <f t="array" aca="1" ref="AU109" ca="1">INDIRECT($A$1&amp;AU$1&amp;$A109)</f>
        <v>0</v>
      </c>
      <c r="AV109" cm="1">
        <f t="array" aca="1" ref="AV109" ca="1">INDIRECT($A$1&amp;AV$1&amp;$A109)</f>
        <v>0</v>
      </c>
      <c r="AW109" cm="1">
        <f t="array" aca="1" ref="AW109" ca="1">INDIRECT($A$1&amp;AW$1&amp;$A109)</f>
        <v>0</v>
      </c>
      <c r="AX109" cm="1">
        <f t="array" aca="1" ref="AX109" ca="1">INDIRECT($A$1&amp;AX$1&amp;$A109)</f>
        <v>0</v>
      </c>
      <c r="AY109" cm="1">
        <f t="array" aca="1" ref="AY109" ca="1">INDIRECT($A$1&amp;AY$1&amp;$A109)</f>
        <v>0</v>
      </c>
      <c r="AZ109" cm="1">
        <f t="array" aca="1" ref="AZ109" ca="1">INDIRECT($A$1&amp;AZ$1&amp;$A109)</f>
        <v>0</v>
      </c>
      <c r="BA109" cm="1">
        <f t="array" aca="1" ref="BA109" ca="1">INDIRECT($A$1&amp;BA$1&amp;$A109)</f>
        <v>0</v>
      </c>
      <c r="BB109" cm="1">
        <f t="array" aca="1" ref="BB109" ca="1">INDIRECT($A$1&amp;BB$1&amp;$A109)</f>
        <v>0</v>
      </c>
      <c r="BC109" cm="1">
        <f t="array" aca="1" ref="BC109" ca="1">INDIRECT($A$1&amp;BC$1&amp;$A109)</f>
        <v>0</v>
      </c>
      <c r="BD109" cm="1">
        <f t="array" aca="1" ref="BD109" ca="1">INDIRECT($A$1&amp;BD$1&amp;$A109)</f>
        <v>0</v>
      </c>
      <c r="BE109" cm="1">
        <f t="array" aca="1" ref="BE109" ca="1">INDIRECT($A$1&amp;BE$1&amp;$A109)</f>
        <v>0</v>
      </c>
      <c r="BF109" cm="1">
        <f t="array" aca="1" ref="BF109" ca="1">INDIRECT($A$1&amp;BF$1&amp;$A109)</f>
        <v>0</v>
      </c>
      <c r="BG109" cm="1">
        <f t="array" aca="1" ref="BG109" ca="1">INDIRECT($A$1&amp;BG$1&amp;$A109)</f>
        <v>0</v>
      </c>
      <c r="BH109" cm="1">
        <f t="array" aca="1" ref="BH109" ca="1">INDIRECT($A$1&amp;BH$1&amp;$A109)</f>
        <v>0</v>
      </c>
      <c r="BI109" cm="1">
        <f t="array" aca="1" ref="BI109" ca="1">INDIRECT($A$1&amp;BI$1&amp;$A109)</f>
        <v>0</v>
      </c>
      <c r="BJ109" cm="1">
        <f t="array" aca="1" ref="BJ109" ca="1">INDIRECT($A$1&amp;BJ$1&amp;$A109)</f>
        <v>0</v>
      </c>
      <c r="BK109" cm="1">
        <f t="array" aca="1" ref="BK109" ca="1">INDIRECT($A$1&amp;BK$1&amp;$A109)</f>
        <v>0</v>
      </c>
      <c r="BL109" cm="1">
        <f t="array" aca="1" ref="BL109" ca="1">INDIRECT($A$1&amp;BL$1&amp;$A109)</f>
        <v>0</v>
      </c>
      <c r="BM109" cm="1">
        <f t="array" aca="1" ref="BM109" ca="1">INDIRECT($A$1&amp;BM$1&amp;$A109)</f>
        <v>0</v>
      </c>
      <c r="BN109" cm="1">
        <f t="array" aca="1" ref="BN109" ca="1">INDIRECT($A$1&amp;BN$1&amp;$A109)</f>
        <v>0</v>
      </c>
      <c r="BO109" cm="1">
        <f t="array" aca="1" ref="BO109" ca="1">INDIRECT($A$1&amp;BO$1&amp;$A109)</f>
        <v>0</v>
      </c>
      <c r="BP109" cm="1">
        <f t="array" aca="1" ref="BP109" ca="1">INDIRECT($A$1&amp;BP$1&amp;$A109)</f>
        <v>0</v>
      </c>
      <c r="BQ109" cm="1">
        <f t="array" aca="1" ref="BQ109" ca="1">INDIRECT($A$1&amp;BQ$1&amp;$A109)</f>
        <v>0</v>
      </c>
      <c r="BR109" cm="1">
        <f t="array" aca="1" ref="BR109" ca="1">INDIRECT($A$1&amp;BR$1&amp;$A109)</f>
        <v>0</v>
      </c>
      <c r="BS109" cm="1">
        <f t="array" aca="1" ref="BS109" ca="1">INDIRECT($A$1&amp;BS$1&amp;$A109)</f>
        <v>0</v>
      </c>
      <c r="BT109" cm="1">
        <f t="array" aca="1" ref="BT109" ca="1">INDIRECT($A$1&amp;BT$1&amp;$A109)</f>
        <v>0</v>
      </c>
      <c r="BU109" cm="1">
        <f t="array" aca="1" ref="BU109" ca="1">INDIRECT($A$1&amp;BU$1&amp;$A109)</f>
        <v>0</v>
      </c>
    </row>
    <row r="110" spans="1:73" x14ac:dyDescent="0.35">
      <c r="A110" s="65">
        <f t="shared" si="18"/>
        <v>95</v>
      </c>
      <c r="C110" t="str" cm="1">
        <f t="array" aca="1" ref="C110" ca="1">INDIRECT($A$1&amp;C$1&amp;$A110)</f>
        <v>marche_dedougou</v>
      </c>
      <c r="D110">
        <f t="shared" ca="1" si="21"/>
        <v>0</v>
      </c>
      <c r="E110">
        <f t="shared" ca="1" si="21"/>
        <v>0</v>
      </c>
      <c r="F110">
        <f t="shared" ca="1" si="21"/>
        <v>0</v>
      </c>
      <c r="G110">
        <f t="shared" ca="1" si="21"/>
        <v>0</v>
      </c>
      <c r="H110">
        <f t="shared" ca="1" si="21"/>
        <v>0</v>
      </c>
      <c r="I110">
        <f t="shared" ca="1" si="21"/>
        <v>0</v>
      </c>
      <c r="J110">
        <f t="shared" ca="1" si="21"/>
        <v>0</v>
      </c>
      <c r="K110">
        <f t="shared" ca="1" si="21"/>
        <v>0</v>
      </c>
      <c r="L110">
        <f t="shared" ca="1" si="21"/>
        <v>0</v>
      </c>
      <c r="M110">
        <f t="shared" ca="1" si="21"/>
        <v>0</v>
      </c>
      <c r="N110">
        <f t="shared" ca="1" si="21"/>
        <v>0</v>
      </c>
      <c r="P110" cm="1">
        <f t="array" aca="1" ref="P110" ca="1">INDIRECT($A$1&amp;P$1&amp;$A110)</f>
        <v>0</v>
      </c>
      <c r="Q110" cm="1">
        <f t="array" aca="1" ref="Q110" ca="1">INDIRECT($A$1&amp;Q$1&amp;$A110)</f>
        <v>0</v>
      </c>
      <c r="R110" cm="1">
        <f t="array" aca="1" ref="R110" ca="1">INDIRECT($A$1&amp;R$1&amp;$A110)</f>
        <v>0</v>
      </c>
      <c r="S110" cm="1">
        <f t="array" aca="1" ref="S110" ca="1">INDIRECT($A$1&amp;S$1&amp;$A110)</f>
        <v>0</v>
      </c>
      <c r="T110" cm="1">
        <f t="array" aca="1" ref="T110" ca="1">INDIRECT($A$1&amp;T$1&amp;$A110)</f>
        <v>0</v>
      </c>
      <c r="U110" cm="1">
        <f t="array" aca="1" ref="U110" ca="1">INDIRECT($A$1&amp;U$1&amp;$A110)</f>
        <v>0</v>
      </c>
      <c r="V110" cm="1">
        <f t="array" aca="1" ref="V110" ca="1">INDIRECT($A$1&amp;V$1&amp;$A110)</f>
        <v>0</v>
      </c>
      <c r="W110" cm="1">
        <f t="array" aca="1" ref="W110" ca="1">INDIRECT($A$1&amp;W$1&amp;$A110)</f>
        <v>0</v>
      </c>
      <c r="X110" cm="1">
        <f t="array" aca="1" ref="X110" ca="1">INDIRECT($A$1&amp;X$1&amp;$A110)</f>
        <v>0</v>
      </c>
      <c r="Y110" t="str" cm="1">
        <f t="array" aca="1" ref="Y110" ca="1">INDIRECT($A$1&amp;Y$1&amp;$A110)</f>
        <v>disponible</v>
      </c>
      <c r="Z110" cm="1">
        <f t="array" aca="1" ref="Z110" ca="1">INDIRECT($A$1&amp;Z$1&amp;$A110)</f>
        <v>0</v>
      </c>
      <c r="AA110" cm="1">
        <f t="array" aca="1" ref="AA110" ca="1">INDIRECT($A$1&amp;AA$1&amp;$A110)</f>
        <v>0</v>
      </c>
      <c r="AB110" cm="1">
        <f t="array" aca="1" ref="AB110" ca="1">INDIRECT($A$1&amp;AB$1&amp;$A110)</f>
        <v>0</v>
      </c>
      <c r="AC110" cm="1">
        <f t="array" aca="1" ref="AC110" ca="1">INDIRECT($A$1&amp;AC$1&amp;$A110)</f>
        <v>0</v>
      </c>
      <c r="AD110" cm="1">
        <f t="array" aca="1" ref="AD110" ca="1">INDIRECT($A$1&amp;AD$1&amp;$A110)</f>
        <v>0</v>
      </c>
      <c r="AE110" cm="1">
        <f t="array" aca="1" ref="AE110" ca="1">INDIRECT($A$1&amp;AE$1&amp;$A110)</f>
        <v>0</v>
      </c>
      <c r="AF110" cm="1">
        <f t="array" aca="1" ref="AF110" ca="1">INDIRECT($A$1&amp;AF$1&amp;$A110)</f>
        <v>0</v>
      </c>
      <c r="AG110" cm="1">
        <f t="array" aca="1" ref="AG110" ca="1">INDIRECT($A$1&amp;AG$1&amp;$A110)</f>
        <v>0</v>
      </c>
      <c r="AH110" cm="1">
        <f t="array" aca="1" ref="AH110" ca="1">INDIRECT($A$1&amp;AH$1&amp;$A110)</f>
        <v>0</v>
      </c>
      <c r="AI110" cm="1">
        <f t="array" aca="1" ref="AI110" ca="1">INDIRECT($A$1&amp;AI$1&amp;$A110)</f>
        <v>0</v>
      </c>
      <c r="AJ110" cm="1">
        <f t="array" aca="1" ref="AJ110" ca="1">INDIRECT($A$1&amp;AJ$1&amp;$A110)</f>
        <v>0</v>
      </c>
      <c r="AK110" cm="1">
        <f t="array" aca="1" ref="AK110" ca="1">INDIRECT($A$1&amp;AK$1&amp;$A110)</f>
        <v>0</v>
      </c>
      <c r="AM110">
        <f t="shared" ca="1" si="22"/>
        <v>0</v>
      </c>
      <c r="AN110">
        <f t="shared" ca="1" si="22"/>
        <v>0</v>
      </c>
      <c r="AO110">
        <f t="shared" ca="1" si="22"/>
        <v>0</v>
      </c>
      <c r="AP110">
        <f t="shared" ca="1" si="22"/>
        <v>0</v>
      </c>
      <c r="AQ110">
        <f t="shared" ca="1" si="22"/>
        <v>0</v>
      </c>
      <c r="AR110">
        <f t="shared" ca="1" si="22"/>
        <v>0</v>
      </c>
      <c r="AS110">
        <f t="shared" ca="1" si="22"/>
        <v>0</v>
      </c>
      <c r="AU110" cm="1">
        <f t="array" aca="1" ref="AU110" ca="1">INDIRECT($A$1&amp;AU$1&amp;$A110)</f>
        <v>0</v>
      </c>
      <c r="AV110" cm="1">
        <f t="array" aca="1" ref="AV110" ca="1">INDIRECT($A$1&amp;AV$1&amp;$A110)</f>
        <v>0</v>
      </c>
      <c r="AW110" cm="1">
        <f t="array" aca="1" ref="AW110" ca="1">INDIRECT($A$1&amp;AW$1&amp;$A110)</f>
        <v>0</v>
      </c>
      <c r="AX110" cm="1">
        <f t="array" aca="1" ref="AX110" ca="1">INDIRECT($A$1&amp;AX$1&amp;$A110)</f>
        <v>0</v>
      </c>
      <c r="AY110" cm="1">
        <f t="array" aca="1" ref="AY110" ca="1">INDIRECT($A$1&amp;AY$1&amp;$A110)</f>
        <v>0</v>
      </c>
      <c r="AZ110" cm="1">
        <f t="array" aca="1" ref="AZ110" ca="1">INDIRECT($A$1&amp;AZ$1&amp;$A110)</f>
        <v>0</v>
      </c>
      <c r="BA110" cm="1">
        <f t="array" aca="1" ref="BA110" ca="1">INDIRECT($A$1&amp;BA$1&amp;$A110)</f>
        <v>0</v>
      </c>
      <c r="BB110" cm="1">
        <f t="array" aca="1" ref="BB110" ca="1">INDIRECT($A$1&amp;BB$1&amp;$A110)</f>
        <v>0</v>
      </c>
      <c r="BC110" cm="1">
        <f t="array" aca="1" ref="BC110" ca="1">INDIRECT($A$1&amp;BC$1&amp;$A110)</f>
        <v>0</v>
      </c>
      <c r="BD110" cm="1">
        <f t="array" aca="1" ref="BD110" ca="1">INDIRECT($A$1&amp;BD$1&amp;$A110)</f>
        <v>0</v>
      </c>
      <c r="BE110" cm="1">
        <f t="array" aca="1" ref="BE110" ca="1">INDIRECT($A$1&amp;BE$1&amp;$A110)</f>
        <v>0</v>
      </c>
      <c r="BF110" cm="1">
        <f t="array" aca="1" ref="BF110" ca="1">INDIRECT($A$1&amp;BF$1&amp;$A110)</f>
        <v>0</v>
      </c>
      <c r="BG110" cm="1">
        <f t="array" aca="1" ref="BG110" ca="1">INDIRECT($A$1&amp;BG$1&amp;$A110)</f>
        <v>0</v>
      </c>
      <c r="BH110" cm="1">
        <f t="array" aca="1" ref="BH110" ca="1">INDIRECT($A$1&amp;BH$1&amp;$A110)</f>
        <v>0</v>
      </c>
      <c r="BI110" cm="1">
        <f t="array" aca="1" ref="BI110" ca="1">INDIRECT($A$1&amp;BI$1&amp;$A110)</f>
        <v>0</v>
      </c>
      <c r="BJ110" cm="1">
        <f t="array" aca="1" ref="BJ110" ca="1">INDIRECT($A$1&amp;BJ$1&amp;$A110)</f>
        <v>0</v>
      </c>
      <c r="BK110" cm="1">
        <f t="array" aca="1" ref="BK110" ca="1">INDIRECT($A$1&amp;BK$1&amp;$A110)</f>
        <v>0</v>
      </c>
      <c r="BL110" cm="1">
        <f t="array" aca="1" ref="BL110" ca="1">INDIRECT($A$1&amp;BL$1&amp;$A110)</f>
        <v>0</v>
      </c>
      <c r="BM110" cm="1">
        <f t="array" aca="1" ref="BM110" ca="1">INDIRECT($A$1&amp;BM$1&amp;$A110)</f>
        <v>0</v>
      </c>
      <c r="BN110" cm="1">
        <f t="array" aca="1" ref="BN110" ca="1">INDIRECT($A$1&amp;BN$1&amp;$A110)</f>
        <v>0</v>
      </c>
      <c r="BO110" cm="1">
        <f t="array" aca="1" ref="BO110" ca="1">INDIRECT($A$1&amp;BO$1&amp;$A110)</f>
        <v>0</v>
      </c>
      <c r="BP110" cm="1">
        <f t="array" aca="1" ref="BP110" ca="1">INDIRECT($A$1&amp;BP$1&amp;$A110)</f>
        <v>0</v>
      </c>
      <c r="BQ110" cm="1">
        <f t="array" aca="1" ref="BQ110" ca="1">INDIRECT($A$1&amp;BQ$1&amp;$A110)</f>
        <v>0</v>
      </c>
      <c r="BR110" cm="1">
        <f t="array" aca="1" ref="BR110" ca="1">INDIRECT($A$1&amp;BR$1&amp;$A110)</f>
        <v>0</v>
      </c>
      <c r="BS110" cm="1">
        <f t="array" aca="1" ref="BS110" ca="1">INDIRECT($A$1&amp;BS$1&amp;$A110)</f>
        <v>0</v>
      </c>
      <c r="BT110" cm="1">
        <f t="array" aca="1" ref="BT110" ca="1">INDIRECT($A$1&amp;BT$1&amp;$A110)</f>
        <v>0</v>
      </c>
      <c r="BU110" cm="1">
        <f t="array" aca="1" ref="BU110" ca="1">INDIRECT($A$1&amp;BU$1&amp;$A110)</f>
        <v>0</v>
      </c>
    </row>
    <row r="111" spans="1:73" x14ac:dyDescent="0.35">
      <c r="A111" s="65">
        <f t="shared" si="18"/>
        <v>96</v>
      </c>
      <c r="C111" t="str" cm="1">
        <f t="array" aca="1" ref="C111" ca="1">INDIRECT($A$1&amp;C$1&amp;$A111)</f>
        <v>marche_dedougou</v>
      </c>
      <c r="D111">
        <f t="shared" ca="1" si="21"/>
        <v>0</v>
      </c>
      <c r="E111">
        <f t="shared" ca="1" si="21"/>
        <v>0</v>
      </c>
      <c r="F111">
        <f t="shared" ca="1" si="21"/>
        <v>0</v>
      </c>
      <c r="G111">
        <f t="shared" ca="1" si="21"/>
        <v>0</v>
      </c>
      <c r="H111">
        <f t="shared" ca="1" si="21"/>
        <v>0</v>
      </c>
      <c r="I111">
        <f t="shared" ca="1" si="21"/>
        <v>0</v>
      </c>
      <c r="J111">
        <f t="shared" ca="1" si="21"/>
        <v>1</v>
      </c>
      <c r="K111">
        <f t="shared" ca="1" si="21"/>
        <v>0</v>
      </c>
      <c r="L111">
        <f t="shared" ca="1" si="21"/>
        <v>0</v>
      </c>
      <c r="M111">
        <f t="shared" ca="1" si="21"/>
        <v>0</v>
      </c>
      <c r="N111">
        <f t="shared" ca="1" si="21"/>
        <v>0</v>
      </c>
      <c r="P111" cm="1">
        <f t="array" aca="1" ref="P111" ca="1">INDIRECT($A$1&amp;P$1&amp;$A111)</f>
        <v>0</v>
      </c>
      <c r="Q111" cm="1">
        <f t="array" aca="1" ref="Q111" ca="1">INDIRECT($A$1&amp;Q$1&amp;$A111)</f>
        <v>0</v>
      </c>
      <c r="R111" cm="1">
        <f t="array" aca="1" ref="R111" ca="1">INDIRECT($A$1&amp;R$1&amp;$A111)</f>
        <v>0</v>
      </c>
      <c r="S111" cm="1">
        <f t="array" aca="1" ref="S111" ca="1">INDIRECT($A$1&amp;S$1&amp;$A111)</f>
        <v>0</v>
      </c>
      <c r="T111" cm="1">
        <f t="array" aca="1" ref="T111" ca="1">INDIRECT($A$1&amp;T$1&amp;$A111)</f>
        <v>0</v>
      </c>
      <c r="U111" cm="1">
        <f t="array" aca="1" ref="U111" ca="1">INDIRECT($A$1&amp;U$1&amp;$A111)</f>
        <v>0</v>
      </c>
      <c r="V111" cm="1">
        <f t="array" aca="1" ref="V111" ca="1">INDIRECT($A$1&amp;V$1&amp;$A111)</f>
        <v>0</v>
      </c>
      <c r="W111" cm="1">
        <f t="array" aca="1" ref="W111" ca="1">INDIRECT($A$1&amp;W$1&amp;$A111)</f>
        <v>0</v>
      </c>
      <c r="X111" cm="1">
        <f t="array" aca="1" ref="X111" ca="1">INDIRECT($A$1&amp;X$1&amp;$A111)</f>
        <v>0</v>
      </c>
      <c r="Y111" cm="1">
        <f t="array" aca="1" ref="Y111" ca="1">INDIRECT($A$1&amp;Y$1&amp;$A111)</f>
        <v>0</v>
      </c>
      <c r="Z111" cm="1">
        <f t="array" aca="1" ref="Z111" ca="1">INDIRECT($A$1&amp;Z$1&amp;$A111)</f>
        <v>0</v>
      </c>
      <c r="AA111" cm="1">
        <f t="array" aca="1" ref="AA111" ca="1">INDIRECT($A$1&amp;AA$1&amp;$A111)</f>
        <v>0</v>
      </c>
      <c r="AB111" cm="1">
        <f t="array" aca="1" ref="AB111" ca="1">INDIRECT($A$1&amp;AB$1&amp;$A111)</f>
        <v>0</v>
      </c>
      <c r="AC111" cm="1">
        <f t="array" aca="1" ref="AC111" ca="1">INDIRECT($A$1&amp;AC$1&amp;$A111)</f>
        <v>0</v>
      </c>
      <c r="AD111" cm="1">
        <f t="array" aca="1" ref="AD111" ca="1">INDIRECT($A$1&amp;AD$1&amp;$A111)</f>
        <v>0</v>
      </c>
      <c r="AE111" cm="1">
        <f t="array" aca="1" ref="AE111" ca="1">INDIRECT($A$1&amp;AE$1&amp;$A111)</f>
        <v>0</v>
      </c>
      <c r="AF111" cm="1">
        <f t="array" aca="1" ref="AF111" ca="1">INDIRECT($A$1&amp;AF$1&amp;$A111)</f>
        <v>0</v>
      </c>
      <c r="AG111" t="str" cm="1">
        <f t="array" aca="1" ref="AG111" ca="1">INDIRECT($A$1&amp;AG$1&amp;$A111)</f>
        <v>disponible</v>
      </c>
      <c r="AH111" t="str" cm="1">
        <f t="array" aca="1" ref="AH111" ca="1">INDIRECT($A$1&amp;AH$1&amp;$A111)</f>
        <v>disponible</v>
      </c>
      <c r="AI111" cm="1">
        <f t="array" aca="1" ref="AI111" ca="1">INDIRECT($A$1&amp;AI$1&amp;$A111)</f>
        <v>0</v>
      </c>
      <c r="AJ111" t="str" cm="1">
        <f t="array" aca="1" ref="AJ111" ca="1">INDIRECT($A$1&amp;AJ$1&amp;$A111)</f>
        <v>disponible</v>
      </c>
      <c r="AK111" cm="1">
        <f t="array" aca="1" ref="AK111" ca="1">INDIRECT($A$1&amp;AK$1&amp;$A111)</f>
        <v>0</v>
      </c>
      <c r="AM111">
        <f t="shared" ca="1" si="22"/>
        <v>0</v>
      </c>
      <c r="AN111">
        <f t="shared" ca="1" si="22"/>
        <v>0</v>
      </c>
      <c r="AO111">
        <f t="shared" ca="1" si="22"/>
        <v>0</v>
      </c>
      <c r="AP111">
        <f t="shared" ca="1" si="22"/>
        <v>0</v>
      </c>
      <c r="AQ111">
        <f t="shared" ca="1" si="22"/>
        <v>0</v>
      </c>
      <c r="AR111">
        <f t="shared" ca="1" si="22"/>
        <v>0</v>
      </c>
      <c r="AS111">
        <f t="shared" ca="1" si="22"/>
        <v>0</v>
      </c>
      <c r="AU111" cm="1">
        <f t="array" aca="1" ref="AU111" ca="1">INDIRECT($A$1&amp;AU$1&amp;$A111)</f>
        <v>0</v>
      </c>
      <c r="AV111" cm="1">
        <f t="array" aca="1" ref="AV111" ca="1">INDIRECT($A$1&amp;AV$1&amp;$A111)</f>
        <v>0</v>
      </c>
      <c r="AW111" cm="1">
        <f t="array" aca="1" ref="AW111" ca="1">INDIRECT($A$1&amp;AW$1&amp;$A111)</f>
        <v>0</v>
      </c>
      <c r="AX111" cm="1">
        <f t="array" aca="1" ref="AX111" ca="1">INDIRECT($A$1&amp;AX$1&amp;$A111)</f>
        <v>0</v>
      </c>
      <c r="AY111" cm="1">
        <f t="array" aca="1" ref="AY111" ca="1">INDIRECT($A$1&amp;AY$1&amp;$A111)</f>
        <v>0</v>
      </c>
      <c r="AZ111" cm="1">
        <f t="array" aca="1" ref="AZ111" ca="1">INDIRECT($A$1&amp;AZ$1&amp;$A111)</f>
        <v>0</v>
      </c>
      <c r="BA111" cm="1">
        <f t="array" aca="1" ref="BA111" ca="1">INDIRECT($A$1&amp;BA$1&amp;$A111)</f>
        <v>0</v>
      </c>
      <c r="BB111" cm="1">
        <f t="array" aca="1" ref="BB111" ca="1">INDIRECT($A$1&amp;BB$1&amp;$A111)</f>
        <v>0</v>
      </c>
      <c r="BC111" cm="1">
        <f t="array" aca="1" ref="BC111" ca="1">INDIRECT($A$1&amp;BC$1&amp;$A111)</f>
        <v>0</v>
      </c>
      <c r="BD111" cm="1">
        <f t="array" aca="1" ref="BD111" ca="1">INDIRECT($A$1&amp;BD$1&amp;$A111)</f>
        <v>0</v>
      </c>
      <c r="BE111" cm="1">
        <f t="array" aca="1" ref="BE111" ca="1">INDIRECT($A$1&amp;BE$1&amp;$A111)</f>
        <v>0</v>
      </c>
      <c r="BF111" cm="1">
        <f t="array" aca="1" ref="BF111" ca="1">INDIRECT($A$1&amp;BF$1&amp;$A111)</f>
        <v>0</v>
      </c>
      <c r="BG111" cm="1">
        <f t="array" aca="1" ref="BG111" ca="1">INDIRECT($A$1&amp;BG$1&amp;$A111)</f>
        <v>0</v>
      </c>
      <c r="BH111" cm="1">
        <f t="array" aca="1" ref="BH111" ca="1">INDIRECT($A$1&amp;BH$1&amp;$A111)</f>
        <v>0</v>
      </c>
      <c r="BI111" cm="1">
        <f t="array" aca="1" ref="BI111" ca="1">INDIRECT($A$1&amp;BI$1&amp;$A111)</f>
        <v>0</v>
      </c>
      <c r="BJ111" cm="1">
        <f t="array" aca="1" ref="BJ111" ca="1">INDIRECT($A$1&amp;BJ$1&amp;$A111)</f>
        <v>0</v>
      </c>
      <c r="BK111" cm="1">
        <f t="array" aca="1" ref="BK111" ca="1">INDIRECT($A$1&amp;BK$1&amp;$A111)</f>
        <v>0</v>
      </c>
      <c r="BL111" cm="1">
        <f t="array" aca="1" ref="BL111" ca="1">INDIRECT($A$1&amp;BL$1&amp;$A111)</f>
        <v>0</v>
      </c>
      <c r="BM111" cm="1">
        <f t="array" aca="1" ref="BM111" ca="1">INDIRECT($A$1&amp;BM$1&amp;$A111)</f>
        <v>0</v>
      </c>
      <c r="BN111" cm="1">
        <f t="array" aca="1" ref="BN111" ca="1">INDIRECT($A$1&amp;BN$1&amp;$A111)</f>
        <v>0</v>
      </c>
      <c r="BO111" cm="1">
        <f t="array" aca="1" ref="BO111" ca="1">INDIRECT($A$1&amp;BO$1&amp;$A111)</f>
        <v>0</v>
      </c>
      <c r="BP111" cm="1">
        <f t="array" aca="1" ref="BP111" ca="1">INDIRECT($A$1&amp;BP$1&amp;$A111)</f>
        <v>0</v>
      </c>
      <c r="BQ111" cm="1">
        <f t="array" aca="1" ref="BQ111" ca="1">INDIRECT($A$1&amp;BQ$1&amp;$A111)</f>
        <v>0</v>
      </c>
      <c r="BR111" cm="1">
        <f t="array" aca="1" ref="BR111" ca="1">INDIRECT($A$1&amp;BR$1&amp;$A111)</f>
        <v>0</v>
      </c>
      <c r="BS111" cm="1">
        <f t="array" aca="1" ref="BS111" ca="1">INDIRECT($A$1&amp;BS$1&amp;$A111)</f>
        <v>0</v>
      </c>
      <c r="BT111" cm="1">
        <f t="array" aca="1" ref="BT111" ca="1">INDIRECT($A$1&amp;BT$1&amp;$A111)</f>
        <v>0</v>
      </c>
      <c r="BU111" cm="1">
        <f t="array" aca="1" ref="BU111" ca="1">INDIRECT($A$1&amp;BU$1&amp;$A111)</f>
        <v>0</v>
      </c>
    </row>
    <row r="112" spans="1:73" x14ac:dyDescent="0.35">
      <c r="A112" s="65">
        <f t="shared" si="18"/>
        <v>97</v>
      </c>
      <c r="C112" t="str" cm="1">
        <f t="array" aca="1" ref="C112" ca="1">INDIRECT($A$1&amp;C$1&amp;$A112)</f>
        <v>marche_dedougou</v>
      </c>
      <c r="D112">
        <f t="shared" ca="1" si="21"/>
        <v>0</v>
      </c>
      <c r="E112">
        <f t="shared" ca="1" si="21"/>
        <v>0</v>
      </c>
      <c r="F112">
        <f t="shared" ca="1" si="21"/>
        <v>1</v>
      </c>
      <c r="G112">
        <f t="shared" ca="1" si="21"/>
        <v>0</v>
      </c>
      <c r="H112">
        <f t="shared" ca="1" si="21"/>
        <v>0</v>
      </c>
      <c r="I112">
        <f t="shared" ca="1" si="21"/>
        <v>0</v>
      </c>
      <c r="J112">
        <f t="shared" ca="1" si="21"/>
        <v>0</v>
      </c>
      <c r="K112">
        <f t="shared" ca="1" si="21"/>
        <v>0</v>
      </c>
      <c r="L112">
        <f t="shared" ca="1" si="21"/>
        <v>0</v>
      </c>
      <c r="M112">
        <f t="shared" ca="1" si="21"/>
        <v>0</v>
      </c>
      <c r="N112">
        <f t="shared" ca="1" si="21"/>
        <v>0</v>
      </c>
      <c r="P112" t="str" cm="1">
        <f t="array" aca="1" ref="P112" ca="1">INDIRECT($A$1&amp;P$1&amp;$A112)</f>
        <v>disponible</v>
      </c>
      <c r="Q112" cm="1">
        <f t="array" aca="1" ref="Q112" ca="1">INDIRECT($A$1&amp;Q$1&amp;$A112)</f>
        <v>0</v>
      </c>
      <c r="R112" cm="1">
        <f t="array" aca="1" ref="R112" ca="1">INDIRECT($A$1&amp;R$1&amp;$A112)</f>
        <v>0</v>
      </c>
      <c r="S112" cm="1">
        <f t="array" aca="1" ref="S112" ca="1">INDIRECT($A$1&amp;S$1&amp;$A112)</f>
        <v>0</v>
      </c>
      <c r="T112" cm="1">
        <f t="array" aca="1" ref="T112" ca="1">INDIRECT($A$1&amp;T$1&amp;$A112)</f>
        <v>0</v>
      </c>
      <c r="U112" cm="1">
        <f t="array" aca="1" ref="U112" ca="1">INDIRECT($A$1&amp;U$1&amp;$A112)</f>
        <v>0</v>
      </c>
      <c r="V112" cm="1">
        <f t="array" aca="1" ref="V112" ca="1">INDIRECT($A$1&amp;V$1&amp;$A112)</f>
        <v>0</v>
      </c>
      <c r="W112" cm="1">
        <f t="array" aca="1" ref="W112" ca="1">INDIRECT($A$1&amp;W$1&amp;$A112)</f>
        <v>0</v>
      </c>
      <c r="X112" cm="1">
        <f t="array" aca="1" ref="X112" ca="1">INDIRECT($A$1&amp;X$1&amp;$A112)</f>
        <v>0</v>
      </c>
      <c r="Y112" cm="1">
        <f t="array" aca="1" ref="Y112" ca="1">INDIRECT($A$1&amp;Y$1&amp;$A112)</f>
        <v>0</v>
      </c>
      <c r="Z112" t="str" cm="1">
        <f t="array" aca="1" ref="Z112" ca="1">INDIRECT($A$1&amp;Z$1&amp;$A112)</f>
        <v>disponible</v>
      </c>
      <c r="AA112" t="str" cm="1">
        <f t="array" aca="1" ref="AA112" ca="1">INDIRECT($A$1&amp;AA$1&amp;$A112)</f>
        <v>disponible</v>
      </c>
      <c r="AB112" t="str" cm="1">
        <f t="array" aca="1" ref="AB112" ca="1">INDIRECT($A$1&amp;AB$1&amp;$A112)</f>
        <v>disponible</v>
      </c>
      <c r="AC112" t="str" cm="1">
        <f t="array" aca="1" ref="AC112" ca="1">INDIRECT($A$1&amp;AC$1&amp;$A112)</f>
        <v>disponible</v>
      </c>
      <c r="AD112" t="str" cm="1">
        <f t="array" aca="1" ref="AD112" ca="1">INDIRECT($A$1&amp;AD$1&amp;$A112)</f>
        <v>peudisponible</v>
      </c>
      <c r="AE112" t="str" cm="1">
        <f t="array" aca="1" ref="AE112" ca="1">INDIRECT($A$1&amp;AE$1&amp;$A112)</f>
        <v>disponible</v>
      </c>
      <c r="AF112" t="str" cm="1">
        <f t="array" aca="1" ref="AF112" ca="1">INDIRECT($A$1&amp;AF$1&amp;$A112)</f>
        <v>disponible</v>
      </c>
      <c r="AG112" cm="1">
        <f t="array" aca="1" ref="AG112" ca="1">INDIRECT($A$1&amp;AG$1&amp;$A112)</f>
        <v>0</v>
      </c>
      <c r="AH112" cm="1">
        <f t="array" aca="1" ref="AH112" ca="1">INDIRECT($A$1&amp;AH$1&amp;$A112)</f>
        <v>0</v>
      </c>
      <c r="AI112" cm="1">
        <f t="array" aca="1" ref="AI112" ca="1">INDIRECT($A$1&amp;AI$1&amp;$A112)</f>
        <v>0</v>
      </c>
      <c r="AJ112" cm="1">
        <f t="array" aca="1" ref="AJ112" ca="1">INDIRECT($A$1&amp;AJ$1&amp;$A112)</f>
        <v>0</v>
      </c>
      <c r="AK112" cm="1">
        <f t="array" aca="1" ref="AK112" ca="1">INDIRECT($A$1&amp;AK$1&amp;$A112)</f>
        <v>0</v>
      </c>
      <c r="AM112">
        <f t="shared" ca="1" si="22"/>
        <v>0</v>
      </c>
      <c r="AN112">
        <f t="shared" ca="1" si="22"/>
        <v>0</v>
      </c>
      <c r="AO112">
        <f t="shared" ca="1" si="22"/>
        <v>0</v>
      </c>
      <c r="AP112">
        <f t="shared" ca="1" si="22"/>
        <v>0</v>
      </c>
      <c r="AQ112">
        <f t="shared" ca="1" si="22"/>
        <v>0</v>
      </c>
      <c r="AR112">
        <f t="shared" ca="1" si="22"/>
        <v>0</v>
      </c>
      <c r="AS112">
        <f t="shared" ca="1" si="22"/>
        <v>0</v>
      </c>
      <c r="AU112" cm="1">
        <f t="array" aca="1" ref="AU112" ca="1">INDIRECT($A$1&amp;AU$1&amp;$A112)</f>
        <v>0</v>
      </c>
      <c r="AV112" cm="1">
        <f t="array" aca="1" ref="AV112" ca="1">INDIRECT($A$1&amp;AV$1&amp;$A112)</f>
        <v>0</v>
      </c>
      <c r="AW112" cm="1">
        <f t="array" aca="1" ref="AW112" ca="1">INDIRECT($A$1&amp;AW$1&amp;$A112)</f>
        <v>0</v>
      </c>
      <c r="AX112" cm="1">
        <f t="array" aca="1" ref="AX112" ca="1">INDIRECT($A$1&amp;AX$1&amp;$A112)</f>
        <v>0</v>
      </c>
      <c r="AY112" cm="1">
        <f t="array" aca="1" ref="AY112" ca="1">INDIRECT($A$1&amp;AY$1&amp;$A112)</f>
        <v>0</v>
      </c>
      <c r="AZ112" cm="1">
        <f t="array" aca="1" ref="AZ112" ca="1">INDIRECT($A$1&amp;AZ$1&amp;$A112)</f>
        <v>0</v>
      </c>
      <c r="BA112" cm="1">
        <f t="array" aca="1" ref="BA112" ca="1">INDIRECT($A$1&amp;BA$1&amp;$A112)</f>
        <v>0</v>
      </c>
      <c r="BB112" cm="1">
        <f t="array" aca="1" ref="BB112" ca="1">INDIRECT($A$1&amp;BB$1&amp;$A112)</f>
        <v>0</v>
      </c>
      <c r="BC112" cm="1">
        <f t="array" aca="1" ref="BC112" ca="1">INDIRECT($A$1&amp;BC$1&amp;$A112)</f>
        <v>0</v>
      </c>
      <c r="BD112" cm="1">
        <f t="array" aca="1" ref="BD112" ca="1">INDIRECT($A$1&amp;BD$1&amp;$A112)</f>
        <v>0</v>
      </c>
      <c r="BE112" cm="1">
        <f t="array" aca="1" ref="BE112" ca="1">INDIRECT($A$1&amp;BE$1&amp;$A112)</f>
        <v>0</v>
      </c>
      <c r="BF112" cm="1">
        <f t="array" aca="1" ref="BF112" ca="1">INDIRECT($A$1&amp;BF$1&amp;$A112)</f>
        <v>0</v>
      </c>
      <c r="BG112" cm="1">
        <f t="array" aca="1" ref="BG112" ca="1">INDIRECT($A$1&amp;BG$1&amp;$A112)</f>
        <v>0</v>
      </c>
      <c r="BH112" cm="1">
        <f t="array" aca="1" ref="BH112" ca="1">INDIRECT($A$1&amp;BH$1&amp;$A112)</f>
        <v>0</v>
      </c>
      <c r="BI112" cm="1">
        <f t="array" aca="1" ref="BI112" ca="1">INDIRECT($A$1&amp;BI$1&amp;$A112)</f>
        <v>0</v>
      </c>
      <c r="BJ112" cm="1">
        <f t="array" aca="1" ref="BJ112" ca="1">INDIRECT($A$1&amp;BJ$1&amp;$A112)</f>
        <v>0</v>
      </c>
      <c r="BK112" cm="1">
        <f t="array" aca="1" ref="BK112" ca="1">INDIRECT($A$1&amp;BK$1&amp;$A112)</f>
        <v>0</v>
      </c>
      <c r="BL112" cm="1">
        <f t="array" aca="1" ref="BL112" ca="1">INDIRECT($A$1&amp;BL$1&amp;$A112)</f>
        <v>0</v>
      </c>
      <c r="BM112" cm="1">
        <f t="array" aca="1" ref="BM112" ca="1">INDIRECT($A$1&amp;BM$1&amp;$A112)</f>
        <v>0</v>
      </c>
      <c r="BN112" cm="1">
        <f t="array" aca="1" ref="BN112" ca="1">INDIRECT($A$1&amp;BN$1&amp;$A112)</f>
        <v>0</v>
      </c>
      <c r="BO112" cm="1">
        <f t="array" aca="1" ref="BO112" ca="1">INDIRECT($A$1&amp;BO$1&amp;$A112)</f>
        <v>0</v>
      </c>
      <c r="BP112" cm="1">
        <f t="array" aca="1" ref="BP112" ca="1">INDIRECT($A$1&amp;BP$1&amp;$A112)</f>
        <v>0</v>
      </c>
      <c r="BQ112" cm="1">
        <f t="array" aca="1" ref="BQ112" ca="1">INDIRECT($A$1&amp;BQ$1&amp;$A112)</f>
        <v>0</v>
      </c>
      <c r="BR112" cm="1">
        <f t="array" aca="1" ref="BR112" ca="1">INDIRECT($A$1&amp;BR$1&amp;$A112)</f>
        <v>0</v>
      </c>
      <c r="BS112" cm="1">
        <f t="array" aca="1" ref="BS112" ca="1">INDIRECT($A$1&amp;BS$1&amp;$A112)</f>
        <v>0</v>
      </c>
      <c r="BT112" cm="1">
        <f t="array" aca="1" ref="BT112" ca="1">INDIRECT($A$1&amp;BT$1&amp;$A112)</f>
        <v>0</v>
      </c>
      <c r="BU112" cm="1">
        <f t="array" aca="1" ref="BU112" ca="1">INDIRECT($A$1&amp;BU$1&amp;$A112)</f>
        <v>0</v>
      </c>
    </row>
    <row r="113" spans="1:73" x14ac:dyDescent="0.35">
      <c r="A113" s="65">
        <f t="shared" si="18"/>
        <v>98</v>
      </c>
      <c r="C113" t="str" cm="1">
        <f t="array" aca="1" ref="C113" ca="1">INDIRECT($A$1&amp;C$1&amp;$A113)</f>
        <v>marche_dedougou</v>
      </c>
      <c r="D113">
        <f t="shared" ca="1" si="21"/>
        <v>0</v>
      </c>
      <c r="E113">
        <f t="shared" ca="1" si="21"/>
        <v>0</v>
      </c>
      <c r="F113">
        <f t="shared" ca="1" si="21"/>
        <v>0</v>
      </c>
      <c r="G113">
        <f t="shared" ca="1" si="21"/>
        <v>0</v>
      </c>
      <c r="H113">
        <f t="shared" ca="1" si="21"/>
        <v>0</v>
      </c>
      <c r="I113">
        <f t="shared" ca="1" si="21"/>
        <v>0</v>
      </c>
      <c r="J113">
        <f t="shared" ca="1" si="21"/>
        <v>1</v>
      </c>
      <c r="K113">
        <f t="shared" ca="1" si="21"/>
        <v>0</v>
      </c>
      <c r="L113">
        <f t="shared" ca="1" si="21"/>
        <v>0</v>
      </c>
      <c r="M113">
        <f t="shared" ca="1" si="21"/>
        <v>0</v>
      </c>
      <c r="N113">
        <f t="shared" ca="1" si="21"/>
        <v>0</v>
      </c>
      <c r="P113" t="str" cm="1">
        <f t="array" aca="1" ref="P113" ca="1">INDIRECT($A$1&amp;P$1&amp;$A113)</f>
        <v>disponible</v>
      </c>
      <c r="Q113" cm="1">
        <f t="array" aca="1" ref="Q113" ca="1">INDIRECT($A$1&amp;Q$1&amp;$A113)</f>
        <v>0</v>
      </c>
      <c r="R113" cm="1">
        <f t="array" aca="1" ref="R113" ca="1">INDIRECT($A$1&amp;R$1&amp;$A113)</f>
        <v>0</v>
      </c>
      <c r="S113" t="str" cm="1">
        <f t="array" aca="1" ref="S113" ca="1">INDIRECT($A$1&amp;S$1&amp;$A113)</f>
        <v>disponible</v>
      </c>
      <c r="T113" cm="1">
        <f t="array" aca="1" ref="T113" ca="1">INDIRECT($A$1&amp;T$1&amp;$A113)</f>
        <v>0</v>
      </c>
      <c r="U113" cm="1">
        <f t="array" aca="1" ref="U113" ca="1">INDIRECT($A$1&amp;U$1&amp;$A113)</f>
        <v>0</v>
      </c>
      <c r="V113" cm="1">
        <f t="array" aca="1" ref="V113" ca="1">INDIRECT($A$1&amp;V$1&amp;$A113)</f>
        <v>0</v>
      </c>
      <c r="W113" cm="1">
        <f t="array" aca="1" ref="W113" ca="1">INDIRECT($A$1&amp;W$1&amp;$A113)</f>
        <v>0</v>
      </c>
      <c r="X113" cm="1">
        <f t="array" aca="1" ref="X113" ca="1">INDIRECT($A$1&amp;X$1&amp;$A113)</f>
        <v>0</v>
      </c>
      <c r="Y113" cm="1">
        <f t="array" aca="1" ref="Y113" ca="1">INDIRECT($A$1&amp;Y$1&amp;$A113)</f>
        <v>0</v>
      </c>
      <c r="Z113" t="str" cm="1">
        <f t="array" aca="1" ref="Z113" ca="1">INDIRECT($A$1&amp;Z$1&amp;$A113)</f>
        <v>disponible</v>
      </c>
      <c r="AA113" t="str" cm="1">
        <f t="array" aca="1" ref="AA113" ca="1">INDIRECT($A$1&amp;AA$1&amp;$A113)</f>
        <v>disponible</v>
      </c>
      <c r="AB113" t="str" cm="1">
        <f t="array" aca="1" ref="AB113" ca="1">INDIRECT($A$1&amp;AB$1&amp;$A113)</f>
        <v>disponible</v>
      </c>
      <c r="AC113" t="str" cm="1">
        <f t="array" aca="1" ref="AC113" ca="1">INDIRECT($A$1&amp;AC$1&amp;$A113)</f>
        <v>disponible</v>
      </c>
      <c r="AD113" t="str" cm="1">
        <f t="array" aca="1" ref="AD113" ca="1">INDIRECT($A$1&amp;AD$1&amp;$A113)</f>
        <v>disponible</v>
      </c>
      <c r="AE113" t="str" cm="1">
        <f t="array" aca="1" ref="AE113" ca="1">INDIRECT($A$1&amp;AE$1&amp;$A113)</f>
        <v>disponible</v>
      </c>
      <c r="AF113" t="str" cm="1">
        <f t="array" aca="1" ref="AF113" ca="1">INDIRECT($A$1&amp;AF$1&amp;$A113)</f>
        <v>disponible</v>
      </c>
      <c r="AG113" cm="1">
        <f t="array" aca="1" ref="AG113" ca="1">INDIRECT($A$1&amp;AG$1&amp;$A113)</f>
        <v>0</v>
      </c>
      <c r="AH113" cm="1">
        <f t="array" aca="1" ref="AH113" ca="1">INDIRECT($A$1&amp;AH$1&amp;$A113)</f>
        <v>0</v>
      </c>
      <c r="AI113" cm="1">
        <f t="array" aca="1" ref="AI113" ca="1">INDIRECT($A$1&amp;AI$1&amp;$A113)</f>
        <v>0</v>
      </c>
      <c r="AJ113" cm="1">
        <f t="array" aca="1" ref="AJ113" ca="1">INDIRECT($A$1&amp;AJ$1&amp;$A113)</f>
        <v>0</v>
      </c>
      <c r="AK113" cm="1">
        <f t="array" aca="1" ref="AK113" ca="1">INDIRECT($A$1&amp;AK$1&amp;$A113)</f>
        <v>0</v>
      </c>
      <c r="AM113">
        <f t="shared" ca="1" si="22"/>
        <v>0</v>
      </c>
      <c r="AN113">
        <f t="shared" ca="1" si="22"/>
        <v>0</v>
      </c>
      <c r="AO113">
        <f t="shared" ca="1" si="22"/>
        <v>0</v>
      </c>
      <c r="AP113">
        <f t="shared" ca="1" si="22"/>
        <v>0</v>
      </c>
      <c r="AQ113">
        <f t="shared" ca="1" si="22"/>
        <v>0</v>
      </c>
      <c r="AR113">
        <f t="shared" ca="1" si="22"/>
        <v>0</v>
      </c>
      <c r="AS113">
        <f t="shared" ca="1" si="22"/>
        <v>0</v>
      </c>
      <c r="AU113" cm="1">
        <f t="array" aca="1" ref="AU113" ca="1">INDIRECT($A$1&amp;AU$1&amp;$A113)</f>
        <v>0</v>
      </c>
      <c r="AV113" cm="1">
        <f t="array" aca="1" ref="AV113" ca="1">INDIRECT($A$1&amp;AV$1&amp;$A113)</f>
        <v>0</v>
      </c>
      <c r="AW113" cm="1">
        <f t="array" aca="1" ref="AW113" ca="1">INDIRECT($A$1&amp;AW$1&amp;$A113)</f>
        <v>0</v>
      </c>
      <c r="AX113" cm="1">
        <f t="array" aca="1" ref="AX113" ca="1">INDIRECT($A$1&amp;AX$1&amp;$A113)</f>
        <v>0</v>
      </c>
      <c r="AY113" cm="1">
        <f t="array" aca="1" ref="AY113" ca="1">INDIRECT($A$1&amp;AY$1&amp;$A113)</f>
        <v>0</v>
      </c>
      <c r="AZ113" cm="1">
        <f t="array" aca="1" ref="AZ113" ca="1">INDIRECT($A$1&amp;AZ$1&amp;$A113)</f>
        <v>0</v>
      </c>
      <c r="BA113" cm="1">
        <f t="array" aca="1" ref="BA113" ca="1">INDIRECT($A$1&amp;BA$1&amp;$A113)</f>
        <v>0</v>
      </c>
      <c r="BB113" cm="1">
        <f t="array" aca="1" ref="BB113" ca="1">INDIRECT($A$1&amp;BB$1&amp;$A113)</f>
        <v>0</v>
      </c>
      <c r="BC113" cm="1">
        <f t="array" aca="1" ref="BC113" ca="1">INDIRECT($A$1&amp;BC$1&amp;$A113)</f>
        <v>0</v>
      </c>
      <c r="BD113" cm="1">
        <f t="array" aca="1" ref="BD113" ca="1">INDIRECT($A$1&amp;BD$1&amp;$A113)</f>
        <v>0</v>
      </c>
      <c r="BE113" cm="1">
        <f t="array" aca="1" ref="BE113" ca="1">INDIRECT($A$1&amp;BE$1&amp;$A113)</f>
        <v>0</v>
      </c>
      <c r="BF113" cm="1">
        <f t="array" aca="1" ref="BF113" ca="1">INDIRECT($A$1&amp;BF$1&amp;$A113)</f>
        <v>0</v>
      </c>
      <c r="BG113" cm="1">
        <f t="array" aca="1" ref="BG113" ca="1">INDIRECT($A$1&amp;BG$1&amp;$A113)</f>
        <v>0</v>
      </c>
      <c r="BH113" cm="1">
        <f t="array" aca="1" ref="BH113" ca="1">INDIRECT($A$1&amp;BH$1&amp;$A113)</f>
        <v>0</v>
      </c>
      <c r="BI113" cm="1">
        <f t="array" aca="1" ref="BI113" ca="1">INDIRECT($A$1&amp;BI$1&amp;$A113)</f>
        <v>0</v>
      </c>
      <c r="BJ113" cm="1">
        <f t="array" aca="1" ref="BJ113" ca="1">INDIRECT($A$1&amp;BJ$1&amp;$A113)</f>
        <v>0</v>
      </c>
      <c r="BK113" cm="1">
        <f t="array" aca="1" ref="BK113" ca="1">INDIRECT($A$1&amp;BK$1&amp;$A113)</f>
        <v>0</v>
      </c>
      <c r="BL113" cm="1">
        <f t="array" aca="1" ref="BL113" ca="1">INDIRECT($A$1&amp;BL$1&amp;$A113)</f>
        <v>0</v>
      </c>
      <c r="BM113" cm="1">
        <f t="array" aca="1" ref="BM113" ca="1">INDIRECT($A$1&amp;BM$1&amp;$A113)</f>
        <v>0</v>
      </c>
      <c r="BN113" cm="1">
        <f t="array" aca="1" ref="BN113" ca="1">INDIRECT($A$1&amp;BN$1&amp;$A113)</f>
        <v>0</v>
      </c>
      <c r="BO113" cm="1">
        <f t="array" aca="1" ref="BO113" ca="1">INDIRECT($A$1&amp;BO$1&amp;$A113)</f>
        <v>0</v>
      </c>
      <c r="BP113" cm="1">
        <f t="array" aca="1" ref="BP113" ca="1">INDIRECT($A$1&amp;BP$1&amp;$A113)</f>
        <v>0</v>
      </c>
      <c r="BQ113" cm="1">
        <f t="array" aca="1" ref="BQ113" ca="1">INDIRECT($A$1&amp;BQ$1&amp;$A113)</f>
        <v>0</v>
      </c>
      <c r="BR113" cm="1">
        <f t="array" aca="1" ref="BR113" ca="1">INDIRECT($A$1&amp;BR$1&amp;$A113)</f>
        <v>0</v>
      </c>
      <c r="BS113" cm="1">
        <f t="array" aca="1" ref="BS113" ca="1">INDIRECT($A$1&amp;BS$1&amp;$A113)</f>
        <v>0</v>
      </c>
      <c r="BT113" cm="1">
        <f t="array" aca="1" ref="BT113" ca="1">INDIRECT($A$1&amp;BT$1&amp;$A113)</f>
        <v>0</v>
      </c>
      <c r="BU113" cm="1">
        <f t="array" aca="1" ref="BU113" ca="1">INDIRECT($A$1&amp;BU$1&amp;$A113)</f>
        <v>0</v>
      </c>
    </row>
    <row r="114" spans="1:73" x14ac:dyDescent="0.35">
      <c r="A114" s="65">
        <f t="shared" si="18"/>
        <v>99</v>
      </c>
      <c r="C114" t="str" cm="1">
        <f t="array" aca="1" ref="C114" ca="1">INDIRECT($A$1&amp;C$1&amp;$A114)</f>
        <v>marche_dedougou</v>
      </c>
      <c r="D114">
        <f t="shared" ca="1" si="21"/>
        <v>0</v>
      </c>
      <c r="E114">
        <f t="shared" ca="1" si="21"/>
        <v>0</v>
      </c>
      <c r="F114">
        <f t="shared" ca="1" si="21"/>
        <v>0</v>
      </c>
      <c r="G114">
        <f t="shared" ca="1" si="21"/>
        <v>0</v>
      </c>
      <c r="H114">
        <f t="shared" ca="1" si="21"/>
        <v>0</v>
      </c>
      <c r="I114">
        <f t="shared" ca="1" si="21"/>
        <v>0</v>
      </c>
      <c r="J114">
        <f t="shared" ca="1" si="21"/>
        <v>0</v>
      </c>
      <c r="K114">
        <f t="shared" ca="1" si="21"/>
        <v>0</v>
      </c>
      <c r="L114">
        <f t="shared" ca="1" si="21"/>
        <v>0</v>
      </c>
      <c r="M114">
        <f t="shared" ca="1" si="21"/>
        <v>0</v>
      </c>
      <c r="N114">
        <f t="shared" ca="1" si="21"/>
        <v>0</v>
      </c>
      <c r="P114" cm="1">
        <f t="array" aca="1" ref="P114" ca="1">INDIRECT($A$1&amp;P$1&amp;$A114)</f>
        <v>0</v>
      </c>
      <c r="Q114" cm="1">
        <f t="array" aca="1" ref="Q114" ca="1">INDIRECT($A$1&amp;Q$1&amp;$A114)</f>
        <v>0</v>
      </c>
      <c r="R114" cm="1">
        <f t="array" aca="1" ref="R114" ca="1">INDIRECT($A$1&amp;R$1&amp;$A114)</f>
        <v>0</v>
      </c>
      <c r="S114" t="str" cm="1">
        <f t="array" aca="1" ref="S114" ca="1">INDIRECT($A$1&amp;S$1&amp;$A114)</f>
        <v>disponible</v>
      </c>
      <c r="T114" cm="1">
        <f t="array" aca="1" ref="T114" ca="1">INDIRECT($A$1&amp;T$1&amp;$A114)</f>
        <v>0</v>
      </c>
      <c r="U114" t="str" cm="1">
        <f t="array" aca="1" ref="U114" ca="1">INDIRECT($A$1&amp;U$1&amp;$A114)</f>
        <v>disponible</v>
      </c>
      <c r="V114" t="str" cm="1">
        <f t="array" aca="1" ref="V114" ca="1">INDIRECT($A$1&amp;V$1&amp;$A114)</f>
        <v>disponible</v>
      </c>
      <c r="W114" cm="1">
        <f t="array" aca="1" ref="W114" ca="1">INDIRECT($A$1&amp;W$1&amp;$A114)</f>
        <v>0</v>
      </c>
      <c r="X114" cm="1">
        <f t="array" aca="1" ref="X114" ca="1">INDIRECT($A$1&amp;X$1&amp;$A114)</f>
        <v>0</v>
      </c>
      <c r="Y114" cm="1">
        <f t="array" aca="1" ref="Y114" ca="1">INDIRECT($A$1&amp;Y$1&amp;$A114)</f>
        <v>0</v>
      </c>
      <c r="Z114" cm="1">
        <f t="array" aca="1" ref="Z114" ca="1">INDIRECT($A$1&amp;Z$1&amp;$A114)</f>
        <v>0</v>
      </c>
      <c r="AA114" cm="1">
        <f t="array" aca="1" ref="AA114" ca="1">INDIRECT($A$1&amp;AA$1&amp;$A114)</f>
        <v>0</v>
      </c>
      <c r="AB114" cm="1">
        <f t="array" aca="1" ref="AB114" ca="1">INDIRECT($A$1&amp;AB$1&amp;$A114)</f>
        <v>0</v>
      </c>
      <c r="AC114" cm="1">
        <f t="array" aca="1" ref="AC114" ca="1">INDIRECT($A$1&amp;AC$1&amp;$A114)</f>
        <v>0</v>
      </c>
      <c r="AD114" cm="1">
        <f t="array" aca="1" ref="AD114" ca="1">INDIRECT($A$1&amp;AD$1&amp;$A114)</f>
        <v>0</v>
      </c>
      <c r="AE114" cm="1">
        <f t="array" aca="1" ref="AE114" ca="1">INDIRECT($A$1&amp;AE$1&amp;$A114)</f>
        <v>0</v>
      </c>
      <c r="AF114" cm="1">
        <f t="array" aca="1" ref="AF114" ca="1">INDIRECT($A$1&amp;AF$1&amp;$A114)</f>
        <v>0</v>
      </c>
      <c r="AG114" cm="1">
        <f t="array" aca="1" ref="AG114" ca="1">INDIRECT($A$1&amp;AG$1&amp;$A114)</f>
        <v>0</v>
      </c>
      <c r="AH114" cm="1">
        <f t="array" aca="1" ref="AH114" ca="1">INDIRECT($A$1&amp;AH$1&amp;$A114)</f>
        <v>0</v>
      </c>
      <c r="AI114" t="str" cm="1">
        <f t="array" aca="1" ref="AI114" ca="1">INDIRECT($A$1&amp;AI$1&amp;$A114)</f>
        <v>disponible</v>
      </c>
      <c r="AJ114" cm="1">
        <f t="array" aca="1" ref="AJ114" ca="1">INDIRECT($A$1&amp;AJ$1&amp;$A114)</f>
        <v>0</v>
      </c>
      <c r="AK114" t="str" cm="1">
        <f t="array" aca="1" ref="AK114" ca="1">INDIRECT($A$1&amp;AK$1&amp;$A114)</f>
        <v>disponible</v>
      </c>
      <c r="AM114">
        <f t="shared" ca="1" si="22"/>
        <v>0</v>
      </c>
      <c r="AN114">
        <f t="shared" ca="1" si="22"/>
        <v>0</v>
      </c>
      <c r="AO114">
        <f t="shared" ca="1" si="22"/>
        <v>0</v>
      </c>
      <c r="AP114">
        <f t="shared" ca="1" si="22"/>
        <v>0</v>
      </c>
      <c r="AQ114">
        <f t="shared" ca="1" si="22"/>
        <v>0</v>
      </c>
      <c r="AR114">
        <f t="shared" ca="1" si="22"/>
        <v>0</v>
      </c>
      <c r="AS114">
        <f t="shared" ca="1" si="22"/>
        <v>0</v>
      </c>
      <c r="AU114" cm="1">
        <f t="array" aca="1" ref="AU114" ca="1">INDIRECT($A$1&amp;AU$1&amp;$A114)</f>
        <v>0</v>
      </c>
      <c r="AV114" cm="1">
        <f t="array" aca="1" ref="AV114" ca="1">INDIRECT($A$1&amp;AV$1&amp;$A114)</f>
        <v>0</v>
      </c>
      <c r="AW114" cm="1">
        <f t="array" aca="1" ref="AW114" ca="1">INDIRECT($A$1&amp;AW$1&amp;$A114)</f>
        <v>0</v>
      </c>
      <c r="AX114" cm="1">
        <f t="array" aca="1" ref="AX114" ca="1">INDIRECT($A$1&amp;AX$1&amp;$A114)</f>
        <v>0</v>
      </c>
      <c r="AY114" cm="1">
        <f t="array" aca="1" ref="AY114" ca="1">INDIRECT($A$1&amp;AY$1&amp;$A114)</f>
        <v>0</v>
      </c>
      <c r="AZ114" cm="1">
        <f t="array" aca="1" ref="AZ114" ca="1">INDIRECT($A$1&amp;AZ$1&amp;$A114)</f>
        <v>0</v>
      </c>
      <c r="BA114" cm="1">
        <f t="array" aca="1" ref="BA114" ca="1">INDIRECT($A$1&amp;BA$1&amp;$A114)</f>
        <v>0</v>
      </c>
      <c r="BB114" cm="1">
        <f t="array" aca="1" ref="BB114" ca="1">INDIRECT($A$1&amp;BB$1&amp;$A114)</f>
        <v>0</v>
      </c>
      <c r="BC114" cm="1">
        <f t="array" aca="1" ref="BC114" ca="1">INDIRECT($A$1&amp;BC$1&amp;$A114)</f>
        <v>0</v>
      </c>
      <c r="BD114" cm="1">
        <f t="array" aca="1" ref="BD114" ca="1">INDIRECT($A$1&amp;BD$1&amp;$A114)</f>
        <v>0</v>
      </c>
      <c r="BE114" cm="1">
        <f t="array" aca="1" ref="BE114" ca="1">INDIRECT($A$1&amp;BE$1&amp;$A114)</f>
        <v>0</v>
      </c>
      <c r="BF114" cm="1">
        <f t="array" aca="1" ref="BF114" ca="1">INDIRECT($A$1&amp;BF$1&amp;$A114)</f>
        <v>0</v>
      </c>
      <c r="BG114" cm="1">
        <f t="array" aca="1" ref="BG114" ca="1">INDIRECT($A$1&amp;BG$1&amp;$A114)</f>
        <v>0</v>
      </c>
      <c r="BH114" cm="1">
        <f t="array" aca="1" ref="BH114" ca="1">INDIRECT($A$1&amp;BH$1&amp;$A114)</f>
        <v>0</v>
      </c>
      <c r="BI114" cm="1">
        <f t="array" aca="1" ref="BI114" ca="1">INDIRECT($A$1&amp;BI$1&amp;$A114)</f>
        <v>0</v>
      </c>
      <c r="BJ114" cm="1">
        <f t="array" aca="1" ref="BJ114" ca="1">INDIRECT($A$1&amp;BJ$1&amp;$A114)</f>
        <v>0</v>
      </c>
      <c r="BK114" cm="1">
        <f t="array" aca="1" ref="BK114" ca="1">INDIRECT($A$1&amp;BK$1&amp;$A114)</f>
        <v>0</v>
      </c>
      <c r="BL114" cm="1">
        <f t="array" aca="1" ref="BL114" ca="1">INDIRECT($A$1&amp;BL$1&amp;$A114)</f>
        <v>0</v>
      </c>
      <c r="BM114" cm="1">
        <f t="array" aca="1" ref="BM114" ca="1">INDIRECT($A$1&amp;BM$1&amp;$A114)</f>
        <v>0</v>
      </c>
      <c r="BN114" cm="1">
        <f t="array" aca="1" ref="BN114" ca="1">INDIRECT($A$1&amp;BN$1&amp;$A114)</f>
        <v>0</v>
      </c>
      <c r="BO114" cm="1">
        <f t="array" aca="1" ref="BO114" ca="1">INDIRECT($A$1&amp;BO$1&amp;$A114)</f>
        <v>0</v>
      </c>
      <c r="BP114" cm="1">
        <f t="array" aca="1" ref="BP114" ca="1">INDIRECT($A$1&amp;BP$1&amp;$A114)</f>
        <v>0</v>
      </c>
      <c r="BQ114" cm="1">
        <f t="array" aca="1" ref="BQ114" ca="1">INDIRECT($A$1&amp;BQ$1&amp;$A114)</f>
        <v>0</v>
      </c>
      <c r="BR114" cm="1">
        <f t="array" aca="1" ref="BR114" ca="1">INDIRECT($A$1&amp;BR$1&amp;$A114)</f>
        <v>0</v>
      </c>
      <c r="BS114" cm="1">
        <f t="array" aca="1" ref="BS114" ca="1">INDIRECT($A$1&amp;BS$1&amp;$A114)</f>
        <v>0</v>
      </c>
      <c r="BT114" cm="1">
        <f t="array" aca="1" ref="BT114" ca="1">INDIRECT($A$1&amp;BT$1&amp;$A114)</f>
        <v>0</v>
      </c>
      <c r="BU114" cm="1">
        <f t="array" aca="1" ref="BU114" ca="1">INDIRECT($A$1&amp;BU$1&amp;$A114)</f>
        <v>0</v>
      </c>
    </row>
    <row r="115" spans="1:73" x14ac:dyDescent="0.35">
      <c r="A115" s="65">
        <f t="shared" si="18"/>
        <v>100</v>
      </c>
      <c r="C115" t="str" cm="1">
        <f t="array" aca="1" ref="C115" ca="1">INDIRECT($A$1&amp;C$1&amp;$A115)</f>
        <v>marche_dedougou</v>
      </c>
      <c r="D115">
        <f t="shared" ca="1" si="21"/>
        <v>0</v>
      </c>
      <c r="E115">
        <f t="shared" ca="1" si="21"/>
        <v>0</v>
      </c>
      <c r="F115">
        <f t="shared" ca="1" si="21"/>
        <v>0</v>
      </c>
      <c r="G115">
        <f t="shared" ca="1" si="21"/>
        <v>0</v>
      </c>
      <c r="H115">
        <f t="shared" ca="1" si="21"/>
        <v>0</v>
      </c>
      <c r="I115">
        <f t="shared" ca="1" si="21"/>
        <v>0</v>
      </c>
      <c r="J115">
        <f t="shared" ca="1" si="21"/>
        <v>0</v>
      </c>
      <c r="K115">
        <f t="shared" ca="1" si="21"/>
        <v>0</v>
      </c>
      <c r="L115">
        <f t="shared" ca="1" si="21"/>
        <v>0</v>
      </c>
      <c r="M115">
        <f t="shared" ca="1" si="21"/>
        <v>0</v>
      </c>
      <c r="N115">
        <f t="shared" ca="1" si="21"/>
        <v>0</v>
      </c>
      <c r="P115" t="str" cm="1">
        <f t="array" aca="1" ref="P115" ca="1">INDIRECT($A$1&amp;P$1&amp;$A115)</f>
        <v>disponible</v>
      </c>
      <c r="Q115" cm="1">
        <f t="array" aca="1" ref="Q115" ca="1">INDIRECT($A$1&amp;Q$1&amp;$A115)</f>
        <v>0</v>
      </c>
      <c r="R115" cm="1">
        <f t="array" aca="1" ref="R115" ca="1">INDIRECT($A$1&amp;R$1&amp;$A115)</f>
        <v>0</v>
      </c>
      <c r="S115" cm="1">
        <f t="array" aca="1" ref="S115" ca="1">INDIRECT($A$1&amp;S$1&amp;$A115)</f>
        <v>0</v>
      </c>
      <c r="T115" cm="1">
        <f t="array" aca="1" ref="T115" ca="1">INDIRECT($A$1&amp;T$1&amp;$A115)</f>
        <v>0</v>
      </c>
      <c r="U115" cm="1">
        <f t="array" aca="1" ref="U115" ca="1">INDIRECT($A$1&amp;U$1&amp;$A115)</f>
        <v>0</v>
      </c>
      <c r="V115" cm="1">
        <f t="array" aca="1" ref="V115" ca="1">INDIRECT($A$1&amp;V$1&amp;$A115)</f>
        <v>0</v>
      </c>
      <c r="W115" cm="1">
        <f t="array" aca="1" ref="W115" ca="1">INDIRECT($A$1&amp;W$1&amp;$A115)</f>
        <v>0</v>
      </c>
      <c r="X115" cm="1">
        <f t="array" aca="1" ref="X115" ca="1">INDIRECT($A$1&amp;X$1&amp;$A115)</f>
        <v>0</v>
      </c>
      <c r="Y115" cm="1">
        <f t="array" aca="1" ref="Y115" ca="1">INDIRECT($A$1&amp;Y$1&amp;$A115)</f>
        <v>0</v>
      </c>
      <c r="Z115" t="str" cm="1">
        <f t="array" aca="1" ref="Z115" ca="1">INDIRECT($A$1&amp;Z$1&amp;$A115)</f>
        <v>disponible</v>
      </c>
      <c r="AA115" t="str" cm="1">
        <f t="array" aca="1" ref="AA115" ca="1">INDIRECT($A$1&amp;AA$1&amp;$A115)</f>
        <v>disponible</v>
      </c>
      <c r="AB115" t="str" cm="1">
        <f t="array" aca="1" ref="AB115" ca="1">INDIRECT($A$1&amp;AB$1&amp;$A115)</f>
        <v>disponible</v>
      </c>
      <c r="AC115" t="str" cm="1">
        <f t="array" aca="1" ref="AC115" ca="1">INDIRECT($A$1&amp;AC$1&amp;$A115)</f>
        <v>disponible</v>
      </c>
      <c r="AD115" t="str" cm="1">
        <f t="array" aca="1" ref="AD115" ca="1">INDIRECT($A$1&amp;AD$1&amp;$A115)</f>
        <v>disponible</v>
      </c>
      <c r="AE115" t="str" cm="1">
        <f t="array" aca="1" ref="AE115" ca="1">INDIRECT($A$1&amp;AE$1&amp;$A115)</f>
        <v>disponible</v>
      </c>
      <c r="AF115" t="str" cm="1">
        <f t="array" aca="1" ref="AF115" ca="1">INDIRECT($A$1&amp;AF$1&amp;$A115)</f>
        <v>disponible</v>
      </c>
      <c r="AG115" cm="1">
        <f t="array" aca="1" ref="AG115" ca="1">INDIRECT($A$1&amp;AG$1&amp;$A115)</f>
        <v>0</v>
      </c>
      <c r="AH115" cm="1">
        <f t="array" aca="1" ref="AH115" ca="1">INDIRECT($A$1&amp;AH$1&amp;$A115)</f>
        <v>0</v>
      </c>
      <c r="AI115" cm="1">
        <f t="array" aca="1" ref="AI115" ca="1">INDIRECT($A$1&amp;AI$1&amp;$A115)</f>
        <v>0</v>
      </c>
      <c r="AJ115" cm="1">
        <f t="array" aca="1" ref="AJ115" ca="1">INDIRECT($A$1&amp;AJ$1&amp;$A115)</f>
        <v>0</v>
      </c>
      <c r="AK115" cm="1">
        <f t="array" aca="1" ref="AK115" ca="1">INDIRECT($A$1&amp;AK$1&amp;$A115)</f>
        <v>0</v>
      </c>
      <c r="AM115">
        <f t="shared" ca="1" si="22"/>
        <v>0</v>
      </c>
      <c r="AN115">
        <f t="shared" ca="1" si="22"/>
        <v>0</v>
      </c>
      <c r="AO115">
        <f t="shared" ca="1" si="22"/>
        <v>0</v>
      </c>
      <c r="AP115">
        <f t="shared" ca="1" si="22"/>
        <v>0</v>
      </c>
      <c r="AQ115">
        <f t="shared" ca="1" si="22"/>
        <v>0</v>
      </c>
      <c r="AR115">
        <f t="shared" ca="1" si="22"/>
        <v>0</v>
      </c>
      <c r="AS115">
        <f t="shared" ca="1" si="22"/>
        <v>0</v>
      </c>
      <c r="AU115" cm="1">
        <f t="array" aca="1" ref="AU115" ca="1">INDIRECT($A$1&amp;AU$1&amp;$A115)</f>
        <v>0</v>
      </c>
      <c r="AV115" cm="1">
        <f t="array" aca="1" ref="AV115" ca="1">INDIRECT($A$1&amp;AV$1&amp;$A115)</f>
        <v>0</v>
      </c>
      <c r="AW115" cm="1">
        <f t="array" aca="1" ref="AW115" ca="1">INDIRECT($A$1&amp;AW$1&amp;$A115)</f>
        <v>0</v>
      </c>
      <c r="AX115" cm="1">
        <f t="array" aca="1" ref="AX115" ca="1">INDIRECT($A$1&amp;AX$1&amp;$A115)</f>
        <v>0</v>
      </c>
      <c r="AY115" cm="1">
        <f t="array" aca="1" ref="AY115" ca="1">INDIRECT($A$1&amp;AY$1&amp;$A115)</f>
        <v>0</v>
      </c>
      <c r="AZ115" cm="1">
        <f t="array" aca="1" ref="AZ115" ca="1">INDIRECT($A$1&amp;AZ$1&amp;$A115)</f>
        <v>0</v>
      </c>
      <c r="BA115" cm="1">
        <f t="array" aca="1" ref="BA115" ca="1">INDIRECT($A$1&amp;BA$1&amp;$A115)</f>
        <v>0</v>
      </c>
      <c r="BB115" cm="1">
        <f t="array" aca="1" ref="BB115" ca="1">INDIRECT($A$1&amp;BB$1&amp;$A115)</f>
        <v>0</v>
      </c>
      <c r="BC115" cm="1">
        <f t="array" aca="1" ref="BC115" ca="1">INDIRECT($A$1&amp;BC$1&amp;$A115)</f>
        <v>0</v>
      </c>
      <c r="BD115" cm="1">
        <f t="array" aca="1" ref="BD115" ca="1">INDIRECT($A$1&amp;BD$1&amp;$A115)</f>
        <v>0</v>
      </c>
      <c r="BE115" cm="1">
        <f t="array" aca="1" ref="BE115" ca="1">INDIRECT($A$1&amp;BE$1&amp;$A115)</f>
        <v>0</v>
      </c>
      <c r="BF115" cm="1">
        <f t="array" aca="1" ref="BF115" ca="1">INDIRECT($A$1&amp;BF$1&amp;$A115)</f>
        <v>0</v>
      </c>
      <c r="BG115" cm="1">
        <f t="array" aca="1" ref="BG115" ca="1">INDIRECT($A$1&amp;BG$1&amp;$A115)</f>
        <v>0</v>
      </c>
      <c r="BH115" cm="1">
        <f t="array" aca="1" ref="BH115" ca="1">INDIRECT($A$1&amp;BH$1&amp;$A115)</f>
        <v>0</v>
      </c>
      <c r="BI115" cm="1">
        <f t="array" aca="1" ref="BI115" ca="1">INDIRECT($A$1&amp;BI$1&amp;$A115)</f>
        <v>0</v>
      </c>
      <c r="BJ115" cm="1">
        <f t="array" aca="1" ref="BJ115" ca="1">INDIRECT($A$1&amp;BJ$1&amp;$A115)</f>
        <v>0</v>
      </c>
      <c r="BK115" cm="1">
        <f t="array" aca="1" ref="BK115" ca="1">INDIRECT($A$1&amp;BK$1&amp;$A115)</f>
        <v>0</v>
      </c>
      <c r="BL115" cm="1">
        <f t="array" aca="1" ref="BL115" ca="1">INDIRECT($A$1&amp;BL$1&amp;$A115)</f>
        <v>0</v>
      </c>
      <c r="BM115" cm="1">
        <f t="array" aca="1" ref="BM115" ca="1">INDIRECT($A$1&amp;BM$1&amp;$A115)</f>
        <v>0</v>
      </c>
      <c r="BN115" cm="1">
        <f t="array" aca="1" ref="BN115" ca="1">INDIRECT($A$1&amp;BN$1&amp;$A115)</f>
        <v>0</v>
      </c>
      <c r="BO115" cm="1">
        <f t="array" aca="1" ref="BO115" ca="1">INDIRECT($A$1&amp;BO$1&amp;$A115)</f>
        <v>0</v>
      </c>
      <c r="BP115" cm="1">
        <f t="array" aca="1" ref="BP115" ca="1">INDIRECT($A$1&amp;BP$1&amp;$A115)</f>
        <v>0</v>
      </c>
      <c r="BQ115" cm="1">
        <f t="array" aca="1" ref="BQ115" ca="1">INDIRECT($A$1&amp;BQ$1&amp;$A115)</f>
        <v>0</v>
      </c>
      <c r="BR115" cm="1">
        <f t="array" aca="1" ref="BR115" ca="1">INDIRECT($A$1&amp;BR$1&amp;$A115)</f>
        <v>0</v>
      </c>
      <c r="BS115" cm="1">
        <f t="array" aca="1" ref="BS115" ca="1">INDIRECT($A$1&amp;BS$1&amp;$A115)</f>
        <v>0</v>
      </c>
      <c r="BT115" cm="1">
        <f t="array" aca="1" ref="BT115" ca="1">INDIRECT($A$1&amp;BT$1&amp;$A115)</f>
        <v>0</v>
      </c>
      <c r="BU115" cm="1">
        <f t="array" aca="1" ref="BU115" ca="1">INDIRECT($A$1&amp;BU$1&amp;$A115)</f>
        <v>0</v>
      </c>
    </row>
    <row r="116" spans="1:73" x14ac:dyDescent="0.35">
      <c r="A116" s="65">
        <f t="shared" si="18"/>
        <v>101</v>
      </c>
      <c r="C116" t="str" cm="1">
        <f t="array" aca="1" ref="C116" ca="1">INDIRECT($A$1&amp;C$1&amp;$A116)</f>
        <v>marche_dedougou</v>
      </c>
      <c r="D116">
        <f t="shared" ca="1" si="21"/>
        <v>1</v>
      </c>
      <c r="E116">
        <f t="shared" ca="1" si="21"/>
        <v>0</v>
      </c>
      <c r="F116">
        <f t="shared" ca="1" si="21"/>
        <v>0</v>
      </c>
      <c r="G116">
        <f t="shared" ca="1" si="21"/>
        <v>0</v>
      </c>
      <c r="H116">
        <f t="shared" ca="1" si="21"/>
        <v>0</v>
      </c>
      <c r="I116">
        <f t="shared" ca="1" si="21"/>
        <v>0</v>
      </c>
      <c r="J116">
        <f t="shared" ca="1" si="21"/>
        <v>0</v>
      </c>
      <c r="K116">
        <f t="shared" ca="1" si="21"/>
        <v>0</v>
      </c>
      <c r="L116">
        <f t="shared" ca="1" si="21"/>
        <v>0</v>
      </c>
      <c r="M116">
        <f t="shared" ca="1" si="21"/>
        <v>1</v>
      </c>
      <c r="N116">
        <f t="shared" ca="1" si="21"/>
        <v>0</v>
      </c>
      <c r="P116" cm="1">
        <f t="array" aca="1" ref="P116" ca="1">INDIRECT($A$1&amp;P$1&amp;$A116)</f>
        <v>0</v>
      </c>
      <c r="Q116" cm="1">
        <f t="array" aca="1" ref="Q116" ca="1">INDIRECT($A$1&amp;Q$1&amp;$A116)</f>
        <v>0</v>
      </c>
      <c r="R116" cm="1">
        <f t="array" aca="1" ref="R116" ca="1">INDIRECT($A$1&amp;R$1&amp;$A116)</f>
        <v>0</v>
      </c>
      <c r="S116" cm="1">
        <f t="array" aca="1" ref="S116" ca="1">INDIRECT($A$1&amp;S$1&amp;$A116)</f>
        <v>0</v>
      </c>
      <c r="T116" cm="1">
        <f t="array" aca="1" ref="T116" ca="1">INDIRECT($A$1&amp;T$1&amp;$A116)</f>
        <v>0</v>
      </c>
      <c r="U116" cm="1">
        <f t="array" aca="1" ref="U116" ca="1">INDIRECT($A$1&amp;U$1&amp;$A116)</f>
        <v>0</v>
      </c>
      <c r="V116" cm="1">
        <f t="array" aca="1" ref="V116" ca="1">INDIRECT($A$1&amp;V$1&amp;$A116)</f>
        <v>0</v>
      </c>
      <c r="W116" t="str" cm="1">
        <f t="array" aca="1" ref="W116" ca="1">INDIRECT($A$1&amp;W$1&amp;$A116)</f>
        <v>disponible</v>
      </c>
      <c r="X116" t="str" cm="1">
        <f t="array" aca="1" ref="X116" ca="1">INDIRECT($A$1&amp;X$1&amp;$A116)</f>
        <v>disponible</v>
      </c>
      <c r="Y116" cm="1">
        <f t="array" aca="1" ref="Y116" ca="1">INDIRECT($A$1&amp;Y$1&amp;$A116)</f>
        <v>0</v>
      </c>
      <c r="Z116" cm="1">
        <f t="array" aca="1" ref="Z116" ca="1">INDIRECT($A$1&amp;Z$1&amp;$A116)</f>
        <v>0</v>
      </c>
      <c r="AA116" cm="1">
        <f t="array" aca="1" ref="AA116" ca="1">INDIRECT($A$1&amp;AA$1&amp;$A116)</f>
        <v>0</v>
      </c>
      <c r="AB116" cm="1">
        <f t="array" aca="1" ref="AB116" ca="1">INDIRECT($A$1&amp;AB$1&amp;$A116)</f>
        <v>0</v>
      </c>
      <c r="AC116" cm="1">
        <f t="array" aca="1" ref="AC116" ca="1">INDIRECT($A$1&amp;AC$1&amp;$A116)</f>
        <v>0</v>
      </c>
      <c r="AD116" cm="1">
        <f t="array" aca="1" ref="AD116" ca="1">INDIRECT($A$1&amp;AD$1&amp;$A116)</f>
        <v>0</v>
      </c>
      <c r="AE116" cm="1">
        <f t="array" aca="1" ref="AE116" ca="1">INDIRECT($A$1&amp;AE$1&amp;$A116)</f>
        <v>0</v>
      </c>
      <c r="AF116" cm="1">
        <f t="array" aca="1" ref="AF116" ca="1">INDIRECT($A$1&amp;AF$1&amp;$A116)</f>
        <v>0</v>
      </c>
      <c r="AG116" cm="1">
        <f t="array" aca="1" ref="AG116" ca="1">INDIRECT($A$1&amp;AG$1&amp;$A116)</f>
        <v>0</v>
      </c>
      <c r="AH116" cm="1">
        <f t="array" aca="1" ref="AH116" ca="1">INDIRECT($A$1&amp;AH$1&amp;$A116)</f>
        <v>0</v>
      </c>
      <c r="AI116" cm="1">
        <f t="array" aca="1" ref="AI116" ca="1">INDIRECT($A$1&amp;AI$1&amp;$A116)</f>
        <v>0</v>
      </c>
      <c r="AJ116" cm="1">
        <f t="array" aca="1" ref="AJ116" ca="1">INDIRECT($A$1&amp;AJ$1&amp;$A116)</f>
        <v>0</v>
      </c>
      <c r="AK116" cm="1">
        <f t="array" aca="1" ref="AK116" ca="1">INDIRECT($A$1&amp;AK$1&amp;$A116)</f>
        <v>0</v>
      </c>
      <c r="AM116">
        <f t="shared" ca="1" si="22"/>
        <v>0</v>
      </c>
      <c r="AN116">
        <f t="shared" ca="1" si="22"/>
        <v>0</v>
      </c>
      <c r="AO116">
        <f t="shared" ca="1" si="22"/>
        <v>0</v>
      </c>
      <c r="AP116">
        <f t="shared" ca="1" si="22"/>
        <v>0</v>
      </c>
      <c r="AQ116">
        <f t="shared" ca="1" si="22"/>
        <v>0</v>
      </c>
      <c r="AR116">
        <f t="shared" ca="1" si="22"/>
        <v>0</v>
      </c>
      <c r="AS116">
        <f t="shared" ca="1" si="22"/>
        <v>0</v>
      </c>
      <c r="AU116" cm="1">
        <f t="array" aca="1" ref="AU116" ca="1">INDIRECT($A$1&amp;AU$1&amp;$A116)</f>
        <v>0</v>
      </c>
      <c r="AV116" cm="1">
        <f t="array" aca="1" ref="AV116" ca="1">INDIRECT($A$1&amp;AV$1&amp;$A116)</f>
        <v>0</v>
      </c>
      <c r="AW116" cm="1">
        <f t="array" aca="1" ref="AW116" ca="1">INDIRECT($A$1&amp;AW$1&amp;$A116)</f>
        <v>0</v>
      </c>
      <c r="AX116" cm="1">
        <f t="array" aca="1" ref="AX116" ca="1">INDIRECT($A$1&amp;AX$1&amp;$A116)</f>
        <v>0</v>
      </c>
      <c r="AY116" cm="1">
        <f t="array" aca="1" ref="AY116" ca="1">INDIRECT($A$1&amp;AY$1&amp;$A116)</f>
        <v>0</v>
      </c>
      <c r="AZ116" cm="1">
        <f t="array" aca="1" ref="AZ116" ca="1">INDIRECT($A$1&amp;AZ$1&amp;$A116)</f>
        <v>0</v>
      </c>
      <c r="BA116" cm="1">
        <f t="array" aca="1" ref="BA116" ca="1">INDIRECT($A$1&amp;BA$1&amp;$A116)</f>
        <v>0</v>
      </c>
      <c r="BB116" cm="1">
        <f t="array" aca="1" ref="BB116" ca="1">INDIRECT($A$1&amp;BB$1&amp;$A116)</f>
        <v>0</v>
      </c>
      <c r="BC116" cm="1">
        <f t="array" aca="1" ref="BC116" ca="1">INDIRECT($A$1&amp;BC$1&amp;$A116)</f>
        <v>0</v>
      </c>
      <c r="BD116" cm="1">
        <f t="array" aca="1" ref="BD116" ca="1">INDIRECT($A$1&amp;BD$1&amp;$A116)</f>
        <v>0</v>
      </c>
      <c r="BE116" cm="1">
        <f t="array" aca="1" ref="BE116" ca="1">INDIRECT($A$1&amp;BE$1&amp;$A116)</f>
        <v>0</v>
      </c>
      <c r="BF116" cm="1">
        <f t="array" aca="1" ref="BF116" ca="1">INDIRECT($A$1&amp;BF$1&amp;$A116)</f>
        <v>0</v>
      </c>
      <c r="BG116" cm="1">
        <f t="array" aca="1" ref="BG116" ca="1">INDIRECT($A$1&amp;BG$1&amp;$A116)</f>
        <v>0</v>
      </c>
      <c r="BH116" cm="1">
        <f t="array" aca="1" ref="BH116" ca="1">INDIRECT($A$1&amp;BH$1&amp;$A116)</f>
        <v>0</v>
      </c>
      <c r="BI116" cm="1">
        <f t="array" aca="1" ref="BI116" ca="1">INDIRECT($A$1&amp;BI$1&amp;$A116)</f>
        <v>0</v>
      </c>
      <c r="BJ116" cm="1">
        <f t="array" aca="1" ref="BJ116" ca="1">INDIRECT($A$1&amp;BJ$1&amp;$A116)</f>
        <v>0</v>
      </c>
      <c r="BK116" cm="1">
        <f t="array" aca="1" ref="BK116" ca="1">INDIRECT($A$1&amp;BK$1&amp;$A116)</f>
        <v>0</v>
      </c>
      <c r="BL116" cm="1">
        <f t="array" aca="1" ref="BL116" ca="1">INDIRECT($A$1&amp;BL$1&amp;$A116)</f>
        <v>0</v>
      </c>
      <c r="BM116" cm="1">
        <f t="array" aca="1" ref="BM116" ca="1">INDIRECT($A$1&amp;BM$1&amp;$A116)</f>
        <v>0</v>
      </c>
      <c r="BN116" cm="1">
        <f t="array" aca="1" ref="BN116" ca="1">INDIRECT($A$1&amp;BN$1&amp;$A116)</f>
        <v>0</v>
      </c>
      <c r="BO116" cm="1">
        <f t="array" aca="1" ref="BO116" ca="1">INDIRECT($A$1&amp;BO$1&amp;$A116)</f>
        <v>0</v>
      </c>
      <c r="BP116" cm="1">
        <f t="array" aca="1" ref="BP116" ca="1">INDIRECT($A$1&amp;BP$1&amp;$A116)</f>
        <v>0</v>
      </c>
      <c r="BQ116" cm="1">
        <f t="array" aca="1" ref="BQ116" ca="1">INDIRECT($A$1&amp;BQ$1&amp;$A116)</f>
        <v>0</v>
      </c>
      <c r="BR116" cm="1">
        <f t="array" aca="1" ref="BR116" ca="1">INDIRECT($A$1&amp;BR$1&amp;$A116)</f>
        <v>0</v>
      </c>
      <c r="BS116" cm="1">
        <f t="array" aca="1" ref="BS116" ca="1">INDIRECT($A$1&amp;BS$1&amp;$A116)</f>
        <v>0</v>
      </c>
      <c r="BT116" cm="1">
        <f t="array" aca="1" ref="BT116" ca="1">INDIRECT($A$1&amp;BT$1&amp;$A116)</f>
        <v>0</v>
      </c>
      <c r="BU116" cm="1">
        <f t="array" aca="1" ref="BU116" ca="1">INDIRECT($A$1&amp;BU$1&amp;$A116)</f>
        <v>0</v>
      </c>
    </row>
    <row r="117" spans="1:73" x14ac:dyDescent="0.35">
      <c r="A117" s="65">
        <f t="shared" si="18"/>
        <v>102</v>
      </c>
      <c r="C117" t="str" cm="1">
        <f t="array" aca="1" ref="C117" ca="1">INDIRECT($A$1&amp;C$1&amp;$A117)</f>
        <v>marche_dedougou</v>
      </c>
      <c r="D117">
        <f t="shared" ref="D117:N126" ca="1" si="23">IF(SUM(INDIRECT($A$1&amp;D$1&amp;$A117),INDIRECT($A$1&amp;D$2&amp;$A117),INDIRECT($A$1&amp;D$3&amp;$A117))&gt;0,1,0)</f>
        <v>0</v>
      </c>
      <c r="E117">
        <f t="shared" ca="1" si="23"/>
        <v>0</v>
      </c>
      <c r="F117">
        <f t="shared" ca="1" si="23"/>
        <v>0</v>
      </c>
      <c r="G117">
        <f t="shared" ca="1" si="23"/>
        <v>0</v>
      </c>
      <c r="H117">
        <f t="shared" ca="1" si="23"/>
        <v>0</v>
      </c>
      <c r="I117">
        <f t="shared" ca="1" si="23"/>
        <v>0</v>
      </c>
      <c r="J117">
        <f t="shared" ca="1" si="23"/>
        <v>0</v>
      </c>
      <c r="K117">
        <f t="shared" ca="1" si="23"/>
        <v>0</v>
      </c>
      <c r="L117">
        <f t="shared" ca="1" si="23"/>
        <v>0</v>
      </c>
      <c r="M117">
        <f t="shared" ca="1" si="23"/>
        <v>0</v>
      </c>
      <c r="N117">
        <f t="shared" ca="1" si="23"/>
        <v>0</v>
      </c>
      <c r="P117" cm="1">
        <f t="array" aca="1" ref="P117" ca="1">INDIRECT($A$1&amp;P$1&amp;$A117)</f>
        <v>0</v>
      </c>
      <c r="Q117" cm="1">
        <f t="array" aca="1" ref="Q117" ca="1">INDIRECT($A$1&amp;Q$1&amp;$A117)</f>
        <v>0</v>
      </c>
      <c r="R117" cm="1">
        <f t="array" aca="1" ref="R117" ca="1">INDIRECT($A$1&amp;R$1&amp;$A117)</f>
        <v>0</v>
      </c>
      <c r="S117" cm="1">
        <f t="array" aca="1" ref="S117" ca="1">INDIRECT($A$1&amp;S$1&amp;$A117)</f>
        <v>0</v>
      </c>
      <c r="T117" cm="1">
        <f t="array" aca="1" ref="T117" ca="1">INDIRECT($A$1&amp;T$1&amp;$A117)</f>
        <v>0</v>
      </c>
      <c r="U117" cm="1">
        <f t="array" aca="1" ref="U117" ca="1">INDIRECT($A$1&amp;U$1&amp;$A117)</f>
        <v>0</v>
      </c>
      <c r="V117" cm="1">
        <f t="array" aca="1" ref="V117" ca="1">INDIRECT($A$1&amp;V$1&amp;$A117)</f>
        <v>0</v>
      </c>
      <c r="W117" cm="1">
        <f t="array" aca="1" ref="W117" ca="1">INDIRECT($A$1&amp;W$1&amp;$A117)</f>
        <v>0</v>
      </c>
      <c r="X117" cm="1">
        <f t="array" aca="1" ref="X117" ca="1">INDIRECT($A$1&amp;X$1&amp;$A117)</f>
        <v>0</v>
      </c>
      <c r="Y117" t="str" cm="1">
        <f t="array" aca="1" ref="Y117" ca="1">INDIRECT($A$1&amp;Y$1&amp;$A117)</f>
        <v>disponible</v>
      </c>
      <c r="Z117" cm="1">
        <f t="array" aca="1" ref="Z117" ca="1">INDIRECT($A$1&amp;Z$1&amp;$A117)</f>
        <v>0</v>
      </c>
      <c r="AA117" cm="1">
        <f t="array" aca="1" ref="AA117" ca="1">INDIRECT($A$1&amp;AA$1&amp;$A117)</f>
        <v>0</v>
      </c>
      <c r="AB117" cm="1">
        <f t="array" aca="1" ref="AB117" ca="1">INDIRECT($A$1&amp;AB$1&amp;$A117)</f>
        <v>0</v>
      </c>
      <c r="AC117" cm="1">
        <f t="array" aca="1" ref="AC117" ca="1">INDIRECT($A$1&amp;AC$1&amp;$A117)</f>
        <v>0</v>
      </c>
      <c r="AD117" cm="1">
        <f t="array" aca="1" ref="AD117" ca="1">INDIRECT($A$1&amp;AD$1&amp;$A117)</f>
        <v>0</v>
      </c>
      <c r="AE117" cm="1">
        <f t="array" aca="1" ref="AE117" ca="1">INDIRECT($A$1&amp;AE$1&amp;$A117)</f>
        <v>0</v>
      </c>
      <c r="AF117" cm="1">
        <f t="array" aca="1" ref="AF117" ca="1">INDIRECT($A$1&amp;AF$1&amp;$A117)</f>
        <v>0</v>
      </c>
      <c r="AG117" cm="1">
        <f t="array" aca="1" ref="AG117" ca="1">INDIRECT($A$1&amp;AG$1&amp;$A117)</f>
        <v>0</v>
      </c>
      <c r="AH117" cm="1">
        <f t="array" aca="1" ref="AH117" ca="1">INDIRECT($A$1&amp;AH$1&amp;$A117)</f>
        <v>0</v>
      </c>
      <c r="AI117" cm="1">
        <f t="array" aca="1" ref="AI117" ca="1">INDIRECT($A$1&amp;AI$1&amp;$A117)</f>
        <v>0</v>
      </c>
      <c r="AJ117" cm="1">
        <f t="array" aca="1" ref="AJ117" ca="1">INDIRECT($A$1&amp;AJ$1&amp;$A117)</f>
        <v>0</v>
      </c>
      <c r="AK117" cm="1">
        <f t="array" aca="1" ref="AK117" ca="1">INDIRECT($A$1&amp;AK$1&amp;$A117)</f>
        <v>0</v>
      </c>
      <c r="AM117">
        <f t="shared" ref="AM117:AS126" ca="1" si="24">IF(SUM(INDIRECT($A$1&amp;AM$1&amp;$A117),INDIRECT($A$1&amp;AM$2&amp;$A117),INDIRECT($A$1&amp;AM$3&amp;$A117),INDIRECT($A$1&amp;AM$4&amp;$A117),INDIRECT($A$1&amp;AM$5&amp;$A117),INDIRECT($A$1&amp;AM$6&amp;$A117),INDIRECT($A$1&amp;AM$7&amp;$A117))&gt;0,1,0)</f>
        <v>0</v>
      </c>
      <c r="AN117">
        <f t="shared" ca="1" si="24"/>
        <v>0</v>
      </c>
      <c r="AO117">
        <f t="shared" ca="1" si="24"/>
        <v>0</v>
      </c>
      <c r="AP117">
        <f t="shared" ca="1" si="24"/>
        <v>0</v>
      </c>
      <c r="AQ117">
        <f t="shared" ca="1" si="24"/>
        <v>0</v>
      </c>
      <c r="AR117">
        <f t="shared" ca="1" si="24"/>
        <v>0</v>
      </c>
      <c r="AS117">
        <f t="shared" ca="1" si="24"/>
        <v>0</v>
      </c>
      <c r="AU117" cm="1">
        <f t="array" aca="1" ref="AU117" ca="1">INDIRECT($A$1&amp;AU$1&amp;$A117)</f>
        <v>0</v>
      </c>
      <c r="AV117" cm="1">
        <f t="array" aca="1" ref="AV117" ca="1">INDIRECT($A$1&amp;AV$1&amp;$A117)</f>
        <v>0</v>
      </c>
      <c r="AW117" cm="1">
        <f t="array" aca="1" ref="AW117" ca="1">INDIRECT($A$1&amp;AW$1&amp;$A117)</f>
        <v>0</v>
      </c>
      <c r="AX117" cm="1">
        <f t="array" aca="1" ref="AX117" ca="1">INDIRECT($A$1&amp;AX$1&amp;$A117)</f>
        <v>0</v>
      </c>
      <c r="AY117" cm="1">
        <f t="array" aca="1" ref="AY117" ca="1">INDIRECT($A$1&amp;AY$1&amp;$A117)</f>
        <v>0</v>
      </c>
      <c r="AZ117" cm="1">
        <f t="array" aca="1" ref="AZ117" ca="1">INDIRECT($A$1&amp;AZ$1&amp;$A117)</f>
        <v>0</v>
      </c>
      <c r="BA117" cm="1">
        <f t="array" aca="1" ref="BA117" ca="1">INDIRECT($A$1&amp;BA$1&amp;$A117)</f>
        <v>0</v>
      </c>
      <c r="BB117" cm="1">
        <f t="array" aca="1" ref="BB117" ca="1">INDIRECT($A$1&amp;BB$1&amp;$A117)</f>
        <v>0</v>
      </c>
      <c r="BC117" cm="1">
        <f t="array" aca="1" ref="BC117" ca="1">INDIRECT($A$1&amp;BC$1&amp;$A117)</f>
        <v>0</v>
      </c>
      <c r="BD117" cm="1">
        <f t="array" aca="1" ref="BD117" ca="1">INDIRECT($A$1&amp;BD$1&amp;$A117)</f>
        <v>0</v>
      </c>
      <c r="BE117" cm="1">
        <f t="array" aca="1" ref="BE117" ca="1">INDIRECT($A$1&amp;BE$1&amp;$A117)</f>
        <v>0</v>
      </c>
      <c r="BF117" cm="1">
        <f t="array" aca="1" ref="BF117" ca="1">INDIRECT($A$1&amp;BF$1&amp;$A117)</f>
        <v>0</v>
      </c>
      <c r="BG117" cm="1">
        <f t="array" aca="1" ref="BG117" ca="1">INDIRECT($A$1&amp;BG$1&amp;$A117)</f>
        <v>0</v>
      </c>
      <c r="BH117" cm="1">
        <f t="array" aca="1" ref="BH117" ca="1">INDIRECT($A$1&amp;BH$1&amp;$A117)</f>
        <v>0</v>
      </c>
      <c r="BI117" cm="1">
        <f t="array" aca="1" ref="BI117" ca="1">INDIRECT($A$1&amp;BI$1&amp;$A117)</f>
        <v>0</v>
      </c>
      <c r="BJ117" cm="1">
        <f t="array" aca="1" ref="BJ117" ca="1">INDIRECT($A$1&amp;BJ$1&amp;$A117)</f>
        <v>0</v>
      </c>
      <c r="BK117" cm="1">
        <f t="array" aca="1" ref="BK117" ca="1">INDIRECT($A$1&amp;BK$1&amp;$A117)</f>
        <v>0</v>
      </c>
      <c r="BL117" cm="1">
        <f t="array" aca="1" ref="BL117" ca="1">INDIRECT($A$1&amp;BL$1&amp;$A117)</f>
        <v>0</v>
      </c>
      <c r="BM117" cm="1">
        <f t="array" aca="1" ref="BM117" ca="1">INDIRECT($A$1&amp;BM$1&amp;$A117)</f>
        <v>0</v>
      </c>
      <c r="BN117" cm="1">
        <f t="array" aca="1" ref="BN117" ca="1">INDIRECT($A$1&amp;BN$1&amp;$A117)</f>
        <v>0</v>
      </c>
      <c r="BO117" cm="1">
        <f t="array" aca="1" ref="BO117" ca="1">INDIRECT($A$1&amp;BO$1&amp;$A117)</f>
        <v>0</v>
      </c>
      <c r="BP117" cm="1">
        <f t="array" aca="1" ref="BP117" ca="1">INDIRECT($A$1&amp;BP$1&amp;$A117)</f>
        <v>0</v>
      </c>
      <c r="BQ117" cm="1">
        <f t="array" aca="1" ref="BQ117" ca="1">INDIRECT($A$1&amp;BQ$1&amp;$A117)</f>
        <v>0</v>
      </c>
      <c r="BR117" cm="1">
        <f t="array" aca="1" ref="BR117" ca="1">INDIRECT($A$1&amp;BR$1&amp;$A117)</f>
        <v>0</v>
      </c>
      <c r="BS117" cm="1">
        <f t="array" aca="1" ref="BS117" ca="1">INDIRECT($A$1&amp;BS$1&amp;$A117)</f>
        <v>0</v>
      </c>
      <c r="BT117" cm="1">
        <f t="array" aca="1" ref="BT117" ca="1">INDIRECT($A$1&amp;BT$1&amp;$A117)</f>
        <v>0</v>
      </c>
      <c r="BU117" cm="1">
        <f t="array" aca="1" ref="BU117" ca="1">INDIRECT($A$1&amp;BU$1&amp;$A117)</f>
        <v>0</v>
      </c>
    </row>
    <row r="118" spans="1:73" x14ac:dyDescent="0.35">
      <c r="A118" s="65">
        <f t="shared" si="18"/>
        <v>103</v>
      </c>
      <c r="C118" t="str" cm="1">
        <f t="array" aca="1" ref="C118" ca="1">INDIRECT($A$1&amp;C$1&amp;$A118)</f>
        <v>marche_dedougou</v>
      </c>
      <c r="D118">
        <f t="shared" ca="1" si="23"/>
        <v>0</v>
      </c>
      <c r="E118">
        <f t="shared" ca="1" si="23"/>
        <v>0</v>
      </c>
      <c r="F118">
        <f t="shared" ca="1" si="23"/>
        <v>0</v>
      </c>
      <c r="G118">
        <f t="shared" ca="1" si="23"/>
        <v>0</v>
      </c>
      <c r="H118">
        <f t="shared" ca="1" si="23"/>
        <v>0</v>
      </c>
      <c r="I118">
        <f t="shared" ca="1" si="23"/>
        <v>0</v>
      </c>
      <c r="J118">
        <f t="shared" ca="1" si="23"/>
        <v>0</v>
      </c>
      <c r="K118">
        <f t="shared" ca="1" si="23"/>
        <v>0</v>
      </c>
      <c r="L118">
        <f t="shared" ca="1" si="23"/>
        <v>0</v>
      </c>
      <c r="M118">
        <f t="shared" ca="1" si="23"/>
        <v>0</v>
      </c>
      <c r="N118">
        <f t="shared" ca="1" si="23"/>
        <v>0</v>
      </c>
      <c r="P118" cm="1">
        <f t="array" aca="1" ref="P118" ca="1">INDIRECT($A$1&amp;P$1&amp;$A118)</f>
        <v>0</v>
      </c>
      <c r="Q118" cm="1">
        <f t="array" aca="1" ref="Q118" ca="1">INDIRECT($A$1&amp;Q$1&amp;$A118)</f>
        <v>0</v>
      </c>
      <c r="R118" cm="1">
        <f t="array" aca="1" ref="R118" ca="1">INDIRECT($A$1&amp;R$1&amp;$A118)</f>
        <v>0</v>
      </c>
      <c r="S118" cm="1">
        <f t="array" aca="1" ref="S118" ca="1">INDIRECT($A$1&amp;S$1&amp;$A118)</f>
        <v>0</v>
      </c>
      <c r="T118" cm="1">
        <f t="array" aca="1" ref="T118" ca="1">INDIRECT($A$1&amp;T$1&amp;$A118)</f>
        <v>0</v>
      </c>
      <c r="U118" cm="1">
        <f t="array" aca="1" ref="U118" ca="1">INDIRECT($A$1&amp;U$1&amp;$A118)</f>
        <v>0</v>
      </c>
      <c r="V118" cm="1">
        <f t="array" aca="1" ref="V118" ca="1">INDIRECT($A$1&amp;V$1&amp;$A118)</f>
        <v>0</v>
      </c>
      <c r="W118" cm="1">
        <f t="array" aca="1" ref="W118" ca="1">INDIRECT($A$1&amp;W$1&amp;$A118)</f>
        <v>0</v>
      </c>
      <c r="X118" cm="1">
        <f t="array" aca="1" ref="X118" ca="1">INDIRECT($A$1&amp;X$1&amp;$A118)</f>
        <v>0</v>
      </c>
      <c r="Y118" t="str" cm="1">
        <f t="array" aca="1" ref="Y118" ca="1">INDIRECT($A$1&amp;Y$1&amp;$A118)</f>
        <v>disponible</v>
      </c>
      <c r="Z118" cm="1">
        <f t="array" aca="1" ref="Z118" ca="1">INDIRECT($A$1&amp;Z$1&amp;$A118)</f>
        <v>0</v>
      </c>
      <c r="AA118" cm="1">
        <f t="array" aca="1" ref="AA118" ca="1">INDIRECT($A$1&amp;AA$1&amp;$A118)</f>
        <v>0</v>
      </c>
      <c r="AB118" cm="1">
        <f t="array" aca="1" ref="AB118" ca="1">INDIRECT($A$1&amp;AB$1&amp;$A118)</f>
        <v>0</v>
      </c>
      <c r="AC118" cm="1">
        <f t="array" aca="1" ref="AC118" ca="1">INDIRECT($A$1&amp;AC$1&amp;$A118)</f>
        <v>0</v>
      </c>
      <c r="AD118" cm="1">
        <f t="array" aca="1" ref="AD118" ca="1">INDIRECT($A$1&amp;AD$1&amp;$A118)</f>
        <v>0</v>
      </c>
      <c r="AE118" cm="1">
        <f t="array" aca="1" ref="AE118" ca="1">INDIRECT($A$1&amp;AE$1&amp;$A118)</f>
        <v>0</v>
      </c>
      <c r="AF118" cm="1">
        <f t="array" aca="1" ref="AF118" ca="1">INDIRECT($A$1&amp;AF$1&amp;$A118)</f>
        <v>0</v>
      </c>
      <c r="AG118" cm="1">
        <f t="array" aca="1" ref="AG118" ca="1">INDIRECT($A$1&amp;AG$1&amp;$A118)</f>
        <v>0</v>
      </c>
      <c r="AH118" cm="1">
        <f t="array" aca="1" ref="AH118" ca="1">INDIRECT($A$1&amp;AH$1&amp;$A118)</f>
        <v>0</v>
      </c>
      <c r="AI118" cm="1">
        <f t="array" aca="1" ref="AI118" ca="1">INDIRECT($A$1&amp;AI$1&amp;$A118)</f>
        <v>0</v>
      </c>
      <c r="AJ118" cm="1">
        <f t="array" aca="1" ref="AJ118" ca="1">INDIRECT($A$1&amp;AJ$1&amp;$A118)</f>
        <v>0</v>
      </c>
      <c r="AK118" cm="1">
        <f t="array" aca="1" ref="AK118" ca="1">INDIRECT($A$1&amp;AK$1&amp;$A118)</f>
        <v>0</v>
      </c>
      <c r="AM118">
        <f t="shared" ca="1" si="24"/>
        <v>0</v>
      </c>
      <c r="AN118">
        <f t="shared" ca="1" si="24"/>
        <v>0</v>
      </c>
      <c r="AO118">
        <f t="shared" ca="1" si="24"/>
        <v>0</v>
      </c>
      <c r="AP118">
        <f t="shared" ca="1" si="24"/>
        <v>0</v>
      </c>
      <c r="AQ118">
        <f t="shared" ca="1" si="24"/>
        <v>0</v>
      </c>
      <c r="AR118">
        <f t="shared" ca="1" si="24"/>
        <v>0</v>
      </c>
      <c r="AS118">
        <f t="shared" ca="1" si="24"/>
        <v>0</v>
      </c>
      <c r="AU118" cm="1">
        <f t="array" aca="1" ref="AU118" ca="1">INDIRECT($A$1&amp;AU$1&amp;$A118)</f>
        <v>0</v>
      </c>
      <c r="AV118" cm="1">
        <f t="array" aca="1" ref="AV118" ca="1">INDIRECT($A$1&amp;AV$1&amp;$A118)</f>
        <v>0</v>
      </c>
      <c r="AW118" cm="1">
        <f t="array" aca="1" ref="AW118" ca="1">INDIRECT($A$1&amp;AW$1&amp;$A118)</f>
        <v>0</v>
      </c>
      <c r="AX118" cm="1">
        <f t="array" aca="1" ref="AX118" ca="1">INDIRECT($A$1&amp;AX$1&amp;$A118)</f>
        <v>0</v>
      </c>
      <c r="AY118" cm="1">
        <f t="array" aca="1" ref="AY118" ca="1">INDIRECT($A$1&amp;AY$1&amp;$A118)</f>
        <v>0</v>
      </c>
      <c r="AZ118" cm="1">
        <f t="array" aca="1" ref="AZ118" ca="1">INDIRECT($A$1&amp;AZ$1&amp;$A118)</f>
        <v>0</v>
      </c>
      <c r="BA118" cm="1">
        <f t="array" aca="1" ref="BA118" ca="1">INDIRECT($A$1&amp;BA$1&amp;$A118)</f>
        <v>0</v>
      </c>
      <c r="BB118" cm="1">
        <f t="array" aca="1" ref="BB118" ca="1">INDIRECT($A$1&amp;BB$1&amp;$A118)</f>
        <v>0</v>
      </c>
      <c r="BC118" cm="1">
        <f t="array" aca="1" ref="BC118" ca="1">INDIRECT($A$1&amp;BC$1&amp;$A118)</f>
        <v>0</v>
      </c>
      <c r="BD118" cm="1">
        <f t="array" aca="1" ref="BD118" ca="1">INDIRECT($A$1&amp;BD$1&amp;$A118)</f>
        <v>0</v>
      </c>
      <c r="BE118" cm="1">
        <f t="array" aca="1" ref="BE118" ca="1">INDIRECT($A$1&amp;BE$1&amp;$A118)</f>
        <v>0</v>
      </c>
      <c r="BF118" cm="1">
        <f t="array" aca="1" ref="BF118" ca="1">INDIRECT($A$1&amp;BF$1&amp;$A118)</f>
        <v>0</v>
      </c>
      <c r="BG118" cm="1">
        <f t="array" aca="1" ref="BG118" ca="1">INDIRECT($A$1&amp;BG$1&amp;$A118)</f>
        <v>0</v>
      </c>
      <c r="BH118" cm="1">
        <f t="array" aca="1" ref="BH118" ca="1">INDIRECT($A$1&amp;BH$1&amp;$A118)</f>
        <v>0</v>
      </c>
      <c r="BI118" cm="1">
        <f t="array" aca="1" ref="BI118" ca="1">INDIRECT($A$1&amp;BI$1&amp;$A118)</f>
        <v>0</v>
      </c>
      <c r="BJ118" cm="1">
        <f t="array" aca="1" ref="BJ118" ca="1">INDIRECT($A$1&amp;BJ$1&amp;$A118)</f>
        <v>0</v>
      </c>
      <c r="BK118" cm="1">
        <f t="array" aca="1" ref="BK118" ca="1">INDIRECT($A$1&amp;BK$1&amp;$A118)</f>
        <v>0</v>
      </c>
      <c r="BL118" cm="1">
        <f t="array" aca="1" ref="BL118" ca="1">INDIRECT($A$1&amp;BL$1&amp;$A118)</f>
        <v>0</v>
      </c>
      <c r="BM118" cm="1">
        <f t="array" aca="1" ref="BM118" ca="1">INDIRECT($A$1&amp;BM$1&amp;$A118)</f>
        <v>0</v>
      </c>
      <c r="BN118" cm="1">
        <f t="array" aca="1" ref="BN118" ca="1">INDIRECT($A$1&amp;BN$1&amp;$A118)</f>
        <v>0</v>
      </c>
      <c r="BO118" cm="1">
        <f t="array" aca="1" ref="BO118" ca="1">INDIRECT($A$1&amp;BO$1&amp;$A118)</f>
        <v>0</v>
      </c>
      <c r="BP118" cm="1">
        <f t="array" aca="1" ref="BP118" ca="1">INDIRECT($A$1&amp;BP$1&amp;$A118)</f>
        <v>0</v>
      </c>
      <c r="BQ118" cm="1">
        <f t="array" aca="1" ref="BQ118" ca="1">INDIRECT($A$1&amp;BQ$1&amp;$A118)</f>
        <v>0</v>
      </c>
      <c r="BR118" cm="1">
        <f t="array" aca="1" ref="BR118" ca="1">INDIRECT($A$1&amp;BR$1&amp;$A118)</f>
        <v>0</v>
      </c>
      <c r="BS118" cm="1">
        <f t="array" aca="1" ref="BS118" ca="1">INDIRECT($A$1&amp;BS$1&amp;$A118)</f>
        <v>0</v>
      </c>
      <c r="BT118" cm="1">
        <f t="array" aca="1" ref="BT118" ca="1">INDIRECT($A$1&amp;BT$1&amp;$A118)</f>
        <v>0</v>
      </c>
      <c r="BU118" cm="1">
        <f t="array" aca="1" ref="BU118" ca="1">INDIRECT($A$1&amp;BU$1&amp;$A118)</f>
        <v>0</v>
      </c>
    </row>
    <row r="119" spans="1:73" x14ac:dyDescent="0.35">
      <c r="A119" s="65">
        <f t="shared" si="18"/>
        <v>104</v>
      </c>
      <c r="C119" t="str" cm="1">
        <f t="array" aca="1" ref="C119" ca="1">INDIRECT($A$1&amp;C$1&amp;$A119)</f>
        <v>marche_dedougou</v>
      </c>
      <c r="D119">
        <f t="shared" ca="1" si="23"/>
        <v>0</v>
      </c>
      <c r="E119">
        <f t="shared" ca="1" si="23"/>
        <v>0</v>
      </c>
      <c r="F119">
        <f t="shared" ca="1" si="23"/>
        <v>0</v>
      </c>
      <c r="G119">
        <f t="shared" ca="1" si="23"/>
        <v>0</v>
      </c>
      <c r="H119">
        <f t="shared" ca="1" si="23"/>
        <v>0</v>
      </c>
      <c r="I119">
        <f t="shared" ca="1" si="23"/>
        <v>0</v>
      </c>
      <c r="J119">
        <f t="shared" ca="1" si="23"/>
        <v>0</v>
      </c>
      <c r="K119">
        <f t="shared" ca="1" si="23"/>
        <v>0</v>
      </c>
      <c r="L119">
        <f t="shared" ca="1" si="23"/>
        <v>0</v>
      </c>
      <c r="M119">
        <f t="shared" ca="1" si="23"/>
        <v>1</v>
      </c>
      <c r="N119">
        <f t="shared" ca="1" si="23"/>
        <v>0</v>
      </c>
      <c r="P119" cm="1">
        <f t="array" aca="1" ref="P119" ca="1">INDIRECT($A$1&amp;P$1&amp;$A119)</f>
        <v>0</v>
      </c>
      <c r="Q119" cm="1">
        <f t="array" aca="1" ref="Q119" ca="1">INDIRECT($A$1&amp;Q$1&amp;$A119)</f>
        <v>0</v>
      </c>
      <c r="R119" cm="1">
        <f t="array" aca="1" ref="R119" ca="1">INDIRECT($A$1&amp;R$1&amp;$A119)</f>
        <v>0</v>
      </c>
      <c r="S119" cm="1">
        <f t="array" aca="1" ref="S119" ca="1">INDIRECT($A$1&amp;S$1&amp;$A119)</f>
        <v>0</v>
      </c>
      <c r="T119" cm="1">
        <f t="array" aca="1" ref="T119" ca="1">INDIRECT($A$1&amp;T$1&amp;$A119)</f>
        <v>0</v>
      </c>
      <c r="U119" cm="1">
        <f t="array" aca="1" ref="U119" ca="1">INDIRECT($A$1&amp;U$1&amp;$A119)</f>
        <v>0</v>
      </c>
      <c r="V119" cm="1">
        <f t="array" aca="1" ref="V119" ca="1">INDIRECT($A$1&amp;V$1&amp;$A119)</f>
        <v>0</v>
      </c>
      <c r="W119" t="str" cm="1">
        <f t="array" aca="1" ref="W119" ca="1">INDIRECT($A$1&amp;W$1&amp;$A119)</f>
        <v>disponible</v>
      </c>
      <c r="X119" t="str" cm="1">
        <f t="array" aca="1" ref="X119" ca="1">INDIRECT($A$1&amp;X$1&amp;$A119)</f>
        <v>peudisponible</v>
      </c>
      <c r="Y119" cm="1">
        <f t="array" aca="1" ref="Y119" ca="1">INDIRECT($A$1&amp;Y$1&amp;$A119)</f>
        <v>0</v>
      </c>
      <c r="Z119" cm="1">
        <f t="array" aca="1" ref="Z119" ca="1">INDIRECT($A$1&amp;Z$1&amp;$A119)</f>
        <v>0</v>
      </c>
      <c r="AA119" cm="1">
        <f t="array" aca="1" ref="AA119" ca="1">INDIRECT($A$1&amp;AA$1&amp;$A119)</f>
        <v>0</v>
      </c>
      <c r="AB119" cm="1">
        <f t="array" aca="1" ref="AB119" ca="1">INDIRECT($A$1&amp;AB$1&amp;$A119)</f>
        <v>0</v>
      </c>
      <c r="AC119" cm="1">
        <f t="array" aca="1" ref="AC119" ca="1">INDIRECT($A$1&amp;AC$1&amp;$A119)</f>
        <v>0</v>
      </c>
      <c r="AD119" cm="1">
        <f t="array" aca="1" ref="AD119" ca="1">INDIRECT($A$1&amp;AD$1&amp;$A119)</f>
        <v>0</v>
      </c>
      <c r="AE119" cm="1">
        <f t="array" aca="1" ref="AE119" ca="1">INDIRECT($A$1&amp;AE$1&amp;$A119)</f>
        <v>0</v>
      </c>
      <c r="AF119" cm="1">
        <f t="array" aca="1" ref="AF119" ca="1">INDIRECT($A$1&amp;AF$1&amp;$A119)</f>
        <v>0</v>
      </c>
      <c r="AG119" cm="1">
        <f t="array" aca="1" ref="AG119" ca="1">INDIRECT($A$1&amp;AG$1&amp;$A119)</f>
        <v>0</v>
      </c>
      <c r="AH119" cm="1">
        <f t="array" aca="1" ref="AH119" ca="1">INDIRECT($A$1&amp;AH$1&amp;$A119)</f>
        <v>0</v>
      </c>
      <c r="AI119" cm="1">
        <f t="array" aca="1" ref="AI119" ca="1">INDIRECT($A$1&amp;AI$1&amp;$A119)</f>
        <v>0</v>
      </c>
      <c r="AJ119" cm="1">
        <f t="array" aca="1" ref="AJ119" ca="1">INDIRECT($A$1&amp;AJ$1&amp;$A119)</f>
        <v>0</v>
      </c>
      <c r="AK119" cm="1">
        <f t="array" aca="1" ref="AK119" ca="1">INDIRECT($A$1&amp;AK$1&amp;$A119)</f>
        <v>0</v>
      </c>
      <c r="AM119">
        <f t="shared" ca="1" si="24"/>
        <v>0</v>
      </c>
      <c r="AN119">
        <f t="shared" ca="1" si="24"/>
        <v>0</v>
      </c>
      <c r="AO119">
        <f t="shared" ca="1" si="24"/>
        <v>0</v>
      </c>
      <c r="AP119">
        <f t="shared" ca="1" si="24"/>
        <v>0</v>
      </c>
      <c r="AQ119">
        <f t="shared" ca="1" si="24"/>
        <v>0</v>
      </c>
      <c r="AR119">
        <f t="shared" ca="1" si="24"/>
        <v>0</v>
      </c>
      <c r="AS119">
        <f t="shared" ca="1" si="24"/>
        <v>0</v>
      </c>
      <c r="AU119" cm="1">
        <f t="array" aca="1" ref="AU119" ca="1">INDIRECT($A$1&amp;AU$1&amp;$A119)</f>
        <v>0</v>
      </c>
      <c r="AV119" cm="1">
        <f t="array" aca="1" ref="AV119" ca="1">INDIRECT($A$1&amp;AV$1&amp;$A119)</f>
        <v>0</v>
      </c>
      <c r="AW119" cm="1">
        <f t="array" aca="1" ref="AW119" ca="1">INDIRECT($A$1&amp;AW$1&amp;$A119)</f>
        <v>0</v>
      </c>
      <c r="AX119" cm="1">
        <f t="array" aca="1" ref="AX119" ca="1">INDIRECT($A$1&amp;AX$1&amp;$A119)</f>
        <v>0</v>
      </c>
      <c r="AY119" cm="1">
        <f t="array" aca="1" ref="AY119" ca="1">INDIRECT($A$1&amp;AY$1&amp;$A119)</f>
        <v>0</v>
      </c>
      <c r="AZ119" cm="1">
        <f t="array" aca="1" ref="AZ119" ca="1">INDIRECT($A$1&amp;AZ$1&amp;$A119)</f>
        <v>0</v>
      </c>
      <c r="BA119" cm="1">
        <f t="array" aca="1" ref="BA119" ca="1">INDIRECT($A$1&amp;BA$1&amp;$A119)</f>
        <v>0</v>
      </c>
      <c r="BB119" cm="1">
        <f t="array" aca="1" ref="BB119" ca="1">INDIRECT($A$1&amp;BB$1&amp;$A119)</f>
        <v>0</v>
      </c>
      <c r="BC119" cm="1">
        <f t="array" aca="1" ref="BC119" ca="1">INDIRECT($A$1&amp;BC$1&amp;$A119)</f>
        <v>0</v>
      </c>
      <c r="BD119" cm="1">
        <f t="array" aca="1" ref="BD119" ca="1">INDIRECT($A$1&amp;BD$1&amp;$A119)</f>
        <v>0</v>
      </c>
      <c r="BE119" cm="1">
        <f t="array" aca="1" ref="BE119" ca="1">INDIRECT($A$1&amp;BE$1&amp;$A119)</f>
        <v>0</v>
      </c>
      <c r="BF119" cm="1">
        <f t="array" aca="1" ref="BF119" ca="1">INDIRECT($A$1&amp;BF$1&amp;$A119)</f>
        <v>0</v>
      </c>
      <c r="BG119" cm="1">
        <f t="array" aca="1" ref="BG119" ca="1">INDIRECT($A$1&amp;BG$1&amp;$A119)</f>
        <v>0</v>
      </c>
      <c r="BH119" cm="1">
        <f t="array" aca="1" ref="BH119" ca="1">INDIRECT($A$1&amp;BH$1&amp;$A119)</f>
        <v>0</v>
      </c>
      <c r="BI119" cm="1">
        <f t="array" aca="1" ref="BI119" ca="1">INDIRECT($A$1&amp;BI$1&amp;$A119)</f>
        <v>0</v>
      </c>
      <c r="BJ119" cm="1">
        <f t="array" aca="1" ref="BJ119" ca="1">INDIRECT($A$1&amp;BJ$1&amp;$A119)</f>
        <v>0</v>
      </c>
      <c r="BK119" cm="1">
        <f t="array" aca="1" ref="BK119" ca="1">INDIRECT($A$1&amp;BK$1&amp;$A119)</f>
        <v>0</v>
      </c>
      <c r="BL119" cm="1">
        <f t="array" aca="1" ref="BL119" ca="1">INDIRECT($A$1&amp;BL$1&amp;$A119)</f>
        <v>0</v>
      </c>
      <c r="BM119" cm="1">
        <f t="array" aca="1" ref="BM119" ca="1">INDIRECT($A$1&amp;BM$1&amp;$A119)</f>
        <v>0</v>
      </c>
      <c r="BN119" cm="1">
        <f t="array" aca="1" ref="BN119" ca="1">INDIRECT($A$1&amp;BN$1&amp;$A119)</f>
        <v>0</v>
      </c>
      <c r="BO119" cm="1">
        <f t="array" aca="1" ref="BO119" ca="1">INDIRECT($A$1&amp;BO$1&amp;$A119)</f>
        <v>0</v>
      </c>
      <c r="BP119" cm="1">
        <f t="array" aca="1" ref="BP119" ca="1">INDIRECT($A$1&amp;BP$1&amp;$A119)</f>
        <v>0</v>
      </c>
      <c r="BQ119" cm="1">
        <f t="array" aca="1" ref="BQ119" ca="1">INDIRECT($A$1&amp;BQ$1&amp;$A119)</f>
        <v>0</v>
      </c>
      <c r="BR119" cm="1">
        <f t="array" aca="1" ref="BR119" ca="1">INDIRECT($A$1&amp;BR$1&amp;$A119)</f>
        <v>0</v>
      </c>
      <c r="BS119" cm="1">
        <f t="array" aca="1" ref="BS119" ca="1">INDIRECT($A$1&amp;BS$1&amp;$A119)</f>
        <v>0</v>
      </c>
      <c r="BT119" cm="1">
        <f t="array" aca="1" ref="BT119" ca="1">INDIRECT($A$1&amp;BT$1&amp;$A119)</f>
        <v>0</v>
      </c>
      <c r="BU119" cm="1">
        <f t="array" aca="1" ref="BU119" ca="1">INDIRECT($A$1&amp;BU$1&amp;$A119)</f>
        <v>0</v>
      </c>
    </row>
    <row r="120" spans="1:73" x14ac:dyDescent="0.35">
      <c r="A120" s="65">
        <f t="shared" si="18"/>
        <v>105</v>
      </c>
      <c r="C120" t="str" cm="1">
        <f t="array" aca="1" ref="C120" ca="1">INDIRECT($A$1&amp;C$1&amp;$A120)</f>
        <v>marche_dedougou</v>
      </c>
      <c r="D120">
        <f t="shared" ca="1" si="23"/>
        <v>0</v>
      </c>
      <c r="E120">
        <f t="shared" ca="1" si="23"/>
        <v>0</v>
      </c>
      <c r="F120">
        <f t="shared" ca="1" si="23"/>
        <v>0</v>
      </c>
      <c r="G120">
        <f t="shared" ca="1" si="23"/>
        <v>0</v>
      </c>
      <c r="H120">
        <f t="shared" ca="1" si="23"/>
        <v>0</v>
      </c>
      <c r="I120">
        <f t="shared" ca="1" si="23"/>
        <v>0</v>
      </c>
      <c r="J120">
        <f t="shared" ca="1" si="23"/>
        <v>0</v>
      </c>
      <c r="K120">
        <f t="shared" ca="1" si="23"/>
        <v>0</v>
      </c>
      <c r="L120">
        <f t="shared" ca="1" si="23"/>
        <v>0</v>
      </c>
      <c r="M120">
        <f t="shared" ca="1" si="23"/>
        <v>1</v>
      </c>
      <c r="N120">
        <f t="shared" ca="1" si="23"/>
        <v>0</v>
      </c>
      <c r="P120" cm="1">
        <f t="array" aca="1" ref="P120" ca="1">INDIRECT($A$1&amp;P$1&amp;$A120)</f>
        <v>0</v>
      </c>
      <c r="Q120" cm="1">
        <f t="array" aca="1" ref="Q120" ca="1">INDIRECT($A$1&amp;Q$1&amp;$A120)</f>
        <v>0</v>
      </c>
      <c r="R120" cm="1">
        <f t="array" aca="1" ref="R120" ca="1">INDIRECT($A$1&amp;R$1&amp;$A120)</f>
        <v>0</v>
      </c>
      <c r="S120" cm="1">
        <f t="array" aca="1" ref="S120" ca="1">INDIRECT($A$1&amp;S$1&amp;$A120)</f>
        <v>0</v>
      </c>
      <c r="T120" cm="1">
        <f t="array" aca="1" ref="T120" ca="1">INDIRECT($A$1&amp;T$1&amp;$A120)</f>
        <v>0</v>
      </c>
      <c r="U120" cm="1">
        <f t="array" aca="1" ref="U120" ca="1">INDIRECT($A$1&amp;U$1&amp;$A120)</f>
        <v>0</v>
      </c>
      <c r="V120" cm="1">
        <f t="array" aca="1" ref="V120" ca="1">INDIRECT($A$1&amp;V$1&amp;$A120)</f>
        <v>0</v>
      </c>
      <c r="W120" t="str" cm="1">
        <f t="array" aca="1" ref="W120" ca="1">INDIRECT($A$1&amp;W$1&amp;$A120)</f>
        <v>disponible</v>
      </c>
      <c r="X120" t="str" cm="1">
        <f t="array" aca="1" ref="X120" ca="1">INDIRECT($A$1&amp;X$1&amp;$A120)</f>
        <v>peudisponible</v>
      </c>
      <c r="Y120" cm="1">
        <f t="array" aca="1" ref="Y120" ca="1">INDIRECT($A$1&amp;Y$1&amp;$A120)</f>
        <v>0</v>
      </c>
      <c r="Z120" cm="1">
        <f t="array" aca="1" ref="Z120" ca="1">INDIRECT($A$1&amp;Z$1&amp;$A120)</f>
        <v>0</v>
      </c>
      <c r="AA120" cm="1">
        <f t="array" aca="1" ref="AA120" ca="1">INDIRECT($A$1&amp;AA$1&amp;$A120)</f>
        <v>0</v>
      </c>
      <c r="AB120" cm="1">
        <f t="array" aca="1" ref="AB120" ca="1">INDIRECT($A$1&amp;AB$1&amp;$A120)</f>
        <v>0</v>
      </c>
      <c r="AC120" cm="1">
        <f t="array" aca="1" ref="AC120" ca="1">INDIRECT($A$1&amp;AC$1&amp;$A120)</f>
        <v>0</v>
      </c>
      <c r="AD120" cm="1">
        <f t="array" aca="1" ref="AD120" ca="1">INDIRECT($A$1&amp;AD$1&amp;$A120)</f>
        <v>0</v>
      </c>
      <c r="AE120" cm="1">
        <f t="array" aca="1" ref="AE120" ca="1">INDIRECT($A$1&amp;AE$1&amp;$A120)</f>
        <v>0</v>
      </c>
      <c r="AF120" cm="1">
        <f t="array" aca="1" ref="AF120" ca="1">INDIRECT($A$1&amp;AF$1&amp;$A120)</f>
        <v>0</v>
      </c>
      <c r="AG120" cm="1">
        <f t="array" aca="1" ref="AG120" ca="1">INDIRECT($A$1&amp;AG$1&amp;$A120)</f>
        <v>0</v>
      </c>
      <c r="AH120" cm="1">
        <f t="array" aca="1" ref="AH120" ca="1">INDIRECT($A$1&amp;AH$1&amp;$A120)</f>
        <v>0</v>
      </c>
      <c r="AI120" cm="1">
        <f t="array" aca="1" ref="AI120" ca="1">INDIRECT($A$1&amp;AI$1&amp;$A120)</f>
        <v>0</v>
      </c>
      <c r="AJ120" cm="1">
        <f t="array" aca="1" ref="AJ120" ca="1">INDIRECT($A$1&amp;AJ$1&amp;$A120)</f>
        <v>0</v>
      </c>
      <c r="AK120" cm="1">
        <f t="array" aca="1" ref="AK120" ca="1">INDIRECT($A$1&amp;AK$1&amp;$A120)</f>
        <v>0</v>
      </c>
      <c r="AM120">
        <f t="shared" ca="1" si="24"/>
        <v>0</v>
      </c>
      <c r="AN120">
        <f t="shared" ca="1" si="24"/>
        <v>0</v>
      </c>
      <c r="AO120">
        <f t="shared" ca="1" si="24"/>
        <v>0</v>
      </c>
      <c r="AP120">
        <f t="shared" ca="1" si="24"/>
        <v>0</v>
      </c>
      <c r="AQ120">
        <f t="shared" ca="1" si="24"/>
        <v>0</v>
      </c>
      <c r="AR120">
        <f t="shared" ca="1" si="24"/>
        <v>0</v>
      </c>
      <c r="AS120">
        <f t="shared" ca="1" si="24"/>
        <v>0</v>
      </c>
      <c r="AU120" cm="1">
        <f t="array" aca="1" ref="AU120" ca="1">INDIRECT($A$1&amp;AU$1&amp;$A120)</f>
        <v>0</v>
      </c>
      <c r="AV120" cm="1">
        <f t="array" aca="1" ref="AV120" ca="1">INDIRECT($A$1&amp;AV$1&amp;$A120)</f>
        <v>0</v>
      </c>
      <c r="AW120" cm="1">
        <f t="array" aca="1" ref="AW120" ca="1">INDIRECT($A$1&amp;AW$1&amp;$A120)</f>
        <v>0</v>
      </c>
      <c r="AX120" cm="1">
        <f t="array" aca="1" ref="AX120" ca="1">INDIRECT($A$1&amp;AX$1&amp;$A120)</f>
        <v>0</v>
      </c>
      <c r="AY120" cm="1">
        <f t="array" aca="1" ref="AY120" ca="1">INDIRECT($A$1&amp;AY$1&amp;$A120)</f>
        <v>0</v>
      </c>
      <c r="AZ120" cm="1">
        <f t="array" aca="1" ref="AZ120" ca="1">INDIRECT($A$1&amp;AZ$1&amp;$A120)</f>
        <v>0</v>
      </c>
      <c r="BA120" cm="1">
        <f t="array" aca="1" ref="BA120" ca="1">INDIRECT($A$1&amp;BA$1&amp;$A120)</f>
        <v>0</v>
      </c>
      <c r="BB120" cm="1">
        <f t="array" aca="1" ref="BB120" ca="1">INDIRECT($A$1&amp;BB$1&amp;$A120)</f>
        <v>0</v>
      </c>
      <c r="BC120" cm="1">
        <f t="array" aca="1" ref="BC120" ca="1">INDIRECT($A$1&amp;BC$1&amp;$A120)</f>
        <v>0</v>
      </c>
      <c r="BD120" cm="1">
        <f t="array" aca="1" ref="BD120" ca="1">INDIRECT($A$1&amp;BD$1&amp;$A120)</f>
        <v>0</v>
      </c>
      <c r="BE120" cm="1">
        <f t="array" aca="1" ref="BE120" ca="1">INDIRECT($A$1&amp;BE$1&amp;$A120)</f>
        <v>0</v>
      </c>
      <c r="BF120" cm="1">
        <f t="array" aca="1" ref="BF120" ca="1">INDIRECT($A$1&amp;BF$1&amp;$A120)</f>
        <v>0</v>
      </c>
      <c r="BG120" cm="1">
        <f t="array" aca="1" ref="BG120" ca="1">INDIRECT($A$1&amp;BG$1&amp;$A120)</f>
        <v>0</v>
      </c>
      <c r="BH120" cm="1">
        <f t="array" aca="1" ref="BH120" ca="1">INDIRECT($A$1&amp;BH$1&amp;$A120)</f>
        <v>0</v>
      </c>
      <c r="BI120" cm="1">
        <f t="array" aca="1" ref="BI120" ca="1">INDIRECT($A$1&amp;BI$1&amp;$A120)</f>
        <v>0</v>
      </c>
      <c r="BJ120" cm="1">
        <f t="array" aca="1" ref="BJ120" ca="1">INDIRECT($A$1&amp;BJ$1&amp;$A120)</f>
        <v>0</v>
      </c>
      <c r="BK120" cm="1">
        <f t="array" aca="1" ref="BK120" ca="1">INDIRECT($A$1&amp;BK$1&amp;$A120)</f>
        <v>0</v>
      </c>
      <c r="BL120" cm="1">
        <f t="array" aca="1" ref="BL120" ca="1">INDIRECT($A$1&amp;BL$1&amp;$A120)</f>
        <v>0</v>
      </c>
      <c r="BM120" cm="1">
        <f t="array" aca="1" ref="BM120" ca="1">INDIRECT($A$1&amp;BM$1&amp;$A120)</f>
        <v>0</v>
      </c>
      <c r="BN120" cm="1">
        <f t="array" aca="1" ref="BN120" ca="1">INDIRECT($A$1&amp;BN$1&amp;$A120)</f>
        <v>0</v>
      </c>
      <c r="BO120" cm="1">
        <f t="array" aca="1" ref="BO120" ca="1">INDIRECT($A$1&amp;BO$1&amp;$A120)</f>
        <v>0</v>
      </c>
      <c r="BP120" cm="1">
        <f t="array" aca="1" ref="BP120" ca="1">INDIRECT($A$1&amp;BP$1&amp;$A120)</f>
        <v>0</v>
      </c>
      <c r="BQ120" cm="1">
        <f t="array" aca="1" ref="BQ120" ca="1">INDIRECT($A$1&amp;BQ$1&amp;$A120)</f>
        <v>0</v>
      </c>
      <c r="BR120" cm="1">
        <f t="array" aca="1" ref="BR120" ca="1">INDIRECT($A$1&amp;BR$1&amp;$A120)</f>
        <v>0</v>
      </c>
      <c r="BS120" cm="1">
        <f t="array" aca="1" ref="BS120" ca="1">INDIRECT($A$1&amp;BS$1&amp;$A120)</f>
        <v>0</v>
      </c>
      <c r="BT120" cm="1">
        <f t="array" aca="1" ref="BT120" ca="1">INDIRECT($A$1&amp;BT$1&amp;$A120)</f>
        <v>0</v>
      </c>
      <c r="BU120" cm="1">
        <f t="array" aca="1" ref="BU120" ca="1">INDIRECT($A$1&amp;BU$1&amp;$A120)</f>
        <v>0</v>
      </c>
    </row>
    <row r="121" spans="1:73" x14ac:dyDescent="0.35">
      <c r="A121" s="65">
        <f t="shared" si="18"/>
        <v>106</v>
      </c>
      <c r="C121" t="str" cm="1">
        <f t="array" aca="1" ref="C121" ca="1">INDIRECT($A$1&amp;C$1&amp;$A121)</f>
        <v>marche_dedougou</v>
      </c>
      <c r="D121">
        <f t="shared" ca="1" si="23"/>
        <v>0</v>
      </c>
      <c r="E121">
        <f t="shared" ca="1" si="23"/>
        <v>0</v>
      </c>
      <c r="F121">
        <f t="shared" ca="1" si="23"/>
        <v>1</v>
      </c>
      <c r="G121">
        <f t="shared" ca="1" si="23"/>
        <v>0</v>
      </c>
      <c r="H121">
        <f t="shared" ca="1" si="23"/>
        <v>0</v>
      </c>
      <c r="I121">
        <f t="shared" ca="1" si="23"/>
        <v>0</v>
      </c>
      <c r="J121">
        <f t="shared" ca="1" si="23"/>
        <v>0</v>
      </c>
      <c r="K121">
        <f t="shared" ca="1" si="23"/>
        <v>0</v>
      </c>
      <c r="L121">
        <f t="shared" ca="1" si="23"/>
        <v>0</v>
      </c>
      <c r="M121">
        <f t="shared" ca="1" si="23"/>
        <v>0</v>
      </c>
      <c r="N121">
        <f t="shared" ca="1" si="23"/>
        <v>0</v>
      </c>
      <c r="P121" t="str" cm="1">
        <f t="array" aca="1" ref="P121" ca="1">INDIRECT($A$1&amp;P$1&amp;$A121)</f>
        <v>disponible</v>
      </c>
      <c r="Q121" cm="1">
        <f t="array" aca="1" ref="Q121" ca="1">INDIRECT($A$1&amp;Q$1&amp;$A121)</f>
        <v>0</v>
      </c>
      <c r="R121" cm="1">
        <f t="array" aca="1" ref="R121" ca="1">INDIRECT($A$1&amp;R$1&amp;$A121)</f>
        <v>0</v>
      </c>
      <c r="S121" t="str" cm="1">
        <f t="array" aca="1" ref="S121" ca="1">INDIRECT($A$1&amp;S$1&amp;$A121)</f>
        <v>disponible</v>
      </c>
      <c r="T121" cm="1">
        <f t="array" aca="1" ref="T121" ca="1">INDIRECT($A$1&amp;T$1&amp;$A121)</f>
        <v>0</v>
      </c>
      <c r="U121" cm="1">
        <f t="array" aca="1" ref="U121" ca="1">INDIRECT($A$1&amp;U$1&amp;$A121)</f>
        <v>0</v>
      </c>
      <c r="V121" cm="1">
        <f t="array" aca="1" ref="V121" ca="1">INDIRECT($A$1&amp;V$1&amp;$A121)</f>
        <v>0</v>
      </c>
      <c r="W121" cm="1">
        <f t="array" aca="1" ref="W121" ca="1">INDIRECT($A$1&amp;W$1&amp;$A121)</f>
        <v>0</v>
      </c>
      <c r="X121" cm="1">
        <f t="array" aca="1" ref="X121" ca="1">INDIRECT($A$1&amp;X$1&amp;$A121)</f>
        <v>0</v>
      </c>
      <c r="Y121" cm="1">
        <f t="array" aca="1" ref="Y121" ca="1">INDIRECT($A$1&amp;Y$1&amp;$A121)</f>
        <v>0</v>
      </c>
      <c r="Z121" t="str" cm="1">
        <f t="array" aca="1" ref="Z121" ca="1">INDIRECT($A$1&amp;Z$1&amp;$A121)</f>
        <v>disponible</v>
      </c>
      <c r="AA121" t="str" cm="1">
        <f t="array" aca="1" ref="AA121" ca="1">INDIRECT($A$1&amp;AA$1&amp;$A121)</f>
        <v>disponible</v>
      </c>
      <c r="AB121" t="str" cm="1">
        <f t="array" aca="1" ref="AB121" ca="1">INDIRECT($A$1&amp;AB$1&amp;$A121)</f>
        <v>disponible</v>
      </c>
      <c r="AC121" t="str" cm="1">
        <f t="array" aca="1" ref="AC121" ca="1">INDIRECT($A$1&amp;AC$1&amp;$A121)</f>
        <v>disponible</v>
      </c>
      <c r="AD121" t="str" cm="1">
        <f t="array" aca="1" ref="AD121" ca="1">INDIRECT($A$1&amp;AD$1&amp;$A121)</f>
        <v>disponible</v>
      </c>
      <c r="AE121" t="str" cm="1">
        <f t="array" aca="1" ref="AE121" ca="1">INDIRECT($A$1&amp;AE$1&amp;$A121)</f>
        <v>disponible</v>
      </c>
      <c r="AF121" t="str" cm="1">
        <f t="array" aca="1" ref="AF121" ca="1">INDIRECT($A$1&amp;AF$1&amp;$A121)</f>
        <v>disponible</v>
      </c>
      <c r="AG121" t="str" cm="1">
        <f t="array" aca="1" ref="AG121" ca="1">INDIRECT($A$1&amp;AG$1&amp;$A121)</f>
        <v>disponible</v>
      </c>
      <c r="AH121" t="str" cm="1">
        <f t="array" aca="1" ref="AH121" ca="1">INDIRECT($A$1&amp;AH$1&amp;$A121)</f>
        <v>disponible</v>
      </c>
      <c r="AI121" cm="1">
        <f t="array" aca="1" ref="AI121" ca="1">INDIRECT($A$1&amp;AI$1&amp;$A121)</f>
        <v>0</v>
      </c>
      <c r="AJ121" t="str" cm="1">
        <f t="array" aca="1" ref="AJ121" ca="1">INDIRECT($A$1&amp;AJ$1&amp;$A121)</f>
        <v>disponible</v>
      </c>
      <c r="AK121" cm="1">
        <f t="array" aca="1" ref="AK121" ca="1">INDIRECT($A$1&amp;AK$1&amp;$A121)</f>
        <v>0</v>
      </c>
      <c r="AM121">
        <f t="shared" ca="1" si="24"/>
        <v>0</v>
      </c>
      <c r="AN121">
        <f t="shared" ca="1" si="24"/>
        <v>0</v>
      </c>
      <c r="AO121">
        <f t="shared" ca="1" si="24"/>
        <v>0</v>
      </c>
      <c r="AP121">
        <f t="shared" ca="1" si="24"/>
        <v>0</v>
      </c>
      <c r="AQ121">
        <f t="shared" ca="1" si="24"/>
        <v>0</v>
      </c>
      <c r="AR121">
        <f t="shared" ca="1" si="24"/>
        <v>0</v>
      </c>
      <c r="AS121">
        <f t="shared" ca="1" si="24"/>
        <v>0</v>
      </c>
      <c r="AU121" cm="1">
        <f t="array" aca="1" ref="AU121" ca="1">INDIRECT($A$1&amp;AU$1&amp;$A121)</f>
        <v>0</v>
      </c>
      <c r="AV121" cm="1">
        <f t="array" aca="1" ref="AV121" ca="1">INDIRECT($A$1&amp;AV$1&amp;$A121)</f>
        <v>0</v>
      </c>
      <c r="AW121" cm="1">
        <f t="array" aca="1" ref="AW121" ca="1">INDIRECT($A$1&amp;AW$1&amp;$A121)</f>
        <v>0</v>
      </c>
      <c r="AX121" cm="1">
        <f t="array" aca="1" ref="AX121" ca="1">INDIRECT($A$1&amp;AX$1&amp;$A121)</f>
        <v>0</v>
      </c>
      <c r="AY121" cm="1">
        <f t="array" aca="1" ref="AY121" ca="1">INDIRECT($A$1&amp;AY$1&amp;$A121)</f>
        <v>0</v>
      </c>
      <c r="AZ121" cm="1">
        <f t="array" aca="1" ref="AZ121" ca="1">INDIRECT($A$1&amp;AZ$1&amp;$A121)</f>
        <v>0</v>
      </c>
      <c r="BA121" cm="1">
        <f t="array" aca="1" ref="BA121" ca="1">INDIRECT($A$1&amp;BA$1&amp;$A121)</f>
        <v>0</v>
      </c>
      <c r="BB121" cm="1">
        <f t="array" aca="1" ref="BB121" ca="1">INDIRECT($A$1&amp;BB$1&amp;$A121)</f>
        <v>0</v>
      </c>
      <c r="BC121" cm="1">
        <f t="array" aca="1" ref="BC121" ca="1">INDIRECT($A$1&amp;BC$1&amp;$A121)</f>
        <v>0</v>
      </c>
      <c r="BD121" cm="1">
        <f t="array" aca="1" ref="BD121" ca="1">INDIRECT($A$1&amp;BD$1&amp;$A121)</f>
        <v>0</v>
      </c>
      <c r="BE121" cm="1">
        <f t="array" aca="1" ref="BE121" ca="1">INDIRECT($A$1&amp;BE$1&amp;$A121)</f>
        <v>0</v>
      </c>
      <c r="BF121" cm="1">
        <f t="array" aca="1" ref="BF121" ca="1">INDIRECT($A$1&amp;BF$1&amp;$A121)</f>
        <v>0</v>
      </c>
      <c r="BG121" cm="1">
        <f t="array" aca="1" ref="BG121" ca="1">INDIRECT($A$1&amp;BG$1&amp;$A121)</f>
        <v>0</v>
      </c>
      <c r="BH121" cm="1">
        <f t="array" aca="1" ref="BH121" ca="1">INDIRECT($A$1&amp;BH$1&amp;$A121)</f>
        <v>0</v>
      </c>
      <c r="BI121" cm="1">
        <f t="array" aca="1" ref="BI121" ca="1">INDIRECT($A$1&amp;BI$1&amp;$A121)</f>
        <v>0</v>
      </c>
      <c r="BJ121" cm="1">
        <f t="array" aca="1" ref="BJ121" ca="1">INDIRECT($A$1&amp;BJ$1&amp;$A121)</f>
        <v>0</v>
      </c>
      <c r="BK121" cm="1">
        <f t="array" aca="1" ref="BK121" ca="1">INDIRECT($A$1&amp;BK$1&amp;$A121)</f>
        <v>0</v>
      </c>
      <c r="BL121" cm="1">
        <f t="array" aca="1" ref="BL121" ca="1">INDIRECT($A$1&amp;BL$1&amp;$A121)</f>
        <v>0</v>
      </c>
      <c r="BM121" cm="1">
        <f t="array" aca="1" ref="BM121" ca="1">INDIRECT($A$1&amp;BM$1&amp;$A121)</f>
        <v>0</v>
      </c>
      <c r="BN121" cm="1">
        <f t="array" aca="1" ref="BN121" ca="1">INDIRECT($A$1&amp;BN$1&amp;$A121)</f>
        <v>0</v>
      </c>
      <c r="BO121" cm="1">
        <f t="array" aca="1" ref="BO121" ca="1">INDIRECT($A$1&amp;BO$1&amp;$A121)</f>
        <v>0</v>
      </c>
      <c r="BP121" cm="1">
        <f t="array" aca="1" ref="BP121" ca="1">INDIRECT($A$1&amp;BP$1&amp;$A121)</f>
        <v>0</v>
      </c>
      <c r="BQ121" cm="1">
        <f t="array" aca="1" ref="BQ121" ca="1">INDIRECT($A$1&amp;BQ$1&amp;$A121)</f>
        <v>0</v>
      </c>
      <c r="BR121" cm="1">
        <f t="array" aca="1" ref="BR121" ca="1">INDIRECT($A$1&amp;BR$1&amp;$A121)</f>
        <v>0</v>
      </c>
      <c r="BS121" cm="1">
        <f t="array" aca="1" ref="BS121" ca="1">INDIRECT($A$1&amp;BS$1&amp;$A121)</f>
        <v>0</v>
      </c>
      <c r="BT121" cm="1">
        <f t="array" aca="1" ref="BT121" ca="1">INDIRECT($A$1&amp;BT$1&amp;$A121)</f>
        <v>0</v>
      </c>
      <c r="BU121" cm="1">
        <f t="array" aca="1" ref="BU121" ca="1">INDIRECT($A$1&amp;BU$1&amp;$A121)</f>
        <v>0</v>
      </c>
    </row>
    <row r="122" spans="1:73" x14ac:dyDescent="0.35">
      <c r="A122" s="65">
        <f t="shared" si="18"/>
        <v>107</v>
      </c>
      <c r="C122" t="str" cm="1">
        <f t="array" aca="1" ref="C122" ca="1">INDIRECT($A$1&amp;C$1&amp;$A122)</f>
        <v>marche_dedougou</v>
      </c>
      <c r="D122">
        <f t="shared" ca="1" si="23"/>
        <v>0</v>
      </c>
      <c r="E122">
        <f t="shared" ca="1" si="23"/>
        <v>0</v>
      </c>
      <c r="F122">
        <f t="shared" ca="1" si="23"/>
        <v>0</v>
      </c>
      <c r="G122">
        <f t="shared" ca="1" si="23"/>
        <v>0</v>
      </c>
      <c r="H122">
        <f t="shared" ca="1" si="23"/>
        <v>0</v>
      </c>
      <c r="I122">
        <f t="shared" ca="1" si="23"/>
        <v>0</v>
      </c>
      <c r="J122">
        <f t="shared" ca="1" si="23"/>
        <v>0</v>
      </c>
      <c r="K122">
        <f t="shared" ca="1" si="23"/>
        <v>0</v>
      </c>
      <c r="L122">
        <f t="shared" ca="1" si="23"/>
        <v>0</v>
      </c>
      <c r="M122">
        <f t="shared" ca="1" si="23"/>
        <v>0</v>
      </c>
      <c r="N122">
        <f t="shared" ca="1" si="23"/>
        <v>0</v>
      </c>
      <c r="P122" cm="1">
        <f t="array" aca="1" ref="P122" ca="1">INDIRECT($A$1&amp;P$1&amp;$A122)</f>
        <v>0</v>
      </c>
      <c r="Q122" cm="1">
        <f t="array" aca="1" ref="Q122" ca="1">INDIRECT($A$1&amp;Q$1&amp;$A122)</f>
        <v>0</v>
      </c>
      <c r="R122" t="str" cm="1">
        <f t="array" aca="1" ref="R122" ca="1">INDIRECT($A$1&amp;R$1&amp;$A122)</f>
        <v>disponible</v>
      </c>
      <c r="S122" cm="1">
        <f t="array" aca="1" ref="S122" ca="1">INDIRECT($A$1&amp;S$1&amp;$A122)</f>
        <v>0</v>
      </c>
      <c r="T122" cm="1">
        <f t="array" aca="1" ref="T122" ca="1">INDIRECT($A$1&amp;T$1&amp;$A122)</f>
        <v>0</v>
      </c>
      <c r="U122" cm="1">
        <f t="array" aca="1" ref="U122" ca="1">INDIRECT($A$1&amp;U$1&amp;$A122)</f>
        <v>0</v>
      </c>
      <c r="V122" cm="1">
        <f t="array" aca="1" ref="V122" ca="1">INDIRECT($A$1&amp;V$1&amp;$A122)</f>
        <v>0</v>
      </c>
      <c r="W122" cm="1">
        <f t="array" aca="1" ref="W122" ca="1">INDIRECT($A$1&amp;W$1&amp;$A122)</f>
        <v>0</v>
      </c>
      <c r="X122" cm="1">
        <f t="array" aca="1" ref="X122" ca="1">INDIRECT($A$1&amp;X$1&amp;$A122)</f>
        <v>0</v>
      </c>
      <c r="Y122" t="str" cm="1">
        <f t="array" aca="1" ref="Y122" ca="1">INDIRECT($A$1&amp;Y$1&amp;$A122)</f>
        <v>disponible</v>
      </c>
      <c r="Z122" cm="1">
        <f t="array" aca="1" ref="Z122" ca="1">INDIRECT($A$1&amp;Z$1&amp;$A122)</f>
        <v>0</v>
      </c>
      <c r="AA122" cm="1">
        <f t="array" aca="1" ref="AA122" ca="1">INDIRECT($A$1&amp;AA$1&amp;$A122)</f>
        <v>0</v>
      </c>
      <c r="AB122" cm="1">
        <f t="array" aca="1" ref="AB122" ca="1">INDIRECT($A$1&amp;AB$1&amp;$A122)</f>
        <v>0</v>
      </c>
      <c r="AC122" cm="1">
        <f t="array" aca="1" ref="AC122" ca="1">INDIRECT($A$1&amp;AC$1&amp;$A122)</f>
        <v>0</v>
      </c>
      <c r="AD122" cm="1">
        <f t="array" aca="1" ref="AD122" ca="1">INDIRECT($A$1&amp;AD$1&amp;$A122)</f>
        <v>0</v>
      </c>
      <c r="AE122" cm="1">
        <f t="array" aca="1" ref="AE122" ca="1">INDIRECT($A$1&amp;AE$1&amp;$A122)</f>
        <v>0</v>
      </c>
      <c r="AF122" cm="1">
        <f t="array" aca="1" ref="AF122" ca="1">INDIRECT($A$1&amp;AF$1&amp;$A122)</f>
        <v>0</v>
      </c>
      <c r="AG122" cm="1">
        <f t="array" aca="1" ref="AG122" ca="1">INDIRECT($A$1&amp;AG$1&amp;$A122)</f>
        <v>0</v>
      </c>
      <c r="AH122" cm="1">
        <f t="array" aca="1" ref="AH122" ca="1">INDIRECT($A$1&amp;AH$1&amp;$A122)</f>
        <v>0</v>
      </c>
      <c r="AI122" t="str" cm="1">
        <f t="array" aca="1" ref="AI122" ca="1">INDIRECT($A$1&amp;AI$1&amp;$A122)</f>
        <v>disponible</v>
      </c>
      <c r="AJ122" cm="1">
        <f t="array" aca="1" ref="AJ122" ca="1">INDIRECT($A$1&amp;AJ$1&amp;$A122)</f>
        <v>0</v>
      </c>
      <c r="AK122" cm="1">
        <f t="array" aca="1" ref="AK122" ca="1">INDIRECT($A$1&amp;AK$1&amp;$A122)</f>
        <v>0</v>
      </c>
      <c r="AM122">
        <f t="shared" ca="1" si="24"/>
        <v>0</v>
      </c>
      <c r="AN122">
        <f t="shared" ca="1" si="24"/>
        <v>0</v>
      </c>
      <c r="AO122">
        <f t="shared" ca="1" si="24"/>
        <v>0</v>
      </c>
      <c r="AP122">
        <f t="shared" ca="1" si="24"/>
        <v>0</v>
      </c>
      <c r="AQ122">
        <f t="shared" ca="1" si="24"/>
        <v>0</v>
      </c>
      <c r="AR122">
        <f t="shared" ca="1" si="24"/>
        <v>0</v>
      </c>
      <c r="AS122">
        <f t="shared" ca="1" si="24"/>
        <v>0</v>
      </c>
      <c r="AU122" cm="1">
        <f t="array" aca="1" ref="AU122" ca="1">INDIRECT($A$1&amp;AU$1&amp;$A122)</f>
        <v>0</v>
      </c>
      <c r="AV122" cm="1">
        <f t="array" aca="1" ref="AV122" ca="1">INDIRECT($A$1&amp;AV$1&amp;$A122)</f>
        <v>0</v>
      </c>
      <c r="AW122" cm="1">
        <f t="array" aca="1" ref="AW122" ca="1">INDIRECT($A$1&amp;AW$1&amp;$A122)</f>
        <v>0</v>
      </c>
      <c r="AX122" cm="1">
        <f t="array" aca="1" ref="AX122" ca="1">INDIRECT($A$1&amp;AX$1&amp;$A122)</f>
        <v>0</v>
      </c>
      <c r="AY122" cm="1">
        <f t="array" aca="1" ref="AY122" ca="1">INDIRECT($A$1&amp;AY$1&amp;$A122)</f>
        <v>0</v>
      </c>
      <c r="AZ122" cm="1">
        <f t="array" aca="1" ref="AZ122" ca="1">INDIRECT($A$1&amp;AZ$1&amp;$A122)</f>
        <v>0</v>
      </c>
      <c r="BA122" cm="1">
        <f t="array" aca="1" ref="BA122" ca="1">INDIRECT($A$1&amp;BA$1&amp;$A122)</f>
        <v>0</v>
      </c>
      <c r="BB122" cm="1">
        <f t="array" aca="1" ref="BB122" ca="1">INDIRECT($A$1&amp;BB$1&amp;$A122)</f>
        <v>0</v>
      </c>
      <c r="BC122" cm="1">
        <f t="array" aca="1" ref="BC122" ca="1">INDIRECT($A$1&amp;BC$1&amp;$A122)</f>
        <v>0</v>
      </c>
      <c r="BD122" cm="1">
        <f t="array" aca="1" ref="BD122" ca="1">INDIRECT($A$1&amp;BD$1&amp;$A122)</f>
        <v>0</v>
      </c>
      <c r="BE122" cm="1">
        <f t="array" aca="1" ref="BE122" ca="1">INDIRECT($A$1&amp;BE$1&amp;$A122)</f>
        <v>0</v>
      </c>
      <c r="BF122" cm="1">
        <f t="array" aca="1" ref="BF122" ca="1">INDIRECT($A$1&amp;BF$1&amp;$A122)</f>
        <v>0</v>
      </c>
      <c r="BG122" cm="1">
        <f t="array" aca="1" ref="BG122" ca="1">INDIRECT($A$1&amp;BG$1&amp;$A122)</f>
        <v>0</v>
      </c>
      <c r="BH122" cm="1">
        <f t="array" aca="1" ref="BH122" ca="1">INDIRECT($A$1&amp;BH$1&amp;$A122)</f>
        <v>0</v>
      </c>
      <c r="BI122" cm="1">
        <f t="array" aca="1" ref="BI122" ca="1">INDIRECT($A$1&amp;BI$1&amp;$A122)</f>
        <v>0</v>
      </c>
      <c r="BJ122" cm="1">
        <f t="array" aca="1" ref="BJ122" ca="1">INDIRECT($A$1&amp;BJ$1&amp;$A122)</f>
        <v>0</v>
      </c>
      <c r="BK122" cm="1">
        <f t="array" aca="1" ref="BK122" ca="1">INDIRECT($A$1&amp;BK$1&amp;$A122)</f>
        <v>0</v>
      </c>
      <c r="BL122" cm="1">
        <f t="array" aca="1" ref="BL122" ca="1">INDIRECT($A$1&amp;BL$1&amp;$A122)</f>
        <v>0</v>
      </c>
      <c r="BM122" cm="1">
        <f t="array" aca="1" ref="BM122" ca="1">INDIRECT($A$1&amp;BM$1&amp;$A122)</f>
        <v>0</v>
      </c>
      <c r="BN122" cm="1">
        <f t="array" aca="1" ref="BN122" ca="1">INDIRECT($A$1&amp;BN$1&amp;$A122)</f>
        <v>0</v>
      </c>
      <c r="BO122" cm="1">
        <f t="array" aca="1" ref="BO122" ca="1">INDIRECT($A$1&amp;BO$1&amp;$A122)</f>
        <v>0</v>
      </c>
      <c r="BP122" cm="1">
        <f t="array" aca="1" ref="BP122" ca="1">INDIRECT($A$1&amp;BP$1&amp;$A122)</f>
        <v>0</v>
      </c>
      <c r="BQ122" cm="1">
        <f t="array" aca="1" ref="BQ122" ca="1">INDIRECT($A$1&amp;BQ$1&amp;$A122)</f>
        <v>0</v>
      </c>
      <c r="BR122" cm="1">
        <f t="array" aca="1" ref="BR122" ca="1">INDIRECT($A$1&amp;BR$1&amp;$A122)</f>
        <v>0</v>
      </c>
      <c r="BS122" cm="1">
        <f t="array" aca="1" ref="BS122" ca="1">INDIRECT($A$1&amp;BS$1&amp;$A122)</f>
        <v>0</v>
      </c>
      <c r="BT122" cm="1">
        <f t="array" aca="1" ref="BT122" ca="1">INDIRECT($A$1&amp;BT$1&amp;$A122)</f>
        <v>0</v>
      </c>
      <c r="BU122" cm="1">
        <f t="array" aca="1" ref="BU122" ca="1">INDIRECT($A$1&amp;BU$1&amp;$A122)</f>
        <v>0</v>
      </c>
    </row>
    <row r="123" spans="1:73" x14ac:dyDescent="0.35">
      <c r="A123" s="65">
        <f t="shared" si="18"/>
        <v>108</v>
      </c>
      <c r="C123" t="str" cm="1">
        <f t="array" aca="1" ref="C123" ca="1">INDIRECT($A$1&amp;C$1&amp;$A123)</f>
        <v>marche_dedougou</v>
      </c>
      <c r="D123">
        <f t="shared" ca="1" si="23"/>
        <v>0</v>
      </c>
      <c r="E123">
        <f t="shared" ca="1" si="23"/>
        <v>0</v>
      </c>
      <c r="F123">
        <f t="shared" ca="1" si="23"/>
        <v>0</v>
      </c>
      <c r="G123">
        <f t="shared" ca="1" si="23"/>
        <v>0</v>
      </c>
      <c r="H123">
        <f t="shared" ca="1" si="23"/>
        <v>0</v>
      </c>
      <c r="I123">
        <f t="shared" ca="1" si="23"/>
        <v>0</v>
      </c>
      <c r="J123">
        <f t="shared" ca="1" si="23"/>
        <v>0</v>
      </c>
      <c r="K123">
        <f t="shared" ca="1" si="23"/>
        <v>0</v>
      </c>
      <c r="L123">
        <f t="shared" ca="1" si="23"/>
        <v>0</v>
      </c>
      <c r="M123">
        <f t="shared" ca="1" si="23"/>
        <v>0</v>
      </c>
      <c r="N123">
        <f t="shared" ca="1" si="23"/>
        <v>0</v>
      </c>
      <c r="P123" cm="1">
        <f t="array" aca="1" ref="P123" ca="1">INDIRECT($A$1&amp;P$1&amp;$A123)</f>
        <v>0</v>
      </c>
      <c r="Q123" cm="1">
        <f t="array" aca="1" ref="Q123" ca="1">INDIRECT($A$1&amp;Q$1&amp;$A123)</f>
        <v>0</v>
      </c>
      <c r="R123" cm="1">
        <f t="array" aca="1" ref="R123" ca="1">INDIRECT($A$1&amp;R$1&amp;$A123)</f>
        <v>0</v>
      </c>
      <c r="S123" t="str" cm="1">
        <f t="array" aca="1" ref="S123" ca="1">INDIRECT($A$1&amp;S$1&amp;$A123)</f>
        <v>disponible</v>
      </c>
      <c r="T123" cm="1">
        <f t="array" aca="1" ref="T123" ca="1">INDIRECT($A$1&amp;T$1&amp;$A123)</f>
        <v>0</v>
      </c>
      <c r="U123" t="str" cm="1">
        <f t="array" aca="1" ref="U123" ca="1">INDIRECT($A$1&amp;U$1&amp;$A123)</f>
        <v>disponible</v>
      </c>
      <c r="V123" t="str" cm="1">
        <f t="array" aca="1" ref="V123" ca="1">INDIRECT($A$1&amp;V$1&amp;$A123)</f>
        <v>disponible</v>
      </c>
      <c r="W123" cm="1">
        <f t="array" aca="1" ref="W123" ca="1">INDIRECT($A$1&amp;W$1&amp;$A123)</f>
        <v>0</v>
      </c>
      <c r="X123" cm="1">
        <f t="array" aca="1" ref="X123" ca="1">INDIRECT($A$1&amp;X$1&amp;$A123)</f>
        <v>0</v>
      </c>
      <c r="Y123" cm="1">
        <f t="array" aca="1" ref="Y123" ca="1">INDIRECT($A$1&amp;Y$1&amp;$A123)</f>
        <v>0</v>
      </c>
      <c r="Z123" cm="1">
        <f t="array" aca="1" ref="Z123" ca="1">INDIRECT($A$1&amp;Z$1&amp;$A123)</f>
        <v>0</v>
      </c>
      <c r="AA123" cm="1">
        <f t="array" aca="1" ref="AA123" ca="1">INDIRECT($A$1&amp;AA$1&amp;$A123)</f>
        <v>0</v>
      </c>
      <c r="AB123" cm="1">
        <f t="array" aca="1" ref="AB123" ca="1">INDIRECT($A$1&amp;AB$1&amp;$A123)</f>
        <v>0</v>
      </c>
      <c r="AC123" cm="1">
        <f t="array" aca="1" ref="AC123" ca="1">INDIRECT($A$1&amp;AC$1&amp;$A123)</f>
        <v>0</v>
      </c>
      <c r="AD123" cm="1">
        <f t="array" aca="1" ref="AD123" ca="1">INDIRECT($A$1&amp;AD$1&amp;$A123)</f>
        <v>0</v>
      </c>
      <c r="AE123" cm="1">
        <f t="array" aca="1" ref="AE123" ca="1">INDIRECT($A$1&amp;AE$1&amp;$A123)</f>
        <v>0</v>
      </c>
      <c r="AF123" cm="1">
        <f t="array" aca="1" ref="AF123" ca="1">INDIRECT($A$1&amp;AF$1&amp;$A123)</f>
        <v>0</v>
      </c>
      <c r="AG123" cm="1">
        <f t="array" aca="1" ref="AG123" ca="1">INDIRECT($A$1&amp;AG$1&amp;$A123)</f>
        <v>0</v>
      </c>
      <c r="AH123" cm="1">
        <f t="array" aca="1" ref="AH123" ca="1">INDIRECT($A$1&amp;AH$1&amp;$A123)</f>
        <v>0</v>
      </c>
      <c r="AI123" cm="1">
        <f t="array" aca="1" ref="AI123" ca="1">INDIRECT($A$1&amp;AI$1&amp;$A123)</f>
        <v>0</v>
      </c>
      <c r="AJ123" cm="1">
        <f t="array" aca="1" ref="AJ123" ca="1">INDIRECT($A$1&amp;AJ$1&amp;$A123)</f>
        <v>0</v>
      </c>
      <c r="AK123" t="str" cm="1">
        <f t="array" aca="1" ref="AK123" ca="1">INDIRECT($A$1&amp;AK$1&amp;$A123)</f>
        <v>disponible</v>
      </c>
      <c r="AM123">
        <f t="shared" ca="1" si="24"/>
        <v>0</v>
      </c>
      <c r="AN123">
        <f t="shared" ca="1" si="24"/>
        <v>0</v>
      </c>
      <c r="AO123">
        <f t="shared" ca="1" si="24"/>
        <v>0</v>
      </c>
      <c r="AP123">
        <f t="shared" ca="1" si="24"/>
        <v>0</v>
      </c>
      <c r="AQ123">
        <f t="shared" ca="1" si="24"/>
        <v>0</v>
      </c>
      <c r="AR123">
        <f t="shared" ca="1" si="24"/>
        <v>0</v>
      </c>
      <c r="AS123">
        <f t="shared" ca="1" si="24"/>
        <v>0</v>
      </c>
      <c r="AU123" cm="1">
        <f t="array" aca="1" ref="AU123" ca="1">INDIRECT($A$1&amp;AU$1&amp;$A123)</f>
        <v>0</v>
      </c>
      <c r="AV123" cm="1">
        <f t="array" aca="1" ref="AV123" ca="1">INDIRECT($A$1&amp;AV$1&amp;$A123)</f>
        <v>0</v>
      </c>
      <c r="AW123" cm="1">
        <f t="array" aca="1" ref="AW123" ca="1">INDIRECT($A$1&amp;AW$1&amp;$A123)</f>
        <v>0</v>
      </c>
      <c r="AX123" cm="1">
        <f t="array" aca="1" ref="AX123" ca="1">INDIRECT($A$1&amp;AX$1&amp;$A123)</f>
        <v>0</v>
      </c>
      <c r="AY123" cm="1">
        <f t="array" aca="1" ref="AY123" ca="1">INDIRECT($A$1&amp;AY$1&amp;$A123)</f>
        <v>0</v>
      </c>
      <c r="AZ123" cm="1">
        <f t="array" aca="1" ref="AZ123" ca="1">INDIRECT($A$1&amp;AZ$1&amp;$A123)</f>
        <v>0</v>
      </c>
      <c r="BA123" cm="1">
        <f t="array" aca="1" ref="BA123" ca="1">INDIRECT($A$1&amp;BA$1&amp;$A123)</f>
        <v>0</v>
      </c>
      <c r="BB123" cm="1">
        <f t="array" aca="1" ref="BB123" ca="1">INDIRECT($A$1&amp;BB$1&amp;$A123)</f>
        <v>0</v>
      </c>
      <c r="BC123" cm="1">
        <f t="array" aca="1" ref="BC123" ca="1">INDIRECT($A$1&amp;BC$1&amp;$A123)</f>
        <v>0</v>
      </c>
      <c r="BD123" cm="1">
        <f t="array" aca="1" ref="BD123" ca="1">INDIRECT($A$1&amp;BD$1&amp;$A123)</f>
        <v>0</v>
      </c>
      <c r="BE123" cm="1">
        <f t="array" aca="1" ref="BE123" ca="1">INDIRECT($A$1&amp;BE$1&amp;$A123)</f>
        <v>0</v>
      </c>
      <c r="BF123" cm="1">
        <f t="array" aca="1" ref="BF123" ca="1">INDIRECT($A$1&amp;BF$1&amp;$A123)</f>
        <v>0</v>
      </c>
      <c r="BG123" cm="1">
        <f t="array" aca="1" ref="BG123" ca="1">INDIRECT($A$1&amp;BG$1&amp;$A123)</f>
        <v>0</v>
      </c>
      <c r="BH123" cm="1">
        <f t="array" aca="1" ref="BH123" ca="1">INDIRECT($A$1&amp;BH$1&amp;$A123)</f>
        <v>0</v>
      </c>
      <c r="BI123" cm="1">
        <f t="array" aca="1" ref="BI123" ca="1">INDIRECT($A$1&amp;BI$1&amp;$A123)</f>
        <v>0</v>
      </c>
      <c r="BJ123" cm="1">
        <f t="array" aca="1" ref="BJ123" ca="1">INDIRECT($A$1&amp;BJ$1&amp;$A123)</f>
        <v>0</v>
      </c>
      <c r="BK123" cm="1">
        <f t="array" aca="1" ref="BK123" ca="1">INDIRECT($A$1&amp;BK$1&amp;$A123)</f>
        <v>0</v>
      </c>
      <c r="BL123" cm="1">
        <f t="array" aca="1" ref="BL123" ca="1">INDIRECT($A$1&amp;BL$1&amp;$A123)</f>
        <v>0</v>
      </c>
      <c r="BM123" cm="1">
        <f t="array" aca="1" ref="BM123" ca="1">INDIRECT($A$1&amp;BM$1&amp;$A123)</f>
        <v>0</v>
      </c>
      <c r="BN123" cm="1">
        <f t="array" aca="1" ref="BN123" ca="1">INDIRECT($A$1&amp;BN$1&amp;$A123)</f>
        <v>0</v>
      </c>
      <c r="BO123" cm="1">
        <f t="array" aca="1" ref="BO123" ca="1">INDIRECT($A$1&amp;BO$1&amp;$A123)</f>
        <v>0</v>
      </c>
      <c r="BP123" cm="1">
        <f t="array" aca="1" ref="BP123" ca="1">INDIRECT($A$1&amp;BP$1&amp;$A123)</f>
        <v>0</v>
      </c>
      <c r="BQ123" cm="1">
        <f t="array" aca="1" ref="BQ123" ca="1">INDIRECT($A$1&amp;BQ$1&amp;$A123)</f>
        <v>0</v>
      </c>
      <c r="BR123" cm="1">
        <f t="array" aca="1" ref="BR123" ca="1">INDIRECT($A$1&amp;BR$1&amp;$A123)</f>
        <v>0</v>
      </c>
      <c r="BS123" cm="1">
        <f t="array" aca="1" ref="BS123" ca="1">INDIRECT($A$1&amp;BS$1&amp;$A123)</f>
        <v>0</v>
      </c>
      <c r="BT123" cm="1">
        <f t="array" aca="1" ref="BT123" ca="1">INDIRECT($A$1&amp;BT$1&amp;$A123)</f>
        <v>0</v>
      </c>
      <c r="BU123" cm="1">
        <f t="array" aca="1" ref="BU123" ca="1">INDIRECT($A$1&amp;BU$1&amp;$A123)</f>
        <v>0</v>
      </c>
    </row>
    <row r="124" spans="1:73" x14ac:dyDescent="0.35">
      <c r="A124" s="65">
        <f t="shared" si="18"/>
        <v>109</v>
      </c>
      <c r="C124" t="str" cm="1">
        <f t="array" aca="1" ref="C124" ca="1">INDIRECT($A$1&amp;C$1&amp;$A124)</f>
        <v>marche_fada n'gourma</v>
      </c>
      <c r="D124">
        <f t="shared" ca="1" si="23"/>
        <v>0</v>
      </c>
      <c r="E124">
        <f t="shared" ca="1" si="23"/>
        <v>0</v>
      </c>
      <c r="F124">
        <f t="shared" ca="1" si="23"/>
        <v>0</v>
      </c>
      <c r="G124">
        <f t="shared" ca="1" si="23"/>
        <v>0</v>
      </c>
      <c r="H124">
        <f t="shared" ca="1" si="23"/>
        <v>1</v>
      </c>
      <c r="I124">
        <f t="shared" ca="1" si="23"/>
        <v>0</v>
      </c>
      <c r="J124">
        <f t="shared" ca="1" si="23"/>
        <v>1</v>
      </c>
      <c r="K124">
        <f t="shared" ca="1" si="23"/>
        <v>0</v>
      </c>
      <c r="L124">
        <f t="shared" ca="1" si="23"/>
        <v>0</v>
      </c>
      <c r="M124">
        <f t="shared" ca="1" si="23"/>
        <v>0</v>
      </c>
      <c r="N124">
        <f t="shared" ca="1" si="23"/>
        <v>0</v>
      </c>
      <c r="P124" t="str" cm="1">
        <f t="array" aca="1" ref="P124" ca="1">INDIRECT($A$1&amp;P$1&amp;$A124)</f>
        <v>disponible</v>
      </c>
      <c r="Q124" t="str" cm="1">
        <f t="array" aca="1" ref="Q124" ca="1">INDIRECT($A$1&amp;Q$1&amp;$A124)</f>
        <v>peudisponible</v>
      </c>
      <c r="R124" cm="1">
        <f t="array" aca="1" ref="R124" ca="1">INDIRECT($A$1&amp;R$1&amp;$A124)</f>
        <v>0</v>
      </c>
      <c r="S124" cm="1">
        <f t="array" aca="1" ref="S124" ca="1">INDIRECT($A$1&amp;S$1&amp;$A124)</f>
        <v>0</v>
      </c>
      <c r="T124" cm="1">
        <f t="array" aca="1" ref="T124" ca="1">INDIRECT($A$1&amp;T$1&amp;$A124)</f>
        <v>0</v>
      </c>
      <c r="U124" cm="1">
        <f t="array" aca="1" ref="U124" ca="1">INDIRECT($A$1&amp;U$1&amp;$A124)</f>
        <v>0</v>
      </c>
      <c r="V124" cm="1">
        <f t="array" aca="1" ref="V124" ca="1">INDIRECT($A$1&amp;V$1&amp;$A124)</f>
        <v>0</v>
      </c>
      <c r="W124" cm="1">
        <f t="array" aca="1" ref="W124" ca="1">INDIRECT($A$1&amp;W$1&amp;$A124)</f>
        <v>0</v>
      </c>
      <c r="X124" cm="1">
        <f t="array" aca="1" ref="X124" ca="1">INDIRECT($A$1&amp;X$1&amp;$A124)</f>
        <v>0</v>
      </c>
      <c r="Y124" cm="1">
        <f t="array" aca="1" ref="Y124" ca="1">INDIRECT($A$1&amp;Y$1&amp;$A124)</f>
        <v>0</v>
      </c>
      <c r="Z124" t="str" cm="1">
        <f t="array" aca="1" ref="Z124" ca="1">INDIRECT($A$1&amp;Z$1&amp;$A124)</f>
        <v>disponible</v>
      </c>
      <c r="AA124" t="str" cm="1">
        <f t="array" aca="1" ref="AA124" ca="1">INDIRECT($A$1&amp;AA$1&amp;$A124)</f>
        <v>peudisponible</v>
      </c>
      <c r="AB124" t="str" cm="1">
        <f t="array" aca="1" ref="AB124" ca="1">INDIRECT($A$1&amp;AB$1&amp;$A124)</f>
        <v>peudisponible</v>
      </c>
      <c r="AC124" t="str" cm="1">
        <f t="array" aca="1" ref="AC124" ca="1">INDIRECT($A$1&amp;AC$1&amp;$A124)</f>
        <v>disponible</v>
      </c>
      <c r="AD124" t="str" cm="1">
        <f t="array" aca="1" ref="AD124" ca="1">INDIRECT($A$1&amp;AD$1&amp;$A124)</f>
        <v>disponible</v>
      </c>
      <c r="AE124" t="str" cm="1">
        <f t="array" aca="1" ref="AE124" ca="1">INDIRECT($A$1&amp;AE$1&amp;$A124)</f>
        <v>disponible</v>
      </c>
      <c r="AF124" t="str" cm="1">
        <f t="array" aca="1" ref="AF124" ca="1">INDIRECT($A$1&amp;AF$1&amp;$A124)</f>
        <v>peudisponible</v>
      </c>
      <c r="AG124" t="str" cm="1">
        <f t="array" aca="1" ref="AG124" ca="1">INDIRECT($A$1&amp;AG$1&amp;$A124)</f>
        <v>disponible</v>
      </c>
      <c r="AH124" t="str" cm="1">
        <f t="array" aca="1" ref="AH124" ca="1">INDIRECT($A$1&amp;AH$1&amp;$A124)</f>
        <v>peudisponible</v>
      </c>
      <c r="AI124" cm="1">
        <f t="array" aca="1" ref="AI124" ca="1">INDIRECT($A$1&amp;AI$1&amp;$A124)</f>
        <v>0</v>
      </c>
      <c r="AJ124" cm="1">
        <f t="array" aca="1" ref="AJ124" ca="1">INDIRECT($A$1&amp;AJ$1&amp;$A124)</f>
        <v>0</v>
      </c>
      <c r="AK124" t="str" cm="1">
        <f t="array" aca="1" ref="AK124" ca="1">INDIRECT($A$1&amp;AK$1&amp;$A124)</f>
        <v>disponible</v>
      </c>
      <c r="AM124">
        <f t="shared" ca="1" si="24"/>
        <v>0</v>
      </c>
      <c r="AN124">
        <f t="shared" ca="1" si="24"/>
        <v>0</v>
      </c>
      <c r="AO124">
        <f t="shared" ca="1" si="24"/>
        <v>0</v>
      </c>
      <c r="AP124">
        <f t="shared" ca="1" si="24"/>
        <v>0</v>
      </c>
      <c r="AQ124">
        <f t="shared" ca="1" si="24"/>
        <v>0</v>
      </c>
      <c r="AR124">
        <f t="shared" ca="1" si="24"/>
        <v>0</v>
      </c>
      <c r="AS124">
        <f t="shared" ca="1" si="24"/>
        <v>0</v>
      </c>
      <c r="AU124" cm="1">
        <f t="array" aca="1" ref="AU124" ca="1">INDIRECT($A$1&amp;AU$1&amp;$A124)</f>
        <v>0</v>
      </c>
      <c r="AV124" cm="1">
        <f t="array" aca="1" ref="AV124" ca="1">INDIRECT($A$1&amp;AV$1&amp;$A124)</f>
        <v>0</v>
      </c>
      <c r="AW124" cm="1">
        <f t="array" aca="1" ref="AW124" ca="1">INDIRECT($A$1&amp;AW$1&amp;$A124)</f>
        <v>0</v>
      </c>
      <c r="AX124" cm="1">
        <f t="array" aca="1" ref="AX124" ca="1">INDIRECT($A$1&amp;AX$1&amp;$A124)</f>
        <v>0</v>
      </c>
      <c r="AY124" cm="1">
        <f t="array" aca="1" ref="AY124" ca="1">INDIRECT($A$1&amp;AY$1&amp;$A124)</f>
        <v>0</v>
      </c>
      <c r="AZ124" cm="1">
        <f t="array" aca="1" ref="AZ124" ca="1">INDIRECT($A$1&amp;AZ$1&amp;$A124)</f>
        <v>0</v>
      </c>
      <c r="BA124" cm="1">
        <f t="array" aca="1" ref="BA124" ca="1">INDIRECT($A$1&amp;BA$1&amp;$A124)</f>
        <v>0</v>
      </c>
      <c r="BB124" cm="1">
        <f t="array" aca="1" ref="BB124" ca="1">INDIRECT($A$1&amp;BB$1&amp;$A124)</f>
        <v>0</v>
      </c>
      <c r="BC124" cm="1">
        <f t="array" aca="1" ref="BC124" ca="1">INDIRECT($A$1&amp;BC$1&amp;$A124)</f>
        <v>0</v>
      </c>
      <c r="BD124" cm="1">
        <f t="array" aca="1" ref="BD124" ca="1">INDIRECT($A$1&amp;BD$1&amp;$A124)</f>
        <v>0</v>
      </c>
      <c r="BE124" cm="1">
        <f t="array" aca="1" ref="BE124" ca="1">INDIRECT($A$1&amp;BE$1&amp;$A124)</f>
        <v>0</v>
      </c>
      <c r="BF124" cm="1">
        <f t="array" aca="1" ref="BF124" ca="1">INDIRECT($A$1&amp;BF$1&amp;$A124)</f>
        <v>0</v>
      </c>
      <c r="BG124" cm="1">
        <f t="array" aca="1" ref="BG124" ca="1">INDIRECT($A$1&amp;BG$1&amp;$A124)</f>
        <v>0</v>
      </c>
      <c r="BH124" cm="1">
        <f t="array" aca="1" ref="BH124" ca="1">INDIRECT($A$1&amp;BH$1&amp;$A124)</f>
        <v>0</v>
      </c>
      <c r="BI124" cm="1">
        <f t="array" aca="1" ref="BI124" ca="1">INDIRECT($A$1&amp;BI$1&amp;$A124)</f>
        <v>0</v>
      </c>
      <c r="BJ124" cm="1">
        <f t="array" aca="1" ref="BJ124" ca="1">INDIRECT($A$1&amp;BJ$1&amp;$A124)</f>
        <v>0</v>
      </c>
      <c r="BK124" cm="1">
        <f t="array" aca="1" ref="BK124" ca="1">INDIRECT($A$1&amp;BK$1&amp;$A124)</f>
        <v>0</v>
      </c>
      <c r="BL124" cm="1">
        <f t="array" aca="1" ref="BL124" ca="1">INDIRECT($A$1&amp;BL$1&amp;$A124)</f>
        <v>0</v>
      </c>
      <c r="BM124" cm="1">
        <f t="array" aca="1" ref="BM124" ca="1">INDIRECT($A$1&amp;BM$1&amp;$A124)</f>
        <v>0</v>
      </c>
      <c r="BN124" cm="1">
        <f t="array" aca="1" ref="BN124" ca="1">INDIRECT($A$1&amp;BN$1&amp;$A124)</f>
        <v>0</v>
      </c>
      <c r="BO124" cm="1">
        <f t="array" aca="1" ref="BO124" ca="1">INDIRECT($A$1&amp;BO$1&amp;$A124)</f>
        <v>0</v>
      </c>
      <c r="BP124" cm="1">
        <f t="array" aca="1" ref="BP124" ca="1">INDIRECT($A$1&amp;BP$1&amp;$A124)</f>
        <v>0</v>
      </c>
      <c r="BQ124" cm="1">
        <f t="array" aca="1" ref="BQ124" ca="1">INDIRECT($A$1&amp;BQ$1&amp;$A124)</f>
        <v>0</v>
      </c>
      <c r="BR124" cm="1">
        <f t="array" aca="1" ref="BR124" ca="1">INDIRECT($A$1&amp;BR$1&amp;$A124)</f>
        <v>0</v>
      </c>
      <c r="BS124" cm="1">
        <f t="array" aca="1" ref="BS124" ca="1">INDIRECT($A$1&amp;BS$1&amp;$A124)</f>
        <v>0</v>
      </c>
      <c r="BT124" cm="1">
        <f t="array" aca="1" ref="BT124" ca="1">INDIRECT($A$1&amp;BT$1&amp;$A124)</f>
        <v>0</v>
      </c>
      <c r="BU124" cm="1">
        <f t="array" aca="1" ref="BU124" ca="1">INDIRECT($A$1&amp;BU$1&amp;$A124)</f>
        <v>0</v>
      </c>
    </row>
    <row r="125" spans="1:73" x14ac:dyDescent="0.35">
      <c r="A125" s="65">
        <f t="shared" si="18"/>
        <v>110</v>
      </c>
      <c r="C125" t="str" cm="1">
        <f t="array" aca="1" ref="C125" ca="1">INDIRECT($A$1&amp;C$1&amp;$A125)</f>
        <v>marche_fada n'gourma</v>
      </c>
      <c r="D125">
        <f t="shared" ca="1" si="23"/>
        <v>0</v>
      </c>
      <c r="E125">
        <f t="shared" ca="1" si="23"/>
        <v>0</v>
      </c>
      <c r="F125">
        <f t="shared" ca="1" si="23"/>
        <v>0</v>
      </c>
      <c r="G125">
        <f t="shared" ca="1" si="23"/>
        <v>0</v>
      </c>
      <c r="H125">
        <f t="shared" ca="1" si="23"/>
        <v>0</v>
      </c>
      <c r="I125">
        <f t="shared" ca="1" si="23"/>
        <v>0</v>
      </c>
      <c r="J125">
        <f t="shared" ca="1" si="23"/>
        <v>0</v>
      </c>
      <c r="K125">
        <f t="shared" ca="1" si="23"/>
        <v>0</v>
      </c>
      <c r="L125">
        <f t="shared" ca="1" si="23"/>
        <v>0</v>
      </c>
      <c r="M125">
        <f t="shared" ca="1" si="23"/>
        <v>0</v>
      </c>
      <c r="N125">
        <f t="shared" ca="1" si="23"/>
        <v>0</v>
      </c>
      <c r="P125" t="str" cm="1">
        <f t="array" aca="1" ref="P125" ca="1">INDIRECT($A$1&amp;P$1&amp;$A125)</f>
        <v>peudisponible</v>
      </c>
      <c r="Q125" t="str" cm="1">
        <f t="array" aca="1" ref="Q125" ca="1">INDIRECT($A$1&amp;Q$1&amp;$A125)</f>
        <v>peudisponible</v>
      </c>
      <c r="R125" t="str" cm="1">
        <f t="array" aca="1" ref="R125" ca="1">INDIRECT($A$1&amp;R$1&amp;$A125)</f>
        <v>disponible</v>
      </c>
      <c r="S125" cm="1">
        <f t="array" aca="1" ref="S125" ca="1">INDIRECT($A$1&amp;S$1&amp;$A125)</f>
        <v>0</v>
      </c>
      <c r="T125" cm="1">
        <f t="array" aca="1" ref="T125" ca="1">INDIRECT($A$1&amp;T$1&amp;$A125)</f>
        <v>0</v>
      </c>
      <c r="U125" cm="1">
        <f t="array" aca="1" ref="U125" ca="1">INDIRECT($A$1&amp;U$1&amp;$A125)</f>
        <v>0</v>
      </c>
      <c r="V125" cm="1">
        <f t="array" aca="1" ref="V125" ca="1">INDIRECT($A$1&amp;V$1&amp;$A125)</f>
        <v>0</v>
      </c>
      <c r="W125" cm="1">
        <f t="array" aca="1" ref="W125" ca="1">INDIRECT($A$1&amp;W$1&amp;$A125)</f>
        <v>0</v>
      </c>
      <c r="X125" cm="1">
        <f t="array" aca="1" ref="X125" ca="1">INDIRECT($A$1&amp;X$1&amp;$A125)</f>
        <v>0</v>
      </c>
      <c r="Y125" cm="1">
        <f t="array" aca="1" ref="Y125" ca="1">INDIRECT($A$1&amp;Y$1&amp;$A125)</f>
        <v>0</v>
      </c>
      <c r="Z125" t="str" cm="1">
        <f t="array" aca="1" ref="Z125" ca="1">INDIRECT($A$1&amp;Z$1&amp;$A125)</f>
        <v>peudisponible</v>
      </c>
      <c r="AA125" t="str" cm="1">
        <f t="array" aca="1" ref="AA125" ca="1">INDIRECT($A$1&amp;AA$1&amp;$A125)</f>
        <v>peudisponible</v>
      </c>
      <c r="AB125" t="str" cm="1">
        <f t="array" aca="1" ref="AB125" ca="1">INDIRECT($A$1&amp;AB$1&amp;$A125)</f>
        <v>peudisponible</v>
      </c>
      <c r="AC125" t="str" cm="1">
        <f t="array" aca="1" ref="AC125" ca="1">INDIRECT($A$1&amp;AC$1&amp;$A125)</f>
        <v>disponible</v>
      </c>
      <c r="AD125" t="str" cm="1">
        <f t="array" aca="1" ref="AD125" ca="1">INDIRECT($A$1&amp;AD$1&amp;$A125)</f>
        <v>peudisponible</v>
      </c>
      <c r="AE125" t="str" cm="1">
        <f t="array" aca="1" ref="AE125" ca="1">INDIRECT($A$1&amp;AE$1&amp;$A125)</f>
        <v>peudisponible</v>
      </c>
      <c r="AF125" t="str" cm="1">
        <f t="array" aca="1" ref="AF125" ca="1">INDIRECT($A$1&amp;AF$1&amp;$A125)</f>
        <v>disponible</v>
      </c>
      <c r="AG125" t="str" cm="1">
        <f t="array" aca="1" ref="AG125" ca="1">INDIRECT($A$1&amp;AG$1&amp;$A125)</f>
        <v>peudisponible</v>
      </c>
      <c r="AH125" t="str" cm="1">
        <f t="array" aca="1" ref="AH125" ca="1">INDIRECT($A$1&amp;AH$1&amp;$A125)</f>
        <v>disponible</v>
      </c>
      <c r="AI125" t="str" cm="1">
        <f t="array" aca="1" ref="AI125" ca="1">INDIRECT($A$1&amp;AI$1&amp;$A125)</f>
        <v>peudisponible</v>
      </c>
      <c r="AJ125" cm="1">
        <f t="array" aca="1" ref="AJ125" ca="1">INDIRECT($A$1&amp;AJ$1&amp;$A125)</f>
        <v>0</v>
      </c>
      <c r="AK125" t="str" cm="1">
        <f t="array" aca="1" ref="AK125" ca="1">INDIRECT($A$1&amp;AK$1&amp;$A125)</f>
        <v>peudisponible</v>
      </c>
      <c r="AM125">
        <f t="shared" ca="1" si="24"/>
        <v>0</v>
      </c>
      <c r="AN125">
        <f t="shared" ca="1" si="24"/>
        <v>0</v>
      </c>
      <c r="AO125">
        <f t="shared" ca="1" si="24"/>
        <v>0</v>
      </c>
      <c r="AP125">
        <f t="shared" ca="1" si="24"/>
        <v>0</v>
      </c>
      <c r="AQ125">
        <f t="shared" ca="1" si="24"/>
        <v>0</v>
      </c>
      <c r="AR125">
        <f t="shared" ca="1" si="24"/>
        <v>0</v>
      </c>
      <c r="AS125">
        <f t="shared" ca="1" si="24"/>
        <v>0</v>
      </c>
      <c r="AU125" cm="1">
        <f t="array" aca="1" ref="AU125" ca="1">INDIRECT($A$1&amp;AU$1&amp;$A125)</f>
        <v>0</v>
      </c>
      <c r="AV125" cm="1">
        <f t="array" aca="1" ref="AV125" ca="1">INDIRECT($A$1&amp;AV$1&amp;$A125)</f>
        <v>0</v>
      </c>
      <c r="AW125" cm="1">
        <f t="array" aca="1" ref="AW125" ca="1">INDIRECT($A$1&amp;AW$1&amp;$A125)</f>
        <v>0</v>
      </c>
      <c r="AX125" cm="1">
        <f t="array" aca="1" ref="AX125" ca="1">INDIRECT($A$1&amp;AX$1&amp;$A125)</f>
        <v>0</v>
      </c>
      <c r="AY125" cm="1">
        <f t="array" aca="1" ref="AY125" ca="1">INDIRECT($A$1&amp;AY$1&amp;$A125)</f>
        <v>0</v>
      </c>
      <c r="AZ125" cm="1">
        <f t="array" aca="1" ref="AZ125" ca="1">INDIRECT($A$1&amp;AZ$1&amp;$A125)</f>
        <v>0</v>
      </c>
      <c r="BA125" cm="1">
        <f t="array" aca="1" ref="BA125" ca="1">INDIRECT($A$1&amp;BA$1&amp;$A125)</f>
        <v>0</v>
      </c>
      <c r="BB125" cm="1">
        <f t="array" aca="1" ref="BB125" ca="1">INDIRECT($A$1&amp;BB$1&amp;$A125)</f>
        <v>0</v>
      </c>
      <c r="BC125" cm="1">
        <f t="array" aca="1" ref="BC125" ca="1">INDIRECT($A$1&amp;BC$1&amp;$A125)</f>
        <v>0</v>
      </c>
      <c r="BD125" cm="1">
        <f t="array" aca="1" ref="BD125" ca="1">INDIRECT($A$1&amp;BD$1&amp;$A125)</f>
        <v>0</v>
      </c>
      <c r="BE125" cm="1">
        <f t="array" aca="1" ref="BE125" ca="1">INDIRECT($A$1&amp;BE$1&amp;$A125)</f>
        <v>0</v>
      </c>
      <c r="BF125" cm="1">
        <f t="array" aca="1" ref="BF125" ca="1">INDIRECT($A$1&amp;BF$1&amp;$A125)</f>
        <v>0</v>
      </c>
      <c r="BG125" cm="1">
        <f t="array" aca="1" ref="BG125" ca="1">INDIRECT($A$1&amp;BG$1&amp;$A125)</f>
        <v>0</v>
      </c>
      <c r="BH125" cm="1">
        <f t="array" aca="1" ref="BH125" ca="1">INDIRECT($A$1&amp;BH$1&amp;$A125)</f>
        <v>0</v>
      </c>
      <c r="BI125" cm="1">
        <f t="array" aca="1" ref="BI125" ca="1">INDIRECT($A$1&amp;BI$1&amp;$A125)</f>
        <v>0</v>
      </c>
      <c r="BJ125" cm="1">
        <f t="array" aca="1" ref="BJ125" ca="1">INDIRECT($A$1&amp;BJ$1&amp;$A125)</f>
        <v>0</v>
      </c>
      <c r="BK125" cm="1">
        <f t="array" aca="1" ref="BK125" ca="1">INDIRECT($A$1&amp;BK$1&amp;$A125)</f>
        <v>0</v>
      </c>
      <c r="BL125" cm="1">
        <f t="array" aca="1" ref="BL125" ca="1">INDIRECT($A$1&amp;BL$1&amp;$A125)</f>
        <v>0</v>
      </c>
      <c r="BM125" cm="1">
        <f t="array" aca="1" ref="BM125" ca="1">INDIRECT($A$1&amp;BM$1&amp;$A125)</f>
        <v>0</v>
      </c>
      <c r="BN125" cm="1">
        <f t="array" aca="1" ref="BN125" ca="1">INDIRECT($A$1&amp;BN$1&amp;$A125)</f>
        <v>0</v>
      </c>
      <c r="BO125" cm="1">
        <f t="array" aca="1" ref="BO125" ca="1">INDIRECT($A$1&amp;BO$1&amp;$A125)</f>
        <v>0</v>
      </c>
      <c r="BP125" cm="1">
        <f t="array" aca="1" ref="BP125" ca="1">INDIRECT($A$1&amp;BP$1&amp;$A125)</f>
        <v>0</v>
      </c>
      <c r="BQ125" cm="1">
        <f t="array" aca="1" ref="BQ125" ca="1">INDIRECT($A$1&amp;BQ$1&amp;$A125)</f>
        <v>0</v>
      </c>
      <c r="BR125" cm="1">
        <f t="array" aca="1" ref="BR125" ca="1">INDIRECT($A$1&amp;BR$1&amp;$A125)</f>
        <v>0</v>
      </c>
      <c r="BS125" cm="1">
        <f t="array" aca="1" ref="BS125" ca="1">INDIRECT($A$1&amp;BS$1&amp;$A125)</f>
        <v>0</v>
      </c>
      <c r="BT125" cm="1">
        <f t="array" aca="1" ref="BT125" ca="1">INDIRECT($A$1&amp;BT$1&amp;$A125)</f>
        <v>0</v>
      </c>
      <c r="BU125" cm="1">
        <f t="array" aca="1" ref="BU125" ca="1">INDIRECT($A$1&amp;BU$1&amp;$A125)</f>
        <v>0</v>
      </c>
    </row>
    <row r="126" spans="1:73" x14ac:dyDescent="0.35">
      <c r="A126" s="65">
        <f t="shared" si="18"/>
        <v>111</v>
      </c>
      <c r="C126" t="str" cm="1">
        <f t="array" aca="1" ref="C126" ca="1">INDIRECT($A$1&amp;C$1&amp;$A126)</f>
        <v>marche_fada n'gourma</v>
      </c>
      <c r="D126">
        <f t="shared" ca="1" si="23"/>
        <v>0</v>
      </c>
      <c r="E126">
        <f t="shared" ca="1" si="23"/>
        <v>0</v>
      </c>
      <c r="F126">
        <f t="shared" ca="1" si="23"/>
        <v>0</v>
      </c>
      <c r="G126">
        <f t="shared" ca="1" si="23"/>
        <v>0</v>
      </c>
      <c r="H126">
        <f t="shared" ca="1" si="23"/>
        <v>0</v>
      </c>
      <c r="I126">
        <f t="shared" ca="1" si="23"/>
        <v>0</v>
      </c>
      <c r="J126">
        <f t="shared" ca="1" si="23"/>
        <v>0</v>
      </c>
      <c r="K126">
        <f t="shared" ca="1" si="23"/>
        <v>0</v>
      </c>
      <c r="L126">
        <f t="shared" ca="1" si="23"/>
        <v>0</v>
      </c>
      <c r="M126">
        <f t="shared" ca="1" si="23"/>
        <v>0</v>
      </c>
      <c r="N126">
        <f t="shared" ca="1" si="23"/>
        <v>0</v>
      </c>
      <c r="P126" cm="1">
        <f t="array" aca="1" ref="P126" ca="1">INDIRECT($A$1&amp;P$1&amp;$A126)</f>
        <v>0</v>
      </c>
      <c r="Q126" cm="1">
        <f t="array" aca="1" ref="Q126" ca="1">INDIRECT($A$1&amp;Q$1&amp;$A126)</f>
        <v>0</v>
      </c>
      <c r="R126" cm="1">
        <f t="array" aca="1" ref="R126" ca="1">INDIRECT($A$1&amp;R$1&amp;$A126)</f>
        <v>0</v>
      </c>
      <c r="S126" t="str" cm="1">
        <f t="array" aca="1" ref="S126" ca="1">INDIRECT($A$1&amp;S$1&amp;$A126)</f>
        <v>disponible</v>
      </c>
      <c r="T126" t="str" cm="1">
        <f t="array" aca="1" ref="T126" ca="1">INDIRECT($A$1&amp;T$1&amp;$A126)</f>
        <v>peudisponible</v>
      </c>
      <c r="U126" t="str" cm="1">
        <f t="array" aca="1" ref="U126" ca="1">INDIRECT($A$1&amp;U$1&amp;$A126)</f>
        <v>peudisponible</v>
      </c>
      <c r="V126" t="str" cm="1">
        <f t="array" aca="1" ref="V126" ca="1">INDIRECT($A$1&amp;V$1&amp;$A126)</f>
        <v>peudisponible</v>
      </c>
      <c r="W126" cm="1">
        <f t="array" aca="1" ref="W126" ca="1">INDIRECT($A$1&amp;W$1&amp;$A126)</f>
        <v>0</v>
      </c>
      <c r="X126" cm="1">
        <f t="array" aca="1" ref="X126" ca="1">INDIRECT($A$1&amp;X$1&amp;$A126)</f>
        <v>0</v>
      </c>
      <c r="Y126" cm="1">
        <f t="array" aca="1" ref="Y126" ca="1">INDIRECT($A$1&amp;Y$1&amp;$A126)</f>
        <v>0</v>
      </c>
      <c r="Z126" cm="1">
        <f t="array" aca="1" ref="Z126" ca="1">INDIRECT($A$1&amp;Z$1&amp;$A126)</f>
        <v>0</v>
      </c>
      <c r="AA126" cm="1">
        <f t="array" aca="1" ref="AA126" ca="1">INDIRECT($A$1&amp;AA$1&amp;$A126)</f>
        <v>0</v>
      </c>
      <c r="AB126" cm="1">
        <f t="array" aca="1" ref="AB126" ca="1">INDIRECT($A$1&amp;AB$1&amp;$A126)</f>
        <v>0</v>
      </c>
      <c r="AC126" cm="1">
        <f t="array" aca="1" ref="AC126" ca="1">INDIRECT($A$1&amp;AC$1&amp;$A126)</f>
        <v>0</v>
      </c>
      <c r="AD126" cm="1">
        <f t="array" aca="1" ref="AD126" ca="1">INDIRECT($A$1&amp;AD$1&amp;$A126)</f>
        <v>0</v>
      </c>
      <c r="AE126" cm="1">
        <f t="array" aca="1" ref="AE126" ca="1">INDIRECT($A$1&amp;AE$1&amp;$A126)</f>
        <v>0</v>
      </c>
      <c r="AF126" cm="1">
        <f t="array" aca="1" ref="AF126" ca="1">INDIRECT($A$1&amp;AF$1&amp;$A126)</f>
        <v>0</v>
      </c>
      <c r="AG126" cm="1">
        <f t="array" aca="1" ref="AG126" ca="1">INDIRECT($A$1&amp;AG$1&amp;$A126)</f>
        <v>0</v>
      </c>
      <c r="AH126" cm="1">
        <f t="array" aca="1" ref="AH126" ca="1">INDIRECT($A$1&amp;AH$1&amp;$A126)</f>
        <v>0</v>
      </c>
      <c r="AI126" cm="1">
        <f t="array" aca="1" ref="AI126" ca="1">INDIRECT($A$1&amp;AI$1&amp;$A126)</f>
        <v>0</v>
      </c>
      <c r="AJ126" cm="1">
        <f t="array" aca="1" ref="AJ126" ca="1">INDIRECT($A$1&amp;AJ$1&amp;$A126)</f>
        <v>0</v>
      </c>
      <c r="AK126" cm="1">
        <f t="array" aca="1" ref="AK126" ca="1">INDIRECT($A$1&amp;AK$1&amp;$A126)</f>
        <v>0</v>
      </c>
      <c r="AM126">
        <f t="shared" ca="1" si="24"/>
        <v>0</v>
      </c>
      <c r="AN126">
        <f t="shared" ca="1" si="24"/>
        <v>0</v>
      </c>
      <c r="AO126">
        <f t="shared" ca="1" si="24"/>
        <v>0</v>
      </c>
      <c r="AP126">
        <f t="shared" ca="1" si="24"/>
        <v>0</v>
      </c>
      <c r="AQ126">
        <f t="shared" ca="1" si="24"/>
        <v>0</v>
      </c>
      <c r="AR126">
        <f t="shared" ca="1" si="24"/>
        <v>0</v>
      </c>
      <c r="AS126">
        <f t="shared" ca="1" si="24"/>
        <v>0</v>
      </c>
      <c r="AU126" cm="1">
        <f t="array" aca="1" ref="AU126" ca="1">INDIRECT($A$1&amp;AU$1&amp;$A126)</f>
        <v>0</v>
      </c>
      <c r="AV126" cm="1">
        <f t="array" aca="1" ref="AV126" ca="1">INDIRECT($A$1&amp;AV$1&amp;$A126)</f>
        <v>0</v>
      </c>
      <c r="AW126" cm="1">
        <f t="array" aca="1" ref="AW126" ca="1">INDIRECT($A$1&amp;AW$1&amp;$A126)</f>
        <v>0</v>
      </c>
      <c r="AX126" cm="1">
        <f t="array" aca="1" ref="AX126" ca="1">INDIRECT($A$1&amp;AX$1&amp;$A126)</f>
        <v>0</v>
      </c>
      <c r="AY126" cm="1">
        <f t="array" aca="1" ref="AY126" ca="1">INDIRECT($A$1&amp;AY$1&amp;$A126)</f>
        <v>0</v>
      </c>
      <c r="AZ126" cm="1">
        <f t="array" aca="1" ref="AZ126" ca="1">INDIRECT($A$1&amp;AZ$1&amp;$A126)</f>
        <v>0</v>
      </c>
      <c r="BA126" cm="1">
        <f t="array" aca="1" ref="BA126" ca="1">INDIRECT($A$1&amp;BA$1&amp;$A126)</f>
        <v>0</v>
      </c>
      <c r="BB126" cm="1">
        <f t="array" aca="1" ref="BB126" ca="1">INDIRECT($A$1&amp;BB$1&amp;$A126)</f>
        <v>0</v>
      </c>
      <c r="BC126" cm="1">
        <f t="array" aca="1" ref="BC126" ca="1">INDIRECT($A$1&amp;BC$1&amp;$A126)</f>
        <v>0</v>
      </c>
      <c r="BD126" cm="1">
        <f t="array" aca="1" ref="BD126" ca="1">INDIRECT($A$1&amp;BD$1&amp;$A126)</f>
        <v>0</v>
      </c>
      <c r="BE126" cm="1">
        <f t="array" aca="1" ref="BE126" ca="1">INDIRECT($A$1&amp;BE$1&amp;$A126)</f>
        <v>0</v>
      </c>
      <c r="BF126" cm="1">
        <f t="array" aca="1" ref="BF126" ca="1">INDIRECT($A$1&amp;BF$1&amp;$A126)</f>
        <v>0</v>
      </c>
      <c r="BG126" cm="1">
        <f t="array" aca="1" ref="BG126" ca="1">INDIRECT($A$1&amp;BG$1&amp;$A126)</f>
        <v>0</v>
      </c>
      <c r="BH126" cm="1">
        <f t="array" aca="1" ref="BH126" ca="1">INDIRECT($A$1&amp;BH$1&amp;$A126)</f>
        <v>0</v>
      </c>
      <c r="BI126" cm="1">
        <f t="array" aca="1" ref="BI126" ca="1">INDIRECT($A$1&amp;BI$1&amp;$A126)</f>
        <v>0</v>
      </c>
      <c r="BJ126" cm="1">
        <f t="array" aca="1" ref="BJ126" ca="1">INDIRECT($A$1&amp;BJ$1&amp;$A126)</f>
        <v>0</v>
      </c>
      <c r="BK126" cm="1">
        <f t="array" aca="1" ref="BK126" ca="1">INDIRECT($A$1&amp;BK$1&amp;$A126)</f>
        <v>0</v>
      </c>
      <c r="BL126" cm="1">
        <f t="array" aca="1" ref="BL126" ca="1">INDIRECT($A$1&amp;BL$1&amp;$A126)</f>
        <v>0</v>
      </c>
      <c r="BM126" cm="1">
        <f t="array" aca="1" ref="BM126" ca="1">INDIRECT($A$1&amp;BM$1&amp;$A126)</f>
        <v>0</v>
      </c>
      <c r="BN126" cm="1">
        <f t="array" aca="1" ref="BN126" ca="1">INDIRECT($A$1&amp;BN$1&amp;$A126)</f>
        <v>0</v>
      </c>
      <c r="BO126" cm="1">
        <f t="array" aca="1" ref="BO126" ca="1">INDIRECT($A$1&amp;BO$1&amp;$A126)</f>
        <v>0</v>
      </c>
      <c r="BP126" cm="1">
        <f t="array" aca="1" ref="BP126" ca="1">INDIRECT($A$1&amp;BP$1&amp;$A126)</f>
        <v>0</v>
      </c>
      <c r="BQ126" cm="1">
        <f t="array" aca="1" ref="BQ126" ca="1">INDIRECT($A$1&amp;BQ$1&amp;$A126)</f>
        <v>0</v>
      </c>
      <c r="BR126" cm="1">
        <f t="array" aca="1" ref="BR126" ca="1">INDIRECT($A$1&amp;BR$1&amp;$A126)</f>
        <v>0</v>
      </c>
      <c r="BS126" cm="1">
        <f t="array" aca="1" ref="BS126" ca="1">INDIRECT($A$1&amp;BS$1&amp;$A126)</f>
        <v>0</v>
      </c>
      <c r="BT126" cm="1">
        <f t="array" aca="1" ref="BT126" ca="1">INDIRECT($A$1&amp;BT$1&amp;$A126)</f>
        <v>0</v>
      </c>
      <c r="BU126" cm="1">
        <f t="array" aca="1" ref="BU126" ca="1">INDIRECT($A$1&amp;BU$1&amp;$A126)</f>
        <v>0</v>
      </c>
    </row>
    <row r="127" spans="1:73" x14ac:dyDescent="0.35">
      <c r="A127" s="65">
        <f t="shared" si="18"/>
        <v>112</v>
      </c>
      <c r="C127" t="str" cm="1">
        <f t="array" aca="1" ref="C127" ca="1">INDIRECT($A$1&amp;C$1&amp;$A127)</f>
        <v>marche_fada n'gourma</v>
      </c>
      <c r="D127">
        <f t="shared" ref="D127:N136" ca="1" si="25">IF(SUM(INDIRECT($A$1&amp;D$1&amp;$A127),INDIRECT($A$1&amp;D$2&amp;$A127),INDIRECT($A$1&amp;D$3&amp;$A127))&gt;0,1,0)</f>
        <v>0</v>
      </c>
      <c r="E127">
        <f t="shared" ca="1" si="25"/>
        <v>0</v>
      </c>
      <c r="F127">
        <f t="shared" ca="1" si="25"/>
        <v>0</v>
      </c>
      <c r="G127">
        <f t="shared" ca="1" si="25"/>
        <v>0</v>
      </c>
      <c r="H127">
        <f t="shared" ca="1" si="25"/>
        <v>0</v>
      </c>
      <c r="I127">
        <f t="shared" ca="1" si="25"/>
        <v>0</v>
      </c>
      <c r="J127">
        <f t="shared" ca="1" si="25"/>
        <v>0</v>
      </c>
      <c r="K127">
        <f t="shared" ca="1" si="25"/>
        <v>0</v>
      </c>
      <c r="L127">
        <f t="shared" ca="1" si="25"/>
        <v>0</v>
      </c>
      <c r="M127">
        <f t="shared" ca="1" si="25"/>
        <v>0</v>
      </c>
      <c r="N127">
        <f t="shared" ca="1" si="25"/>
        <v>0</v>
      </c>
      <c r="P127" cm="1">
        <f t="array" aca="1" ref="P127" ca="1">INDIRECT($A$1&amp;P$1&amp;$A127)</f>
        <v>0</v>
      </c>
      <c r="Q127" cm="1">
        <f t="array" aca="1" ref="Q127" ca="1">INDIRECT($A$1&amp;Q$1&amp;$A127)</f>
        <v>0</v>
      </c>
      <c r="R127" cm="1">
        <f t="array" aca="1" ref="R127" ca="1">INDIRECT($A$1&amp;R$1&amp;$A127)</f>
        <v>0</v>
      </c>
      <c r="S127" cm="1">
        <f t="array" aca="1" ref="S127" ca="1">INDIRECT($A$1&amp;S$1&amp;$A127)</f>
        <v>0</v>
      </c>
      <c r="T127" cm="1">
        <f t="array" aca="1" ref="T127" ca="1">INDIRECT($A$1&amp;T$1&amp;$A127)</f>
        <v>0</v>
      </c>
      <c r="U127" cm="1">
        <f t="array" aca="1" ref="U127" ca="1">INDIRECT($A$1&amp;U$1&amp;$A127)</f>
        <v>0</v>
      </c>
      <c r="V127" cm="1">
        <f t="array" aca="1" ref="V127" ca="1">INDIRECT($A$1&amp;V$1&amp;$A127)</f>
        <v>0</v>
      </c>
      <c r="W127" cm="1">
        <f t="array" aca="1" ref="W127" ca="1">INDIRECT($A$1&amp;W$1&amp;$A127)</f>
        <v>0</v>
      </c>
      <c r="X127" cm="1">
        <f t="array" aca="1" ref="X127" ca="1">INDIRECT($A$1&amp;X$1&amp;$A127)</f>
        <v>0</v>
      </c>
      <c r="Y127" cm="1">
        <f t="array" aca="1" ref="Y127" ca="1">INDIRECT($A$1&amp;Y$1&amp;$A127)</f>
        <v>0</v>
      </c>
      <c r="Z127" cm="1">
        <f t="array" aca="1" ref="Z127" ca="1">INDIRECT($A$1&amp;Z$1&amp;$A127)</f>
        <v>0</v>
      </c>
      <c r="AA127" cm="1">
        <f t="array" aca="1" ref="AA127" ca="1">INDIRECT($A$1&amp;AA$1&amp;$A127)</f>
        <v>0</v>
      </c>
      <c r="AB127" cm="1">
        <f t="array" aca="1" ref="AB127" ca="1">INDIRECT($A$1&amp;AB$1&amp;$A127)</f>
        <v>0</v>
      </c>
      <c r="AC127" cm="1">
        <f t="array" aca="1" ref="AC127" ca="1">INDIRECT($A$1&amp;AC$1&amp;$A127)</f>
        <v>0</v>
      </c>
      <c r="AD127" cm="1">
        <f t="array" aca="1" ref="AD127" ca="1">INDIRECT($A$1&amp;AD$1&amp;$A127)</f>
        <v>0</v>
      </c>
      <c r="AE127" cm="1">
        <f t="array" aca="1" ref="AE127" ca="1">INDIRECT($A$1&amp;AE$1&amp;$A127)</f>
        <v>0</v>
      </c>
      <c r="AF127" cm="1">
        <f t="array" aca="1" ref="AF127" ca="1">INDIRECT($A$1&amp;AF$1&amp;$A127)</f>
        <v>0</v>
      </c>
      <c r="AG127" cm="1">
        <f t="array" aca="1" ref="AG127" ca="1">INDIRECT($A$1&amp;AG$1&amp;$A127)</f>
        <v>0</v>
      </c>
      <c r="AH127" cm="1">
        <f t="array" aca="1" ref="AH127" ca="1">INDIRECT($A$1&amp;AH$1&amp;$A127)</f>
        <v>0</v>
      </c>
      <c r="AI127" cm="1">
        <f t="array" aca="1" ref="AI127" ca="1">INDIRECT($A$1&amp;AI$1&amp;$A127)</f>
        <v>0</v>
      </c>
      <c r="AJ127" t="str" cm="1">
        <f t="array" aca="1" ref="AJ127" ca="1">INDIRECT($A$1&amp;AJ$1&amp;$A127)</f>
        <v>peudisponible</v>
      </c>
      <c r="AK127" cm="1">
        <f t="array" aca="1" ref="AK127" ca="1">INDIRECT($A$1&amp;AK$1&amp;$A127)</f>
        <v>0</v>
      </c>
      <c r="AM127">
        <f t="shared" ref="AM127:AS136" ca="1" si="26">IF(SUM(INDIRECT($A$1&amp;AM$1&amp;$A127),INDIRECT($A$1&amp;AM$2&amp;$A127),INDIRECT($A$1&amp;AM$3&amp;$A127),INDIRECT($A$1&amp;AM$4&amp;$A127),INDIRECT($A$1&amp;AM$5&amp;$A127),INDIRECT($A$1&amp;AM$6&amp;$A127),INDIRECT($A$1&amp;AM$7&amp;$A127))&gt;0,1,0)</f>
        <v>0</v>
      </c>
      <c r="AN127">
        <f t="shared" ca="1" si="26"/>
        <v>0</v>
      </c>
      <c r="AO127">
        <f t="shared" ca="1" si="26"/>
        <v>0</v>
      </c>
      <c r="AP127">
        <f t="shared" ca="1" si="26"/>
        <v>0</v>
      </c>
      <c r="AQ127">
        <f t="shared" ca="1" si="26"/>
        <v>0</v>
      </c>
      <c r="AR127">
        <f t="shared" ca="1" si="26"/>
        <v>0</v>
      </c>
      <c r="AS127">
        <f t="shared" ca="1" si="26"/>
        <v>0</v>
      </c>
      <c r="AU127" cm="1">
        <f t="array" aca="1" ref="AU127" ca="1">INDIRECT($A$1&amp;AU$1&amp;$A127)</f>
        <v>0</v>
      </c>
      <c r="AV127" cm="1">
        <f t="array" aca="1" ref="AV127" ca="1">INDIRECT($A$1&amp;AV$1&amp;$A127)</f>
        <v>0</v>
      </c>
      <c r="AW127" cm="1">
        <f t="array" aca="1" ref="AW127" ca="1">INDIRECT($A$1&amp;AW$1&amp;$A127)</f>
        <v>0</v>
      </c>
      <c r="AX127" cm="1">
        <f t="array" aca="1" ref="AX127" ca="1">INDIRECT($A$1&amp;AX$1&amp;$A127)</f>
        <v>0</v>
      </c>
      <c r="AY127" cm="1">
        <f t="array" aca="1" ref="AY127" ca="1">INDIRECT($A$1&amp;AY$1&amp;$A127)</f>
        <v>0</v>
      </c>
      <c r="AZ127" cm="1">
        <f t="array" aca="1" ref="AZ127" ca="1">INDIRECT($A$1&amp;AZ$1&amp;$A127)</f>
        <v>0</v>
      </c>
      <c r="BA127" cm="1">
        <f t="array" aca="1" ref="BA127" ca="1">INDIRECT($A$1&amp;BA$1&amp;$A127)</f>
        <v>0</v>
      </c>
      <c r="BB127" cm="1">
        <f t="array" aca="1" ref="BB127" ca="1">INDIRECT($A$1&amp;BB$1&amp;$A127)</f>
        <v>0</v>
      </c>
      <c r="BC127" cm="1">
        <f t="array" aca="1" ref="BC127" ca="1">INDIRECT($A$1&amp;BC$1&amp;$A127)</f>
        <v>0</v>
      </c>
      <c r="BD127" cm="1">
        <f t="array" aca="1" ref="BD127" ca="1">INDIRECT($A$1&amp;BD$1&amp;$A127)</f>
        <v>0</v>
      </c>
      <c r="BE127" cm="1">
        <f t="array" aca="1" ref="BE127" ca="1">INDIRECT($A$1&amp;BE$1&amp;$A127)</f>
        <v>0</v>
      </c>
      <c r="BF127" cm="1">
        <f t="array" aca="1" ref="BF127" ca="1">INDIRECT($A$1&amp;BF$1&amp;$A127)</f>
        <v>0</v>
      </c>
      <c r="BG127" cm="1">
        <f t="array" aca="1" ref="BG127" ca="1">INDIRECT($A$1&amp;BG$1&amp;$A127)</f>
        <v>0</v>
      </c>
      <c r="BH127" cm="1">
        <f t="array" aca="1" ref="BH127" ca="1">INDIRECT($A$1&amp;BH$1&amp;$A127)</f>
        <v>0</v>
      </c>
      <c r="BI127" cm="1">
        <f t="array" aca="1" ref="BI127" ca="1">INDIRECT($A$1&amp;BI$1&amp;$A127)</f>
        <v>0</v>
      </c>
      <c r="BJ127" cm="1">
        <f t="array" aca="1" ref="BJ127" ca="1">INDIRECT($A$1&amp;BJ$1&amp;$A127)</f>
        <v>0</v>
      </c>
      <c r="BK127" cm="1">
        <f t="array" aca="1" ref="BK127" ca="1">INDIRECT($A$1&amp;BK$1&amp;$A127)</f>
        <v>0</v>
      </c>
      <c r="BL127" cm="1">
        <f t="array" aca="1" ref="BL127" ca="1">INDIRECT($A$1&amp;BL$1&amp;$A127)</f>
        <v>0</v>
      </c>
      <c r="BM127" cm="1">
        <f t="array" aca="1" ref="BM127" ca="1">INDIRECT($A$1&amp;BM$1&amp;$A127)</f>
        <v>0</v>
      </c>
      <c r="BN127" cm="1">
        <f t="array" aca="1" ref="BN127" ca="1">INDIRECT($A$1&amp;BN$1&amp;$A127)</f>
        <v>0</v>
      </c>
      <c r="BO127" cm="1">
        <f t="array" aca="1" ref="BO127" ca="1">INDIRECT($A$1&amp;BO$1&amp;$A127)</f>
        <v>0</v>
      </c>
      <c r="BP127" cm="1">
        <f t="array" aca="1" ref="BP127" ca="1">INDIRECT($A$1&amp;BP$1&amp;$A127)</f>
        <v>0</v>
      </c>
      <c r="BQ127" cm="1">
        <f t="array" aca="1" ref="BQ127" ca="1">INDIRECT($A$1&amp;BQ$1&amp;$A127)</f>
        <v>0</v>
      </c>
      <c r="BR127" cm="1">
        <f t="array" aca="1" ref="BR127" ca="1">INDIRECT($A$1&amp;BR$1&amp;$A127)</f>
        <v>0</v>
      </c>
      <c r="BS127" cm="1">
        <f t="array" aca="1" ref="BS127" ca="1">INDIRECT($A$1&amp;BS$1&amp;$A127)</f>
        <v>0</v>
      </c>
      <c r="BT127" cm="1">
        <f t="array" aca="1" ref="BT127" ca="1">INDIRECT($A$1&amp;BT$1&amp;$A127)</f>
        <v>0</v>
      </c>
      <c r="BU127" cm="1">
        <f t="array" aca="1" ref="BU127" ca="1">INDIRECT($A$1&amp;BU$1&amp;$A127)</f>
        <v>0</v>
      </c>
    </row>
    <row r="128" spans="1:73" x14ac:dyDescent="0.35">
      <c r="A128" s="65">
        <f t="shared" si="18"/>
        <v>113</v>
      </c>
      <c r="C128" t="str" cm="1">
        <f t="array" aca="1" ref="C128" ca="1">INDIRECT($A$1&amp;C$1&amp;$A128)</f>
        <v>marche_fada n'gourma</v>
      </c>
      <c r="D128">
        <f t="shared" ca="1" si="25"/>
        <v>0</v>
      </c>
      <c r="E128">
        <f t="shared" ca="1" si="25"/>
        <v>0</v>
      </c>
      <c r="F128">
        <f t="shared" ca="1" si="25"/>
        <v>0</v>
      </c>
      <c r="G128">
        <f t="shared" ca="1" si="25"/>
        <v>0</v>
      </c>
      <c r="H128">
        <f t="shared" ca="1" si="25"/>
        <v>0</v>
      </c>
      <c r="I128">
        <f t="shared" ca="1" si="25"/>
        <v>0</v>
      </c>
      <c r="J128">
        <f t="shared" ca="1" si="25"/>
        <v>0</v>
      </c>
      <c r="K128">
        <f t="shared" ca="1" si="25"/>
        <v>0</v>
      </c>
      <c r="L128">
        <f t="shared" ca="1" si="25"/>
        <v>0</v>
      </c>
      <c r="M128">
        <f t="shared" ca="1" si="25"/>
        <v>0</v>
      </c>
      <c r="N128">
        <f t="shared" ca="1" si="25"/>
        <v>0</v>
      </c>
      <c r="P128" cm="1">
        <f t="array" aca="1" ref="P128" ca="1">INDIRECT($A$1&amp;P$1&amp;$A128)</f>
        <v>0</v>
      </c>
      <c r="Q128" cm="1">
        <f t="array" aca="1" ref="Q128" ca="1">INDIRECT($A$1&amp;Q$1&amp;$A128)</f>
        <v>0</v>
      </c>
      <c r="R128" cm="1">
        <f t="array" aca="1" ref="R128" ca="1">INDIRECT($A$1&amp;R$1&amp;$A128)</f>
        <v>0</v>
      </c>
      <c r="S128" cm="1">
        <f t="array" aca="1" ref="S128" ca="1">INDIRECT($A$1&amp;S$1&amp;$A128)</f>
        <v>0</v>
      </c>
      <c r="T128" cm="1">
        <f t="array" aca="1" ref="T128" ca="1">INDIRECT($A$1&amp;T$1&amp;$A128)</f>
        <v>0</v>
      </c>
      <c r="U128" cm="1">
        <f t="array" aca="1" ref="U128" ca="1">INDIRECT($A$1&amp;U$1&amp;$A128)</f>
        <v>0</v>
      </c>
      <c r="V128" cm="1">
        <f t="array" aca="1" ref="V128" ca="1">INDIRECT($A$1&amp;V$1&amp;$A128)</f>
        <v>0</v>
      </c>
      <c r="W128" cm="1">
        <f t="array" aca="1" ref="W128" ca="1">INDIRECT($A$1&amp;W$1&amp;$A128)</f>
        <v>0</v>
      </c>
      <c r="X128" cm="1">
        <f t="array" aca="1" ref="X128" ca="1">INDIRECT($A$1&amp;X$1&amp;$A128)</f>
        <v>0</v>
      </c>
      <c r="Y128" t="str" cm="1">
        <f t="array" aca="1" ref="Y128" ca="1">INDIRECT($A$1&amp;Y$1&amp;$A128)</f>
        <v>peudisponible</v>
      </c>
      <c r="Z128" cm="1">
        <f t="array" aca="1" ref="Z128" ca="1">INDIRECT($A$1&amp;Z$1&amp;$A128)</f>
        <v>0</v>
      </c>
      <c r="AA128" cm="1">
        <f t="array" aca="1" ref="AA128" ca="1">INDIRECT($A$1&amp;AA$1&amp;$A128)</f>
        <v>0</v>
      </c>
      <c r="AB128" cm="1">
        <f t="array" aca="1" ref="AB128" ca="1">INDIRECT($A$1&amp;AB$1&amp;$A128)</f>
        <v>0</v>
      </c>
      <c r="AC128" cm="1">
        <f t="array" aca="1" ref="AC128" ca="1">INDIRECT($A$1&amp;AC$1&amp;$A128)</f>
        <v>0</v>
      </c>
      <c r="AD128" cm="1">
        <f t="array" aca="1" ref="AD128" ca="1">INDIRECT($A$1&amp;AD$1&amp;$A128)</f>
        <v>0</v>
      </c>
      <c r="AE128" cm="1">
        <f t="array" aca="1" ref="AE128" ca="1">INDIRECT($A$1&amp;AE$1&amp;$A128)</f>
        <v>0</v>
      </c>
      <c r="AF128" cm="1">
        <f t="array" aca="1" ref="AF128" ca="1">INDIRECT($A$1&amp;AF$1&amp;$A128)</f>
        <v>0</v>
      </c>
      <c r="AG128" cm="1">
        <f t="array" aca="1" ref="AG128" ca="1">INDIRECT($A$1&amp;AG$1&amp;$A128)</f>
        <v>0</v>
      </c>
      <c r="AH128" cm="1">
        <f t="array" aca="1" ref="AH128" ca="1">INDIRECT($A$1&amp;AH$1&amp;$A128)</f>
        <v>0</v>
      </c>
      <c r="AI128" cm="1">
        <f t="array" aca="1" ref="AI128" ca="1">INDIRECT($A$1&amp;AI$1&amp;$A128)</f>
        <v>0</v>
      </c>
      <c r="AJ128" cm="1">
        <f t="array" aca="1" ref="AJ128" ca="1">INDIRECT($A$1&amp;AJ$1&amp;$A128)</f>
        <v>0</v>
      </c>
      <c r="AK128" cm="1">
        <f t="array" aca="1" ref="AK128" ca="1">INDIRECT($A$1&amp;AK$1&amp;$A128)</f>
        <v>0</v>
      </c>
      <c r="AM128">
        <f t="shared" ca="1" si="26"/>
        <v>0</v>
      </c>
      <c r="AN128">
        <f t="shared" ca="1" si="26"/>
        <v>0</v>
      </c>
      <c r="AO128">
        <f t="shared" ca="1" si="26"/>
        <v>0</v>
      </c>
      <c r="AP128">
        <f t="shared" ca="1" si="26"/>
        <v>0</v>
      </c>
      <c r="AQ128">
        <f t="shared" ca="1" si="26"/>
        <v>0</v>
      </c>
      <c r="AR128">
        <f t="shared" ca="1" si="26"/>
        <v>0</v>
      </c>
      <c r="AS128">
        <f t="shared" ca="1" si="26"/>
        <v>0</v>
      </c>
      <c r="AU128" cm="1">
        <f t="array" aca="1" ref="AU128" ca="1">INDIRECT($A$1&amp;AU$1&amp;$A128)</f>
        <v>0</v>
      </c>
      <c r="AV128" cm="1">
        <f t="array" aca="1" ref="AV128" ca="1">INDIRECT($A$1&amp;AV$1&amp;$A128)</f>
        <v>0</v>
      </c>
      <c r="AW128" cm="1">
        <f t="array" aca="1" ref="AW128" ca="1">INDIRECT($A$1&amp;AW$1&amp;$A128)</f>
        <v>0</v>
      </c>
      <c r="AX128" cm="1">
        <f t="array" aca="1" ref="AX128" ca="1">INDIRECT($A$1&amp;AX$1&amp;$A128)</f>
        <v>0</v>
      </c>
      <c r="AY128" cm="1">
        <f t="array" aca="1" ref="AY128" ca="1">INDIRECT($A$1&amp;AY$1&amp;$A128)</f>
        <v>0</v>
      </c>
      <c r="AZ128" cm="1">
        <f t="array" aca="1" ref="AZ128" ca="1">INDIRECT($A$1&amp;AZ$1&amp;$A128)</f>
        <v>0</v>
      </c>
      <c r="BA128" cm="1">
        <f t="array" aca="1" ref="BA128" ca="1">INDIRECT($A$1&amp;BA$1&amp;$A128)</f>
        <v>0</v>
      </c>
      <c r="BB128" cm="1">
        <f t="array" aca="1" ref="BB128" ca="1">INDIRECT($A$1&amp;BB$1&amp;$A128)</f>
        <v>0</v>
      </c>
      <c r="BC128" cm="1">
        <f t="array" aca="1" ref="BC128" ca="1">INDIRECT($A$1&amp;BC$1&amp;$A128)</f>
        <v>0</v>
      </c>
      <c r="BD128" cm="1">
        <f t="array" aca="1" ref="BD128" ca="1">INDIRECT($A$1&amp;BD$1&amp;$A128)</f>
        <v>0</v>
      </c>
      <c r="BE128" cm="1">
        <f t="array" aca="1" ref="BE128" ca="1">INDIRECT($A$1&amp;BE$1&amp;$A128)</f>
        <v>0</v>
      </c>
      <c r="BF128" cm="1">
        <f t="array" aca="1" ref="BF128" ca="1">INDIRECT($A$1&amp;BF$1&amp;$A128)</f>
        <v>0</v>
      </c>
      <c r="BG128" cm="1">
        <f t="array" aca="1" ref="BG128" ca="1">INDIRECT($A$1&amp;BG$1&amp;$A128)</f>
        <v>0</v>
      </c>
      <c r="BH128" cm="1">
        <f t="array" aca="1" ref="BH128" ca="1">INDIRECT($A$1&amp;BH$1&amp;$A128)</f>
        <v>0</v>
      </c>
      <c r="BI128" cm="1">
        <f t="array" aca="1" ref="BI128" ca="1">INDIRECT($A$1&amp;BI$1&amp;$A128)</f>
        <v>0</v>
      </c>
      <c r="BJ128" cm="1">
        <f t="array" aca="1" ref="BJ128" ca="1">INDIRECT($A$1&amp;BJ$1&amp;$A128)</f>
        <v>0</v>
      </c>
      <c r="BK128" cm="1">
        <f t="array" aca="1" ref="BK128" ca="1">INDIRECT($A$1&amp;BK$1&amp;$A128)</f>
        <v>0</v>
      </c>
      <c r="BL128" cm="1">
        <f t="array" aca="1" ref="BL128" ca="1">INDIRECT($A$1&amp;BL$1&amp;$A128)</f>
        <v>0</v>
      </c>
      <c r="BM128" cm="1">
        <f t="array" aca="1" ref="BM128" ca="1">INDIRECT($A$1&amp;BM$1&amp;$A128)</f>
        <v>0</v>
      </c>
      <c r="BN128" cm="1">
        <f t="array" aca="1" ref="BN128" ca="1">INDIRECT($A$1&amp;BN$1&amp;$A128)</f>
        <v>0</v>
      </c>
      <c r="BO128" cm="1">
        <f t="array" aca="1" ref="BO128" ca="1">INDIRECT($A$1&amp;BO$1&amp;$A128)</f>
        <v>0</v>
      </c>
      <c r="BP128" cm="1">
        <f t="array" aca="1" ref="BP128" ca="1">INDIRECT($A$1&amp;BP$1&amp;$A128)</f>
        <v>0</v>
      </c>
      <c r="BQ128" cm="1">
        <f t="array" aca="1" ref="BQ128" ca="1">INDIRECT($A$1&amp;BQ$1&amp;$A128)</f>
        <v>0</v>
      </c>
      <c r="BR128" cm="1">
        <f t="array" aca="1" ref="BR128" ca="1">INDIRECT($A$1&amp;BR$1&amp;$A128)</f>
        <v>0</v>
      </c>
      <c r="BS128" cm="1">
        <f t="array" aca="1" ref="BS128" ca="1">INDIRECT($A$1&amp;BS$1&amp;$A128)</f>
        <v>0</v>
      </c>
      <c r="BT128" cm="1">
        <f t="array" aca="1" ref="BT128" ca="1">INDIRECT($A$1&amp;BT$1&amp;$A128)</f>
        <v>0</v>
      </c>
      <c r="BU128" cm="1">
        <f t="array" aca="1" ref="BU128" ca="1">INDIRECT($A$1&amp;BU$1&amp;$A128)</f>
        <v>0</v>
      </c>
    </row>
    <row r="129" spans="1:73" x14ac:dyDescent="0.35">
      <c r="A129" s="65">
        <f t="shared" si="18"/>
        <v>114</v>
      </c>
      <c r="C129" t="str" cm="1">
        <f t="array" aca="1" ref="C129" ca="1">INDIRECT($A$1&amp;C$1&amp;$A129)</f>
        <v>marche_fada n'gourma</v>
      </c>
      <c r="D129">
        <f t="shared" ca="1" si="25"/>
        <v>0</v>
      </c>
      <c r="E129">
        <f t="shared" ca="1" si="25"/>
        <v>0</v>
      </c>
      <c r="F129">
        <f t="shared" ca="1" si="25"/>
        <v>0</v>
      </c>
      <c r="G129">
        <f t="shared" ca="1" si="25"/>
        <v>0</v>
      </c>
      <c r="H129">
        <f t="shared" ca="1" si="25"/>
        <v>0</v>
      </c>
      <c r="I129">
        <f t="shared" ca="1" si="25"/>
        <v>0</v>
      </c>
      <c r="J129">
        <f t="shared" ca="1" si="25"/>
        <v>0</v>
      </c>
      <c r="K129">
        <f t="shared" ca="1" si="25"/>
        <v>0</v>
      </c>
      <c r="L129">
        <f t="shared" ca="1" si="25"/>
        <v>0</v>
      </c>
      <c r="M129">
        <f t="shared" ca="1" si="25"/>
        <v>0</v>
      </c>
      <c r="N129">
        <f t="shared" ca="1" si="25"/>
        <v>0</v>
      </c>
      <c r="P129" t="str" cm="1">
        <f t="array" aca="1" ref="P129" ca="1">INDIRECT($A$1&amp;P$1&amp;$A129)</f>
        <v>disponible</v>
      </c>
      <c r="Q129" t="str" cm="1">
        <f t="array" aca="1" ref="Q129" ca="1">INDIRECT($A$1&amp;Q$1&amp;$A129)</f>
        <v>peudisponible</v>
      </c>
      <c r="R129" t="str" cm="1">
        <f t="array" aca="1" ref="R129" ca="1">INDIRECT($A$1&amp;R$1&amp;$A129)</f>
        <v>disponible</v>
      </c>
      <c r="S129" t="str" cm="1">
        <f t="array" aca="1" ref="S129" ca="1">INDIRECT($A$1&amp;S$1&amp;$A129)</f>
        <v>disponible</v>
      </c>
      <c r="T129" t="str" cm="1">
        <f t="array" aca="1" ref="T129" ca="1">INDIRECT($A$1&amp;T$1&amp;$A129)</f>
        <v>disponible</v>
      </c>
      <c r="U129" cm="1">
        <f t="array" aca="1" ref="U129" ca="1">INDIRECT($A$1&amp;U$1&amp;$A129)</f>
        <v>0</v>
      </c>
      <c r="V129" cm="1">
        <f t="array" aca="1" ref="V129" ca="1">INDIRECT($A$1&amp;V$1&amp;$A129)</f>
        <v>0</v>
      </c>
      <c r="W129" cm="1">
        <f t="array" aca="1" ref="W129" ca="1">INDIRECT($A$1&amp;W$1&amp;$A129)</f>
        <v>0</v>
      </c>
      <c r="X129" cm="1">
        <f t="array" aca="1" ref="X129" ca="1">INDIRECT($A$1&amp;X$1&amp;$A129)</f>
        <v>0</v>
      </c>
      <c r="Y129" cm="1">
        <f t="array" aca="1" ref="Y129" ca="1">INDIRECT($A$1&amp;Y$1&amp;$A129)</f>
        <v>0</v>
      </c>
      <c r="Z129" cm="1">
        <f t="array" aca="1" ref="Z129" ca="1">INDIRECT($A$1&amp;Z$1&amp;$A129)</f>
        <v>0</v>
      </c>
      <c r="AA129" cm="1">
        <f t="array" aca="1" ref="AA129" ca="1">INDIRECT($A$1&amp;AA$1&amp;$A129)</f>
        <v>0</v>
      </c>
      <c r="AB129" cm="1">
        <f t="array" aca="1" ref="AB129" ca="1">INDIRECT($A$1&amp;AB$1&amp;$A129)</f>
        <v>0</v>
      </c>
      <c r="AC129" cm="1">
        <f t="array" aca="1" ref="AC129" ca="1">INDIRECT($A$1&amp;AC$1&amp;$A129)</f>
        <v>0</v>
      </c>
      <c r="AD129" cm="1">
        <f t="array" aca="1" ref="AD129" ca="1">INDIRECT($A$1&amp;AD$1&amp;$A129)</f>
        <v>0</v>
      </c>
      <c r="AE129" cm="1">
        <f t="array" aca="1" ref="AE129" ca="1">INDIRECT($A$1&amp;AE$1&amp;$A129)</f>
        <v>0</v>
      </c>
      <c r="AF129" cm="1">
        <f t="array" aca="1" ref="AF129" ca="1">INDIRECT($A$1&amp;AF$1&amp;$A129)</f>
        <v>0</v>
      </c>
      <c r="AG129" cm="1">
        <f t="array" aca="1" ref="AG129" ca="1">INDIRECT($A$1&amp;AG$1&amp;$A129)</f>
        <v>0</v>
      </c>
      <c r="AH129" cm="1">
        <f t="array" aca="1" ref="AH129" ca="1">INDIRECT($A$1&amp;AH$1&amp;$A129)</f>
        <v>0</v>
      </c>
      <c r="AI129" cm="1">
        <f t="array" aca="1" ref="AI129" ca="1">INDIRECT($A$1&amp;AI$1&amp;$A129)</f>
        <v>0</v>
      </c>
      <c r="AJ129" cm="1">
        <f t="array" aca="1" ref="AJ129" ca="1">INDIRECT($A$1&amp;AJ$1&amp;$A129)</f>
        <v>0</v>
      </c>
      <c r="AK129" cm="1">
        <f t="array" aca="1" ref="AK129" ca="1">INDIRECT($A$1&amp;AK$1&amp;$A129)</f>
        <v>0</v>
      </c>
      <c r="AM129">
        <f t="shared" ca="1" si="26"/>
        <v>0</v>
      </c>
      <c r="AN129">
        <f t="shared" ca="1" si="26"/>
        <v>0</v>
      </c>
      <c r="AO129">
        <f t="shared" ca="1" si="26"/>
        <v>0</v>
      </c>
      <c r="AP129">
        <f t="shared" ca="1" si="26"/>
        <v>0</v>
      </c>
      <c r="AQ129">
        <f t="shared" ca="1" si="26"/>
        <v>0</v>
      </c>
      <c r="AR129">
        <f t="shared" ca="1" si="26"/>
        <v>0</v>
      </c>
      <c r="AS129">
        <f t="shared" ca="1" si="26"/>
        <v>0</v>
      </c>
      <c r="AU129" cm="1">
        <f t="array" aca="1" ref="AU129" ca="1">INDIRECT($A$1&amp;AU$1&amp;$A129)</f>
        <v>0</v>
      </c>
      <c r="AV129" cm="1">
        <f t="array" aca="1" ref="AV129" ca="1">INDIRECT($A$1&amp;AV$1&amp;$A129)</f>
        <v>0</v>
      </c>
      <c r="AW129" cm="1">
        <f t="array" aca="1" ref="AW129" ca="1">INDIRECT($A$1&amp;AW$1&amp;$A129)</f>
        <v>0</v>
      </c>
      <c r="AX129" cm="1">
        <f t="array" aca="1" ref="AX129" ca="1">INDIRECT($A$1&amp;AX$1&amp;$A129)</f>
        <v>0</v>
      </c>
      <c r="AY129" cm="1">
        <f t="array" aca="1" ref="AY129" ca="1">INDIRECT($A$1&amp;AY$1&amp;$A129)</f>
        <v>0</v>
      </c>
      <c r="AZ129" cm="1">
        <f t="array" aca="1" ref="AZ129" ca="1">INDIRECT($A$1&amp;AZ$1&amp;$A129)</f>
        <v>0</v>
      </c>
      <c r="BA129" cm="1">
        <f t="array" aca="1" ref="BA129" ca="1">INDIRECT($A$1&amp;BA$1&amp;$A129)</f>
        <v>0</v>
      </c>
      <c r="BB129" cm="1">
        <f t="array" aca="1" ref="BB129" ca="1">INDIRECT($A$1&amp;BB$1&amp;$A129)</f>
        <v>0</v>
      </c>
      <c r="BC129" cm="1">
        <f t="array" aca="1" ref="BC129" ca="1">INDIRECT($A$1&amp;BC$1&amp;$A129)</f>
        <v>0</v>
      </c>
      <c r="BD129" cm="1">
        <f t="array" aca="1" ref="BD129" ca="1">INDIRECT($A$1&amp;BD$1&amp;$A129)</f>
        <v>0</v>
      </c>
      <c r="BE129" cm="1">
        <f t="array" aca="1" ref="BE129" ca="1">INDIRECT($A$1&amp;BE$1&amp;$A129)</f>
        <v>0</v>
      </c>
      <c r="BF129" cm="1">
        <f t="array" aca="1" ref="BF129" ca="1">INDIRECT($A$1&amp;BF$1&amp;$A129)</f>
        <v>0</v>
      </c>
      <c r="BG129" cm="1">
        <f t="array" aca="1" ref="BG129" ca="1">INDIRECT($A$1&amp;BG$1&amp;$A129)</f>
        <v>0</v>
      </c>
      <c r="BH129" cm="1">
        <f t="array" aca="1" ref="BH129" ca="1">INDIRECT($A$1&amp;BH$1&amp;$A129)</f>
        <v>0</v>
      </c>
      <c r="BI129" cm="1">
        <f t="array" aca="1" ref="BI129" ca="1">INDIRECT($A$1&amp;BI$1&amp;$A129)</f>
        <v>0</v>
      </c>
      <c r="BJ129" cm="1">
        <f t="array" aca="1" ref="BJ129" ca="1">INDIRECT($A$1&amp;BJ$1&amp;$A129)</f>
        <v>0</v>
      </c>
      <c r="BK129" cm="1">
        <f t="array" aca="1" ref="BK129" ca="1">INDIRECT($A$1&amp;BK$1&amp;$A129)</f>
        <v>0</v>
      </c>
      <c r="BL129" cm="1">
        <f t="array" aca="1" ref="BL129" ca="1">INDIRECT($A$1&amp;BL$1&amp;$A129)</f>
        <v>0</v>
      </c>
      <c r="BM129" cm="1">
        <f t="array" aca="1" ref="BM129" ca="1">INDIRECT($A$1&amp;BM$1&amp;$A129)</f>
        <v>0</v>
      </c>
      <c r="BN129" cm="1">
        <f t="array" aca="1" ref="BN129" ca="1">INDIRECT($A$1&amp;BN$1&amp;$A129)</f>
        <v>0</v>
      </c>
      <c r="BO129" cm="1">
        <f t="array" aca="1" ref="BO129" ca="1">INDIRECT($A$1&amp;BO$1&amp;$A129)</f>
        <v>0</v>
      </c>
      <c r="BP129" cm="1">
        <f t="array" aca="1" ref="BP129" ca="1">INDIRECT($A$1&amp;BP$1&amp;$A129)</f>
        <v>0</v>
      </c>
      <c r="BQ129" cm="1">
        <f t="array" aca="1" ref="BQ129" ca="1">INDIRECT($A$1&amp;BQ$1&amp;$A129)</f>
        <v>0</v>
      </c>
      <c r="BR129" cm="1">
        <f t="array" aca="1" ref="BR129" ca="1">INDIRECT($A$1&amp;BR$1&amp;$A129)</f>
        <v>0</v>
      </c>
      <c r="BS129" cm="1">
        <f t="array" aca="1" ref="BS129" ca="1">INDIRECT($A$1&amp;BS$1&amp;$A129)</f>
        <v>0</v>
      </c>
      <c r="BT129" cm="1">
        <f t="array" aca="1" ref="BT129" ca="1">INDIRECT($A$1&amp;BT$1&amp;$A129)</f>
        <v>0</v>
      </c>
      <c r="BU129" cm="1">
        <f t="array" aca="1" ref="BU129" ca="1">INDIRECT($A$1&amp;BU$1&amp;$A129)</f>
        <v>0</v>
      </c>
    </row>
    <row r="130" spans="1:73" x14ac:dyDescent="0.35">
      <c r="A130" s="65">
        <f t="shared" si="18"/>
        <v>115</v>
      </c>
      <c r="C130" t="str" cm="1">
        <f t="array" aca="1" ref="C130" ca="1">INDIRECT($A$1&amp;C$1&amp;$A130)</f>
        <v>marche_fada n'gourma</v>
      </c>
      <c r="D130">
        <f t="shared" ca="1" si="25"/>
        <v>0</v>
      </c>
      <c r="E130">
        <f t="shared" ca="1" si="25"/>
        <v>0</v>
      </c>
      <c r="F130">
        <f t="shared" ca="1" si="25"/>
        <v>0</v>
      </c>
      <c r="G130">
        <f t="shared" ca="1" si="25"/>
        <v>0</v>
      </c>
      <c r="H130">
        <f t="shared" ca="1" si="25"/>
        <v>0</v>
      </c>
      <c r="I130">
        <f t="shared" ca="1" si="25"/>
        <v>0</v>
      </c>
      <c r="J130">
        <f t="shared" ca="1" si="25"/>
        <v>0</v>
      </c>
      <c r="K130">
        <f t="shared" ca="1" si="25"/>
        <v>0</v>
      </c>
      <c r="L130">
        <f t="shared" ca="1" si="25"/>
        <v>0</v>
      </c>
      <c r="M130">
        <f t="shared" ca="1" si="25"/>
        <v>0</v>
      </c>
      <c r="N130">
        <f t="shared" ca="1" si="25"/>
        <v>0</v>
      </c>
      <c r="P130" cm="1">
        <f t="array" aca="1" ref="P130" ca="1">INDIRECT($A$1&amp;P$1&amp;$A130)</f>
        <v>0</v>
      </c>
      <c r="Q130" cm="1">
        <f t="array" aca="1" ref="Q130" ca="1">INDIRECT($A$1&amp;Q$1&amp;$A130)</f>
        <v>0</v>
      </c>
      <c r="R130" cm="1">
        <f t="array" aca="1" ref="R130" ca="1">INDIRECT($A$1&amp;R$1&amp;$A130)</f>
        <v>0</v>
      </c>
      <c r="S130" cm="1">
        <f t="array" aca="1" ref="S130" ca="1">INDIRECT($A$1&amp;S$1&amp;$A130)</f>
        <v>0</v>
      </c>
      <c r="T130" cm="1">
        <f t="array" aca="1" ref="T130" ca="1">INDIRECT($A$1&amp;T$1&amp;$A130)</f>
        <v>0</v>
      </c>
      <c r="U130" cm="1">
        <f t="array" aca="1" ref="U130" ca="1">INDIRECT($A$1&amp;U$1&amp;$A130)</f>
        <v>0</v>
      </c>
      <c r="V130" cm="1">
        <f t="array" aca="1" ref="V130" ca="1">INDIRECT($A$1&amp;V$1&amp;$A130)</f>
        <v>0</v>
      </c>
      <c r="W130" cm="1">
        <f t="array" aca="1" ref="W130" ca="1">INDIRECT($A$1&amp;W$1&amp;$A130)</f>
        <v>0</v>
      </c>
      <c r="X130" t="str" cm="1">
        <f t="array" aca="1" ref="X130" ca="1">INDIRECT($A$1&amp;X$1&amp;$A130)</f>
        <v>peudisponible</v>
      </c>
      <c r="Y130" cm="1">
        <f t="array" aca="1" ref="Y130" ca="1">INDIRECT($A$1&amp;Y$1&amp;$A130)</f>
        <v>0</v>
      </c>
      <c r="Z130" cm="1">
        <f t="array" aca="1" ref="Z130" ca="1">INDIRECT($A$1&amp;Z$1&amp;$A130)</f>
        <v>0</v>
      </c>
      <c r="AA130" cm="1">
        <f t="array" aca="1" ref="AA130" ca="1">INDIRECT($A$1&amp;AA$1&amp;$A130)</f>
        <v>0</v>
      </c>
      <c r="AB130" cm="1">
        <f t="array" aca="1" ref="AB130" ca="1">INDIRECT($A$1&amp;AB$1&amp;$A130)</f>
        <v>0</v>
      </c>
      <c r="AC130" cm="1">
        <f t="array" aca="1" ref="AC130" ca="1">INDIRECT($A$1&amp;AC$1&amp;$A130)</f>
        <v>0</v>
      </c>
      <c r="AD130" cm="1">
        <f t="array" aca="1" ref="AD130" ca="1">INDIRECT($A$1&amp;AD$1&amp;$A130)</f>
        <v>0</v>
      </c>
      <c r="AE130" cm="1">
        <f t="array" aca="1" ref="AE130" ca="1">INDIRECT($A$1&amp;AE$1&amp;$A130)</f>
        <v>0</v>
      </c>
      <c r="AF130" cm="1">
        <f t="array" aca="1" ref="AF130" ca="1">INDIRECT($A$1&amp;AF$1&amp;$A130)</f>
        <v>0</v>
      </c>
      <c r="AG130" cm="1">
        <f t="array" aca="1" ref="AG130" ca="1">INDIRECT($A$1&amp;AG$1&amp;$A130)</f>
        <v>0</v>
      </c>
      <c r="AH130" cm="1">
        <f t="array" aca="1" ref="AH130" ca="1">INDIRECT($A$1&amp;AH$1&amp;$A130)</f>
        <v>0</v>
      </c>
      <c r="AI130" cm="1">
        <f t="array" aca="1" ref="AI130" ca="1">INDIRECT($A$1&amp;AI$1&amp;$A130)</f>
        <v>0</v>
      </c>
      <c r="AJ130" cm="1">
        <f t="array" aca="1" ref="AJ130" ca="1">INDIRECT($A$1&amp;AJ$1&amp;$A130)</f>
        <v>0</v>
      </c>
      <c r="AK130" cm="1">
        <f t="array" aca="1" ref="AK130" ca="1">INDIRECT($A$1&amp;AK$1&amp;$A130)</f>
        <v>0</v>
      </c>
      <c r="AM130">
        <f t="shared" ca="1" si="26"/>
        <v>0</v>
      </c>
      <c r="AN130">
        <f t="shared" ca="1" si="26"/>
        <v>0</v>
      </c>
      <c r="AO130">
        <f t="shared" ca="1" si="26"/>
        <v>0</v>
      </c>
      <c r="AP130">
        <f t="shared" ca="1" si="26"/>
        <v>0</v>
      </c>
      <c r="AQ130">
        <f t="shared" ca="1" si="26"/>
        <v>0</v>
      </c>
      <c r="AR130">
        <f t="shared" ca="1" si="26"/>
        <v>0</v>
      </c>
      <c r="AS130">
        <f t="shared" ca="1" si="26"/>
        <v>0</v>
      </c>
      <c r="AU130" cm="1">
        <f t="array" aca="1" ref="AU130" ca="1">INDIRECT($A$1&amp;AU$1&amp;$A130)</f>
        <v>0</v>
      </c>
      <c r="AV130" cm="1">
        <f t="array" aca="1" ref="AV130" ca="1">INDIRECT($A$1&amp;AV$1&amp;$A130)</f>
        <v>0</v>
      </c>
      <c r="AW130" cm="1">
        <f t="array" aca="1" ref="AW130" ca="1">INDIRECT($A$1&amp;AW$1&amp;$A130)</f>
        <v>0</v>
      </c>
      <c r="AX130" cm="1">
        <f t="array" aca="1" ref="AX130" ca="1">INDIRECT($A$1&amp;AX$1&amp;$A130)</f>
        <v>0</v>
      </c>
      <c r="AY130" cm="1">
        <f t="array" aca="1" ref="AY130" ca="1">INDIRECT($A$1&amp;AY$1&amp;$A130)</f>
        <v>0</v>
      </c>
      <c r="AZ130" cm="1">
        <f t="array" aca="1" ref="AZ130" ca="1">INDIRECT($A$1&amp;AZ$1&amp;$A130)</f>
        <v>0</v>
      </c>
      <c r="BA130" cm="1">
        <f t="array" aca="1" ref="BA130" ca="1">INDIRECT($A$1&amp;BA$1&amp;$A130)</f>
        <v>0</v>
      </c>
      <c r="BB130" cm="1">
        <f t="array" aca="1" ref="BB130" ca="1">INDIRECT($A$1&amp;BB$1&amp;$A130)</f>
        <v>0</v>
      </c>
      <c r="BC130" cm="1">
        <f t="array" aca="1" ref="BC130" ca="1">INDIRECT($A$1&amp;BC$1&amp;$A130)</f>
        <v>0</v>
      </c>
      <c r="BD130" cm="1">
        <f t="array" aca="1" ref="BD130" ca="1">INDIRECT($A$1&amp;BD$1&amp;$A130)</f>
        <v>0</v>
      </c>
      <c r="BE130" cm="1">
        <f t="array" aca="1" ref="BE130" ca="1">INDIRECT($A$1&amp;BE$1&amp;$A130)</f>
        <v>0</v>
      </c>
      <c r="BF130" cm="1">
        <f t="array" aca="1" ref="BF130" ca="1">INDIRECT($A$1&amp;BF$1&amp;$A130)</f>
        <v>0</v>
      </c>
      <c r="BG130" cm="1">
        <f t="array" aca="1" ref="BG130" ca="1">INDIRECT($A$1&amp;BG$1&amp;$A130)</f>
        <v>0</v>
      </c>
      <c r="BH130" cm="1">
        <f t="array" aca="1" ref="BH130" ca="1">INDIRECT($A$1&amp;BH$1&amp;$A130)</f>
        <v>0</v>
      </c>
      <c r="BI130" cm="1">
        <f t="array" aca="1" ref="BI130" ca="1">INDIRECT($A$1&amp;BI$1&amp;$A130)</f>
        <v>0</v>
      </c>
      <c r="BJ130" cm="1">
        <f t="array" aca="1" ref="BJ130" ca="1">INDIRECT($A$1&amp;BJ$1&amp;$A130)</f>
        <v>0</v>
      </c>
      <c r="BK130" cm="1">
        <f t="array" aca="1" ref="BK130" ca="1">INDIRECT($A$1&amp;BK$1&amp;$A130)</f>
        <v>0</v>
      </c>
      <c r="BL130" cm="1">
        <f t="array" aca="1" ref="BL130" ca="1">INDIRECT($A$1&amp;BL$1&amp;$A130)</f>
        <v>0</v>
      </c>
      <c r="BM130" cm="1">
        <f t="array" aca="1" ref="BM130" ca="1">INDIRECT($A$1&amp;BM$1&amp;$A130)</f>
        <v>0</v>
      </c>
      <c r="BN130" cm="1">
        <f t="array" aca="1" ref="BN130" ca="1">INDIRECT($A$1&amp;BN$1&amp;$A130)</f>
        <v>0</v>
      </c>
      <c r="BO130" cm="1">
        <f t="array" aca="1" ref="BO130" ca="1">INDIRECT($A$1&amp;BO$1&amp;$A130)</f>
        <v>0</v>
      </c>
      <c r="BP130" cm="1">
        <f t="array" aca="1" ref="BP130" ca="1">INDIRECT($A$1&amp;BP$1&amp;$A130)</f>
        <v>0</v>
      </c>
      <c r="BQ130" cm="1">
        <f t="array" aca="1" ref="BQ130" ca="1">INDIRECT($A$1&amp;BQ$1&amp;$A130)</f>
        <v>0</v>
      </c>
      <c r="BR130" cm="1">
        <f t="array" aca="1" ref="BR130" ca="1">INDIRECT($A$1&amp;BR$1&amp;$A130)</f>
        <v>0</v>
      </c>
      <c r="BS130" cm="1">
        <f t="array" aca="1" ref="BS130" ca="1">INDIRECT($A$1&amp;BS$1&amp;$A130)</f>
        <v>0</v>
      </c>
      <c r="BT130" cm="1">
        <f t="array" aca="1" ref="BT130" ca="1">INDIRECT($A$1&amp;BT$1&amp;$A130)</f>
        <v>0</v>
      </c>
      <c r="BU130" cm="1">
        <f t="array" aca="1" ref="BU130" ca="1">INDIRECT($A$1&amp;BU$1&amp;$A130)</f>
        <v>0</v>
      </c>
    </row>
    <row r="131" spans="1:73" x14ac:dyDescent="0.35">
      <c r="A131" s="65">
        <f t="shared" si="18"/>
        <v>116</v>
      </c>
      <c r="C131" t="str" cm="1">
        <f t="array" aca="1" ref="C131" ca="1">INDIRECT($A$1&amp;C$1&amp;$A131)</f>
        <v>marche_fada n'gourma</v>
      </c>
      <c r="D131">
        <f t="shared" ca="1" si="25"/>
        <v>1</v>
      </c>
      <c r="E131">
        <f t="shared" ca="1" si="25"/>
        <v>0</v>
      </c>
      <c r="F131">
        <f t="shared" ca="1" si="25"/>
        <v>0</v>
      </c>
      <c r="G131">
        <f t="shared" ca="1" si="25"/>
        <v>0</v>
      </c>
      <c r="H131">
        <f t="shared" ca="1" si="25"/>
        <v>0</v>
      </c>
      <c r="I131">
        <f t="shared" ca="1" si="25"/>
        <v>0</v>
      </c>
      <c r="J131">
        <f t="shared" ca="1" si="25"/>
        <v>0</v>
      </c>
      <c r="K131">
        <f t="shared" ca="1" si="25"/>
        <v>0</v>
      </c>
      <c r="L131">
        <f t="shared" ca="1" si="25"/>
        <v>0</v>
      </c>
      <c r="M131">
        <f t="shared" ca="1" si="25"/>
        <v>0</v>
      </c>
      <c r="N131">
        <f t="shared" ca="1" si="25"/>
        <v>0</v>
      </c>
      <c r="P131" cm="1">
        <f t="array" aca="1" ref="P131" ca="1">INDIRECT($A$1&amp;P$1&amp;$A131)</f>
        <v>0</v>
      </c>
      <c r="Q131" cm="1">
        <f t="array" aca="1" ref="Q131" ca="1">INDIRECT($A$1&amp;Q$1&amp;$A131)</f>
        <v>0</v>
      </c>
      <c r="R131" cm="1">
        <f t="array" aca="1" ref="R131" ca="1">INDIRECT($A$1&amp;R$1&amp;$A131)</f>
        <v>0</v>
      </c>
      <c r="S131" cm="1">
        <f t="array" aca="1" ref="S131" ca="1">INDIRECT($A$1&amp;S$1&amp;$A131)</f>
        <v>0</v>
      </c>
      <c r="T131" cm="1">
        <f t="array" aca="1" ref="T131" ca="1">INDIRECT($A$1&amp;T$1&amp;$A131)</f>
        <v>0</v>
      </c>
      <c r="U131" cm="1">
        <f t="array" aca="1" ref="U131" ca="1">INDIRECT($A$1&amp;U$1&amp;$A131)</f>
        <v>0</v>
      </c>
      <c r="V131" cm="1">
        <f t="array" aca="1" ref="V131" ca="1">INDIRECT($A$1&amp;V$1&amp;$A131)</f>
        <v>0</v>
      </c>
      <c r="W131" t="str" cm="1">
        <f t="array" aca="1" ref="W131" ca="1">INDIRECT($A$1&amp;W$1&amp;$A131)</f>
        <v>peudisponible</v>
      </c>
      <c r="X131" cm="1">
        <f t="array" aca="1" ref="X131" ca="1">INDIRECT($A$1&amp;X$1&amp;$A131)</f>
        <v>0</v>
      </c>
      <c r="Y131" cm="1">
        <f t="array" aca="1" ref="Y131" ca="1">INDIRECT($A$1&amp;Y$1&amp;$A131)</f>
        <v>0</v>
      </c>
      <c r="Z131" cm="1">
        <f t="array" aca="1" ref="Z131" ca="1">INDIRECT($A$1&amp;Z$1&amp;$A131)</f>
        <v>0</v>
      </c>
      <c r="AA131" cm="1">
        <f t="array" aca="1" ref="AA131" ca="1">INDIRECT($A$1&amp;AA$1&amp;$A131)</f>
        <v>0</v>
      </c>
      <c r="AB131" cm="1">
        <f t="array" aca="1" ref="AB131" ca="1">INDIRECT($A$1&amp;AB$1&amp;$A131)</f>
        <v>0</v>
      </c>
      <c r="AC131" cm="1">
        <f t="array" aca="1" ref="AC131" ca="1">INDIRECT($A$1&amp;AC$1&amp;$A131)</f>
        <v>0</v>
      </c>
      <c r="AD131" cm="1">
        <f t="array" aca="1" ref="AD131" ca="1">INDIRECT($A$1&amp;AD$1&amp;$A131)</f>
        <v>0</v>
      </c>
      <c r="AE131" cm="1">
        <f t="array" aca="1" ref="AE131" ca="1">INDIRECT($A$1&amp;AE$1&amp;$A131)</f>
        <v>0</v>
      </c>
      <c r="AF131" cm="1">
        <f t="array" aca="1" ref="AF131" ca="1">INDIRECT($A$1&amp;AF$1&amp;$A131)</f>
        <v>0</v>
      </c>
      <c r="AG131" cm="1">
        <f t="array" aca="1" ref="AG131" ca="1">INDIRECT($A$1&amp;AG$1&amp;$A131)</f>
        <v>0</v>
      </c>
      <c r="AH131" cm="1">
        <f t="array" aca="1" ref="AH131" ca="1">INDIRECT($A$1&amp;AH$1&amp;$A131)</f>
        <v>0</v>
      </c>
      <c r="AI131" cm="1">
        <f t="array" aca="1" ref="AI131" ca="1">INDIRECT($A$1&amp;AI$1&amp;$A131)</f>
        <v>0</v>
      </c>
      <c r="AJ131" cm="1">
        <f t="array" aca="1" ref="AJ131" ca="1">INDIRECT($A$1&amp;AJ$1&amp;$A131)</f>
        <v>0</v>
      </c>
      <c r="AK131" cm="1">
        <f t="array" aca="1" ref="AK131" ca="1">INDIRECT($A$1&amp;AK$1&amp;$A131)</f>
        <v>0</v>
      </c>
      <c r="AM131">
        <f t="shared" ca="1" si="26"/>
        <v>0</v>
      </c>
      <c r="AN131">
        <f t="shared" ca="1" si="26"/>
        <v>0</v>
      </c>
      <c r="AO131">
        <f t="shared" ca="1" si="26"/>
        <v>0</v>
      </c>
      <c r="AP131">
        <f t="shared" ca="1" si="26"/>
        <v>0</v>
      </c>
      <c r="AQ131">
        <f t="shared" ca="1" si="26"/>
        <v>0</v>
      </c>
      <c r="AR131">
        <f t="shared" ca="1" si="26"/>
        <v>0</v>
      </c>
      <c r="AS131">
        <f t="shared" ca="1" si="26"/>
        <v>0</v>
      </c>
      <c r="AU131" cm="1">
        <f t="array" aca="1" ref="AU131" ca="1">INDIRECT($A$1&amp;AU$1&amp;$A131)</f>
        <v>0</v>
      </c>
      <c r="AV131" cm="1">
        <f t="array" aca="1" ref="AV131" ca="1">INDIRECT($A$1&amp;AV$1&amp;$A131)</f>
        <v>0</v>
      </c>
      <c r="AW131" cm="1">
        <f t="array" aca="1" ref="AW131" ca="1">INDIRECT($A$1&amp;AW$1&amp;$A131)</f>
        <v>0</v>
      </c>
      <c r="AX131" cm="1">
        <f t="array" aca="1" ref="AX131" ca="1">INDIRECT($A$1&amp;AX$1&amp;$A131)</f>
        <v>0</v>
      </c>
      <c r="AY131" cm="1">
        <f t="array" aca="1" ref="AY131" ca="1">INDIRECT($A$1&amp;AY$1&amp;$A131)</f>
        <v>0</v>
      </c>
      <c r="AZ131" cm="1">
        <f t="array" aca="1" ref="AZ131" ca="1">INDIRECT($A$1&amp;AZ$1&amp;$A131)</f>
        <v>0</v>
      </c>
      <c r="BA131" cm="1">
        <f t="array" aca="1" ref="BA131" ca="1">INDIRECT($A$1&amp;BA$1&amp;$A131)</f>
        <v>0</v>
      </c>
      <c r="BB131" cm="1">
        <f t="array" aca="1" ref="BB131" ca="1">INDIRECT($A$1&amp;BB$1&amp;$A131)</f>
        <v>0</v>
      </c>
      <c r="BC131" cm="1">
        <f t="array" aca="1" ref="BC131" ca="1">INDIRECT($A$1&amp;BC$1&amp;$A131)</f>
        <v>0</v>
      </c>
      <c r="BD131" cm="1">
        <f t="array" aca="1" ref="BD131" ca="1">INDIRECT($A$1&amp;BD$1&amp;$A131)</f>
        <v>0</v>
      </c>
      <c r="BE131" cm="1">
        <f t="array" aca="1" ref="BE131" ca="1">INDIRECT($A$1&amp;BE$1&amp;$A131)</f>
        <v>0</v>
      </c>
      <c r="BF131" cm="1">
        <f t="array" aca="1" ref="BF131" ca="1">INDIRECT($A$1&amp;BF$1&amp;$A131)</f>
        <v>0</v>
      </c>
      <c r="BG131" cm="1">
        <f t="array" aca="1" ref="BG131" ca="1">INDIRECT($A$1&amp;BG$1&amp;$A131)</f>
        <v>0</v>
      </c>
      <c r="BH131" cm="1">
        <f t="array" aca="1" ref="BH131" ca="1">INDIRECT($A$1&amp;BH$1&amp;$A131)</f>
        <v>0</v>
      </c>
      <c r="BI131" cm="1">
        <f t="array" aca="1" ref="BI131" ca="1">INDIRECT($A$1&amp;BI$1&amp;$A131)</f>
        <v>0</v>
      </c>
      <c r="BJ131" cm="1">
        <f t="array" aca="1" ref="BJ131" ca="1">INDIRECT($A$1&amp;BJ$1&amp;$A131)</f>
        <v>0</v>
      </c>
      <c r="BK131" cm="1">
        <f t="array" aca="1" ref="BK131" ca="1">INDIRECT($A$1&amp;BK$1&amp;$A131)</f>
        <v>0</v>
      </c>
      <c r="BL131" cm="1">
        <f t="array" aca="1" ref="BL131" ca="1">INDIRECT($A$1&amp;BL$1&amp;$A131)</f>
        <v>0</v>
      </c>
      <c r="BM131" cm="1">
        <f t="array" aca="1" ref="BM131" ca="1">INDIRECT($A$1&amp;BM$1&amp;$A131)</f>
        <v>0</v>
      </c>
      <c r="BN131" cm="1">
        <f t="array" aca="1" ref="BN131" ca="1">INDIRECT($A$1&amp;BN$1&amp;$A131)</f>
        <v>0</v>
      </c>
      <c r="BO131" cm="1">
        <f t="array" aca="1" ref="BO131" ca="1">INDIRECT($A$1&amp;BO$1&amp;$A131)</f>
        <v>0</v>
      </c>
      <c r="BP131" cm="1">
        <f t="array" aca="1" ref="BP131" ca="1">INDIRECT($A$1&amp;BP$1&amp;$A131)</f>
        <v>0</v>
      </c>
      <c r="BQ131" cm="1">
        <f t="array" aca="1" ref="BQ131" ca="1">INDIRECT($A$1&amp;BQ$1&amp;$A131)</f>
        <v>0</v>
      </c>
      <c r="BR131" cm="1">
        <f t="array" aca="1" ref="BR131" ca="1">INDIRECT($A$1&amp;BR$1&amp;$A131)</f>
        <v>0</v>
      </c>
      <c r="BS131" cm="1">
        <f t="array" aca="1" ref="BS131" ca="1">INDIRECT($A$1&amp;BS$1&amp;$A131)</f>
        <v>0</v>
      </c>
      <c r="BT131" cm="1">
        <f t="array" aca="1" ref="BT131" ca="1">INDIRECT($A$1&amp;BT$1&amp;$A131)</f>
        <v>0</v>
      </c>
      <c r="BU131" cm="1">
        <f t="array" aca="1" ref="BU131" ca="1">INDIRECT($A$1&amp;BU$1&amp;$A131)</f>
        <v>0</v>
      </c>
    </row>
    <row r="132" spans="1:73" x14ac:dyDescent="0.35">
      <c r="A132" s="65">
        <f t="shared" si="18"/>
        <v>117</v>
      </c>
      <c r="C132" t="str" cm="1">
        <f t="array" aca="1" ref="C132" ca="1">INDIRECT($A$1&amp;C$1&amp;$A132)</f>
        <v>marche_fada n'gourma</v>
      </c>
      <c r="D132">
        <f t="shared" ca="1" si="25"/>
        <v>0</v>
      </c>
      <c r="E132">
        <f t="shared" ca="1" si="25"/>
        <v>0</v>
      </c>
      <c r="F132">
        <f t="shared" ca="1" si="25"/>
        <v>0</v>
      </c>
      <c r="G132">
        <f t="shared" ca="1" si="25"/>
        <v>0</v>
      </c>
      <c r="H132">
        <f t="shared" ca="1" si="25"/>
        <v>0</v>
      </c>
      <c r="I132">
        <f t="shared" ca="1" si="25"/>
        <v>0</v>
      </c>
      <c r="J132">
        <f t="shared" ca="1" si="25"/>
        <v>1</v>
      </c>
      <c r="K132">
        <f t="shared" ca="1" si="25"/>
        <v>1</v>
      </c>
      <c r="L132">
        <f t="shared" ca="1" si="25"/>
        <v>0</v>
      </c>
      <c r="M132">
        <f t="shared" ca="1" si="25"/>
        <v>0</v>
      </c>
      <c r="N132">
        <f t="shared" ca="1" si="25"/>
        <v>0</v>
      </c>
      <c r="P132" t="str" cm="1">
        <f t="array" aca="1" ref="P132" ca="1">INDIRECT($A$1&amp;P$1&amp;$A132)</f>
        <v>disponible</v>
      </c>
      <c r="Q132" cm="1">
        <f t="array" aca="1" ref="Q132" ca="1">INDIRECT($A$1&amp;Q$1&amp;$A132)</f>
        <v>0</v>
      </c>
      <c r="R132" t="str" cm="1">
        <f t="array" aca="1" ref="R132" ca="1">INDIRECT($A$1&amp;R$1&amp;$A132)</f>
        <v>disponible</v>
      </c>
      <c r="S132" cm="1">
        <f t="array" aca="1" ref="S132" ca="1">INDIRECT($A$1&amp;S$1&amp;$A132)</f>
        <v>0</v>
      </c>
      <c r="T132" t="str" cm="1">
        <f t="array" aca="1" ref="T132" ca="1">INDIRECT($A$1&amp;T$1&amp;$A132)</f>
        <v>disponible</v>
      </c>
      <c r="U132" t="str" cm="1">
        <f t="array" aca="1" ref="U132" ca="1">INDIRECT($A$1&amp;U$1&amp;$A132)</f>
        <v>disponible</v>
      </c>
      <c r="V132" t="str" cm="1">
        <f t="array" aca="1" ref="V132" ca="1">INDIRECT($A$1&amp;V$1&amp;$A132)</f>
        <v>disponible</v>
      </c>
      <c r="W132" cm="1">
        <f t="array" aca="1" ref="W132" ca="1">INDIRECT($A$1&amp;W$1&amp;$A132)</f>
        <v>0</v>
      </c>
      <c r="X132" cm="1">
        <f t="array" aca="1" ref="X132" ca="1">INDIRECT($A$1&amp;X$1&amp;$A132)</f>
        <v>0</v>
      </c>
      <c r="Y132" cm="1">
        <f t="array" aca="1" ref="Y132" ca="1">INDIRECT($A$1&amp;Y$1&amp;$A132)</f>
        <v>0</v>
      </c>
      <c r="Z132" cm="1">
        <f t="array" aca="1" ref="Z132" ca="1">INDIRECT($A$1&amp;Z$1&amp;$A132)</f>
        <v>0</v>
      </c>
      <c r="AA132" cm="1">
        <f t="array" aca="1" ref="AA132" ca="1">INDIRECT($A$1&amp;AA$1&amp;$A132)</f>
        <v>0</v>
      </c>
      <c r="AB132" t="str" cm="1">
        <f t="array" aca="1" ref="AB132" ca="1">INDIRECT($A$1&amp;AB$1&amp;$A132)</f>
        <v>disponible</v>
      </c>
      <c r="AC132" t="str" cm="1">
        <f t="array" aca="1" ref="AC132" ca="1">INDIRECT($A$1&amp;AC$1&amp;$A132)</f>
        <v>disponible</v>
      </c>
      <c r="AD132" t="str" cm="1">
        <f t="array" aca="1" ref="AD132" ca="1">INDIRECT($A$1&amp;AD$1&amp;$A132)</f>
        <v>disponible</v>
      </c>
      <c r="AE132" t="str" cm="1">
        <f t="array" aca="1" ref="AE132" ca="1">INDIRECT($A$1&amp;AE$1&amp;$A132)</f>
        <v>disponible</v>
      </c>
      <c r="AF132" t="str" cm="1">
        <f t="array" aca="1" ref="AF132" ca="1">INDIRECT($A$1&amp;AF$1&amp;$A132)</f>
        <v>disponible</v>
      </c>
      <c r="AG132" t="str" cm="1">
        <f t="array" aca="1" ref="AG132" ca="1">INDIRECT($A$1&amp;AG$1&amp;$A132)</f>
        <v>disponible</v>
      </c>
      <c r="AH132" cm="1">
        <f t="array" aca="1" ref="AH132" ca="1">INDIRECT($A$1&amp;AH$1&amp;$A132)</f>
        <v>0</v>
      </c>
      <c r="AI132" t="str" cm="1">
        <f t="array" aca="1" ref="AI132" ca="1">INDIRECT($A$1&amp;AI$1&amp;$A132)</f>
        <v>disponible</v>
      </c>
      <c r="AJ132" cm="1">
        <f t="array" aca="1" ref="AJ132" ca="1">INDIRECT($A$1&amp;AJ$1&amp;$A132)</f>
        <v>0</v>
      </c>
      <c r="AK132" t="str" cm="1">
        <f t="array" aca="1" ref="AK132" ca="1">INDIRECT($A$1&amp;AK$1&amp;$A132)</f>
        <v>disponible</v>
      </c>
      <c r="AM132">
        <f t="shared" ca="1" si="26"/>
        <v>0</v>
      </c>
      <c r="AN132">
        <f t="shared" ca="1" si="26"/>
        <v>0</v>
      </c>
      <c r="AO132">
        <f t="shared" ca="1" si="26"/>
        <v>0</v>
      </c>
      <c r="AP132">
        <f t="shared" ca="1" si="26"/>
        <v>1</v>
      </c>
      <c r="AQ132">
        <f t="shared" ca="1" si="26"/>
        <v>0</v>
      </c>
      <c r="AR132">
        <f t="shared" ca="1" si="26"/>
        <v>0</v>
      </c>
      <c r="AS132">
        <f t="shared" ca="1" si="26"/>
        <v>0</v>
      </c>
      <c r="AU132" cm="1">
        <f t="array" aca="1" ref="AU132" ca="1">INDIRECT($A$1&amp;AU$1&amp;$A132)</f>
        <v>0</v>
      </c>
      <c r="AV132" cm="1">
        <f t="array" aca="1" ref="AV132" ca="1">INDIRECT($A$1&amp;AV$1&amp;$A132)</f>
        <v>0</v>
      </c>
      <c r="AW132" cm="1">
        <f t="array" aca="1" ref="AW132" ca="1">INDIRECT($A$1&amp;AW$1&amp;$A132)</f>
        <v>0</v>
      </c>
      <c r="AX132" cm="1">
        <f t="array" aca="1" ref="AX132" ca="1">INDIRECT($A$1&amp;AX$1&amp;$A132)</f>
        <v>0</v>
      </c>
      <c r="AY132" cm="1">
        <f t="array" aca="1" ref="AY132" ca="1">INDIRECT($A$1&amp;AY$1&amp;$A132)</f>
        <v>0</v>
      </c>
      <c r="AZ132" cm="1">
        <f t="array" aca="1" ref="AZ132" ca="1">INDIRECT($A$1&amp;AZ$1&amp;$A132)</f>
        <v>0</v>
      </c>
      <c r="BA132" cm="1">
        <f t="array" aca="1" ref="BA132" ca="1">INDIRECT($A$1&amp;BA$1&amp;$A132)</f>
        <v>0</v>
      </c>
      <c r="BB132" cm="1">
        <f t="array" aca="1" ref="BB132" ca="1">INDIRECT($A$1&amp;BB$1&amp;$A132)</f>
        <v>0</v>
      </c>
      <c r="BC132" cm="1">
        <f t="array" aca="1" ref="BC132" ca="1">INDIRECT($A$1&amp;BC$1&amp;$A132)</f>
        <v>0</v>
      </c>
      <c r="BD132" cm="1">
        <f t="array" aca="1" ref="BD132" ca="1">INDIRECT($A$1&amp;BD$1&amp;$A132)</f>
        <v>0</v>
      </c>
      <c r="BE132" cm="1">
        <f t="array" aca="1" ref="BE132" ca="1">INDIRECT($A$1&amp;BE$1&amp;$A132)</f>
        <v>0</v>
      </c>
      <c r="BF132" cm="1">
        <f t="array" aca="1" ref="BF132" ca="1">INDIRECT($A$1&amp;BF$1&amp;$A132)</f>
        <v>0</v>
      </c>
      <c r="BG132" cm="1">
        <f t="array" aca="1" ref="BG132" ca="1">INDIRECT($A$1&amp;BG$1&amp;$A132)</f>
        <v>0</v>
      </c>
      <c r="BH132" cm="1">
        <f t="array" aca="1" ref="BH132" ca="1">INDIRECT($A$1&amp;BH$1&amp;$A132)</f>
        <v>0</v>
      </c>
      <c r="BI132" cm="1">
        <f t="array" aca="1" ref="BI132" ca="1">INDIRECT($A$1&amp;BI$1&amp;$A132)</f>
        <v>0</v>
      </c>
      <c r="BJ132" cm="1">
        <f t="array" aca="1" ref="BJ132" ca="1">INDIRECT($A$1&amp;BJ$1&amp;$A132)</f>
        <v>0</v>
      </c>
      <c r="BK132" cm="1">
        <f t="array" aca="1" ref="BK132" ca="1">INDIRECT($A$1&amp;BK$1&amp;$A132)</f>
        <v>0</v>
      </c>
      <c r="BL132" cm="1">
        <f t="array" aca="1" ref="BL132" ca="1">INDIRECT($A$1&amp;BL$1&amp;$A132)</f>
        <v>0</v>
      </c>
      <c r="BM132" cm="1">
        <f t="array" aca="1" ref="BM132" ca="1">INDIRECT($A$1&amp;BM$1&amp;$A132)</f>
        <v>0</v>
      </c>
      <c r="BN132" cm="1">
        <f t="array" aca="1" ref="BN132" ca="1">INDIRECT($A$1&amp;BN$1&amp;$A132)</f>
        <v>0</v>
      </c>
      <c r="BO132" cm="1">
        <f t="array" aca="1" ref="BO132" ca="1">INDIRECT($A$1&amp;BO$1&amp;$A132)</f>
        <v>0</v>
      </c>
      <c r="BP132" cm="1">
        <f t="array" aca="1" ref="BP132" ca="1">INDIRECT($A$1&amp;BP$1&amp;$A132)</f>
        <v>0</v>
      </c>
      <c r="BQ132" cm="1">
        <f t="array" aca="1" ref="BQ132" ca="1">INDIRECT($A$1&amp;BQ$1&amp;$A132)</f>
        <v>0</v>
      </c>
      <c r="BR132" cm="1">
        <f t="array" aca="1" ref="BR132" ca="1">INDIRECT($A$1&amp;BR$1&amp;$A132)</f>
        <v>0</v>
      </c>
      <c r="BS132" cm="1">
        <f t="array" aca="1" ref="BS132" ca="1">INDIRECT($A$1&amp;BS$1&amp;$A132)</f>
        <v>0</v>
      </c>
      <c r="BT132" cm="1">
        <f t="array" aca="1" ref="BT132" ca="1">INDIRECT($A$1&amp;BT$1&amp;$A132)</f>
        <v>0</v>
      </c>
      <c r="BU132" cm="1">
        <f t="array" aca="1" ref="BU132" ca="1">INDIRECT($A$1&amp;BU$1&amp;$A132)</f>
        <v>0</v>
      </c>
    </row>
    <row r="133" spans="1:73" x14ac:dyDescent="0.35">
      <c r="A133" s="65">
        <f t="shared" si="18"/>
        <v>118</v>
      </c>
      <c r="C133" t="str" cm="1">
        <f t="array" aca="1" ref="C133" ca="1">INDIRECT($A$1&amp;C$1&amp;$A133)</f>
        <v>marche_fada n'gourma</v>
      </c>
      <c r="D133">
        <f t="shared" ca="1" si="25"/>
        <v>0</v>
      </c>
      <c r="E133">
        <f t="shared" ca="1" si="25"/>
        <v>0</v>
      </c>
      <c r="F133">
        <f t="shared" ca="1" si="25"/>
        <v>0</v>
      </c>
      <c r="G133">
        <f t="shared" ca="1" si="25"/>
        <v>1</v>
      </c>
      <c r="H133">
        <f t="shared" ca="1" si="25"/>
        <v>0</v>
      </c>
      <c r="I133">
        <f t="shared" ca="1" si="25"/>
        <v>0</v>
      </c>
      <c r="J133">
        <f t="shared" ca="1" si="25"/>
        <v>1</v>
      </c>
      <c r="K133">
        <f t="shared" ca="1" si="25"/>
        <v>0</v>
      </c>
      <c r="L133">
        <f t="shared" ca="1" si="25"/>
        <v>0</v>
      </c>
      <c r="M133">
        <f t="shared" ca="1" si="25"/>
        <v>0</v>
      </c>
      <c r="N133">
        <f t="shared" ca="1" si="25"/>
        <v>0</v>
      </c>
      <c r="P133" cm="1">
        <f t="array" aca="1" ref="P133" ca="1">INDIRECT($A$1&amp;P$1&amp;$A133)</f>
        <v>0</v>
      </c>
      <c r="Q133" cm="1">
        <f t="array" aca="1" ref="Q133" ca="1">INDIRECT($A$1&amp;Q$1&amp;$A133)</f>
        <v>0</v>
      </c>
      <c r="R133" cm="1">
        <f t="array" aca="1" ref="R133" ca="1">INDIRECT($A$1&amp;R$1&amp;$A133)</f>
        <v>0</v>
      </c>
      <c r="S133" cm="1">
        <f t="array" aca="1" ref="S133" ca="1">INDIRECT($A$1&amp;S$1&amp;$A133)</f>
        <v>0</v>
      </c>
      <c r="T133" cm="1">
        <f t="array" aca="1" ref="T133" ca="1">INDIRECT($A$1&amp;T$1&amp;$A133)</f>
        <v>0</v>
      </c>
      <c r="U133" cm="1">
        <f t="array" aca="1" ref="U133" ca="1">INDIRECT($A$1&amp;U$1&amp;$A133)</f>
        <v>0</v>
      </c>
      <c r="V133" cm="1">
        <f t="array" aca="1" ref="V133" ca="1">INDIRECT($A$1&amp;V$1&amp;$A133)</f>
        <v>0</v>
      </c>
      <c r="W133" cm="1">
        <f t="array" aca="1" ref="W133" ca="1">INDIRECT($A$1&amp;W$1&amp;$A133)</f>
        <v>0</v>
      </c>
      <c r="X133" cm="1">
        <f t="array" aca="1" ref="X133" ca="1">INDIRECT($A$1&amp;X$1&amp;$A133)</f>
        <v>0</v>
      </c>
      <c r="Y133" cm="1">
        <f t="array" aca="1" ref="Y133" ca="1">INDIRECT($A$1&amp;Y$1&amp;$A133)</f>
        <v>0</v>
      </c>
      <c r="Z133" cm="1">
        <f t="array" aca="1" ref="Z133" ca="1">INDIRECT($A$1&amp;Z$1&amp;$A133)</f>
        <v>0</v>
      </c>
      <c r="AA133" cm="1">
        <f t="array" aca="1" ref="AA133" ca="1">INDIRECT($A$1&amp;AA$1&amp;$A133)</f>
        <v>0</v>
      </c>
      <c r="AB133" cm="1">
        <f t="array" aca="1" ref="AB133" ca="1">INDIRECT($A$1&amp;AB$1&amp;$A133)</f>
        <v>0</v>
      </c>
      <c r="AC133" cm="1">
        <f t="array" aca="1" ref="AC133" ca="1">INDIRECT($A$1&amp;AC$1&amp;$A133)</f>
        <v>0</v>
      </c>
      <c r="AD133" cm="1">
        <f t="array" aca="1" ref="AD133" ca="1">INDIRECT($A$1&amp;AD$1&amp;$A133)</f>
        <v>0</v>
      </c>
      <c r="AE133" cm="1">
        <f t="array" aca="1" ref="AE133" ca="1">INDIRECT($A$1&amp;AE$1&amp;$A133)</f>
        <v>0</v>
      </c>
      <c r="AF133" cm="1">
        <f t="array" aca="1" ref="AF133" ca="1">INDIRECT($A$1&amp;AF$1&amp;$A133)</f>
        <v>0</v>
      </c>
      <c r="AG133" cm="1">
        <f t="array" aca="1" ref="AG133" ca="1">INDIRECT($A$1&amp;AG$1&amp;$A133)</f>
        <v>0</v>
      </c>
      <c r="AH133" t="str" cm="1">
        <f t="array" aca="1" ref="AH133" ca="1">INDIRECT($A$1&amp;AH$1&amp;$A133)</f>
        <v>disponible</v>
      </c>
      <c r="AI133" cm="1">
        <f t="array" aca="1" ref="AI133" ca="1">INDIRECT($A$1&amp;AI$1&amp;$A133)</f>
        <v>0</v>
      </c>
      <c r="AJ133" t="str" cm="1">
        <f t="array" aca="1" ref="AJ133" ca="1">INDIRECT($A$1&amp;AJ$1&amp;$A133)</f>
        <v>disponible</v>
      </c>
      <c r="AK133" cm="1">
        <f t="array" aca="1" ref="AK133" ca="1">INDIRECT($A$1&amp;AK$1&amp;$A133)</f>
        <v>0</v>
      </c>
      <c r="AM133">
        <f t="shared" ca="1" si="26"/>
        <v>0</v>
      </c>
      <c r="AN133">
        <f t="shared" ca="1" si="26"/>
        <v>0</v>
      </c>
      <c r="AO133">
        <f t="shared" ca="1" si="26"/>
        <v>0</v>
      </c>
      <c r="AP133">
        <f t="shared" ca="1" si="26"/>
        <v>0</v>
      </c>
      <c r="AQ133">
        <f t="shared" ca="1" si="26"/>
        <v>0</v>
      </c>
      <c r="AR133">
        <f t="shared" ca="1" si="26"/>
        <v>0</v>
      </c>
      <c r="AS133">
        <f t="shared" ca="1" si="26"/>
        <v>0</v>
      </c>
      <c r="AU133" cm="1">
        <f t="array" aca="1" ref="AU133" ca="1">INDIRECT($A$1&amp;AU$1&amp;$A133)</f>
        <v>0</v>
      </c>
      <c r="AV133" cm="1">
        <f t="array" aca="1" ref="AV133" ca="1">INDIRECT($A$1&amp;AV$1&amp;$A133)</f>
        <v>0</v>
      </c>
      <c r="AW133" cm="1">
        <f t="array" aca="1" ref="AW133" ca="1">INDIRECT($A$1&amp;AW$1&amp;$A133)</f>
        <v>0</v>
      </c>
      <c r="AX133" cm="1">
        <f t="array" aca="1" ref="AX133" ca="1">INDIRECT($A$1&amp;AX$1&amp;$A133)</f>
        <v>0</v>
      </c>
      <c r="AY133" cm="1">
        <f t="array" aca="1" ref="AY133" ca="1">INDIRECT($A$1&amp;AY$1&amp;$A133)</f>
        <v>0</v>
      </c>
      <c r="AZ133" cm="1">
        <f t="array" aca="1" ref="AZ133" ca="1">INDIRECT($A$1&amp;AZ$1&amp;$A133)</f>
        <v>0</v>
      </c>
      <c r="BA133" cm="1">
        <f t="array" aca="1" ref="BA133" ca="1">INDIRECT($A$1&amp;BA$1&amp;$A133)</f>
        <v>0</v>
      </c>
      <c r="BB133" cm="1">
        <f t="array" aca="1" ref="BB133" ca="1">INDIRECT($A$1&amp;BB$1&amp;$A133)</f>
        <v>0</v>
      </c>
      <c r="BC133" cm="1">
        <f t="array" aca="1" ref="BC133" ca="1">INDIRECT($A$1&amp;BC$1&amp;$A133)</f>
        <v>0</v>
      </c>
      <c r="BD133" cm="1">
        <f t="array" aca="1" ref="BD133" ca="1">INDIRECT($A$1&amp;BD$1&amp;$A133)</f>
        <v>0</v>
      </c>
      <c r="BE133" cm="1">
        <f t="array" aca="1" ref="BE133" ca="1">INDIRECT($A$1&amp;BE$1&amp;$A133)</f>
        <v>0</v>
      </c>
      <c r="BF133" cm="1">
        <f t="array" aca="1" ref="BF133" ca="1">INDIRECT($A$1&amp;BF$1&amp;$A133)</f>
        <v>0</v>
      </c>
      <c r="BG133" cm="1">
        <f t="array" aca="1" ref="BG133" ca="1">INDIRECT($A$1&amp;BG$1&amp;$A133)</f>
        <v>0</v>
      </c>
      <c r="BH133" cm="1">
        <f t="array" aca="1" ref="BH133" ca="1">INDIRECT($A$1&amp;BH$1&amp;$A133)</f>
        <v>0</v>
      </c>
      <c r="BI133" cm="1">
        <f t="array" aca="1" ref="BI133" ca="1">INDIRECT($A$1&amp;BI$1&amp;$A133)</f>
        <v>0</v>
      </c>
      <c r="BJ133" cm="1">
        <f t="array" aca="1" ref="BJ133" ca="1">INDIRECT($A$1&amp;BJ$1&amp;$A133)</f>
        <v>0</v>
      </c>
      <c r="BK133" cm="1">
        <f t="array" aca="1" ref="BK133" ca="1">INDIRECT($A$1&amp;BK$1&amp;$A133)</f>
        <v>0</v>
      </c>
      <c r="BL133" cm="1">
        <f t="array" aca="1" ref="BL133" ca="1">INDIRECT($A$1&amp;BL$1&amp;$A133)</f>
        <v>0</v>
      </c>
      <c r="BM133" cm="1">
        <f t="array" aca="1" ref="BM133" ca="1">INDIRECT($A$1&amp;BM$1&amp;$A133)</f>
        <v>0</v>
      </c>
      <c r="BN133" cm="1">
        <f t="array" aca="1" ref="BN133" ca="1">INDIRECT($A$1&amp;BN$1&amp;$A133)</f>
        <v>0</v>
      </c>
      <c r="BO133" cm="1">
        <f t="array" aca="1" ref="BO133" ca="1">INDIRECT($A$1&amp;BO$1&amp;$A133)</f>
        <v>0</v>
      </c>
      <c r="BP133" cm="1">
        <f t="array" aca="1" ref="BP133" ca="1">INDIRECT($A$1&amp;BP$1&amp;$A133)</f>
        <v>0</v>
      </c>
      <c r="BQ133" cm="1">
        <f t="array" aca="1" ref="BQ133" ca="1">INDIRECT($A$1&amp;BQ$1&amp;$A133)</f>
        <v>0</v>
      </c>
      <c r="BR133" cm="1">
        <f t="array" aca="1" ref="BR133" ca="1">INDIRECT($A$1&amp;BR$1&amp;$A133)</f>
        <v>0</v>
      </c>
      <c r="BS133" cm="1">
        <f t="array" aca="1" ref="BS133" ca="1">INDIRECT($A$1&amp;BS$1&amp;$A133)</f>
        <v>0</v>
      </c>
      <c r="BT133" cm="1">
        <f t="array" aca="1" ref="BT133" ca="1">INDIRECT($A$1&amp;BT$1&amp;$A133)</f>
        <v>0</v>
      </c>
      <c r="BU133" cm="1">
        <f t="array" aca="1" ref="BU133" ca="1">INDIRECT($A$1&amp;BU$1&amp;$A133)</f>
        <v>0</v>
      </c>
    </row>
    <row r="134" spans="1:73" x14ac:dyDescent="0.35">
      <c r="A134" s="65">
        <f t="shared" si="18"/>
        <v>119</v>
      </c>
      <c r="C134" t="str" cm="1">
        <f t="array" aca="1" ref="C134" ca="1">INDIRECT($A$1&amp;C$1&amp;$A134)</f>
        <v>marche_fada n'gourma</v>
      </c>
      <c r="D134">
        <f t="shared" ca="1" si="25"/>
        <v>0</v>
      </c>
      <c r="E134">
        <f t="shared" ca="1" si="25"/>
        <v>0</v>
      </c>
      <c r="F134">
        <f t="shared" ca="1" si="25"/>
        <v>0</v>
      </c>
      <c r="G134">
        <f t="shared" ca="1" si="25"/>
        <v>0</v>
      </c>
      <c r="H134">
        <f t="shared" ca="1" si="25"/>
        <v>0</v>
      </c>
      <c r="I134">
        <f t="shared" ca="1" si="25"/>
        <v>0</v>
      </c>
      <c r="J134">
        <f t="shared" ca="1" si="25"/>
        <v>0</v>
      </c>
      <c r="K134">
        <f t="shared" ca="1" si="25"/>
        <v>0</v>
      </c>
      <c r="L134">
        <f t="shared" ca="1" si="25"/>
        <v>0</v>
      </c>
      <c r="M134">
        <f t="shared" ca="1" si="25"/>
        <v>0</v>
      </c>
      <c r="N134">
        <f t="shared" ca="1" si="25"/>
        <v>0</v>
      </c>
      <c r="P134" cm="1">
        <f t="array" aca="1" ref="P134" ca="1">INDIRECT($A$1&amp;P$1&amp;$A134)</f>
        <v>0</v>
      </c>
      <c r="Q134" cm="1">
        <f t="array" aca="1" ref="Q134" ca="1">INDIRECT($A$1&amp;Q$1&amp;$A134)</f>
        <v>0</v>
      </c>
      <c r="R134" cm="1">
        <f t="array" aca="1" ref="R134" ca="1">INDIRECT($A$1&amp;R$1&amp;$A134)</f>
        <v>0</v>
      </c>
      <c r="S134" cm="1">
        <f t="array" aca="1" ref="S134" ca="1">INDIRECT($A$1&amp;S$1&amp;$A134)</f>
        <v>0</v>
      </c>
      <c r="T134" cm="1">
        <f t="array" aca="1" ref="T134" ca="1">INDIRECT($A$1&amp;T$1&amp;$A134)</f>
        <v>0</v>
      </c>
      <c r="U134" cm="1">
        <f t="array" aca="1" ref="U134" ca="1">INDIRECT($A$1&amp;U$1&amp;$A134)</f>
        <v>0</v>
      </c>
      <c r="V134" cm="1">
        <f t="array" aca="1" ref="V134" ca="1">INDIRECT($A$1&amp;V$1&amp;$A134)</f>
        <v>0</v>
      </c>
      <c r="W134" cm="1">
        <f t="array" aca="1" ref="W134" ca="1">INDIRECT($A$1&amp;W$1&amp;$A134)</f>
        <v>0</v>
      </c>
      <c r="X134" cm="1">
        <f t="array" aca="1" ref="X134" ca="1">INDIRECT($A$1&amp;X$1&amp;$A134)</f>
        <v>0</v>
      </c>
      <c r="Y134" t="str" cm="1">
        <f t="array" aca="1" ref="Y134" ca="1">INDIRECT($A$1&amp;Y$1&amp;$A134)</f>
        <v>disponible</v>
      </c>
      <c r="Z134" cm="1">
        <f t="array" aca="1" ref="Z134" ca="1">INDIRECT($A$1&amp;Z$1&amp;$A134)</f>
        <v>0</v>
      </c>
      <c r="AA134" cm="1">
        <f t="array" aca="1" ref="AA134" ca="1">INDIRECT($A$1&amp;AA$1&amp;$A134)</f>
        <v>0</v>
      </c>
      <c r="AB134" cm="1">
        <f t="array" aca="1" ref="AB134" ca="1">INDIRECT($A$1&amp;AB$1&amp;$A134)</f>
        <v>0</v>
      </c>
      <c r="AC134" cm="1">
        <f t="array" aca="1" ref="AC134" ca="1">INDIRECT($A$1&amp;AC$1&amp;$A134)</f>
        <v>0</v>
      </c>
      <c r="AD134" cm="1">
        <f t="array" aca="1" ref="AD134" ca="1">INDIRECT($A$1&amp;AD$1&amp;$A134)</f>
        <v>0</v>
      </c>
      <c r="AE134" cm="1">
        <f t="array" aca="1" ref="AE134" ca="1">INDIRECT($A$1&amp;AE$1&amp;$A134)</f>
        <v>0</v>
      </c>
      <c r="AF134" cm="1">
        <f t="array" aca="1" ref="AF134" ca="1">INDIRECT($A$1&amp;AF$1&amp;$A134)</f>
        <v>0</v>
      </c>
      <c r="AG134" cm="1">
        <f t="array" aca="1" ref="AG134" ca="1">INDIRECT($A$1&amp;AG$1&amp;$A134)</f>
        <v>0</v>
      </c>
      <c r="AH134" cm="1">
        <f t="array" aca="1" ref="AH134" ca="1">INDIRECT($A$1&amp;AH$1&amp;$A134)</f>
        <v>0</v>
      </c>
      <c r="AI134" cm="1">
        <f t="array" aca="1" ref="AI134" ca="1">INDIRECT($A$1&amp;AI$1&amp;$A134)</f>
        <v>0</v>
      </c>
      <c r="AJ134" cm="1">
        <f t="array" aca="1" ref="AJ134" ca="1">INDIRECT($A$1&amp;AJ$1&amp;$A134)</f>
        <v>0</v>
      </c>
      <c r="AK134" cm="1">
        <f t="array" aca="1" ref="AK134" ca="1">INDIRECT($A$1&amp;AK$1&amp;$A134)</f>
        <v>0</v>
      </c>
      <c r="AM134">
        <f t="shared" ca="1" si="26"/>
        <v>0</v>
      </c>
      <c r="AN134">
        <f t="shared" ca="1" si="26"/>
        <v>0</v>
      </c>
      <c r="AO134">
        <f t="shared" ca="1" si="26"/>
        <v>0</v>
      </c>
      <c r="AP134">
        <f t="shared" ca="1" si="26"/>
        <v>0</v>
      </c>
      <c r="AQ134">
        <f t="shared" ca="1" si="26"/>
        <v>0</v>
      </c>
      <c r="AR134">
        <f t="shared" ca="1" si="26"/>
        <v>0</v>
      </c>
      <c r="AS134">
        <f t="shared" ca="1" si="26"/>
        <v>1</v>
      </c>
      <c r="AU134" cm="1">
        <f t="array" aca="1" ref="AU134" ca="1">INDIRECT($A$1&amp;AU$1&amp;$A134)</f>
        <v>0</v>
      </c>
      <c r="AV134" cm="1">
        <f t="array" aca="1" ref="AV134" ca="1">INDIRECT($A$1&amp;AV$1&amp;$A134)</f>
        <v>0</v>
      </c>
      <c r="AW134" cm="1">
        <f t="array" aca="1" ref="AW134" ca="1">INDIRECT($A$1&amp;AW$1&amp;$A134)</f>
        <v>0</v>
      </c>
      <c r="AX134" cm="1">
        <f t="array" aca="1" ref="AX134" ca="1">INDIRECT($A$1&amp;AX$1&amp;$A134)</f>
        <v>0</v>
      </c>
      <c r="AY134" cm="1">
        <f t="array" aca="1" ref="AY134" ca="1">INDIRECT($A$1&amp;AY$1&amp;$A134)</f>
        <v>0</v>
      </c>
      <c r="AZ134" cm="1">
        <f t="array" aca="1" ref="AZ134" ca="1">INDIRECT($A$1&amp;AZ$1&amp;$A134)</f>
        <v>0</v>
      </c>
      <c r="BA134" cm="1">
        <f t="array" aca="1" ref="BA134" ca="1">INDIRECT($A$1&amp;BA$1&amp;$A134)</f>
        <v>0</v>
      </c>
      <c r="BB134" cm="1">
        <f t="array" aca="1" ref="BB134" ca="1">INDIRECT($A$1&amp;BB$1&amp;$A134)</f>
        <v>0</v>
      </c>
      <c r="BC134" cm="1">
        <f t="array" aca="1" ref="BC134" ca="1">INDIRECT($A$1&amp;BC$1&amp;$A134)</f>
        <v>0</v>
      </c>
      <c r="BD134" cm="1">
        <f t="array" aca="1" ref="BD134" ca="1">INDIRECT($A$1&amp;BD$1&amp;$A134)</f>
        <v>0</v>
      </c>
      <c r="BE134" cm="1">
        <f t="array" aca="1" ref="BE134" ca="1">INDIRECT($A$1&amp;BE$1&amp;$A134)</f>
        <v>0</v>
      </c>
      <c r="BF134" cm="1">
        <f t="array" aca="1" ref="BF134" ca="1">INDIRECT($A$1&amp;BF$1&amp;$A134)</f>
        <v>0</v>
      </c>
      <c r="BG134" cm="1">
        <f t="array" aca="1" ref="BG134" ca="1">INDIRECT($A$1&amp;BG$1&amp;$A134)</f>
        <v>0</v>
      </c>
      <c r="BH134" cm="1">
        <f t="array" aca="1" ref="BH134" ca="1">INDIRECT($A$1&amp;BH$1&amp;$A134)</f>
        <v>0</v>
      </c>
      <c r="BI134" cm="1">
        <f t="array" aca="1" ref="BI134" ca="1">INDIRECT($A$1&amp;BI$1&amp;$A134)</f>
        <v>0</v>
      </c>
      <c r="BJ134" cm="1">
        <f t="array" aca="1" ref="BJ134" ca="1">INDIRECT($A$1&amp;BJ$1&amp;$A134)</f>
        <v>0</v>
      </c>
      <c r="BK134" cm="1">
        <f t="array" aca="1" ref="BK134" ca="1">INDIRECT($A$1&amp;BK$1&amp;$A134)</f>
        <v>0</v>
      </c>
      <c r="BL134" cm="1">
        <f t="array" aca="1" ref="BL134" ca="1">INDIRECT($A$1&amp;BL$1&amp;$A134)</f>
        <v>0</v>
      </c>
      <c r="BM134" cm="1">
        <f t="array" aca="1" ref="BM134" ca="1">INDIRECT($A$1&amp;BM$1&amp;$A134)</f>
        <v>0</v>
      </c>
      <c r="BN134" cm="1">
        <f t="array" aca="1" ref="BN134" ca="1">INDIRECT($A$1&amp;BN$1&amp;$A134)</f>
        <v>0</v>
      </c>
      <c r="BO134" cm="1">
        <f t="array" aca="1" ref="BO134" ca="1">INDIRECT($A$1&amp;BO$1&amp;$A134)</f>
        <v>0</v>
      </c>
      <c r="BP134" cm="1">
        <f t="array" aca="1" ref="BP134" ca="1">INDIRECT($A$1&amp;BP$1&amp;$A134)</f>
        <v>0</v>
      </c>
      <c r="BQ134" cm="1">
        <f t="array" aca="1" ref="BQ134" ca="1">INDIRECT($A$1&amp;BQ$1&amp;$A134)</f>
        <v>0</v>
      </c>
      <c r="BR134" cm="1">
        <f t="array" aca="1" ref="BR134" ca="1">INDIRECT($A$1&amp;BR$1&amp;$A134)</f>
        <v>0</v>
      </c>
      <c r="BS134" cm="1">
        <f t="array" aca="1" ref="BS134" ca="1">INDIRECT($A$1&amp;BS$1&amp;$A134)</f>
        <v>0</v>
      </c>
      <c r="BT134" cm="1">
        <f t="array" aca="1" ref="BT134" ca="1">INDIRECT($A$1&amp;BT$1&amp;$A134)</f>
        <v>0</v>
      </c>
      <c r="BU134" cm="1">
        <f t="array" aca="1" ref="BU134" ca="1">INDIRECT($A$1&amp;BU$1&amp;$A134)</f>
        <v>0</v>
      </c>
    </row>
    <row r="135" spans="1:73" x14ac:dyDescent="0.35">
      <c r="A135" s="65">
        <f t="shared" si="18"/>
        <v>120</v>
      </c>
      <c r="C135" t="str" cm="1">
        <f t="array" aca="1" ref="C135" ca="1">INDIRECT($A$1&amp;C$1&amp;$A135)</f>
        <v>marche_fada n'gourma</v>
      </c>
      <c r="D135">
        <f t="shared" ca="1" si="25"/>
        <v>0</v>
      </c>
      <c r="E135">
        <f t="shared" ca="1" si="25"/>
        <v>0</v>
      </c>
      <c r="F135">
        <f t="shared" ca="1" si="25"/>
        <v>0</v>
      </c>
      <c r="G135">
        <f t="shared" ca="1" si="25"/>
        <v>0</v>
      </c>
      <c r="H135">
        <f t="shared" ca="1" si="25"/>
        <v>0</v>
      </c>
      <c r="I135">
        <f t="shared" ca="1" si="25"/>
        <v>0</v>
      </c>
      <c r="J135">
        <f t="shared" ca="1" si="25"/>
        <v>0</v>
      </c>
      <c r="K135">
        <f t="shared" ca="1" si="25"/>
        <v>0</v>
      </c>
      <c r="L135">
        <f t="shared" ca="1" si="25"/>
        <v>0</v>
      </c>
      <c r="M135">
        <f t="shared" ca="1" si="25"/>
        <v>0</v>
      </c>
      <c r="N135">
        <f t="shared" ca="1" si="25"/>
        <v>0</v>
      </c>
      <c r="P135" cm="1">
        <f t="array" aca="1" ref="P135" ca="1">INDIRECT($A$1&amp;P$1&amp;$A135)</f>
        <v>0</v>
      </c>
      <c r="Q135" cm="1">
        <f t="array" aca="1" ref="Q135" ca="1">INDIRECT($A$1&amp;Q$1&amp;$A135)</f>
        <v>0</v>
      </c>
      <c r="R135" cm="1">
        <f t="array" aca="1" ref="R135" ca="1">INDIRECT($A$1&amp;R$1&amp;$A135)</f>
        <v>0</v>
      </c>
      <c r="S135" cm="1">
        <f t="array" aca="1" ref="S135" ca="1">INDIRECT($A$1&amp;S$1&amp;$A135)</f>
        <v>0</v>
      </c>
      <c r="T135" cm="1">
        <f t="array" aca="1" ref="T135" ca="1">INDIRECT($A$1&amp;T$1&amp;$A135)</f>
        <v>0</v>
      </c>
      <c r="U135" cm="1">
        <f t="array" aca="1" ref="U135" ca="1">INDIRECT($A$1&amp;U$1&amp;$A135)</f>
        <v>0</v>
      </c>
      <c r="V135" cm="1">
        <f t="array" aca="1" ref="V135" ca="1">INDIRECT($A$1&amp;V$1&amp;$A135)</f>
        <v>0</v>
      </c>
      <c r="W135" cm="1">
        <f t="array" aca="1" ref="W135" ca="1">INDIRECT($A$1&amp;W$1&amp;$A135)</f>
        <v>0</v>
      </c>
      <c r="X135" t="str" cm="1">
        <f t="array" aca="1" ref="X135" ca="1">INDIRECT($A$1&amp;X$1&amp;$A135)</f>
        <v>disponible</v>
      </c>
      <c r="Y135" cm="1">
        <f t="array" aca="1" ref="Y135" ca="1">INDIRECT($A$1&amp;Y$1&amp;$A135)</f>
        <v>0</v>
      </c>
      <c r="Z135" cm="1">
        <f t="array" aca="1" ref="Z135" ca="1">INDIRECT($A$1&amp;Z$1&amp;$A135)</f>
        <v>0</v>
      </c>
      <c r="AA135" cm="1">
        <f t="array" aca="1" ref="AA135" ca="1">INDIRECT($A$1&amp;AA$1&amp;$A135)</f>
        <v>0</v>
      </c>
      <c r="AB135" cm="1">
        <f t="array" aca="1" ref="AB135" ca="1">INDIRECT($A$1&amp;AB$1&amp;$A135)</f>
        <v>0</v>
      </c>
      <c r="AC135" cm="1">
        <f t="array" aca="1" ref="AC135" ca="1">INDIRECT($A$1&amp;AC$1&amp;$A135)</f>
        <v>0</v>
      </c>
      <c r="AD135" cm="1">
        <f t="array" aca="1" ref="AD135" ca="1">INDIRECT($A$1&amp;AD$1&amp;$A135)</f>
        <v>0</v>
      </c>
      <c r="AE135" cm="1">
        <f t="array" aca="1" ref="AE135" ca="1">INDIRECT($A$1&amp;AE$1&amp;$A135)</f>
        <v>0</v>
      </c>
      <c r="AF135" cm="1">
        <f t="array" aca="1" ref="AF135" ca="1">INDIRECT($A$1&amp;AF$1&amp;$A135)</f>
        <v>0</v>
      </c>
      <c r="AG135" cm="1">
        <f t="array" aca="1" ref="AG135" ca="1">INDIRECT($A$1&amp;AG$1&amp;$A135)</f>
        <v>0</v>
      </c>
      <c r="AH135" cm="1">
        <f t="array" aca="1" ref="AH135" ca="1">INDIRECT($A$1&amp;AH$1&amp;$A135)</f>
        <v>0</v>
      </c>
      <c r="AI135" cm="1">
        <f t="array" aca="1" ref="AI135" ca="1">INDIRECT($A$1&amp;AI$1&amp;$A135)</f>
        <v>0</v>
      </c>
      <c r="AJ135" cm="1">
        <f t="array" aca="1" ref="AJ135" ca="1">INDIRECT($A$1&amp;AJ$1&amp;$A135)</f>
        <v>0</v>
      </c>
      <c r="AK135" cm="1">
        <f t="array" aca="1" ref="AK135" ca="1">INDIRECT($A$1&amp;AK$1&amp;$A135)</f>
        <v>0</v>
      </c>
      <c r="AM135">
        <f t="shared" ca="1" si="26"/>
        <v>0</v>
      </c>
      <c r="AN135">
        <f t="shared" ca="1" si="26"/>
        <v>0</v>
      </c>
      <c r="AO135">
        <f t="shared" ca="1" si="26"/>
        <v>0</v>
      </c>
      <c r="AP135">
        <f t="shared" ca="1" si="26"/>
        <v>0</v>
      </c>
      <c r="AQ135">
        <f t="shared" ca="1" si="26"/>
        <v>0</v>
      </c>
      <c r="AR135">
        <f t="shared" ca="1" si="26"/>
        <v>0</v>
      </c>
      <c r="AS135">
        <f t="shared" ca="1" si="26"/>
        <v>0</v>
      </c>
      <c r="AU135" cm="1">
        <f t="array" aca="1" ref="AU135" ca="1">INDIRECT($A$1&amp;AU$1&amp;$A135)</f>
        <v>0</v>
      </c>
      <c r="AV135" cm="1">
        <f t="array" aca="1" ref="AV135" ca="1">INDIRECT($A$1&amp;AV$1&amp;$A135)</f>
        <v>0</v>
      </c>
      <c r="AW135" cm="1">
        <f t="array" aca="1" ref="AW135" ca="1">INDIRECT($A$1&amp;AW$1&amp;$A135)</f>
        <v>0</v>
      </c>
      <c r="AX135" cm="1">
        <f t="array" aca="1" ref="AX135" ca="1">INDIRECT($A$1&amp;AX$1&amp;$A135)</f>
        <v>0</v>
      </c>
      <c r="AY135" cm="1">
        <f t="array" aca="1" ref="AY135" ca="1">INDIRECT($A$1&amp;AY$1&amp;$A135)</f>
        <v>0</v>
      </c>
      <c r="AZ135" cm="1">
        <f t="array" aca="1" ref="AZ135" ca="1">INDIRECT($A$1&amp;AZ$1&amp;$A135)</f>
        <v>0</v>
      </c>
      <c r="BA135" cm="1">
        <f t="array" aca="1" ref="BA135" ca="1">INDIRECT($A$1&amp;BA$1&amp;$A135)</f>
        <v>0</v>
      </c>
      <c r="BB135" cm="1">
        <f t="array" aca="1" ref="BB135" ca="1">INDIRECT($A$1&amp;BB$1&amp;$A135)</f>
        <v>0</v>
      </c>
      <c r="BC135" cm="1">
        <f t="array" aca="1" ref="BC135" ca="1">INDIRECT($A$1&amp;BC$1&amp;$A135)</f>
        <v>0</v>
      </c>
      <c r="BD135" cm="1">
        <f t="array" aca="1" ref="BD135" ca="1">INDIRECT($A$1&amp;BD$1&amp;$A135)</f>
        <v>0</v>
      </c>
      <c r="BE135" cm="1">
        <f t="array" aca="1" ref="BE135" ca="1">INDIRECT($A$1&amp;BE$1&amp;$A135)</f>
        <v>0</v>
      </c>
      <c r="BF135" cm="1">
        <f t="array" aca="1" ref="BF135" ca="1">INDIRECT($A$1&amp;BF$1&amp;$A135)</f>
        <v>0</v>
      </c>
      <c r="BG135" cm="1">
        <f t="array" aca="1" ref="BG135" ca="1">INDIRECT($A$1&amp;BG$1&amp;$A135)</f>
        <v>0</v>
      </c>
      <c r="BH135" cm="1">
        <f t="array" aca="1" ref="BH135" ca="1">INDIRECT($A$1&amp;BH$1&amp;$A135)</f>
        <v>0</v>
      </c>
      <c r="BI135" cm="1">
        <f t="array" aca="1" ref="BI135" ca="1">INDIRECT($A$1&amp;BI$1&amp;$A135)</f>
        <v>0</v>
      </c>
      <c r="BJ135" cm="1">
        <f t="array" aca="1" ref="BJ135" ca="1">INDIRECT($A$1&amp;BJ$1&amp;$A135)</f>
        <v>0</v>
      </c>
      <c r="BK135" cm="1">
        <f t="array" aca="1" ref="BK135" ca="1">INDIRECT($A$1&amp;BK$1&amp;$A135)</f>
        <v>0</v>
      </c>
      <c r="BL135" cm="1">
        <f t="array" aca="1" ref="BL135" ca="1">INDIRECT($A$1&amp;BL$1&amp;$A135)</f>
        <v>0</v>
      </c>
      <c r="BM135" cm="1">
        <f t="array" aca="1" ref="BM135" ca="1">INDIRECT($A$1&amp;BM$1&amp;$A135)</f>
        <v>0</v>
      </c>
      <c r="BN135" cm="1">
        <f t="array" aca="1" ref="BN135" ca="1">INDIRECT($A$1&amp;BN$1&amp;$A135)</f>
        <v>0</v>
      </c>
      <c r="BO135" cm="1">
        <f t="array" aca="1" ref="BO135" ca="1">INDIRECT($A$1&amp;BO$1&amp;$A135)</f>
        <v>0</v>
      </c>
      <c r="BP135" cm="1">
        <f t="array" aca="1" ref="BP135" ca="1">INDIRECT($A$1&amp;BP$1&amp;$A135)</f>
        <v>0</v>
      </c>
      <c r="BQ135" cm="1">
        <f t="array" aca="1" ref="BQ135" ca="1">INDIRECT($A$1&amp;BQ$1&amp;$A135)</f>
        <v>0</v>
      </c>
      <c r="BR135" cm="1">
        <f t="array" aca="1" ref="BR135" ca="1">INDIRECT($A$1&amp;BR$1&amp;$A135)</f>
        <v>0</v>
      </c>
      <c r="BS135" cm="1">
        <f t="array" aca="1" ref="BS135" ca="1">INDIRECT($A$1&amp;BS$1&amp;$A135)</f>
        <v>0</v>
      </c>
      <c r="BT135" cm="1">
        <f t="array" aca="1" ref="BT135" ca="1">INDIRECT($A$1&amp;BT$1&amp;$A135)</f>
        <v>0</v>
      </c>
      <c r="BU135" cm="1">
        <f t="array" aca="1" ref="BU135" ca="1">INDIRECT($A$1&amp;BU$1&amp;$A135)</f>
        <v>0</v>
      </c>
    </row>
    <row r="136" spans="1:73" x14ac:dyDescent="0.35">
      <c r="A136" s="65">
        <f t="shared" si="18"/>
        <v>121</v>
      </c>
      <c r="C136" t="str" cm="1">
        <f t="array" aca="1" ref="C136" ca="1">INDIRECT($A$1&amp;C$1&amp;$A136)</f>
        <v>marche_fada n'gourma</v>
      </c>
      <c r="D136">
        <f t="shared" ca="1" si="25"/>
        <v>0</v>
      </c>
      <c r="E136">
        <f t="shared" ca="1" si="25"/>
        <v>0</v>
      </c>
      <c r="F136">
        <f t="shared" ca="1" si="25"/>
        <v>0</v>
      </c>
      <c r="G136">
        <f t="shared" ca="1" si="25"/>
        <v>0</v>
      </c>
      <c r="H136">
        <f t="shared" ca="1" si="25"/>
        <v>0</v>
      </c>
      <c r="I136">
        <f t="shared" ca="1" si="25"/>
        <v>0</v>
      </c>
      <c r="J136">
        <f t="shared" ca="1" si="25"/>
        <v>0</v>
      </c>
      <c r="K136">
        <f t="shared" ca="1" si="25"/>
        <v>0</v>
      </c>
      <c r="L136">
        <f t="shared" ca="1" si="25"/>
        <v>0</v>
      </c>
      <c r="M136">
        <f t="shared" ca="1" si="25"/>
        <v>0</v>
      </c>
      <c r="N136">
        <f t="shared" ca="1" si="25"/>
        <v>0</v>
      </c>
      <c r="P136" cm="1">
        <f t="array" aca="1" ref="P136" ca="1">INDIRECT($A$1&amp;P$1&amp;$A136)</f>
        <v>0</v>
      </c>
      <c r="Q136" cm="1">
        <f t="array" aca="1" ref="Q136" ca="1">INDIRECT($A$1&amp;Q$1&amp;$A136)</f>
        <v>0</v>
      </c>
      <c r="R136" cm="1">
        <f t="array" aca="1" ref="R136" ca="1">INDIRECT($A$1&amp;R$1&amp;$A136)</f>
        <v>0</v>
      </c>
      <c r="S136" cm="1">
        <f t="array" aca="1" ref="S136" ca="1">INDIRECT($A$1&amp;S$1&amp;$A136)</f>
        <v>0</v>
      </c>
      <c r="T136" cm="1">
        <f t="array" aca="1" ref="T136" ca="1">INDIRECT($A$1&amp;T$1&amp;$A136)</f>
        <v>0</v>
      </c>
      <c r="U136" cm="1">
        <f t="array" aca="1" ref="U136" ca="1">INDIRECT($A$1&amp;U$1&amp;$A136)</f>
        <v>0</v>
      </c>
      <c r="V136" cm="1">
        <f t="array" aca="1" ref="V136" ca="1">INDIRECT($A$1&amp;V$1&amp;$A136)</f>
        <v>0</v>
      </c>
      <c r="W136" t="str" cm="1">
        <f t="array" aca="1" ref="W136" ca="1">INDIRECT($A$1&amp;W$1&amp;$A136)</f>
        <v>disponible</v>
      </c>
      <c r="X136" cm="1">
        <f t="array" aca="1" ref="X136" ca="1">INDIRECT($A$1&amp;X$1&amp;$A136)</f>
        <v>0</v>
      </c>
      <c r="Y136" cm="1">
        <f t="array" aca="1" ref="Y136" ca="1">INDIRECT($A$1&amp;Y$1&amp;$A136)</f>
        <v>0</v>
      </c>
      <c r="Z136" cm="1">
        <f t="array" aca="1" ref="Z136" ca="1">INDIRECT($A$1&amp;Z$1&amp;$A136)</f>
        <v>0</v>
      </c>
      <c r="AA136" cm="1">
        <f t="array" aca="1" ref="AA136" ca="1">INDIRECT($A$1&amp;AA$1&amp;$A136)</f>
        <v>0</v>
      </c>
      <c r="AB136" cm="1">
        <f t="array" aca="1" ref="AB136" ca="1">INDIRECT($A$1&amp;AB$1&amp;$A136)</f>
        <v>0</v>
      </c>
      <c r="AC136" cm="1">
        <f t="array" aca="1" ref="AC136" ca="1">INDIRECT($A$1&amp;AC$1&amp;$A136)</f>
        <v>0</v>
      </c>
      <c r="AD136" cm="1">
        <f t="array" aca="1" ref="AD136" ca="1">INDIRECT($A$1&amp;AD$1&amp;$A136)</f>
        <v>0</v>
      </c>
      <c r="AE136" cm="1">
        <f t="array" aca="1" ref="AE136" ca="1">INDIRECT($A$1&amp;AE$1&amp;$A136)</f>
        <v>0</v>
      </c>
      <c r="AF136" cm="1">
        <f t="array" aca="1" ref="AF136" ca="1">INDIRECT($A$1&amp;AF$1&amp;$A136)</f>
        <v>0</v>
      </c>
      <c r="AG136" cm="1">
        <f t="array" aca="1" ref="AG136" ca="1">INDIRECT($A$1&amp;AG$1&amp;$A136)</f>
        <v>0</v>
      </c>
      <c r="AH136" cm="1">
        <f t="array" aca="1" ref="AH136" ca="1">INDIRECT($A$1&amp;AH$1&amp;$A136)</f>
        <v>0</v>
      </c>
      <c r="AI136" cm="1">
        <f t="array" aca="1" ref="AI136" ca="1">INDIRECT($A$1&amp;AI$1&amp;$A136)</f>
        <v>0</v>
      </c>
      <c r="AJ136" cm="1">
        <f t="array" aca="1" ref="AJ136" ca="1">INDIRECT($A$1&amp;AJ$1&amp;$A136)</f>
        <v>0</v>
      </c>
      <c r="AK136" cm="1">
        <f t="array" aca="1" ref="AK136" ca="1">INDIRECT($A$1&amp;AK$1&amp;$A136)</f>
        <v>0</v>
      </c>
      <c r="AM136">
        <f t="shared" ca="1" si="26"/>
        <v>0</v>
      </c>
      <c r="AN136">
        <f t="shared" ca="1" si="26"/>
        <v>0</v>
      </c>
      <c r="AO136">
        <f t="shared" ca="1" si="26"/>
        <v>0</v>
      </c>
      <c r="AP136">
        <f t="shared" ca="1" si="26"/>
        <v>0</v>
      </c>
      <c r="AQ136">
        <f t="shared" ca="1" si="26"/>
        <v>0</v>
      </c>
      <c r="AR136">
        <f t="shared" ca="1" si="26"/>
        <v>0</v>
      </c>
      <c r="AS136">
        <f t="shared" ca="1" si="26"/>
        <v>0</v>
      </c>
      <c r="AU136" cm="1">
        <f t="array" aca="1" ref="AU136" ca="1">INDIRECT($A$1&amp;AU$1&amp;$A136)</f>
        <v>0</v>
      </c>
      <c r="AV136" cm="1">
        <f t="array" aca="1" ref="AV136" ca="1">INDIRECT($A$1&amp;AV$1&amp;$A136)</f>
        <v>0</v>
      </c>
      <c r="AW136" cm="1">
        <f t="array" aca="1" ref="AW136" ca="1">INDIRECT($A$1&amp;AW$1&amp;$A136)</f>
        <v>0</v>
      </c>
      <c r="AX136" cm="1">
        <f t="array" aca="1" ref="AX136" ca="1">INDIRECT($A$1&amp;AX$1&amp;$A136)</f>
        <v>0</v>
      </c>
      <c r="AY136" cm="1">
        <f t="array" aca="1" ref="AY136" ca="1">INDIRECT($A$1&amp;AY$1&amp;$A136)</f>
        <v>0</v>
      </c>
      <c r="AZ136" cm="1">
        <f t="array" aca="1" ref="AZ136" ca="1">INDIRECT($A$1&amp;AZ$1&amp;$A136)</f>
        <v>0</v>
      </c>
      <c r="BA136" cm="1">
        <f t="array" aca="1" ref="BA136" ca="1">INDIRECT($A$1&amp;BA$1&amp;$A136)</f>
        <v>0</v>
      </c>
      <c r="BB136" cm="1">
        <f t="array" aca="1" ref="BB136" ca="1">INDIRECT($A$1&amp;BB$1&amp;$A136)</f>
        <v>0</v>
      </c>
      <c r="BC136" cm="1">
        <f t="array" aca="1" ref="BC136" ca="1">INDIRECT($A$1&amp;BC$1&amp;$A136)</f>
        <v>0</v>
      </c>
      <c r="BD136" cm="1">
        <f t="array" aca="1" ref="BD136" ca="1">INDIRECT($A$1&amp;BD$1&amp;$A136)</f>
        <v>0</v>
      </c>
      <c r="BE136" cm="1">
        <f t="array" aca="1" ref="BE136" ca="1">INDIRECT($A$1&amp;BE$1&amp;$A136)</f>
        <v>0</v>
      </c>
      <c r="BF136" cm="1">
        <f t="array" aca="1" ref="BF136" ca="1">INDIRECT($A$1&amp;BF$1&amp;$A136)</f>
        <v>0</v>
      </c>
      <c r="BG136" cm="1">
        <f t="array" aca="1" ref="BG136" ca="1">INDIRECT($A$1&amp;BG$1&amp;$A136)</f>
        <v>0</v>
      </c>
      <c r="BH136" cm="1">
        <f t="array" aca="1" ref="BH136" ca="1">INDIRECT($A$1&amp;BH$1&amp;$A136)</f>
        <v>0</v>
      </c>
      <c r="BI136" cm="1">
        <f t="array" aca="1" ref="BI136" ca="1">INDIRECT($A$1&amp;BI$1&amp;$A136)</f>
        <v>0</v>
      </c>
      <c r="BJ136" cm="1">
        <f t="array" aca="1" ref="BJ136" ca="1">INDIRECT($A$1&amp;BJ$1&amp;$A136)</f>
        <v>0</v>
      </c>
      <c r="BK136" cm="1">
        <f t="array" aca="1" ref="BK136" ca="1">INDIRECT($A$1&amp;BK$1&amp;$A136)</f>
        <v>0</v>
      </c>
      <c r="BL136" cm="1">
        <f t="array" aca="1" ref="BL136" ca="1">INDIRECT($A$1&amp;BL$1&amp;$A136)</f>
        <v>0</v>
      </c>
      <c r="BM136" cm="1">
        <f t="array" aca="1" ref="BM136" ca="1">INDIRECT($A$1&amp;BM$1&amp;$A136)</f>
        <v>0</v>
      </c>
      <c r="BN136" cm="1">
        <f t="array" aca="1" ref="BN136" ca="1">INDIRECT($A$1&amp;BN$1&amp;$A136)</f>
        <v>0</v>
      </c>
      <c r="BO136" cm="1">
        <f t="array" aca="1" ref="BO136" ca="1">INDIRECT($A$1&amp;BO$1&amp;$A136)</f>
        <v>0</v>
      </c>
      <c r="BP136" cm="1">
        <f t="array" aca="1" ref="BP136" ca="1">INDIRECT($A$1&amp;BP$1&amp;$A136)</f>
        <v>0</v>
      </c>
      <c r="BQ136" cm="1">
        <f t="array" aca="1" ref="BQ136" ca="1">INDIRECT($A$1&amp;BQ$1&amp;$A136)</f>
        <v>0</v>
      </c>
      <c r="BR136" cm="1">
        <f t="array" aca="1" ref="BR136" ca="1">INDIRECT($A$1&amp;BR$1&amp;$A136)</f>
        <v>0</v>
      </c>
      <c r="BS136" cm="1">
        <f t="array" aca="1" ref="BS136" ca="1">INDIRECT($A$1&amp;BS$1&amp;$A136)</f>
        <v>0</v>
      </c>
      <c r="BT136" cm="1">
        <f t="array" aca="1" ref="BT136" ca="1">INDIRECT($A$1&amp;BT$1&amp;$A136)</f>
        <v>0</v>
      </c>
      <c r="BU136" cm="1">
        <f t="array" aca="1" ref="BU136" ca="1">INDIRECT($A$1&amp;BU$1&amp;$A136)</f>
        <v>0</v>
      </c>
    </row>
    <row r="137" spans="1:73" x14ac:dyDescent="0.35">
      <c r="A137" s="65">
        <f t="shared" si="18"/>
        <v>122</v>
      </c>
      <c r="C137" t="str" cm="1">
        <f t="array" aca="1" ref="C137" ca="1">INDIRECT($A$1&amp;C$1&amp;$A137)</f>
        <v>marche_fada n'gourma</v>
      </c>
      <c r="D137">
        <f t="shared" ref="D137:N146" ca="1" si="27">IF(SUM(INDIRECT($A$1&amp;D$1&amp;$A137),INDIRECT($A$1&amp;D$2&amp;$A137),INDIRECT($A$1&amp;D$3&amp;$A137))&gt;0,1,0)</f>
        <v>0</v>
      </c>
      <c r="E137">
        <f t="shared" ca="1" si="27"/>
        <v>0</v>
      </c>
      <c r="F137">
        <f t="shared" ca="1" si="27"/>
        <v>0</v>
      </c>
      <c r="G137">
        <f t="shared" ca="1" si="27"/>
        <v>1</v>
      </c>
      <c r="H137">
        <f t="shared" ca="1" si="27"/>
        <v>0</v>
      </c>
      <c r="I137">
        <f t="shared" ca="1" si="27"/>
        <v>0</v>
      </c>
      <c r="J137">
        <f t="shared" ca="1" si="27"/>
        <v>1</v>
      </c>
      <c r="K137">
        <f t="shared" ca="1" si="27"/>
        <v>0</v>
      </c>
      <c r="L137">
        <f t="shared" ca="1" si="27"/>
        <v>0</v>
      </c>
      <c r="M137">
        <f t="shared" ca="1" si="27"/>
        <v>0</v>
      </c>
      <c r="N137">
        <f t="shared" ca="1" si="27"/>
        <v>0</v>
      </c>
      <c r="P137" cm="1">
        <f t="array" aca="1" ref="P137" ca="1">INDIRECT($A$1&amp;P$1&amp;$A137)</f>
        <v>0</v>
      </c>
      <c r="Q137" cm="1">
        <f t="array" aca="1" ref="Q137" ca="1">INDIRECT($A$1&amp;Q$1&amp;$A137)</f>
        <v>0</v>
      </c>
      <c r="R137" cm="1">
        <f t="array" aca="1" ref="R137" ca="1">INDIRECT($A$1&amp;R$1&amp;$A137)</f>
        <v>0</v>
      </c>
      <c r="S137" cm="1">
        <f t="array" aca="1" ref="S137" ca="1">INDIRECT($A$1&amp;S$1&amp;$A137)</f>
        <v>0</v>
      </c>
      <c r="T137" cm="1">
        <f t="array" aca="1" ref="T137" ca="1">INDIRECT($A$1&amp;T$1&amp;$A137)</f>
        <v>0</v>
      </c>
      <c r="U137" t="str" cm="1">
        <f t="array" aca="1" ref="U137" ca="1">INDIRECT($A$1&amp;U$1&amp;$A137)</f>
        <v>disponible</v>
      </c>
      <c r="V137" t="str" cm="1">
        <f t="array" aca="1" ref="V137" ca="1">INDIRECT($A$1&amp;V$1&amp;$A137)</f>
        <v>disponible</v>
      </c>
      <c r="W137" cm="1">
        <f t="array" aca="1" ref="W137" ca="1">INDIRECT($A$1&amp;W$1&amp;$A137)</f>
        <v>0</v>
      </c>
      <c r="X137" cm="1">
        <f t="array" aca="1" ref="X137" ca="1">INDIRECT($A$1&amp;X$1&amp;$A137)</f>
        <v>0</v>
      </c>
      <c r="Y137" t="str" cm="1">
        <f t="array" aca="1" ref="Y137" ca="1">INDIRECT($A$1&amp;Y$1&amp;$A137)</f>
        <v>disponible</v>
      </c>
      <c r="Z137" cm="1">
        <f t="array" aca="1" ref="Z137" ca="1">INDIRECT($A$1&amp;Z$1&amp;$A137)</f>
        <v>0</v>
      </c>
      <c r="AA137" cm="1">
        <f t="array" aca="1" ref="AA137" ca="1">INDIRECT($A$1&amp;AA$1&amp;$A137)</f>
        <v>0</v>
      </c>
      <c r="AB137" cm="1">
        <f t="array" aca="1" ref="AB137" ca="1">INDIRECT($A$1&amp;AB$1&amp;$A137)</f>
        <v>0</v>
      </c>
      <c r="AC137" cm="1">
        <f t="array" aca="1" ref="AC137" ca="1">INDIRECT($A$1&amp;AC$1&amp;$A137)</f>
        <v>0</v>
      </c>
      <c r="AD137" cm="1">
        <f t="array" aca="1" ref="AD137" ca="1">INDIRECT($A$1&amp;AD$1&amp;$A137)</f>
        <v>0</v>
      </c>
      <c r="AE137" cm="1">
        <f t="array" aca="1" ref="AE137" ca="1">INDIRECT($A$1&amp;AE$1&amp;$A137)</f>
        <v>0</v>
      </c>
      <c r="AF137" cm="1">
        <f t="array" aca="1" ref="AF137" ca="1">INDIRECT($A$1&amp;AF$1&amp;$A137)</f>
        <v>0</v>
      </c>
      <c r="AG137" cm="1">
        <f t="array" aca="1" ref="AG137" ca="1">INDIRECT($A$1&amp;AG$1&amp;$A137)</f>
        <v>0</v>
      </c>
      <c r="AH137" cm="1">
        <f t="array" aca="1" ref="AH137" ca="1">INDIRECT($A$1&amp;AH$1&amp;$A137)</f>
        <v>0</v>
      </c>
      <c r="AI137" cm="1">
        <f t="array" aca="1" ref="AI137" ca="1">INDIRECT($A$1&amp;AI$1&amp;$A137)</f>
        <v>0</v>
      </c>
      <c r="AJ137" cm="1">
        <f t="array" aca="1" ref="AJ137" ca="1">INDIRECT($A$1&amp;AJ$1&amp;$A137)</f>
        <v>0</v>
      </c>
      <c r="AK137" cm="1">
        <f t="array" aca="1" ref="AK137" ca="1">INDIRECT($A$1&amp;AK$1&amp;$A137)</f>
        <v>0</v>
      </c>
      <c r="AM137">
        <f t="shared" ref="AM137:AS146" ca="1" si="28">IF(SUM(INDIRECT($A$1&amp;AM$1&amp;$A137),INDIRECT($A$1&amp;AM$2&amp;$A137),INDIRECT($A$1&amp;AM$3&amp;$A137),INDIRECT($A$1&amp;AM$4&amp;$A137),INDIRECT($A$1&amp;AM$5&amp;$A137),INDIRECT($A$1&amp;AM$6&amp;$A137),INDIRECT($A$1&amp;AM$7&amp;$A137))&gt;0,1,0)</f>
        <v>0</v>
      </c>
      <c r="AN137">
        <f t="shared" ca="1" si="28"/>
        <v>0</v>
      </c>
      <c r="AO137">
        <f t="shared" ca="1" si="28"/>
        <v>0</v>
      </c>
      <c r="AP137">
        <f t="shared" ca="1" si="28"/>
        <v>0</v>
      </c>
      <c r="AQ137">
        <f t="shared" ca="1" si="28"/>
        <v>0</v>
      </c>
      <c r="AR137">
        <f t="shared" ca="1" si="28"/>
        <v>0</v>
      </c>
      <c r="AS137">
        <f t="shared" ca="1" si="28"/>
        <v>0</v>
      </c>
      <c r="AU137" cm="1">
        <f t="array" aca="1" ref="AU137" ca="1">INDIRECT($A$1&amp;AU$1&amp;$A137)</f>
        <v>0</v>
      </c>
      <c r="AV137" cm="1">
        <f t="array" aca="1" ref="AV137" ca="1">INDIRECT($A$1&amp;AV$1&amp;$A137)</f>
        <v>0</v>
      </c>
      <c r="AW137" cm="1">
        <f t="array" aca="1" ref="AW137" ca="1">INDIRECT($A$1&amp;AW$1&amp;$A137)</f>
        <v>0</v>
      </c>
      <c r="AX137" cm="1">
        <f t="array" aca="1" ref="AX137" ca="1">INDIRECT($A$1&amp;AX$1&amp;$A137)</f>
        <v>0</v>
      </c>
      <c r="AY137" cm="1">
        <f t="array" aca="1" ref="AY137" ca="1">INDIRECT($A$1&amp;AY$1&amp;$A137)</f>
        <v>0</v>
      </c>
      <c r="AZ137" cm="1">
        <f t="array" aca="1" ref="AZ137" ca="1">INDIRECT($A$1&amp;AZ$1&amp;$A137)</f>
        <v>0</v>
      </c>
      <c r="BA137" cm="1">
        <f t="array" aca="1" ref="BA137" ca="1">INDIRECT($A$1&amp;BA$1&amp;$A137)</f>
        <v>0</v>
      </c>
      <c r="BB137" cm="1">
        <f t="array" aca="1" ref="BB137" ca="1">INDIRECT($A$1&amp;BB$1&amp;$A137)</f>
        <v>0</v>
      </c>
      <c r="BC137" cm="1">
        <f t="array" aca="1" ref="BC137" ca="1">INDIRECT($A$1&amp;BC$1&amp;$A137)</f>
        <v>0</v>
      </c>
      <c r="BD137" cm="1">
        <f t="array" aca="1" ref="BD137" ca="1">INDIRECT($A$1&amp;BD$1&amp;$A137)</f>
        <v>0</v>
      </c>
      <c r="BE137" cm="1">
        <f t="array" aca="1" ref="BE137" ca="1">INDIRECT($A$1&amp;BE$1&amp;$A137)</f>
        <v>0</v>
      </c>
      <c r="BF137" cm="1">
        <f t="array" aca="1" ref="BF137" ca="1">INDIRECT($A$1&amp;BF$1&amp;$A137)</f>
        <v>0</v>
      </c>
      <c r="BG137" cm="1">
        <f t="array" aca="1" ref="BG137" ca="1">INDIRECT($A$1&amp;BG$1&amp;$A137)</f>
        <v>0</v>
      </c>
      <c r="BH137" cm="1">
        <f t="array" aca="1" ref="BH137" ca="1">INDIRECT($A$1&amp;BH$1&amp;$A137)</f>
        <v>0</v>
      </c>
      <c r="BI137" cm="1">
        <f t="array" aca="1" ref="BI137" ca="1">INDIRECT($A$1&amp;BI$1&amp;$A137)</f>
        <v>0</v>
      </c>
      <c r="BJ137" cm="1">
        <f t="array" aca="1" ref="BJ137" ca="1">INDIRECT($A$1&amp;BJ$1&amp;$A137)</f>
        <v>0</v>
      </c>
      <c r="BK137" cm="1">
        <f t="array" aca="1" ref="BK137" ca="1">INDIRECT($A$1&amp;BK$1&amp;$A137)</f>
        <v>0</v>
      </c>
      <c r="BL137" cm="1">
        <f t="array" aca="1" ref="BL137" ca="1">INDIRECT($A$1&amp;BL$1&amp;$A137)</f>
        <v>0</v>
      </c>
      <c r="BM137" cm="1">
        <f t="array" aca="1" ref="BM137" ca="1">INDIRECT($A$1&amp;BM$1&amp;$A137)</f>
        <v>0</v>
      </c>
      <c r="BN137" cm="1">
        <f t="array" aca="1" ref="BN137" ca="1">INDIRECT($A$1&amp;BN$1&amp;$A137)</f>
        <v>0</v>
      </c>
      <c r="BO137" cm="1">
        <f t="array" aca="1" ref="BO137" ca="1">INDIRECT($A$1&amp;BO$1&amp;$A137)</f>
        <v>0</v>
      </c>
      <c r="BP137" cm="1">
        <f t="array" aca="1" ref="BP137" ca="1">INDIRECT($A$1&amp;BP$1&amp;$A137)</f>
        <v>0</v>
      </c>
      <c r="BQ137" cm="1">
        <f t="array" aca="1" ref="BQ137" ca="1">INDIRECT($A$1&amp;BQ$1&amp;$A137)</f>
        <v>0</v>
      </c>
      <c r="BR137" cm="1">
        <f t="array" aca="1" ref="BR137" ca="1">INDIRECT($A$1&amp;BR$1&amp;$A137)</f>
        <v>0</v>
      </c>
      <c r="BS137" cm="1">
        <f t="array" aca="1" ref="BS137" ca="1">INDIRECT($A$1&amp;BS$1&amp;$A137)</f>
        <v>0</v>
      </c>
      <c r="BT137" cm="1">
        <f t="array" aca="1" ref="BT137" ca="1">INDIRECT($A$1&amp;BT$1&amp;$A137)</f>
        <v>0</v>
      </c>
      <c r="BU137" cm="1">
        <f t="array" aca="1" ref="BU137" ca="1">INDIRECT($A$1&amp;BU$1&amp;$A137)</f>
        <v>0</v>
      </c>
    </row>
    <row r="138" spans="1:73" x14ac:dyDescent="0.35">
      <c r="A138" s="65">
        <f t="shared" si="18"/>
        <v>123</v>
      </c>
      <c r="C138" t="str" cm="1">
        <f t="array" aca="1" ref="C138" ca="1">INDIRECT($A$1&amp;C$1&amp;$A138)</f>
        <v>marche_fada n'gourma</v>
      </c>
      <c r="D138">
        <f t="shared" ca="1" si="27"/>
        <v>0</v>
      </c>
      <c r="E138">
        <f t="shared" ca="1" si="27"/>
        <v>0</v>
      </c>
      <c r="F138">
        <f t="shared" ca="1" si="27"/>
        <v>0</v>
      </c>
      <c r="G138">
        <f t="shared" ca="1" si="27"/>
        <v>0</v>
      </c>
      <c r="H138">
        <f t="shared" ca="1" si="27"/>
        <v>0</v>
      </c>
      <c r="I138">
        <f t="shared" ca="1" si="27"/>
        <v>0</v>
      </c>
      <c r="J138">
        <f t="shared" ca="1" si="27"/>
        <v>0</v>
      </c>
      <c r="K138">
        <f t="shared" ca="1" si="27"/>
        <v>0</v>
      </c>
      <c r="L138">
        <f t="shared" ca="1" si="27"/>
        <v>0</v>
      </c>
      <c r="M138">
        <f t="shared" ca="1" si="27"/>
        <v>0</v>
      </c>
      <c r="N138">
        <f t="shared" ca="1" si="27"/>
        <v>0</v>
      </c>
      <c r="P138" t="str" cm="1">
        <f t="array" aca="1" ref="P138" ca="1">INDIRECT($A$1&amp;P$1&amp;$A138)</f>
        <v>disponible</v>
      </c>
      <c r="Q138" t="str" cm="1">
        <f t="array" aca="1" ref="Q138" ca="1">INDIRECT($A$1&amp;Q$1&amp;$A138)</f>
        <v>peudisponible</v>
      </c>
      <c r="R138" cm="1">
        <f t="array" aca="1" ref="R138" ca="1">INDIRECT($A$1&amp;R$1&amp;$A138)</f>
        <v>0</v>
      </c>
      <c r="S138" t="str" cm="1">
        <f t="array" aca="1" ref="S138" ca="1">INDIRECT($A$1&amp;S$1&amp;$A138)</f>
        <v>disponible</v>
      </c>
      <c r="T138" t="str" cm="1">
        <f t="array" aca="1" ref="T138" ca="1">INDIRECT($A$1&amp;T$1&amp;$A138)</f>
        <v>disponible</v>
      </c>
      <c r="U138" cm="1">
        <f t="array" aca="1" ref="U138" ca="1">INDIRECT($A$1&amp;U$1&amp;$A138)</f>
        <v>0</v>
      </c>
      <c r="V138" cm="1">
        <f t="array" aca="1" ref="V138" ca="1">INDIRECT($A$1&amp;V$1&amp;$A138)</f>
        <v>0</v>
      </c>
      <c r="W138" cm="1">
        <f t="array" aca="1" ref="W138" ca="1">INDIRECT($A$1&amp;W$1&amp;$A138)</f>
        <v>0</v>
      </c>
      <c r="X138" cm="1">
        <f t="array" aca="1" ref="X138" ca="1">INDIRECT($A$1&amp;X$1&amp;$A138)</f>
        <v>0</v>
      </c>
      <c r="Y138" cm="1">
        <f t="array" aca="1" ref="Y138" ca="1">INDIRECT($A$1&amp;Y$1&amp;$A138)</f>
        <v>0</v>
      </c>
      <c r="Z138" cm="1">
        <f t="array" aca="1" ref="Z138" ca="1">INDIRECT($A$1&amp;Z$1&amp;$A138)</f>
        <v>0</v>
      </c>
      <c r="AA138" cm="1">
        <f t="array" aca="1" ref="AA138" ca="1">INDIRECT($A$1&amp;AA$1&amp;$A138)</f>
        <v>0</v>
      </c>
      <c r="AB138" cm="1">
        <f t="array" aca="1" ref="AB138" ca="1">INDIRECT($A$1&amp;AB$1&amp;$A138)</f>
        <v>0</v>
      </c>
      <c r="AC138" cm="1">
        <f t="array" aca="1" ref="AC138" ca="1">INDIRECT($A$1&amp;AC$1&amp;$A138)</f>
        <v>0</v>
      </c>
      <c r="AD138" cm="1">
        <f t="array" aca="1" ref="AD138" ca="1">INDIRECT($A$1&amp;AD$1&amp;$A138)</f>
        <v>0</v>
      </c>
      <c r="AE138" cm="1">
        <f t="array" aca="1" ref="AE138" ca="1">INDIRECT($A$1&amp;AE$1&amp;$A138)</f>
        <v>0</v>
      </c>
      <c r="AF138" cm="1">
        <f t="array" aca="1" ref="AF138" ca="1">INDIRECT($A$1&amp;AF$1&amp;$A138)</f>
        <v>0</v>
      </c>
      <c r="AG138" cm="1">
        <f t="array" aca="1" ref="AG138" ca="1">INDIRECT($A$1&amp;AG$1&amp;$A138)</f>
        <v>0</v>
      </c>
      <c r="AH138" cm="1">
        <f t="array" aca="1" ref="AH138" ca="1">INDIRECT($A$1&amp;AH$1&amp;$A138)</f>
        <v>0</v>
      </c>
      <c r="AI138" t="str" cm="1">
        <f t="array" aca="1" ref="AI138" ca="1">INDIRECT($A$1&amp;AI$1&amp;$A138)</f>
        <v>disponible</v>
      </c>
      <c r="AJ138" cm="1">
        <f t="array" aca="1" ref="AJ138" ca="1">INDIRECT($A$1&amp;AJ$1&amp;$A138)</f>
        <v>0</v>
      </c>
      <c r="AK138" t="str" cm="1">
        <f t="array" aca="1" ref="AK138" ca="1">INDIRECT($A$1&amp;AK$1&amp;$A138)</f>
        <v>disponible</v>
      </c>
      <c r="AM138">
        <f t="shared" ca="1" si="28"/>
        <v>0</v>
      </c>
      <c r="AN138">
        <f t="shared" ca="1" si="28"/>
        <v>0</v>
      </c>
      <c r="AO138">
        <f t="shared" ca="1" si="28"/>
        <v>0</v>
      </c>
      <c r="AP138">
        <f t="shared" ca="1" si="28"/>
        <v>0</v>
      </c>
      <c r="AQ138">
        <f t="shared" ca="1" si="28"/>
        <v>0</v>
      </c>
      <c r="AR138">
        <f t="shared" ca="1" si="28"/>
        <v>0</v>
      </c>
      <c r="AS138">
        <f t="shared" ca="1" si="28"/>
        <v>0</v>
      </c>
      <c r="AU138" cm="1">
        <f t="array" aca="1" ref="AU138" ca="1">INDIRECT($A$1&amp;AU$1&amp;$A138)</f>
        <v>0</v>
      </c>
      <c r="AV138" cm="1">
        <f t="array" aca="1" ref="AV138" ca="1">INDIRECT($A$1&amp;AV$1&amp;$A138)</f>
        <v>0</v>
      </c>
      <c r="AW138" cm="1">
        <f t="array" aca="1" ref="AW138" ca="1">INDIRECT($A$1&amp;AW$1&amp;$A138)</f>
        <v>0</v>
      </c>
      <c r="AX138" cm="1">
        <f t="array" aca="1" ref="AX138" ca="1">INDIRECT($A$1&amp;AX$1&amp;$A138)</f>
        <v>0</v>
      </c>
      <c r="AY138" cm="1">
        <f t="array" aca="1" ref="AY138" ca="1">INDIRECT($A$1&amp;AY$1&amp;$A138)</f>
        <v>0</v>
      </c>
      <c r="AZ138" cm="1">
        <f t="array" aca="1" ref="AZ138" ca="1">INDIRECT($A$1&amp;AZ$1&amp;$A138)</f>
        <v>0</v>
      </c>
      <c r="BA138" cm="1">
        <f t="array" aca="1" ref="BA138" ca="1">INDIRECT($A$1&amp;BA$1&amp;$A138)</f>
        <v>0</v>
      </c>
      <c r="BB138" cm="1">
        <f t="array" aca="1" ref="BB138" ca="1">INDIRECT($A$1&amp;BB$1&amp;$A138)</f>
        <v>0</v>
      </c>
      <c r="BC138" cm="1">
        <f t="array" aca="1" ref="BC138" ca="1">INDIRECT($A$1&amp;BC$1&amp;$A138)</f>
        <v>0</v>
      </c>
      <c r="BD138" cm="1">
        <f t="array" aca="1" ref="BD138" ca="1">INDIRECT($A$1&amp;BD$1&amp;$A138)</f>
        <v>0</v>
      </c>
      <c r="BE138" cm="1">
        <f t="array" aca="1" ref="BE138" ca="1">INDIRECT($A$1&amp;BE$1&amp;$A138)</f>
        <v>0</v>
      </c>
      <c r="BF138" cm="1">
        <f t="array" aca="1" ref="BF138" ca="1">INDIRECT($A$1&amp;BF$1&amp;$A138)</f>
        <v>0</v>
      </c>
      <c r="BG138" cm="1">
        <f t="array" aca="1" ref="BG138" ca="1">INDIRECT($A$1&amp;BG$1&amp;$A138)</f>
        <v>0</v>
      </c>
      <c r="BH138" cm="1">
        <f t="array" aca="1" ref="BH138" ca="1">INDIRECT($A$1&amp;BH$1&amp;$A138)</f>
        <v>0</v>
      </c>
      <c r="BI138" cm="1">
        <f t="array" aca="1" ref="BI138" ca="1">INDIRECT($A$1&amp;BI$1&amp;$A138)</f>
        <v>0</v>
      </c>
      <c r="BJ138" cm="1">
        <f t="array" aca="1" ref="BJ138" ca="1">INDIRECT($A$1&amp;BJ$1&amp;$A138)</f>
        <v>0</v>
      </c>
      <c r="BK138" cm="1">
        <f t="array" aca="1" ref="BK138" ca="1">INDIRECT($A$1&amp;BK$1&amp;$A138)</f>
        <v>0</v>
      </c>
      <c r="BL138" cm="1">
        <f t="array" aca="1" ref="BL138" ca="1">INDIRECT($A$1&amp;BL$1&amp;$A138)</f>
        <v>0</v>
      </c>
      <c r="BM138" cm="1">
        <f t="array" aca="1" ref="BM138" ca="1">INDIRECT($A$1&amp;BM$1&amp;$A138)</f>
        <v>0</v>
      </c>
      <c r="BN138" cm="1">
        <f t="array" aca="1" ref="BN138" ca="1">INDIRECT($A$1&amp;BN$1&amp;$A138)</f>
        <v>0</v>
      </c>
      <c r="BO138" cm="1">
        <f t="array" aca="1" ref="BO138" ca="1">INDIRECT($A$1&amp;BO$1&amp;$A138)</f>
        <v>0</v>
      </c>
      <c r="BP138" cm="1">
        <f t="array" aca="1" ref="BP138" ca="1">INDIRECT($A$1&amp;BP$1&amp;$A138)</f>
        <v>0</v>
      </c>
      <c r="BQ138" cm="1">
        <f t="array" aca="1" ref="BQ138" ca="1">INDIRECT($A$1&amp;BQ$1&amp;$A138)</f>
        <v>0</v>
      </c>
      <c r="BR138" cm="1">
        <f t="array" aca="1" ref="BR138" ca="1">INDIRECT($A$1&amp;BR$1&amp;$A138)</f>
        <v>0</v>
      </c>
      <c r="BS138" cm="1">
        <f t="array" aca="1" ref="BS138" ca="1">INDIRECT($A$1&amp;BS$1&amp;$A138)</f>
        <v>0</v>
      </c>
      <c r="BT138" cm="1">
        <f t="array" aca="1" ref="BT138" ca="1">INDIRECT($A$1&amp;BT$1&amp;$A138)</f>
        <v>0</v>
      </c>
      <c r="BU138" cm="1">
        <f t="array" aca="1" ref="BU138" ca="1">INDIRECT($A$1&amp;BU$1&amp;$A138)</f>
        <v>0</v>
      </c>
    </row>
    <row r="139" spans="1:73" x14ac:dyDescent="0.35">
      <c r="A139" s="65">
        <f t="shared" si="18"/>
        <v>124</v>
      </c>
      <c r="C139" t="str" cm="1">
        <f t="array" aca="1" ref="C139" ca="1">INDIRECT($A$1&amp;C$1&amp;$A139)</f>
        <v>marche_fada n'gourma</v>
      </c>
      <c r="D139">
        <f t="shared" ca="1" si="27"/>
        <v>0</v>
      </c>
      <c r="E139">
        <f t="shared" ca="1" si="27"/>
        <v>0</v>
      </c>
      <c r="F139">
        <f t="shared" ca="1" si="27"/>
        <v>0</v>
      </c>
      <c r="G139">
        <f t="shared" ca="1" si="27"/>
        <v>0</v>
      </c>
      <c r="H139">
        <f t="shared" ca="1" si="27"/>
        <v>0</v>
      </c>
      <c r="I139">
        <f t="shared" ca="1" si="27"/>
        <v>0</v>
      </c>
      <c r="J139">
        <f t="shared" ca="1" si="27"/>
        <v>0</v>
      </c>
      <c r="K139">
        <f t="shared" ca="1" si="27"/>
        <v>0</v>
      </c>
      <c r="L139">
        <f t="shared" ca="1" si="27"/>
        <v>0</v>
      </c>
      <c r="M139">
        <f t="shared" ca="1" si="27"/>
        <v>0</v>
      </c>
      <c r="N139">
        <f t="shared" ca="1" si="27"/>
        <v>0</v>
      </c>
      <c r="P139" cm="1">
        <f t="array" aca="1" ref="P139" ca="1">INDIRECT($A$1&amp;P$1&amp;$A139)</f>
        <v>0</v>
      </c>
      <c r="Q139" cm="1">
        <f t="array" aca="1" ref="Q139" ca="1">INDIRECT($A$1&amp;Q$1&amp;$A139)</f>
        <v>0</v>
      </c>
      <c r="R139" t="str" cm="1">
        <f t="array" aca="1" ref="R139" ca="1">INDIRECT($A$1&amp;R$1&amp;$A139)</f>
        <v>disponible</v>
      </c>
      <c r="S139" cm="1">
        <f t="array" aca="1" ref="S139" ca="1">INDIRECT($A$1&amp;S$1&amp;$A139)</f>
        <v>0</v>
      </c>
      <c r="T139" cm="1">
        <f t="array" aca="1" ref="T139" ca="1">INDIRECT($A$1&amp;T$1&amp;$A139)</f>
        <v>0</v>
      </c>
      <c r="U139" cm="1">
        <f t="array" aca="1" ref="U139" ca="1">INDIRECT($A$1&amp;U$1&amp;$A139)</f>
        <v>0</v>
      </c>
      <c r="V139" cm="1">
        <f t="array" aca="1" ref="V139" ca="1">INDIRECT($A$1&amp;V$1&amp;$A139)</f>
        <v>0</v>
      </c>
      <c r="W139" cm="1">
        <f t="array" aca="1" ref="W139" ca="1">INDIRECT($A$1&amp;W$1&amp;$A139)</f>
        <v>0</v>
      </c>
      <c r="X139" cm="1">
        <f t="array" aca="1" ref="X139" ca="1">INDIRECT($A$1&amp;X$1&amp;$A139)</f>
        <v>0</v>
      </c>
      <c r="Y139" cm="1">
        <f t="array" aca="1" ref="Y139" ca="1">INDIRECT($A$1&amp;Y$1&amp;$A139)</f>
        <v>0</v>
      </c>
      <c r="Z139" t="str" cm="1">
        <f t="array" aca="1" ref="Z139" ca="1">INDIRECT($A$1&amp;Z$1&amp;$A139)</f>
        <v>disponible</v>
      </c>
      <c r="AA139" t="str" cm="1">
        <f t="array" aca="1" ref="AA139" ca="1">INDIRECT($A$1&amp;AA$1&amp;$A139)</f>
        <v>disponible</v>
      </c>
      <c r="AB139" t="str" cm="1">
        <f t="array" aca="1" ref="AB139" ca="1">INDIRECT($A$1&amp;AB$1&amp;$A139)</f>
        <v>disponible</v>
      </c>
      <c r="AC139" t="str" cm="1">
        <f t="array" aca="1" ref="AC139" ca="1">INDIRECT($A$1&amp;AC$1&amp;$A139)</f>
        <v>disponible</v>
      </c>
      <c r="AD139" t="str" cm="1">
        <f t="array" aca="1" ref="AD139" ca="1">INDIRECT($A$1&amp;AD$1&amp;$A139)</f>
        <v>disponible</v>
      </c>
      <c r="AE139" t="str" cm="1">
        <f t="array" aca="1" ref="AE139" ca="1">INDIRECT($A$1&amp;AE$1&amp;$A139)</f>
        <v>disponible</v>
      </c>
      <c r="AF139" t="str" cm="1">
        <f t="array" aca="1" ref="AF139" ca="1">INDIRECT($A$1&amp;AF$1&amp;$A139)</f>
        <v>disponible</v>
      </c>
      <c r="AG139" t="str" cm="1">
        <f t="array" aca="1" ref="AG139" ca="1">INDIRECT($A$1&amp;AG$1&amp;$A139)</f>
        <v>disponible</v>
      </c>
      <c r="AH139" t="str" cm="1">
        <f t="array" aca="1" ref="AH139" ca="1">INDIRECT($A$1&amp;AH$1&amp;$A139)</f>
        <v>disponible</v>
      </c>
      <c r="AI139" cm="1">
        <f t="array" aca="1" ref="AI139" ca="1">INDIRECT($A$1&amp;AI$1&amp;$A139)</f>
        <v>0</v>
      </c>
      <c r="AJ139" cm="1">
        <f t="array" aca="1" ref="AJ139" ca="1">INDIRECT($A$1&amp;AJ$1&amp;$A139)</f>
        <v>0</v>
      </c>
      <c r="AK139" cm="1">
        <f t="array" aca="1" ref="AK139" ca="1">INDIRECT($A$1&amp;AK$1&amp;$A139)</f>
        <v>0</v>
      </c>
      <c r="AM139">
        <f t="shared" ca="1" si="28"/>
        <v>0</v>
      </c>
      <c r="AN139">
        <f t="shared" ca="1" si="28"/>
        <v>0</v>
      </c>
      <c r="AO139">
        <f t="shared" ca="1" si="28"/>
        <v>0</v>
      </c>
      <c r="AP139">
        <f t="shared" ca="1" si="28"/>
        <v>0</v>
      </c>
      <c r="AQ139">
        <f t="shared" ca="1" si="28"/>
        <v>0</v>
      </c>
      <c r="AR139">
        <f t="shared" ca="1" si="28"/>
        <v>0</v>
      </c>
      <c r="AS139">
        <f t="shared" ca="1" si="28"/>
        <v>0</v>
      </c>
      <c r="AU139" cm="1">
        <f t="array" aca="1" ref="AU139" ca="1">INDIRECT($A$1&amp;AU$1&amp;$A139)</f>
        <v>0</v>
      </c>
      <c r="AV139" cm="1">
        <f t="array" aca="1" ref="AV139" ca="1">INDIRECT($A$1&amp;AV$1&amp;$A139)</f>
        <v>0</v>
      </c>
      <c r="AW139" cm="1">
        <f t="array" aca="1" ref="AW139" ca="1">INDIRECT($A$1&amp;AW$1&amp;$A139)</f>
        <v>0</v>
      </c>
      <c r="AX139" cm="1">
        <f t="array" aca="1" ref="AX139" ca="1">INDIRECT($A$1&amp;AX$1&amp;$A139)</f>
        <v>0</v>
      </c>
      <c r="AY139" cm="1">
        <f t="array" aca="1" ref="AY139" ca="1">INDIRECT($A$1&amp;AY$1&amp;$A139)</f>
        <v>0</v>
      </c>
      <c r="AZ139" cm="1">
        <f t="array" aca="1" ref="AZ139" ca="1">INDIRECT($A$1&amp;AZ$1&amp;$A139)</f>
        <v>0</v>
      </c>
      <c r="BA139" cm="1">
        <f t="array" aca="1" ref="BA139" ca="1">INDIRECT($A$1&amp;BA$1&amp;$A139)</f>
        <v>0</v>
      </c>
      <c r="BB139" cm="1">
        <f t="array" aca="1" ref="BB139" ca="1">INDIRECT($A$1&amp;BB$1&amp;$A139)</f>
        <v>0</v>
      </c>
      <c r="BC139" cm="1">
        <f t="array" aca="1" ref="BC139" ca="1">INDIRECT($A$1&amp;BC$1&amp;$A139)</f>
        <v>0</v>
      </c>
      <c r="BD139" cm="1">
        <f t="array" aca="1" ref="BD139" ca="1">INDIRECT($A$1&amp;BD$1&amp;$A139)</f>
        <v>0</v>
      </c>
      <c r="BE139" cm="1">
        <f t="array" aca="1" ref="BE139" ca="1">INDIRECT($A$1&amp;BE$1&amp;$A139)</f>
        <v>0</v>
      </c>
      <c r="BF139" cm="1">
        <f t="array" aca="1" ref="BF139" ca="1">INDIRECT($A$1&amp;BF$1&amp;$A139)</f>
        <v>0</v>
      </c>
      <c r="BG139" cm="1">
        <f t="array" aca="1" ref="BG139" ca="1">INDIRECT($A$1&amp;BG$1&amp;$A139)</f>
        <v>0</v>
      </c>
      <c r="BH139" cm="1">
        <f t="array" aca="1" ref="BH139" ca="1">INDIRECT($A$1&amp;BH$1&amp;$A139)</f>
        <v>0</v>
      </c>
      <c r="BI139" cm="1">
        <f t="array" aca="1" ref="BI139" ca="1">INDIRECT($A$1&amp;BI$1&amp;$A139)</f>
        <v>0</v>
      </c>
      <c r="BJ139" cm="1">
        <f t="array" aca="1" ref="BJ139" ca="1">INDIRECT($A$1&amp;BJ$1&amp;$A139)</f>
        <v>0</v>
      </c>
      <c r="BK139" cm="1">
        <f t="array" aca="1" ref="BK139" ca="1">INDIRECT($A$1&amp;BK$1&amp;$A139)</f>
        <v>0</v>
      </c>
      <c r="BL139" cm="1">
        <f t="array" aca="1" ref="BL139" ca="1">INDIRECT($A$1&amp;BL$1&amp;$A139)</f>
        <v>0</v>
      </c>
      <c r="BM139" cm="1">
        <f t="array" aca="1" ref="BM139" ca="1">INDIRECT($A$1&amp;BM$1&amp;$A139)</f>
        <v>0</v>
      </c>
      <c r="BN139" cm="1">
        <f t="array" aca="1" ref="BN139" ca="1">INDIRECT($A$1&amp;BN$1&amp;$A139)</f>
        <v>0</v>
      </c>
      <c r="BO139" cm="1">
        <f t="array" aca="1" ref="BO139" ca="1">INDIRECT($A$1&amp;BO$1&amp;$A139)</f>
        <v>0</v>
      </c>
      <c r="BP139" cm="1">
        <f t="array" aca="1" ref="BP139" ca="1">INDIRECT($A$1&amp;BP$1&amp;$A139)</f>
        <v>0</v>
      </c>
      <c r="BQ139" cm="1">
        <f t="array" aca="1" ref="BQ139" ca="1">INDIRECT($A$1&amp;BQ$1&amp;$A139)</f>
        <v>0</v>
      </c>
      <c r="BR139" cm="1">
        <f t="array" aca="1" ref="BR139" ca="1">INDIRECT($A$1&amp;BR$1&amp;$A139)</f>
        <v>0</v>
      </c>
      <c r="BS139" cm="1">
        <f t="array" aca="1" ref="BS139" ca="1">INDIRECT($A$1&amp;BS$1&amp;$A139)</f>
        <v>0</v>
      </c>
      <c r="BT139" cm="1">
        <f t="array" aca="1" ref="BT139" ca="1">INDIRECT($A$1&amp;BT$1&amp;$A139)</f>
        <v>0</v>
      </c>
      <c r="BU139" cm="1">
        <f t="array" aca="1" ref="BU139" ca="1">INDIRECT($A$1&amp;BU$1&amp;$A139)</f>
        <v>0</v>
      </c>
    </row>
    <row r="140" spans="1:73" x14ac:dyDescent="0.35">
      <c r="A140" s="65">
        <f t="shared" si="18"/>
        <v>125</v>
      </c>
      <c r="C140" t="str" cm="1">
        <f t="array" aca="1" ref="C140" ca="1">INDIRECT($A$1&amp;C$1&amp;$A140)</f>
        <v>marche_fada n'gourma</v>
      </c>
      <c r="D140">
        <f t="shared" ca="1" si="27"/>
        <v>0</v>
      </c>
      <c r="E140">
        <f t="shared" ca="1" si="27"/>
        <v>0</v>
      </c>
      <c r="F140">
        <f t="shared" ca="1" si="27"/>
        <v>0</v>
      </c>
      <c r="G140">
        <f t="shared" ca="1" si="27"/>
        <v>0</v>
      </c>
      <c r="H140">
        <f t="shared" ca="1" si="27"/>
        <v>0</v>
      </c>
      <c r="I140">
        <f t="shared" ca="1" si="27"/>
        <v>0</v>
      </c>
      <c r="J140">
        <f t="shared" ca="1" si="27"/>
        <v>0</v>
      </c>
      <c r="K140">
        <f t="shared" ca="1" si="27"/>
        <v>0</v>
      </c>
      <c r="L140">
        <f t="shared" ca="1" si="27"/>
        <v>0</v>
      </c>
      <c r="M140">
        <f t="shared" ca="1" si="27"/>
        <v>0</v>
      </c>
      <c r="N140">
        <f t="shared" ca="1" si="27"/>
        <v>0</v>
      </c>
      <c r="P140" cm="1">
        <f t="array" aca="1" ref="P140" ca="1">INDIRECT($A$1&amp;P$1&amp;$A140)</f>
        <v>0</v>
      </c>
      <c r="Q140" cm="1">
        <f t="array" aca="1" ref="Q140" ca="1">INDIRECT($A$1&amp;Q$1&amp;$A140)</f>
        <v>0</v>
      </c>
      <c r="R140" cm="1">
        <f t="array" aca="1" ref="R140" ca="1">INDIRECT($A$1&amp;R$1&amp;$A140)</f>
        <v>0</v>
      </c>
      <c r="S140" cm="1">
        <f t="array" aca="1" ref="S140" ca="1">INDIRECT($A$1&amp;S$1&amp;$A140)</f>
        <v>0</v>
      </c>
      <c r="T140" cm="1">
        <f t="array" aca="1" ref="T140" ca="1">INDIRECT($A$1&amp;T$1&amp;$A140)</f>
        <v>0</v>
      </c>
      <c r="U140" t="str" cm="1">
        <f t="array" aca="1" ref="U140" ca="1">INDIRECT($A$1&amp;U$1&amp;$A140)</f>
        <v>disponible</v>
      </c>
      <c r="V140" t="str" cm="1">
        <f t="array" aca="1" ref="V140" ca="1">INDIRECT($A$1&amp;V$1&amp;$A140)</f>
        <v>disponible</v>
      </c>
      <c r="W140" cm="1">
        <f t="array" aca="1" ref="W140" ca="1">INDIRECT($A$1&amp;W$1&amp;$A140)</f>
        <v>0</v>
      </c>
      <c r="X140" cm="1">
        <f t="array" aca="1" ref="X140" ca="1">INDIRECT($A$1&amp;X$1&amp;$A140)</f>
        <v>0</v>
      </c>
      <c r="Y140" t="str" cm="1">
        <f t="array" aca="1" ref="Y140" ca="1">INDIRECT($A$1&amp;Y$1&amp;$A140)</f>
        <v>disponible</v>
      </c>
      <c r="Z140" cm="1">
        <f t="array" aca="1" ref="Z140" ca="1">INDIRECT($A$1&amp;Z$1&amp;$A140)</f>
        <v>0</v>
      </c>
      <c r="AA140" cm="1">
        <f t="array" aca="1" ref="AA140" ca="1">INDIRECT($A$1&amp;AA$1&amp;$A140)</f>
        <v>0</v>
      </c>
      <c r="AB140" cm="1">
        <f t="array" aca="1" ref="AB140" ca="1">INDIRECT($A$1&amp;AB$1&amp;$A140)</f>
        <v>0</v>
      </c>
      <c r="AC140" cm="1">
        <f t="array" aca="1" ref="AC140" ca="1">INDIRECT($A$1&amp;AC$1&amp;$A140)</f>
        <v>0</v>
      </c>
      <c r="AD140" cm="1">
        <f t="array" aca="1" ref="AD140" ca="1">INDIRECT($A$1&amp;AD$1&amp;$A140)</f>
        <v>0</v>
      </c>
      <c r="AE140" cm="1">
        <f t="array" aca="1" ref="AE140" ca="1">INDIRECT($A$1&amp;AE$1&amp;$A140)</f>
        <v>0</v>
      </c>
      <c r="AF140" cm="1">
        <f t="array" aca="1" ref="AF140" ca="1">INDIRECT($A$1&amp;AF$1&amp;$A140)</f>
        <v>0</v>
      </c>
      <c r="AG140" cm="1">
        <f t="array" aca="1" ref="AG140" ca="1">INDIRECT($A$1&amp;AG$1&amp;$A140)</f>
        <v>0</v>
      </c>
      <c r="AH140" cm="1">
        <f t="array" aca="1" ref="AH140" ca="1">INDIRECT($A$1&amp;AH$1&amp;$A140)</f>
        <v>0</v>
      </c>
      <c r="AI140" cm="1">
        <f t="array" aca="1" ref="AI140" ca="1">INDIRECT($A$1&amp;AI$1&amp;$A140)</f>
        <v>0</v>
      </c>
      <c r="AJ140" cm="1">
        <f t="array" aca="1" ref="AJ140" ca="1">INDIRECT($A$1&amp;AJ$1&amp;$A140)</f>
        <v>0</v>
      </c>
      <c r="AK140" cm="1">
        <f t="array" aca="1" ref="AK140" ca="1">INDIRECT($A$1&amp;AK$1&amp;$A140)</f>
        <v>0</v>
      </c>
      <c r="AM140">
        <f t="shared" ca="1" si="28"/>
        <v>0</v>
      </c>
      <c r="AN140">
        <f t="shared" ca="1" si="28"/>
        <v>0</v>
      </c>
      <c r="AO140">
        <f t="shared" ca="1" si="28"/>
        <v>0</v>
      </c>
      <c r="AP140">
        <f t="shared" ca="1" si="28"/>
        <v>0</v>
      </c>
      <c r="AQ140">
        <f t="shared" ca="1" si="28"/>
        <v>0</v>
      </c>
      <c r="AR140">
        <f t="shared" ca="1" si="28"/>
        <v>0</v>
      </c>
      <c r="AS140">
        <f t="shared" ca="1" si="28"/>
        <v>0</v>
      </c>
      <c r="AU140" cm="1">
        <f t="array" aca="1" ref="AU140" ca="1">INDIRECT($A$1&amp;AU$1&amp;$A140)</f>
        <v>0</v>
      </c>
      <c r="AV140" cm="1">
        <f t="array" aca="1" ref="AV140" ca="1">INDIRECT($A$1&amp;AV$1&amp;$A140)</f>
        <v>0</v>
      </c>
      <c r="AW140" cm="1">
        <f t="array" aca="1" ref="AW140" ca="1">INDIRECT($A$1&amp;AW$1&amp;$A140)</f>
        <v>0</v>
      </c>
      <c r="AX140" cm="1">
        <f t="array" aca="1" ref="AX140" ca="1">INDIRECT($A$1&amp;AX$1&amp;$A140)</f>
        <v>0</v>
      </c>
      <c r="AY140" cm="1">
        <f t="array" aca="1" ref="AY140" ca="1">INDIRECT($A$1&amp;AY$1&amp;$A140)</f>
        <v>0</v>
      </c>
      <c r="AZ140" cm="1">
        <f t="array" aca="1" ref="AZ140" ca="1">INDIRECT($A$1&amp;AZ$1&amp;$A140)</f>
        <v>0</v>
      </c>
      <c r="BA140" cm="1">
        <f t="array" aca="1" ref="BA140" ca="1">INDIRECT($A$1&amp;BA$1&amp;$A140)</f>
        <v>0</v>
      </c>
      <c r="BB140" cm="1">
        <f t="array" aca="1" ref="BB140" ca="1">INDIRECT($A$1&amp;BB$1&amp;$A140)</f>
        <v>0</v>
      </c>
      <c r="BC140" cm="1">
        <f t="array" aca="1" ref="BC140" ca="1">INDIRECT($A$1&amp;BC$1&amp;$A140)</f>
        <v>0</v>
      </c>
      <c r="BD140" cm="1">
        <f t="array" aca="1" ref="BD140" ca="1">INDIRECT($A$1&amp;BD$1&amp;$A140)</f>
        <v>0</v>
      </c>
      <c r="BE140" cm="1">
        <f t="array" aca="1" ref="BE140" ca="1">INDIRECT($A$1&amp;BE$1&amp;$A140)</f>
        <v>0</v>
      </c>
      <c r="BF140" cm="1">
        <f t="array" aca="1" ref="BF140" ca="1">INDIRECT($A$1&amp;BF$1&amp;$A140)</f>
        <v>0</v>
      </c>
      <c r="BG140" cm="1">
        <f t="array" aca="1" ref="BG140" ca="1">INDIRECT($A$1&amp;BG$1&amp;$A140)</f>
        <v>0</v>
      </c>
      <c r="BH140" cm="1">
        <f t="array" aca="1" ref="BH140" ca="1">INDIRECT($A$1&amp;BH$1&amp;$A140)</f>
        <v>0</v>
      </c>
      <c r="BI140" cm="1">
        <f t="array" aca="1" ref="BI140" ca="1">INDIRECT($A$1&amp;BI$1&amp;$A140)</f>
        <v>0</v>
      </c>
      <c r="BJ140" cm="1">
        <f t="array" aca="1" ref="BJ140" ca="1">INDIRECT($A$1&amp;BJ$1&amp;$A140)</f>
        <v>0</v>
      </c>
      <c r="BK140" cm="1">
        <f t="array" aca="1" ref="BK140" ca="1">INDIRECT($A$1&amp;BK$1&amp;$A140)</f>
        <v>0</v>
      </c>
      <c r="BL140" cm="1">
        <f t="array" aca="1" ref="BL140" ca="1">INDIRECT($A$1&amp;BL$1&amp;$A140)</f>
        <v>0</v>
      </c>
      <c r="BM140" cm="1">
        <f t="array" aca="1" ref="BM140" ca="1">INDIRECT($A$1&amp;BM$1&amp;$A140)</f>
        <v>0</v>
      </c>
      <c r="BN140" cm="1">
        <f t="array" aca="1" ref="BN140" ca="1">INDIRECT($A$1&amp;BN$1&amp;$A140)</f>
        <v>0</v>
      </c>
      <c r="BO140" cm="1">
        <f t="array" aca="1" ref="BO140" ca="1">INDIRECT($A$1&amp;BO$1&amp;$A140)</f>
        <v>0</v>
      </c>
      <c r="BP140" cm="1">
        <f t="array" aca="1" ref="BP140" ca="1">INDIRECT($A$1&amp;BP$1&amp;$A140)</f>
        <v>0</v>
      </c>
      <c r="BQ140" cm="1">
        <f t="array" aca="1" ref="BQ140" ca="1">INDIRECT($A$1&amp;BQ$1&amp;$A140)</f>
        <v>0</v>
      </c>
      <c r="BR140" cm="1">
        <f t="array" aca="1" ref="BR140" ca="1">INDIRECT($A$1&amp;BR$1&amp;$A140)</f>
        <v>0</v>
      </c>
      <c r="BS140" cm="1">
        <f t="array" aca="1" ref="BS140" ca="1">INDIRECT($A$1&amp;BS$1&amp;$A140)</f>
        <v>0</v>
      </c>
      <c r="BT140" cm="1">
        <f t="array" aca="1" ref="BT140" ca="1">INDIRECT($A$1&amp;BT$1&amp;$A140)</f>
        <v>0</v>
      </c>
      <c r="BU140" cm="1">
        <f t="array" aca="1" ref="BU140" ca="1">INDIRECT($A$1&amp;BU$1&amp;$A140)</f>
        <v>0</v>
      </c>
    </row>
    <row r="141" spans="1:73" x14ac:dyDescent="0.35">
      <c r="A141" s="65">
        <f t="shared" si="18"/>
        <v>126</v>
      </c>
      <c r="C141" t="str" cm="1">
        <f t="array" aca="1" ref="C141" ca="1">INDIRECT($A$1&amp;C$1&amp;$A141)</f>
        <v>marche_fada n'gourma</v>
      </c>
      <c r="D141">
        <f t="shared" ca="1" si="27"/>
        <v>0</v>
      </c>
      <c r="E141">
        <f t="shared" ca="1" si="27"/>
        <v>0</v>
      </c>
      <c r="F141">
        <f t="shared" ca="1" si="27"/>
        <v>0</v>
      </c>
      <c r="G141">
        <f t="shared" ca="1" si="27"/>
        <v>0</v>
      </c>
      <c r="H141">
        <f t="shared" ca="1" si="27"/>
        <v>0</v>
      </c>
      <c r="I141">
        <f t="shared" ca="1" si="27"/>
        <v>0</v>
      </c>
      <c r="J141">
        <f t="shared" ca="1" si="27"/>
        <v>0</v>
      </c>
      <c r="K141">
        <f t="shared" ca="1" si="27"/>
        <v>0</v>
      </c>
      <c r="L141">
        <f t="shared" ca="1" si="27"/>
        <v>0</v>
      </c>
      <c r="M141">
        <f t="shared" ca="1" si="27"/>
        <v>0</v>
      </c>
      <c r="N141">
        <f t="shared" ca="1" si="27"/>
        <v>0</v>
      </c>
      <c r="P141" cm="1">
        <f t="array" aca="1" ref="P141" ca="1">INDIRECT($A$1&amp;P$1&amp;$A141)</f>
        <v>0</v>
      </c>
      <c r="Q141" cm="1">
        <f t="array" aca="1" ref="Q141" ca="1">INDIRECT($A$1&amp;Q$1&amp;$A141)</f>
        <v>0</v>
      </c>
      <c r="R141" cm="1">
        <f t="array" aca="1" ref="R141" ca="1">INDIRECT($A$1&amp;R$1&amp;$A141)</f>
        <v>0</v>
      </c>
      <c r="S141" cm="1">
        <f t="array" aca="1" ref="S141" ca="1">INDIRECT($A$1&amp;S$1&amp;$A141)</f>
        <v>0</v>
      </c>
      <c r="T141" cm="1">
        <f t="array" aca="1" ref="T141" ca="1">INDIRECT($A$1&amp;T$1&amp;$A141)</f>
        <v>0</v>
      </c>
      <c r="U141" cm="1">
        <f t="array" aca="1" ref="U141" ca="1">INDIRECT($A$1&amp;U$1&amp;$A141)</f>
        <v>0</v>
      </c>
      <c r="V141" cm="1">
        <f t="array" aca="1" ref="V141" ca="1">INDIRECT($A$1&amp;V$1&amp;$A141)</f>
        <v>0</v>
      </c>
      <c r="W141" cm="1">
        <f t="array" aca="1" ref="W141" ca="1">INDIRECT($A$1&amp;W$1&amp;$A141)</f>
        <v>0</v>
      </c>
      <c r="X141" cm="1">
        <f t="array" aca="1" ref="X141" ca="1">INDIRECT($A$1&amp;X$1&amp;$A141)</f>
        <v>0</v>
      </c>
      <c r="Y141" cm="1">
        <f t="array" aca="1" ref="Y141" ca="1">INDIRECT($A$1&amp;Y$1&amp;$A141)</f>
        <v>0</v>
      </c>
      <c r="Z141" cm="1">
        <f t="array" aca="1" ref="Z141" ca="1">INDIRECT($A$1&amp;Z$1&amp;$A141)</f>
        <v>0</v>
      </c>
      <c r="AA141" cm="1">
        <f t="array" aca="1" ref="AA141" ca="1">INDIRECT($A$1&amp;AA$1&amp;$A141)</f>
        <v>0</v>
      </c>
      <c r="AB141" cm="1">
        <f t="array" aca="1" ref="AB141" ca="1">INDIRECT($A$1&amp;AB$1&amp;$A141)</f>
        <v>0</v>
      </c>
      <c r="AC141" cm="1">
        <f t="array" aca="1" ref="AC141" ca="1">INDIRECT($A$1&amp;AC$1&amp;$A141)</f>
        <v>0</v>
      </c>
      <c r="AD141" cm="1">
        <f t="array" aca="1" ref="AD141" ca="1">INDIRECT($A$1&amp;AD$1&amp;$A141)</f>
        <v>0</v>
      </c>
      <c r="AE141" cm="1">
        <f t="array" aca="1" ref="AE141" ca="1">INDIRECT($A$1&amp;AE$1&amp;$A141)</f>
        <v>0</v>
      </c>
      <c r="AF141" cm="1">
        <f t="array" aca="1" ref="AF141" ca="1">INDIRECT($A$1&amp;AF$1&amp;$A141)</f>
        <v>0</v>
      </c>
      <c r="AG141" cm="1">
        <f t="array" aca="1" ref="AG141" ca="1">INDIRECT($A$1&amp;AG$1&amp;$A141)</f>
        <v>0</v>
      </c>
      <c r="AH141" cm="1">
        <f t="array" aca="1" ref="AH141" ca="1">INDIRECT($A$1&amp;AH$1&amp;$A141)</f>
        <v>0</v>
      </c>
      <c r="AI141" cm="1">
        <f t="array" aca="1" ref="AI141" ca="1">INDIRECT($A$1&amp;AI$1&amp;$A141)</f>
        <v>0</v>
      </c>
      <c r="AJ141" t="str" cm="1">
        <f t="array" aca="1" ref="AJ141" ca="1">INDIRECT($A$1&amp;AJ$1&amp;$A141)</f>
        <v>disponible</v>
      </c>
      <c r="AK141" cm="1">
        <f t="array" aca="1" ref="AK141" ca="1">INDIRECT($A$1&amp;AK$1&amp;$A141)</f>
        <v>0</v>
      </c>
      <c r="AM141">
        <f t="shared" ca="1" si="28"/>
        <v>0</v>
      </c>
      <c r="AN141">
        <f t="shared" ca="1" si="28"/>
        <v>0</v>
      </c>
      <c r="AO141">
        <f t="shared" ca="1" si="28"/>
        <v>0</v>
      </c>
      <c r="AP141">
        <f t="shared" ca="1" si="28"/>
        <v>0</v>
      </c>
      <c r="AQ141">
        <f t="shared" ca="1" si="28"/>
        <v>0</v>
      </c>
      <c r="AR141">
        <f t="shared" ca="1" si="28"/>
        <v>0</v>
      </c>
      <c r="AS141">
        <f t="shared" ca="1" si="28"/>
        <v>0</v>
      </c>
      <c r="AU141" cm="1">
        <f t="array" aca="1" ref="AU141" ca="1">INDIRECT($A$1&amp;AU$1&amp;$A141)</f>
        <v>0</v>
      </c>
      <c r="AV141" cm="1">
        <f t="array" aca="1" ref="AV141" ca="1">INDIRECT($A$1&amp;AV$1&amp;$A141)</f>
        <v>0</v>
      </c>
      <c r="AW141" cm="1">
        <f t="array" aca="1" ref="AW141" ca="1">INDIRECT($A$1&amp;AW$1&amp;$A141)</f>
        <v>0</v>
      </c>
      <c r="AX141" cm="1">
        <f t="array" aca="1" ref="AX141" ca="1">INDIRECT($A$1&amp;AX$1&amp;$A141)</f>
        <v>0</v>
      </c>
      <c r="AY141" cm="1">
        <f t="array" aca="1" ref="AY141" ca="1">INDIRECT($A$1&amp;AY$1&amp;$A141)</f>
        <v>0</v>
      </c>
      <c r="AZ141" cm="1">
        <f t="array" aca="1" ref="AZ141" ca="1">INDIRECT($A$1&amp;AZ$1&amp;$A141)</f>
        <v>0</v>
      </c>
      <c r="BA141" cm="1">
        <f t="array" aca="1" ref="BA141" ca="1">INDIRECT($A$1&amp;BA$1&amp;$A141)</f>
        <v>0</v>
      </c>
      <c r="BB141" cm="1">
        <f t="array" aca="1" ref="BB141" ca="1">INDIRECT($A$1&amp;BB$1&amp;$A141)</f>
        <v>0</v>
      </c>
      <c r="BC141" cm="1">
        <f t="array" aca="1" ref="BC141" ca="1">INDIRECT($A$1&amp;BC$1&amp;$A141)</f>
        <v>0</v>
      </c>
      <c r="BD141" cm="1">
        <f t="array" aca="1" ref="BD141" ca="1">INDIRECT($A$1&amp;BD$1&amp;$A141)</f>
        <v>0</v>
      </c>
      <c r="BE141" cm="1">
        <f t="array" aca="1" ref="BE141" ca="1">INDIRECT($A$1&amp;BE$1&amp;$A141)</f>
        <v>0</v>
      </c>
      <c r="BF141" cm="1">
        <f t="array" aca="1" ref="BF141" ca="1">INDIRECT($A$1&amp;BF$1&amp;$A141)</f>
        <v>0</v>
      </c>
      <c r="BG141" cm="1">
        <f t="array" aca="1" ref="BG141" ca="1">INDIRECT($A$1&amp;BG$1&amp;$A141)</f>
        <v>0</v>
      </c>
      <c r="BH141" cm="1">
        <f t="array" aca="1" ref="BH141" ca="1">INDIRECT($A$1&amp;BH$1&amp;$A141)</f>
        <v>0</v>
      </c>
      <c r="BI141" cm="1">
        <f t="array" aca="1" ref="BI141" ca="1">INDIRECT($A$1&amp;BI$1&amp;$A141)</f>
        <v>0</v>
      </c>
      <c r="BJ141" cm="1">
        <f t="array" aca="1" ref="BJ141" ca="1">INDIRECT($A$1&amp;BJ$1&amp;$A141)</f>
        <v>0</v>
      </c>
      <c r="BK141" cm="1">
        <f t="array" aca="1" ref="BK141" ca="1">INDIRECT($A$1&amp;BK$1&amp;$A141)</f>
        <v>0</v>
      </c>
      <c r="BL141" cm="1">
        <f t="array" aca="1" ref="BL141" ca="1">INDIRECT($A$1&amp;BL$1&amp;$A141)</f>
        <v>0</v>
      </c>
      <c r="BM141" cm="1">
        <f t="array" aca="1" ref="BM141" ca="1">INDIRECT($A$1&amp;BM$1&amp;$A141)</f>
        <v>0</v>
      </c>
      <c r="BN141" cm="1">
        <f t="array" aca="1" ref="BN141" ca="1">INDIRECT($A$1&amp;BN$1&amp;$A141)</f>
        <v>0</v>
      </c>
      <c r="BO141" cm="1">
        <f t="array" aca="1" ref="BO141" ca="1">INDIRECT($A$1&amp;BO$1&amp;$A141)</f>
        <v>0</v>
      </c>
      <c r="BP141" cm="1">
        <f t="array" aca="1" ref="BP141" ca="1">INDIRECT($A$1&amp;BP$1&amp;$A141)</f>
        <v>0</v>
      </c>
      <c r="BQ141" cm="1">
        <f t="array" aca="1" ref="BQ141" ca="1">INDIRECT($A$1&amp;BQ$1&amp;$A141)</f>
        <v>0</v>
      </c>
      <c r="BR141" cm="1">
        <f t="array" aca="1" ref="BR141" ca="1">INDIRECT($A$1&amp;BR$1&amp;$A141)</f>
        <v>0</v>
      </c>
      <c r="BS141" cm="1">
        <f t="array" aca="1" ref="BS141" ca="1">INDIRECT($A$1&amp;BS$1&amp;$A141)</f>
        <v>0</v>
      </c>
      <c r="BT141" cm="1">
        <f t="array" aca="1" ref="BT141" ca="1">INDIRECT($A$1&amp;BT$1&amp;$A141)</f>
        <v>0</v>
      </c>
      <c r="BU141" cm="1">
        <f t="array" aca="1" ref="BU141" ca="1">INDIRECT($A$1&amp;BU$1&amp;$A141)</f>
        <v>0</v>
      </c>
    </row>
    <row r="142" spans="1:73" x14ac:dyDescent="0.35">
      <c r="A142" s="65">
        <f t="shared" si="18"/>
        <v>127</v>
      </c>
      <c r="C142" t="str" cm="1">
        <f t="array" aca="1" ref="C142" ca="1">INDIRECT($A$1&amp;C$1&amp;$A142)</f>
        <v>marche_fada n'gourma</v>
      </c>
      <c r="D142">
        <f t="shared" ca="1" si="27"/>
        <v>0</v>
      </c>
      <c r="E142">
        <f t="shared" ca="1" si="27"/>
        <v>0</v>
      </c>
      <c r="F142">
        <f t="shared" ca="1" si="27"/>
        <v>0</v>
      </c>
      <c r="G142">
        <f t="shared" ca="1" si="27"/>
        <v>0</v>
      </c>
      <c r="H142">
        <f t="shared" ca="1" si="27"/>
        <v>0</v>
      </c>
      <c r="I142">
        <f t="shared" ca="1" si="27"/>
        <v>0</v>
      </c>
      <c r="J142">
        <f t="shared" ca="1" si="27"/>
        <v>0</v>
      </c>
      <c r="K142">
        <f t="shared" ca="1" si="27"/>
        <v>0</v>
      </c>
      <c r="L142">
        <f t="shared" ca="1" si="27"/>
        <v>0</v>
      </c>
      <c r="M142">
        <f t="shared" ca="1" si="27"/>
        <v>0</v>
      </c>
      <c r="N142">
        <f t="shared" ca="1" si="27"/>
        <v>0</v>
      </c>
      <c r="P142" cm="1">
        <f t="array" aca="1" ref="P142" ca="1">INDIRECT($A$1&amp;P$1&amp;$A142)</f>
        <v>0</v>
      </c>
      <c r="Q142" cm="1">
        <f t="array" aca="1" ref="Q142" ca="1">INDIRECT($A$1&amp;Q$1&amp;$A142)</f>
        <v>0</v>
      </c>
      <c r="R142" cm="1">
        <f t="array" aca="1" ref="R142" ca="1">INDIRECT($A$1&amp;R$1&amp;$A142)</f>
        <v>0</v>
      </c>
      <c r="S142" cm="1">
        <f t="array" aca="1" ref="S142" ca="1">INDIRECT($A$1&amp;S$1&amp;$A142)</f>
        <v>0</v>
      </c>
      <c r="T142" cm="1">
        <f t="array" aca="1" ref="T142" ca="1">INDIRECT($A$1&amp;T$1&amp;$A142)</f>
        <v>0</v>
      </c>
      <c r="U142" cm="1">
        <f t="array" aca="1" ref="U142" ca="1">INDIRECT($A$1&amp;U$1&amp;$A142)</f>
        <v>0</v>
      </c>
      <c r="V142" cm="1">
        <f t="array" aca="1" ref="V142" ca="1">INDIRECT($A$1&amp;V$1&amp;$A142)</f>
        <v>0</v>
      </c>
      <c r="W142" t="str" cm="1">
        <f t="array" aca="1" ref="W142" ca="1">INDIRECT($A$1&amp;W$1&amp;$A142)</f>
        <v>disponible</v>
      </c>
      <c r="X142" t="str" cm="1">
        <f t="array" aca="1" ref="X142" ca="1">INDIRECT($A$1&amp;X$1&amp;$A142)</f>
        <v>disponible</v>
      </c>
      <c r="Y142" cm="1">
        <f t="array" aca="1" ref="Y142" ca="1">INDIRECT($A$1&amp;Y$1&amp;$A142)</f>
        <v>0</v>
      </c>
      <c r="Z142" cm="1">
        <f t="array" aca="1" ref="Z142" ca="1">INDIRECT($A$1&amp;Z$1&amp;$A142)</f>
        <v>0</v>
      </c>
      <c r="AA142" cm="1">
        <f t="array" aca="1" ref="AA142" ca="1">INDIRECT($A$1&amp;AA$1&amp;$A142)</f>
        <v>0</v>
      </c>
      <c r="AB142" cm="1">
        <f t="array" aca="1" ref="AB142" ca="1">INDIRECT($A$1&amp;AB$1&amp;$A142)</f>
        <v>0</v>
      </c>
      <c r="AC142" cm="1">
        <f t="array" aca="1" ref="AC142" ca="1">INDIRECT($A$1&amp;AC$1&amp;$A142)</f>
        <v>0</v>
      </c>
      <c r="AD142" cm="1">
        <f t="array" aca="1" ref="AD142" ca="1">INDIRECT($A$1&amp;AD$1&amp;$A142)</f>
        <v>0</v>
      </c>
      <c r="AE142" cm="1">
        <f t="array" aca="1" ref="AE142" ca="1">INDIRECT($A$1&amp;AE$1&amp;$A142)</f>
        <v>0</v>
      </c>
      <c r="AF142" cm="1">
        <f t="array" aca="1" ref="AF142" ca="1">INDIRECT($A$1&amp;AF$1&amp;$A142)</f>
        <v>0</v>
      </c>
      <c r="AG142" cm="1">
        <f t="array" aca="1" ref="AG142" ca="1">INDIRECT($A$1&amp;AG$1&amp;$A142)</f>
        <v>0</v>
      </c>
      <c r="AH142" cm="1">
        <f t="array" aca="1" ref="AH142" ca="1">INDIRECT($A$1&amp;AH$1&amp;$A142)</f>
        <v>0</v>
      </c>
      <c r="AI142" cm="1">
        <f t="array" aca="1" ref="AI142" ca="1">INDIRECT($A$1&amp;AI$1&amp;$A142)</f>
        <v>0</v>
      </c>
      <c r="AJ142" cm="1">
        <f t="array" aca="1" ref="AJ142" ca="1">INDIRECT($A$1&amp;AJ$1&amp;$A142)</f>
        <v>0</v>
      </c>
      <c r="AK142" cm="1">
        <f t="array" aca="1" ref="AK142" ca="1">INDIRECT($A$1&amp;AK$1&amp;$A142)</f>
        <v>0</v>
      </c>
      <c r="AM142">
        <f t="shared" ca="1" si="28"/>
        <v>0</v>
      </c>
      <c r="AN142">
        <f t="shared" ca="1" si="28"/>
        <v>0</v>
      </c>
      <c r="AO142">
        <f t="shared" ca="1" si="28"/>
        <v>0</v>
      </c>
      <c r="AP142">
        <f t="shared" ca="1" si="28"/>
        <v>0</v>
      </c>
      <c r="AQ142">
        <f t="shared" ca="1" si="28"/>
        <v>0</v>
      </c>
      <c r="AR142">
        <f t="shared" ca="1" si="28"/>
        <v>0</v>
      </c>
      <c r="AS142">
        <f t="shared" ca="1" si="28"/>
        <v>0</v>
      </c>
      <c r="AU142" cm="1">
        <f t="array" aca="1" ref="AU142" ca="1">INDIRECT($A$1&amp;AU$1&amp;$A142)</f>
        <v>0</v>
      </c>
      <c r="AV142" cm="1">
        <f t="array" aca="1" ref="AV142" ca="1">INDIRECT($A$1&amp;AV$1&amp;$A142)</f>
        <v>0</v>
      </c>
      <c r="AW142" cm="1">
        <f t="array" aca="1" ref="AW142" ca="1">INDIRECT($A$1&amp;AW$1&amp;$A142)</f>
        <v>0</v>
      </c>
      <c r="AX142" cm="1">
        <f t="array" aca="1" ref="AX142" ca="1">INDIRECT($A$1&amp;AX$1&amp;$A142)</f>
        <v>0</v>
      </c>
      <c r="AY142" cm="1">
        <f t="array" aca="1" ref="AY142" ca="1">INDIRECT($A$1&amp;AY$1&amp;$A142)</f>
        <v>0</v>
      </c>
      <c r="AZ142" cm="1">
        <f t="array" aca="1" ref="AZ142" ca="1">INDIRECT($A$1&amp;AZ$1&amp;$A142)</f>
        <v>0</v>
      </c>
      <c r="BA142" cm="1">
        <f t="array" aca="1" ref="BA142" ca="1">INDIRECT($A$1&amp;BA$1&amp;$A142)</f>
        <v>0</v>
      </c>
      <c r="BB142" cm="1">
        <f t="array" aca="1" ref="BB142" ca="1">INDIRECT($A$1&amp;BB$1&amp;$A142)</f>
        <v>0</v>
      </c>
      <c r="BC142" cm="1">
        <f t="array" aca="1" ref="BC142" ca="1">INDIRECT($A$1&amp;BC$1&amp;$A142)</f>
        <v>0</v>
      </c>
      <c r="BD142" cm="1">
        <f t="array" aca="1" ref="BD142" ca="1">INDIRECT($A$1&amp;BD$1&amp;$A142)</f>
        <v>0</v>
      </c>
      <c r="BE142" cm="1">
        <f t="array" aca="1" ref="BE142" ca="1">INDIRECT($A$1&amp;BE$1&amp;$A142)</f>
        <v>0</v>
      </c>
      <c r="BF142" cm="1">
        <f t="array" aca="1" ref="BF142" ca="1">INDIRECT($A$1&amp;BF$1&amp;$A142)</f>
        <v>0</v>
      </c>
      <c r="BG142" cm="1">
        <f t="array" aca="1" ref="BG142" ca="1">INDIRECT($A$1&amp;BG$1&amp;$A142)</f>
        <v>0</v>
      </c>
      <c r="BH142" cm="1">
        <f t="array" aca="1" ref="BH142" ca="1">INDIRECT($A$1&amp;BH$1&amp;$A142)</f>
        <v>0</v>
      </c>
      <c r="BI142" cm="1">
        <f t="array" aca="1" ref="BI142" ca="1">INDIRECT($A$1&amp;BI$1&amp;$A142)</f>
        <v>0</v>
      </c>
      <c r="BJ142" cm="1">
        <f t="array" aca="1" ref="BJ142" ca="1">INDIRECT($A$1&amp;BJ$1&amp;$A142)</f>
        <v>0</v>
      </c>
      <c r="BK142" cm="1">
        <f t="array" aca="1" ref="BK142" ca="1">INDIRECT($A$1&amp;BK$1&amp;$A142)</f>
        <v>0</v>
      </c>
      <c r="BL142" cm="1">
        <f t="array" aca="1" ref="BL142" ca="1">INDIRECT($A$1&amp;BL$1&amp;$A142)</f>
        <v>0</v>
      </c>
      <c r="BM142" cm="1">
        <f t="array" aca="1" ref="BM142" ca="1">INDIRECT($A$1&amp;BM$1&amp;$A142)</f>
        <v>0</v>
      </c>
      <c r="BN142" cm="1">
        <f t="array" aca="1" ref="BN142" ca="1">INDIRECT($A$1&amp;BN$1&amp;$A142)</f>
        <v>0</v>
      </c>
      <c r="BO142" cm="1">
        <f t="array" aca="1" ref="BO142" ca="1">INDIRECT($A$1&amp;BO$1&amp;$A142)</f>
        <v>0</v>
      </c>
      <c r="BP142" cm="1">
        <f t="array" aca="1" ref="BP142" ca="1">INDIRECT($A$1&amp;BP$1&amp;$A142)</f>
        <v>0</v>
      </c>
      <c r="BQ142" cm="1">
        <f t="array" aca="1" ref="BQ142" ca="1">INDIRECT($A$1&amp;BQ$1&amp;$A142)</f>
        <v>0</v>
      </c>
      <c r="BR142" cm="1">
        <f t="array" aca="1" ref="BR142" ca="1">INDIRECT($A$1&amp;BR$1&amp;$A142)</f>
        <v>0</v>
      </c>
      <c r="BS142" cm="1">
        <f t="array" aca="1" ref="BS142" ca="1">INDIRECT($A$1&amp;BS$1&amp;$A142)</f>
        <v>0</v>
      </c>
      <c r="BT142" cm="1">
        <f t="array" aca="1" ref="BT142" ca="1">INDIRECT($A$1&amp;BT$1&amp;$A142)</f>
        <v>0</v>
      </c>
      <c r="BU142" cm="1">
        <f t="array" aca="1" ref="BU142" ca="1">INDIRECT($A$1&amp;BU$1&amp;$A142)</f>
        <v>0</v>
      </c>
    </row>
    <row r="143" spans="1:73" x14ac:dyDescent="0.35">
      <c r="A143" s="65">
        <f t="shared" si="18"/>
        <v>128</v>
      </c>
      <c r="C143" t="str" cm="1">
        <f t="array" aca="1" ref="C143" ca="1">INDIRECT($A$1&amp;C$1&amp;$A143)</f>
        <v>marche_dedougou</v>
      </c>
      <c r="D143">
        <f t="shared" ca="1" si="27"/>
        <v>0</v>
      </c>
      <c r="E143">
        <f t="shared" ca="1" si="27"/>
        <v>0</v>
      </c>
      <c r="F143">
        <f t="shared" ca="1" si="27"/>
        <v>0</v>
      </c>
      <c r="G143">
        <f t="shared" ca="1" si="27"/>
        <v>0</v>
      </c>
      <c r="H143">
        <f t="shared" ca="1" si="27"/>
        <v>0</v>
      </c>
      <c r="I143">
        <f t="shared" ca="1" si="27"/>
        <v>0</v>
      </c>
      <c r="J143">
        <f t="shared" ca="1" si="27"/>
        <v>0</v>
      </c>
      <c r="K143">
        <f t="shared" ca="1" si="27"/>
        <v>0</v>
      </c>
      <c r="L143">
        <f t="shared" ca="1" si="27"/>
        <v>0</v>
      </c>
      <c r="M143">
        <f t="shared" ca="1" si="27"/>
        <v>0</v>
      </c>
      <c r="N143">
        <f t="shared" ca="1" si="27"/>
        <v>0</v>
      </c>
      <c r="P143" cm="1">
        <f t="array" aca="1" ref="P143" ca="1">INDIRECT($A$1&amp;P$1&amp;$A143)</f>
        <v>0</v>
      </c>
      <c r="Q143" cm="1">
        <f t="array" aca="1" ref="Q143" ca="1">INDIRECT($A$1&amp;Q$1&amp;$A143)</f>
        <v>0</v>
      </c>
      <c r="R143" cm="1">
        <f t="array" aca="1" ref="R143" ca="1">INDIRECT($A$1&amp;R$1&amp;$A143)</f>
        <v>0</v>
      </c>
      <c r="S143" cm="1">
        <f t="array" aca="1" ref="S143" ca="1">INDIRECT($A$1&amp;S$1&amp;$A143)</f>
        <v>0</v>
      </c>
      <c r="T143" cm="1">
        <f t="array" aca="1" ref="T143" ca="1">INDIRECT($A$1&amp;T$1&amp;$A143)</f>
        <v>0</v>
      </c>
      <c r="U143" cm="1">
        <f t="array" aca="1" ref="U143" ca="1">INDIRECT($A$1&amp;U$1&amp;$A143)</f>
        <v>0</v>
      </c>
      <c r="V143" cm="1">
        <f t="array" aca="1" ref="V143" ca="1">INDIRECT($A$1&amp;V$1&amp;$A143)</f>
        <v>0</v>
      </c>
      <c r="W143" cm="1">
        <f t="array" aca="1" ref="W143" ca="1">INDIRECT($A$1&amp;W$1&amp;$A143)</f>
        <v>0</v>
      </c>
      <c r="X143" cm="1">
        <f t="array" aca="1" ref="X143" ca="1">INDIRECT($A$1&amp;X$1&amp;$A143)</f>
        <v>0</v>
      </c>
      <c r="Y143" cm="1">
        <f t="array" aca="1" ref="Y143" ca="1">INDIRECT($A$1&amp;Y$1&amp;$A143)</f>
        <v>0</v>
      </c>
      <c r="Z143" cm="1">
        <f t="array" aca="1" ref="Z143" ca="1">INDIRECT($A$1&amp;Z$1&amp;$A143)</f>
        <v>0</v>
      </c>
      <c r="AA143" cm="1">
        <f t="array" aca="1" ref="AA143" ca="1">INDIRECT($A$1&amp;AA$1&amp;$A143)</f>
        <v>0</v>
      </c>
      <c r="AB143" cm="1">
        <f t="array" aca="1" ref="AB143" ca="1">INDIRECT($A$1&amp;AB$1&amp;$A143)</f>
        <v>0</v>
      </c>
      <c r="AC143" cm="1">
        <f t="array" aca="1" ref="AC143" ca="1">INDIRECT($A$1&amp;AC$1&amp;$A143)</f>
        <v>0</v>
      </c>
      <c r="AD143" cm="1">
        <f t="array" aca="1" ref="AD143" ca="1">INDIRECT($A$1&amp;AD$1&amp;$A143)</f>
        <v>0</v>
      </c>
      <c r="AE143" cm="1">
        <f t="array" aca="1" ref="AE143" ca="1">INDIRECT($A$1&amp;AE$1&amp;$A143)</f>
        <v>0</v>
      </c>
      <c r="AF143" cm="1">
        <f t="array" aca="1" ref="AF143" ca="1">INDIRECT($A$1&amp;AF$1&amp;$A143)</f>
        <v>0</v>
      </c>
      <c r="AG143" t="str" cm="1">
        <f t="array" aca="1" ref="AG143" ca="1">INDIRECT($A$1&amp;AG$1&amp;$A143)</f>
        <v>disponible</v>
      </c>
      <c r="AH143" t="str" cm="1">
        <f t="array" aca="1" ref="AH143" ca="1">INDIRECT($A$1&amp;AH$1&amp;$A143)</f>
        <v>disponible</v>
      </c>
      <c r="AI143" cm="1">
        <f t="array" aca="1" ref="AI143" ca="1">INDIRECT($A$1&amp;AI$1&amp;$A143)</f>
        <v>0</v>
      </c>
      <c r="AJ143" t="str" cm="1">
        <f t="array" aca="1" ref="AJ143" ca="1">INDIRECT($A$1&amp;AJ$1&amp;$A143)</f>
        <v>disponible</v>
      </c>
      <c r="AK143" cm="1">
        <f t="array" aca="1" ref="AK143" ca="1">INDIRECT($A$1&amp;AK$1&amp;$A143)</f>
        <v>0</v>
      </c>
      <c r="AM143">
        <f t="shared" ca="1" si="28"/>
        <v>0</v>
      </c>
      <c r="AN143">
        <f t="shared" ca="1" si="28"/>
        <v>0</v>
      </c>
      <c r="AO143">
        <f t="shared" ca="1" si="28"/>
        <v>0</v>
      </c>
      <c r="AP143">
        <f t="shared" ca="1" si="28"/>
        <v>0</v>
      </c>
      <c r="AQ143">
        <f t="shared" ca="1" si="28"/>
        <v>0</v>
      </c>
      <c r="AR143">
        <f t="shared" ca="1" si="28"/>
        <v>0</v>
      </c>
      <c r="AS143">
        <f t="shared" ca="1" si="28"/>
        <v>0</v>
      </c>
      <c r="AU143" cm="1">
        <f t="array" aca="1" ref="AU143" ca="1">INDIRECT($A$1&amp;AU$1&amp;$A143)</f>
        <v>0</v>
      </c>
      <c r="AV143" cm="1">
        <f t="array" aca="1" ref="AV143" ca="1">INDIRECT($A$1&amp;AV$1&amp;$A143)</f>
        <v>0</v>
      </c>
      <c r="AW143" cm="1">
        <f t="array" aca="1" ref="AW143" ca="1">INDIRECT($A$1&amp;AW$1&amp;$A143)</f>
        <v>0</v>
      </c>
      <c r="AX143" cm="1">
        <f t="array" aca="1" ref="AX143" ca="1">INDIRECT($A$1&amp;AX$1&amp;$A143)</f>
        <v>0</v>
      </c>
      <c r="AY143" cm="1">
        <f t="array" aca="1" ref="AY143" ca="1">INDIRECT($A$1&amp;AY$1&amp;$A143)</f>
        <v>0</v>
      </c>
      <c r="AZ143" cm="1">
        <f t="array" aca="1" ref="AZ143" ca="1">INDIRECT($A$1&amp;AZ$1&amp;$A143)</f>
        <v>0</v>
      </c>
      <c r="BA143" cm="1">
        <f t="array" aca="1" ref="BA143" ca="1">INDIRECT($A$1&amp;BA$1&amp;$A143)</f>
        <v>0</v>
      </c>
      <c r="BB143" cm="1">
        <f t="array" aca="1" ref="BB143" ca="1">INDIRECT($A$1&amp;BB$1&amp;$A143)</f>
        <v>0</v>
      </c>
      <c r="BC143" cm="1">
        <f t="array" aca="1" ref="BC143" ca="1">INDIRECT($A$1&amp;BC$1&amp;$A143)</f>
        <v>0</v>
      </c>
      <c r="BD143" cm="1">
        <f t="array" aca="1" ref="BD143" ca="1">INDIRECT($A$1&amp;BD$1&amp;$A143)</f>
        <v>0</v>
      </c>
      <c r="BE143" cm="1">
        <f t="array" aca="1" ref="BE143" ca="1">INDIRECT($A$1&amp;BE$1&amp;$A143)</f>
        <v>0</v>
      </c>
      <c r="BF143" cm="1">
        <f t="array" aca="1" ref="BF143" ca="1">INDIRECT($A$1&amp;BF$1&amp;$A143)</f>
        <v>0</v>
      </c>
      <c r="BG143" cm="1">
        <f t="array" aca="1" ref="BG143" ca="1">INDIRECT($A$1&amp;BG$1&amp;$A143)</f>
        <v>0</v>
      </c>
      <c r="BH143" cm="1">
        <f t="array" aca="1" ref="BH143" ca="1">INDIRECT($A$1&amp;BH$1&amp;$A143)</f>
        <v>0</v>
      </c>
      <c r="BI143" cm="1">
        <f t="array" aca="1" ref="BI143" ca="1">INDIRECT($A$1&amp;BI$1&amp;$A143)</f>
        <v>0</v>
      </c>
      <c r="BJ143" cm="1">
        <f t="array" aca="1" ref="BJ143" ca="1">INDIRECT($A$1&amp;BJ$1&amp;$A143)</f>
        <v>0</v>
      </c>
      <c r="BK143" cm="1">
        <f t="array" aca="1" ref="BK143" ca="1">INDIRECT($A$1&amp;BK$1&amp;$A143)</f>
        <v>0</v>
      </c>
      <c r="BL143" cm="1">
        <f t="array" aca="1" ref="BL143" ca="1">INDIRECT($A$1&amp;BL$1&amp;$A143)</f>
        <v>0</v>
      </c>
      <c r="BM143" cm="1">
        <f t="array" aca="1" ref="BM143" ca="1">INDIRECT($A$1&amp;BM$1&amp;$A143)</f>
        <v>0</v>
      </c>
      <c r="BN143" cm="1">
        <f t="array" aca="1" ref="BN143" ca="1">INDIRECT($A$1&amp;BN$1&amp;$A143)</f>
        <v>0</v>
      </c>
      <c r="BO143" cm="1">
        <f t="array" aca="1" ref="BO143" ca="1">INDIRECT($A$1&amp;BO$1&amp;$A143)</f>
        <v>0</v>
      </c>
      <c r="BP143" cm="1">
        <f t="array" aca="1" ref="BP143" ca="1">INDIRECT($A$1&amp;BP$1&amp;$A143)</f>
        <v>0</v>
      </c>
      <c r="BQ143" cm="1">
        <f t="array" aca="1" ref="BQ143" ca="1">INDIRECT($A$1&amp;BQ$1&amp;$A143)</f>
        <v>0</v>
      </c>
      <c r="BR143" cm="1">
        <f t="array" aca="1" ref="BR143" ca="1">INDIRECT($A$1&amp;BR$1&amp;$A143)</f>
        <v>0</v>
      </c>
      <c r="BS143" cm="1">
        <f t="array" aca="1" ref="BS143" ca="1">INDIRECT($A$1&amp;BS$1&amp;$A143)</f>
        <v>0</v>
      </c>
      <c r="BT143" cm="1">
        <f t="array" aca="1" ref="BT143" ca="1">INDIRECT($A$1&amp;BT$1&amp;$A143)</f>
        <v>0</v>
      </c>
      <c r="BU143" cm="1">
        <f t="array" aca="1" ref="BU143" ca="1">INDIRECT($A$1&amp;BU$1&amp;$A143)</f>
        <v>0</v>
      </c>
    </row>
    <row r="144" spans="1:73" x14ac:dyDescent="0.35">
      <c r="A144" s="65">
        <f t="shared" si="18"/>
        <v>129</v>
      </c>
      <c r="C144" t="str" cm="1">
        <f t="array" aca="1" ref="C144" ca="1">INDIRECT($A$1&amp;C$1&amp;$A144)</f>
        <v>marché_tougan</v>
      </c>
      <c r="D144">
        <f t="shared" ca="1" si="27"/>
        <v>1</v>
      </c>
      <c r="E144">
        <f t="shared" ca="1" si="27"/>
        <v>0</v>
      </c>
      <c r="F144">
        <f t="shared" ca="1" si="27"/>
        <v>0</v>
      </c>
      <c r="G144">
        <f t="shared" ca="1" si="27"/>
        <v>0</v>
      </c>
      <c r="H144">
        <f t="shared" ca="1" si="27"/>
        <v>1</v>
      </c>
      <c r="I144">
        <f t="shared" ca="1" si="27"/>
        <v>0</v>
      </c>
      <c r="J144">
        <f t="shared" ca="1" si="27"/>
        <v>1</v>
      </c>
      <c r="K144">
        <f t="shared" ca="1" si="27"/>
        <v>1</v>
      </c>
      <c r="L144">
        <f t="shared" ca="1" si="27"/>
        <v>1</v>
      </c>
      <c r="M144">
        <f t="shared" ca="1" si="27"/>
        <v>0</v>
      </c>
      <c r="N144">
        <f t="shared" ca="1" si="27"/>
        <v>0</v>
      </c>
      <c r="P144" cm="1">
        <f t="array" aca="1" ref="P144" ca="1">INDIRECT($A$1&amp;P$1&amp;$A144)</f>
        <v>0</v>
      </c>
      <c r="Q144" t="str" cm="1">
        <f t="array" aca="1" ref="Q144" ca="1">INDIRECT($A$1&amp;Q$1&amp;$A144)</f>
        <v>peudisponible</v>
      </c>
      <c r="R144" t="str" cm="1">
        <f t="array" aca="1" ref="R144" ca="1">INDIRECT($A$1&amp;R$1&amp;$A144)</f>
        <v>disponible</v>
      </c>
      <c r="S144" t="str" cm="1">
        <f t="array" aca="1" ref="S144" ca="1">INDIRECT($A$1&amp;S$1&amp;$A144)</f>
        <v>peudisponible</v>
      </c>
      <c r="T144" t="str" cm="1">
        <f t="array" aca="1" ref="T144" ca="1">INDIRECT($A$1&amp;T$1&amp;$A144)</f>
        <v>peudisponible</v>
      </c>
      <c r="U144" t="str" cm="1">
        <f t="array" aca="1" ref="U144" ca="1">INDIRECT($A$1&amp;U$1&amp;$A144)</f>
        <v>peudisponible</v>
      </c>
      <c r="V144" t="str" cm="1">
        <f t="array" aca="1" ref="V144" ca="1">INDIRECT($A$1&amp;V$1&amp;$A144)</f>
        <v>peudisponible</v>
      </c>
      <c r="W144" cm="1">
        <f t="array" aca="1" ref="W144" ca="1">INDIRECT($A$1&amp;W$1&amp;$A144)</f>
        <v>0</v>
      </c>
      <c r="X144" t="str" cm="1">
        <f t="array" aca="1" ref="X144" ca="1">INDIRECT($A$1&amp;X$1&amp;$A144)</f>
        <v>peudisponible</v>
      </c>
      <c r="Y144" t="str" cm="1">
        <f t="array" aca="1" ref="Y144" ca="1">INDIRECT($A$1&amp;Y$1&amp;$A144)</f>
        <v>peudisponible</v>
      </c>
      <c r="Z144" t="str" cm="1">
        <f t="array" aca="1" ref="Z144" ca="1">INDIRECT($A$1&amp;Z$1&amp;$A144)</f>
        <v>peudisponible</v>
      </c>
      <c r="AA144" t="str" cm="1">
        <f t="array" aca="1" ref="AA144" ca="1">INDIRECT($A$1&amp;AA$1&amp;$A144)</f>
        <v>peudisponible</v>
      </c>
      <c r="AB144" t="str" cm="1">
        <f t="array" aca="1" ref="AB144" ca="1">INDIRECT($A$1&amp;AB$1&amp;$A144)</f>
        <v>peudisponible</v>
      </c>
      <c r="AC144" t="str" cm="1">
        <f t="array" aca="1" ref="AC144" ca="1">INDIRECT($A$1&amp;AC$1&amp;$A144)</f>
        <v>peudisponible</v>
      </c>
      <c r="AD144" t="str" cm="1">
        <f t="array" aca="1" ref="AD144" ca="1">INDIRECT($A$1&amp;AD$1&amp;$A144)</f>
        <v>peudisponible</v>
      </c>
      <c r="AE144" t="str" cm="1">
        <f t="array" aca="1" ref="AE144" ca="1">INDIRECT($A$1&amp;AE$1&amp;$A144)</f>
        <v>peudisponible</v>
      </c>
      <c r="AF144" t="str" cm="1">
        <f t="array" aca="1" ref="AF144" ca="1">INDIRECT($A$1&amp;AF$1&amp;$A144)</f>
        <v>peudisponible</v>
      </c>
      <c r="AG144" cm="1">
        <f t="array" aca="1" ref="AG144" ca="1">INDIRECT($A$1&amp;AG$1&amp;$A144)</f>
        <v>0</v>
      </c>
      <c r="AH144" cm="1">
        <f t="array" aca="1" ref="AH144" ca="1">INDIRECT($A$1&amp;AH$1&amp;$A144)</f>
        <v>0</v>
      </c>
      <c r="AI144" t="str" cm="1">
        <f t="array" aca="1" ref="AI144" ca="1">INDIRECT($A$1&amp;AI$1&amp;$A144)</f>
        <v>peudisponible</v>
      </c>
      <c r="AJ144" t="str" cm="1">
        <f t="array" aca="1" ref="AJ144" ca="1">INDIRECT($A$1&amp;AJ$1&amp;$A144)</f>
        <v>peudisponible</v>
      </c>
      <c r="AK144" t="str" cm="1">
        <f t="array" aca="1" ref="AK144" ca="1">INDIRECT($A$1&amp;AK$1&amp;$A144)</f>
        <v>peudisponible</v>
      </c>
      <c r="AM144">
        <f t="shared" ca="1" si="28"/>
        <v>0</v>
      </c>
      <c r="AN144">
        <f t="shared" ca="1" si="28"/>
        <v>1</v>
      </c>
      <c r="AO144">
        <f t="shared" ca="1" si="28"/>
        <v>0</v>
      </c>
      <c r="AP144">
        <f t="shared" ca="1" si="28"/>
        <v>1</v>
      </c>
      <c r="AQ144">
        <f t="shared" ca="1" si="28"/>
        <v>0</v>
      </c>
      <c r="AR144">
        <f t="shared" ca="1" si="28"/>
        <v>1</v>
      </c>
      <c r="AS144">
        <f t="shared" ca="1" si="28"/>
        <v>0</v>
      </c>
      <c r="AU144" cm="1">
        <f t="array" aca="1" ref="AU144" ca="1">INDIRECT($A$1&amp;AU$1&amp;$A144)</f>
        <v>0</v>
      </c>
      <c r="AV144" cm="1">
        <f t="array" aca="1" ref="AV144" ca="1">INDIRECT($A$1&amp;AV$1&amp;$A144)</f>
        <v>0</v>
      </c>
      <c r="AW144" cm="1">
        <f t="array" aca="1" ref="AW144" ca="1">INDIRECT($A$1&amp;AW$1&amp;$A144)</f>
        <v>0</v>
      </c>
      <c r="AX144" cm="1">
        <f t="array" aca="1" ref="AX144" ca="1">INDIRECT($A$1&amp;AX$1&amp;$A144)</f>
        <v>0</v>
      </c>
      <c r="AY144" cm="1">
        <f t="array" aca="1" ref="AY144" ca="1">INDIRECT($A$1&amp;AY$1&amp;$A144)</f>
        <v>0</v>
      </c>
      <c r="AZ144" cm="1">
        <f t="array" aca="1" ref="AZ144" ca="1">INDIRECT($A$1&amp;AZ$1&amp;$A144)</f>
        <v>0</v>
      </c>
      <c r="BA144" cm="1">
        <f t="array" aca="1" ref="BA144" ca="1">INDIRECT($A$1&amp;BA$1&amp;$A144)</f>
        <v>0</v>
      </c>
      <c r="BB144" cm="1">
        <f t="array" aca="1" ref="BB144" ca="1">INDIRECT($A$1&amp;BB$1&amp;$A144)</f>
        <v>0</v>
      </c>
      <c r="BC144" cm="1">
        <f t="array" aca="1" ref="BC144" ca="1">INDIRECT($A$1&amp;BC$1&amp;$A144)</f>
        <v>0</v>
      </c>
      <c r="BD144" cm="1">
        <f t="array" aca="1" ref="BD144" ca="1">INDIRECT($A$1&amp;BD$1&amp;$A144)</f>
        <v>0</v>
      </c>
      <c r="BE144" cm="1">
        <f t="array" aca="1" ref="BE144" ca="1">INDIRECT($A$1&amp;BE$1&amp;$A144)</f>
        <v>0</v>
      </c>
      <c r="BF144" cm="1">
        <f t="array" aca="1" ref="BF144" ca="1">INDIRECT($A$1&amp;BF$1&amp;$A144)</f>
        <v>0</v>
      </c>
      <c r="BG144" cm="1">
        <f t="array" aca="1" ref="BG144" ca="1">INDIRECT($A$1&amp;BG$1&amp;$A144)</f>
        <v>0</v>
      </c>
      <c r="BH144" cm="1">
        <f t="array" aca="1" ref="BH144" ca="1">INDIRECT($A$1&amp;BH$1&amp;$A144)</f>
        <v>0</v>
      </c>
      <c r="BI144" cm="1">
        <f t="array" aca="1" ref="BI144" ca="1">INDIRECT($A$1&amp;BI$1&amp;$A144)</f>
        <v>0</v>
      </c>
      <c r="BJ144" cm="1">
        <f t="array" aca="1" ref="BJ144" ca="1">INDIRECT($A$1&amp;BJ$1&amp;$A144)</f>
        <v>0</v>
      </c>
      <c r="BK144" cm="1">
        <f t="array" aca="1" ref="BK144" ca="1">INDIRECT($A$1&amp;BK$1&amp;$A144)</f>
        <v>0</v>
      </c>
      <c r="BL144" cm="1">
        <f t="array" aca="1" ref="BL144" ca="1">INDIRECT($A$1&amp;BL$1&amp;$A144)</f>
        <v>0</v>
      </c>
      <c r="BM144" cm="1">
        <f t="array" aca="1" ref="BM144" ca="1">INDIRECT($A$1&amp;BM$1&amp;$A144)</f>
        <v>0</v>
      </c>
      <c r="BN144" cm="1">
        <f t="array" aca="1" ref="BN144" ca="1">INDIRECT($A$1&amp;BN$1&amp;$A144)</f>
        <v>0</v>
      </c>
      <c r="BO144" cm="1">
        <f t="array" aca="1" ref="BO144" ca="1">INDIRECT($A$1&amp;BO$1&amp;$A144)</f>
        <v>0</v>
      </c>
      <c r="BP144" cm="1">
        <f t="array" aca="1" ref="BP144" ca="1">INDIRECT($A$1&amp;BP$1&amp;$A144)</f>
        <v>0</v>
      </c>
      <c r="BQ144" cm="1">
        <f t="array" aca="1" ref="BQ144" ca="1">INDIRECT($A$1&amp;BQ$1&amp;$A144)</f>
        <v>0</v>
      </c>
      <c r="BR144" cm="1">
        <f t="array" aca="1" ref="BR144" ca="1">INDIRECT($A$1&amp;BR$1&amp;$A144)</f>
        <v>0</v>
      </c>
      <c r="BS144" cm="1">
        <f t="array" aca="1" ref="BS144" ca="1">INDIRECT($A$1&amp;BS$1&amp;$A144)</f>
        <v>0</v>
      </c>
      <c r="BT144" cm="1">
        <f t="array" aca="1" ref="BT144" ca="1">INDIRECT($A$1&amp;BT$1&amp;$A144)</f>
        <v>0</v>
      </c>
      <c r="BU144" cm="1">
        <f t="array" aca="1" ref="BU144" ca="1">INDIRECT($A$1&amp;BU$1&amp;$A144)</f>
        <v>0</v>
      </c>
    </row>
    <row r="145" spans="1:73" x14ac:dyDescent="0.35">
      <c r="A145" s="65">
        <f t="shared" si="18"/>
        <v>130</v>
      </c>
      <c r="C145" t="str" cm="1">
        <f t="array" aca="1" ref="C145" ca="1">INDIRECT($A$1&amp;C$1&amp;$A145)</f>
        <v>marché_tougan</v>
      </c>
      <c r="D145">
        <f t="shared" ca="1" si="27"/>
        <v>0</v>
      </c>
      <c r="E145">
        <f t="shared" ca="1" si="27"/>
        <v>0</v>
      </c>
      <c r="F145">
        <f t="shared" ca="1" si="27"/>
        <v>0</v>
      </c>
      <c r="G145">
        <f t="shared" ca="1" si="27"/>
        <v>0</v>
      </c>
      <c r="H145">
        <f t="shared" ca="1" si="27"/>
        <v>0</v>
      </c>
      <c r="I145">
        <f t="shared" ca="1" si="27"/>
        <v>0</v>
      </c>
      <c r="J145">
        <f t="shared" ca="1" si="27"/>
        <v>0</v>
      </c>
      <c r="K145">
        <f t="shared" ca="1" si="27"/>
        <v>0</v>
      </c>
      <c r="L145">
        <f t="shared" ca="1" si="27"/>
        <v>0</v>
      </c>
      <c r="M145">
        <f t="shared" ca="1" si="27"/>
        <v>0</v>
      </c>
      <c r="N145">
        <f t="shared" ca="1" si="27"/>
        <v>0</v>
      </c>
      <c r="P145" t="str" cm="1">
        <f t="array" aca="1" ref="P145" ca="1">INDIRECT($A$1&amp;P$1&amp;$A145)</f>
        <v>peudisponible</v>
      </c>
      <c r="Q145" t="str" cm="1">
        <f t="array" aca="1" ref="Q145" ca="1">INDIRECT($A$1&amp;Q$1&amp;$A145)</f>
        <v>peudisponible</v>
      </c>
      <c r="R145" t="str" cm="1">
        <f t="array" aca="1" ref="R145" ca="1">INDIRECT($A$1&amp;R$1&amp;$A145)</f>
        <v>peudisponible</v>
      </c>
      <c r="S145" t="str" cm="1">
        <f t="array" aca="1" ref="S145" ca="1">INDIRECT($A$1&amp;S$1&amp;$A145)</f>
        <v>peudisponible</v>
      </c>
      <c r="T145" t="str" cm="1">
        <f t="array" aca="1" ref="T145" ca="1">INDIRECT($A$1&amp;T$1&amp;$A145)</f>
        <v>peudisponible</v>
      </c>
      <c r="U145" t="str" cm="1">
        <f t="array" aca="1" ref="U145" ca="1">INDIRECT($A$1&amp;U$1&amp;$A145)</f>
        <v>peudisponible</v>
      </c>
      <c r="V145" t="str" cm="1">
        <f t="array" aca="1" ref="V145" ca="1">INDIRECT($A$1&amp;V$1&amp;$A145)</f>
        <v>peudisponible</v>
      </c>
      <c r="W145" t="str" cm="1">
        <f t="array" aca="1" ref="W145" ca="1">INDIRECT($A$1&amp;W$1&amp;$A145)</f>
        <v>peudisponible</v>
      </c>
      <c r="X145" t="str" cm="1">
        <f t="array" aca="1" ref="X145" ca="1">INDIRECT($A$1&amp;X$1&amp;$A145)</f>
        <v>peudisponible</v>
      </c>
      <c r="Y145" t="str" cm="1">
        <f t="array" aca="1" ref="Y145" ca="1">INDIRECT($A$1&amp;Y$1&amp;$A145)</f>
        <v>peudisponible</v>
      </c>
      <c r="Z145" t="str" cm="1">
        <f t="array" aca="1" ref="Z145" ca="1">INDIRECT($A$1&amp;Z$1&amp;$A145)</f>
        <v>peudisponible</v>
      </c>
      <c r="AA145" t="str" cm="1">
        <f t="array" aca="1" ref="AA145" ca="1">INDIRECT($A$1&amp;AA$1&amp;$A145)</f>
        <v>peudisponible</v>
      </c>
      <c r="AB145" t="str" cm="1">
        <f t="array" aca="1" ref="AB145" ca="1">INDIRECT($A$1&amp;AB$1&amp;$A145)</f>
        <v>peudisponible</v>
      </c>
      <c r="AC145" t="str" cm="1">
        <f t="array" aca="1" ref="AC145" ca="1">INDIRECT($A$1&amp;AC$1&amp;$A145)</f>
        <v>peudisponible</v>
      </c>
      <c r="AD145" t="str" cm="1">
        <f t="array" aca="1" ref="AD145" ca="1">INDIRECT($A$1&amp;AD$1&amp;$A145)</f>
        <v>peudisponible</v>
      </c>
      <c r="AE145" t="str" cm="1">
        <f t="array" aca="1" ref="AE145" ca="1">INDIRECT($A$1&amp;AE$1&amp;$A145)</f>
        <v>peudisponible</v>
      </c>
      <c r="AF145" t="str" cm="1">
        <f t="array" aca="1" ref="AF145" ca="1">INDIRECT($A$1&amp;AF$1&amp;$A145)</f>
        <v>peudisponible</v>
      </c>
      <c r="AG145" t="str" cm="1">
        <f t="array" aca="1" ref="AG145" ca="1">INDIRECT($A$1&amp;AG$1&amp;$A145)</f>
        <v>peudisponible</v>
      </c>
      <c r="AH145" t="str" cm="1">
        <f t="array" aca="1" ref="AH145" ca="1">INDIRECT($A$1&amp;AH$1&amp;$A145)</f>
        <v>peudisponible</v>
      </c>
      <c r="AI145" t="str" cm="1">
        <f t="array" aca="1" ref="AI145" ca="1">INDIRECT($A$1&amp;AI$1&amp;$A145)</f>
        <v>peudisponible</v>
      </c>
      <c r="AJ145" t="str" cm="1">
        <f t="array" aca="1" ref="AJ145" ca="1">INDIRECT($A$1&amp;AJ$1&amp;$A145)</f>
        <v>peudisponible</v>
      </c>
      <c r="AK145" t="str" cm="1">
        <f t="array" aca="1" ref="AK145" ca="1">INDIRECT($A$1&amp;AK$1&amp;$A145)</f>
        <v>peudisponible</v>
      </c>
      <c r="AM145">
        <f t="shared" ca="1" si="28"/>
        <v>0</v>
      </c>
      <c r="AN145">
        <f t="shared" ca="1" si="28"/>
        <v>1</v>
      </c>
      <c r="AO145">
        <f t="shared" ca="1" si="28"/>
        <v>0</v>
      </c>
      <c r="AP145">
        <f t="shared" ca="1" si="28"/>
        <v>0</v>
      </c>
      <c r="AQ145">
        <f t="shared" ca="1" si="28"/>
        <v>1</v>
      </c>
      <c r="AR145">
        <f t="shared" ca="1" si="28"/>
        <v>0</v>
      </c>
      <c r="AS145">
        <f t="shared" ca="1" si="28"/>
        <v>0</v>
      </c>
      <c r="AU145" cm="1">
        <f t="array" aca="1" ref="AU145" ca="1">INDIRECT($A$1&amp;AU$1&amp;$A145)</f>
        <v>0</v>
      </c>
      <c r="AV145" cm="1">
        <f t="array" aca="1" ref="AV145" ca="1">INDIRECT($A$1&amp;AV$1&amp;$A145)</f>
        <v>0</v>
      </c>
      <c r="AW145" cm="1">
        <f t="array" aca="1" ref="AW145" ca="1">INDIRECT($A$1&amp;AW$1&amp;$A145)</f>
        <v>0</v>
      </c>
      <c r="AX145" cm="1">
        <f t="array" aca="1" ref="AX145" ca="1">INDIRECT($A$1&amp;AX$1&amp;$A145)</f>
        <v>0</v>
      </c>
      <c r="AY145" cm="1">
        <f t="array" aca="1" ref="AY145" ca="1">INDIRECT($A$1&amp;AY$1&amp;$A145)</f>
        <v>0</v>
      </c>
      <c r="AZ145" cm="1">
        <f t="array" aca="1" ref="AZ145" ca="1">INDIRECT($A$1&amp;AZ$1&amp;$A145)</f>
        <v>0</v>
      </c>
      <c r="BA145" cm="1">
        <f t="array" aca="1" ref="BA145" ca="1">INDIRECT($A$1&amp;BA$1&amp;$A145)</f>
        <v>0</v>
      </c>
      <c r="BB145" cm="1">
        <f t="array" aca="1" ref="BB145" ca="1">INDIRECT($A$1&amp;BB$1&amp;$A145)</f>
        <v>0</v>
      </c>
      <c r="BC145" cm="1">
        <f t="array" aca="1" ref="BC145" ca="1">INDIRECT($A$1&amp;BC$1&amp;$A145)</f>
        <v>0</v>
      </c>
      <c r="BD145" cm="1">
        <f t="array" aca="1" ref="BD145" ca="1">INDIRECT($A$1&amp;BD$1&amp;$A145)</f>
        <v>0</v>
      </c>
      <c r="BE145" cm="1">
        <f t="array" aca="1" ref="BE145" ca="1">INDIRECT($A$1&amp;BE$1&amp;$A145)</f>
        <v>0</v>
      </c>
      <c r="BF145" cm="1">
        <f t="array" aca="1" ref="BF145" ca="1">INDIRECT($A$1&amp;BF$1&amp;$A145)</f>
        <v>0</v>
      </c>
      <c r="BG145" cm="1">
        <f t="array" aca="1" ref="BG145" ca="1">INDIRECT($A$1&amp;BG$1&amp;$A145)</f>
        <v>0</v>
      </c>
      <c r="BH145" cm="1">
        <f t="array" aca="1" ref="BH145" ca="1">INDIRECT($A$1&amp;BH$1&amp;$A145)</f>
        <v>0</v>
      </c>
      <c r="BI145" cm="1">
        <f t="array" aca="1" ref="BI145" ca="1">INDIRECT($A$1&amp;BI$1&amp;$A145)</f>
        <v>0</v>
      </c>
      <c r="BJ145" cm="1">
        <f t="array" aca="1" ref="BJ145" ca="1">INDIRECT($A$1&amp;BJ$1&amp;$A145)</f>
        <v>0</v>
      </c>
      <c r="BK145" cm="1">
        <f t="array" aca="1" ref="BK145" ca="1">INDIRECT($A$1&amp;BK$1&amp;$A145)</f>
        <v>0</v>
      </c>
      <c r="BL145" cm="1">
        <f t="array" aca="1" ref="BL145" ca="1">INDIRECT($A$1&amp;BL$1&amp;$A145)</f>
        <v>0</v>
      </c>
      <c r="BM145" cm="1">
        <f t="array" aca="1" ref="BM145" ca="1">INDIRECT($A$1&amp;BM$1&amp;$A145)</f>
        <v>0</v>
      </c>
      <c r="BN145" cm="1">
        <f t="array" aca="1" ref="BN145" ca="1">INDIRECT($A$1&amp;BN$1&amp;$A145)</f>
        <v>0</v>
      </c>
      <c r="BO145" cm="1">
        <f t="array" aca="1" ref="BO145" ca="1">INDIRECT($A$1&amp;BO$1&amp;$A145)</f>
        <v>0</v>
      </c>
      <c r="BP145" cm="1">
        <f t="array" aca="1" ref="BP145" ca="1">INDIRECT($A$1&amp;BP$1&amp;$A145)</f>
        <v>0</v>
      </c>
      <c r="BQ145" cm="1">
        <f t="array" aca="1" ref="BQ145" ca="1">INDIRECT($A$1&amp;BQ$1&amp;$A145)</f>
        <v>0</v>
      </c>
      <c r="BR145" cm="1">
        <f t="array" aca="1" ref="BR145" ca="1">INDIRECT($A$1&amp;BR$1&amp;$A145)</f>
        <v>0</v>
      </c>
      <c r="BS145" cm="1">
        <f t="array" aca="1" ref="BS145" ca="1">INDIRECT($A$1&amp;BS$1&amp;$A145)</f>
        <v>0</v>
      </c>
      <c r="BT145" cm="1">
        <f t="array" aca="1" ref="BT145" ca="1">INDIRECT($A$1&amp;BT$1&amp;$A145)</f>
        <v>0</v>
      </c>
      <c r="BU145" cm="1">
        <f t="array" aca="1" ref="BU145" ca="1">INDIRECT($A$1&amp;BU$1&amp;$A145)</f>
        <v>0</v>
      </c>
    </row>
    <row r="146" spans="1:73" x14ac:dyDescent="0.35">
      <c r="A146" s="65">
        <f t="shared" si="18"/>
        <v>131</v>
      </c>
      <c r="C146" t="str" cm="1">
        <f t="array" aca="1" ref="C146" ca="1">INDIRECT($A$1&amp;C$1&amp;$A146)</f>
        <v>marche_kongoussi</v>
      </c>
      <c r="D146">
        <f t="shared" ca="1" si="27"/>
        <v>0</v>
      </c>
      <c r="E146">
        <f t="shared" ca="1" si="27"/>
        <v>0</v>
      </c>
      <c r="F146">
        <f t="shared" ca="1" si="27"/>
        <v>0</v>
      </c>
      <c r="G146">
        <f t="shared" ca="1" si="27"/>
        <v>0</v>
      </c>
      <c r="H146">
        <f t="shared" ca="1" si="27"/>
        <v>0</v>
      </c>
      <c r="I146">
        <f t="shared" ca="1" si="27"/>
        <v>0</v>
      </c>
      <c r="J146">
        <f t="shared" ca="1" si="27"/>
        <v>0</v>
      </c>
      <c r="K146">
        <f t="shared" ca="1" si="27"/>
        <v>0</v>
      </c>
      <c r="L146">
        <f t="shared" ca="1" si="27"/>
        <v>0</v>
      </c>
      <c r="M146">
        <f t="shared" ca="1" si="27"/>
        <v>1</v>
      </c>
      <c r="N146">
        <f t="shared" ca="1" si="27"/>
        <v>0</v>
      </c>
      <c r="P146" t="str" cm="1">
        <f t="array" aca="1" ref="P146" ca="1">INDIRECT($A$1&amp;P$1&amp;$A146)</f>
        <v>disponible</v>
      </c>
      <c r="Q146" t="str" cm="1">
        <f t="array" aca="1" ref="Q146" ca="1">INDIRECT($A$1&amp;Q$1&amp;$A146)</f>
        <v>peudisponible</v>
      </c>
      <c r="R146" t="str" cm="1">
        <f t="array" aca="1" ref="R146" ca="1">INDIRECT($A$1&amp;R$1&amp;$A146)</f>
        <v>disponible</v>
      </c>
      <c r="S146" t="str" cm="1">
        <f t="array" aca="1" ref="S146" ca="1">INDIRECT($A$1&amp;S$1&amp;$A146)</f>
        <v>disponible</v>
      </c>
      <c r="T146" t="str" cm="1">
        <f t="array" aca="1" ref="T146" ca="1">INDIRECT($A$1&amp;T$1&amp;$A146)</f>
        <v>disponible</v>
      </c>
      <c r="U146" t="str" cm="1">
        <f t="array" aca="1" ref="U146" ca="1">INDIRECT($A$1&amp;U$1&amp;$A146)</f>
        <v>disponible</v>
      </c>
      <c r="V146" t="str" cm="1">
        <f t="array" aca="1" ref="V146" ca="1">INDIRECT($A$1&amp;V$1&amp;$A146)</f>
        <v>disponible</v>
      </c>
      <c r="W146" cm="1">
        <f t="array" aca="1" ref="W146" ca="1">INDIRECT($A$1&amp;W$1&amp;$A146)</f>
        <v>0</v>
      </c>
      <c r="X146" t="str" cm="1">
        <f t="array" aca="1" ref="X146" ca="1">INDIRECT($A$1&amp;X$1&amp;$A146)</f>
        <v>peudisponible</v>
      </c>
      <c r="Y146" t="str" cm="1">
        <f t="array" aca="1" ref="Y146" ca="1">INDIRECT($A$1&amp;Y$1&amp;$A146)</f>
        <v>nondisponible</v>
      </c>
      <c r="Z146" cm="1">
        <f t="array" aca="1" ref="Z146" ca="1">INDIRECT($A$1&amp;Z$1&amp;$A146)</f>
        <v>0</v>
      </c>
      <c r="AA146" cm="1">
        <f t="array" aca="1" ref="AA146" ca="1">INDIRECT($A$1&amp;AA$1&amp;$A146)</f>
        <v>0</v>
      </c>
      <c r="AB146" cm="1">
        <f t="array" aca="1" ref="AB146" ca="1">INDIRECT($A$1&amp;AB$1&amp;$A146)</f>
        <v>0</v>
      </c>
      <c r="AC146" cm="1">
        <f t="array" aca="1" ref="AC146" ca="1">INDIRECT($A$1&amp;AC$1&amp;$A146)</f>
        <v>0</v>
      </c>
      <c r="AD146" cm="1">
        <f t="array" aca="1" ref="AD146" ca="1">INDIRECT($A$1&amp;AD$1&amp;$A146)</f>
        <v>0</v>
      </c>
      <c r="AE146" cm="1">
        <f t="array" aca="1" ref="AE146" ca="1">INDIRECT($A$1&amp;AE$1&amp;$A146)</f>
        <v>0</v>
      </c>
      <c r="AF146" t="str" cm="1">
        <f t="array" aca="1" ref="AF146" ca="1">INDIRECT($A$1&amp;AF$1&amp;$A146)</f>
        <v>disponible</v>
      </c>
      <c r="AG146" t="str" cm="1">
        <f t="array" aca="1" ref="AG146" ca="1">INDIRECT($A$1&amp;AG$1&amp;$A146)</f>
        <v>disponible</v>
      </c>
      <c r="AH146" t="str" cm="1">
        <f t="array" aca="1" ref="AH146" ca="1">INDIRECT($A$1&amp;AH$1&amp;$A146)</f>
        <v>disponible</v>
      </c>
      <c r="AI146" t="str" cm="1">
        <f t="array" aca="1" ref="AI146" ca="1">INDIRECT($A$1&amp;AI$1&amp;$A146)</f>
        <v>disponible</v>
      </c>
      <c r="AJ146" cm="1">
        <f t="array" aca="1" ref="AJ146" ca="1">INDIRECT($A$1&amp;AJ$1&amp;$A146)</f>
        <v>0</v>
      </c>
      <c r="AK146" t="str" cm="1">
        <f t="array" aca="1" ref="AK146" ca="1">INDIRECT($A$1&amp;AK$1&amp;$A146)</f>
        <v>disponible</v>
      </c>
      <c r="AM146">
        <f t="shared" ca="1" si="28"/>
        <v>0</v>
      </c>
      <c r="AN146">
        <f t="shared" ca="1" si="28"/>
        <v>0</v>
      </c>
      <c r="AO146">
        <f t="shared" ca="1" si="28"/>
        <v>0</v>
      </c>
      <c r="AP146">
        <f t="shared" ca="1" si="28"/>
        <v>0</v>
      </c>
      <c r="AQ146">
        <f t="shared" ca="1" si="28"/>
        <v>1</v>
      </c>
      <c r="AR146">
        <f t="shared" ca="1" si="28"/>
        <v>0</v>
      </c>
      <c r="AS146">
        <f t="shared" ca="1" si="28"/>
        <v>0</v>
      </c>
      <c r="AU146" cm="1">
        <f t="array" aca="1" ref="AU146" ca="1">INDIRECT($A$1&amp;AU$1&amp;$A146)</f>
        <v>0</v>
      </c>
      <c r="AV146" cm="1">
        <f t="array" aca="1" ref="AV146" ca="1">INDIRECT($A$1&amp;AV$1&amp;$A146)</f>
        <v>0</v>
      </c>
      <c r="AW146" cm="1">
        <f t="array" aca="1" ref="AW146" ca="1">INDIRECT($A$1&amp;AW$1&amp;$A146)</f>
        <v>0</v>
      </c>
      <c r="AX146" cm="1">
        <f t="array" aca="1" ref="AX146" ca="1">INDIRECT($A$1&amp;AX$1&amp;$A146)</f>
        <v>0</v>
      </c>
      <c r="AY146" cm="1">
        <f t="array" aca="1" ref="AY146" ca="1">INDIRECT($A$1&amp;AY$1&amp;$A146)</f>
        <v>0</v>
      </c>
      <c r="AZ146" cm="1">
        <f t="array" aca="1" ref="AZ146" ca="1">INDIRECT($A$1&amp;AZ$1&amp;$A146)</f>
        <v>0</v>
      </c>
      <c r="BA146" cm="1">
        <f t="array" aca="1" ref="BA146" ca="1">INDIRECT($A$1&amp;BA$1&amp;$A146)</f>
        <v>0</v>
      </c>
      <c r="BB146" cm="1">
        <f t="array" aca="1" ref="BB146" ca="1">INDIRECT($A$1&amp;BB$1&amp;$A146)</f>
        <v>0</v>
      </c>
      <c r="BC146" cm="1">
        <f t="array" aca="1" ref="BC146" ca="1">INDIRECT($A$1&amp;BC$1&amp;$A146)</f>
        <v>0</v>
      </c>
      <c r="BD146" cm="1">
        <f t="array" aca="1" ref="BD146" ca="1">INDIRECT($A$1&amp;BD$1&amp;$A146)</f>
        <v>0</v>
      </c>
      <c r="BE146" cm="1">
        <f t="array" aca="1" ref="BE146" ca="1">INDIRECT($A$1&amp;BE$1&amp;$A146)</f>
        <v>0</v>
      </c>
      <c r="BF146" cm="1">
        <f t="array" aca="1" ref="BF146" ca="1">INDIRECT($A$1&amp;BF$1&amp;$A146)</f>
        <v>0</v>
      </c>
      <c r="BG146" cm="1">
        <f t="array" aca="1" ref="BG146" ca="1">INDIRECT($A$1&amp;BG$1&amp;$A146)</f>
        <v>0</v>
      </c>
      <c r="BH146" cm="1">
        <f t="array" aca="1" ref="BH146" ca="1">INDIRECT($A$1&amp;BH$1&amp;$A146)</f>
        <v>0</v>
      </c>
      <c r="BI146" cm="1">
        <f t="array" aca="1" ref="BI146" ca="1">INDIRECT($A$1&amp;BI$1&amp;$A146)</f>
        <v>0</v>
      </c>
      <c r="BJ146" cm="1">
        <f t="array" aca="1" ref="BJ146" ca="1">INDIRECT($A$1&amp;BJ$1&amp;$A146)</f>
        <v>0</v>
      </c>
      <c r="BK146" cm="1">
        <f t="array" aca="1" ref="BK146" ca="1">INDIRECT($A$1&amp;BK$1&amp;$A146)</f>
        <v>0</v>
      </c>
      <c r="BL146" cm="1">
        <f t="array" aca="1" ref="BL146" ca="1">INDIRECT($A$1&amp;BL$1&amp;$A146)</f>
        <v>0</v>
      </c>
      <c r="BM146" cm="1">
        <f t="array" aca="1" ref="BM146" ca="1">INDIRECT($A$1&amp;BM$1&amp;$A146)</f>
        <v>0</v>
      </c>
      <c r="BN146" cm="1">
        <f t="array" aca="1" ref="BN146" ca="1">INDIRECT($A$1&amp;BN$1&amp;$A146)</f>
        <v>0</v>
      </c>
      <c r="BO146" cm="1">
        <f t="array" aca="1" ref="BO146" ca="1">INDIRECT($A$1&amp;BO$1&amp;$A146)</f>
        <v>0</v>
      </c>
      <c r="BP146" cm="1">
        <f t="array" aca="1" ref="BP146" ca="1">INDIRECT($A$1&amp;BP$1&amp;$A146)</f>
        <v>0</v>
      </c>
      <c r="BQ146" cm="1">
        <f t="array" aca="1" ref="BQ146" ca="1">INDIRECT($A$1&amp;BQ$1&amp;$A146)</f>
        <v>0</v>
      </c>
      <c r="BR146" cm="1">
        <f t="array" aca="1" ref="BR146" ca="1">INDIRECT($A$1&amp;BR$1&amp;$A146)</f>
        <v>0</v>
      </c>
      <c r="BS146" cm="1">
        <f t="array" aca="1" ref="BS146" ca="1">INDIRECT($A$1&amp;BS$1&amp;$A146)</f>
        <v>0</v>
      </c>
      <c r="BT146" cm="1">
        <f t="array" aca="1" ref="BT146" ca="1">INDIRECT($A$1&amp;BT$1&amp;$A146)</f>
        <v>0</v>
      </c>
      <c r="BU146" cm="1">
        <f t="array" aca="1" ref="BU146" ca="1">INDIRECT($A$1&amp;BU$1&amp;$A146)</f>
        <v>0</v>
      </c>
    </row>
    <row r="147" spans="1:73" x14ac:dyDescent="0.35">
      <c r="A147" s="65">
        <f t="shared" si="18"/>
        <v>132</v>
      </c>
      <c r="C147" t="str" cm="1">
        <f t="array" aca="1" ref="C147" ca="1">INDIRECT($A$1&amp;C$1&amp;$A147)</f>
        <v>marche_kongoussi</v>
      </c>
      <c r="D147">
        <f t="shared" ref="D147:N156" ca="1" si="29">IF(SUM(INDIRECT($A$1&amp;D$1&amp;$A147),INDIRECT($A$1&amp;D$2&amp;$A147),INDIRECT($A$1&amp;D$3&amp;$A147))&gt;0,1,0)</f>
        <v>0</v>
      </c>
      <c r="E147">
        <f t="shared" ca="1" si="29"/>
        <v>0</v>
      </c>
      <c r="F147">
        <f t="shared" ca="1" si="29"/>
        <v>0</v>
      </c>
      <c r="G147">
        <f t="shared" ca="1" si="29"/>
        <v>0</v>
      </c>
      <c r="H147">
        <f t="shared" ca="1" si="29"/>
        <v>0</v>
      </c>
      <c r="I147">
        <f t="shared" ca="1" si="29"/>
        <v>0</v>
      </c>
      <c r="J147">
        <f t="shared" ca="1" si="29"/>
        <v>0</v>
      </c>
      <c r="K147">
        <f t="shared" ca="1" si="29"/>
        <v>0</v>
      </c>
      <c r="L147">
        <f t="shared" ca="1" si="29"/>
        <v>0</v>
      </c>
      <c r="M147">
        <f t="shared" ca="1" si="29"/>
        <v>0</v>
      </c>
      <c r="N147">
        <f t="shared" ca="1" si="29"/>
        <v>0</v>
      </c>
      <c r="P147" t="str" cm="1">
        <f t="array" aca="1" ref="P147" ca="1">INDIRECT($A$1&amp;P$1&amp;$A147)</f>
        <v>disponible</v>
      </c>
      <c r="Q147" t="str" cm="1">
        <f t="array" aca="1" ref="Q147" ca="1">INDIRECT($A$1&amp;Q$1&amp;$A147)</f>
        <v>peudisponible</v>
      </c>
      <c r="R147" t="str" cm="1">
        <f t="array" aca="1" ref="R147" ca="1">INDIRECT($A$1&amp;R$1&amp;$A147)</f>
        <v>disponible</v>
      </c>
      <c r="S147" t="str" cm="1">
        <f t="array" aca="1" ref="S147" ca="1">INDIRECT($A$1&amp;S$1&amp;$A147)</f>
        <v>disponible</v>
      </c>
      <c r="T147" cm="1">
        <f t="array" aca="1" ref="T147" ca="1">INDIRECT($A$1&amp;T$1&amp;$A147)</f>
        <v>0</v>
      </c>
      <c r="U147" t="str" cm="1">
        <f t="array" aca="1" ref="U147" ca="1">INDIRECT($A$1&amp;U$1&amp;$A147)</f>
        <v>disponible</v>
      </c>
      <c r="V147" t="str" cm="1">
        <f t="array" aca="1" ref="V147" ca="1">INDIRECT($A$1&amp;V$1&amp;$A147)</f>
        <v>disponible</v>
      </c>
      <c r="W147" cm="1">
        <f t="array" aca="1" ref="W147" ca="1">INDIRECT($A$1&amp;W$1&amp;$A147)</f>
        <v>0</v>
      </c>
      <c r="X147" cm="1">
        <f t="array" aca="1" ref="X147" ca="1">INDIRECT($A$1&amp;X$1&amp;$A147)</f>
        <v>0</v>
      </c>
      <c r="Y147" cm="1">
        <f t="array" aca="1" ref="Y147" ca="1">INDIRECT($A$1&amp;Y$1&amp;$A147)</f>
        <v>0</v>
      </c>
      <c r="Z147" t="str" cm="1">
        <f t="array" aca="1" ref="Z147" ca="1">INDIRECT($A$1&amp;Z$1&amp;$A147)</f>
        <v>disponible</v>
      </c>
      <c r="AA147" t="str" cm="1">
        <f t="array" aca="1" ref="AA147" ca="1">INDIRECT($A$1&amp;AA$1&amp;$A147)</f>
        <v>disponible</v>
      </c>
      <c r="AB147" t="str" cm="1">
        <f t="array" aca="1" ref="AB147" ca="1">INDIRECT($A$1&amp;AB$1&amp;$A147)</f>
        <v>disponible</v>
      </c>
      <c r="AC147" t="str" cm="1">
        <f t="array" aca="1" ref="AC147" ca="1">INDIRECT($A$1&amp;AC$1&amp;$A147)</f>
        <v>disponible</v>
      </c>
      <c r="AD147" cm="1">
        <f t="array" aca="1" ref="AD147" ca="1">INDIRECT($A$1&amp;AD$1&amp;$A147)</f>
        <v>0</v>
      </c>
      <c r="AE147" t="str" cm="1">
        <f t="array" aca="1" ref="AE147" ca="1">INDIRECT($A$1&amp;AE$1&amp;$A147)</f>
        <v>disponible</v>
      </c>
      <c r="AF147" t="str" cm="1">
        <f t="array" aca="1" ref="AF147" ca="1">INDIRECT($A$1&amp;AF$1&amp;$A147)</f>
        <v>disponible</v>
      </c>
      <c r="AG147" t="str" cm="1">
        <f t="array" aca="1" ref="AG147" ca="1">INDIRECT($A$1&amp;AG$1&amp;$A147)</f>
        <v>disponible</v>
      </c>
      <c r="AH147" t="str" cm="1">
        <f t="array" aca="1" ref="AH147" ca="1">INDIRECT($A$1&amp;AH$1&amp;$A147)</f>
        <v>disponible</v>
      </c>
      <c r="AI147" t="str" cm="1">
        <f t="array" aca="1" ref="AI147" ca="1">INDIRECT($A$1&amp;AI$1&amp;$A147)</f>
        <v>disponible</v>
      </c>
      <c r="AJ147" t="str" cm="1">
        <f t="array" aca="1" ref="AJ147" ca="1">INDIRECT($A$1&amp;AJ$1&amp;$A147)</f>
        <v>disponible</v>
      </c>
      <c r="AK147" t="str" cm="1">
        <f t="array" aca="1" ref="AK147" ca="1">INDIRECT($A$1&amp;AK$1&amp;$A147)</f>
        <v>disponible</v>
      </c>
      <c r="AM147">
        <f t="shared" ref="AM147:AS156" ca="1" si="30">IF(SUM(INDIRECT($A$1&amp;AM$1&amp;$A147),INDIRECT($A$1&amp;AM$2&amp;$A147),INDIRECT($A$1&amp;AM$3&amp;$A147),INDIRECT($A$1&amp;AM$4&amp;$A147),INDIRECT($A$1&amp;AM$5&amp;$A147),INDIRECT($A$1&amp;AM$6&amp;$A147),INDIRECT($A$1&amp;AM$7&amp;$A147))&gt;0,1,0)</f>
        <v>0</v>
      </c>
      <c r="AN147">
        <f t="shared" ca="1" si="30"/>
        <v>0</v>
      </c>
      <c r="AO147">
        <f t="shared" ca="1" si="30"/>
        <v>0</v>
      </c>
      <c r="AP147">
        <f t="shared" ca="1" si="30"/>
        <v>0</v>
      </c>
      <c r="AQ147">
        <f t="shared" ca="1" si="30"/>
        <v>1</v>
      </c>
      <c r="AR147">
        <f t="shared" ca="1" si="30"/>
        <v>0</v>
      </c>
      <c r="AS147">
        <f t="shared" ca="1" si="30"/>
        <v>0</v>
      </c>
      <c r="AU147" cm="1">
        <f t="array" aca="1" ref="AU147" ca="1">INDIRECT($A$1&amp;AU$1&amp;$A147)</f>
        <v>0</v>
      </c>
      <c r="AV147" cm="1">
        <f t="array" aca="1" ref="AV147" ca="1">INDIRECT($A$1&amp;AV$1&amp;$A147)</f>
        <v>0</v>
      </c>
      <c r="AW147" cm="1">
        <f t="array" aca="1" ref="AW147" ca="1">INDIRECT($A$1&amp;AW$1&amp;$A147)</f>
        <v>0</v>
      </c>
      <c r="AX147" cm="1">
        <f t="array" aca="1" ref="AX147" ca="1">INDIRECT($A$1&amp;AX$1&amp;$A147)</f>
        <v>0</v>
      </c>
      <c r="AY147" cm="1">
        <f t="array" aca="1" ref="AY147" ca="1">INDIRECT($A$1&amp;AY$1&amp;$A147)</f>
        <v>0</v>
      </c>
      <c r="AZ147" cm="1">
        <f t="array" aca="1" ref="AZ147" ca="1">INDIRECT($A$1&amp;AZ$1&amp;$A147)</f>
        <v>0</v>
      </c>
      <c r="BA147" cm="1">
        <f t="array" aca="1" ref="BA147" ca="1">INDIRECT($A$1&amp;BA$1&amp;$A147)</f>
        <v>0</v>
      </c>
      <c r="BB147" cm="1">
        <f t="array" aca="1" ref="BB147" ca="1">INDIRECT($A$1&amp;BB$1&amp;$A147)</f>
        <v>0</v>
      </c>
      <c r="BC147" cm="1">
        <f t="array" aca="1" ref="BC147" ca="1">INDIRECT($A$1&amp;BC$1&amp;$A147)</f>
        <v>0</v>
      </c>
      <c r="BD147" cm="1">
        <f t="array" aca="1" ref="BD147" ca="1">INDIRECT($A$1&amp;BD$1&amp;$A147)</f>
        <v>0</v>
      </c>
      <c r="BE147" cm="1">
        <f t="array" aca="1" ref="BE147" ca="1">INDIRECT($A$1&amp;BE$1&amp;$A147)</f>
        <v>0</v>
      </c>
      <c r="BF147" cm="1">
        <f t="array" aca="1" ref="BF147" ca="1">INDIRECT($A$1&amp;BF$1&amp;$A147)</f>
        <v>0</v>
      </c>
      <c r="BG147" cm="1">
        <f t="array" aca="1" ref="BG147" ca="1">INDIRECT($A$1&amp;BG$1&amp;$A147)</f>
        <v>0</v>
      </c>
      <c r="BH147" cm="1">
        <f t="array" aca="1" ref="BH147" ca="1">INDIRECT($A$1&amp;BH$1&amp;$A147)</f>
        <v>0</v>
      </c>
      <c r="BI147" cm="1">
        <f t="array" aca="1" ref="BI147" ca="1">INDIRECT($A$1&amp;BI$1&amp;$A147)</f>
        <v>0</v>
      </c>
      <c r="BJ147" cm="1">
        <f t="array" aca="1" ref="BJ147" ca="1">INDIRECT($A$1&amp;BJ$1&amp;$A147)</f>
        <v>0</v>
      </c>
      <c r="BK147" cm="1">
        <f t="array" aca="1" ref="BK147" ca="1">INDIRECT($A$1&amp;BK$1&amp;$A147)</f>
        <v>0</v>
      </c>
      <c r="BL147" cm="1">
        <f t="array" aca="1" ref="BL147" ca="1">INDIRECT($A$1&amp;BL$1&amp;$A147)</f>
        <v>0</v>
      </c>
      <c r="BM147" cm="1">
        <f t="array" aca="1" ref="BM147" ca="1">INDIRECT($A$1&amp;BM$1&amp;$A147)</f>
        <v>0</v>
      </c>
      <c r="BN147" cm="1">
        <f t="array" aca="1" ref="BN147" ca="1">INDIRECT($A$1&amp;BN$1&amp;$A147)</f>
        <v>0</v>
      </c>
      <c r="BO147" cm="1">
        <f t="array" aca="1" ref="BO147" ca="1">INDIRECT($A$1&amp;BO$1&amp;$A147)</f>
        <v>0</v>
      </c>
      <c r="BP147" cm="1">
        <f t="array" aca="1" ref="BP147" ca="1">INDIRECT($A$1&amp;BP$1&amp;$A147)</f>
        <v>0</v>
      </c>
      <c r="BQ147" cm="1">
        <f t="array" aca="1" ref="BQ147" ca="1">INDIRECT($A$1&amp;BQ$1&amp;$A147)</f>
        <v>0</v>
      </c>
      <c r="BR147" cm="1">
        <f t="array" aca="1" ref="BR147" ca="1">INDIRECT($A$1&amp;BR$1&amp;$A147)</f>
        <v>0</v>
      </c>
      <c r="BS147" cm="1">
        <f t="array" aca="1" ref="BS147" ca="1">INDIRECT($A$1&amp;BS$1&amp;$A147)</f>
        <v>0</v>
      </c>
      <c r="BT147" cm="1">
        <f t="array" aca="1" ref="BT147" ca="1">INDIRECT($A$1&amp;BT$1&amp;$A147)</f>
        <v>0</v>
      </c>
      <c r="BU147" cm="1">
        <f t="array" aca="1" ref="BU147" ca="1">INDIRECT($A$1&amp;BU$1&amp;$A147)</f>
        <v>0</v>
      </c>
    </row>
    <row r="148" spans="1:73" x14ac:dyDescent="0.35">
      <c r="A148" s="65">
        <f t="shared" si="18"/>
        <v>133</v>
      </c>
      <c r="C148" t="str" cm="1">
        <f t="array" aca="1" ref="C148" ca="1">INDIRECT($A$1&amp;C$1&amp;$A148)</f>
        <v>marche_kongoussi</v>
      </c>
      <c r="D148">
        <f t="shared" ca="1" si="29"/>
        <v>0</v>
      </c>
      <c r="E148">
        <f t="shared" ca="1" si="29"/>
        <v>0</v>
      </c>
      <c r="F148">
        <f t="shared" ca="1" si="29"/>
        <v>0</v>
      </c>
      <c r="G148">
        <f t="shared" ca="1" si="29"/>
        <v>0</v>
      </c>
      <c r="H148">
        <f t="shared" ca="1" si="29"/>
        <v>0</v>
      </c>
      <c r="I148">
        <f t="shared" ca="1" si="29"/>
        <v>0</v>
      </c>
      <c r="J148">
        <f t="shared" ca="1" si="29"/>
        <v>0</v>
      </c>
      <c r="K148">
        <f t="shared" ca="1" si="29"/>
        <v>0</v>
      </c>
      <c r="L148">
        <f t="shared" ca="1" si="29"/>
        <v>0</v>
      </c>
      <c r="M148">
        <f t="shared" ca="1" si="29"/>
        <v>0</v>
      </c>
      <c r="N148">
        <f t="shared" ca="1" si="29"/>
        <v>0</v>
      </c>
      <c r="P148" t="str" cm="1">
        <f t="array" aca="1" ref="P148" ca="1">INDIRECT($A$1&amp;P$1&amp;$A148)</f>
        <v>disponible</v>
      </c>
      <c r="Q148" t="str" cm="1">
        <f t="array" aca="1" ref="Q148" ca="1">INDIRECT($A$1&amp;Q$1&amp;$A148)</f>
        <v>peudisponible</v>
      </c>
      <c r="R148" t="str" cm="1">
        <f t="array" aca="1" ref="R148" ca="1">INDIRECT($A$1&amp;R$1&amp;$A148)</f>
        <v>disponible</v>
      </c>
      <c r="S148" t="str" cm="1">
        <f t="array" aca="1" ref="S148" ca="1">INDIRECT($A$1&amp;S$1&amp;$A148)</f>
        <v>disponible</v>
      </c>
      <c r="T148" t="str" cm="1">
        <f t="array" aca="1" ref="T148" ca="1">INDIRECT($A$1&amp;T$1&amp;$A148)</f>
        <v>disponible</v>
      </c>
      <c r="U148" cm="1">
        <f t="array" aca="1" ref="U148" ca="1">INDIRECT($A$1&amp;U$1&amp;$A148)</f>
        <v>0</v>
      </c>
      <c r="V148" t="str" cm="1">
        <f t="array" aca="1" ref="V148" ca="1">INDIRECT($A$1&amp;V$1&amp;$A148)</f>
        <v>disponible</v>
      </c>
      <c r="W148" cm="1">
        <f t="array" aca="1" ref="W148" ca="1">INDIRECT($A$1&amp;W$1&amp;$A148)</f>
        <v>0</v>
      </c>
      <c r="X148" cm="1">
        <f t="array" aca="1" ref="X148" ca="1">INDIRECT($A$1&amp;X$1&amp;$A148)</f>
        <v>0</v>
      </c>
      <c r="Y148" cm="1">
        <f t="array" aca="1" ref="Y148" ca="1">INDIRECT($A$1&amp;Y$1&amp;$A148)</f>
        <v>0</v>
      </c>
      <c r="Z148" t="str" cm="1">
        <f t="array" aca="1" ref="Z148" ca="1">INDIRECT($A$1&amp;Z$1&amp;$A148)</f>
        <v>disponible</v>
      </c>
      <c r="AA148" t="str" cm="1">
        <f t="array" aca="1" ref="AA148" ca="1">INDIRECT($A$1&amp;AA$1&amp;$A148)</f>
        <v>disponible</v>
      </c>
      <c r="AB148" t="str" cm="1">
        <f t="array" aca="1" ref="AB148" ca="1">INDIRECT($A$1&amp;AB$1&amp;$A148)</f>
        <v>disponible</v>
      </c>
      <c r="AC148" t="str" cm="1">
        <f t="array" aca="1" ref="AC148" ca="1">INDIRECT($A$1&amp;AC$1&amp;$A148)</f>
        <v>disponible</v>
      </c>
      <c r="AD148" cm="1">
        <f t="array" aca="1" ref="AD148" ca="1">INDIRECT($A$1&amp;AD$1&amp;$A148)</f>
        <v>0</v>
      </c>
      <c r="AE148" t="str" cm="1">
        <f t="array" aca="1" ref="AE148" ca="1">INDIRECT($A$1&amp;AE$1&amp;$A148)</f>
        <v>disponible</v>
      </c>
      <c r="AF148" t="str" cm="1">
        <f t="array" aca="1" ref="AF148" ca="1">INDIRECT($A$1&amp;AF$1&amp;$A148)</f>
        <v>disponible</v>
      </c>
      <c r="AG148" t="str" cm="1">
        <f t="array" aca="1" ref="AG148" ca="1">INDIRECT($A$1&amp;AG$1&amp;$A148)</f>
        <v>disponible</v>
      </c>
      <c r="AH148" t="str" cm="1">
        <f t="array" aca="1" ref="AH148" ca="1">INDIRECT($A$1&amp;AH$1&amp;$A148)</f>
        <v>disponible</v>
      </c>
      <c r="AI148" t="str" cm="1">
        <f t="array" aca="1" ref="AI148" ca="1">INDIRECT($A$1&amp;AI$1&amp;$A148)</f>
        <v>disponible</v>
      </c>
      <c r="AJ148" t="str" cm="1">
        <f t="array" aca="1" ref="AJ148" ca="1">INDIRECT($A$1&amp;AJ$1&amp;$A148)</f>
        <v>disponible</v>
      </c>
      <c r="AK148" t="str" cm="1">
        <f t="array" aca="1" ref="AK148" ca="1">INDIRECT($A$1&amp;AK$1&amp;$A148)</f>
        <v>disponible</v>
      </c>
      <c r="AM148">
        <f t="shared" ca="1" si="30"/>
        <v>0</v>
      </c>
      <c r="AN148">
        <f t="shared" ca="1" si="30"/>
        <v>0</v>
      </c>
      <c r="AO148">
        <f t="shared" ca="1" si="30"/>
        <v>0</v>
      </c>
      <c r="AP148">
        <f t="shared" ca="1" si="30"/>
        <v>0</v>
      </c>
      <c r="AQ148">
        <f t="shared" ca="1" si="30"/>
        <v>1</v>
      </c>
      <c r="AR148">
        <f t="shared" ca="1" si="30"/>
        <v>0</v>
      </c>
      <c r="AS148">
        <f t="shared" ca="1" si="30"/>
        <v>0</v>
      </c>
      <c r="AU148" cm="1">
        <f t="array" aca="1" ref="AU148" ca="1">INDIRECT($A$1&amp;AU$1&amp;$A148)</f>
        <v>0</v>
      </c>
      <c r="AV148" cm="1">
        <f t="array" aca="1" ref="AV148" ca="1">INDIRECT($A$1&amp;AV$1&amp;$A148)</f>
        <v>0</v>
      </c>
      <c r="AW148" cm="1">
        <f t="array" aca="1" ref="AW148" ca="1">INDIRECT($A$1&amp;AW$1&amp;$A148)</f>
        <v>0</v>
      </c>
      <c r="AX148" cm="1">
        <f t="array" aca="1" ref="AX148" ca="1">INDIRECT($A$1&amp;AX$1&amp;$A148)</f>
        <v>0</v>
      </c>
      <c r="AY148" cm="1">
        <f t="array" aca="1" ref="AY148" ca="1">INDIRECT($A$1&amp;AY$1&amp;$A148)</f>
        <v>0</v>
      </c>
      <c r="AZ148" cm="1">
        <f t="array" aca="1" ref="AZ148" ca="1">INDIRECT($A$1&amp;AZ$1&amp;$A148)</f>
        <v>0</v>
      </c>
      <c r="BA148" cm="1">
        <f t="array" aca="1" ref="BA148" ca="1">INDIRECT($A$1&amp;BA$1&amp;$A148)</f>
        <v>0</v>
      </c>
      <c r="BB148" cm="1">
        <f t="array" aca="1" ref="BB148" ca="1">INDIRECT($A$1&amp;BB$1&amp;$A148)</f>
        <v>0</v>
      </c>
      <c r="BC148" cm="1">
        <f t="array" aca="1" ref="BC148" ca="1">INDIRECT($A$1&amp;BC$1&amp;$A148)</f>
        <v>0</v>
      </c>
      <c r="BD148" cm="1">
        <f t="array" aca="1" ref="BD148" ca="1">INDIRECT($A$1&amp;BD$1&amp;$A148)</f>
        <v>0</v>
      </c>
      <c r="BE148" cm="1">
        <f t="array" aca="1" ref="BE148" ca="1">INDIRECT($A$1&amp;BE$1&amp;$A148)</f>
        <v>0</v>
      </c>
      <c r="BF148" cm="1">
        <f t="array" aca="1" ref="BF148" ca="1">INDIRECT($A$1&amp;BF$1&amp;$A148)</f>
        <v>0</v>
      </c>
      <c r="BG148" cm="1">
        <f t="array" aca="1" ref="BG148" ca="1">INDIRECT($A$1&amp;BG$1&amp;$A148)</f>
        <v>0</v>
      </c>
      <c r="BH148" cm="1">
        <f t="array" aca="1" ref="BH148" ca="1">INDIRECT($A$1&amp;BH$1&amp;$A148)</f>
        <v>0</v>
      </c>
      <c r="BI148" cm="1">
        <f t="array" aca="1" ref="BI148" ca="1">INDIRECT($A$1&amp;BI$1&amp;$A148)</f>
        <v>0</v>
      </c>
      <c r="BJ148" cm="1">
        <f t="array" aca="1" ref="BJ148" ca="1">INDIRECT($A$1&amp;BJ$1&amp;$A148)</f>
        <v>0</v>
      </c>
      <c r="BK148" cm="1">
        <f t="array" aca="1" ref="BK148" ca="1">INDIRECT($A$1&amp;BK$1&amp;$A148)</f>
        <v>0</v>
      </c>
      <c r="BL148" cm="1">
        <f t="array" aca="1" ref="BL148" ca="1">INDIRECT($A$1&amp;BL$1&amp;$A148)</f>
        <v>0</v>
      </c>
      <c r="BM148" cm="1">
        <f t="array" aca="1" ref="BM148" ca="1">INDIRECT($A$1&amp;BM$1&amp;$A148)</f>
        <v>0</v>
      </c>
      <c r="BN148" cm="1">
        <f t="array" aca="1" ref="BN148" ca="1">INDIRECT($A$1&amp;BN$1&amp;$A148)</f>
        <v>0</v>
      </c>
      <c r="BO148" cm="1">
        <f t="array" aca="1" ref="BO148" ca="1">INDIRECT($A$1&amp;BO$1&amp;$A148)</f>
        <v>0</v>
      </c>
      <c r="BP148" cm="1">
        <f t="array" aca="1" ref="BP148" ca="1">INDIRECT($A$1&amp;BP$1&amp;$A148)</f>
        <v>0</v>
      </c>
      <c r="BQ148" cm="1">
        <f t="array" aca="1" ref="BQ148" ca="1">INDIRECT($A$1&amp;BQ$1&amp;$A148)</f>
        <v>0</v>
      </c>
      <c r="BR148" cm="1">
        <f t="array" aca="1" ref="BR148" ca="1">INDIRECT($A$1&amp;BR$1&amp;$A148)</f>
        <v>0</v>
      </c>
      <c r="BS148" cm="1">
        <f t="array" aca="1" ref="BS148" ca="1">INDIRECT($A$1&amp;BS$1&amp;$A148)</f>
        <v>0</v>
      </c>
      <c r="BT148" cm="1">
        <f t="array" aca="1" ref="BT148" ca="1">INDIRECT($A$1&amp;BT$1&amp;$A148)</f>
        <v>0</v>
      </c>
      <c r="BU148" cm="1">
        <f t="array" aca="1" ref="BU148" ca="1">INDIRECT($A$1&amp;BU$1&amp;$A148)</f>
        <v>0</v>
      </c>
    </row>
    <row r="149" spans="1:73" x14ac:dyDescent="0.35">
      <c r="A149" s="65">
        <f t="shared" si="18"/>
        <v>134</v>
      </c>
      <c r="C149" t="str" cm="1">
        <f t="array" aca="1" ref="C149" ca="1">INDIRECT($A$1&amp;C$1&amp;$A149)</f>
        <v>marche_kongoussi</v>
      </c>
      <c r="D149">
        <f t="shared" ca="1" si="29"/>
        <v>0</v>
      </c>
      <c r="E149">
        <f t="shared" ca="1" si="29"/>
        <v>0</v>
      </c>
      <c r="F149">
        <f t="shared" ca="1" si="29"/>
        <v>0</v>
      </c>
      <c r="G149">
        <f t="shared" ca="1" si="29"/>
        <v>0</v>
      </c>
      <c r="H149">
        <f t="shared" ca="1" si="29"/>
        <v>0</v>
      </c>
      <c r="I149">
        <f t="shared" ca="1" si="29"/>
        <v>0</v>
      </c>
      <c r="J149">
        <f t="shared" ca="1" si="29"/>
        <v>0</v>
      </c>
      <c r="K149">
        <f t="shared" ca="1" si="29"/>
        <v>0</v>
      </c>
      <c r="L149">
        <f t="shared" ca="1" si="29"/>
        <v>0</v>
      </c>
      <c r="M149">
        <f t="shared" ca="1" si="29"/>
        <v>0</v>
      </c>
      <c r="N149">
        <f t="shared" ca="1" si="29"/>
        <v>0</v>
      </c>
      <c r="P149" t="str" cm="1">
        <f t="array" aca="1" ref="P149" ca="1">INDIRECT($A$1&amp;P$1&amp;$A149)</f>
        <v>disponible</v>
      </c>
      <c r="Q149" t="str" cm="1">
        <f t="array" aca="1" ref="Q149" ca="1">INDIRECT($A$1&amp;Q$1&amp;$A149)</f>
        <v>disponible</v>
      </c>
      <c r="R149" t="str" cm="1">
        <f t="array" aca="1" ref="R149" ca="1">INDIRECT($A$1&amp;R$1&amp;$A149)</f>
        <v>disponible</v>
      </c>
      <c r="S149" t="str" cm="1">
        <f t="array" aca="1" ref="S149" ca="1">INDIRECT($A$1&amp;S$1&amp;$A149)</f>
        <v>disponible</v>
      </c>
      <c r="T149" cm="1">
        <f t="array" aca="1" ref="T149" ca="1">INDIRECT($A$1&amp;T$1&amp;$A149)</f>
        <v>0</v>
      </c>
      <c r="U149" cm="1">
        <f t="array" aca="1" ref="U149" ca="1">INDIRECT($A$1&amp;U$1&amp;$A149)</f>
        <v>0</v>
      </c>
      <c r="V149" cm="1">
        <f t="array" aca="1" ref="V149" ca="1">INDIRECT($A$1&amp;V$1&amp;$A149)</f>
        <v>0</v>
      </c>
      <c r="W149" cm="1">
        <f t="array" aca="1" ref="W149" ca="1">INDIRECT($A$1&amp;W$1&amp;$A149)</f>
        <v>0</v>
      </c>
      <c r="X149" cm="1">
        <f t="array" aca="1" ref="X149" ca="1">INDIRECT($A$1&amp;X$1&amp;$A149)</f>
        <v>0</v>
      </c>
      <c r="Y149" cm="1">
        <f t="array" aca="1" ref="Y149" ca="1">INDIRECT($A$1&amp;Y$1&amp;$A149)</f>
        <v>0</v>
      </c>
      <c r="Z149" t="str" cm="1">
        <f t="array" aca="1" ref="Z149" ca="1">INDIRECT($A$1&amp;Z$1&amp;$A149)</f>
        <v>disponible</v>
      </c>
      <c r="AA149" t="str" cm="1">
        <f t="array" aca="1" ref="AA149" ca="1">INDIRECT($A$1&amp;AA$1&amp;$A149)</f>
        <v>disponible</v>
      </c>
      <c r="AB149" cm="1">
        <f t="array" aca="1" ref="AB149" ca="1">INDIRECT($A$1&amp;AB$1&amp;$A149)</f>
        <v>0</v>
      </c>
      <c r="AC149" t="str" cm="1">
        <f t="array" aca="1" ref="AC149" ca="1">INDIRECT($A$1&amp;AC$1&amp;$A149)</f>
        <v>disponible</v>
      </c>
      <c r="AD149" cm="1">
        <f t="array" aca="1" ref="AD149" ca="1">INDIRECT($A$1&amp;AD$1&amp;$A149)</f>
        <v>0</v>
      </c>
      <c r="AE149" t="str" cm="1">
        <f t="array" aca="1" ref="AE149" ca="1">INDIRECT($A$1&amp;AE$1&amp;$A149)</f>
        <v>disponible</v>
      </c>
      <c r="AF149" t="str" cm="1">
        <f t="array" aca="1" ref="AF149" ca="1">INDIRECT($A$1&amp;AF$1&amp;$A149)</f>
        <v>disponible</v>
      </c>
      <c r="AG149" t="str" cm="1">
        <f t="array" aca="1" ref="AG149" ca="1">INDIRECT($A$1&amp;AG$1&amp;$A149)</f>
        <v>disponible</v>
      </c>
      <c r="AH149" t="str" cm="1">
        <f t="array" aca="1" ref="AH149" ca="1">INDIRECT($A$1&amp;AH$1&amp;$A149)</f>
        <v>disponible</v>
      </c>
      <c r="AI149" t="str" cm="1">
        <f t="array" aca="1" ref="AI149" ca="1">INDIRECT($A$1&amp;AI$1&amp;$A149)</f>
        <v>disponible</v>
      </c>
      <c r="AJ149" t="str" cm="1">
        <f t="array" aca="1" ref="AJ149" ca="1">INDIRECT($A$1&amp;AJ$1&amp;$A149)</f>
        <v>disponible</v>
      </c>
      <c r="AK149" t="str" cm="1">
        <f t="array" aca="1" ref="AK149" ca="1">INDIRECT($A$1&amp;AK$1&amp;$A149)</f>
        <v>disponible</v>
      </c>
      <c r="AM149">
        <f t="shared" ca="1" si="30"/>
        <v>0</v>
      </c>
      <c r="AN149">
        <f t="shared" ca="1" si="30"/>
        <v>0</v>
      </c>
      <c r="AO149">
        <f t="shared" ca="1" si="30"/>
        <v>0</v>
      </c>
      <c r="AP149">
        <f t="shared" ca="1" si="30"/>
        <v>0</v>
      </c>
      <c r="AQ149">
        <f t="shared" ca="1" si="30"/>
        <v>1</v>
      </c>
      <c r="AR149">
        <f t="shared" ca="1" si="30"/>
        <v>0</v>
      </c>
      <c r="AS149">
        <f t="shared" ca="1" si="30"/>
        <v>0</v>
      </c>
      <c r="AU149" cm="1">
        <f t="array" aca="1" ref="AU149" ca="1">INDIRECT($A$1&amp;AU$1&amp;$A149)</f>
        <v>0</v>
      </c>
      <c r="AV149" cm="1">
        <f t="array" aca="1" ref="AV149" ca="1">INDIRECT($A$1&amp;AV$1&amp;$A149)</f>
        <v>0</v>
      </c>
      <c r="AW149" cm="1">
        <f t="array" aca="1" ref="AW149" ca="1">INDIRECT($A$1&amp;AW$1&amp;$A149)</f>
        <v>0</v>
      </c>
      <c r="AX149" cm="1">
        <f t="array" aca="1" ref="AX149" ca="1">INDIRECT($A$1&amp;AX$1&amp;$A149)</f>
        <v>0</v>
      </c>
      <c r="AY149" cm="1">
        <f t="array" aca="1" ref="AY149" ca="1">INDIRECT($A$1&amp;AY$1&amp;$A149)</f>
        <v>0</v>
      </c>
      <c r="AZ149" cm="1">
        <f t="array" aca="1" ref="AZ149" ca="1">INDIRECT($A$1&amp;AZ$1&amp;$A149)</f>
        <v>0</v>
      </c>
      <c r="BA149" cm="1">
        <f t="array" aca="1" ref="BA149" ca="1">INDIRECT($A$1&amp;BA$1&amp;$A149)</f>
        <v>0</v>
      </c>
      <c r="BB149" cm="1">
        <f t="array" aca="1" ref="BB149" ca="1">INDIRECT($A$1&amp;BB$1&amp;$A149)</f>
        <v>0</v>
      </c>
      <c r="BC149" cm="1">
        <f t="array" aca="1" ref="BC149" ca="1">INDIRECT($A$1&amp;BC$1&amp;$A149)</f>
        <v>0</v>
      </c>
      <c r="BD149" cm="1">
        <f t="array" aca="1" ref="BD149" ca="1">INDIRECT($A$1&amp;BD$1&amp;$A149)</f>
        <v>0</v>
      </c>
      <c r="BE149" cm="1">
        <f t="array" aca="1" ref="BE149" ca="1">INDIRECT($A$1&amp;BE$1&amp;$A149)</f>
        <v>0</v>
      </c>
      <c r="BF149" cm="1">
        <f t="array" aca="1" ref="BF149" ca="1">INDIRECT($A$1&amp;BF$1&amp;$A149)</f>
        <v>0</v>
      </c>
      <c r="BG149" cm="1">
        <f t="array" aca="1" ref="BG149" ca="1">INDIRECT($A$1&amp;BG$1&amp;$A149)</f>
        <v>0</v>
      </c>
      <c r="BH149" cm="1">
        <f t="array" aca="1" ref="BH149" ca="1">INDIRECT($A$1&amp;BH$1&amp;$A149)</f>
        <v>0</v>
      </c>
      <c r="BI149" cm="1">
        <f t="array" aca="1" ref="BI149" ca="1">INDIRECT($A$1&amp;BI$1&amp;$A149)</f>
        <v>0</v>
      </c>
      <c r="BJ149" cm="1">
        <f t="array" aca="1" ref="BJ149" ca="1">INDIRECT($A$1&amp;BJ$1&amp;$A149)</f>
        <v>0</v>
      </c>
      <c r="BK149" cm="1">
        <f t="array" aca="1" ref="BK149" ca="1">INDIRECT($A$1&amp;BK$1&amp;$A149)</f>
        <v>0</v>
      </c>
      <c r="BL149" cm="1">
        <f t="array" aca="1" ref="BL149" ca="1">INDIRECT($A$1&amp;BL$1&amp;$A149)</f>
        <v>0</v>
      </c>
      <c r="BM149" cm="1">
        <f t="array" aca="1" ref="BM149" ca="1">INDIRECT($A$1&amp;BM$1&amp;$A149)</f>
        <v>0</v>
      </c>
      <c r="BN149" cm="1">
        <f t="array" aca="1" ref="BN149" ca="1">INDIRECT($A$1&amp;BN$1&amp;$A149)</f>
        <v>0</v>
      </c>
      <c r="BO149" cm="1">
        <f t="array" aca="1" ref="BO149" ca="1">INDIRECT($A$1&amp;BO$1&amp;$A149)</f>
        <v>0</v>
      </c>
      <c r="BP149" cm="1">
        <f t="array" aca="1" ref="BP149" ca="1">INDIRECT($A$1&amp;BP$1&amp;$A149)</f>
        <v>0</v>
      </c>
      <c r="BQ149" cm="1">
        <f t="array" aca="1" ref="BQ149" ca="1">INDIRECT($A$1&amp;BQ$1&amp;$A149)</f>
        <v>0</v>
      </c>
      <c r="BR149" cm="1">
        <f t="array" aca="1" ref="BR149" ca="1">INDIRECT($A$1&amp;BR$1&amp;$A149)</f>
        <v>0</v>
      </c>
      <c r="BS149" cm="1">
        <f t="array" aca="1" ref="BS149" ca="1">INDIRECT($A$1&amp;BS$1&amp;$A149)</f>
        <v>0</v>
      </c>
      <c r="BT149" cm="1">
        <f t="array" aca="1" ref="BT149" ca="1">INDIRECT($A$1&amp;BT$1&amp;$A149)</f>
        <v>0</v>
      </c>
      <c r="BU149" cm="1">
        <f t="array" aca="1" ref="BU149" ca="1">INDIRECT($A$1&amp;BU$1&amp;$A149)</f>
        <v>0</v>
      </c>
    </row>
    <row r="150" spans="1:73" x14ac:dyDescent="0.35">
      <c r="A150" s="65">
        <f t="shared" si="18"/>
        <v>135</v>
      </c>
      <c r="C150" t="str" cm="1">
        <f t="array" aca="1" ref="C150" ca="1">INDIRECT($A$1&amp;C$1&amp;$A150)</f>
        <v>marche_kongoussi</v>
      </c>
      <c r="D150">
        <f t="shared" ca="1" si="29"/>
        <v>0</v>
      </c>
      <c r="E150">
        <f t="shared" ca="1" si="29"/>
        <v>0</v>
      </c>
      <c r="F150">
        <f t="shared" ca="1" si="29"/>
        <v>0</v>
      </c>
      <c r="G150">
        <f t="shared" ca="1" si="29"/>
        <v>0</v>
      </c>
      <c r="H150">
        <f t="shared" ca="1" si="29"/>
        <v>0</v>
      </c>
      <c r="I150">
        <f t="shared" ca="1" si="29"/>
        <v>0</v>
      </c>
      <c r="J150">
        <f t="shared" ca="1" si="29"/>
        <v>0</v>
      </c>
      <c r="K150">
        <f t="shared" ca="1" si="29"/>
        <v>0</v>
      </c>
      <c r="L150">
        <f t="shared" ca="1" si="29"/>
        <v>0</v>
      </c>
      <c r="M150">
        <f t="shared" ca="1" si="29"/>
        <v>1</v>
      </c>
      <c r="N150">
        <f t="shared" ca="1" si="29"/>
        <v>0</v>
      </c>
      <c r="P150" cm="1">
        <f t="array" aca="1" ref="P150" ca="1">INDIRECT($A$1&amp;P$1&amp;$A150)</f>
        <v>0</v>
      </c>
      <c r="Q150" cm="1">
        <f t="array" aca="1" ref="Q150" ca="1">INDIRECT($A$1&amp;Q$1&amp;$A150)</f>
        <v>0</v>
      </c>
      <c r="R150" cm="1">
        <f t="array" aca="1" ref="R150" ca="1">INDIRECT($A$1&amp;R$1&amp;$A150)</f>
        <v>0</v>
      </c>
      <c r="S150" cm="1">
        <f t="array" aca="1" ref="S150" ca="1">INDIRECT($A$1&amp;S$1&amp;$A150)</f>
        <v>0</v>
      </c>
      <c r="T150" cm="1">
        <f t="array" aca="1" ref="T150" ca="1">INDIRECT($A$1&amp;T$1&amp;$A150)</f>
        <v>0</v>
      </c>
      <c r="U150" cm="1">
        <f t="array" aca="1" ref="U150" ca="1">INDIRECT($A$1&amp;U$1&amp;$A150)</f>
        <v>0</v>
      </c>
      <c r="V150" cm="1">
        <f t="array" aca="1" ref="V150" ca="1">INDIRECT($A$1&amp;V$1&amp;$A150)</f>
        <v>0</v>
      </c>
      <c r="W150" cm="1">
        <f t="array" aca="1" ref="W150" ca="1">INDIRECT($A$1&amp;W$1&amp;$A150)</f>
        <v>0</v>
      </c>
      <c r="X150" cm="1">
        <f t="array" aca="1" ref="X150" ca="1">INDIRECT($A$1&amp;X$1&amp;$A150)</f>
        <v>0</v>
      </c>
      <c r="Y150" t="str" cm="1">
        <f t="array" aca="1" ref="Y150" ca="1">INDIRECT($A$1&amp;Y$1&amp;$A150)</f>
        <v>peudisponible</v>
      </c>
      <c r="Z150" cm="1">
        <f t="array" aca="1" ref="Z150" ca="1">INDIRECT($A$1&amp;Z$1&amp;$A150)</f>
        <v>0</v>
      </c>
      <c r="AA150" cm="1">
        <f t="array" aca="1" ref="AA150" ca="1">INDIRECT($A$1&amp;AA$1&amp;$A150)</f>
        <v>0</v>
      </c>
      <c r="AB150" cm="1">
        <f t="array" aca="1" ref="AB150" ca="1">INDIRECT($A$1&amp;AB$1&amp;$A150)</f>
        <v>0</v>
      </c>
      <c r="AC150" cm="1">
        <f t="array" aca="1" ref="AC150" ca="1">INDIRECT($A$1&amp;AC$1&amp;$A150)</f>
        <v>0</v>
      </c>
      <c r="AD150" cm="1">
        <f t="array" aca="1" ref="AD150" ca="1">INDIRECT($A$1&amp;AD$1&amp;$A150)</f>
        <v>0</v>
      </c>
      <c r="AE150" cm="1">
        <f t="array" aca="1" ref="AE150" ca="1">INDIRECT($A$1&amp;AE$1&amp;$A150)</f>
        <v>0</v>
      </c>
      <c r="AF150" cm="1">
        <f t="array" aca="1" ref="AF150" ca="1">INDIRECT($A$1&amp;AF$1&amp;$A150)</f>
        <v>0</v>
      </c>
      <c r="AG150" cm="1">
        <f t="array" aca="1" ref="AG150" ca="1">INDIRECT($A$1&amp;AG$1&amp;$A150)</f>
        <v>0</v>
      </c>
      <c r="AH150" cm="1">
        <f t="array" aca="1" ref="AH150" ca="1">INDIRECT($A$1&amp;AH$1&amp;$A150)</f>
        <v>0</v>
      </c>
      <c r="AI150" cm="1">
        <f t="array" aca="1" ref="AI150" ca="1">INDIRECT($A$1&amp;AI$1&amp;$A150)</f>
        <v>0</v>
      </c>
      <c r="AJ150" cm="1">
        <f t="array" aca="1" ref="AJ150" ca="1">INDIRECT($A$1&amp;AJ$1&amp;$A150)</f>
        <v>0</v>
      </c>
      <c r="AK150" cm="1">
        <f t="array" aca="1" ref="AK150" ca="1">INDIRECT($A$1&amp;AK$1&amp;$A150)</f>
        <v>0</v>
      </c>
      <c r="AM150">
        <f t="shared" ca="1" si="30"/>
        <v>0</v>
      </c>
      <c r="AN150">
        <f t="shared" ca="1" si="30"/>
        <v>0</v>
      </c>
      <c r="AO150">
        <f t="shared" ca="1" si="30"/>
        <v>0</v>
      </c>
      <c r="AP150">
        <f t="shared" ca="1" si="30"/>
        <v>0</v>
      </c>
      <c r="AQ150">
        <f t="shared" ca="1" si="30"/>
        <v>1</v>
      </c>
      <c r="AR150">
        <f t="shared" ca="1" si="30"/>
        <v>0</v>
      </c>
      <c r="AS150">
        <f t="shared" ca="1" si="30"/>
        <v>0</v>
      </c>
      <c r="AU150" cm="1">
        <f t="array" aca="1" ref="AU150" ca="1">INDIRECT($A$1&amp;AU$1&amp;$A150)</f>
        <v>0</v>
      </c>
      <c r="AV150" cm="1">
        <f t="array" aca="1" ref="AV150" ca="1">INDIRECT($A$1&amp;AV$1&amp;$A150)</f>
        <v>0</v>
      </c>
      <c r="AW150" cm="1">
        <f t="array" aca="1" ref="AW150" ca="1">INDIRECT($A$1&amp;AW$1&amp;$A150)</f>
        <v>0</v>
      </c>
      <c r="AX150" cm="1">
        <f t="array" aca="1" ref="AX150" ca="1">INDIRECT($A$1&amp;AX$1&amp;$A150)</f>
        <v>0</v>
      </c>
      <c r="AY150" cm="1">
        <f t="array" aca="1" ref="AY150" ca="1">INDIRECT($A$1&amp;AY$1&amp;$A150)</f>
        <v>0</v>
      </c>
      <c r="AZ150" cm="1">
        <f t="array" aca="1" ref="AZ150" ca="1">INDIRECT($A$1&amp;AZ$1&amp;$A150)</f>
        <v>0</v>
      </c>
      <c r="BA150" cm="1">
        <f t="array" aca="1" ref="BA150" ca="1">INDIRECT($A$1&amp;BA$1&amp;$A150)</f>
        <v>0</v>
      </c>
      <c r="BB150" cm="1">
        <f t="array" aca="1" ref="BB150" ca="1">INDIRECT($A$1&amp;BB$1&amp;$A150)</f>
        <v>0</v>
      </c>
      <c r="BC150" cm="1">
        <f t="array" aca="1" ref="BC150" ca="1">INDIRECT($A$1&amp;BC$1&amp;$A150)</f>
        <v>0</v>
      </c>
      <c r="BD150" cm="1">
        <f t="array" aca="1" ref="BD150" ca="1">INDIRECT($A$1&amp;BD$1&amp;$A150)</f>
        <v>0</v>
      </c>
      <c r="BE150" cm="1">
        <f t="array" aca="1" ref="BE150" ca="1">INDIRECT($A$1&amp;BE$1&amp;$A150)</f>
        <v>0</v>
      </c>
      <c r="BF150" cm="1">
        <f t="array" aca="1" ref="BF150" ca="1">INDIRECT($A$1&amp;BF$1&amp;$A150)</f>
        <v>0</v>
      </c>
      <c r="BG150" cm="1">
        <f t="array" aca="1" ref="BG150" ca="1">INDIRECT($A$1&amp;BG$1&amp;$A150)</f>
        <v>0</v>
      </c>
      <c r="BH150" cm="1">
        <f t="array" aca="1" ref="BH150" ca="1">INDIRECT($A$1&amp;BH$1&amp;$A150)</f>
        <v>0</v>
      </c>
      <c r="BI150" cm="1">
        <f t="array" aca="1" ref="BI150" ca="1">INDIRECT($A$1&amp;BI$1&amp;$A150)</f>
        <v>0</v>
      </c>
      <c r="BJ150" cm="1">
        <f t="array" aca="1" ref="BJ150" ca="1">INDIRECT($A$1&amp;BJ$1&amp;$A150)</f>
        <v>0</v>
      </c>
      <c r="BK150" cm="1">
        <f t="array" aca="1" ref="BK150" ca="1">INDIRECT($A$1&amp;BK$1&amp;$A150)</f>
        <v>0</v>
      </c>
      <c r="BL150" cm="1">
        <f t="array" aca="1" ref="BL150" ca="1">INDIRECT($A$1&amp;BL$1&amp;$A150)</f>
        <v>0</v>
      </c>
      <c r="BM150" cm="1">
        <f t="array" aca="1" ref="BM150" ca="1">INDIRECT($A$1&amp;BM$1&amp;$A150)</f>
        <v>0</v>
      </c>
      <c r="BN150" cm="1">
        <f t="array" aca="1" ref="BN150" ca="1">INDIRECT($A$1&amp;BN$1&amp;$A150)</f>
        <v>0</v>
      </c>
      <c r="BO150" cm="1">
        <f t="array" aca="1" ref="BO150" ca="1">INDIRECT($A$1&amp;BO$1&amp;$A150)</f>
        <v>0</v>
      </c>
      <c r="BP150" cm="1">
        <f t="array" aca="1" ref="BP150" ca="1">INDIRECT($A$1&amp;BP$1&amp;$A150)</f>
        <v>0</v>
      </c>
      <c r="BQ150" cm="1">
        <f t="array" aca="1" ref="BQ150" ca="1">INDIRECT($A$1&amp;BQ$1&amp;$A150)</f>
        <v>0</v>
      </c>
      <c r="BR150" cm="1">
        <f t="array" aca="1" ref="BR150" ca="1">INDIRECT($A$1&amp;BR$1&amp;$A150)</f>
        <v>0</v>
      </c>
      <c r="BS150" cm="1">
        <f t="array" aca="1" ref="BS150" ca="1">INDIRECT($A$1&amp;BS$1&amp;$A150)</f>
        <v>0</v>
      </c>
      <c r="BT150" cm="1">
        <f t="array" aca="1" ref="BT150" ca="1">INDIRECT($A$1&amp;BT$1&amp;$A150)</f>
        <v>0</v>
      </c>
      <c r="BU150" cm="1">
        <f t="array" aca="1" ref="BU150" ca="1">INDIRECT($A$1&amp;BU$1&amp;$A150)</f>
        <v>0</v>
      </c>
    </row>
    <row r="151" spans="1:73" x14ac:dyDescent="0.35">
      <c r="A151" s="65">
        <f t="shared" si="18"/>
        <v>136</v>
      </c>
      <c r="C151" t="str" cm="1">
        <f t="array" aca="1" ref="C151" ca="1">INDIRECT($A$1&amp;C$1&amp;$A151)</f>
        <v>marche_kongoussi</v>
      </c>
      <c r="D151">
        <f t="shared" ca="1" si="29"/>
        <v>0</v>
      </c>
      <c r="E151">
        <f t="shared" ca="1" si="29"/>
        <v>0</v>
      </c>
      <c r="F151">
        <f t="shared" ca="1" si="29"/>
        <v>0</v>
      </c>
      <c r="G151">
        <f t="shared" ca="1" si="29"/>
        <v>0</v>
      </c>
      <c r="H151">
        <f t="shared" ca="1" si="29"/>
        <v>0</v>
      </c>
      <c r="I151">
        <f t="shared" ca="1" si="29"/>
        <v>0</v>
      </c>
      <c r="J151">
        <f t="shared" ca="1" si="29"/>
        <v>0</v>
      </c>
      <c r="K151">
        <f t="shared" ca="1" si="29"/>
        <v>0</v>
      </c>
      <c r="L151">
        <f t="shared" ca="1" si="29"/>
        <v>0</v>
      </c>
      <c r="M151">
        <f t="shared" ca="1" si="29"/>
        <v>0</v>
      </c>
      <c r="N151">
        <f t="shared" ca="1" si="29"/>
        <v>0</v>
      </c>
      <c r="P151" t="str" cm="1">
        <f t="array" aca="1" ref="P151" ca="1">INDIRECT($A$1&amp;P$1&amp;$A151)</f>
        <v>disponible</v>
      </c>
      <c r="Q151" cm="1">
        <f t="array" aca="1" ref="Q151" ca="1">INDIRECT($A$1&amp;Q$1&amp;$A151)</f>
        <v>0</v>
      </c>
      <c r="R151" t="str" cm="1">
        <f t="array" aca="1" ref="R151" ca="1">INDIRECT($A$1&amp;R$1&amp;$A151)</f>
        <v>disponible</v>
      </c>
      <c r="S151" cm="1">
        <f t="array" aca="1" ref="S151" ca="1">INDIRECT($A$1&amp;S$1&amp;$A151)</f>
        <v>0</v>
      </c>
      <c r="T151" cm="1">
        <f t="array" aca="1" ref="T151" ca="1">INDIRECT($A$1&amp;T$1&amp;$A151)</f>
        <v>0</v>
      </c>
      <c r="U151" cm="1">
        <f t="array" aca="1" ref="U151" ca="1">INDIRECT($A$1&amp;U$1&amp;$A151)</f>
        <v>0</v>
      </c>
      <c r="V151" cm="1">
        <f t="array" aca="1" ref="V151" ca="1">INDIRECT($A$1&amp;V$1&amp;$A151)</f>
        <v>0</v>
      </c>
      <c r="W151" cm="1">
        <f t="array" aca="1" ref="W151" ca="1">INDIRECT($A$1&amp;W$1&amp;$A151)</f>
        <v>0</v>
      </c>
      <c r="X151" cm="1">
        <f t="array" aca="1" ref="X151" ca="1">INDIRECT($A$1&amp;X$1&amp;$A151)</f>
        <v>0</v>
      </c>
      <c r="Y151" cm="1">
        <f t="array" aca="1" ref="Y151" ca="1">INDIRECT($A$1&amp;Y$1&amp;$A151)</f>
        <v>0</v>
      </c>
      <c r="Z151" cm="1">
        <f t="array" aca="1" ref="Z151" ca="1">INDIRECT($A$1&amp;Z$1&amp;$A151)</f>
        <v>0</v>
      </c>
      <c r="AA151" cm="1">
        <f t="array" aca="1" ref="AA151" ca="1">INDIRECT($A$1&amp;AA$1&amp;$A151)</f>
        <v>0</v>
      </c>
      <c r="AB151" cm="1">
        <f t="array" aca="1" ref="AB151" ca="1">INDIRECT($A$1&amp;AB$1&amp;$A151)</f>
        <v>0</v>
      </c>
      <c r="AC151" cm="1">
        <f t="array" aca="1" ref="AC151" ca="1">INDIRECT($A$1&amp;AC$1&amp;$A151)</f>
        <v>0</v>
      </c>
      <c r="AD151" cm="1">
        <f t="array" aca="1" ref="AD151" ca="1">INDIRECT($A$1&amp;AD$1&amp;$A151)</f>
        <v>0</v>
      </c>
      <c r="AE151" cm="1">
        <f t="array" aca="1" ref="AE151" ca="1">INDIRECT($A$1&amp;AE$1&amp;$A151)</f>
        <v>0</v>
      </c>
      <c r="AF151" t="str" cm="1">
        <f t="array" aca="1" ref="AF151" ca="1">INDIRECT($A$1&amp;AF$1&amp;$A151)</f>
        <v>disponible</v>
      </c>
      <c r="AG151" cm="1">
        <f t="array" aca="1" ref="AG151" ca="1">INDIRECT($A$1&amp;AG$1&amp;$A151)</f>
        <v>0</v>
      </c>
      <c r="AH151" cm="1">
        <f t="array" aca="1" ref="AH151" ca="1">INDIRECT($A$1&amp;AH$1&amp;$A151)</f>
        <v>0</v>
      </c>
      <c r="AI151" t="str" cm="1">
        <f t="array" aca="1" ref="AI151" ca="1">INDIRECT($A$1&amp;AI$1&amp;$A151)</f>
        <v>disponible</v>
      </c>
      <c r="AJ151" cm="1">
        <f t="array" aca="1" ref="AJ151" ca="1">INDIRECT($A$1&amp;AJ$1&amp;$A151)</f>
        <v>0</v>
      </c>
      <c r="AK151" t="str" cm="1">
        <f t="array" aca="1" ref="AK151" ca="1">INDIRECT($A$1&amp;AK$1&amp;$A151)</f>
        <v>disponible</v>
      </c>
      <c r="AM151">
        <f t="shared" ca="1" si="30"/>
        <v>0</v>
      </c>
      <c r="AN151">
        <f t="shared" ca="1" si="30"/>
        <v>0</v>
      </c>
      <c r="AO151">
        <f t="shared" ca="1" si="30"/>
        <v>0</v>
      </c>
      <c r="AP151">
        <f t="shared" ca="1" si="30"/>
        <v>0</v>
      </c>
      <c r="AQ151">
        <f t="shared" ca="1" si="30"/>
        <v>1</v>
      </c>
      <c r="AR151">
        <f t="shared" ca="1" si="30"/>
        <v>0</v>
      </c>
      <c r="AS151">
        <f t="shared" ca="1" si="30"/>
        <v>0</v>
      </c>
      <c r="AU151" cm="1">
        <f t="array" aca="1" ref="AU151" ca="1">INDIRECT($A$1&amp;AU$1&amp;$A151)</f>
        <v>0</v>
      </c>
      <c r="AV151" cm="1">
        <f t="array" aca="1" ref="AV151" ca="1">INDIRECT($A$1&amp;AV$1&amp;$A151)</f>
        <v>0</v>
      </c>
      <c r="AW151" cm="1">
        <f t="array" aca="1" ref="AW151" ca="1">INDIRECT($A$1&amp;AW$1&amp;$A151)</f>
        <v>0</v>
      </c>
      <c r="AX151" cm="1">
        <f t="array" aca="1" ref="AX151" ca="1">INDIRECT($A$1&amp;AX$1&amp;$A151)</f>
        <v>0</v>
      </c>
      <c r="AY151" cm="1">
        <f t="array" aca="1" ref="AY151" ca="1">INDIRECT($A$1&amp;AY$1&amp;$A151)</f>
        <v>0</v>
      </c>
      <c r="AZ151" cm="1">
        <f t="array" aca="1" ref="AZ151" ca="1">INDIRECT($A$1&amp;AZ$1&amp;$A151)</f>
        <v>0</v>
      </c>
      <c r="BA151" cm="1">
        <f t="array" aca="1" ref="BA151" ca="1">INDIRECT($A$1&amp;BA$1&amp;$A151)</f>
        <v>0</v>
      </c>
      <c r="BB151" cm="1">
        <f t="array" aca="1" ref="BB151" ca="1">INDIRECT($A$1&amp;BB$1&amp;$A151)</f>
        <v>0</v>
      </c>
      <c r="BC151" cm="1">
        <f t="array" aca="1" ref="BC151" ca="1">INDIRECT($A$1&amp;BC$1&amp;$A151)</f>
        <v>0</v>
      </c>
      <c r="BD151" cm="1">
        <f t="array" aca="1" ref="BD151" ca="1">INDIRECT($A$1&amp;BD$1&amp;$A151)</f>
        <v>0</v>
      </c>
      <c r="BE151" cm="1">
        <f t="array" aca="1" ref="BE151" ca="1">INDIRECT($A$1&amp;BE$1&amp;$A151)</f>
        <v>0</v>
      </c>
      <c r="BF151" cm="1">
        <f t="array" aca="1" ref="BF151" ca="1">INDIRECT($A$1&amp;BF$1&amp;$A151)</f>
        <v>0</v>
      </c>
      <c r="BG151" cm="1">
        <f t="array" aca="1" ref="BG151" ca="1">INDIRECT($A$1&amp;BG$1&amp;$A151)</f>
        <v>0</v>
      </c>
      <c r="BH151" cm="1">
        <f t="array" aca="1" ref="BH151" ca="1">INDIRECT($A$1&amp;BH$1&amp;$A151)</f>
        <v>0</v>
      </c>
      <c r="BI151" cm="1">
        <f t="array" aca="1" ref="BI151" ca="1">INDIRECT($A$1&amp;BI$1&amp;$A151)</f>
        <v>0</v>
      </c>
      <c r="BJ151" cm="1">
        <f t="array" aca="1" ref="BJ151" ca="1">INDIRECT($A$1&amp;BJ$1&amp;$A151)</f>
        <v>0</v>
      </c>
      <c r="BK151" cm="1">
        <f t="array" aca="1" ref="BK151" ca="1">INDIRECT($A$1&amp;BK$1&amp;$A151)</f>
        <v>0</v>
      </c>
      <c r="BL151" cm="1">
        <f t="array" aca="1" ref="BL151" ca="1">INDIRECT($A$1&amp;BL$1&amp;$A151)</f>
        <v>0</v>
      </c>
      <c r="BM151" cm="1">
        <f t="array" aca="1" ref="BM151" ca="1">INDIRECT($A$1&amp;BM$1&amp;$A151)</f>
        <v>0</v>
      </c>
      <c r="BN151" cm="1">
        <f t="array" aca="1" ref="BN151" ca="1">INDIRECT($A$1&amp;BN$1&amp;$A151)</f>
        <v>0</v>
      </c>
      <c r="BO151" cm="1">
        <f t="array" aca="1" ref="BO151" ca="1">INDIRECT($A$1&amp;BO$1&amp;$A151)</f>
        <v>0</v>
      </c>
      <c r="BP151" cm="1">
        <f t="array" aca="1" ref="BP151" ca="1">INDIRECT($A$1&amp;BP$1&amp;$A151)</f>
        <v>0</v>
      </c>
      <c r="BQ151" cm="1">
        <f t="array" aca="1" ref="BQ151" ca="1">INDIRECT($A$1&amp;BQ$1&amp;$A151)</f>
        <v>0</v>
      </c>
      <c r="BR151" cm="1">
        <f t="array" aca="1" ref="BR151" ca="1">INDIRECT($A$1&amp;BR$1&amp;$A151)</f>
        <v>0</v>
      </c>
      <c r="BS151" cm="1">
        <f t="array" aca="1" ref="BS151" ca="1">INDIRECT($A$1&amp;BS$1&amp;$A151)</f>
        <v>0</v>
      </c>
      <c r="BT151" cm="1">
        <f t="array" aca="1" ref="BT151" ca="1">INDIRECT($A$1&amp;BT$1&amp;$A151)</f>
        <v>0</v>
      </c>
      <c r="BU151" cm="1">
        <f t="array" aca="1" ref="BU151" ca="1">INDIRECT($A$1&amp;BU$1&amp;$A151)</f>
        <v>0</v>
      </c>
    </row>
    <row r="152" spans="1:73" x14ac:dyDescent="0.35">
      <c r="A152" s="65">
        <f t="shared" si="18"/>
        <v>137</v>
      </c>
      <c r="C152" t="str" cm="1">
        <f t="array" aca="1" ref="C152" ca="1">INDIRECT($A$1&amp;C$1&amp;$A152)</f>
        <v>marche_diapangou</v>
      </c>
      <c r="D152">
        <f t="shared" ca="1" si="29"/>
        <v>0</v>
      </c>
      <c r="E152">
        <f t="shared" ca="1" si="29"/>
        <v>0</v>
      </c>
      <c r="F152">
        <f t="shared" ca="1" si="29"/>
        <v>0</v>
      </c>
      <c r="G152">
        <f t="shared" ca="1" si="29"/>
        <v>0</v>
      </c>
      <c r="H152">
        <f t="shared" ca="1" si="29"/>
        <v>0</v>
      </c>
      <c r="I152">
        <f t="shared" ca="1" si="29"/>
        <v>0</v>
      </c>
      <c r="J152">
        <f t="shared" ca="1" si="29"/>
        <v>0</v>
      </c>
      <c r="K152">
        <f t="shared" ca="1" si="29"/>
        <v>0</v>
      </c>
      <c r="L152">
        <f t="shared" ca="1" si="29"/>
        <v>0</v>
      </c>
      <c r="M152">
        <f t="shared" ca="1" si="29"/>
        <v>0</v>
      </c>
      <c r="N152">
        <f t="shared" ca="1" si="29"/>
        <v>0</v>
      </c>
      <c r="P152" cm="1">
        <f t="array" aca="1" ref="P152" ca="1">INDIRECT($A$1&amp;P$1&amp;$A152)</f>
        <v>0</v>
      </c>
      <c r="Q152" cm="1">
        <f t="array" aca="1" ref="Q152" ca="1">INDIRECT($A$1&amp;Q$1&amp;$A152)</f>
        <v>0</v>
      </c>
      <c r="R152" t="str" cm="1">
        <f t="array" aca="1" ref="R152" ca="1">INDIRECT($A$1&amp;R$1&amp;$A152)</f>
        <v>disponible</v>
      </c>
      <c r="S152" t="str" cm="1">
        <f t="array" aca="1" ref="S152" ca="1">INDIRECT($A$1&amp;S$1&amp;$A152)</f>
        <v>disponible</v>
      </c>
      <c r="T152" t="str" cm="1">
        <f t="array" aca="1" ref="T152" ca="1">INDIRECT($A$1&amp;T$1&amp;$A152)</f>
        <v>disponible</v>
      </c>
      <c r="U152" t="str" cm="1">
        <f t="array" aca="1" ref="U152" ca="1">INDIRECT($A$1&amp;U$1&amp;$A152)</f>
        <v>peudisponible</v>
      </c>
      <c r="V152" t="str" cm="1">
        <f t="array" aca="1" ref="V152" ca="1">INDIRECT($A$1&amp;V$1&amp;$A152)</f>
        <v>peudisponible</v>
      </c>
      <c r="W152" cm="1">
        <f t="array" aca="1" ref="W152" ca="1">INDIRECT($A$1&amp;W$1&amp;$A152)</f>
        <v>0</v>
      </c>
      <c r="X152" cm="1">
        <f t="array" aca="1" ref="X152" ca="1">INDIRECT($A$1&amp;X$1&amp;$A152)</f>
        <v>0</v>
      </c>
      <c r="Y152" cm="1">
        <f t="array" aca="1" ref="Y152" ca="1">INDIRECT($A$1&amp;Y$1&amp;$A152)</f>
        <v>0</v>
      </c>
      <c r="Z152" cm="1">
        <f t="array" aca="1" ref="Z152" ca="1">INDIRECT($A$1&amp;Z$1&amp;$A152)</f>
        <v>0</v>
      </c>
      <c r="AA152" cm="1">
        <f t="array" aca="1" ref="AA152" ca="1">INDIRECT($A$1&amp;AA$1&amp;$A152)</f>
        <v>0</v>
      </c>
      <c r="AB152" cm="1">
        <f t="array" aca="1" ref="AB152" ca="1">INDIRECT($A$1&amp;AB$1&amp;$A152)</f>
        <v>0</v>
      </c>
      <c r="AC152" cm="1">
        <f t="array" aca="1" ref="AC152" ca="1">INDIRECT($A$1&amp;AC$1&amp;$A152)</f>
        <v>0</v>
      </c>
      <c r="AD152" cm="1">
        <f t="array" aca="1" ref="AD152" ca="1">INDIRECT($A$1&amp;AD$1&amp;$A152)</f>
        <v>0</v>
      </c>
      <c r="AE152" cm="1">
        <f t="array" aca="1" ref="AE152" ca="1">INDIRECT($A$1&amp;AE$1&amp;$A152)</f>
        <v>0</v>
      </c>
      <c r="AF152" cm="1">
        <f t="array" aca="1" ref="AF152" ca="1">INDIRECT($A$1&amp;AF$1&amp;$A152)</f>
        <v>0</v>
      </c>
      <c r="AG152" cm="1">
        <f t="array" aca="1" ref="AG152" ca="1">INDIRECT($A$1&amp;AG$1&amp;$A152)</f>
        <v>0</v>
      </c>
      <c r="AH152" cm="1">
        <f t="array" aca="1" ref="AH152" ca="1">INDIRECT($A$1&amp;AH$1&amp;$A152)</f>
        <v>0</v>
      </c>
      <c r="AI152" cm="1">
        <f t="array" aca="1" ref="AI152" ca="1">INDIRECT($A$1&amp;AI$1&amp;$A152)</f>
        <v>0</v>
      </c>
      <c r="AJ152" cm="1">
        <f t="array" aca="1" ref="AJ152" ca="1">INDIRECT($A$1&amp;AJ$1&amp;$A152)</f>
        <v>0</v>
      </c>
      <c r="AK152" t="str" cm="1">
        <f t="array" aca="1" ref="AK152" ca="1">INDIRECT($A$1&amp;AK$1&amp;$A152)</f>
        <v>disponible</v>
      </c>
      <c r="AM152">
        <f t="shared" ca="1" si="30"/>
        <v>0</v>
      </c>
      <c r="AN152">
        <f t="shared" ca="1" si="30"/>
        <v>0</v>
      </c>
      <c r="AO152">
        <f t="shared" ca="1" si="30"/>
        <v>0</v>
      </c>
      <c r="AP152">
        <f t="shared" ca="1" si="30"/>
        <v>0</v>
      </c>
      <c r="AQ152">
        <f t="shared" ca="1" si="30"/>
        <v>0</v>
      </c>
      <c r="AR152">
        <f t="shared" ca="1" si="30"/>
        <v>0</v>
      </c>
      <c r="AS152">
        <f t="shared" ca="1" si="30"/>
        <v>0</v>
      </c>
      <c r="AU152" cm="1">
        <f t="array" aca="1" ref="AU152" ca="1">INDIRECT($A$1&amp;AU$1&amp;$A152)</f>
        <v>0</v>
      </c>
      <c r="AV152" cm="1">
        <f t="array" aca="1" ref="AV152" ca="1">INDIRECT($A$1&amp;AV$1&amp;$A152)</f>
        <v>0</v>
      </c>
      <c r="AW152" cm="1">
        <f t="array" aca="1" ref="AW152" ca="1">INDIRECT($A$1&amp;AW$1&amp;$A152)</f>
        <v>0</v>
      </c>
      <c r="AX152" cm="1">
        <f t="array" aca="1" ref="AX152" ca="1">INDIRECT($A$1&amp;AX$1&amp;$A152)</f>
        <v>0</v>
      </c>
      <c r="AY152" cm="1">
        <f t="array" aca="1" ref="AY152" ca="1">INDIRECT($A$1&amp;AY$1&amp;$A152)</f>
        <v>0</v>
      </c>
      <c r="AZ152" cm="1">
        <f t="array" aca="1" ref="AZ152" ca="1">INDIRECT($A$1&amp;AZ$1&amp;$A152)</f>
        <v>0</v>
      </c>
      <c r="BA152" cm="1">
        <f t="array" aca="1" ref="BA152" ca="1">INDIRECT($A$1&amp;BA$1&amp;$A152)</f>
        <v>0</v>
      </c>
      <c r="BB152" cm="1">
        <f t="array" aca="1" ref="BB152" ca="1">INDIRECT($A$1&amp;BB$1&amp;$A152)</f>
        <v>0</v>
      </c>
      <c r="BC152" cm="1">
        <f t="array" aca="1" ref="BC152" ca="1">INDIRECT($A$1&amp;BC$1&amp;$A152)</f>
        <v>0</v>
      </c>
      <c r="BD152" cm="1">
        <f t="array" aca="1" ref="BD152" ca="1">INDIRECT($A$1&amp;BD$1&amp;$A152)</f>
        <v>0</v>
      </c>
      <c r="BE152" cm="1">
        <f t="array" aca="1" ref="BE152" ca="1">INDIRECT($A$1&amp;BE$1&amp;$A152)</f>
        <v>0</v>
      </c>
      <c r="BF152" cm="1">
        <f t="array" aca="1" ref="BF152" ca="1">INDIRECT($A$1&amp;BF$1&amp;$A152)</f>
        <v>0</v>
      </c>
      <c r="BG152" cm="1">
        <f t="array" aca="1" ref="BG152" ca="1">INDIRECT($A$1&amp;BG$1&amp;$A152)</f>
        <v>0</v>
      </c>
      <c r="BH152" cm="1">
        <f t="array" aca="1" ref="BH152" ca="1">INDIRECT($A$1&amp;BH$1&amp;$A152)</f>
        <v>0</v>
      </c>
      <c r="BI152" cm="1">
        <f t="array" aca="1" ref="BI152" ca="1">INDIRECT($A$1&amp;BI$1&amp;$A152)</f>
        <v>0</v>
      </c>
      <c r="BJ152" cm="1">
        <f t="array" aca="1" ref="BJ152" ca="1">INDIRECT($A$1&amp;BJ$1&amp;$A152)</f>
        <v>0</v>
      </c>
      <c r="BK152" cm="1">
        <f t="array" aca="1" ref="BK152" ca="1">INDIRECT($A$1&amp;BK$1&amp;$A152)</f>
        <v>0</v>
      </c>
      <c r="BL152" cm="1">
        <f t="array" aca="1" ref="BL152" ca="1">INDIRECT($A$1&amp;BL$1&amp;$A152)</f>
        <v>0</v>
      </c>
      <c r="BM152" cm="1">
        <f t="array" aca="1" ref="BM152" ca="1">INDIRECT($A$1&amp;BM$1&amp;$A152)</f>
        <v>0</v>
      </c>
      <c r="BN152" cm="1">
        <f t="array" aca="1" ref="BN152" ca="1">INDIRECT($A$1&amp;BN$1&amp;$A152)</f>
        <v>0</v>
      </c>
      <c r="BO152" cm="1">
        <f t="array" aca="1" ref="BO152" ca="1">INDIRECT($A$1&amp;BO$1&amp;$A152)</f>
        <v>0</v>
      </c>
      <c r="BP152" cm="1">
        <f t="array" aca="1" ref="BP152" ca="1">INDIRECT($A$1&amp;BP$1&amp;$A152)</f>
        <v>0</v>
      </c>
      <c r="BQ152" cm="1">
        <f t="array" aca="1" ref="BQ152" ca="1">INDIRECT($A$1&amp;BQ$1&amp;$A152)</f>
        <v>0</v>
      </c>
      <c r="BR152" cm="1">
        <f t="array" aca="1" ref="BR152" ca="1">INDIRECT($A$1&amp;BR$1&amp;$A152)</f>
        <v>0</v>
      </c>
      <c r="BS152" cm="1">
        <f t="array" aca="1" ref="BS152" ca="1">INDIRECT($A$1&amp;BS$1&amp;$A152)</f>
        <v>0</v>
      </c>
      <c r="BT152" cm="1">
        <f t="array" aca="1" ref="BT152" ca="1">INDIRECT($A$1&amp;BT$1&amp;$A152)</f>
        <v>0</v>
      </c>
      <c r="BU152" cm="1">
        <f t="array" aca="1" ref="BU152" ca="1">INDIRECT($A$1&amp;BU$1&amp;$A152)</f>
        <v>0</v>
      </c>
    </row>
    <row r="153" spans="1:73" x14ac:dyDescent="0.35">
      <c r="A153" s="65">
        <f t="shared" si="18"/>
        <v>138</v>
      </c>
      <c r="C153" t="str" cm="1">
        <f t="array" aca="1" ref="C153" ca="1">INDIRECT($A$1&amp;C$1&amp;$A153)</f>
        <v>marche_diapangou</v>
      </c>
      <c r="D153">
        <f t="shared" ca="1" si="29"/>
        <v>0</v>
      </c>
      <c r="E153">
        <f t="shared" ca="1" si="29"/>
        <v>0</v>
      </c>
      <c r="F153">
        <f t="shared" ca="1" si="29"/>
        <v>0</v>
      </c>
      <c r="G153">
        <f t="shared" ca="1" si="29"/>
        <v>0</v>
      </c>
      <c r="H153">
        <f t="shared" ca="1" si="29"/>
        <v>0</v>
      </c>
      <c r="I153">
        <f t="shared" ca="1" si="29"/>
        <v>0</v>
      </c>
      <c r="J153">
        <f t="shared" ca="1" si="29"/>
        <v>0</v>
      </c>
      <c r="K153">
        <f t="shared" ca="1" si="29"/>
        <v>0</v>
      </c>
      <c r="L153">
        <f t="shared" ca="1" si="29"/>
        <v>0</v>
      </c>
      <c r="M153">
        <f t="shared" ca="1" si="29"/>
        <v>0</v>
      </c>
      <c r="N153">
        <f t="shared" ca="1" si="29"/>
        <v>0</v>
      </c>
      <c r="P153" cm="1">
        <f t="array" aca="1" ref="P153" ca="1">INDIRECT($A$1&amp;P$1&amp;$A153)</f>
        <v>0</v>
      </c>
      <c r="Q153" cm="1">
        <f t="array" aca="1" ref="Q153" ca="1">INDIRECT($A$1&amp;Q$1&amp;$A153)</f>
        <v>0</v>
      </c>
      <c r="R153" cm="1">
        <f t="array" aca="1" ref="R153" ca="1">INDIRECT($A$1&amp;R$1&amp;$A153)</f>
        <v>0</v>
      </c>
      <c r="S153" cm="1">
        <f t="array" aca="1" ref="S153" ca="1">INDIRECT($A$1&amp;S$1&amp;$A153)</f>
        <v>0</v>
      </c>
      <c r="T153" cm="1">
        <f t="array" aca="1" ref="T153" ca="1">INDIRECT($A$1&amp;T$1&amp;$A153)</f>
        <v>0</v>
      </c>
      <c r="U153" cm="1">
        <f t="array" aca="1" ref="U153" ca="1">INDIRECT($A$1&amp;U$1&amp;$A153)</f>
        <v>0</v>
      </c>
      <c r="V153" cm="1">
        <f t="array" aca="1" ref="V153" ca="1">INDIRECT($A$1&amp;V$1&amp;$A153)</f>
        <v>0</v>
      </c>
      <c r="W153" cm="1">
        <f t="array" aca="1" ref="W153" ca="1">INDIRECT($A$1&amp;W$1&amp;$A153)</f>
        <v>0</v>
      </c>
      <c r="X153" cm="1">
        <f t="array" aca="1" ref="X153" ca="1">INDIRECT($A$1&amp;X$1&amp;$A153)</f>
        <v>0</v>
      </c>
      <c r="Y153" cm="1">
        <f t="array" aca="1" ref="Y153" ca="1">INDIRECT($A$1&amp;Y$1&amp;$A153)</f>
        <v>0</v>
      </c>
      <c r="Z153" t="str" cm="1">
        <f t="array" aca="1" ref="Z153" ca="1">INDIRECT($A$1&amp;Z$1&amp;$A153)</f>
        <v>peudisponible</v>
      </c>
      <c r="AA153" t="str" cm="1">
        <f t="array" aca="1" ref="AA153" ca="1">INDIRECT($A$1&amp;AA$1&amp;$A153)</f>
        <v>peudisponible</v>
      </c>
      <c r="AB153" cm="1">
        <f t="array" aca="1" ref="AB153" ca="1">INDIRECT($A$1&amp;AB$1&amp;$A153)</f>
        <v>0</v>
      </c>
      <c r="AC153" cm="1">
        <f t="array" aca="1" ref="AC153" ca="1">INDIRECT($A$1&amp;AC$1&amp;$A153)</f>
        <v>0</v>
      </c>
      <c r="AD153" cm="1">
        <f t="array" aca="1" ref="AD153" ca="1">INDIRECT($A$1&amp;AD$1&amp;$A153)</f>
        <v>0</v>
      </c>
      <c r="AE153" cm="1">
        <f t="array" aca="1" ref="AE153" ca="1">INDIRECT($A$1&amp;AE$1&amp;$A153)</f>
        <v>0</v>
      </c>
      <c r="AF153" cm="1">
        <f t="array" aca="1" ref="AF153" ca="1">INDIRECT($A$1&amp;AF$1&amp;$A153)</f>
        <v>0</v>
      </c>
      <c r="AG153" cm="1">
        <f t="array" aca="1" ref="AG153" ca="1">INDIRECT($A$1&amp;AG$1&amp;$A153)</f>
        <v>0</v>
      </c>
      <c r="AH153" cm="1">
        <f t="array" aca="1" ref="AH153" ca="1">INDIRECT($A$1&amp;AH$1&amp;$A153)</f>
        <v>0</v>
      </c>
      <c r="AI153" cm="1">
        <f t="array" aca="1" ref="AI153" ca="1">INDIRECT($A$1&amp;AI$1&amp;$A153)</f>
        <v>0</v>
      </c>
      <c r="AJ153" cm="1">
        <f t="array" aca="1" ref="AJ153" ca="1">INDIRECT($A$1&amp;AJ$1&amp;$A153)</f>
        <v>0</v>
      </c>
      <c r="AK153" cm="1">
        <f t="array" aca="1" ref="AK153" ca="1">INDIRECT($A$1&amp;AK$1&amp;$A153)</f>
        <v>0</v>
      </c>
      <c r="AM153">
        <f t="shared" ca="1" si="30"/>
        <v>0</v>
      </c>
      <c r="AN153">
        <f t="shared" ca="1" si="30"/>
        <v>0</v>
      </c>
      <c r="AO153">
        <f t="shared" ca="1" si="30"/>
        <v>0</v>
      </c>
      <c r="AP153">
        <f t="shared" ca="1" si="30"/>
        <v>0</v>
      </c>
      <c r="AQ153">
        <f t="shared" ca="1" si="30"/>
        <v>0</v>
      </c>
      <c r="AR153">
        <f t="shared" ca="1" si="30"/>
        <v>0</v>
      </c>
      <c r="AS153">
        <f t="shared" ca="1" si="30"/>
        <v>0</v>
      </c>
      <c r="AU153" cm="1">
        <f t="array" aca="1" ref="AU153" ca="1">INDIRECT($A$1&amp;AU$1&amp;$A153)</f>
        <v>0</v>
      </c>
      <c r="AV153" cm="1">
        <f t="array" aca="1" ref="AV153" ca="1">INDIRECT($A$1&amp;AV$1&amp;$A153)</f>
        <v>0</v>
      </c>
      <c r="AW153" cm="1">
        <f t="array" aca="1" ref="AW153" ca="1">INDIRECT($A$1&amp;AW$1&amp;$A153)</f>
        <v>0</v>
      </c>
      <c r="AX153" cm="1">
        <f t="array" aca="1" ref="AX153" ca="1">INDIRECT($A$1&amp;AX$1&amp;$A153)</f>
        <v>0</v>
      </c>
      <c r="AY153" cm="1">
        <f t="array" aca="1" ref="AY153" ca="1">INDIRECT($A$1&amp;AY$1&amp;$A153)</f>
        <v>0</v>
      </c>
      <c r="AZ153" cm="1">
        <f t="array" aca="1" ref="AZ153" ca="1">INDIRECT($A$1&amp;AZ$1&amp;$A153)</f>
        <v>0</v>
      </c>
      <c r="BA153" cm="1">
        <f t="array" aca="1" ref="BA153" ca="1">INDIRECT($A$1&amp;BA$1&amp;$A153)</f>
        <v>0</v>
      </c>
      <c r="BB153" cm="1">
        <f t="array" aca="1" ref="BB153" ca="1">INDIRECT($A$1&amp;BB$1&amp;$A153)</f>
        <v>0</v>
      </c>
      <c r="BC153" cm="1">
        <f t="array" aca="1" ref="BC153" ca="1">INDIRECT($A$1&amp;BC$1&amp;$A153)</f>
        <v>0</v>
      </c>
      <c r="BD153" cm="1">
        <f t="array" aca="1" ref="BD153" ca="1">INDIRECT($A$1&amp;BD$1&amp;$A153)</f>
        <v>0</v>
      </c>
      <c r="BE153" cm="1">
        <f t="array" aca="1" ref="BE153" ca="1">INDIRECT($A$1&amp;BE$1&amp;$A153)</f>
        <v>0</v>
      </c>
      <c r="BF153" cm="1">
        <f t="array" aca="1" ref="BF153" ca="1">INDIRECT($A$1&amp;BF$1&amp;$A153)</f>
        <v>0</v>
      </c>
      <c r="BG153" cm="1">
        <f t="array" aca="1" ref="BG153" ca="1">INDIRECT($A$1&amp;BG$1&amp;$A153)</f>
        <v>0</v>
      </c>
      <c r="BH153" cm="1">
        <f t="array" aca="1" ref="BH153" ca="1">INDIRECT($A$1&amp;BH$1&amp;$A153)</f>
        <v>0</v>
      </c>
      <c r="BI153" cm="1">
        <f t="array" aca="1" ref="BI153" ca="1">INDIRECT($A$1&amp;BI$1&amp;$A153)</f>
        <v>0</v>
      </c>
      <c r="BJ153" cm="1">
        <f t="array" aca="1" ref="BJ153" ca="1">INDIRECT($A$1&amp;BJ$1&amp;$A153)</f>
        <v>0</v>
      </c>
      <c r="BK153" cm="1">
        <f t="array" aca="1" ref="BK153" ca="1">INDIRECT($A$1&amp;BK$1&amp;$A153)</f>
        <v>0</v>
      </c>
      <c r="BL153" cm="1">
        <f t="array" aca="1" ref="BL153" ca="1">INDIRECT($A$1&amp;BL$1&amp;$A153)</f>
        <v>0</v>
      </c>
      <c r="BM153" cm="1">
        <f t="array" aca="1" ref="BM153" ca="1">INDIRECT($A$1&amp;BM$1&amp;$A153)</f>
        <v>0</v>
      </c>
      <c r="BN153" cm="1">
        <f t="array" aca="1" ref="BN153" ca="1">INDIRECT($A$1&amp;BN$1&amp;$A153)</f>
        <v>0</v>
      </c>
      <c r="BO153" cm="1">
        <f t="array" aca="1" ref="BO153" ca="1">INDIRECT($A$1&amp;BO$1&amp;$A153)</f>
        <v>0</v>
      </c>
      <c r="BP153" cm="1">
        <f t="array" aca="1" ref="BP153" ca="1">INDIRECT($A$1&amp;BP$1&amp;$A153)</f>
        <v>0</v>
      </c>
      <c r="BQ153" cm="1">
        <f t="array" aca="1" ref="BQ153" ca="1">INDIRECT($A$1&amp;BQ$1&amp;$A153)</f>
        <v>0</v>
      </c>
      <c r="BR153" cm="1">
        <f t="array" aca="1" ref="BR153" ca="1">INDIRECT($A$1&amp;BR$1&amp;$A153)</f>
        <v>0</v>
      </c>
      <c r="BS153" cm="1">
        <f t="array" aca="1" ref="BS153" ca="1">INDIRECT($A$1&amp;BS$1&amp;$A153)</f>
        <v>0</v>
      </c>
      <c r="BT153" cm="1">
        <f t="array" aca="1" ref="BT153" ca="1">INDIRECT($A$1&amp;BT$1&amp;$A153)</f>
        <v>0</v>
      </c>
      <c r="BU153" cm="1">
        <f t="array" aca="1" ref="BU153" ca="1">INDIRECT($A$1&amp;BU$1&amp;$A153)</f>
        <v>0</v>
      </c>
    </row>
    <row r="154" spans="1:73" x14ac:dyDescent="0.35">
      <c r="A154" s="65">
        <f t="shared" si="18"/>
        <v>139</v>
      </c>
      <c r="C154" t="str" cm="1">
        <f t="array" aca="1" ref="C154" ca="1">INDIRECT($A$1&amp;C$1&amp;$A154)</f>
        <v>marche_diapangou</v>
      </c>
      <c r="D154">
        <f t="shared" ca="1" si="29"/>
        <v>0</v>
      </c>
      <c r="E154">
        <f t="shared" ca="1" si="29"/>
        <v>0</v>
      </c>
      <c r="F154">
        <f t="shared" ca="1" si="29"/>
        <v>0</v>
      </c>
      <c r="G154">
        <f t="shared" ca="1" si="29"/>
        <v>0</v>
      </c>
      <c r="H154">
        <f t="shared" ca="1" si="29"/>
        <v>0</v>
      </c>
      <c r="I154">
        <f t="shared" ca="1" si="29"/>
        <v>0</v>
      </c>
      <c r="J154">
        <f t="shared" ca="1" si="29"/>
        <v>0</v>
      </c>
      <c r="K154">
        <f t="shared" ca="1" si="29"/>
        <v>0</v>
      </c>
      <c r="L154">
        <f t="shared" ca="1" si="29"/>
        <v>0</v>
      </c>
      <c r="M154">
        <f t="shared" ca="1" si="29"/>
        <v>0</v>
      </c>
      <c r="N154">
        <f t="shared" ca="1" si="29"/>
        <v>0</v>
      </c>
      <c r="P154" cm="1">
        <f t="array" aca="1" ref="P154" ca="1">INDIRECT($A$1&amp;P$1&amp;$A154)</f>
        <v>0</v>
      </c>
      <c r="Q154" cm="1">
        <f t="array" aca="1" ref="Q154" ca="1">INDIRECT($A$1&amp;Q$1&amp;$A154)</f>
        <v>0</v>
      </c>
      <c r="R154" cm="1">
        <f t="array" aca="1" ref="R154" ca="1">INDIRECT($A$1&amp;R$1&amp;$A154)</f>
        <v>0</v>
      </c>
      <c r="S154" t="str" cm="1">
        <f t="array" aca="1" ref="S154" ca="1">INDIRECT($A$1&amp;S$1&amp;$A154)</f>
        <v>peudisponible</v>
      </c>
      <c r="T154" cm="1">
        <f t="array" aca="1" ref="T154" ca="1">INDIRECT($A$1&amp;T$1&amp;$A154)</f>
        <v>0</v>
      </c>
      <c r="U154" cm="1">
        <f t="array" aca="1" ref="U154" ca="1">INDIRECT($A$1&amp;U$1&amp;$A154)</f>
        <v>0</v>
      </c>
      <c r="V154" cm="1">
        <f t="array" aca="1" ref="V154" ca="1">INDIRECT($A$1&amp;V$1&amp;$A154)</f>
        <v>0</v>
      </c>
      <c r="W154" cm="1">
        <f t="array" aca="1" ref="W154" ca="1">INDIRECT($A$1&amp;W$1&amp;$A154)</f>
        <v>0</v>
      </c>
      <c r="X154" cm="1">
        <f t="array" aca="1" ref="X154" ca="1">INDIRECT($A$1&amp;X$1&amp;$A154)</f>
        <v>0</v>
      </c>
      <c r="Y154" cm="1">
        <f t="array" aca="1" ref="Y154" ca="1">INDIRECT($A$1&amp;Y$1&amp;$A154)</f>
        <v>0</v>
      </c>
      <c r="Z154" t="str" cm="1">
        <f t="array" aca="1" ref="Z154" ca="1">INDIRECT($A$1&amp;Z$1&amp;$A154)</f>
        <v>peudisponible</v>
      </c>
      <c r="AA154" t="str" cm="1">
        <f t="array" aca="1" ref="AA154" ca="1">INDIRECT($A$1&amp;AA$1&amp;$A154)</f>
        <v>peudisponible</v>
      </c>
      <c r="AB154" cm="1">
        <f t="array" aca="1" ref="AB154" ca="1">INDIRECT($A$1&amp;AB$1&amp;$A154)</f>
        <v>0</v>
      </c>
      <c r="AC154" cm="1">
        <f t="array" aca="1" ref="AC154" ca="1">INDIRECT($A$1&amp;AC$1&amp;$A154)</f>
        <v>0</v>
      </c>
      <c r="AD154" cm="1">
        <f t="array" aca="1" ref="AD154" ca="1">INDIRECT($A$1&amp;AD$1&amp;$A154)</f>
        <v>0</v>
      </c>
      <c r="AE154" cm="1">
        <f t="array" aca="1" ref="AE154" ca="1">INDIRECT($A$1&amp;AE$1&amp;$A154)</f>
        <v>0</v>
      </c>
      <c r="AF154" cm="1">
        <f t="array" aca="1" ref="AF154" ca="1">INDIRECT($A$1&amp;AF$1&amp;$A154)</f>
        <v>0</v>
      </c>
      <c r="AG154" cm="1">
        <f t="array" aca="1" ref="AG154" ca="1">INDIRECT($A$1&amp;AG$1&amp;$A154)</f>
        <v>0</v>
      </c>
      <c r="AH154" cm="1">
        <f t="array" aca="1" ref="AH154" ca="1">INDIRECT($A$1&amp;AH$1&amp;$A154)</f>
        <v>0</v>
      </c>
      <c r="AI154" cm="1">
        <f t="array" aca="1" ref="AI154" ca="1">INDIRECT($A$1&amp;AI$1&amp;$A154)</f>
        <v>0</v>
      </c>
      <c r="AJ154" cm="1">
        <f t="array" aca="1" ref="AJ154" ca="1">INDIRECT($A$1&amp;AJ$1&amp;$A154)</f>
        <v>0</v>
      </c>
      <c r="AK154" cm="1">
        <f t="array" aca="1" ref="AK154" ca="1">INDIRECT($A$1&amp;AK$1&amp;$A154)</f>
        <v>0</v>
      </c>
      <c r="AM154">
        <f t="shared" ca="1" si="30"/>
        <v>0</v>
      </c>
      <c r="AN154">
        <f t="shared" ca="1" si="30"/>
        <v>0</v>
      </c>
      <c r="AO154">
        <f t="shared" ca="1" si="30"/>
        <v>0</v>
      </c>
      <c r="AP154">
        <f t="shared" ca="1" si="30"/>
        <v>0</v>
      </c>
      <c r="AQ154">
        <f t="shared" ca="1" si="30"/>
        <v>0</v>
      </c>
      <c r="AR154">
        <f t="shared" ca="1" si="30"/>
        <v>0</v>
      </c>
      <c r="AS154">
        <f t="shared" ca="1" si="30"/>
        <v>0</v>
      </c>
      <c r="AU154" cm="1">
        <f t="array" aca="1" ref="AU154" ca="1">INDIRECT($A$1&amp;AU$1&amp;$A154)</f>
        <v>0</v>
      </c>
      <c r="AV154" cm="1">
        <f t="array" aca="1" ref="AV154" ca="1">INDIRECT($A$1&amp;AV$1&amp;$A154)</f>
        <v>0</v>
      </c>
      <c r="AW154" cm="1">
        <f t="array" aca="1" ref="AW154" ca="1">INDIRECT($A$1&amp;AW$1&amp;$A154)</f>
        <v>0</v>
      </c>
      <c r="AX154" cm="1">
        <f t="array" aca="1" ref="AX154" ca="1">INDIRECT($A$1&amp;AX$1&amp;$A154)</f>
        <v>0</v>
      </c>
      <c r="AY154" cm="1">
        <f t="array" aca="1" ref="AY154" ca="1">INDIRECT($A$1&amp;AY$1&amp;$A154)</f>
        <v>0</v>
      </c>
      <c r="AZ154" cm="1">
        <f t="array" aca="1" ref="AZ154" ca="1">INDIRECT($A$1&amp;AZ$1&amp;$A154)</f>
        <v>0</v>
      </c>
      <c r="BA154" cm="1">
        <f t="array" aca="1" ref="BA154" ca="1">INDIRECT($A$1&amp;BA$1&amp;$A154)</f>
        <v>0</v>
      </c>
      <c r="BB154" cm="1">
        <f t="array" aca="1" ref="BB154" ca="1">INDIRECT($A$1&amp;BB$1&amp;$A154)</f>
        <v>0</v>
      </c>
      <c r="BC154" cm="1">
        <f t="array" aca="1" ref="BC154" ca="1">INDIRECT($A$1&amp;BC$1&amp;$A154)</f>
        <v>0</v>
      </c>
      <c r="BD154" cm="1">
        <f t="array" aca="1" ref="BD154" ca="1">INDIRECT($A$1&amp;BD$1&amp;$A154)</f>
        <v>0</v>
      </c>
      <c r="BE154" cm="1">
        <f t="array" aca="1" ref="BE154" ca="1">INDIRECT($A$1&amp;BE$1&amp;$A154)</f>
        <v>0</v>
      </c>
      <c r="BF154" cm="1">
        <f t="array" aca="1" ref="BF154" ca="1">INDIRECT($A$1&amp;BF$1&amp;$A154)</f>
        <v>0</v>
      </c>
      <c r="BG154" cm="1">
        <f t="array" aca="1" ref="BG154" ca="1">INDIRECT($A$1&amp;BG$1&amp;$A154)</f>
        <v>0</v>
      </c>
      <c r="BH154" cm="1">
        <f t="array" aca="1" ref="BH154" ca="1">INDIRECT($A$1&amp;BH$1&amp;$A154)</f>
        <v>0</v>
      </c>
      <c r="BI154" cm="1">
        <f t="array" aca="1" ref="BI154" ca="1">INDIRECT($A$1&amp;BI$1&amp;$A154)</f>
        <v>0</v>
      </c>
      <c r="BJ154" cm="1">
        <f t="array" aca="1" ref="BJ154" ca="1">INDIRECT($A$1&amp;BJ$1&amp;$A154)</f>
        <v>0</v>
      </c>
      <c r="BK154" cm="1">
        <f t="array" aca="1" ref="BK154" ca="1">INDIRECT($A$1&amp;BK$1&amp;$A154)</f>
        <v>0</v>
      </c>
      <c r="BL154" cm="1">
        <f t="array" aca="1" ref="BL154" ca="1">INDIRECT($A$1&amp;BL$1&amp;$A154)</f>
        <v>0</v>
      </c>
      <c r="BM154" cm="1">
        <f t="array" aca="1" ref="BM154" ca="1">INDIRECT($A$1&amp;BM$1&amp;$A154)</f>
        <v>0</v>
      </c>
      <c r="BN154" cm="1">
        <f t="array" aca="1" ref="BN154" ca="1">INDIRECT($A$1&amp;BN$1&amp;$A154)</f>
        <v>0</v>
      </c>
      <c r="BO154" cm="1">
        <f t="array" aca="1" ref="BO154" ca="1">INDIRECT($A$1&amp;BO$1&amp;$A154)</f>
        <v>0</v>
      </c>
      <c r="BP154" cm="1">
        <f t="array" aca="1" ref="BP154" ca="1">INDIRECT($A$1&amp;BP$1&amp;$A154)</f>
        <v>0</v>
      </c>
      <c r="BQ154" cm="1">
        <f t="array" aca="1" ref="BQ154" ca="1">INDIRECT($A$1&amp;BQ$1&amp;$A154)</f>
        <v>0</v>
      </c>
      <c r="BR154" cm="1">
        <f t="array" aca="1" ref="BR154" ca="1">INDIRECT($A$1&amp;BR$1&amp;$A154)</f>
        <v>0</v>
      </c>
      <c r="BS154" cm="1">
        <f t="array" aca="1" ref="BS154" ca="1">INDIRECT($A$1&amp;BS$1&amp;$A154)</f>
        <v>0</v>
      </c>
      <c r="BT154" cm="1">
        <f t="array" aca="1" ref="BT154" ca="1">INDIRECT($A$1&amp;BT$1&amp;$A154)</f>
        <v>0</v>
      </c>
      <c r="BU154" cm="1">
        <f t="array" aca="1" ref="BU154" ca="1">INDIRECT($A$1&amp;BU$1&amp;$A154)</f>
        <v>0</v>
      </c>
    </row>
    <row r="155" spans="1:73" x14ac:dyDescent="0.35">
      <c r="A155" s="65">
        <f t="shared" si="18"/>
        <v>140</v>
      </c>
      <c r="C155" t="str" cm="1">
        <f t="array" aca="1" ref="C155" ca="1">INDIRECT($A$1&amp;C$1&amp;$A155)</f>
        <v>marche_diapangou</v>
      </c>
      <c r="D155">
        <f t="shared" ca="1" si="29"/>
        <v>0</v>
      </c>
      <c r="E155">
        <f t="shared" ca="1" si="29"/>
        <v>0</v>
      </c>
      <c r="F155">
        <f t="shared" ca="1" si="29"/>
        <v>0</v>
      </c>
      <c r="G155">
        <f t="shared" ca="1" si="29"/>
        <v>1</v>
      </c>
      <c r="H155">
        <f t="shared" ca="1" si="29"/>
        <v>0</v>
      </c>
      <c r="I155">
        <f t="shared" ca="1" si="29"/>
        <v>0</v>
      </c>
      <c r="J155">
        <f t="shared" ca="1" si="29"/>
        <v>0</v>
      </c>
      <c r="K155">
        <f t="shared" ca="1" si="29"/>
        <v>0</v>
      </c>
      <c r="L155">
        <f t="shared" ca="1" si="29"/>
        <v>0</v>
      </c>
      <c r="M155">
        <f t="shared" ca="1" si="29"/>
        <v>0</v>
      </c>
      <c r="N155">
        <f t="shared" ca="1" si="29"/>
        <v>0</v>
      </c>
      <c r="P155" cm="1">
        <f t="array" aca="1" ref="P155" ca="1">INDIRECT($A$1&amp;P$1&amp;$A155)</f>
        <v>0</v>
      </c>
      <c r="Q155" cm="1">
        <f t="array" aca="1" ref="Q155" ca="1">INDIRECT($A$1&amp;Q$1&amp;$A155)</f>
        <v>0</v>
      </c>
      <c r="R155" cm="1">
        <f t="array" aca="1" ref="R155" ca="1">INDIRECT($A$1&amp;R$1&amp;$A155)</f>
        <v>0</v>
      </c>
      <c r="S155" cm="1">
        <f t="array" aca="1" ref="S155" ca="1">INDIRECT($A$1&amp;S$1&amp;$A155)</f>
        <v>0</v>
      </c>
      <c r="T155" cm="1">
        <f t="array" aca="1" ref="T155" ca="1">INDIRECT($A$1&amp;T$1&amp;$A155)</f>
        <v>0</v>
      </c>
      <c r="U155" cm="1">
        <f t="array" aca="1" ref="U155" ca="1">INDIRECT($A$1&amp;U$1&amp;$A155)</f>
        <v>0</v>
      </c>
      <c r="V155" cm="1">
        <f t="array" aca="1" ref="V155" ca="1">INDIRECT($A$1&amp;V$1&amp;$A155)</f>
        <v>0</v>
      </c>
      <c r="W155" t="str" cm="1">
        <f t="array" aca="1" ref="W155" ca="1">INDIRECT($A$1&amp;W$1&amp;$A155)</f>
        <v>peudisponible</v>
      </c>
      <c r="X155" cm="1">
        <f t="array" aca="1" ref="X155" ca="1">INDIRECT($A$1&amp;X$1&amp;$A155)</f>
        <v>0</v>
      </c>
      <c r="Y155" cm="1">
        <f t="array" aca="1" ref="Y155" ca="1">INDIRECT($A$1&amp;Y$1&amp;$A155)</f>
        <v>0</v>
      </c>
      <c r="Z155" cm="1">
        <f t="array" aca="1" ref="Z155" ca="1">INDIRECT($A$1&amp;Z$1&amp;$A155)</f>
        <v>0</v>
      </c>
      <c r="AA155" cm="1">
        <f t="array" aca="1" ref="AA155" ca="1">INDIRECT($A$1&amp;AA$1&amp;$A155)</f>
        <v>0</v>
      </c>
      <c r="AB155" cm="1">
        <f t="array" aca="1" ref="AB155" ca="1">INDIRECT($A$1&amp;AB$1&amp;$A155)</f>
        <v>0</v>
      </c>
      <c r="AC155" cm="1">
        <f t="array" aca="1" ref="AC155" ca="1">INDIRECT($A$1&amp;AC$1&amp;$A155)</f>
        <v>0</v>
      </c>
      <c r="AD155" cm="1">
        <f t="array" aca="1" ref="AD155" ca="1">INDIRECT($A$1&amp;AD$1&amp;$A155)</f>
        <v>0</v>
      </c>
      <c r="AE155" cm="1">
        <f t="array" aca="1" ref="AE155" ca="1">INDIRECT($A$1&amp;AE$1&amp;$A155)</f>
        <v>0</v>
      </c>
      <c r="AF155" cm="1">
        <f t="array" aca="1" ref="AF155" ca="1">INDIRECT($A$1&amp;AF$1&amp;$A155)</f>
        <v>0</v>
      </c>
      <c r="AG155" cm="1">
        <f t="array" aca="1" ref="AG155" ca="1">INDIRECT($A$1&amp;AG$1&amp;$A155)</f>
        <v>0</v>
      </c>
      <c r="AH155" cm="1">
        <f t="array" aca="1" ref="AH155" ca="1">INDIRECT($A$1&amp;AH$1&amp;$A155)</f>
        <v>0</v>
      </c>
      <c r="AI155" cm="1">
        <f t="array" aca="1" ref="AI155" ca="1">INDIRECT($A$1&amp;AI$1&amp;$A155)</f>
        <v>0</v>
      </c>
      <c r="AJ155" cm="1">
        <f t="array" aca="1" ref="AJ155" ca="1">INDIRECT($A$1&amp;AJ$1&amp;$A155)</f>
        <v>0</v>
      </c>
      <c r="AK155" cm="1">
        <f t="array" aca="1" ref="AK155" ca="1">INDIRECT($A$1&amp;AK$1&amp;$A155)</f>
        <v>0</v>
      </c>
      <c r="AM155">
        <f t="shared" ca="1" si="30"/>
        <v>0</v>
      </c>
      <c r="AN155">
        <f t="shared" ca="1" si="30"/>
        <v>0</v>
      </c>
      <c r="AO155">
        <f t="shared" ca="1" si="30"/>
        <v>0</v>
      </c>
      <c r="AP155">
        <f t="shared" ca="1" si="30"/>
        <v>0</v>
      </c>
      <c r="AQ155">
        <f t="shared" ca="1" si="30"/>
        <v>0</v>
      </c>
      <c r="AR155">
        <f t="shared" ca="1" si="30"/>
        <v>0</v>
      </c>
      <c r="AS155">
        <f t="shared" ca="1" si="30"/>
        <v>0</v>
      </c>
      <c r="AU155" cm="1">
        <f t="array" aca="1" ref="AU155" ca="1">INDIRECT($A$1&amp;AU$1&amp;$A155)</f>
        <v>0</v>
      </c>
      <c r="AV155" cm="1">
        <f t="array" aca="1" ref="AV155" ca="1">INDIRECT($A$1&amp;AV$1&amp;$A155)</f>
        <v>0</v>
      </c>
      <c r="AW155" cm="1">
        <f t="array" aca="1" ref="AW155" ca="1">INDIRECT($A$1&amp;AW$1&amp;$A155)</f>
        <v>0</v>
      </c>
      <c r="AX155" cm="1">
        <f t="array" aca="1" ref="AX155" ca="1">INDIRECT($A$1&amp;AX$1&amp;$A155)</f>
        <v>0</v>
      </c>
      <c r="AY155" cm="1">
        <f t="array" aca="1" ref="AY155" ca="1">INDIRECT($A$1&amp;AY$1&amp;$A155)</f>
        <v>0</v>
      </c>
      <c r="AZ155" cm="1">
        <f t="array" aca="1" ref="AZ155" ca="1">INDIRECT($A$1&amp;AZ$1&amp;$A155)</f>
        <v>0</v>
      </c>
      <c r="BA155" cm="1">
        <f t="array" aca="1" ref="BA155" ca="1">INDIRECT($A$1&amp;BA$1&amp;$A155)</f>
        <v>0</v>
      </c>
      <c r="BB155" cm="1">
        <f t="array" aca="1" ref="BB155" ca="1">INDIRECT($A$1&amp;BB$1&amp;$A155)</f>
        <v>0</v>
      </c>
      <c r="BC155" cm="1">
        <f t="array" aca="1" ref="BC155" ca="1">INDIRECT($A$1&amp;BC$1&amp;$A155)</f>
        <v>0</v>
      </c>
      <c r="BD155" cm="1">
        <f t="array" aca="1" ref="BD155" ca="1">INDIRECT($A$1&amp;BD$1&amp;$A155)</f>
        <v>0</v>
      </c>
      <c r="BE155" cm="1">
        <f t="array" aca="1" ref="BE155" ca="1">INDIRECT($A$1&amp;BE$1&amp;$A155)</f>
        <v>0</v>
      </c>
      <c r="BF155" cm="1">
        <f t="array" aca="1" ref="BF155" ca="1">INDIRECT($A$1&amp;BF$1&amp;$A155)</f>
        <v>0</v>
      </c>
      <c r="BG155" cm="1">
        <f t="array" aca="1" ref="BG155" ca="1">INDIRECT($A$1&amp;BG$1&amp;$A155)</f>
        <v>0</v>
      </c>
      <c r="BH155" cm="1">
        <f t="array" aca="1" ref="BH155" ca="1">INDIRECT($A$1&amp;BH$1&amp;$A155)</f>
        <v>0</v>
      </c>
      <c r="BI155" cm="1">
        <f t="array" aca="1" ref="BI155" ca="1">INDIRECT($A$1&amp;BI$1&amp;$A155)</f>
        <v>0</v>
      </c>
      <c r="BJ155" cm="1">
        <f t="array" aca="1" ref="BJ155" ca="1">INDIRECT($A$1&amp;BJ$1&amp;$A155)</f>
        <v>0</v>
      </c>
      <c r="BK155" cm="1">
        <f t="array" aca="1" ref="BK155" ca="1">INDIRECT($A$1&amp;BK$1&amp;$A155)</f>
        <v>0</v>
      </c>
      <c r="BL155" cm="1">
        <f t="array" aca="1" ref="BL155" ca="1">INDIRECT($A$1&amp;BL$1&amp;$A155)</f>
        <v>0</v>
      </c>
      <c r="BM155" cm="1">
        <f t="array" aca="1" ref="BM155" ca="1">INDIRECT($A$1&amp;BM$1&amp;$A155)</f>
        <v>0</v>
      </c>
      <c r="BN155" cm="1">
        <f t="array" aca="1" ref="BN155" ca="1">INDIRECT($A$1&amp;BN$1&amp;$A155)</f>
        <v>0</v>
      </c>
      <c r="BO155" cm="1">
        <f t="array" aca="1" ref="BO155" ca="1">INDIRECT($A$1&amp;BO$1&amp;$A155)</f>
        <v>0</v>
      </c>
      <c r="BP155" cm="1">
        <f t="array" aca="1" ref="BP155" ca="1">INDIRECT($A$1&amp;BP$1&amp;$A155)</f>
        <v>0</v>
      </c>
      <c r="BQ155" cm="1">
        <f t="array" aca="1" ref="BQ155" ca="1">INDIRECT($A$1&amp;BQ$1&amp;$A155)</f>
        <v>0</v>
      </c>
      <c r="BR155" cm="1">
        <f t="array" aca="1" ref="BR155" ca="1">INDIRECT($A$1&amp;BR$1&amp;$A155)</f>
        <v>0</v>
      </c>
      <c r="BS155" cm="1">
        <f t="array" aca="1" ref="BS155" ca="1">INDIRECT($A$1&amp;BS$1&amp;$A155)</f>
        <v>0</v>
      </c>
      <c r="BT155" cm="1">
        <f t="array" aca="1" ref="BT155" ca="1">INDIRECT($A$1&amp;BT$1&amp;$A155)</f>
        <v>0</v>
      </c>
      <c r="BU155" cm="1">
        <f t="array" aca="1" ref="BU155" ca="1">INDIRECT($A$1&amp;BU$1&amp;$A155)</f>
        <v>0</v>
      </c>
    </row>
    <row r="156" spans="1:73" x14ac:dyDescent="0.35">
      <c r="A156" s="65">
        <f t="shared" si="18"/>
        <v>141</v>
      </c>
      <c r="C156" t="str" cm="1">
        <f t="array" aca="1" ref="C156" ca="1">INDIRECT($A$1&amp;C$1&amp;$A156)</f>
        <v>marche_gayeri</v>
      </c>
      <c r="D156">
        <f t="shared" ca="1" si="29"/>
        <v>1</v>
      </c>
      <c r="E156">
        <f t="shared" ca="1" si="29"/>
        <v>0</v>
      </c>
      <c r="F156">
        <f t="shared" ca="1" si="29"/>
        <v>0</v>
      </c>
      <c r="G156">
        <f t="shared" ca="1" si="29"/>
        <v>0</v>
      </c>
      <c r="H156">
        <f t="shared" ca="1" si="29"/>
        <v>0</v>
      </c>
      <c r="I156">
        <f t="shared" ca="1" si="29"/>
        <v>1</v>
      </c>
      <c r="J156">
        <f t="shared" ca="1" si="29"/>
        <v>0</v>
      </c>
      <c r="K156">
        <f t="shared" ca="1" si="29"/>
        <v>0</v>
      </c>
      <c r="L156">
        <f t="shared" ca="1" si="29"/>
        <v>0</v>
      </c>
      <c r="M156">
        <f t="shared" ca="1" si="29"/>
        <v>0</v>
      </c>
      <c r="N156">
        <f t="shared" ca="1" si="29"/>
        <v>0</v>
      </c>
      <c r="P156" t="str" cm="1">
        <f t="array" aca="1" ref="P156" ca="1">INDIRECT($A$1&amp;P$1&amp;$A156)</f>
        <v>peudisponible</v>
      </c>
      <c r="Q156" cm="1">
        <f t="array" aca="1" ref="Q156" ca="1">INDIRECT($A$1&amp;Q$1&amp;$A156)</f>
        <v>0</v>
      </c>
      <c r="R156" cm="1">
        <f t="array" aca="1" ref="R156" ca="1">INDIRECT($A$1&amp;R$1&amp;$A156)</f>
        <v>0</v>
      </c>
      <c r="S156" cm="1">
        <f t="array" aca="1" ref="S156" ca="1">INDIRECT($A$1&amp;S$1&amp;$A156)</f>
        <v>0</v>
      </c>
      <c r="T156" cm="1">
        <f t="array" aca="1" ref="T156" ca="1">INDIRECT($A$1&amp;T$1&amp;$A156)</f>
        <v>0</v>
      </c>
      <c r="U156" cm="1">
        <f t="array" aca="1" ref="U156" ca="1">INDIRECT($A$1&amp;U$1&amp;$A156)</f>
        <v>0</v>
      </c>
      <c r="V156" cm="1">
        <f t="array" aca="1" ref="V156" ca="1">INDIRECT($A$1&amp;V$1&amp;$A156)</f>
        <v>0</v>
      </c>
      <c r="W156" cm="1">
        <f t="array" aca="1" ref="W156" ca="1">INDIRECT($A$1&amp;W$1&amp;$A156)</f>
        <v>0</v>
      </c>
      <c r="X156" cm="1">
        <f t="array" aca="1" ref="X156" ca="1">INDIRECT($A$1&amp;X$1&amp;$A156)</f>
        <v>0</v>
      </c>
      <c r="Y156" cm="1">
        <f t="array" aca="1" ref="Y156" ca="1">INDIRECT($A$1&amp;Y$1&amp;$A156)</f>
        <v>0</v>
      </c>
      <c r="Z156" cm="1">
        <f t="array" aca="1" ref="Z156" ca="1">INDIRECT($A$1&amp;Z$1&amp;$A156)</f>
        <v>0</v>
      </c>
      <c r="AA156" cm="1">
        <f t="array" aca="1" ref="AA156" ca="1">INDIRECT($A$1&amp;AA$1&amp;$A156)</f>
        <v>0</v>
      </c>
      <c r="AB156" cm="1">
        <f t="array" aca="1" ref="AB156" ca="1">INDIRECT($A$1&amp;AB$1&amp;$A156)</f>
        <v>0</v>
      </c>
      <c r="AC156" t="str" cm="1">
        <f t="array" aca="1" ref="AC156" ca="1">INDIRECT($A$1&amp;AC$1&amp;$A156)</f>
        <v>peudisponible</v>
      </c>
      <c r="AD156" cm="1">
        <f t="array" aca="1" ref="AD156" ca="1">INDIRECT($A$1&amp;AD$1&amp;$A156)</f>
        <v>0</v>
      </c>
      <c r="AE156" t="str" cm="1">
        <f t="array" aca="1" ref="AE156" ca="1">INDIRECT($A$1&amp;AE$1&amp;$A156)</f>
        <v>peudisponible</v>
      </c>
      <c r="AF156" t="str" cm="1">
        <f t="array" aca="1" ref="AF156" ca="1">INDIRECT($A$1&amp;AF$1&amp;$A156)</f>
        <v>peudisponible</v>
      </c>
      <c r="AG156" cm="1">
        <f t="array" aca="1" ref="AG156" ca="1">INDIRECT($A$1&amp;AG$1&amp;$A156)</f>
        <v>0</v>
      </c>
      <c r="AH156" cm="1">
        <f t="array" aca="1" ref="AH156" ca="1">INDIRECT($A$1&amp;AH$1&amp;$A156)</f>
        <v>0</v>
      </c>
      <c r="AI156" cm="1">
        <f t="array" aca="1" ref="AI156" ca="1">INDIRECT($A$1&amp;AI$1&amp;$A156)</f>
        <v>0</v>
      </c>
      <c r="AJ156" cm="1">
        <f t="array" aca="1" ref="AJ156" ca="1">INDIRECT($A$1&amp;AJ$1&amp;$A156)</f>
        <v>0</v>
      </c>
      <c r="AK156" cm="1">
        <f t="array" aca="1" ref="AK156" ca="1">INDIRECT($A$1&amp;AK$1&amp;$A156)</f>
        <v>0</v>
      </c>
      <c r="AM156">
        <f t="shared" ca="1" si="30"/>
        <v>1</v>
      </c>
      <c r="AN156">
        <f t="shared" ca="1" si="30"/>
        <v>1</v>
      </c>
      <c r="AO156">
        <f t="shared" ca="1" si="30"/>
        <v>0</v>
      </c>
      <c r="AP156">
        <f t="shared" ca="1" si="30"/>
        <v>0</v>
      </c>
      <c r="AQ156">
        <f t="shared" ca="1" si="30"/>
        <v>1</v>
      </c>
      <c r="AR156">
        <f t="shared" ca="1" si="30"/>
        <v>1</v>
      </c>
      <c r="AS156">
        <f t="shared" ca="1" si="30"/>
        <v>0</v>
      </c>
      <c r="AU156" cm="1">
        <f t="array" aca="1" ref="AU156" ca="1">INDIRECT($A$1&amp;AU$1&amp;$A156)</f>
        <v>0</v>
      </c>
      <c r="AV156" cm="1">
        <f t="array" aca="1" ref="AV156" ca="1">INDIRECT($A$1&amp;AV$1&amp;$A156)</f>
        <v>0</v>
      </c>
      <c r="AW156" cm="1">
        <f t="array" aca="1" ref="AW156" ca="1">INDIRECT($A$1&amp;AW$1&amp;$A156)</f>
        <v>0</v>
      </c>
      <c r="AX156" cm="1">
        <f t="array" aca="1" ref="AX156" ca="1">INDIRECT($A$1&amp;AX$1&amp;$A156)</f>
        <v>0</v>
      </c>
      <c r="AY156" cm="1">
        <f t="array" aca="1" ref="AY156" ca="1">INDIRECT($A$1&amp;AY$1&amp;$A156)</f>
        <v>0</v>
      </c>
      <c r="AZ156" cm="1">
        <f t="array" aca="1" ref="AZ156" ca="1">INDIRECT($A$1&amp;AZ$1&amp;$A156)</f>
        <v>0</v>
      </c>
      <c r="BA156" cm="1">
        <f t="array" aca="1" ref="BA156" ca="1">INDIRECT($A$1&amp;BA$1&amp;$A156)</f>
        <v>0</v>
      </c>
      <c r="BB156" cm="1">
        <f t="array" aca="1" ref="BB156" ca="1">INDIRECT($A$1&amp;BB$1&amp;$A156)</f>
        <v>0</v>
      </c>
      <c r="BC156" cm="1">
        <f t="array" aca="1" ref="BC156" ca="1">INDIRECT($A$1&amp;BC$1&amp;$A156)</f>
        <v>0</v>
      </c>
      <c r="BD156" cm="1">
        <f t="array" aca="1" ref="BD156" ca="1">INDIRECT($A$1&amp;BD$1&amp;$A156)</f>
        <v>0</v>
      </c>
      <c r="BE156" cm="1">
        <f t="array" aca="1" ref="BE156" ca="1">INDIRECT($A$1&amp;BE$1&amp;$A156)</f>
        <v>0</v>
      </c>
      <c r="BF156" cm="1">
        <f t="array" aca="1" ref="BF156" ca="1">INDIRECT($A$1&amp;BF$1&amp;$A156)</f>
        <v>0</v>
      </c>
      <c r="BG156" cm="1">
        <f t="array" aca="1" ref="BG156" ca="1">INDIRECT($A$1&amp;BG$1&amp;$A156)</f>
        <v>0</v>
      </c>
      <c r="BH156" cm="1">
        <f t="array" aca="1" ref="BH156" ca="1">INDIRECT($A$1&amp;BH$1&amp;$A156)</f>
        <v>0</v>
      </c>
      <c r="BI156" cm="1">
        <f t="array" aca="1" ref="BI156" ca="1">INDIRECT($A$1&amp;BI$1&amp;$A156)</f>
        <v>0</v>
      </c>
      <c r="BJ156" cm="1">
        <f t="array" aca="1" ref="BJ156" ca="1">INDIRECT($A$1&amp;BJ$1&amp;$A156)</f>
        <v>0</v>
      </c>
      <c r="BK156" cm="1">
        <f t="array" aca="1" ref="BK156" ca="1">INDIRECT($A$1&amp;BK$1&amp;$A156)</f>
        <v>0</v>
      </c>
      <c r="BL156" cm="1">
        <f t="array" aca="1" ref="BL156" ca="1">INDIRECT($A$1&amp;BL$1&amp;$A156)</f>
        <v>0</v>
      </c>
      <c r="BM156" cm="1">
        <f t="array" aca="1" ref="BM156" ca="1">INDIRECT($A$1&amp;BM$1&amp;$A156)</f>
        <v>0</v>
      </c>
      <c r="BN156" cm="1">
        <f t="array" aca="1" ref="BN156" ca="1">INDIRECT($A$1&amp;BN$1&amp;$A156)</f>
        <v>0</v>
      </c>
      <c r="BO156" cm="1">
        <f t="array" aca="1" ref="BO156" ca="1">INDIRECT($A$1&amp;BO$1&amp;$A156)</f>
        <v>0</v>
      </c>
      <c r="BP156" cm="1">
        <f t="array" aca="1" ref="BP156" ca="1">INDIRECT($A$1&amp;BP$1&amp;$A156)</f>
        <v>0</v>
      </c>
      <c r="BQ156" cm="1">
        <f t="array" aca="1" ref="BQ156" ca="1">INDIRECT($A$1&amp;BQ$1&amp;$A156)</f>
        <v>0</v>
      </c>
      <c r="BR156" cm="1">
        <f t="array" aca="1" ref="BR156" ca="1">INDIRECT($A$1&amp;BR$1&amp;$A156)</f>
        <v>0</v>
      </c>
      <c r="BS156" cm="1">
        <f t="array" aca="1" ref="BS156" ca="1">INDIRECT($A$1&amp;BS$1&amp;$A156)</f>
        <v>0</v>
      </c>
      <c r="BT156" cm="1">
        <f t="array" aca="1" ref="BT156" ca="1">INDIRECT($A$1&amp;BT$1&amp;$A156)</f>
        <v>0</v>
      </c>
      <c r="BU156" cm="1">
        <f t="array" aca="1" ref="BU156" ca="1">INDIRECT($A$1&amp;BU$1&amp;$A156)</f>
        <v>0</v>
      </c>
    </row>
    <row r="157" spans="1:73" x14ac:dyDescent="0.35">
      <c r="A157" s="65">
        <f t="shared" si="18"/>
        <v>142</v>
      </c>
      <c r="C157" t="str" cm="1">
        <f t="array" aca="1" ref="C157" ca="1">INDIRECT($A$1&amp;C$1&amp;$A157)</f>
        <v>marche_gayeri</v>
      </c>
      <c r="D157">
        <f t="shared" ref="D157:N166" ca="1" si="31">IF(SUM(INDIRECT($A$1&amp;D$1&amp;$A157),INDIRECT($A$1&amp;D$2&amp;$A157),INDIRECT($A$1&amp;D$3&amp;$A157))&gt;0,1,0)</f>
        <v>1</v>
      </c>
      <c r="E157">
        <f t="shared" ca="1" si="31"/>
        <v>0</v>
      </c>
      <c r="F157">
        <f t="shared" ca="1" si="31"/>
        <v>0</v>
      </c>
      <c r="G157">
        <f t="shared" ca="1" si="31"/>
        <v>0</v>
      </c>
      <c r="H157">
        <f t="shared" ca="1" si="31"/>
        <v>0</v>
      </c>
      <c r="I157">
        <f t="shared" ca="1" si="31"/>
        <v>1</v>
      </c>
      <c r="J157">
        <f t="shared" ca="1" si="31"/>
        <v>0</v>
      </c>
      <c r="K157">
        <f t="shared" ca="1" si="31"/>
        <v>0</v>
      </c>
      <c r="L157">
        <f t="shared" ca="1" si="31"/>
        <v>0</v>
      </c>
      <c r="M157">
        <f t="shared" ca="1" si="31"/>
        <v>0</v>
      </c>
      <c r="N157">
        <f t="shared" ca="1" si="31"/>
        <v>0</v>
      </c>
      <c r="P157" t="str" cm="1">
        <f t="array" aca="1" ref="P157" ca="1">INDIRECT($A$1&amp;P$1&amp;$A157)</f>
        <v>peudisponible</v>
      </c>
      <c r="Q157" cm="1">
        <f t="array" aca="1" ref="Q157" ca="1">INDIRECT($A$1&amp;Q$1&amp;$A157)</f>
        <v>0</v>
      </c>
      <c r="R157" cm="1">
        <f t="array" aca="1" ref="R157" ca="1">INDIRECT($A$1&amp;R$1&amp;$A157)</f>
        <v>0</v>
      </c>
      <c r="S157" cm="1">
        <f t="array" aca="1" ref="S157" ca="1">INDIRECT($A$1&amp;S$1&amp;$A157)</f>
        <v>0</v>
      </c>
      <c r="T157" cm="1">
        <f t="array" aca="1" ref="T157" ca="1">INDIRECT($A$1&amp;T$1&amp;$A157)</f>
        <v>0</v>
      </c>
      <c r="U157" cm="1">
        <f t="array" aca="1" ref="U157" ca="1">INDIRECT($A$1&amp;U$1&amp;$A157)</f>
        <v>0</v>
      </c>
      <c r="V157" cm="1">
        <f t="array" aca="1" ref="V157" ca="1">INDIRECT($A$1&amp;V$1&amp;$A157)</f>
        <v>0</v>
      </c>
      <c r="W157" cm="1">
        <f t="array" aca="1" ref="W157" ca="1">INDIRECT($A$1&amp;W$1&amp;$A157)</f>
        <v>0</v>
      </c>
      <c r="X157" cm="1">
        <f t="array" aca="1" ref="X157" ca="1">INDIRECT($A$1&amp;X$1&amp;$A157)</f>
        <v>0</v>
      </c>
      <c r="Y157" cm="1">
        <f t="array" aca="1" ref="Y157" ca="1">INDIRECT($A$1&amp;Y$1&amp;$A157)</f>
        <v>0</v>
      </c>
      <c r="Z157" cm="1">
        <f t="array" aca="1" ref="Z157" ca="1">INDIRECT($A$1&amp;Z$1&amp;$A157)</f>
        <v>0</v>
      </c>
      <c r="AA157" cm="1">
        <f t="array" aca="1" ref="AA157" ca="1">INDIRECT($A$1&amp;AA$1&amp;$A157)</f>
        <v>0</v>
      </c>
      <c r="AB157" cm="1">
        <f t="array" aca="1" ref="AB157" ca="1">INDIRECT($A$1&amp;AB$1&amp;$A157)</f>
        <v>0</v>
      </c>
      <c r="AC157" t="str" cm="1">
        <f t="array" aca="1" ref="AC157" ca="1">INDIRECT($A$1&amp;AC$1&amp;$A157)</f>
        <v>peudisponible</v>
      </c>
      <c r="AD157" cm="1">
        <f t="array" aca="1" ref="AD157" ca="1">INDIRECT($A$1&amp;AD$1&amp;$A157)</f>
        <v>0</v>
      </c>
      <c r="AE157" t="str" cm="1">
        <f t="array" aca="1" ref="AE157" ca="1">INDIRECT($A$1&amp;AE$1&amp;$A157)</f>
        <v>peudisponible</v>
      </c>
      <c r="AF157" t="str" cm="1">
        <f t="array" aca="1" ref="AF157" ca="1">INDIRECT($A$1&amp;AF$1&amp;$A157)</f>
        <v>peudisponible</v>
      </c>
      <c r="AG157" cm="1">
        <f t="array" aca="1" ref="AG157" ca="1">INDIRECT($A$1&amp;AG$1&amp;$A157)</f>
        <v>0</v>
      </c>
      <c r="AH157" cm="1">
        <f t="array" aca="1" ref="AH157" ca="1">INDIRECT($A$1&amp;AH$1&amp;$A157)</f>
        <v>0</v>
      </c>
      <c r="AI157" cm="1">
        <f t="array" aca="1" ref="AI157" ca="1">INDIRECT($A$1&amp;AI$1&amp;$A157)</f>
        <v>0</v>
      </c>
      <c r="AJ157" cm="1">
        <f t="array" aca="1" ref="AJ157" ca="1">INDIRECT($A$1&amp;AJ$1&amp;$A157)</f>
        <v>0</v>
      </c>
      <c r="AK157" cm="1">
        <f t="array" aca="1" ref="AK157" ca="1">INDIRECT($A$1&amp;AK$1&amp;$A157)</f>
        <v>0</v>
      </c>
      <c r="AM157">
        <f t="shared" ref="AM157:AS166" ca="1" si="32">IF(SUM(INDIRECT($A$1&amp;AM$1&amp;$A157),INDIRECT($A$1&amp;AM$2&amp;$A157),INDIRECT($A$1&amp;AM$3&amp;$A157),INDIRECT($A$1&amp;AM$4&amp;$A157),INDIRECT($A$1&amp;AM$5&amp;$A157),INDIRECT($A$1&amp;AM$6&amp;$A157),INDIRECT($A$1&amp;AM$7&amp;$A157))&gt;0,1,0)</f>
        <v>1</v>
      </c>
      <c r="AN157">
        <f t="shared" ca="1" si="32"/>
        <v>1</v>
      </c>
      <c r="AO157">
        <f t="shared" ca="1" si="32"/>
        <v>0</v>
      </c>
      <c r="AP157">
        <f t="shared" ca="1" si="32"/>
        <v>0</v>
      </c>
      <c r="AQ157">
        <f t="shared" ca="1" si="32"/>
        <v>1</v>
      </c>
      <c r="AR157">
        <f t="shared" ca="1" si="32"/>
        <v>1</v>
      </c>
      <c r="AS157">
        <f t="shared" ca="1" si="32"/>
        <v>0</v>
      </c>
      <c r="AU157" cm="1">
        <f t="array" aca="1" ref="AU157" ca="1">INDIRECT($A$1&amp;AU$1&amp;$A157)</f>
        <v>0</v>
      </c>
      <c r="AV157" cm="1">
        <f t="array" aca="1" ref="AV157" ca="1">INDIRECT($A$1&amp;AV$1&amp;$A157)</f>
        <v>0</v>
      </c>
      <c r="AW157" cm="1">
        <f t="array" aca="1" ref="AW157" ca="1">INDIRECT($A$1&amp;AW$1&amp;$A157)</f>
        <v>0</v>
      </c>
      <c r="AX157" cm="1">
        <f t="array" aca="1" ref="AX157" ca="1">INDIRECT($A$1&amp;AX$1&amp;$A157)</f>
        <v>0</v>
      </c>
      <c r="AY157" cm="1">
        <f t="array" aca="1" ref="AY157" ca="1">INDIRECT($A$1&amp;AY$1&amp;$A157)</f>
        <v>0</v>
      </c>
      <c r="AZ157" cm="1">
        <f t="array" aca="1" ref="AZ157" ca="1">INDIRECT($A$1&amp;AZ$1&amp;$A157)</f>
        <v>0</v>
      </c>
      <c r="BA157" cm="1">
        <f t="array" aca="1" ref="BA157" ca="1">INDIRECT($A$1&amp;BA$1&amp;$A157)</f>
        <v>0</v>
      </c>
      <c r="BB157" cm="1">
        <f t="array" aca="1" ref="BB157" ca="1">INDIRECT($A$1&amp;BB$1&amp;$A157)</f>
        <v>0</v>
      </c>
      <c r="BC157" cm="1">
        <f t="array" aca="1" ref="BC157" ca="1">INDIRECT($A$1&amp;BC$1&amp;$A157)</f>
        <v>0</v>
      </c>
      <c r="BD157" cm="1">
        <f t="array" aca="1" ref="BD157" ca="1">INDIRECT($A$1&amp;BD$1&amp;$A157)</f>
        <v>0</v>
      </c>
      <c r="BE157" cm="1">
        <f t="array" aca="1" ref="BE157" ca="1">INDIRECT($A$1&amp;BE$1&amp;$A157)</f>
        <v>0</v>
      </c>
      <c r="BF157" cm="1">
        <f t="array" aca="1" ref="BF157" ca="1">INDIRECT($A$1&amp;BF$1&amp;$A157)</f>
        <v>0</v>
      </c>
      <c r="BG157" cm="1">
        <f t="array" aca="1" ref="BG157" ca="1">INDIRECT($A$1&amp;BG$1&amp;$A157)</f>
        <v>0</v>
      </c>
      <c r="BH157" cm="1">
        <f t="array" aca="1" ref="BH157" ca="1">INDIRECT($A$1&amp;BH$1&amp;$A157)</f>
        <v>0</v>
      </c>
      <c r="BI157" cm="1">
        <f t="array" aca="1" ref="BI157" ca="1">INDIRECT($A$1&amp;BI$1&amp;$A157)</f>
        <v>0</v>
      </c>
      <c r="BJ157" cm="1">
        <f t="array" aca="1" ref="BJ157" ca="1">INDIRECT($A$1&amp;BJ$1&amp;$A157)</f>
        <v>0</v>
      </c>
      <c r="BK157" cm="1">
        <f t="array" aca="1" ref="BK157" ca="1">INDIRECT($A$1&amp;BK$1&amp;$A157)</f>
        <v>0</v>
      </c>
      <c r="BL157" cm="1">
        <f t="array" aca="1" ref="BL157" ca="1">INDIRECT($A$1&amp;BL$1&amp;$A157)</f>
        <v>0</v>
      </c>
      <c r="BM157" cm="1">
        <f t="array" aca="1" ref="BM157" ca="1">INDIRECT($A$1&amp;BM$1&amp;$A157)</f>
        <v>0</v>
      </c>
      <c r="BN157" cm="1">
        <f t="array" aca="1" ref="BN157" ca="1">INDIRECT($A$1&amp;BN$1&amp;$A157)</f>
        <v>0</v>
      </c>
      <c r="BO157" cm="1">
        <f t="array" aca="1" ref="BO157" ca="1">INDIRECT($A$1&amp;BO$1&amp;$A157)</f>
        <v>0</v>
      </c>
      <c r="BP157" cm="1">
        <f t="array" aca="1" ref="BP157" ca="1">INDIRECT($A$1&amp;BP$1&amp;$A157)</f>
        <v>0</v>
      </c>
      <c r="BQ157" cm="1">
        <f t="array" aca="1" ref="BQ157" ca="1">INDIRECT($A$1&amp;BQ$1&amp;$A157)</f>
        <v>0</v>
      </c>
      <c r="BR157" cm="1">
        <f t="array" aca="1" ref="BR157" ca="1">INDIRECT($A$1&amp;BR$1&amp;$A157)</f>
        <v>0</v>
      </c>
      <c r="BS157" cm="1">
        <f t="array" aca="1" ref="BS157" ca="1">INDIRECT($A$1&amp;BS$1&amp;$A157)</f>
        <v>0</v>
      </c>
      <c r="BT157" cm="1">
        <f t="array" aca="1" ref="BT157" ca="1">INDIRECT($A$1&amp;BT$1&amp;$A157)</f>
        <v>0</v>
      </c>
      <c r="BU157" cm="1">
        <f t="array" aca="1" ref="BU157" ca="1">INDIRECT($A$1&amp;BU$1&amp;$A157)</f>
        <v>0</v>
      </c>
    </row>
    <row r="158" spans="1:73" x14ac:dyDescent="0.35">
      <c r="A158" s="65">
        <f t="shared" si="18"/>
        <v>143</v>
      </c>
      <c r="C158" t="str" cm="1">
        <f t="array" aca="1" ref="C158" ca="1">INDIRECT($A$1&amp;C$1&amp;$A158)</f>
        <v>marche_gayeri</v>
      </c>
      <c r="D158">
        <f t="shared" ca="1" si="31"/>
        <v>1</v>
      </c>
      <c r="E158">
        <f t="shared" ca="1" si="31"/>
        <v>0</v>
      </c>
      <c r="F158">
        <f t="shared" ca="1" si="31"/>
        <v>0</v>
      </c>
      <c r="G158">
        <f t="shared" ca="1" si="31"/>
        <v>0</v>
      </c>
      <c r="H158">
        <f t="shared" ca="1" si="31"/>
        <v>0</v>
      </c>
      <c r="I158">
        <f t="shared" ca="1" si="31"/>
        <v>1</v>
      </c>
      <c r="J158">
        <f t="shared" ca="1" si="31"/>
        <v>0</v>
      </c>
      <c r="K158">
        <f t="shared" ca="1" si="31"/>
        <v>0</v>
      </c>
      <c r="L158">
        <f t="shared" ca="1" si="31"/>
        <v>0</v>
      </c>
      <c r="M158">
        <f t="shared" ca="1" si="31"/>
        <v>0</v>
      </c>
      <c r="N158">
        <f t="shared" ca="1" si="31"/>
        <v>0</v>
      </c>
      <c r="P158" t="str" cm="1">
        <f t="array" aca="1" ref="P158" ca="1">INDIRECT($A$1&amp;P$1&amp;$A158)</f>
        <v>peudisponible</v>
      </c>
      <c r="Q158" cm="1">
        <f t="array" aca="1" ref="Q158" ca="1">INDIRECT($A$1&amp;Q$1&amp;$A158)</f>
        <v>0</v>
      </c>
      <c r="R158" cm="1">
        <f t="array" aca="1" ref="R158" ca="1">INDIRECT($A$1&amp;R$1&amp;$A158)</f>
        <v>0</v>
      </c>
      <c r="S158" cm="1">
        <f t="array" aca="1" ref="S158" ca="1">INDIRECT($A$1&amp;S$1&amp;$A158)</f>
        <v>0</v>
      </c>
      <c r="T158" cm="1">
        <f t="array" aca="1" ref="T158" ca="1">INDIRECT($A$1&amp;T$1&amp;$A158)</f>
        <v>0</v>
      </c>
      <c r="U158" cm="1">
        <f t="array" aca="1" ref="U158" ca="1">INDIRECT($A$1&amp;U$1&amp;$A158)</f>
        <v>0</v>
      </c>
      <c r="V158" cm="1">
        <f t="array" aca="1" ref="V158" ca="1">INDIRECT($A$1&amp;V$1&amp;$A158)</f>
        <v>0</v>
      </c>
      <c r="W158" cm="1">
        <f t="array" aca="1" ref="W158" ca="1">INDIRECT($A$1&amp;W$1&amp;$A158)</f>
        <v>0</v>
      </c>
      <c r="X158" cm="1">
        <f t="array" aca="1" ref="X158" ca="1">INDIRECT($A$1&amp;X$1&amp;$A158)</f>
        <v>0</v>
      </c>
      <c r="Y158" cm="1">
        <f t="array" aca="1" ref="Y158" ca="1">INDIRECT($A$1&amp;Y$1&amp;$A158)</f>
        <v>0</v>
      </c>
      <c r="Z158" cm="1">
        <f t="array" aca="1" ref="Z158" ca="1">INDIRECT($A$1&amp;Z$1&amp;$A158)</f>
        <v>0</v>
      </c>
      <c r="AA158" cm="1">
        <f t="array" aca="1" ref="AA158" ca="1">INDIRECT($A$1&amp;AA$1&amp;$A158)</f>
        <v>0</v>
      </c>
      <c r="AB158" cm="1">
        <f t="array" aca="1" ref="AB158" ca="1">INDIRECT($A$1&amp;AB$1&amp;$A158)</f>
        <v>0</v>
      </c>
      <c r="AC158" t="str" cm="1">
        <f t="array" aca="1" ref="AC158" ca="1">INDIRECT($A$1&amp;AC$1&amp;$A158)</f>
        <v>peudisponible</v>
      </c>
      <c r="AD158" cm="1">
        <f t="array" aca="1" ref="AD158" ca="1">INDIRECT($A$1&amp;AD$1&amp;$A158)</f>
        <v>0</v>
      </c>
      <c r="AE158" t="str" cm="1">
        <f t="array" aca="1" ref="AE158" ca="1">INDIRECT($A$1&amp;AE$1&amp;$A158)</f>
        <v>peudisponible</v>
      </c>
      <c r="AF158" t="str" cm="1">
        <f t="array" aca="1" ref="AF158" ca="1">INDIRECT($A$1&amp;AF$1&amp;$A158)</f>
        <v>peudisponible</v>
      </c>
      <c r="AG158" cm="1">
        <f t="array" aca="1" ref="AG158" ca="1">INDIRECT($A$1&amp;AG$1&amp;$A158)</f>
        <v>0</v>
      </c>
      <c r="AH158" cm="1">
        <f t="array" aca="1" ref="AH158" ca="1">INDIRECT($A$1&amp;AH$1&amp;$A158)</f>
        <v>0</v>
      </c>
      <c r="AI158" cm="1">
        <f t="array" aca="1" ref="AI158" ca="1">INDIRECT($A$1&amp;AI$1&amp;$A158)</f>
        <v>0</v>
      </c>
      <c r="AJ158" cm="1">
        <f t="array" aca="1" ref="AJ158" ca="1">INDIRECT($A$1&amp;AJ$1&amp;$A158)</f>
        <v>0</v>
      </c>
      <c r="AK158" cm="1">
        <f t="array" aca="1" ref="AK158" ca="1">INDIRECT($A$1&amp;AK$1&amp;$A158)</f>
        <v>0</v>
      </c>
      <c r="AM158">
        <f t="shared" ca="1" si="32"/>
        <v>1</v>
      </c>
      <c r="AN158">
        <f t="shared" ca="1" si="32"/>
        <v>1</v>
      </c>
      <c r="AO158">
        <f t="shared" ca="1" si="32"/>
        <v>0</v>
      </c>
      <c r="AP158">
        <f t="shared" ca="1" si="32"/>
        <v>0</v>
      </c>
      <c r="AQ158">
        <f t="shared" ca="1" si="32"/>
        <v>1</v>
      </c>
      <c r="AR158">
        <f t="shared" ca="1" si="32"/>
        <v>1</v>
      </c>
      <c r="AS158">
        <f t="shared" ca="1" si="32"/>
        <v>0</v>
      </c>
      <c r="AU158" cm="1">
        <f t="array" aca="1" ref="AU158" ca="1">INDIRECT($A$1&amp;AU$1&amp;$A158)</f>
        <v>0</v>
      </c>
      <c r="AV158" cm="1">
        <f t="array" aca="1" ref="AV158" ca="1">INDIRECT($A$1&amp;AV$1&amp;$A158)</f>
        <v>0</v>
      </c>
      <c r="AW158" cm="1">
        <f t="array" aca="1" ref="AW158" ca="1">INDIRECT($A$1&amp;AW$1&amp;$A158)</f>
        <v>0</v>
      </c>
      <c r="AX158" cm="1">
        <f t="array" aca="1" ref="AX158" ca="1">INDIRECT($A$1&amp;AX$1&amp;$A158)</f>
        <v>0</v>
      </c>
      <c r="AY158" cm="1">
        <f t="array" aca="1" ref="AY158" ca="1">INDIRECT($A$1&amp;AY$1&amp;$A158)</f>
        <v>0</v>
      </c>
      <c r="AZ158" cm="1">
        <f t="array" aca="1" ref="AZ158" ca="1">INDIRECT($A$1&amp;AZ$1&amp;$A158)</f>
        <v>0</v>
      </c>
      <c r="BA158" cm="1">
        <f t="array" aca="1" ref="BA158" ca="1">INDIRECT($A$1&amp;BA$1&amp;$A158)</f>
        <v>0</v>
      </c>
      <c r="BB158" cm="1">
        <f t="array" aca="1" ref="BB158" ca="1">INDIRECT($A$1&amp;BB$1&amp;$A158)</f>
        <v>0</v>
      </c>
      <c r="BC158" cm="1">
        <f t="array" aca="1" ref="BC158" ca="1">INDIRECT($A$1&amp;BC$1&amp;$A158)</f>
        <v>0</v>
      </c>
      <c r="BD158" cm="1">
        <f t="array" aca="1" ref="BD158" ca="1">INDIRECT($A$1&amp;BD$1&amp;$A158)</f>
        <v>0</v>
      </c>
      <c r="BE158" cm="1">
        <f t="array" aca="1" ref="BE158" ca="1">INDIRECT($A$1&amp;BE$1&amp;$A158)</f>
        <v>0</v>
      </c>
      <c r="BF158" cm="1">
        <f t="array" aca="1" ref="BF158" ca="1">INDIRECT($A$1&amp;BF$1&amp;$A158)</f>
        <v>0</v>
      </c>
      <c r="BG158" cm="1">
        <f t="array" aca="1" ref="BG158" ca="1">INDIRECT($A$1&amp;BG$1&amp;$A158)</f>
        <v>0</v>
      </c>
      <c r="BH158" cm="1">
        <f t="array" aca="1" ref="BH158" ca="1">INDIRECT($A$1&amp;BH$1&amp;$A158)</f>
        <v>0</v>
      </c>
      <c r="BI158" cm="1">
        <f t="array" aca="1" ref="BI158" ca="1">INDIRECT($A$1&amp;BI$1&amp;$A158)</f>
        <v>0</v>
      </c>
      <c r="BJ158" cm="1">
        <f t="array" aca="1" ref="BJ158" ca="1">INDIRECT($A$1&amp;BJ$1&amp;$A158)</f>
        <v>0</v>
      </c>
      <c r="BK158" cm="1">
        <f t="array" aca="1" ref="BK158" ca="1">INDIRECT($A$1&amp;BK$1&amp;$A158)</f>
        <v>0</v>
      </c>
      <c r="BL158" cm="1">
        <f t="array" aca="1" ref="BL158" ca="1">INDIRECT($A$1&amp;BL$1&amp;$A158)</f>
        <v>0</v>
      </c>
      <c r="BM158" cm="1">
        <f t="array" aca="1" ref="BM158" ca="1">INDIRECT($A$1&amp;BM$1&amp;$A158)</f>
        <v>0</v>
      </c>
      <c r="BN158" cm="1">
        <f t="array" aca="1" ref="BN158" ca="1">INDIRECT($A$1&amp;BN$1&amp;$A158)</f>
        <v>0</v>
      </c>
      <c r="BO158" cm="1">
        <f t="array" aca="1" ref="BO158" ca="1">INDIRECT($A$1&amp;BO$1&amp;$A158)</f>
        <v>0</v>
      </c>
      <c r="BP158" cm="1">
        <f t="array" aca="1" ref="BP158" ca="1">INDIRECT($A$1&amp;BP$1&amp;$A158)</f>
        <v>0</v>
      </c>
      <c r="BQ158" cm="1">
        <f t="array" aca="1" ref="BQ158" ca="1">INDIRECT($A$1&amp;BQ$1&amp;$A158)</f>
        <v>0</v>
      </c>
      <c r="BR158" cm="1">
        <f t="array" aca="1" ref="BR158" ca="1">INDIRECT($A$1&amp;BR$1&amp;$A158)</f>
        <v>0</v>
      </c>
      <c r="BS158" cm="1">
        <f t="array" aca="1" ref="BS158" ca="1">INDIRECT($A$1&amp;BS$1&amp;$A158)</f>
        <v>0</v>
      </c>
      <c r="BT158" cm="1">
        <f t="array" aca="1" ref="BT158" ca="1">INDIRECT($A$1&amp;BT$1&amp;$A158)</f>
        <v>0</v>
      </c>
      <c r="BU158" cm="1">
        <f t="array" aca="1" ref="BU158" ca="1">INDIRECT($A$1&amp;BU$1&amp;$A158)</f>
        <v>0</v>
      </c>
    </row>
    <row r="159" spans="1:73" x14ac:dyDescent="0.35">
      <c r="A159" s="65">
        <f t="shared" si="18"/>
        <v>144</v>
      </c>
      <c r="C159" t="str" cm="1">
        <f t="array" aca="1" ref="C159" ca="1">INDIRECT($A$1&amp;C$1&amp;$A159)</f>
        <v>marche_gayeri</v>
      </c>
      <c r="D159">
        <f t="shared" ca="1" si="31"/>
        <v>1</v>
      </c>
      <c r="E159">
        <f t="shared" ca="1" si="31"/>
        <v>0</v>
      </c>
      <c r="F159">
        <f t="shared" ca="1" si="31"/>
        <v>0</v>
      </c>
      <c r="G159">
        <f t="shared" ca="1" si="31"/>
        <v>0</v>
      </c>
      <c r="H159">
        <f t="shared" ca="1" si="31"/>
        <v>0</v>
      </c>
      <c r="I159">
        <f t="shared" ca="1" si="31"/>
        <v>1</v>
      </c>
      <c r="J159">
        <f t="shared" ca="1" si="31"/>
        <v>0</v>
      </c>
      <c r="K159">
        <f t="shared" ca="1" si="31"/>
        <v>0</v>
      </c>
      <c r="L159">
        <f t="shared" ca="1" si="31"/>
        <v>0</v>
      </c>
      <c r="M159">
        <f t="shared" ca="1" si="31"/>
        <v>0</v>
      </c>
      <c r="N159">
        <f t="shared" ca="1" si="31"/>
        <v>0</v>
      </c>
      <c r="P159" t="str" cm="1">
        <f t="array" aca="1" ref="P159" ca="1">INDIRECT($A$1&amp;P$1&amp;$A159)</f>
        <v>peudisponible</v>
      </c>
      <c r="Q159" cm="1">
        <f t="array" aca="1" ref="Q159" ca="1">INDIRECT($A$1&amp;Q$1&amp;$A159)</f>
        <v>0</v>
      </c>
      <c r="R159" cm="1">
        <f t="array" aca="1" ref="R159" ca="1">INDIRECT($A$1&amp;R$1&amp;$A159)</f>
        <v>0</v>
      </c>
      <c r="S159" cm="1">
        <f t="array" aca="1" ref="S159" ca="1">INDIRECT($A$1&amp;S$1&amp;$A159)</f>
        <v>0</v>
      </c>
      <c r="T159" cm="1">
        <f t="array" aca="1" ref="T159" ca="1">INDIRECT($A$1&amp;T$1&amp;$A159)</f>
        <v>0</v>
      </c>
      <c r="U159" cm="1">
        <f t="array" aca="1" ref="U159" ca="1">INDIRECT($A$1&amp;U$1&amp;$A159)</f>
        <v>0</v>
      </c>
      <c r="V159" cm="1">
        <f t="array" aca="1" ref="V159" ca="1">INDIRECT($A$1&amp;V$1&amp;$A159)</f>
        <v>0</v>
      </c>
      <c r="W159" cm="1">
        <f t="array" aca="1" ref="W159" ca="1">INDIRECT($A$1&amp;W$1&amp;$A159)</f>
        <v>0</v>
      </c>
      <c r="X159" cm="1">
        <f t="array" aca="1" ref="X159" ca="1">INDIRECT($A$1&amp;X$1&amp;$A159)</f>
        <v>0</v>
      </c>
      <c r="Y159" cm="1">
        <f t="array" aca="1" ref="Y159" ca="1">INDIRECT($A$1&amp;Y$1&amp;$A159)</f>
        <v>0</v>
      </c>
      <c r="Z159" cm="1">
        <f t="array" aca="1" ref="Z159" ca="1">INDIRECT($A$1&amp;Z$1&amp;$A159)</f>
        <v>0</v>
      </c>
      <c r="AA159" cm="1">
        <f t="array" aca="1" ref="AA159" ca="1">INDIRECT($A$1&amp;AA$1&amp;$A159)</f>
        <v>0</v>
      </c>
      <c r="AB159" cm="1">
        <f t="array" aca="1" ref="AB159" ca="1">INDIRECT($A$1&amp;AB$1&amp;$A159)</f>
        <v>0</v>
      </c>
      <c r="AC159" t="str" cm="1">
        <f t="array" aca="1" ref="AC159" ca="1">INDIRECT($A$1&amp;AC$1&amp;$A159)</f>
        <v>peudisponible</v>
      </c>
      <c r="AD159" cm="1">
        <f t="array" aca="1" ref="AD159" ca="1">INDIRECT($A$1&amp;AD$1&amp;$A159)</f>
        <v>0</v>
      </c>
      <c r="AE159" t="str" cm="1">
        <f t="array" aca="1" ref="AE159" ca="1">INDIRECT($A$1&amp;AE$1&amp;$A159)</f>
        <v>peudisponible</v>
      </c>
      <c r="AF159" t="str" cm="1">
        <f t="array" aca="1" ref="AF159" ca="1">INDIRECT($A$1&amp;AF$1&amp;$A159)</f>
        <v>peudisponible</v>
      </c>
      <c r="AG159" cm="1">
        <f t="array" aca="1" ref="AG159" ca="1">INDIRECT($A$1&amp;AG$1&amp;$A159)</f>
        <v>0</v>
      </c>
      <c r="AH159" cm="1">
        <f t="array" aca="1" ref="AH159" ca="1">INDIRECT($A$1&amp;AH$1&amp;$A159)</f>
        <v>0</v>
      </c>
      <c r="AI159" cm="1">
        <f t="array" aca="1" ref="AI159" ca="1">INDIRECT($A$1&amp;AI$1&amp;$A159)</f>
        <v>0</v>
      </c>
      <c r="AJ159" cm="1">
        <f t="array" aca="1" ref="AJ159" ca="1">INDIRECT($A$1&amp;AJ$1&amp;$A159)</f>
        <v>0</v>
      </c>
      <c r="AK159" cm="1">
        <f t="array" aca="1" ref="AK159" ca="1">INDIRECT($A$1&amp;AK$1&amp;$A159)</f>
        <v>0</v>
      </c>
      <c r="AM159">
        <f t="shared" ca="1" si="32"/>
        <v>1</v>
      </c>
      <c r="AN159">
        <f t="shared" ca="1" si="32"/>
        <v>1</v>
      </c>
      <c r="AO159">
        <f t="shared" ca="1" si="32"/>
        <v>0</v>
      </c>
      <c r="AP159">
        <f t="shared" ca="1" si="32"/>
        <v>0</v>
      </c>
      <c r="AQ159">
        <f t="shared" ca="1" si="32"/>
        <v>1</v>
      </c>
      <c r="AR159">
        <f t="shared" ca="1" si="32"/>
        <v>1</v>
      </c>
      <c r="AS159">
        <f t="shared" ca="1" si="32"/>
        <v>0</v>
      </c>
      <c r="AU159" cm="1">
        <f t="array" aca="1" ref="AU159" ca="1">INDIRECT($A$1&amp;AU$1&amp;$A159)</f>
        <v>0</v>
      </c>
      <c r="AV159" cm="1">
        <f t="array" aca="1" ref="AV159" ca="1">INDIRECT($A$1&amp;AV$1&amp;$A159)</f>
        <v>0</v>
      </c>
      <c r="AW159" cm="1">
        <f t="array" aca="1" ref="AW159" ca="1">INDIRECT($A$1&amp;AW$1&amp;$A159)</f>
        <v>0</v>
      </c>
      <c r="AX159" cm="1">
        <f t="array" aca="1" ref="AX159" ca="1">INDIRECT($A$1&amp;AX$1&amp;$A159)</f>
        <v>0</v>
      </c>
      <c r="AY159" cm="1">
        <f t="array" aca="1" ref="AY159" ca="1">INDIRECT($A$1&amp;AY$1&amp;$A159)</f>
        <v>0</v>
      </c>
      <c r="AZ159" cm="1">
        <f t="array" aca="1" ref="AZ159" ca="1">INDIRECT($A$1&amp;AZ$1&amp;$A159)</f>
        <v>0</v>
      </c>
      <c r="BA159" cm="1">
        <f t="array" aca="1" ref="BA159" ca="1">INDIRECT($A$1&amp;BA$1&amp;$A159)</f>
        <v>0</v>
      </c>
      <c r="BB159" cm="1">
        <f t="array" aca="1" ref="BB159" ca="1">INDIRECT($A$1&amp;BB$1&amp;$A159)</f>
        <v>0</v>
      </c>
      <c r="BC159" cm="1">
        <f t="array" aca="1" ref="BC159" ca="1">INDIRECT($A$1&amp;BC$1&amp;$A159)</f>
        <v>0</v>
      </c>
      <c r="BD159" cm="1">
        <f t="array" aca="1" ref="BD159" ca="1">INDIRECT($A$1&amp;BD$1&amp;$A159)</f>
        <v>0</v>
      </c>
      <c r="BE159" cm="1">
        <f t="array" aca="1" ref="BE159" ca="1">INDIRECT($A$1&amp;BE$1&amp;$A159)</f>
        <v>0</v>
      </c>
      <c r="BF159" cm="1">
        <f t="array" aca="1" ref="BF159" ca="1">INDIRECT($A$1&amp;BF$1&amp;$A159)</f>
        <v>0</v>
      </c>
      <c r="BG159" cm="1">
        <f t="array" aca="1" ref="BG159" ca="1">INDIRECT($A$1&amp;BG$1&amp;$A159)</f>
        <v>0</v>
      </c>
      <c r="BH159" cm="1">
        <f t="array" aca="1" ref="BH159" ca="1">INDIRECT($A$1&amp;BH$1&amp;$A159)</f>
        <v>0</v>
      </c>
      <c r="BI159" cm="1">
        <f t="array" aca="1" ref="BI159" ca="1">INDIRECT($A$1&amp;BI$1&amp;$A159)</f>
        <v>0</v>
      </c>
      <c r="BJ159" cm="1">
        <f t="array" aca="1" ref="BJ159" ca="1">INDIRECT($A$1&amp;BJ$1&amp;$A159)</f>
        <v>0</v>
      </c>
      <c r="BK159" cm="1">
        <f t="array" aca="1" ref="BK159" ca="1">INDIRECT($A$1&amp;BK$1&amp;$A159)</f>
        <v>0</v>
      </c>
      <c r="BL159" cm="1">
        <f t="array" aca="1" ref="BL159" ca="1">INDIRECT($A$1&amp;BL$1&amp;$A159)</f>
        <v>0</v>
      </c>
      <c r="BM159" cm="1">
        <f t="array" aca="1" ref="BM159" ca="1">INDIRECT($A$1&amp;BM$1&amp;$A159)</f>
        <v>0</v>
      </c>
      <c r="BN159" cm="1">
        <f t="array" aca="1" ref="BN159" ca="1">INDIRECT($A$1&amp;BN$1&amp;$A159)</f>
        <v>0</v>
      </c>
      <c r="BO159" cm="1">
        <f t="array" aca="1" ref="BO159" ca="1">INDIRECT($A$1&amp;BO$1&amp;$A159)</f>
        <v>0</v>
      </c>
      <c r="BP159" cm="1">
        <f t="array" aca="1" ref="BP159" ca="1">INDIRECT($A$1&amp;BP$1&amp;$A159)</f>
        <v>0</v>
      </c>
      <c r="BQ159" cm="1">
        <f t="array" aca="1" ref="BQ159" ca="1">INDIRECT($A$1&amp;BQ$1&amp;$A159)</f>
        <v>0</v>
      </c>
      <c r="BR159" cm="1">
        <f t="array" aca="1" ref="BR159" ca="1">INDIRECT($A$1&amp;BR$1&amp;$A159)</f>
        <v>0</v>
      </c>
      <c r="BS159" cm="1">
        <f t="array" aca="1" ref="BS159" ca="1">INDIRECT($A$1&amp;BS$1&amp;$A159)</f>
        <v>0</v>
      </c>
      <c r="BT159" cm="1">
        <f t="array" aca="1" ref="BT159" ca="1">INDIRECT($A$1&amp;BT$1&amp;$A159)</f>
        <v>0</v>
      </c>
      <c r="BU159" cm="1">
        <f t="array" aca="1" ref="BU159" ca="1">INDIRECT($A$1&amp;BU$1&amp;$A159)</f>
        <v>0</v>
      </c>
    </row>
    <row r="160" spans="1:73" x14ac:dyDescent="0.35">
      <c r="A160" s="65">
        <f t="shared" ref="A160:A267" si="33">A159+1</f>
        <v>145</v>
      </c>
      <c r="C160" t="str" cm="1">
        <f t="array" aca="1" ref="C160" ca="1">INDIRECT($A$1&amp;C$1&amp;$A160)</f>
        <v>marche_diapangou</v>
      </c>
      <c r="D160">
        <f t="shared" ca="1" si="31"/>
        <v>0</v>
      </c>
      <c r="E160">
        <f t="shared" ca="1" si="31"/>
        <v>0</v>
      </c>
      <c r="F160">
        <f t="shared" ca="1" si="31"/>
        <v>0</v>
      </c>
      <c r="G160">
        <f t="shared" ca="1" si="31"/>
        <v>0</v>
      </c>
      <c r="H160">
        <f t="shared" ca="1" si="31"/>
        <v>0</v>
      </c>
      <c r="I160">
        <f t="shared" ca="1" si="31"/>
        <v>0</v>
      </c>
      <c r="J160">
        <f t="shared" ca="1" si="31"/>
        <v>0</v>
      </c>
      <c r="K160">
        <f t="shared" ca="1" si="31"/>
        <v>0</v>
      </c>
      <c r="L160">
        <f t="shared" ca="1" si="31"/>
        <v>0</v>
      </c>
      <c r="M160">
        <f t="shared" ca="1" si="31"/>
        <v>0</v>
      </c>
      <c r="N160">
        <f t="shared" ca="1" si="31"/>
        <v>0</v>
      </c>
      <c r="P160" cm="1">
        <f t="array" aca="1" ref="P160" ca="1">INDIRECT($A$1&amp;P$1&amp;$A160)</f>
        <v>0</v>
      </c>
      <c r="Q160" cm="1">
        <f t="array" aca="1" ref="Q160" ca="1">INDIRECT($A$1&amp;Q$1&amp;$A160)</f>
        <v>0</v>
      </c>
      <c r="R160" t="str" cm="1">
        <f t="array" aca="1" ref="R160" ca="1">INDIRECT($A$1&amp;R$1&amp;$A160)</f>
        <v>disponible</v>
      </c>
      <c r="S160" cm="1">
        <f t="array" aca="1" ref="S160" ca="1">INDIRECT($A$1&amp;S$1&amp;$A160)</f>
        <v>0</v>
      </c>
      <c r="T160" cm="1">
        <f t="array" aca="1" ref="T160" ca="1">INDIRECT($A$1&amp;T$1&amp;$A160)</f>
        <v>0</v>
      </c>
      <c r="U160" cm="1">
        <f t="array" aca="1" ref="U160" ca="1">INDIRECT($A$1&amp;U$1&amp;$A160)</f>
        <v>0</v>
      </c>
      <c r="V160" cm="1">
        <f t="array" aca="1" ref="V160" ca="1">INDIRECT($A$1&amp;V$1&amp;$A160)</f>
        <v>0</v>
      </c>
      <c r="W160" cm="1">
        <f t="array" aca="1" ref="W160" ca="1">INDIRECT($A$1&amp;W$1&amp;$A160)</f>
        <v>0</v>
      </c>
      <c r="X160" t="str" cm="1">
        <f t="array" aca="1" ref="X160" ca="1">INDIRECT($A$1&amp;X$1&amp;$A160)</f>
        <v>peudisponible</v>
      </c>
      <c r="Y160" t="str" cm="1">
        <f t="array" aca="1" ref="Y160" ca="1">INDIRECT($A$1&amp;Y$1&amp;$A160)</f>
        <v>peudisponible</v>
      </c>
      <c r="Z160" cm="1">
        <f t="array" aca="1" ref="Z160" ca="1">INDIRECT($A$1&amp;Z$1&amp;$A160)</f>
        <v>0</v>
      </c>
      <c r="AA160" cm="1">
        <f t="array" aca="1" ref="AA160" ca="1">INDIRECT($A$1&amp;AA$1&amp;$A160)</f>
        <v>0</v>
      </c>
      <c r="AB160" cm="1">
        <f t="array" aca="1" ref="AB160" ca="1">INDIRECT($A$1&amp;AB$1&amp;$A160)</f>
        <v>0</v>
      </c>
      <c r="AC160" cm="1">
        <f t="array" aca="1" ref="AC160" ca="1">INDIRECT($A$1&amp;AC$1&amp;$A160)</f>
        <v>0</v>
      </c>
      <c r="AD160" cm="1">
        <f t="array" aca="1" ref="AD160" ca="1">INDIRECT($A$1&amp;AD$1&amp;$A160)</f>
        <v>0</v>
      </c>
      <c r="AE160" cm="1">
        <f t="array" aca="1" ref="AE160" ca="1">INDIRECT($A$1&amp;AE$1&amp;$A160)</f>
        <v>0</v>
      </c>
      <c r="AF160" cm="1">
        <f t="array" aca="1" ref="AF160" ca="1">INDIRECT($A$1&amp;AF$1&amp;$A160)</f>
        <v>0</v>
      </c>
      <c r="AG160" cm="1">
        <f t="array" aca="1" ref="AG160" ca="1">INDIRECT($A$1&amp;AG$1&amp;$A160)</f>
        <v>0</v>
      </c>
      <c r="AH160" cm="1">
        <f t="array" aca="1" ref="AH160" ca="1">INDIRECT($A$1&amp;AH$1&amp;$A160)</f>
        <v>0</v>
      </c>
      <c r="AI160" cm="1">
        <f t="array" aca="1" ref="AI160" ca="1">INDIRECT($A$1&amp;AI$1&amp;$A160)</f>
        <v>0</v>
      </c>
      <c r="AJ160" cm="1">
        <f t="array" aca="1" ref="AJ160" ca="1">INDIRECT($A$1&amp;AJ$1&amp;$A160)</f>
        <v>0</v>
      </c>
      <c r="AK160" cm="1">
        <f t="array" aca="1" ref="AK160" ca="1">INDIRECT($A$1&amp;AK$1&amp;$A160)</f>
        <v>0</v>
      </c>
      <c r="AM160">
        <f t="shared" ca="1" si="32"/>
        <v>0</v>
      </c>
      <c r="AN160">
        <f t="shared" ca="1" si="32"/>
        <v>0</v>
      </c>
      <c r="AO160">
        <f t="shared" ca="1" si="32"/>
        <v>0</v>
      </c>
      <c r="AP160">
        <f t="shared" ca="1" si="32"/>
        <v>0</v>
      </c>
      <c r="AQ160">
        <f t="shared" ca="1" si="32"/>
        <v>0</v>
      </c>
      <c r="AR160">
        <f t="shared" ca="1" si="32"/>
        <v>0</v>
      </c>
      <c r="AS160">
        <f t="shared" ca="1" si="32"/>
        <v>0</v>
      </c>
      <c r="AU160" cm="1">
        <f t="array" aca="1" ref="AU160" ca="1">INDIRECT($A$1&amp;AU$1&amp;$A160)</f>
        <v>0</v>
      </c>
      <c r="AV160" cm="1">
        <f t="array" aca="1" ref="AV160" ca="1">INDIRECT($A$1&amp;AV$1&amp;$A160)</f>
        <v>0</v>
      </c>
      <c r="AW160" cm="1">
        <f t="array" aca="1" ref="AW160" ca="1">INDIRECT($A$1&amp;AW$1&amp;$A160)</f>
        <v>0</v>
      </c>
      <c r="AX160" cm="1">
        <f t="array" aca="1" ref="AX160" ca="1">INDIRECT($A$1&amp;AX$1&amp;$A160)</f>
        <v>0</v>
      </c>
      <c r="AY160" cm="1">
        <f t="array" aca="1" ref="AY160" ca="1">INDIRECT($A$1&amp;AY$1&amp;$A160)</f>
        <v>0</v>
      </c>
      <c r="AZ160" cm="1">
        <f t="array" aca="1" ref="AZ160" ca="1">INDIRECT($A$1&amp;AZ$1&amp;$A160)</f>
        <v>0</v>
      </c>
      <c r="BA160" cm="1">
        <f t="array" aca="1" ref="BA160" ca="1">INDIRECT($A$1&amp;BA$1&amp;$A160)</f>
        <v>0</v>
      </c>
      <c r="BB160" cm="1">
        <f t="array" aca="1" ref="BB160" ca="1">INDIRECT($A$1&amp;BB$1&amp;$A160)</f>
        <v>0</v>
      </c>
      <c r="BC160" cm="1">
        <f t="array" aca="1" ref="BC160" ca="1">INDIRECT($A$1&amp;BC$1&amp;$A160)</f>
        <v>0</v>
      </c>
      <c r="BD160" cm="1">
        <f t="array" aca="1" ref="BD160" ca="1">INDIRECT($A$1&amp;BD$1&amp;$A160)</f>
        <v>0</v>
      </c>
      <c r="BE160" cm="1">
        <f t="array" aca="1" ref="BE160" ca="1">INDIRECT($A$1&amp;BE$1&amp;$A160)</f>
        <v>0</v>
      </c>
      <c r="BF160" cm="1">
        <f t="array" aca="1" ref="BF160" ca="1">INDIRECT($A$1&amp;BF$1&amp;$A160)</f>
        <v>0</v>
      </c>
      <c r="BG160" cm="1">
        <f t="array" aca="1" ref="BG160" ca="1">INDIRECT($A$1&amp;BG$1&amp;$A160)</f>
        <v>0</v>
      </c>
      <c r="BH160" cm="1">
        <f t="array" aca="1" ref="BH160" ca="1">INDIRECT($A$1&amp;BH$1&amp;$A160)</f>
        <v>0</v>
      </c>
      <c r="BI160" cm="1">
        <f t="array" aca="1" ref="BI160" ca="1">INDIRECT($A$1&amp;BI$1&amp;$A160)</f>
        <v>0</v>
      </c>
      <c r="BJ160" cm="1">
        <f t="array" aca="1" ref="BJ160" ca="1">INDIRECT($A$1&amp;BJ$1&amp;$A160)</f>
        <v>0</v>
      </c>
      <c r="BK160" cm="1">
        <f t="array" aca="1" ref="BK160" ca="1">INDIRECT($A$1&amp;BK$1&amp;$A160)</f>
        <v>0</v>
      </c>
      <c r="BL160" cm="1">
        <f t="array" aca="1" ref="BL160" ca="1">INDIRECT($A$1&amp;BL$1&amp;$A160)</f>
        <v>0</v>
      </c>
      <c r="BM160" cm="1">
        <f t="array" aca="1" ref="BM160" ca="1">INDIRECT($A$1&amp;BM$1&amp;$A160)</f>
        <v>0</v>
      </c>
      <c r="BN160" cm="1">
        <f t="array" aca="1" ref="BN160" ca="1">INDIRECT($A$1&amp;BN$1&amp;$A160)</f>
        <v>0</v>
      </c>
      <c r="BO160" cm="1">
        <f t="array" aca="1" ref="BO160" ca="1">INDIRECT($A$1&amp;BO$1&amp;$A160)</f>
        <v>0</v>
      </c>
      <c r="BP160" cm="1">
        <f t="array" aca="1" ref="BP160" ca="1">INDIRECT($A$1&amp;BP$1&amp;$A160)</f>
        <v>0</v>
      </c>
      <c r="BQ160" cm="1">
        <f t="array" aca="1" ref="BQ160" ca="1">INDIRECT($A$1&amp;BQ$1&amp;$A160)</f>
        <v>0</v>
      </c>
      <c r="BR160" cm="1">
        <f t="array" aca="1" ref="BR160" ca="1">INDIRECT($A$1&amp;BR$1&amp;$A160)</f>
        <v>0</v>
      </c>
      <c r="BS160" cm="1">
        <f t="array" aca="1" ref="BS160" ca="1">INDIRECT($A$1&amp;BS$1&amp;$A160)</f>
        <v>0</v>
      </c>
      <c r="BT160" cm="1">
        <f t="array" aca="1" ref="BT160" ca="1">INDIRECT($A$1&amp;BT$1&amp;$A160)</f>
        <v>0</v>
      </c>
      <c r="BU160" cm="1">
        <f t="array" aca="1" ref="BU160" ca="1">INDIRECT($A$1&amp;BU$1&amp;$A160)</f>
        <v>0</v>
      </c>
    </row>
    <row r="161" spans="1:73" x14ac:dyDescent="0.35">
      <c r="A161" s="65">
        <f t="shared" si="33"/>
        <v>146</v>
      </c>
      <c r="C161" t="str" cm="1">
        <f t="array" aca="1" ref="C161" ca="1">INDIRECT($A$1&amp;C$1&amp;$A161)</f>
        <v>marche_diapangou</v>
      </c>
      <c r="D161">
        <f t="shared" ca="1" si="31"/>
        <v>0</v>
      </c>
      <c r="E161">
        <f t="shared" ca="1" si="31"/>
        <v>0</v>
      </c>
      <c r="F161">
        <f t="shared" ca="1" si="31"/>
        <v>0</v>
      </c>
      <c r="G161">
        <f t="shared" ca="1" si="31"/>
        <v>0</v>
      </c>
      <c r="H161">
        <f t="shared" ca="1" si="31"/>
        <v>0</v>
      </c>
      <c r="I161">
        <f t="shared" ca="1" si="31"/>
        <v>0</v>
      </c>
      <c r="J161">
        <f t="shared" ca="1" si="31"/>
        <v>0</v>
      </c>
      <c r="K161">
        <f t="shared" ca="1" si="31"/>
        <v>0</v>
      </c>
      <c r="L161">
        <f t="shared" ca="1" si="31"/>
        <v>0</v>
      </c>
      <c r="M161">
        <f t="shared" ca="1" si="31"/>
        <v>0</v>
      </c>
      <c r="N161">
        <f t="shared" ca="1" si="31"/>
        <v>0</v>
      </c>
      <c r="P161" cm="1">
        <f t="array" aca="1" ref="P161" ca="1">INDIRECT($A$1&amp;P$1&amp;$A161)</f>
        <v>0</v>
      </c>
      <c r="Q161" cm="1">
        <f t="array" aca="1" ref="Q161" ca="1">INDIRECT($A$1&amp;Q$1&amp;$A161)</f>
        <v>0</v>
      </c>
      <c r="R161" cm="1">
        <f t="array" aca="1" ref="R161" ca="1">INDIRECT($A$1&amp;R$1&amp;$A161)</f>
        <v>0</v>
      </c>
      <c r="S161" t="str" cm="1">
        <f t="array" aca="1" ref="S161" ca="1">INDIRECT($A$1&amp;S$1&amp;$A161)</f>
        <v>disponible</v>
      </c>
      <c r="T161" t="str" cm="1">
        <f t="array" aca="1" ref="T161" ca="1">INDIRECT($A$1&amp;T$1&amp;$A161)</f>
        <v>disponible</v>
      </c>
      <c r="U161" cm="1">
        <f t="array" aca="1" ref="U161" ca="1">INDIRECT($A$1&amp;U$1&amp;$A161)</f>
        <v>0</v>
      </c>
      <c r="V161" cm="1">
        <f t="array" aca="1" ref="V161" ca="1">INDIRECT($A$1&amp;V$1&amp;$A161)</f>
        <v>0</v>
      </c>
      <c r="W161" cm="1">
        <f t="array" aca="1" ref="W161" ca="1">INDIRECT($A$1&amp;W$1&amp;$A161)</f>
        <v>0</v>
      </c>
      <c r="X161" cm="1">
        <f t="array" aca="1" ref="X161" ca="1">INDIRECT($A$1&amp;X$1&amp;$A161)</f>
        <v>0</v>
      </c>
      <c r="Y161" cm="1">
        <f t="array" aca="1" ref="Y161" ca="1">INDIRECT($A$1&amp;Y$1&amp;$A161)</f>
        <v>0</v>
      </c>
      <c r="Z161" cm="1">
        <f t="array" aca="1" ref="Z161" ca="1">INDIRECT($A$1&amp;Z$1&amp;$A161)</f>
        <v>0</v>
      </c>
      <c r="AA161" cm="1">
        <f t="array" aca="1" ref="AA161" ca="1">INDIRECT($A$1&amp;AA$1&amp;$A161)</f>
        <v>0</v>
      </c>
      <c r="AB161" cm="1">
        <f t="array" aca="1" ref="AB161" ca="1">INDIRECT($A$1&amp;AB$1&amp;$A161)</f>
        <v>0</v>
      </c>
      <c r="AC161" cm="1">
        <f t="array" aca="1" ref="AC161" ca="1">INDIRECT($A$1&amp;AC$1&amp;$A161)</f>
        <v>0</v>
      </c>
      <c r="AD161" cm="1">
        <f t="array" aca="1" ref="AD161" ca="1">INDIRECT($A$1&amp;AD$1&amp;$A161)</f>
        <v>0</v>
      </c>
      <c r="AE161" t="str" cm="1">
        <f t="array" aca="1" ref="AE161" ca="1">INDIRECT($A$1&amp;AE$1&amp;$A161)</f>
        <v>peudisponible</v>
      </c>
      <c r="AF161" cm="1">
        <f t="array" aca="1" ref="AF161" ca="1">INDIRECT($A$1&amp;AF$1&amp;$A161)</f>
        <v>0</v>
      </c>
      <c r="AG161" cm="1">
        <f t="array" aca="1" ref="AG161" ca="1">INDIRECT($A$1&amp;AG$1&amp;$A161)</f>
        <v>0</v>
      </c>
      <c r="AH161" cm="1">
        <f t="array" aca="1" ref="AH161" ca="1">INDIRECT($A$1&amp;AH$1&amp;$A161)</f>
        <v>0</v>
      </c>
      <c r="AI161" t="str" cm="1">
        <f t="array" aca="1" ref="AI161" ca="1">INDIRECT($A$1&amp;AI$1&amp;$A161)</f>
        <v>disponible</v>
      </c>
      <c r="AJ161" cm="1">
        <f t="array" aca="1" ref="AJ161" ca="1">INDIRECT($A$1&amp;AJ$1&amp;$A161)</f>
        <v>0</v>
      </c>
      <c r="AK161" t="str" cm="1">
        <f t="array" aca="1" ref="AK161" ca="1">INDIRECT($A$1&amp;AK$1&amp;$A161)</f>
        <v>disponible</v>
      </c>
      <c r="AM161">
        <f t="shared" ca="1" si="32"/>
        <v>0</v>
      </c>
      <c r="AN161">
        <f t="shared" ca="1" si="32"/>
        <v>0</v>
      </c>
      <c r="AO161">
        <f t="shared" ca="1" si="32"/>
        <v>0</v>
      </c>
      <c r="AP161">
        <f t="shared" ca="1" si="32"/>
        <v>0</v>
      </c>
      <c r="AQ161">
        <f t="shared" ca="1" si="32"/>
        <v>0</v>
      </c>
      <c r="AR161">
        <f t="shared" ca="1" si="32"/>
        <v>0</v>
      </c>
      <c r="AS161">
        <f t="shared" ca="1" si="32"/>
        <v>0</v>
      </c>
      <c r="AU161" cm="1">
        <f t="array" aca="1" ref="AU161" ca="1">INDIRECT($A$1&amp;AU$1&amp;$A161)</f>
        <v>0</v>
      </c>
      <c r="AV161" cm="1">
        <f t="array" aca="1" ref="AV161" ca="1">INDIRECT($A$1&amp;AV$1&amp;$A161)</f>
        <v>0</v>
      </c>
      <c r="AW161" cm="1">
        <f t="array" aca="1" ref="AW161" ca="1">INDIRECT($A$1&amp;AW$1&amp;$A161)</f>
        <v>0</v>
      </c>
      <c r="AX161" cm="1">
        <f t="array" aca="1" ref="AX161" ca="1">INDIRECT($A$1&amp;AX$1&amp;$A161)</f>
        <v>0</v>
      </c>
      <c r="AY161" cm="1">
        <f t="array" aca="1" ref="AY161" ca="1">INDIRECT($A$1&amp;AY$1&amp;$A161)</f>
        <v>0</v>
      </c>
      <c r="AZ161" cm="1">
        <f t="array" aca="1" ref="AZ161" ca="1">INDIRECT($A$1&amp;AZ$1&amp;$A161)</f>
        <v>0</v>
      </c>
      <c r="BA161" cm="1">
        <f t="array" aca="1" ref="BA161" ca="1">INDIRECT($A$1&amp;BA$1&amp;$A161)</f>
        <v>0</v>
      </c>
      <c r="BB161" cm="1">
        <f t="array" aca="1" ref="BB161" ca="1">INDIRECT($A$1&amp;BB$1&amp;$A161)</f>
        <v>0</v>
      </c>
      <c r="BC161" cm="1">
        <f t="array" aca="1" ref="BC161" ca="1">INDIRECT($A$1&amp;BC$1&amp;$A161)</f>
        <v>0</v>
      </c>
      <c r="BD161" cm="1">
        <f t="array" aca="1" ref="BD161" ca="1">INDIRECT($A$1&amp;BD$1&amp;$A161)</f>
        <v>0</v>
      </c>
      <c r="BE161" cm="1">
        <f t="array" aca="1" ref="BE161" ca="1">INDIRECT($A$1&amp;BE$1&amp;$A161)</f>
        <v>0</v>
      </c>
      <c r="BF161" cm="1">
        <f t="array" aca="1" ref="BF161" ca="1">INDIRECT($A$1&amp;BF$1&amp;$A161)</f>
        <v>0</v>
      </c>
      <c r="BG161" cm="1">
        <f t="array" aca="1" ref="BG161" ca="1">INDIRECT($A$1&amp;BG$1&amp;$A161)</f>
        <v>0</v>
      </c>
      <c r="BH161" cm="1">
        <f t="array" aca="1" ref="BH161" ca="1">INDIRECT($A$1&amp;BH$1&amp;$A161)</f>
        <v>0</v>
      </c>
      <c r="BI161" cm="1">
        <f t="array" aca="1" ref="BI161" ca="1">INDIRECT($A$1&amp;BI$1&amp;$A161)</f>
        <v>0</v>
      </c>
      <c r="BJ161" cm="1">
        <f t="array" aca="1" ref="BJ161" ca="1">INDIRECT($A$1&amp;BJ$1&amp;$A161)</f>
        <v>0</v>
      </c>
      <c r="BK161" cm="1">
        <f t="array" aca="1" ref="BK161" ca="1">INDIRECT($A$1&amp;BK$1&amp;$A161)</f>
        <v>0</v>
      </c>
      <c r="BL161" cm="1">
        <f t="array" aca="1" ref="BL161" ca="1">INDIRECT($A$1&amp;BL$1&amp;$A161)</f>
        <v>0</v>
      </c>
      <c r="BM161" cm="1">
        <f t="array" aca="1" ref="BM161" ca="1">INDIRECT($A$1&amp;BM$1&amp;$A161)</f>
        <v>0</v>
      </c>
      <c r="BN161" cm="1">
        <f t="array" aca="1" ref="BN161" ca="1">INDIRECT($A$1&amp;BN$1&amp;$A161)</f>
        <v>0</v>
      </c>
      <c r="BO161" cm="1">
        <f t="array" aca="1" ref="BO161" ca="1">INDIRECT($A$1&amp;BO$1&amp;$A161)</f>
        <v>0</v>
      </c>
      <c r="BP161" cm="1">
        <f t="array" aca="1" ref="BP161" ca="1">INDIRECT($A$1&amp;BP$1&amp;$A161)</f>
        <v>0</v>
      </c>
      <c r="BQ161" cm="1">
        <f t="array" aca="1" ref="BQ161" ca="1">INDIRECT($A$1&amp;BQ$1&amp;$A161)</f>
        <v>0</v>
      </c>
      <c r="BR161" cm="1">
        <f t="array" aca="1" ref="BR161" ca="1">INDIRECT($A$1&amp;BR$1&amp;$A161)</f>
        <v>0</v>
      </c>
      <c r="BS161" cm="1">
        <f t="array" aca="1" ref="BS161" ca="1">INDIRECT($A$1&amp;BS$1&amp;$A161)</f>
        <v>0</v>
      </c>
      <c r="BT161" cm="1">
        <f t="array" aca="1" ref="BT161" ca="1">INDIRECT($A$1&amp;BT$1&amp;$A161)</f>
        <v>0</v>
      </c>
      <c r="BU161" cm="1">
        <f t="array" aca="1" ref="BU161" ca="1">INDIRECT($A$1&amp;BU$1&amp;$A161)</f>
        <v>0</v>
      </c>
    </row>
    <row r="162" spans="1:73" x14ac:dyDescent="0.35">
      <c r="A162" s="65">
        <f t="shared" si="33"/>
        <v>147</v>
      </c>
      <c r="C162" t="str" cm="1">
        <f t="array" aca="1" ref="C162" ca="1">INDIRECT($A$1&amp;C$1&amp;$A162)</f>
        <v>marche_diapangou</v>
      </c>
      <c r="D162">
        <f t="shared" ca="1" si="31"/>
        <v>0</v>
      </c>
      <c r="E162">
        <f t="shared" ca="1" si="31"/>
        <v>0</v>
      </c>
      <c r="F162">
        <f t="shared" ca="1" si="31"/>
        <v>0</v>
      </c>
      <c r="G162">
        <f t="shared" ca="1" si="31"/>
        <v>0</v>
      </c>
      <c r="H162">
        <f t="shared" ca="1" si="31"/>
        <v>0</v>
      </c>
      <c r="I162">
        <f t="shared" ca="1" si="31"/>
        <v>0</v>
      </c>
      <c r="J162">
        <f t="shared" ca="1" si="31"/>
        <v>0</v>
      </c>
      <c r="K162">
        <f t="shared" ca="1" si="31"/>
        <v>0</v>
      </c>
      <c r="L162">
        <f t="shared" ca="1" si="31"/>
        <v>0</v>
      </c>
      <c r="M162">
        <f t="shared" ca="1" si="31"/>
        <v>0</v>
      </c>
      <c r="N162">
        <f t="shared" ca="1" si="31"/>
        <v>0</v>
      </c>
      <c r="P162" cm="1">
        <f t="array" aca="1" ref="P162" ca="1">INDIRECT($A$1&amp;P$1&amp;$A162)</f>
        <v>0</v>
      </c>
      <c r="Q162" cm="1">
        <f t="array" aca="1" ref="Q162" ca="1">INDIRECT($A$1&amp;Q$1&amp;$A162)</f>
        <v>0</v>
      </c>
      <c r="R162" cm="1">
        <f t="array" aca="1" ref="R162" ca="1">INDIRECT($A$1&amp;R$1&amp;$A162)</f>
        <v>0</v>
      </c>
      <c r="S162" cm="1">
        <f t="array" aca="1" ref="S162" ca="1">INDIRECT($A$1&amp;S$1&amp;$A162)</f>
        <v>0</v>
      </c>
      <c r="T162" t="str" cm="1">
        <f t="array" aca="1" ref="T162" ca="1">INDIRECT($A$1&amp;T$1&amp;$A162)</f>
        <v>disponible</v>
      </c>
      <c r="U162" t="str" cm="1">
        <f t="array" aca="1" ref="U162" ca="1">INDIRECT($A$1&amp;U$1&amp;$A162)</f>
        <v>peudisponible</v>
      </c>
      <c r="V162" cm="1">
        <f t="array" aca="1" ref="V162" ca="1">INDIRECT($A$1&amp;V$1&amp;$A162)</f>
        <v>0</v>
      </c>
      <c r="W162" cm="1">
        <f t="array" aca="1" ref="W162" ca="1">INDIRECT($A$1&amp;W$1&amp;$A162)</f>
        <v>0</v>
      </c>
      <c r="X162" t="str" cm="1">
        <f t="array" aca="1" ref="X162" ca="1">INDIRECT($A$1&amp;X$1&amp;$A162)</f>
        <v>peudisponible</v>
      </c>
      <c r="Y162" cm="1">
        <f t="array" aca="1" ref="Y162" ca="1">INDIRECT($A$1&amp;Y$1&amp;$A162)</f>
        <v>0</v>
      </c>
      <c r="Z162" t="str" cm="1">
        <f t="array" aca="1" ref="Z162" ca="1">INDIRECT($A$1&amp;Z$1&amp;$A162)</f>
        <v>peudisponible</v>
      </c>
      <c r="AA162" t="str" cm="1">
        <f t="array" aca="1" ref="AA162" ca="1">INDIRECT($A$1&amp;AA$1&amp;$A162)</f>
        <v>peudisponible</v>
      </c>
      <c r="AB162" cm="1">
        <f t="array" aca="1" ref="AB162" ca="1">INDIRECT($A$1&amp;AB$1&amp;$A162)</f>
        <v>0</v>
      </c>
      <c r="AC162" cm="1">
        <f t="array" aca="1" ref="AC162" ca="1">INDIRECT($A$1&amp;AC$1&amp;$A162)</f>
        <v>0</v>
      </c>
      <c r="AD162" cm="1">
        <f t="array" aca="1" ref="AD162" ca="1">INDIRECT($A$1&amp;AD$1&amp;$A162)</f>
        <v>0</v>
      </c>
      <c r="AE162" cm="1">
        <f t="array" aca="1" ref="AE162" ca="1">INDIRECT($A$1&amp;AE$1&amp;$A162)</f>
        <v>0</v>
      </c>
      <c r="AF162" cm="1">
        <f t="array" aca="1" ref="AF162" ca="1">INDIRECT($A$1&amp;AF$1&amp;$A162)</f>
        <v>0</v>
      </c>
      <c r="AG162" cm="1">
        <f t="array" aca="1" ref="AG162" ca="1">INDIRECT($A$1&amp;AG$1&amp;$A162)</f>
        <v>0</v>
      </c>
      <c r="AH162" cm="1">
        <f t="array" aca="1" ref="AH162" ca="1">INDIRECT($A$1&amp;AH$1&amp;$A162)</f>
        <v>0</v>
      </c>
      <c r="AI162" t="str" cm="1">
        <f t="array" aca="1" ref="AI162" ca="1">INDIRECT($A$1&amp;AI$1&amp;$A162)</f>
        <v>disponible</v>
      </c>
      <c r="AJ162" cm="1">
        <f t="array" aca="1" ref="AJ162" ca="1">INDIRECT($A$1&amp;AJ$1&amp;$A162)</f>
        <v>0</v>
      </c>
      <c r="AK162" cm="1">
        <f t="array" aca="1" ref="AK162" ca="1">INDIRECT($A$1&amp;AK$1&amp;$A162)</f>
        <v>0</v>
      </c>
      <c r="AM162">
        <f t="shared" ca="1" si="32"/>
        <v>0</v>
      </c>
      <c r="AN162">
        <f t="shared" ca="1" si="32"/>
        <v>0</v>
      </c>
      <c r="AO162">
        <f t="shared" ca="1" si="32"/>
        <v>0</v>
      </c>
      <c r="AP162">
        <f t="shared" ca="1" si="32"/>
        <v>0</v>
      </c>
      <c r="AQ162">
        <f t="shared" ca="1" si="32"/>
        <v>0</v>
      </c>
      <c r="AR162">
        <f t="shared" ca="1" si="32"/>
        <v>0</v>
      </c>
      <c r="AS162">
        <f t="shared" ca="1" si="32"/>
        <v>0</v>
      </c>
      <c r="AU162" cm="1">
        <f t="array" aca="1" ref="AU162" ca="1">INDIRECT($A$1&amp;AU$1&amp;$A162)</f>
        <v>0</v>
      </c>
      <c r="AV162" cm="1">
        <f t="array" aca="1" ref="AV162" ca="1">INDIRECT($A$1&amp;AV$1&amp;$A162)</f>
        <v>0</v>
      </c>
      <c r="AW162" cm="1">
        <f t="array" aca="1" ref="AW162" ca="1">INDIRECT($A$1&amp;AW$1&amp;$A162)</f>
        <v>0</v>
      </c>
      <c r="AX162" cm="1">
        <f t="array" aca="1" ref="AX162" ca="1">INDIRECT($A$1&amp;AX$1&amp;$A162)</f>
        <v>0</v>
      </c>
      <c r="AY162" cm="1">
        <f t="array" aca="1" ref="AY162" ca="1">INDIRECT($A$1&amp;AY$1&amp;$A162)</f>
        <v>0</v>
      </c>
      <c r="AZ162" cm="1">
        <f t="array" aca="1" ref="AZ162" ca="1">INDIRECT($A$1&amp;AZ$1&amp;$A162)</f>
        <v>0</v>
      </c>
      <c r="BA162" cm="1">
        <f t="array" aca="1" ref="BA162" ca="1">INDIRECT($A$1&amp;BA$1&amp;$A162)</f>
        <v>0</v>
      </c>
      <c r="BB162" cm="1">
        <f t="array" aca="1" ref="BB162" ca="1">INDIRECT($A$1&amp;BB$1&amp;$A162)</f>
        <v>0</v>
      </c>
      <c r="BC162" cm="1">
        <f t="array" aca="1" ref="BC162" ca="1">INDIRECT($A$1&amp;BC$1&amp;$A162)</f>
        <v>0</v>
      </c>
      <c r="BD162" cm="1">
        <f t="array" aca="1" ref="BD162" ca="1">INDIRECT($A$1&amp;BD$1&amp;$A162)</f>
        <v>0</v>
      </c>
      <c r="BE162" cm="1">
        <f t="array" aca="1" ref="BE162" ca="1">INDIRECT($A$1&amp;BE$1&amp;$A162)</f>
        <v>0</v>
      </c>
      <c r="BF162" cm="1">
        <f t="array" aca="1" ref="BF162" ca="1">INDIRECT($A$1&amp;BF$1&amp;$A162)</f>
        <v>0</v>
      </c>
      <c r="BG162" cm="1">
        <f t="array" aca="1" ref="BG162" ca="1">INDIRECT($A$1&amp;BG$1&amp;$A162)</f>
        <v>0</v>
      </c>
      <c r="BH162" cm="1">
        <f t="array" aca="1" ref="BH162" ca="1">INDIRECT($A$1&amp;BH$1&amp;$A162)</f>
        <v>0</v>
      </c>
      <c r="BI162" cm="1">
        <f t="array" aca="1" ref="BI162" ca="1">INDIRECT($A$1&amp;BI$1&amp;$A162)</f>
        <v>0</v>
      </c>
      <c r="BJ162" cm="1">
        <f t="array" aca="1" ref="BJ162" ca="1">INDIRECT($A$1&amp;BJ$1&amp;$A162)</f>
        <v>0</v>
      </c>
      <c r="BK162" cm="1">
        <f t="array" aca="1" ref="BK162" ca="1">INDIRECT($A$1&amp;BK$1&amp;$A162)</f>
        <v>0</v>
      </c>
      <c r="BL162" cm="1">
        <f t="array" aca="1" ref="BL162" ca="1">INDIRECT($A$1&amp;BL$1&amp;$A162)</f>
        <v>0</v>
      </c>
      <c r="BM162" cm="1">
        <f t="array" aca="1" ref="BM162" ca="1">INDIRECT($A$1&amp;BM$1&amp;$A162)</f>
        <v>0</v>
      </c>
      <c r="BN162" cm="1">
        <f t="array" aca="1" ref="BN162" ca="1">INDIRECT($A$1&amp;BN$1&amp;$A162)</f>
        <v>0</v>
      </c>
      <c r="BO162" cm="1">
        <f t="array" aca="1" ref="BO162" ca="1">INDIRECT($A$1&amp;BO$1&amp;$A162)</f>
        <v>0</v>
      </c>
      <c r="BP162" cm="1">
        <f t="array" aca="1" ref="BP162" ca="1">INDIRECT($A$1&amp;BP$1&amp;$A162)</f>
        <v>0</v>
      </c>
      <c r="BQ162" cm="1">
        <f t="array" aca="1" ref="BQ162" ca="1">INDIRECT($A$1&amp;BQ$1&amp;$A162)</f>
        <v>0</v>
      </c>
      <c r="BR162" cm="1">
        <f t="array" aca="1" ref="BR162" ca="1">INDIRECT($A$1&amp;BR$1&amp;$A162)</f>
        <v>0</v>
      </c>
      <c r="BS162" cm="1">
        <f t="array" aca="1" ref="BS162" ca="1">INDIRECT($A$1&amp;BS$1&amp;$A162)</f>
        <v>0</v>
      </c>
      <c r="BT162" cm="1">
        <f t="array" aca="1" ref="BT162" ca="1">INDIRECT($A$1&amp;BT$1&amp;$A162)</f>
        <v>0</v>
      </c>
      <c r="BU162" cm="1">
        <f t="array" aca="1" ref="BU162" ca="1">INDIRECT($A$1&amp;BU$1&amp;$A162)</f>
        <v>0</v>
      </c>
    </row>
    <row r="163" spans="1:73" x14ac:dyDescent="0.35">
      <c r="A163" s="65">
        <f t="shared" si="33"/>
        <v>148</v>
      </c>
      <c r="C163" t="str" cm="1">
        <f t="array" aca="1" ref="C163" ca="1">INDIRECT($A$1&amp;C$1&amp;$A163)</f>
        <v>marche_diapangou</v>
      </c>
      <c r="D163">
        <f t="shared" ca="1" si="31"/>
        <v>0</v>
      </c>
      <c r="E163">
        <f t="shared" ca="1" si="31"/>
        <v>0</v>
      </c>
      <c r="F163">
        <f t="shared" ca="1" si="31"/>
        <v>0</v>
      </c>
      <c r="G163">
        <f t="shared" ca="1" si="31"/>
        <v>0</v>
      </c>
      <c r="H163">
        <f t="shared" ca="1" si="31"/>
        <v>0</v>
      </c>
      <c r="I163">
        <f t="shared" ca="1" si="31"/>
        <v>0</v>
      </c>
      <c r="J163">
        <f t="shared" ca="1" si="31"/>
        <v>0</v>
      </c>
      <c r="K163">
        <f t="shared" ca="1" si="31"/>
        <v>0</v>
      </c>
      <c r="L163">
        <f t="shared" ca="1" si="31"/>
        <v>0</v>
      </c>
      <c r="M163">
        <f t="shared" ca="1" si="31"/>
        <v>0</v>
      </c>
      <c r="N163">
        <f t="shared" ca="1" si="31"/>
        <v>0</v>
      </c>
      <c r="P163" cm="1">
        <f t="array" aca="1" ref="P163" ca="1">INDIRECT($A$1&amp;P$1&amp;$A163)</f>
        <v>0</v>
      </c>
      <c r="Q163" cm="1">
        <f t="array" aca="1" ref="Q163" ca="1">INDIRECT($A$1&amp;Q$1&amp;$A163)</f>
        <v>0</v>
      </c>
      <c r="R163" cm="1">
        <f t="array" aca="1" ref="R163" ca="1">INDIRECT($A$1&amp;R$1&amp;$A163)</f>
        <v>0</v>
      </c>
      <c r="S163" cm="1">
        <f t="array" aca="1" ref="S163" ca="1">INDIRECT($A$1&amp;S$1&amp;$A163)</f>
        <v>0</v>
      </c>
      <c r="T163" cm="1">
        <f t="array" aca="1" ref="T163" ca="1">INDIRECT($A$1&amp;T$1&amp;$A163)</f>
        <v>0</v>
      </c>
      <c r="U163" cm="1">
        <f t="array" aca="1" ref="U163" ca="1">INDIRECT($A$1&amp;U$1&amp;$A163)</f>
        <v>0</v>
      </c>
      <c r="V163" cm="1">
        <f t="array" aca="1" ref="V163" ca="1">INDIRECT($A$1&amp;V$1&amp;$A163)</f>
        <v>0</v>
      </c>
      <c r="W163" cm="1">
        <f t="array" aca="1" ref="W163" ca="1">INDIRECT($A$1&amp;W$1&amp;$A163)</f>
        <v>0</v>
      </c>
      <c r="X163" t="str" cm="1">
        <f t="array" aca="1" ref="X163" ca="1">INDIRECT($A$1&amp;X$1&amp;$A163)</f>
        <v>peudisponible</v>
      </c>
      <c r="Y163" t="str" cm="1">
        <f t="array" aca="1" ref="Y163" ca="1">INDIRECT($A$1&amp;Y$1&amp;$A163)</f>
        <v>peudisponible</v>
      </c>
      <c r="Z163" cm="1">
        <f t="array" aca="1" ref="Z163" ca="1">INDIRECT($A$1&amp;Z$1&amp;$A163)</f>
        <v>0</v>
      </c>
      <c r="AA163" cm="1">
        <f t="array" aca="1" ref="AA163" ca="1">INDIRECT($A$1&amp;AA$1&amp;$A163)</f>
        <v>0</v>
      </c>
      <c r="AB163" cm="1">
        <f t="array" aca="1" ref="AB163" ca="1">INDIRECT($A$1&amp;AB$1&amp;$A163)</f>
        <v>0</v>
      </c>
      <c r="AC163" cm="1">
        <f t="array" aca="1" ref="AC163" ca="1">INDIRECT($A$1&amp;AC$1&amp;$A163)</f>
        <v>0</v>
      </c>
      <c r="AD163" cm="1">
        <f t="array" aca="1" ref="AD163" ca="1">INDIRECT($A$1&amp;AD$1&amp;$A163)</f>
        <v>0</v>
      </c>
      <c r="AE163" cm="1">
        <f t="array" aca="1" ref="AE163" ca="1">INDIRECT($A$1&amp;AE$1&amp;$A163)</f>
        <v>0</v>
      </c>
      <c r="AF163" cm="1">
        <f t="array" aca="1" ref="AF163" ca="1">INDIRECT($A$1&amp;AF$1&amp;$A163)</f>
        <v>0</v>
      </c>
      <c r="AG163" cm="1">
        <f t="array" aca="1" ref="AG163" ca="1">INDIRECT($A$1&amp;AG$1&amp;$A163)</f>
        <v>0</v>
      </c>
      <c r="AH163" cm="1">
        <f t="array" aca="1" ref="AH163" ca="1">INDIRECT($A$1&amp;AH$1&amp;$A163)</f>
        <v>0</v>
      </c>
      <c r="AI163" cm="1">
        <f t="array" aca="1" ref="AI163" ca="1">INDIRECT($A$1&amp;AI$1&amp;$A163)</f>
        <v>0</v>
      </c>
      <c r="AJ163" cm="1">
        <f t="array" aca="1" ref="AJ163" ca="1">INDIRECT($A$1&amp;AJ$1&amp;$A163)</f>
        <v>0</v>
      </c>
      <c r="AK163" cm="1">
        <f t="array" aca="1" ref="AK163" ca="1">INDIRECT($A$1&amp;AK$1&amp;$A163)</f>
        <v>0</v>
      </c>
      <c r="AM163">
        <f t="shared" ca="1" si="32"/>
        <v>0</v>
      </c>
      <c r="AN163">
        <f t="shared" ca="1" si="32"/>
        <v>0</v>
      </c>
      <c r="AO163">
        <f t="shared" ca="1" si="32"/>
        <v>0</v>
      </c>
      <c r="AP163">
        <f t="shared" ca="1" si="32"/>
        <v>0</v>
      </c>
      <c r="AQ163">
        <f t="shared" ca="1" si="32"/>
        <v>0</v>
      </c>
      <c r="AR163">
        <f t="shared" ca="1" si="32"/>
        <v>0</v>
      </c>
      <c r="AS163">
        <f t="shared" ca="1" si="32"/>
        <v>0</v>
      </c>
      <c r="AU163" cm="1">
        <f t="array" aca="1" ref="AU163" ca="1">INDIRECT($A$1&amp;AU$1&amp;$A163)</f>
        <v>0</v>
      </c>
      <c r="AV163" cm="1">
        <f t="array" aca="1" ref="AV163" ca="1">INDIRECT($A$1&amp;AV$1&amp;$A163)</f>
        <v>0</v>
      </c>
      <c r="AW163" cm="1">
        <f t="array" aca="1" ref="AW163" ca="1">INDIRECT($A$1&amp;AW$1&amp;$A163)</f>
        <v>0</v>
      </c>
      <c r="AX163" cm="1">
        <f t="array" aca="1" ref="AX163" ca="1">INDIRECT($A$1&amp;AX$1&amp;$A163)</f>
        <v>0</v>
      </c>
      <c r="AY163" cm="1">
        <f t="array" aca="1" ref="AY163" ca="1">INDIRECT($A$1&amp;AY$1&amp;$A163)</f>
        <v>0</v>
      </c>
      <c r="AZ163" cm="1">
        <f t="array" aca="1" ref="AZ163" ca="1">INDIRECT($A$1&amp;AZ$1&amp;$A163)</f>
        <v>0</v>
      </c>
      <c r="BA163" cm="1">
        <f t="array" aca="1" ref="BA163" ca="1">INDIRECT($A$1&amp;BA$1&amp;$A163)</f>
        <v>0</v>
      </c>
      <c r="BB163" cm="1">
        <f t="array" aca="1" ref="BB163" ca="1">INDIRECT($A$1&amp;BB$1&amp;$A163)</f>
        <v>0</v>
      </c>
      <c r="BC163" cm="1">
        <f t="array" aca="1" ref="BC163" ca="1">INDIRECT($A$1&amp;BC$1&amp;$A163)</f>
        <v>0</v>
      </c>
      <c r="BD163" cm="1">
        <f t="array" aca="1" ref="BD163" ca="1">INDIRECT($A$1&amp;BD$1&amp;$A163)</f>
        <v>0</v>
      </c>
      <c r="BE163" cm="1">
        <f t="array" aca="1" ref="BE163" ca="1">INDIRECT($A$1&amp;BE$1&amp;$A163)</f>
        <v>0</v>
      </c>
      <c r="BF163" cm="1">
        <f t="array" aca="1" ref="BF163" ca="1">INDIRECT($A$1&amp;BF$1&amp;$A163)</f>
        <v>0</v>
      </c>
      <c r="BG163" cm="1">
        <f t="array" aca="1" ref="BG163" ca="1">INDIRECT($A$1&amp;BG$1&amp;$A163)</f>
        <v>0</v>
      </c>
      <c r="BH163" cm="1">
        <f t="array" aca="1" ref="BH163" ca="1">INDIRECT($A$1&amp;BH$1&amp;$A163)</f>
        <v>0</v>
      </c>
      <c r="BI163" cm="1">
        <f t="array" aca="1" ref="BI163" ca="1">INDIRECT($A$1&amp;BI$1&amp;$A163)</f>
        <v>0</v>
      </c>
      <c r="BJ163" cm="1">
        <f t="array" aca="1" ref="BJ163" ca="1">INDIRECT($A$1&amp;BJ$1&amp;$A163)</f>
        <v>0</v>
      </c>
      <c r="BK163" cm="1">
        <f t="array" aca="1" ref="BK163" ca="1">INDIRECT($A$1&amp;BK$1&amp;$A163)</f>
        <v>0</v>
      </c>
      <c r="BL163" cm="1">
        <f t="array" aca="1" ref="BL163" ca="1">INDIRECT($A$1&amp;BL$1&amp;$A163)</f>
        <v>0</v>
      </c>
      <c r="BM163" cm="1">
        <f t="array" aca="1" ref="BM163" ca="1">INDIRECT($A$1&amp;BM$1&amp;$A163)</f>
        <v>0</v>
      </c>
      <c r="BN163" cm="1">
        <f t="array" aca="1" ref="BN163" ca="1">INDIRECT($A$1&amp;BN$1&amp;$A163)</f>
        <v>0</v>
      </c>
      <c r="BO163" cm="1">
        <f t="array" aca="1" ref="BO163" ca="1">INDIRECT($A$1&amp;BO$1&amp;$A163)</f>
        <v>0</v>
      </c>
      <c r="BP163" cm="1">
        <f t="array" aca="1" ref="BP163" ca="1">INDIRECT($A$1&amp;BP$1&amp;$A163)</f>
        <v>0</v>
      </c>
      <c r="BQ163" cm="1">
        <f t="array" aca="1" ref="BQ163" ca="1">INDIRECT($A$1&amp;BQ$1&amp;$A163)</f>
        <v>0</v>
      </c>
      <c r="BR163" cm="1">
        <f t="array" aca="1" ref="BR163" ca="1">INDIRECT($A$1&amp;BR$1&amp;$A163)</f>
        <v>0</v>
      </c>
      <c r="BS163" cm="1">
        <f t="array" aca="1" ref="BS163" ca="1">INDIRECT($A$1&amp;BS$1&amp;$A163)</f>
        <v>0</v>
      </c>
      <c r="BT163" cm="1">
        <f t="array" aca="1" ref="BT163" ca="1">INDIRECT($A$1&amp;BT$1&amp;$A163)</f>
        <v>0</v>
      </c>
      <c r="BU163" cm="1">
        <f t="array" aca="1" ref="BU163" ca="1">INDIRECT($A$1&amp;BU$1&amp;$A163)</f>
        <v>0</v>
      </c>
    </row>
    <row r="164" spans="1:73" x14ac:dyDescent="0.35">
      <c r="A164" s="65">
        <f t="shared" si="33"/>
        <v>149</v>
      </c>
      <c r="C164" t="str" cm="1">
        <f t="array" aca="1" ref="C164" ca="1">INDIRECT($A$1&amp;C$1&amp;$A164)</f>
        <v>marche_diapangou</v>
      </c>
      <c r="D164">
        <f t="shared" ca="1" si="31"/>
        <v>0</v>
      </c>
      <c r="E164">
        <f t="shared" ca="1" si="31"/>
        <v>0</v>
      </c>
      <c r="F164">
        <f t="shared" ca="1" si="31"/>
        <v>0</v>
      </c>
      <c r="G164">
        <f t="shared" ca="1" si="31"/>
        <v>0</v>
      </c>
      <c r="H164">
        <f t="shared" ca="1" si="31"/>
        <v>0</v>
      </c>
      <c r="I164">
        <f t="shared" ca="1" si="31"/>
        <v>0</v>
      </c>
      <c r="J164">
        <f t="shared" ca="1" si="31"/>
        <v>0</v>
      </c>
      <c r="K164">
        <f t="shared" ca="1" si="31"/>
        <v>0</v>
      </c>
      <c r="L164">
        <f t="shared" ca="1" si="31"/>
        <v>0</v>
      </c>
      <c r="M164">
        <f t="shared" ca="1" si="31"/>
        <v>0</v>
      </c>
      <c r="N164">
        <f t="shared" ca="1" si="31"/>
        <v>0</v>
      </c>
      <c r="P164" cm="1">
        <f t="array" aca="1" ref="P164" ca="1">INDIRECT($A$1&amp;P$1&amp;$A164)</f>
        <v>0</v>
      </c>
      <c r="Q164" cm="1">
        <f t="array" aca="1" ref="Q164" ca="1">INDIRECT($A$1&amp;Q$1&amp;$A164)</f>
        <v>0</v>
      </c>
      <c r="R164" cm="1">
        <f t="array" aca="1" ref="R164" ca="1">INDIRECT($A$1&amp;R$1&amp;$A164)</f>
        <v>0</v>
      </c>
      <c r="S164" cm="1">
        <f t="array" aca="1" ref="S164" ca="1">INDIRECT($A$1&amp;S$1&amp;$A164)</f>
        <v>0</v>
      </c>
      <c r="T164" cm="1">
        <f t="array" aca="1" ref="T164" ca="1">INDIRECT($A$1&amp;T$1&amp;$A164)</f>
        <v>0</v>
      </c>
      <c r="U164" cm="1">
        <f t="array" aca="1" ref="U164" ca="1">INDIRECT($A$1&amp;U$1&amp;$A164)</f>
        <v>0</v>
      </c>
      <c r="V164" cm="1">
        <f t="array" aca="1" ref="V164" ca="1">INDIRECT($A$1&amp;V$1&amp;$A164)</f>
        <v>0</v>
      </c>
      <c r="W164" cm="1">
        <f t="array" aca="1" ref="W164" ca="1">INDIRECT($A$1&amp;W$1&amp;$A164)</f>
        <v>0</v>
      </c>
      <c r="X164" cm="1">
        <f t="array" aca="1" ref="X164" ca="1">INDIRECT($A$1&amp;X$1&amp;$A164)</f>
        <v>0</v>
      </c>
      <c r="Y164" cm="1">
        <f t="array" aca="1" ref="Y164" ca="1">INDIRECT($A$1&amp;Y$1&amp;$A164)</f>
        <v>0</v>
      </c>
      <c r="Z164" cm="1">
        <f t="array" aca="1" ref="Z164" ca="1">INDIRECT($A$1&amp;Z$1&amp;$A164)</f>
        <v>0</v>
      </c>
      <c r="AA164" cm="1">
        <f t="array" aca="1" ref="AA164" ca="1">INDIRECT($A$1&amp;AA$1&amp;$A164)</f>
        <v>0</v>
      </c>
      <c r="AB164" cm="1">
        <f t="array" aca="1" ref="AB164" ca="1">INDIRECT($A$1&amp;AB$1&amp;$A164)</f>
        <v>0</v>
      </c>
      <c r="AC164" t="str" cm="1">
        <f t="array" aca="1" ref="AC164" ca="1">INDIRECT($A$1&amp;AC$1&amp;$A164)</f>
        <v>disponible</v>
      </c>
      <c r="AD164" t="str" cm="1">
        <f t="array" aca="1" ref="AD164" ca="1">INDIRECT($A$1&amp;AD$1&amp;$A164)</f>
        <v>peudisponible</v>
      </c>
      <c r="AE164" t="str" cm="1">
        <f t="array" aca="1" ref="AE164" ca="1">INDIRECT($A$1&amp;AE$1&amp;$A164)</f>
        <v>disponible</v>
      </c>
      <c r="AF164" t="str" cm="1">
        <f t="array" aca="1" ref="AF164" ca="1">INDIRECT($A$1&amp;AF$1&amp;$A164)</f>
        <v>disponible</v>
      </c>
      <c r="AG164" t="str" cm="1">
        <f t="array" aca="1" ref="AG164" ca="1">INDIRECT($A$1&amp;AG$1&amp;$A164)</f>
        <v>disponible</v>
      </c>
      <c r="AH164" cm="1">
        <f t="array" aca="1" ref="AH164" ca="1">INDIRECT($A$1&amp;AH$1&amp;$A164)</f>
        <v>0</v>
      </c>
      <c r="AI164" cm="1">
        <f t="array" aca="1" ref="AI164" ca="1">INDIRECT($A$1&amp;AI$1&amp;$A164)</f>
        <v>0</v>
      </c>
      <c r="AJ164" t="str" cm="1">
        <f t="array" aca="1" ref="AJ164" ca="1">INDIRECT($A$1&amp;AJ$1&amp;$A164)</f>
        <v>disponible</v>
      </c>
      <c r="AK164" cm="1">
        <f t="array" aca="1" ref="AK164" ca="1">INDIRECT($A$1&amp;AK$1&amp;$A164)</f>
        <v>0</v>
      </c>
      <c r="AM164">
        <f t="shared" ca="1" si="32"/>
        <v>0</v>
      </c>
      <c r="AN164">
        <f t="shared" ca="1" si="32"/>
        <v>0</v>
      </c>
      <c r="AO164">
        <f t="shared" ca="1" si="32"/>
        <v>0</v>
      </c>
      <c r="AP164">
        <f t="shared" ca="1" si="32"/>
        <v>0</v>
      </c>
      <c r="AQ164">
        <f t="shared" ca="1" si="32"/>
        <v>0</v>
      </c>
      <c r="AR164">
        <f t="shared" ca="1" si="32"/>
        <v>0</v>
      </c>
      <c r="AS164">
        <f t="shared" ca="1" si="32"/>
        <v>0</v>
      </c>
      <c r="AU164" cm="1">
        <f t="array" aca="1" ref="AU164" ca="1">INDIRECT($A$1&amp;AU$1&amp;$A164)</f>
        <v>0</v>
      </c>
      <c r="AV164" cm="1">
        <f t="array" aca="1" ref="AV164" ca="1">INDIRECT($A$1&amp;AV$1&amp;$A164)</f>
        <v>0</v>
      </c>
      <c r="AW164" cm="1">
        <f t="array" aca="1" ref="AW164" ca="1">INDIRECT($A$1&amp;AW$1&amp;$A164)</f>
        <v>0</v>
      </c>
      <c r="AX164" cm="1">
        <f t="array" aca="1" ref="AX164" ca="1">INDIRECT($A$1&amp;AX$1&amp;$A164)</f>
        <v>0</v>
      </c>
      <c r="AY164" cm="1">
        <f t="array" aca="1" ref="AY164" ca="1">INDIRECT($A$1&amp;AY$1&amp;$A164)</f>
        <v>0</v>
      </c>
      <c r="AZ164" cm="1">
        <f t="array" aca="1" ref="AZ164" ca="1">INDIRECT($A$1&amp;AZ$1&amp;$A164)</f>
        <v>0</v>
      </c>
      <c r="BA164" cm="1">
        <f t="array" aca="1" ref="BA164" ca="1">INDIRECT($A$1&amp;BA$1&amp;$A164)</f>
        <v>0</v>
      </c>
      <c r="BB164" cm="1">
        <f t="array" aca="1" ref="BB164" ca="1">INDIRECT($A$1&amp;BB$1&amp;$A164)</f>
        <v>0</v>
      </c>
      <c r="BC164" cm="1">
        <f t="array" aca="1" ref="BC164" ca="1">INDIRECT($A$1&amp;BC$1&amp;$A164)</f>
        <v>0</v>
      </c>
      <c r="BD164" cm="1">
        <f t="array" aca="1" ref="BD164" ca="1">INDIRECT($A$1&amp;BD$1&amp;$A164)</f>
        <v>0</v>
      </c>
      <c r="BE164" cm="1">
        <f t="array" aca="1" ref="BE164" ca="1">INDIRECT($A$1&amp;BE$1&amp;$A164)</f>
        <v>0</v>
      </c>
      <c r="BF164" cm="1">
        <f t="array" aca="1" ref="BF164" ca="1">INDIRECT($A$1&amp;BF$1&amp;$A164)</f>
        <v>0</v>
      </c>
      <c r="BG164" cm="1">
        <f t="array" aca="1" ref="BG164" ca="1">INDIRECT($A$1&amp;BG$1&amp;$A164)</f>
        <v>0</v>
      </c>
      <c r="BH164" cm="1">
        <f t="array" aca="1" ref="BH164" ca="1">INDIRECT($A$1&amp;BH$1&amp;$A164)</f>
        <v>0</v>
      </c>
      <c r="BI164" cm="1">
        <f t="array" aca="1" ref="BI164" ca="1">INDIRECT($A$1&amp;BI$1&amp;$A164)</f>
        <v>0</v>
      </c>
      <c r="BJ164" cm="1">
        <f t="array" aca="1" ref="BJ164" ca="1">INDIRECT($A$1&amp;BJ$1&amp;$A164)</f>
        <v>0</v>
      </c>
      <c r="BK164" cm="1">
        <f t="array" aca="1" ref="BK164" ca="1">INDIRECT($A$1&amp;BK$1&amp;$A164)</f>
        <v>0</v>
      </c>
      <c r="BL164" cm="1">
        <f t="array" aca="1" ref="BL164" ca="1">INDIRECT($A$1&amp;BL$1&amp;$A164)</f>
        <v>0</v>
      </c>
      <c r="BM164" cm="1">
        <f t="array" aca="1" ref="BM164" ca="1">INDIRECT($A$1&amp;BM$1&amp;$A164)</f>
        <v>0</v>
      </c>
      <c r="BN164" cm="1">
        <f t="array" aca="1" ref="BN164" ca="1">INDIRECT($A$1&amp;BN$1&amp;$A164)</f>
        <v>0</v>
      </c>
      <c r="BO164" cm="1">
        <f t="array" aca="1" ref="BO164" ca="1">INDIRECT($A$1&amp;BO$1&amp;$A164)</f>
        <v>0</v>
      </c>
      <c r="BP164" cm="1">
        <f t="array" aca="1" ref="BP164" ca="1">INDIRECT($A$1&amp;BP$1&amp;$A164)</f>
        <v>0</v>
      </c>
      <c r="BQ164" cm="1">
        <f t="array" aca="1" ref="BQ164" ca="1">INDIRECT($A$1&amp;BQ$1&amp;$A164)</f>
        <v>0</v>
      </c>
      <c r="BR164" cm="1">
        <f t="array" aca="1" ref="BR164" ca="1">INDIRECT($A$1&amp;BR$1&amp;$A164)</f>
        <v>0</v>
      </c>
      <c r="BS164" cm="1">
        <f t="array" aca="1" ref="BS164" ca="1">INDIRECT($A$1&amp;BS$1&amp;$A164)</f>
        <v>0</v>
      </c>
      <c r="BT164" cm="1">
        <f t="array" aca="1" ref="BT164" ca="1">INDIRECT($A$1&amp;BT$1&amp;$A164)</f>
        <v>0</v>
      </c>
      <c r="BU164" cm="1">
        <f t="array" aca="1" ref="BU164" ca="1">INDIRECT($A$1&amp;BU$1&amp;$A164)</f>
        <v>0</v>
      </c>
    </row>
    <row r="165" spans="1:73" x14ac:dyDescent="0.35">
      <c r="A165" s="65">
        <f t="shared" si="33"/>
        <v>150</v>
      </c>
      <c r="C165" t="str" cm="1">
        <f t="array" aca="1" ref="C165" ca="1">INDIRECT($A$1&amp;C$1&amp;$A165)</f>
        <v>marche_diapangou</v>
      </c>
      <c r="D165">
        <f t="shared" ca="1" si="31"/>
        <v>0</v>
      </c>
      <c r="E165">
        <f t="shared" ca="1" si="31"/>
        <v>0</v>
      </c>
      <c r="F165">
        <f t="shared" ca="1" si="31"/>
        <v>0</v>
      </c>
      <c r="G165">
        <f t="shared" ca="1" si="31"/>
        <v>0</v>
      </c>
      <c r="H165">
        <f t="shared" ca="1" si="31"/>
        <v>0</v>
      </c>
      <c r="I165">
        <f t="shared" ca="1" si="31"/>
        <v>0</v>
      </c>
      <c r="J165">
        <f t="shared" ca="1" si="31"/>
        <v>0</v>
      </c>
      <c r="K165">
        <f t="shared" ca="1" si="31"/>
        <v>0</v>
      </c>
      <c r="L165">
        <f t="shared" ca="1" si="31"/>
        <v>0</v>
      </c>
      <c r="M165">
        <f t="shared" ca="1" si="31"/>
        <v>0</v>
      </c>
      <c r="N165">
        <f t="shared" ca="1" si="31"/>
        <v>0</v>
      </c>
      <c r="P165" cm="1">
        <f t="array" aca="1" ref="P165" ca="1">INDIRECT($A$1&amp;P$1&amp;$A165)</f>
        <v>0</v>
      </c>
      <c r="Q165" cm="1">
        <f t="array" aca="1" ref="Q165" ca="1">INDIRECT($A$1&amp;Q$1&amp;$A165)</f>
        <v>0</v>
      </c>
      <c r="R165" cm="1">
        <f t="array" aca="1" ref="R165" ca="1">INDIRECT($A$1&amp;R$1&amp;$A165)</f>
        <v>0</v>
      </c>
      <c r="S165" cm="1">
        <f t="array" aca="1" ref="S165" ca="1">INDIRECT($A$1&amp;S$1&amp;$A165)</f>
        <v>0</v>
      </c>
      <c r="T165" t="str" cm="1">
        <f t="array" aca="1" ref="T165" ca="1">INDIRECT($A$1&amp;T$1&amp;$A165)</f>
        <v>disponible</v>
      </c>
      <c r="U165" cm="1">
        <f t="array" aca="1" ref="U165" ca="1">INDIRECT($A$1&amp;U$1&amp;$A165)</f>
        <v>0</v>
      </c>
      <c r="V165" cm="1">
        <f t="array" aca="1" ref="V165" ca="1">INDIRECT($A$1&amp;V$1&amp;$A165)</f>
        <v>0</v>
      </c>
      <c r="W165" cm="1">
        <f t="array" aca="1" ref="W165" ca="1">INDIRECT($A$1&amp;W$1&amp;$A165)</f>
        <v>0</v>
      </c>
      <c r="X165" cm="1">
        <f t="array" aca="1" ref="X165" ca="1">INDIRECT($A$1&amp;X$1&amp;$A165)</f>
        <v>0</v>
      </c>
      <c r="Y165" cm="1">
        <f t="array" aca="1" ref="Y165" ca="1">INDIRECT($A$1&amp;Y$1&amp;$A165)</f>
        <v>0</v>
      </c>
      <c r="Z165" t="str" cm="1">
        <f t="array" aca="1" ref="Z165" ca="1">INDIRECT($A$1&amp;Z$1&amp;$A165)</f>
        <v>peudisponible</v>
      </c>
      <c r="AA165" t="str" cm="1">
        <f t="array" aca="1" ref="AA165" ca="1">INDIRECT($A$1&amp;AA$1&amp;$A165)</f>
        <v>peudisponible</v>
      </c>
      <c r="AB165" cm="1">
        <f t="array" aca="1" ref="AB165" ca="1">INDIRECT($A$1&amp;AB$1&amp;$A165)</f>
        <v>0</v>
      </c>
      <c r="AC165" t="str" cm="1">
        <f t="array" aca="1" ref="AC165" ca="1">INDIRECT($A$1&amp;AC$1&amp;$A165)</f>
        <v>disponible</v>
      </c>
      <c r="AD165" t="str" cm="1">
        <f t="array" aca="1" ref="AD165" ca="1">INDIRECT($A$1&amp;AD$1&amp;$A165)</f>
        <v>peudisponible</v>
      </c>
      <c r="AE165" t="str" cm="1">
        <f t="array" aca="1" ref="AE165" ca="1">INDIRECT($A$1&amp;AE$1&amp;$A165)</f>
        <v>disponible</v>
      </c>
      <c r="AF165" t="str" cm="1">
        <f t="array" aca="1" ref="AF165" ca="1">INDIRECT($A$1&amp;AF$1&amp;$A165)</f>
        <v>disponible</v>
      </c>
      <c r="AG165" cm="1">
        <f t="array" aca="1" ref="AG165" ca="1">INDIRECT($A$1&amp;AG$1&amp;$A165)</f>
        <v>0</v>
      </c>
      <c r="AH165" cm="1">
        <f t="array" aca="1" ref="AH165" ca="1">INDIRECT($A$1&amp;AH$1&amp;$A165)</f>
        <v>0</v>
      </c>
      <c r="AI165" cm="1">
        <f t="array" aca="1" ref="AI165" ca="1">INDIRECT($A$1&amp;AI$1&amp;$A165)</f>
        <v>0</v>
      </c>
      <c r="AJ165" cm="1">
        <f t="array" aca="1" ref="AJ165" ca="1">INDIRECT($A$1&amp;AJ$1&amp;$A165)</f>
        <v>0</v>
      </c>
      <c r="AK165" cm="1">
        <f t="array" aca="1" ref="AK165" ca="1">INDIRECT($A$1&amp;AK$1&amp;$A165)</f>
        <v>0</v>
      </c>
      <c r="AM165">
        <f t="shared" ca="1" si="32"/>
        <v>0</v>
      </c>
      <c r="AN165">
        <f t="shared" ca="1" si="32"/>
        <v>0</v>
      </c>
      <c r="AO165">
        <f t="shared" ca="1" si="32"/>
        <v>0</v>
      </c>
      <c r="AP165">
        <f t="shared" ca="1" si="32"/>
        <v>0</v>
      </c>
      <c r="AQ165">
        <f t="shared" ca="1" si="32"/>
        <v>0</v>
      </c>
      <c r="AR165">
        <f t="shared" ca="1" si="32"/>
        <v>0</v>
      </c>
      <c r="AS165">
        <f t="shared" ca="1" si="32"/>
        <v>0</v>
      </c>
      <c r="AU165" cm="1">
        <f t="array" aca="1" ref="AU165" ca="1">INDIRECT($A$1&amp;AU$1&amp;$A165)</f>
        <v>0</v>
      </c>
      <c r="AV165" cm="1">
        <f t="array" aca="1" ref="AV165" ca="1">INDIRECT($A$1&amp;AV$1&amp;$A165)</f>
        <v>0</v>
      </c>
      <c r="AW165" cm="1">
        <f t="array" aca="1" ref="AW165" ca="1">INDIRECT($A$1&amp;AW$1&amp;$A165)</f>
        <v>0</v>
      </c>
      <c r="AX165" cm="1">
        <f t="array" aca="1" ref="AX165" ca="1">INDIRECT($A$1&amp;AX$1&amp;$A165)</f>
        <v>0</v>
      </c>
      <c r="AY165" cm="1">
        <f t="array" aca="1" ref="AY165" ca="1">INDIRECT($A$1&amp;AY$1&amp;$A165)</f>
        <v>0</v>
      </c>
      <c r="AZ165" cm="1">
        <f t="array" aca="1" ref="AZ165" ca="1">INDIRECT($A$1&amp;AZ$1&amp;$A165)</f>
        <v>0</v>
      </c>
      <c r="BA165" cm="1">
        <f t="array" aca="1" ref="BA165" ca="1">INDIRECT($A$1&amp;BA$1&amp;$A165)</f>
        <v>0</v>
      </c>
      <c r="BB165" cm="1">
        <f t="array" aca="1" ref="BB165" ca="1">INDIRECT($A$1&amp;BB$1&amp;$A165)</f>
        <v>0</v>
      </c>
      <c r="BC165" cm="1">
        <f t="array" aca="1" ref="BC165" ca="1">INDIRECT($A$1&amp;BC$1&amp;$A165)</f>
        <v>0</v>
      </c>
      <c r="BD165" cm="1">
        <f t="array" aca="1" ref="BD165" ca="1">INDIRECT($A$1&amp;BD$1&amp;$A165)</f>
        <v>0</v>
      </c>
      <c r="BE165" cm="1">
        <f t="array" aca="1" ref="BE165" ca="1">INDIRECT($A$1&amp;BE$1&amp;$A165)</f>
        <v>0</v>
      </c>
      <c r="BF165" cm="1">
        <f t="array" aca="1" ref="BF165" ca="1">INDIRECT($A$1&amp;BF$1&amp;$A165)</f>
        <v>0</v>
      </c>
      <c r="BG165" cm="1">
        <f t="array" aca="1" ref="BG165" ca="1">INDIRECT($A$1&amp;BG$1&amp;$A165)</f>
        <v>0</v>
      </c>
      <c r="BH165" cm="1">
        <f t="array" aca="1" ref="BH165" ca="1">INDIRECT($A$1&amp;BH$1&amp;$A165)</f>
        <v>0</v>
      </c>
      <c r="BI165" cm="1">
        <f t="array" aca="1" ref="BI165" ca="1">INDIRECT($A$1&amp;BI$1&amp;$A165)</f>
        <v>0</v>
      </c>
      <c r="BJ165" cm="1">
        <f t="array" aca="1" ref="BJ165" ca="1">INDIRECT($A$1&amp;BJ$1&amp;$A165)</f>
        <v>0</v>
      </c>
      <c r="BK165" cm="1">
        <f t="array" aca="1" ref="BK165" ca="1">INDIRECT($A$1&amp;BK$1&amp;$A165)</f>
        <v>0</v>
      </c>
      <c r="BL165" cm="1">
        <f t="array" aca="1" ref="BL165" ca="1">INDIRECT($A$1&amp;BL$1&amp;$A165)</f>
        <v>0</v>
      </c>
      <c r="BM165" cm="1">
        <f t="array" aca="1" ref="BM165" ca="1">INDIRECT($A$1&amp;BM$1&amp;$A165)</f>
        <v>0</v>
      </c>
      <c r="BN165" cm="1">
        <f t="array" aca="1" ref="BN165" ca="1">INDIRECT($A$1&amp;BN$1&amp;$A165)</f>
        <v>0</v>
      </c>
      <c r="BO165" cm="1">
        <f t="array" aca="1" ref="BO165" ca="1">INDIRECT($A$1&amp;BO$1&amp;$A165)</f>
        <v>0</v>
      </c>
      <c r="BP165" cm="1">
        <f t="array" aca="1" ref="BP165" ca="1">INDIRECT($A$1&amp;BP$1&amp;$A165)</f>
        <v>0</v>
      </c>
      <c r="BQ165" cm="1">
        <f t="array" aca="1" ref="BQ165" ca="1">INDIRECT($A$1&amp;BQ$1&amp;$A165)</f>
        <v>0</v>
      </c>
      <c r="BR165" cm="1">
        <f t="array" aca="1" ref="BR165" ca="1">INDIRECT($A$1&amp;BR$1&amp;$A165)</f>
        <v>0</v>
      </c>
      <c r="BS165" cm="1">
        <f t="array" aca="1" ref="BS165" ca="1">INDIRECT($A$1&amp;BS$1&amp;$A165)</f>
        <v>0</v>
      </c>
      <c r="BT165" cm="1">
        <f t="array" aca="1" ref="BT165" ca="1">INDIRECT($A$1&amp;BT$1&amp;$A165)</f>
        <v>0</v>
      </c>
      <c r="BU165" cm="1">
        <f t="array" aca="1" ref="BU165" ca="1">INDIRECT($A$1&amp;BU$1&amp;$A165)</f>
        <v>0</v>
      </c>
    </row>
    <row r="166" spans="1:73" x14ac:dyDescent="0.35">
      <c r="A166" s="65">
        <f t="shared" si="33"/>
        <v>151</v>
      </c>
      <c r="C166" t="str" cm="1">
        <f t="array" aca="1" ref="C166" ca="1">INDIRECT($A$1&amp;C$1&amp;$A166)</f>
        <v>marche_sebba</v>
      </c>
      <c r="D166">
        <f t="shared" ca="1" si="31"/>
        <v>1</v>
      </c>
      <c r="E166">
        <f t="shared" ca="1" si="31"/>
        <v>0</v>
      </c>
      <c r="F166">
        <f t="shared" ca="1" si="31"/>
        <v>0</v>
      </c>
      <c r="G166">
        <f t="shared" ca="1" si="31"/>
        <v>1</v>
      </c>
      <c r="H166">
        <f t="shared" ca="1" si="31"/>
        <v>1</v>
      </c>
      <c r="I166">
        <f t="shared" ca="1" si="31"/>
        <v>1</v>
      </c>
      <c r="J166">
        <f t="shared" ca="1" si="31"/>
        <v>0</v>
      </c>
      <c r="K166">
        <f t="shared" ca="1" si="31"/>
        <v>0</v>
      </c>
      <c r="L166">
        <f t="shared" ca="1" si="31"/>
        <v>0</v>
      </c>
      <c r="M166">
        <f t="shared" ca="1" si="31"/>
        <v>1</v>
      </c>
      <c r="N166">
        <f t="shared" ca="1" si="31"/>
        <v>0</v>
      </c>
      <c r="P166" t="str" cm="1">
        <f t="array" aca="1" ref="P166" ca="1">INDIRECT($A$1&amp;P$1&amp;$A166)</f>
        <v>peudisponible</v>
      </c>
      <c r="Q166" t="str" cm="1">
        <f t="array" aca="1" ref="Q166" ca="1">INDIRECT($A$1&amp;Q$1&amp;$A166)</f>
        <v>peudisponible</v>
      </c>
      <c r="R166" cm="1">
        <f t="array" aca="1" ref="R166" ca="1">INDIRECT($A$1&amp;R$1&amp;$A166)</f>
        <v>0</v>
      </c>
      <c r="S166" cm="1">
        <f t="array" aca="1" ref="S166" ca="1">INDIRECT($A$1&amp;S$1&amp;$A166)</f>
        <v>0</v>
      </c>
      <c r="T166" cm="1">
        <f t="array" aca="1" ref="T166" ca="1">INDIRECT($A$1&amp;T$1&amp;$A166)</f>
        <v>0</v>
      </c>
      <c r="U166" cm="1">
        <f t="array" aca="1" ref="U166" ca="1">INDIRECT($A$1&amp;U$1&amp;$A166)</f>
        <v>0</v>
      </c>
      <c r="V166" cm="1">
        <f t="array" aca="1" ref="V166" ca="1">INDIRECT($A$1&amp;V$1&amp;$A166)</f>
        <v>0</v>
      </c>
      <c r="W166" cm="1">
        <f t="array" aca="1" ref="W166" ca="1">INDIRECT($A$1&amp;W$1&amp;$A166)</f>
        <v>0</v>
      </c>
      <c r="X166" t="str" cm="1">
        <f t="array" aca="1" ref="X166" ca="1">INDIRECT($A$1&amp;X$1&amp;$A166)</f>
        <v>peudisponible</v>
      </c>
      <c r="Y166" cm="1">
        <f t="array" aca="1" ref="Y166" ca="1">INDIRECT($A$1&amp;Y$1&amp;$A166)</f>
        <v>0</v>
      </c>
      <c r="Z166" cm="1">
        <f t="array" aca="1" ref="Z166" ca="1">INDIRECT($A$1&amp;Z$1&amp;$A166)</f>
        <v>0</v>
      </c>
      <c r="AA166" cm="1">
        <f t="array" aca="1" ref="AA166" ca="1">INDIRECT($A$1&amp;AA$1&amp;$A166)</f>
        <v>0</v>
      </c>
      <c r="AB166" cm="1">
        <f t="array" aca="1" ref="AB166" ca="1">INDIRECT($A$1&amp;AB$1&amp;$A166)</f>
        <v>0</v>
      </c>
      <c r="AC166" cm="1">
        <f t="array" aca="1" ref="AC166" ca="1">INDIRECT($A$1&amp;AC$1&amp;$A166)</f>
        <v>0</v>
      </c>
      <c r="AD166" cm="1">
        <f t="array" aca="1" ref="AD166" ca="1">INDIRECT($A$1&amp;AD$1&amp;$A166)</f>
        <v>0</v>
      </c>
      <c r="AE166" cm="1">
        <f t="array" aca="1" ref="AE166" ca="1">INDIRECT($A$1&amp;AE$1&amp;$A166)</f>
        <v>0</v>
      </c>
      <c r="AF166" cm="1">
        <f t="array" aca="1" ref="AF166" ca="1">INDIRECT($A$1&amp;AF$1&amp;$A166)</f>
        <v>0</v>
      </c>
      <c r="AG166" cm="1">
        <f t="array" aca="1" ref="AG166" ca="1">INDIRECT($A$1&amp;AG$1&amp;$A166)</f>
        <v>0</v>
      </c>
      <c r="AH166" cm="1">
        <f t="array" aca="1" ref="AH166" ca="1">INDIRECT($A$1&amp;AH$1&amp;$A166)</f>
        <v>0</v>
      </c>
      <c r="AI166" t="str" cm="1">
        <f t="array" aca="1" ref="AI166" ca="1">INDIRECT($A$1&amp;AI$1&amp;$A166)</f>
        <v>peudisponible</v>
      </c>
      <c r="AJ166" cm="1">
        <f t="array" aca="1" ref="AJ166" ca="1">INDIRECT($A$1&amp;AJ$1&amp;$A166)</f>
        <v>0</v>
      </c>
      <c r="AK166" cm="1">
        <f t="array" aca="1" ref="AK166" ca="1">INDIRECT($A$1&amp;AK$1&amp;$A166)</f>
        <v>0</v>
      </c>
      <c r="AM166">
        <f t="shared" ca="1" si="32"/>
        <v>0</v>
      </c>
      <c r="AN166">
        <f t="shared" ca="1" si="32"/>
        <v>0</v>
      </c>
      <c r="AO166">
        <f t="shared" ca="1" si="32"/>
        <v>0</v>
      </c>
      <c r="AP166">
        <f t="shared" ca="1" si="32"/>
        <v>0</v>
      </c>
      <c r="AQ166">
        <f t="shared" ca="1" si="32"/>
        <v>1</v>
      </c>
      <c r="AR166">
        <f t="shared" ca="1" si="32"/>
        <v>1</v>
      </c>
      <c r="AS166">
        <f t="shared" ca="1" si="32"/>
        <v>0</v>
      </c>
      <c r="AU166" cm="1">
        <f t="array" aca="1" ref="AU166" ca="1">INDIRECT($A$1&amp;AU$1&amp;$A166)</f>
        <v>0</v>
      </c>
      <c r="AV166" cm="1">
        <f t="array" aca="1" ref="AV166" ca="1">INDIRECT($A$1&amp;AV$1&amp;$A166)</f>
        <v>0</v>
      </c>
      <c r="AW166" cm="1">
        <f t="array" aca="1" ref="AW166" ca="1">INDIRECT($A$1&amp;AW$1&amp;$A166)</f>
        <v>0</v>
      </c>
      <c r="AX166" cm="1">
        <f t="array" aca="1" ref="AX166" ca="1">INDIRECT($A$1&amp;AX$1&amp;$A166)</f>
        <v>0</v>
      </c>
      <c r="AY166" cm="1">
        <f t="array" aca="1" ref="AY166" ca="1">INDIRECT($A$1&amp;AY$1&amp;$A166)</f>
        <v>0</v>
      </c>
      <c r="AZ166" cm="1">
        <f t="array" aca="1" ref="AZ166" ca="1">INDIRECT($A$1&amp;AZ$1&amp;$A166)</f>
        <v>0</v>
      </c>
      <c r="BA166" cm="1">
        <f t="array" aca="1" ref="BA166" ca="1">INDIRECT($A$1&amp;BA$1&amp;$A166)</f>
        <v>0</v>
      </c>
      <c r="BB166" cm="1">
        <f t="array" aca="1" ref="BB166" ca="1">INDIRECT($A$1&amp;BB$1&amp;$A166)</f>
        <v>0</v>
      </c>
      <c r="BC166" cm="1">
        <f t="array" aca="1" ref="BC166" ca="1">INDIRECT($A$1&amp;BC$1&amp;$A166)</f>
        <v>0</v>
      </c>
      <c r="BD166" cm="1">
        <f t="array" aca="1" ref="BD166" ca="1">INDIRECT($A$1&amp;BD$1&amp;$A166)</f>
        <v>0</v>
      </c>
      <c r="BE166" cm="1">
        <f t="array" aca="1" ref="BE166" ca="1">INDIRECT($A$1&amp;BE$1&amp;$A166)</f>
        <v>0</v>
      </c>
      <c r="BF166" cm="1">
        <f t="array" aca="1" ref="BF166" ca="1">INDIRECT($A$1&amp;BF$1&amp;$A166)</f>
        <v>0</v>
      </c>
      <c r="BG166" cm="1">
        <f t="array" aca="1" ref="BG166" ca="1">INDIRECT($A$1&amp;BG$1&amp;$A166)</f>
        <v>0</v>
      </c>
      <c r="BH166" cm="1">
        <f t="array" aca="1" ref="BH166" ca="1">INDIRECT($A$1&amp;BH$1&amp;$A166)</f>
        <v>0</v>
      </c>
      <c r="BI166" cm="1">
        <f t="array" aca="1" ref="BI166" ca="1">INDIRECT($A$1&amp;BI$1&amp;$A166)</f>
        <v>0</v>
      </c>
      <c r="BJ166" cm="1">
        <f t="array" aca="1" ref="BJ166" ca="1">INDIRECT($A$1&amp;BJ$1&amp;$A166)</f>
        <v>0</v>
      </c>
      <c r="BK166" cm="1">
        <f t="array" aca="1" ref="BK166" ca="1">INDIRECT($A$1&amp;BK$1&amp;$A166)</f>
        <v>0</v>
      </c>
      <c r="BL166" cm="1">
        <f t="array" aca="1" ref="BL166" ca="1">INDIRECT($A$1&amp;BL$1&amp;$A166)</f>
        <v>0</v>
      </c>
      <c r="BM166" cm="1">
        <f t="array" aca="1" ref="BM166" ca="1">INDIRECT($A$1&amp;BM$1&amp;$A166)</f>
        <v>0</v>
      </c>
      <c r="BN166" cm="1">
        <f t="array" aca="1" ref="BN166" ca="1">INDIRECT($A$1&amp;BN$1&amp;$A166)</f>
        <v>0</v>
      </c>
      <c r="BO166" cm="1">
        <f t="array" aca="1" ref="BO166" ca="1">INDIRECT($A$1&amp;BO$1&amp;$A166)</f>
        <v>0</v>
      </c>
      <c r="BP166" cm="1">
        <f t="array" aca="1" ref="BP166" ca="1">INDIRECT($A$1&amp;BP$1&amp;$A166)</f>
        <v>0</v>
      </c>
      <c r="BQ166" cm="1">
        <f t="array" aca="1" ref="BQ166" ca="1">INDIRECT($A$1&amp;BQ$1&amp;$A166)</f>
        <v>0</v>
      </c>
      <c r="BR166" cm="1">
        <f t="array" aca="1" ref="BR166" ca="1">INDIRECT($A$1&amp;BR$1&amp;$A166)</f>
        <v>0</v>
      </c>
      <c r="BS166" cm="1">
        <f t="array" aca="1" ref="BS166" ca="1">INDIRECT($A$1&amp;BS$1&amp;$A166)</f>
        <v>0</v>
      </c>
      <c r="BT166" cm="1">
        <f t="array" aca="1" ref="BT166" ca="1">INDIRECT($A$1&amp;BT$1&amp;$A166)</f>
        <v>0</v>
      </c>
      <c r="BU166" cm="1">
        <f t="array" aca="1" ref="BU166" ca="1">INDIRECT($A$1&amp;BU$1&amp;$A166)</f>
        <v>0</v>
      </c>
    </row>
    <row r="167" spans="1:73" x14ac:dyDescent="0.35">
      <c r="A167" s="65">
        <f t="shared" si="33"/>
        <v>152</v>
      </c>
      <c r="C167" t="str" cm="1">
        <f t="array" aca="1" ref="C167" ca="1">INDIRECT($A$1&amp;C$1&amp;$A167)</f>
        <v>marche_sebba</v>
      </c>
      <c r="D167">
        <f t="shared" ref="D167:N176" ca="1" si="34">IF(SUM(INDIRECT($A$1&amp;D$1&amp;$A167),INDIRECT($A$1&amp;D$2&amp;$A167),INDIRECT($A$1&amp;D$3&amp;$A167))&gt;0,1,0)</f>
        <v>1</v>
      </c>
      <c r="E167">
        <f t="shared" ca="1" si="34"/>
        <v>0</v>
      </c>
      <c r="F167">
        <f t="shared" ca="1" si="34"/>
        <v>0</v>
      </c>
      <c r="G167">
        <f t="shared" ca="1" si="34"/>
        <v>0</v>
      </c>
      <c r="H167">
        <f t="shared" ca="1" si="34"/>
        <v>1</v>
      </c>
      <c r="I167">
        <f t="shared" ca="1" si="34"/>
        <v>1</v>
      </c>
      <c r="J167">
        <f t="shared" ca="1" si="34"/>
        <v>0</v>
      </c>
      <c r="K167">
        <f t="shared" ca="1" si="34"/>
        <v>0</v>
      </c>
      <c r="L167">
        <f t="shared" ca="1" si="34"/>
        <v>0</v>
      </c>
      <c r="M167">
        <f t="shared" ca="1" si="34"/>
        <v>1</v>
      </c>
      <c r="N167">
        <f t="shared" ca="1" si="34"/>
        <v>0</v>
      </c>
      <c r="P167" t="str" cm="1">
        <f t="array" aca="1" ref="P167" ca="1">INDIRECT($A$1&amp;P$1&amp;$A167)</f>
        <v>peudisponible</v>
      </c>
      <c r="Q167" t="str" cm="1">
        <f t="array" aca="1" ref="Q167" ca="1">INDIRECT($A$1&amp;Q$1&amp;$A167)</f>
        <v>peudisponible</v>
      </c>
      <c r="R167" cm="1">
        <f t="array" aca="1" ref="R167" ca="1">INDIRECT($A$1&amp;R$1&amp;$A167)</f>
        <v>0</v>
      </c>
      <c r="S167" cm="1">
        <f t="array" aca="1" ref="S167" ca="1">INDIRECT($A$1&amp;S$1&amp;$A167)</f>
        <v>0</v>
      </c>
      <c r="T167" cm="1">
        <f t="array" aca="1" ref="T167" ca="1">INDIRECT($A$1&amp;T$1&amp;$A167)</f>
        <v>0</v>
      </c>
      <c r="U167" cm="1">
        <f t="array" aca="1" ref="U167" ca="1">INDIRECT($A$1&amp;U$1&amp;$A167)</f>
        <v>0</v>
      </c>
      <c r="V167" cm="1">
        <f t="array" aca="1" ref="V167" ca="1">INDIRECT($A$1&amp;V$1&amp;$A167)</f>
        <v>0</v>
      </c>
      <c r="W167" cm="1">
        <f t="array" aca="1" ref="W167" ca="1">INDIRECT($A$1&amp;W$1&amp;$A167)</f>
        <v>0</v>
      </c>
      <c r="X167" t="str" cm="1">
        <f t="array" aca="1" ref="X167" ca="1">INDIRECT($A$1&amp;X$1&amp;$A167)</f>
        <v>peudisponible</v>
      </c>
      <c r="Y167" cm="1">
        <f t="array" aca="1" ref="Y167" ca="1">INDIRECT($A$1&amp;Y$1&amp;$A167)</f>
        <v>0</v>
      </c>
      <c r="Z167" cm="1">
        <f t="array" aca="1" ref="Z167" ca="1">INDIRECT($A$1&amp;Z$1&amp;$A167)</f>
        <v>0</v>
      </c>
      <c r="AA167" cm="1">
        <f t="array" aca="1" ref="AA167" ca="1">INDIRECT($A$1&amp;AA$1&amp;$A167)</f>
        <v>0</v>
      </c>
      <c r="AB167" cm="1">
        <f t="array" aca="1" ref="AB167" ca="1">INDIRECT($A$1&amp;AB$1&amp;$A167)</f>
        <v>0</v>
      </c>
      <c r="AC167" cm="1">
        <f t="array" aca="1" ref="AC167" ca="1">INDIRECT($A$1&amp;AC$1&amp;$A167)</f>
        <v>0</v>
      </c>
      <c r="AD167" cm="1">
        <f t="array" aca="1" ref="AD167" ca="1">INDIRECT($A$1&amp;AD$1&amp;$A167)</f>
        <v>0</v>
      </c>
      <c r="AE167" cm="1">
        <f t="array" aca="1" ref="AE167" ca="1">INDIRECT($A$1&amp;AE$1&amp;$A167)</f>
        <v>0</v>
      </c>
      <c r="AF167" cm="1">
        <f t="array" aca="1" ref="AF167" ca="1">INDIRECT($A$1&amp;AF$1&amp;$A167)</f>
        <v>0</v>
      </c>
      <c r="AG167" cm="1">
        <f t="array" aca="1" ref="AG167" ca="1">INDIRECT($A$1&amp;AG$1&amp;$A167)</f>
        <v>0</v>
      </c>
      <c r="AH167" cm="1">
        <f t="array" aca="1" ref="AH167" ca="1">INDIRECT($A$1&amp;AH$1&amp;$A167)</f>
        <v>0</v>
      </c>
      <c r="AI167" t="str" cm="1">
        <f t="array" aca="1" ref="AI167" ca="1">INDIRECT($A$1&amp;AI$1&amp;$A167)</f>
        <v>peudisponible</v>
      </c>
      <c r="AJ167" cm="1">
        <f t="array" aca="1" ref="AJ167" ca="1">INDIRECT($A$1&amp;AJ$1&amp;$A167)</f>
        <v>0</v>
      </c>
      <c r="AK167" cm="1">
        <f t="array" aca="1" ref="AK167" ca="1">INDIRECT($A$1&amp;AK$1&amp;$A167)</f>
        <v>0</v>
      </c>
      <c r="AM167">
        <f t="shared" ref="AM167:AS176" ca="1" si="35">IF(SUM(INDIRECT($A$1&amp;AM$1&amp;$A167),INDIRECT($A$1&amp;AM$2&amp;$A167),INDIRECT($A$1&amp;AM$3&amp;$A167),INDIRECT($A$1&amp;AM$4&amp;$A167),INDIRECT($A$1&amp;AM$5&amp;$A167),INDIRECT($A$1&amp;AM$6&amp;$A167),INDIRECT($A$1&amp;AM$7&amp;$A167))&gt;0,1,0)</f>
        <v>0</v>
      </c>
      <c r="AN167">
        <f t="shared" ca="1" si="35"/>
        <v>1</v>
      </c>
      <c r="AO167">
        <f t="shared" ca="1" si="35"/>
        <v>1</v>
      </c>
      <c r="AP167">
        <f t="shared" ca="1" si="35"/>
        <v>0</v>
      </c>
      <c r="AQ167">
        <f t="shared" ca="1" si="35"/>
        <v>1</v>
      </c>
      <c r="AR167">
        <f t="shared" ca="1" si="35"/>
        <v>1</v>
      </c>
      <c r="AS167">
        <f t="shared" ca="1" si="35"/>
        <v>0</v>
      </c>
      <c r="AU167" cm="1">
        <f t="array" aca="1" ref="AU167" ca="1">INDIRECT($A$1&amp;AU$1&amp;$A167)</f>
        <v>0</v>
      </c>
      <c r="AV167" cm="1">
        <f t="array" aca="1" ref="AV167" ca="1">INDIRECT($A$1&amp;AV$1&amp;$A167)</f>
        <v>0</v>
      </c>
      <c r="AW167" cm="1">
        <f t="array" aca="1" ref="AW167" ca="1">INDIRECT($A$1&amp;AW$1&amp;$A167)</f>
        <v>0</v>
      </c>
      <c r="AX167" cm="1">
        <f t="array" aca="1" ref="AX167" ca="1">INDIRECT($A$1&amp;AX$1&amp;$A167)</f>
        <v>0</v>
      </c>
      <c r="AY167" cm="1">
        <f t="array" aca="1" ref="AY167" ca="1">INDIRECT($A$1&amp;AY$1&amp;$A167)</f>
        <v>0</v>
      </c>
      <c r="AZ167" cm="1">
        <f t="array" aca="1" ref="AZ167" ca="1">INDIRECT($A$1&amp;AZ$1&amp;$A167)</f>
        <v>0</v>
      </c>
      <c r="BA167" cm="1">
        <f t="array" aca="1" ref="BA167" ca="1">INDIRECT($A$1&amp;BA$1&amp;$A167)</f>
        <v>0</v>
      </c>
      <c r="BB167" cm="1">
        <f t="array" aca="1" ref="BB167" ca="1">INDIRECT($A$1&amp;BB$1&amp;$A167)</f>
        <v>0</v>
      </c>
      <c r="BC167" cm="1">
        <f t="array" aca="1" ref="BC167" ca="1">INDIRECT($A$1&amp;BC$1&amp;$A167)</f>
        <v>0</v>
      </c>
      <c r="BD167" cm="1">
        <f t="array" aca="1" ref="BD167" ca="1">INDIRECT($A$1&amp;BD$1&amp;$A167)</f>
        <v>0</v>
      </c>
      <c r="BE167" cm="1">
        <f t="array" aca="1" ref="BE167" ca="1">INDIRECT($A$1&amp;BE$1&amp;$A167)</f>
        <v>0</v>
      </c>
      <c r="BF167" cm="1">
        <f t="array" aca="1" ref="BF167" ca="1">INDIRECT($A$1&amp;BF$1&amp;$A167)</f>
        <v>0</v>
      </c>
      <c r="BG167" cm="1">
        <f t="array" aca="1" ref="BG167" ca="1">INDIRECT($A$1&amp;BG$1&amp;$A167)</f>
        <v>0</v>
      </c>
      <c r="BH167" cm="1">
        <f t="array" aca="1" ref="BH167" ca="1">INDIRECT($A$1&amp;BH$1&amp;$A167)</f>
        <v>0</v>
      </c>
      <c r="BI167" cm="1">
        <f t="array" aca="1" ref="BI167" ca="1">INDIRECT($A$1&amp;BI$1&amp;$A167)</f>
        <v>0</v>
      </c>
      <c r="BJ167" cm="1">
        <f t="array" aca="1" ref="BJ167" ca="1">INDIRECT($A$1&amp;BJ$1&amp;$A167)</f>
        <v>0</v>
      </c>
      <c r="BK167" cm="1">
        <f t="array" aca="1" ref="BK167" ca="1">INDIRECT($A$1&amp;BK$1&amp;$A167)</f>
        <v>0</v>
      </c>
      <c r="BL167" cm="1">
        <f t="array" aca="1" ref="BL167" ca="1">INDIRECT($A$1&amp;BL$1&amp;$A167)</f>
        <v>0</v>
      </c>
      <c r="BM167" cm="1">
        <f t="array" aca="1" ref="BM167" ca="1">INDIRECT($A$1&amp;BM$1&amp;$A167)</f>
        <v>0</v>
      </c>
      <c r="BN167" cm="1">
        <f t="array" aca="1" ref="BN167" ca="1">INDIRECT($A$1&amp;BN$1&amp;$A167)</f>
        <v>0</v>
      </c>
      <c r="BO167" cm="1">
        <f t="array" aca="1" ref="BO167" ca="1">INDIRECT($A$1&amp;BO$1&amp;$A167)</f>
        <v>0</v>
      </c>
      <c r="BP167" cm="1">
        <f t="array" aca="1" ref="BP167" ca="1">INDIRECT($A$1&amp;BP$1&amp;$A167)</f>
        <v>0</v>
      </c>
      <c r="BQ167" cm="1">
        <f t="array" aca="1" ref="BQ167" ca="1">INDIRECT($A$1&amp;BQ$1&amp;$A167)</f>
        <v>0</v>
      </c>
      <c r="BR167" cm="1">
        <f t="array" aca="1" ref="BR167" ca="1">INDIRECT($A$1&amp;BR$1&amp;$A167)</f>
        <v>0</v>
      </c>
      <c r="BS167" cm="1">
        <f t="array" aca="1" ref="BS167" ca="1">INDIRECT($A$1&amp;BS$1&amp;$A167)</f>
        <v>0</v>
      </c>
      <c r="BT167" cm="1">
        <f t="array" aca="1" ref="BT167" ca="1">INDIRECT($A$1&amp;BT$1&amp;$A167)</f>
        <v>0</v>
      </c>
      <c r="BU167" cm="1">
        <f t="array" aca="1" ref="BU167" ca="1">INDIRECT($A$1&amp;BU$1&amp;$A167)</f>
        <v>0</v>
      </c>
    </row>
    <row r="168" spans="1:73" x14ac:dyDescent="0.35">
      <c r="A168" s="65">
        <f t="shared" si="33"/>
        <v>153</v>
      </c>
      <c r="C168" t="str" cm="1">
        <f t="array" aca="1" ref="C168" ca="1">INDIRECT($A$1&amp;C$1&amp;$A168)</f>
        <v>marche_sebba</v>
      </c>
      <c r="D168">
        <f t="shared" ca="1" si="34"/>
        <v>1</v>
      </c>
      <c r="E168">
        <f t="shared" ca="1" si="34"/>
        <v>0</v>
      </c>
      <c r="F168">
        <f t="shared" ca="1" si="34"/>
        <v>0</v>
      </c>
      <c r="G168">
        <f t="shared" ca="1" si="34"/>
        <v>1</v>
      </c>
      <c r="H168">
        <f t="shared" ca="1" si="34"/>
        <v>1</v>
      </c>
      <c r="I168">
        <f t="shared" ca="1" si="34"/>
        <v>1</v>
      </c>
      <c r="J168">
        <f t="shared" ca="1" si="34"/>
        <v>1</v>
      </c>
      <c r="K168">
        <f t="shared" ca="1" si="34"/>
        <v>0</v>
      </c>
      <c r="L168">
        <f t="shared" ca="1" si="34"/>
        <v>0</v>
      </c>
      <c r="M168">
        <f t="shared" ca="1" si="34"/>
        <v>0</v>
      </c>
      <c r="N168">
        <f t="shared" ca="1" si="34"/>
        <v>0</v>
      </c>
      <c r="P168" t="str" cm="1">
        <f t="array" aca="1" ref="P168" ca="1">INDIRECT($A$1&amp;P$1&amp;$A168)</f>
        <v>peudisponible</v>
      </c>
      <c r="Q168" t="str" cm="1">
        <f t="array" aca="1" ref="Q168" ca="1">INDIRECT($A$1&amp;Q$1&amp;$A168)</f>
        <v>peudisponible</v>
      </c>
      <c r="R168" cm="1">
        <f t="array" aca="1" ref="R168" ca="1">INDIRECT($A$1&amp;R$1&amp;$A168)</f>
        <v>0</v>
      </c>
      <c r="S168" cm="1">
        <f t="array" aca="1" ref="S168" ca="1">INDIRECT($A$1&amp;S$1&amp;$A168)</f>
        <v>0</v>
      </c>
      <c r="T168" cm="1">
        <f t="array" aca="1" ref="T168" ca="1">INDIRECT($A$1&amp;T$1&amp;$A168)</f>
        <v>0</v>
      </c>
      <c r="U168" cm="1">
        <f t="array" aca="1" ref="U168" ca="1">INDIRECT($A$1&amp;U$1&amp;$A168)</f>
        <v>0</v>
      </c>
      <c r="V168" cm="1">
        <f t="array" aca="1" ref="V168" ca="1">INDIRECT($A$1&amp;V$1&amp;$A168)</f>
        <v>0</v>
      </c>
      <c r="W168" cm="1">
        <f t="array" aca="1" ref="W168" ca="1">INDIRECT($A$1&amp;W$1&amp;$A168)</f>
        <v>0</v>
      </c>
      <c r="X168" t="str" cm="1">
        <f t="array" aca="1" ref="X168" ca="1">INDIRECT($A$1&amp;X$1&amp;$A168)</f>
        <v>peudisponible</v>
      </c>
      <c r="Y168" cm="1">
        <f t="array" aca="1" ref="Y168" ca="1">INDIRECT($A$1&amp;Y$1&amp;$A168)</f>
        <v>0</v>
      </c>
      <c r="Z168" cm="1">
        <f t="array" aca="1" ref="Z168" ca="1">INDIRECT($A$1&amp;Z$1&amp;$A168)</f>
        <v>0</v>
      </c>
      <c r="AA168" cm="1">
        <f t="array" aca="1" ref="AA168" ca="1">INDIRECT($A$1&amp;AA$1&amp;$A168)</f>
        <v>0</v>
      </c>
      <c r="AB168" cm="1">
        <f t="array" aca="1" ref="AB168" ca="1">INDIRECT($A$1&amp;AB$1&amp;$A168)</f>
        <v>0</v>
      </c>
      <c r="AC168" cm="1">
        <f t="array" aca="1" ref="AC168" ca="1">INDIRECT($A$1&amp;AC$1&amp;$A168)</f>
        <v>0</v>
      </c>
      <c r="AD168" cm="1">
        <f t="array" aca="1" ref="AD168" ca="1">INDIRECT($A$1&amp;AD$1&amp;$A168)</f>
        <v>0</v>
      </c>
      <c r="AE168" cm="1">
        <f t="array" aca="1" ref="AE168" ca="1">INDIRECT($A$1&amp;AE$1&amp;$A168)</f>
        <v>0</v>
      </c>
      <c r="AF168" cm="1">
        <f t="array" aca="1" ref="AF168" ca="1">INDIRECT($A$1&amp;AF$1&amp;$A168)</f>
        <v>0</v>
      </c>
      <c r="AG168" cm="1">
        <f t="array" aca="1" ref="AG168" ca="1">INDIRECT($A$1&amp;AG$1&amp;$A168)</f>
        <v>0</v>
      </c>
      <c r="AH168" cm="1">
        <f t="array" aca="1" ref="AH168" ca="1">INDIRECT($A$1&amp;AH$1&amp;$A168)</f>
        <v>0</v>
      </c>
      <c r="AI168" t="str" cm="1">
        <f t="array" aca="1" ref="AI168" ca="1">INDIRECT($A$1&amp;AI$1&amp;$A168)</f>
        <v>peudisponible</v>
      </c>
      <c r="AJ168" cm="1">
        <f t="array" aca="1" ref="AJ168" ca="1">INDIRECT($A$1&amp;AJ$1&amp;$A168)</f>
        <v>0</v>
      </c>
      <c r="AK168" cm="1">
        <f t="array" aca="1" ref="AK168" ca="1">INDIRECT($A$1&amp;AK$1&amp;$A168)</f>
        <v>0</v>
      </c>
      <c r="AM168">
        <f t="shared" ca="1" si="35"/>
        <v>0</v>
      </c>
      <c r="AN168">
        <f t="shared" ca="1" si="35"/>
        <v>1</v>
      </c>
      <c r="AO168">
        <f t="shared" ca="1" si="35"/>
        <v>0</v>
      </c>
      <c r="AP168">
        <f t="shared" ca="1" si="35"/>
        <v>0</v>
      </c>
      <c r="AQ168">
        <f t="shared" ca="1" si="35"/>
        <v>1</v>
      </c>
      <c r="AR168">
        <f t="shared" ca="1" si="35"/>
        <v>1</v>
      </c>
      <c r="AS168">
        <f t="shared" ca="1" si="35"/>
        <v>0</v>
      </c>
      <c r="AU168" cm="1">
        <f t="array" aca="1" ref="AU168" ca="1">INDIRECT($A$1&amp;AU$1&amp;$A168)</f>
        <v>0</v>
      </c>
      <c r="AV168" cm="1">
        <f t="array" aca="1" ref="AV168" ca="1">INDIRECT($A$1&amp;AV$1&amp;$A168)</f>
        <v>0</v>
      </c>
      <c r="AW168" cm="1">
        <f t="array" aca="1" ref="AW168" ca="1">INDIRECT($A$1&amp;AW$1&amp;$A168)</f>
        <v>0</v>
      </c>
      <c r="AX168" cm="1">
        <f t="array" aca="1" ref="AX168" ca="1">INDIRECT($A$1&amp;AX$1&amp;$A168)</f>
        <v>0</v>
      </c>
      <c r="AY168" cm="1">
        <f t="array" aca="1" ref="AY168" ca="1">INDIRECT($A$1&amp;AY$1&amp;$A168)</f>
        <v>0</v>
      </c>
      <c r="AZ168" cm="1">
        <f t="array" aca="1" ref="AZ168" ca="1">INDIRECT($A$1&amp;AZ$1&amp;$A168)</f>
        <v>0</v>
      </c>
      <c r="BA168" cm="1">
        <f t="array" aca="1" ref="BA168" ca="1">INDIRECT($A$1&amp;BA$1&amp;$A168)</f>
        <v>0</v>
      </c>
      <c r="BB168" cm="1">
        <f t="array" aca="1" ref="BB168" ca="1">INDIRECT($A$1&amp;BB$1&amp;$A168)</f>
        <v>0</v>
      </c>
      <c r="BC168" cm="1">
        <f t="array" aca="1" ref="BC168" ca="1">INDIRECT($A$1&amp;BC$1&amp;$A168)</f>
        <v>0</v>
      </c>
      <c r="BD168" cm="1">
        <f t="array" aca="1" ref="BD168" ca="1">INDIRECT($A$1&amp;BD$1&amp;$A168)</f>
        <v>0</v>
      </c>
      <c r="BE168" cm="1">
        <f t="array" aca="1" ref="BE168" ca="1">INDIRECT($A$1&amp;BE$1&amp;$A168)</f>
        <v>0</v>
      </c>
      <c r="BF168" cm="1">
        <f t="array" aca="1" ref="BF168" ca="1">INDIRECT($A$1&amp;BF$1&amp;$A168)</f>
        <v>0</v>
      </c>
      <c r="BG168" cm="1">
        <f t="array" aca="1" ref="BG168" ca="1">INDIRECT($A$1&amp;BG$1&amp;$A168)</f>
        <v>0</v>
      </c>
      <c r="BH168" cm="1">
        <f t="array" aca="1" ref="BH168" ca="1">INDIRECT($A$1&amp;BH$1&amp;$A168)</f>
        <v>0</v>
      </c>
      <c r="BI168" cm="1">
        <f t="array" aca="1" ref="BI168" ca="1">INDIRECT($A$1&amp;BI$1&amp;$A168)</f>
        <v>0</v>
      </c>
      <c r="BJ168" cm="1">
        <f t="array" aca="1" ref="BJ168" ca="1">INDIRECT($A$1&amp;BJ$1&amp;$A168)</f>
        <v>0</v>
      </c>
      <c r="BK168" cm="1">
        <f t="array" aca="1" ref="BK168" ca="1">INDIRECT($A$1&amp;BK$1&amp;$A168)</f>
        <v>0</v>
      </c>
      <c r="BL168" cm="1">
        <f t="array" aca="1" ref="BL168" ca="1">INDIRECT($A$1&amp;BL$1&amp;$A168)</f>
        <v>0</v>
      </c>
      <c r="BM168" cm="1">
        <f t="array" aca="1" ref="BM168" ca="1">INDIRECT($A$1&amp;BM$1&amp;$A168)</f>
        <v>0</v>
      </c>
      <c r="BN168" cm="1">
        <f t="array" aca="1" ref="BN168" ca="1">INDIRECT($A$1&amp;BN$1&amp;$A168)</f>
        <v>0</v>
      </c>
      <c r="BO168" cm="1">
        <f t="array" aca="1" ref="BO168" ca="1">INDIRECT($A$1&amp;BO$1&amp;$A168)</f>
        <v>0</v>
      </c>
      <c r="BP168" cm="1">
        <f t="array" aca="1" ref="BP168" ca="1">INDIRECT($A$1&amp;BP$1&amp;$A168)</f>
        <v>0</v>
      </c>
      <c r="BQ168" cm="1">
        <f t="array" aca="1" ref="BQ168" ca="1">INDIRECT($A$1&amp;BQ$1&amp;$A168)</f>
        <v>0</v>
      </c>
      <c r="BR168" cm="1">
        <f t="array" aca="1" ref="BR168" ca="1">INDIRECT($A$1&amp;BR$1&amp;$A168)</f>
        <v>0</v>
      </c>
      <c r="BS168" cm="1">
        <f t="array" aca="1" ref="BS168" ca="1">INDIRECT($A$1&amp;BS$1&amp;$A168)</f>
        <v>0</v>
      </c>
      <c r="BT168" cm="1">
        <f t="array" aca="1" ref="BT168" ca="1">INDIRECT($A$1&amp;BT$1&amp;$A168)</f>
        <v>0</v>
      </c>
      <c r="BU168" cm="1">
        <f t="array" aca="1" ref="BU168" ca="1">INDIRECT($A$1&amp;BU$1&amp;$A168)</f>
        <v>0</v>
      </c>
    </row>
    <row r="169" spans="1:73" x14ac:dyDescent="0.35">
      <c r="A169" s="65">
        <f t="shared" si="33"/>
        <v>154</v>
      </c>
      <c r="C169" t="str" cm="1">
        <f t="array" aca="1" ref="C169" ca="1">INDIRECT($A$1&amp;C$1&amp;$A169)</f>
        <v>marche_sebba</v>
      </c>
      <c r="D169">
        <f t="shared" ca="1" si="34"/>
        <v>0</v>
      </c>
      <c r="E169">
        <f t="shared" ca="1" si="34"/>
        <v>0</v>
      </c>
      <c r="F169">
        <f t="shared" ca="1" si="34"/>
        <v>0</v>
      </c>
      <c r="G169">
        <f t="shared" ca="1" si="34"/>
        <v>1</v>
      </c>
      <c r="H169">
        <f t="shared" ca="1" si="34"/>
        <v>0</v>
      </c>
      <c r="I169">
        <f t="shared" ca="1" si="34"/>
        <v>1</v>
      </c>
      <c r="J169">
        <f t="shared" ca="1" si="34"/>
        <v>0</v>
      </c>
      <c r="K169">
        <f t="shared" ca="1" si="34"/>
        <v>0</v>
      </c>
      <c r="L169">
        <f t="shared" ca="1" si="34"/>
        <v>0</v>
      </c>
      <c r="M169">
        <f t="shared" ca="1" si="34"/>
        <v>0</v>
      </c>
      <c r="N169">
        <f t="shared" ca="1" si="34"/>
        <v>0</v>
      </c>
      <c r="P169" t="str" cm="1">
        <f t="array" aca="1" ref="P169" ca="1">INDIRECT($A$1&amp;P$1&amp;$A169)</f>
        <v>peudisponible</v>
      </c>
      <c r="Q169" t="str" cm="1">
        <f t="array" aca="1" ref="Q169" ca="1">INDIRECT($A$1&amp;Q$1&amp;$A169)</f>
        <v>peudisponible</v>
      </c>
      <c r="R169" cm="1">
        <f t="array" aca="1" ref="R169" ca="1">INDIRECT($A$1&amp;R$1&amp;$A169)</f>
        <v>0</v>
      </c>
      <c r="S169" cm="1">
        <f t="array" aca="1" ref="S169" ca="1">INDIRECT($A$1&amp;S$1&amp;$A169)</f>
        <v>0</v>
      </c>
      <c r="T169" cm="1">
        <f t="array" aca="1" ref="T169" ca="1">INDIRECT($A$1&amp;T$1&amp;$A169)</f>
        <v>0</v>
      </c>
      <c r="U169" cm="1">
        <f t="array" aca="1" ref="U169" ca="1">INDIRECT($A$1&amp;U$1&amp;$A169)</f>
        <v>0</v>
      </c>
      <c r="V169" cm="1">
        <f t="array" aca="1" ref="V169" ca="1">INDIRECT($A$1&amp;V$1&amp;$A169)</f>
        <v>0</v>
      </c>
      <c r="W169" cm="1">
        <f t="array" aca="1" ref="W169" ca="1">INDIRECT($A$1&amp;W$1&amp;$A169)</f>
        <v>0</v>
      </c>
      <c r="X169" t="str" cm="1">
        <f t="array" aca="1" ref="X169" ca="1">INDIRECT($A$1&amp;X$1&amp;$A169)</f>
        <v>peudisponible</v>
      </c>
      <c r="Y169" cm="1">
        <f t="array" aca="1" ref="Y169" ca="1">INDIRECT($A$1&amp;Y$1&amp;$A169)</f>
        <v>0</v>
      </c>
      <c r="Z169" cm="1">
        <f t="array" aca="1" ref="Z169" ca="1">INDIRECT($A$1&amp;Z$1&amp;$A169)</f>
        <v>0</v>
      </c>
      <c r="AA169" cm="1">
        <f t="array" aca="1" ref="AA169" ca="1">INDIRECT($A$1&amp;AA$1&amp;$A169)</f>
        <v>0</v>
      </c>
      <c r="AB169" cm="1">
        <f t="array" aca="1" ref="AB169" ca="1">INDIRECT($A$1&amp;AB$1&amp;$A169)</f>
        <v>0</v>
      </c>
      <c r="AC169" cm="1">
        <f t="array" aca="1" ref="AC169" ca="1">INDIRECT($A$1&amp;AC$1&amp;$A169)</f>
        <v>0</v>
      </c>
      <c r="AD169" cm="1">
        <f t="array" aca="1" ref="AD169" ca="1">INDIRECT($A$1&amp;AD$1&amp;$A169)</f>
        <v>0</v>
      </c>
      <c r="AE169" cm="1">
        <f t="array" aca="1" ref="AE169" ca="1">INDIRECT($A$1&amp;AE$1&amp;$A169)</f>
        <v>0</v>
      </c>
      <c r="AF169" cm="1">
        <f t="array" aca="1" ref="AF169" ca="1">INDIRECT($A$1&amp;AF$1&amp;$A169)</f>
        <v>0</v>
      </c>
      <c r="AG169" cm="1">
        <f t="array" aca="1" ref="AG169" ca="1">INDIRECT($A$1&amp;AG$1&amp;$A169)</f>
        <v>0</v>
      </c>
      <c r="AH169" cm="1">
        <f t="array" aca="1" ref="AH169" ca="1">INDIRECT($A$1&amp;AH$1&amp;$A169)</f>
        <v>0</v>
      </c>
      <c r="AI169" t="str" cm="1">
        <f t="array" aca="1" ref="AI169" ca="1">INDIRECT($A$1&amp;AI$1&amp;$A169)</f>
        <v>peudisponible</v>
      </c>
      <c r="AJ169" cm="1">
        <f t="array" aca="1" ref="AJ169" ca="1">INDIRECT($A$1&amp;AJ$1&amp;$A169)</f>
        <v>0</v>
      </c>
      <c r="AK169" cm="1">
        <f t="array" aca="1" ref="AK169" ca="1">INDIRECT($A$1&amp;AK$1&amp;$A169)</f>
        <v>0</v>
      </c>
      <c r="AM169">
        <f t="shared" ca="1" si="35"/>
        <v>0</v>
      </c>
      <c r="AN169">
        <f t="shared" ca="1" si="35"/>
        <v>0</v>
      </c>
      <c r="AO169">
        <f t="shared" ca="1" si="35"/>
        <v>0</v>
      </c>
      <c r="AP169">
        <f t="shared" ca="1" si="35"/>
        <v>0</v>
      </c>
      <c r="AQ169">
        <f t="shared" ca="1" si="35"/>
        <v>0</v>
      </c>
      <c r="AR169">
        <f t="shared" ca="1" si="35"/>
        <v>1</v>
      </c>
      <c r="AS169">
        <f t="shared" ca="1" si="35"/>
        <v>0</v>
      </c>
      <c r="AU169" cm="1">
        <f t="array" aca="1" ref="AU169" ca="1">INDIRECT($A$1&amp;AU$1&amp;$A169)</f>
        <v>0</v>
      </c>
      <c r="AV169" cm="1">
        <f t="array" aca="1" ref="AV169" ca="1">INDIRECT($A$1&amp;AV$1&amp;$A169)</f>
        <v>0</v>
      </c>
      <c r="AW169" cm="1">
        <f t="array" aca="1" ref="AW169" ca="1">INDIRECT($A$1&amp;AW$1&amp;$A169)</f>
        <v>0</v>
      </c>
      <c r="AX169" cm="1">
        <f t="array" aca="1" ref="AX169" ca="1">INDIRECT($A$1&amp;AX$1&amp;$A169)</f>
        <v>0</v>
      </c>
      <c r="AY169" cm="1">
        <f t="array" aca="1" ref="AY169" ca="1">INDIRECT($A$1&amp;AY$1&amp;$A169)</f>
        <v>0</v>
      </c>
      <c r="AZ169" cm="1">
        <f t="array" aca="1" ref="AZ169" ca="1">INDIRECT($A$1&amp;AZ$1&amp;$A169)</f>
        <v>0</v>
      </c>
      <c r="BA169" cm="1">
        <f t="array" aca="1" ref="BA169" ca="1">INDIRECT($A$1&amp;BA$1&amp;$A169)</f>
        <v>0</v>
      </c>
      <c r="BB169" cm="1">
        <f t="array" aca="1" ref="BB169" ca="1">INDIRECT($A$1&amp;BB$1&amp;$A169)</f>
        <v>0</v>
      </c>
      <c r="BC169" cm="1">
        <f t="array" aca="1" ref="BC169" ca="1">INDIRECT($A$1&amp;BC$1&amp;$A169)</f>
        <v>0</v>
      </c>
      <c r="BD169" cm="1">
        <f t="array" aca="1" ref="BD169" ca="1">INDIRECT($A$1&amp;BD$1&amp;$A169)</f>
        <v>0</v>
      </c>
      <c r="BE169" cm="1">
        <f t="array" aca="1" ref="BE169" ca="1">INDIRECT($A$1&amp;BE$1&amp;$A169)</f>
        <v>0</v>
      </c>
      <c r="BF169" cm="1">
        <f t="array" aca="1" ref="BF169" ca="1">INDIRECT($A$1&amp;BF$1&amp;$A169)</f>
        <v>0</v>
      </c>
      <c r="BG169" cm="1">
        <f t="array" aca="1" ref="BG169" ca="1">INDIRECT($A$1&amp;BG$1&amp;$A169)</f>
        <v>0</v>
      </c>
      <c r="BH169" cm="1">
        <f t="array" aca="1" ref="BH169" ca="1">INDIRECT($A$1&amp;BH$1&amp;$A169)</f>
        <v>0</v>
      </c>
      <c r="BI169" cm="1">
        <f t="array" aca="1" ref="BI169" ca="1">INDIRECT($A$1&amp;BI$1&amp;$A169)</f>
        <v>0</v>
      </c>
      <c r="BJ169" cm="1">
        <f t="array" aca="1" ref="BJ169" ca="1">INDIRECT($A$1&amp;BJ$1&amp;$A169)</f>
        <v>0</v>
      </c>
      <c r="BK169" cm="1">
        <f t="array" aca="1" ref="BK169" ca="1">INDIRECT($A$1&amp;BK$1&amp;$A169)</f>
        <v>0</v>
      </c>
      <c r="BL169" cm="1">
        <f t="array" aca="1" ref="BL169" ca="1">INDIRECT($A$1&amp;BL$1&amp;$A169)</f>
        <v>0</v>
      </c>
      <c r="BM169" cm="1">
        <f t="array" aca="1" ref="BM169" ca="1">INDIRECT($A$1&amp;BM$1&amp;$A169)</f>
        <v>0</v>
      </c>
      <c r="BN169" cm="1">
        <f t="array" aca="1" ref="BN169" ca="1">INDIRECT($A$1&amp;BN$1&amp;$A169)</f>
        <v>0</v>
      </c>
      <c r="BO169" cm="1">
        <f t="array" aca="1" ref="BO169" ca="1">INDIRECT($A$1&amp;BO$1&amp;$A169)</f>
        <v>0</v>
      </c>
      <c r="BP169" cm="1">
        <f t="array" aca="1" ref="BP169" ca="1">INDIRECT($A$1&amp;BP$1&amp;$A169)</f>
        <v>0</v>
      </c>
      <c r="BQ169" cm="1">
        <f t="array" aca="1" ref="BQ169" ca="1">INDIRECT($A$1&amp;BQ$1&amp;$A169)</f>
        <v>0</v>
      </c>
      <c r="BR169" cm="1">
        <f t="array" aca="1" ref="BR169" ca="1">INDIRECT($A$1&amp;BR$1&amp;$A169)</f>
        <v>0</v>
      </c>
      <c r="BS169" cm="1">
        <f t="array" aca="1" ref="BS169" ca="1">INDIRECT($A$1&amp;BS$1&amp;$A169)</f>
        <v>0</v>
      </c>
      <c r="BT169" cm="1">
        <f t="array" aca="1" ref="BT169" ca="1">INDIRECT($A$1&amp;BT$1&amp;$A169)</f>
        <v>0</v>
      </c>
      <c r="BU169" cm="1">
        <f t="array" aca="1" ref="BU169" ca="1">INDIRECT($A$1&amp;BU$1&amp;$A169)</f>
        <v>0</v>
      </c>
    </row>
    <row r="170" spans="1:73" x14ac:dyDescent="0.35">
      <c r="A170" s="65">
        <f t="shared" si="33"/>
        <v>155</v>
      </c>
      <c r="C170" t="str" cm="1">
        <f t="array" aca="1" ref="C170" ca="1">INDIRECT($A$1&amp;C$1&amp;$A170)</f>
        <v>marche_boussouma</v>
      </c>
      <c r="D170">
        <f t="shared" ca="1" si="34"/>
        <v>0</v>
      </c>
      <c r="E170">
        <f t="shared" ca="1" si="34"/>
        <v>0</v>
      </c>
      <c r="F170">
        <f t="shared" ca="1" si="34"/>
        <v>0</v>
      </c>
      <c r="G170">
        <f t="shared" ca="1" si="34"/>
        <v>0</v>
      </c>
      <c r="H170">
        <f t="shared" ca="1" si="34"/>
        <v>0</v>
      </c>
      <c r="I170">
        <f t="shared" ca="1" si="34"/>
        <v>0</v>
      </c>
      <c r="J170">
        <f t="shared" ca="1" si="34"/>
        <v>0</v>
      </c>
      <c r="K170">
        <f t="shared" ca="1" si="34"/>
        <v>0</v>
      </c>
      <c r="L170">
        <f t="shared" ca="1" si="34"/>
        <v>0</v>
      </c>
      <c r="M170">
        <f t="shared" ca="1" si="34"/>
        <v>0</v>
      </c>
      <c r="N170">
        <f t="shared" ca="1" si="34"/>
        <v>0</v>
      </c>
      <c r="P170" cm="1">
        <f t="array" aca="1" ref="P170" ca="1">INDIRECT($A$1&amp;P$1&amp;$A170)</f>
        <v>0</v>
      </c>
      <c r="Q170" cm="1">
        <f t="array" aca="1" ref="Q170" ca="1">INDIRECT($A$1&amp;Q$1&amp;$A170)</f>
        <v>0</v>
      </c>
      <c r="R170" cm="1">
        <f t="array" aca="1" ref="R170" ca="1">INDIRECT($A$1&amp;R$1&amp;$A170)</f>
        <v>0</v>
      </c>
      <c r="S170" cm="1">
        <f t="array" aca="1" ref="S170" ca="1">INDIRECT($A$1&amp;S$1&amp;$A170)</f>
        <v>0</v>
      </c>
      <c r="T170" cm="1">
        <f t="array" aca="1" ref="T170" ca="1">INDIRECT($A$1&amp;T$1&amp;$A170)</f>
        <v>0</v>
      </c>
      <c r="U170" cm="1">
        <f t="array" aca="1" ref="U170" ca="1">INDIRECT($A$1&amp;U$1&amp;$A170)</f>
        <v>0</v>
      </c>
      <c r="V170" cm="1">
        <f t="array" aca="1" ref="V170" ca="1">INDIRECT($A$1&amp;V$1&amp;$A170)</f>
        <v>0</v>
      </c>
      <c r="W170" cm="1">
        <f t="array" aca="1" ref="W170" ca="1">INDIRECT($A$1&amp;W$1&amp;$A170)</f>
        <v>0</v>
      </c>
      <c r="X170" cm="1">
        <f t="array" aca="1" ref="X170" ca="1">INDIRECT($A$1&amp;X$1&amp;$A170)</f>
        <v>0</v>
      </c>
      <c r="Y170" cm="1">
        <f t="array" aca="1" ref="Y170" ca="1">INDIRECT($A$1&amp;Y$1&amp;$A170)</f>
        <v>0</v>
      </c>
      <c r="Z170" cm="1">
        <f t="array" aca="1" ref="Z170" ca="1">INDIRECT($A$1&amp;Z$1&amp;$A170)</f>
        <v>0</v>
      </c>
      <c r="AA170" cm="1">
        <f t="array" aca="1" ref="AA170" ca="1">INDIRECT($A$1&amp;AA$1&amp;$A170)</f>
        <v>0</v>
      </c>
      <c r="AB170" cm="1">
        <f t="array" aca="1" ref="AB170" ca="1">INDIRECT($A$1&amp;AB$1&amp;$A170)</f>
        <v>0</v>
      </c>
      <c r="AC170" cm="1">
        <f t="array" aca="1" ref="AC170" ca="1">INDIRECT($A$1&amp;AC$1&amp;$A170)</f>
        <v>0</v>
      </c>
      <c r="AD170" cm="1">
        <f t="array" aca="1" ref="AD170" ca="1">INDIRECT($A$1&amp;AD$1&amp;$A170)</f>
        <v>0</v>
      </c>
      <c r="AE170" cm="1">
        <f t="array" aca="1" ref="AE170" ca="1">INDIRECT($A$1&amp;AE$1&amp;$A170)</f>
        <v>0</v>
      </c>
      <c r="AF170" cm="1">
        <f t="array" aca="1" ref="AF170" ca="1">INDIRECT($A$1&amp;AF$1&amp;$A170)</f>
        <v>0</v>
      </c>
      <c r="AG170" cm="1">
        <f t="array" aca="1" ref="AG170" ca="1">INDIRECT($A$1&amp;AG$1&amp;$A170)</f>
        <v>0</v>
      </c>
      <c r="AH170" cm="1">
        <f t="array" aca="1" ref="AH170" ca="1">INDIRECT($A$1&amp;AH$1&amp;$A170)</f>
        <v>0</v>
      </c>
      <c r="AI170" cm="1">
        <f t="array" aca="1" ref="AI170" ca="1">INDIRECT($A$1&amp;AI$1&amp;$A170)</f>
        <v>0</v>
      </c>
      <c r="AJ170" cm="1">
        <f t="array" aca="1" ref="AJ170" ca="1">INDIRECT($A$1&amp;AJ$1&amp;$A170)</f>
        <v>0</v>
      </c>
      <c r="AK170" cm="1">
        <f t="array" aca="1" ref="AK170" ca="1">INDIRECT($A$1&amp;AK$1&amp;$A170)</f>
        <v>0</v>
      </c>
      <c r="AM170">
        <f t="shared" ca="1" si="35"/>
        <v>0</v>
      </c>
      <c r="AN170">
        <f t="shared" ca="1" si="35"/>
        <v>0</v>
      </c>
      <c r="AO170">
        <f t="shared" ca="1" si="35"/>
        <v>0</v>
      </c>
      <c r="AP170">
        <f t="shared" ca="1" si="35"/>
        <v>0</v>
      </c>
      <c r="AQ170">
        <f t="shared" ca="1" si="35"/>
        <v>0</v>
      </c>
      <c r="AR170">
        <f t="shared" ca="1" si="35"/>
        <v>0</v>
      </c>
      <c r="AS170">
        <f t="shared" ca="1" si="35"/>
        <v>0</v>
      </c>
      <c r="AU170" t="str" cm="1">
        <f t="array" aca="1" ref="AU170" ca="1">INDIRECT($A$1&amp;AU$1&amp;$A170)</f>
        <v>disponible</v>
      </c>
      <c r="AV170" t="str" cm="1">
        <f t="array" aca="1" ref="AV170" ca="1">INDIRECT($A$1&amp;AV$1&amp;$A170)</f>
        <v>disponible</v>
      </c>
      <c r="AW170" t="str" cm="1">
        <f t="array" aca="1" ref="AW170" ca="1">INDIRECT($A$1&amp;AW$1&amp;$A170)</f>
        <v>disponible</v>
      </c>
      <c r="AX170" t="str" cm="1">
        <f t="array" aca="1" ref="AX170" ca="1">INDIRECT($A$1&amp;AX$1&amp;$A170)</f>
        <v>disponible</v>
      </c>
      <c r="AY170" t="str" cm="1">
        <f t="array" aca="1" ref="AY170" ca="1">INDIRECT($A$1&amp;AY$1&amp;$A170)</f>
        <v>disponible</v>
      </c>
      <c r="AZ170" t="str" cm="1">
        <f t="array" aca="1" ref="AZ170" ca="1">INDIRECT($A$1&amp;AZ$1&amp;$A170)</f>
        <v>disponible</v>
      </c>
      <c r="BA170" cm="1">
        <f t="array" aca="1" ref="BA170" ca="1">INDIRECT($A$1&amp;BA$1&amp;$A170)</f>
        <v>0</v>
      </c>
      <c r="BB170" cm="1">
        <f t="array" aca="1" ref="BB170" ca="1">INDIRECT($A$1&amp;BB$1&amp;$A170)</f>
        <v>0</v>
      </c>
      <c r="BC170" cm="1">
        <f t="array" aca="1" ref="BC170" ca="1">INDIRECT($A$1&amp;BC$1&amp;$A170)</f>
        <v>0</v>
      </c>
      <c r="BD170" cm="1">
        <f t="array" aca="1" ref="BD170" ca="1">INDIRECT($A$1&amp;BD$1&amp;$A170)</f>
        <v>0</v>
      </c>
      <c r="BE170" cm="1">
        <f t="array" aca="1" ref="BE170" ca="1">INDIRECT($A$1&amp;BE$1&amp;$A170)</f>
        <v>0</v>
      </c>
      <c r="BF170" t="str" cm="1">
        <f t="array" aca="1" ref="BF170" ca="1">INDIRECT($A$1&amp;BF$1&amp;$A170)</f>
        <v>disponible</v>
      </c>
      <c r="BG170" t="str" cm="1">
        <f t="array" aca="1" ref="BG170" ca="1">INDIRECT($A$1&amp;BG$1&amp;$A170)</f>
        <v>disponible</v>
      </c>
      <c r="BH170" t="str" cm="1">
        <f t="array" aca="1" ref="BH170" ca="1">INDIRECT($A$1&amp;BH$1&amp;$A170)</f>
        <v>disponible</v>
      </c>
      <c r="BI170" t="str" cm="1">
        <f t="array" aca="1" ref="BI170" ca="1">INDIRECT($A$1&amp;BI$1&amp;$A170)</f>
        <v>disponible</v>
      </c>
      <c r="BJ170" t="str" cm="1">
        <f t="array" aca="1" ref="BJ170" ca="1">INDIRECT($A$1&amp;BJ$1&amp;$A170)</f>
        <v>disponible</v>
      </c>
      <c r="BK170" t="str" cm="1">
        <f t="array" aca="1" ref="BK170" ca="1">INDIRECT($A$1&amp;BK$1&amp;$A170)</f>
        <v>disponible</v>
      </c>
      <c r="BL170" t="str" cm="1">
        <f t="array" aca="1" ref="BL170" ca="1">INDIRECT($A$1&amp;BL$1&amp;$A170)</f>
        <v>disponible</v>
      </c>
      <c r="BM170" t="str" cm="1">
        <f t="array" aca="1" ref="BM170" ca="1">INDIRECT($A$1&amp;BM$1&amp;$A170)</f>
        <v>disponible</v>
      </c>
      <c r="BN170" t="str" cm="1">
        <f t="array" aca="1" ref="BN170" ca="1">INDIRECT($A$1&amp;BN$1&amp;$A170)</f>
        <v>disponible</v>
      </c>
      <c r="BO170" t="str" cm="1">
        <f t="array" aca="1" ref="BO170" ca="1">INDIRECT($A$1&amp;BO$1&amp;$A170)</f>
        <v>disponible</v>
      </c>
      <c r="BP170" t="str" cm="1">
        <f t="array" aca="1" ref="BP170" ca="1">INDIRECT($A$1&amp;BP$1&amp;$A170)</f>
        <v>disponible</v>
      </c>
      <c r="BQ170" t="str" cm="1">
        <f t="array" aca="1" ref="BQ170" ca="1">INDIRECT($A$1&amp;BQ$1&amp;$A170)</f>
        <v>disponible</v>
      </c>
      <c r="BR170" t="str" cm="1">
        <f t="array" aca="1" ref="BR170" ca="1">INDIRECT($A$1&amp;BR$1&amp;$A170)</f>
        <v>disponible</v>
      </c>
      <c r="BS170" t="str" cm="1">
        <f t="array" aca="1" ref="BS170" ca="1">INDIRECT($A$1&amp;BS$1&amp;$A170)</f>
        <v>disponible</v>
      </c>
      <c r="BT170" t="str" cm="1">
        <f t="array" aca="1" ref="BT170" ca="1">INDIRECT($A$1&amp;BT$1&amp;$A170)</f>
        <v>disponible</v>
      </c>
      <c r="BU170" t="str" cm="1">
        <f t="array" aca="1" ref="BU170" ca="1">INDIRECT($A$1&amp;BU$1&amp;$A170)</f>
        <v>disponible</v>
      </c>
    </row>
    <row r="171" spans="1:73" x14ac:dyDescent="0.35">
      <c r="A171" s="65">
        <f t="shared" si="33"/>
        <v>156</v>
      </c>
      <c r="C171" t="str" cm="1">
        <f t="array" aca="1" ref="C171" ca="1">INDIRECT($A$1&amp;C$1&amp;$A171)</f>
        <v>marche_boussouma</v>
      </c>
      <c r="D171">
        <f t="shared" ca="1" si="34"/>
        <v>0</v>
      </c>
      <c r="E171">
        <f t="shared" ca="1" si="34"/>
        <v>0</v>
      </c>
      <c r="F171">
        <f t="shared" ca="1" si="34"/>
        <v>0</v>
      </c>
      <c r="G171">
        <f t="shared" ca="1" si="34"/>
        <v>0</v>
      </c>
      <c r="H171">
        <f t="shared" ca="1" si="34"/>
        <v>0</v>
      </c>
      <c r="I171">
        <f t="shared" ca="1" si="34"/>
        <v>0</v>
      </c>
      <c r="J171">
        <f t="shared" ca="1" si="34"/>
        <v>0</v>
      </c>
      <c r="K171">
        <f t="shared" ca="1" si="34"/>
        <v>0</v>
      </c>
      <c r="L171">
        <f t="shared" ca="1" si="34"/>
        <v>0</v>
      </c>
      <c r="M171">
        <f t="shared" ca="1" si="34"/>
        <v>0</v>
      </c>
      <c r="N171">
        <f t="shared" ca="1" si="34"/>
        <v>0</v>
      </c>
      <c r="P171" cm="1">
        <f t="array" aca="1" ref="P171" ca="1">INDIRECT($A$1&amp;P$1&amp;$A171)</f>
        <v>0</v>
      </c>
      <c r="Q171" cm="1">
        <f t="array" aca="1" ref="Q171" ca="1">INDIRECT($A$1&amp;Q$1&amp;$A171)</f>
        <v>0</v>
      </c>
      <c r="R171" cm="1">
        <f t="array" aca="1" ref="R171" ca="1">INDIRECT($A$1&amp;R$1&amp;$A171)</f>
        <v>0</v>
      </c>
      <c r="S171" cm="1">
        <f t="array" aca="1" ref="S171" ca="1">INDIRECT($A$1&amp;S$1&amp;$A171)</f>
        <v>0</v>
      </c>
      <c r="T171" cm="1">
        <f t="array" aca="1" ref="T171" ca="1">INDIRECT($A$1&amp;T$1&amp;$A171)</f>
        <v>0</v>
      </c>
      <c r="U171" cm="1">
        <f t="array" aca="1" ref="U171" ca="1">INDIRECT($A$1&amp;U$1&amp;$A171)</f>
        <v>0</v>
      </c>
      <c r="V171" cm="1">
        <f t="array" aca="1" ref="V171" ca="1">INDIRECT($A$1&amp;V$1&amp;$A171)</f>
        <v>0</v>
      </c>
      <c r="W171" cm="1">
        <f t="array" aca="1" ref="W171" ca="1">INDIRECT($A$1&amp;W$1&amp;$A171)</f>
        <v>0</v>
      </c>
      <c r="X171" cm="1">
        <f t="array" aca="1" ref="X171" ca="1">INDIRECT($A$1&amp;X$1&amp;$A171)</f>
        <v>0</v>
      </c>
      <c r="Y171" cm="1">
        <f t="array" aca="1" ref="Y171" ca="1">INDIRECT($A$1&amp;Y$1&amp;$A171)</f>
        <v>0</v>
      </c>
      <c r="Z171" cm="1">
        <f t="array" aca="1" ref="Z171" ca="1">INDIRECT($A$1&amp;Z$1&amp;$A171)</f>
        <v>0</v>
      </c>
      <c r="AA171" cm="1">
        <f t="array" aca="1" ref="AA171" ca="1">INDIRECT($A$1&amp;AA$1&amp;$A171)</f>
        <v>0</v>
      </c>
      <c r="AB171" cm="1">
        <f t="array" aca="1" ref="AB171" ca="1">INDIRECT($A$1&amp;AB$1&amp;$A171)</f>
        <v>0</v>
      </c>
      <c r="AC171" cm="1">
        <f t="array" aca="1" ref="AC171" ca="1">INDIRECT($A$1&amp;AC$1&amp;$A171)</f>
        <v>0</v>
      </c>
      <c r="AD171" cm="1">
        <f t="array" aca="1" ref="AD171" ca="1">INDIRECT($A$1&amp;AD$1&amp;$A171)</f>
        <v>0</v>
      </c>
      <c r="AE171" cm="1">
        <f t="array" aca="1" ref="AE171" ca="1">INDIRECT($A$1&amp;AE$1&amp;$A171)</f>
        <v>0</v>
      </c>
      <c r="AF171" cm="1">
        <f t="array" aca="1" ref="AF171" ca="1">INDIRECT($A$1&amp;AF$1&amp;$A171)</f>
        <v>0</v>
      </c>
      <c r="AG171" cm="1">
        <f t="array" aca="1" ref="AG171" ca="1">INDIRECT($A$1&amp;AG$1&amp;$A171)</f>
        <v>0</v>
      </c>
      <c r="AH171" cm="1">
        <f t="array" aca="1" ref="AH171" ca="1">INDIRECT($A$1&amp;AH$1&amp;$A171)</f>
        <v>0</v>
      </c>
      <c r="AI171" cm="1">
        <f t="array" aca="1" ref="AI171" ca="1">INDIRECT($A$1&amp;AI$1&amp;$A171)</f>
        <v>0</v>
      </c>
      <c r="AJ171" cm="1">
        <f t="array" aca="1" ref="AJ171" ca="1">INDIRECT($A$1&amp;AJ$1&amp;$A171)</f>
        <v>0</v>
      </c>
      <c r="AK171" cm="1">
        <f t="array" aca="1" ref="AK171" ca="1">INDIRECT($A$1&amp;AK$1&amp;$A171)</f>
        <v>0</v>
      </c>
      <c r="AM171">
        <f t="shared" ca="1" si="35"/>
        <v>0</v>
      </c>
      <c r="AN171">
        <f t="shared" ca="1" si="35"/>
        <v>0</v>
      </c>
      <c r="AO171">
        <f t="shared" ca="1" si="35"/>
        <v>0</v>
      </c>
      <c r="AP171">
        <f t="shared" ca="1" si="35"/>
        <v>0</v>
      </c>
      <c r="AQ171">
        <f t="shared" ca="1" si="35"/>
        <v>0</v>
      </c>
      <c r="AR171">
        <f t="shared" ca="1" si="35"/>
        <v>0</v>
      </c>
      <c r="AS171">
        <f t="shared" ca="1" si="35"/>
        <v>0</v>
      </c>
      <c r="AU171" t="str" cm="1">
        <f t="array" aca="1" ref="AU171" ca="1">INDIRECT($A$1&amp;AU$1&amp;$A171)</f>
        <v>disponible</v>
      </c>
      <c r="AV171" t="str" cm="1">
        <f t="array" aca="1" ref="AV171" ca="1">INDIRECT($A$1&amp;AV$1&amp;$A171)</f>
        <v>disponible</v>
      </c>
      <c r="AW171" t="str" cm="1">
        <f t="array" aca="1" ref="AW171" ca="1">INDIRECT($A$1&amp;AW$1&amp;$A171)</f>
        <v>disponible</v>
      </c>
      <c r="AX171" t="str" cm="1">
        <f t="array" aca="1" ref="AX171" ca="1">INDIRECT($A$1&amp;AX$1&amp;$A171)</f>
        <v>disponible</v>
      </c>
      <c r="AY171" t="str" cm="1">
        <f t="array" aca="1" ref="AY171" ca="1">INDIRECT($A$1&amp;AY$1&amp;$A171)</f>
        <v>disponible</v>
      </c>
      <c r="AZ171" t="str" cm="1">
        <f t="array" aca="1" ref="AZ171" ca="1">INDIRECT($A$1&amp;AZ$1&amp;$A171)</f>
        <v>disponible</v>
      </c>
      <c r="BA171" cm="1">
        <f t="array" aca="1" ref="BA171" ca="1">INDIRECT($A$1&amp;BA$1&amp;$A171)</f>
        <v>0</v>
      </c>
      <c r="BB171" cm="1">
        <f t="array" aca="1" ref="BB171" ca="1">INDIRECT($A$1&amp;BB$1&amp;$A171)</f>
        <v>0</v>
      </c>
      <c r="BC171" cm="1">
        <f t="array" aca="1" ref="BC171" ca="1">INDIRECT($A$1&amp;BC$1&amp;$A171)</f>
        <v>0</v>
      </c>
      <c r="BD171" cm="1">
        <f t="array" aca="1" ref="BD171" ca="1">INDIRECT($A$1&amp;BD$1&amp;$A171)</f>
        <v>0</v>
      </c>
      <c r="BE171" cm="1">
        <f t="array" aca="1" ref="BE171" ca="1">INDIRECT($A$1&amp;BE$1&amp;$A171)</f>
        <v>0</v>
      </c>
      <c r="BF171" t="str" cm="1">
        <f t="array" aca="1" ref="BF171" ca="1">INDIRECT($A$1&amp;BF$1&amp;$A171)</f>
        <v>disponible</v>
      </c>
      <c r="BG171" t="str" cm="1">
        <f t="array" aca="1" ref="BG171" ca="1">INDIRECT($A$1&amp;BG$1&amp;$A171)</f>
        <v>disponible</v>
      </c>
      <c r="BH171" t="str" cm="1">
        <f t="array" aca="1" ref="BH171" ca="1">INDIRECT($A$1&amp;BH$1&amp;$A171)</f>
        <v>disponible</v>
      </c>
      <c r="BI171" t="str" cm="1">
        <f t="array" aca="1" ref="BI171" ca="1">INDIRECT($A$1&amp;BI$1&amp;$A171)</f>
        <v>disponible</v>
      </c>
      <c r="BJ171" t="str" cm="1">
        <f t="array" aca="1" ref="BJ171" ca="1">INDIRECT($A$1&amp;BJ$1&amp;$A171)</f>
        <v>disponible</v>
      </c>
      <c r="BK171" t="str" cm="1">
        <f t="array" aca="1" ref="BK171" ca="1">INDIRECT($A$1&amp;BK$1&amp;$A171)</f>
        <v>disponible</v>
      </c>
      <c r="BL171" t="str" cm="1">
        <f t="array" aca="1" ref="BL171" ca="1">INDIRECT($A$1&amp;BL$1&amp;$A171)</f>
        <v>disponible</v>
      </c>
      <c r="BM171" t="str" cm="1">
        <f t="array" aca="1" ref="BM171" ca="1">INDIRECT($A$1&amp;BM$1&amp;$A171)</f>
        <v>disponible</v>
      </c>
      <c r="BN171" t="str" cm="1">
        <f t="array" aca="1" ref="BN171" ca="1">INDIRECT($A$1&amp;BN$1&amp;$A171)</f>
        <v>disponible</v>
      </c>
      <c r="BO171" t="str" cm="1">
        <f t="array" aca="1" ref="BO171" ca="1">INDIRECT($A$1&amp;BO$1&amp;$A171)</f>
        <v>disponible</v>
      </c>
      <c r="BP171" t="str" cm="1">
        <f t="array" aca="1" ref="BP171" ca="1">INDIRECT($A$1&amp;BP$1&amp;$A171)</f>
        <v>disponible</v>
      </c>
      <c r="BQ171" t="str" cm="1">
        <f t="array" aca="1" ref="BQ171" ca="1">INDIRECT($A$1&amp;BQ$1&amp;$A171)</f>
        <v>disponible</v>
      </c>
      <c r="BR171" t="str" cm="1">
        <f t="array" aca="1" ref="BR171" ca="1">INDIRECT($A$1&amp;BR$1&amp;$A171)</f>
        <v>disponible</v>
      </c>
      <c r="BS171" t="str" cm="1">
        <f t="array" aca="1" ref="BS171" ca="1">INDIRECT($A$1&amp;BS$1&amp;$A171)</f>
        <v>disponible</v>
      </c>
      <c r="BT171" t="str" cm="1">
        <f t="array" aca="1" ref="BT171" ca="1">INDIRECT($A$1&amp;BT$1&amp;$A171)</f>
        <v>disponible</v>
      </c>
      <c r="BU171" t="str" cm="1">
        <f t="array" aca="1" ref="BU171" ca="1">INDIRECT($A$1&amp;BU$1&amp;$A171)</f>
        <v>disponible</v>
      </c>
    </row>
    <row r="172" spans="1:73" x14ac:dyDescent="0.35">
      <c r="A172" s="65">
        <f t="shared" si="33"/>
        <v>157</v>
      </c>
      <c r="C172" t="str" cm="1">
        <f t="array" aca="1" ref="C172" ca="1">INDIRECT($A$1&amp;C$1&amp;$A172)</f>
        <v>marche_boussouma</v>
      </c>
      <c r="D172">
        <f t="shared" ca="1" si="34"/>
        <v>0</v>
      </c>
      <c r="E172">
        <f t="shared" ca="1" si="34"/>
        <v>0</v>
      </c>
      <c r="F172">
        <f t="shared" ca="1" si="34"/>
        <v>0</v>
      </c>
      <c r="G172">
        <f t="shared" ca="1" si="34"/>
        <v>0</v>
      </c>
      <c r="H172">
        <f t="shared" ca="1" si="34"/>
        <v>0</v>
      </c>
      <c r="I172">
        <f t="shared" ca="1" si="34"/>
        <v>0</v>
      </c>
      <c r="J172">
        <f t="shared" ca="1" si="34"/>
        <v>0</v>
      </c>
      <c r="K172">
        <f t="shared" ca="1" si="34"/>
        <v>0</v>
      </c>
      <c r="L172">
        <f t="shared" ca="1" si="34"/>
        <v>0</v>
      </c>
      <c r="M172">
        <f t="shared" ca="1" si="34"/>
        <v>0</v>
      </c>
      <c r="N172">
        <f t="shared" ca="1" si="34"/>
        <v>0</v>
      </c>
      <c r="P172" cm="1">
        <f t="array" aca="1" ref="P172" ca="1">INDIRECT($A$1&amp;P$1&amp;$A172)</f>
        <v>0</v>
      </c>
      <c r="Q172" cm="1">
        <f t="array" aca="1" ref="Q172" ca="1">INDIRECT($A$1&amp;Q$1&amp;$A172)</f>
        <v>0</v>
      </c>
      <c r="R172" cm="1">
        <f t="array" aca="1" ref="R172" ca="1">INDIRECT($A$1&amp;R$1&amp;$A172)</f>
        <v>0</v>
      </c>
      <c r="S172" cm="1">
        <f t="array" aca="1" ref="S172" ca="1">INDIRECT($A$1&amp;S$1&amp;$A172)</f>
        <v>0</v>
      </c>
      <c r="T172" cm="1">
        <f t="array" aca="1" ref="T172" ca="1">INDIRECT($A$1&amp;T$1&amp;$A172)</f>
        <v>0</v>
      </c>
      <c r="U172" cm="1">
        <f t="array" aca="1" ref="U172" ca="1">INDIRECT($A$1&amp;U$1&amp;$A172)</f>
        <v>0</v>
      </c>
      <c r="V172" cm="1">
        <f t="array" aca="1" ref="V172" ca="1">INDIRECT($A$1&amp;V$1&amp;$A172)</f>
        <v>0</v>
      </c>
      <c r="W172" cm="1">
        <f t="array" aca="1" ref="W172" ca="1">INDIRECT($A$1&amp;W$1&amp;$A172)</f>
        <v>0</v>
      </c>
      <c r="X172" cm="1">
        <f t="array" aca="1" ref="X172" ca="1">INDIRECT($A$1&amp;X$1&amp;$A172)</f>
        <v>0</v>
      </c>
      <c r="Y172" cm="1">
        <f t="array" aca="1" ref="Y172" ca="1">INDIRECT($A$1&amp;Y$1&amp;$A172)</f>
        <v>0</v>
      </c>
      <c r="Z172" cm="1">
        <f t="array" aca="1" ref="Z172" ca="1">INDIRECT($A$1&amp;Z$1&amp;$A172)</f>
        <v>0</v>
      </c>
      <c r="AA172" cm="1">
        <f t="array" aca="1" ref="AA172" ca="1">INDIRECT($A$1&amp;AA$1&amp;$A172)</f>
        <v>0</v>
      </c>
      <c r="AB172" cm="1">
        <f t="array" aca="1" ref="AB172" ca="1">INDIRECT($A$1&amp;AB$1&amp;$A172)</f>
        <v>0</v>
      </c>
      <c r="AC172" cm="1">
        <f t="array" aca="1" ref="AC172" ca="1">INDIRECT($A$1&amp;AC$1&amp;$A172)</f>
        <v>0</v>
      </c>
      <c r="AD172" cm="1">
        <f t="array" aca="1" ref="AD172" ca="1">INDIRECT($A$1&amp;AD$1&amp;$A172)</f>
        <v>0</v>
      </c>
      <c r="AE172" cm="1">
        <f t="array" aca="1" ref="AE172" ca="1">INDIRECT($A$1&amp;AE$1&amp;$A172)</f>
        <v>0</v>
      </c>
      <c r="AF172" cm="1">
        <f t="array" aca="1" ref="AF172" ca="1">INDIRECT($A$1&amp;AF$1&amp;$A172)</f>
        <v>0</v>
      </c>
      <c r="AG172" cm="1">
        <f t="array" aca="1" ref="AG172" ca="1">INDIRECT($A$1&amp;AG$1&amp;$A172)</f>
        <v>0</v>
      </c>
      <c r="AH172" cm="1">
        <f t="array" aca="1" ref="AH172" ca="1">INDIRECT($A$1&amp;AH$1&amp;$A172)</f>
        <v>0</v>
      </c>
      <c r="AI172" cm="1">
        <f t="array" aca="1" ref="AI172" ca="1">INDIRECT($A$1&amp;AI$1&amp;$A172)</f>
        <v>0</v>
      </c>
      <c r="AJ172" cm="1">
        <f t="array" aca="1" ref="AJ172" ca="1">INDIRECT($A$1&amp;AJ$1&amp;$A172)</f>
        <v>0</v>
      </c>
      <c r="AK172" cm="1">
        <f t="array" aca="1" ref="AK172" ca="1">INDIRECT($A$1&amp;AK$1&amp;$A172)</f>
        <v>0</v>
      </c>
      <c r="AM172">
        <f t="shared" ca="1" si="35"/>
        <v>0</v>
      </c>
      <c r="AN172">
        <f t="shared" ca="1" si="35"/>
        <v>0</v>
      </c>
      <c r="AO172">
        <f t="shared" ca="1" si="35"/>
        <v>0</v>
      </c>
      <c r="AP172">
        <f t="shared" ca="1" si="35"/>
        <v>0</v>
      </c>
      <c r="AQ172">
        <f t="shared" ca="1" si="35"/>
        <v>0</v>
      </c>
      <c r="AR172">
        <f t="shared" ca="1" si="35"/>
        <v>0</v>
      </c>
      <c r="AS172">
        <f t="shared" ca="1" si="35"/>
        <v>0</v>
      </c>
      <c r="AU172" t="str" cm="1">
        <f t="array" aca="1" ref="AU172" ca="1">INDIRECT($A$1&amp;AU$1&amp;$A172)</f>
        <v>disponible</v>
      </c>
      <c r="AV172" t="str" cm="1">
        <f t="array" aca="1" ref="AV172" ca="1">INDIRECT($A$1&amp;AV$1&amp;$A172)</f>
        <v>disponible</v>
      </c>
      <c r="AW172" t="str" cm="1">
        <f t="array" aca="1" ref="AW172" ca="1">INDIRECT($A$1&amp;AW$1&amp;$A172)</f>
        <v>disponible</v>
      </c>
      <c r="AX172" t="str" cm="1">
        <f t="array" aca="1" ref="AX172" ca="1">INDIRECT($A$1&amp;AX$1&amp;$A172)</f>
        <v>disponible</v>
      </c>
      <c r="AY172" t="str" cm="1">
        <f t="array" aca="1" ref="AY172" ca="1">INDIRECT($A$1&amp;AY$1&amp;$A172)</f>
        <v>disponible</v>
      </c>
      <c r="AZ172" t="str" cm="1">
        <f t="array" aca="1" ref="AZ172" ca="1">INDIRECT($A$1&amp;AZ$1&amp;$A172)</f>
        <v>disponible</v>
      </c>
      <c r="BA172" cm="1">
        <f t="array" aca="1" ref="BA172" ca="1">INDIRECT($A$1&amp;BA$1&amp;$A172)</f>
        <v>0</v>
      </c>
      <c r="BB172" cm="1">
        <f t="array" aca="1" ref="BB172" ca="1">INDIRECT($A$1&amp;BB$1&amp;$A172)</f>
        <v>0</v>
      </c>
      <c r="BC172" cm="1">
        <f t="array" aca="1" ref="BC172" ca="1">INDIRECT($A$1&amp;BC$1&amp;$A172)</f>
        <v>0</v>
      </c>
      <c r="BD172" cm="1">
        <f t="array" aca="1" ref="BD172" ca="1">INDIRECT($A$1&amp;BD$1&amp;$A172)</f>
        <v>0</v>
      </c>
      <c r="BE172" cm="1">
        <f t="array" aca="1" ref="BE172" ca="1">INDIRECT($A$1&amp;BE$1&amp;$A172)</f>
        <v>0</v>
      </c>
      <c r="BF172" t="str" cm="1">
        <f t="array" aca="1" ref="BF172" ca="1">INDIRECT($A$1&amp;BF$1&amp;$A172)</f>
        <v>disponible</v>
      </c>
      <c r="BG172" t="str" cm="1">
        <f t="array" aca="1" ref="BG172" ca="1">INDIRECT($A$1&amp;BG$1&amp;$A172)</f>
        <v>disponible</v>
      </c>
      <c r="BH172" t="str" cm="1">
        <f t="array" aca="1" ref="BH172" ca="1">INDIRECT($A$1&amp;BH$1&amp;$A172)</f>
        <v>disponible</v>
      </c>
      <c r="BI172" t="str" cm="1">
        <f t="array" aca="1" ref="BI172" ca="1">INDIRECT($A$1&amp;BI$1&amp;$A172)</f>
        <v>disponible</v>
      </c>
      <c r="BJ172" t="str" cm="1">
        <f t="array" aca="1" ref="BJ172" ca="1">INDIRECT($A$1&amp;BJ$1&amp;$A172)</f>
        <v>disponible</v>
      </c>
      <c r="BK172" t="str" cm="1">
        <f t="array" aca="1" ref="BK172" ca="1">INDIRECT($A$1&amp;BK$1&amp;$A172)</f>
        <v>disponible</v>
      </c>
      <c r="BL172" t="str" cm="1">
        <f t="array" aca="1" ref="BL172" ca="1">INDIRECT($A$1&amp;BL$1&amp;$A172)</f>
        <v>disponible</v>
      </c>
      <c r="BM172" t="str" cm="1">
        <f t="array" aca="1" ref="BM172" ca="1">INDIRECT($A$1&amp;BM$1&amp;$A172)</f>
        <v>disponible</v>
      </c>
      <c r="BN172" t="str" cm="1">
        <f t="array" aca="1" ref="BN172" ca="1">INDIRECT($A$1&amp;BN$1&amp;$A172)</f>
        <v>disponible</v>
      </c>
      <c r="BO172" t="str" cm="1">
        <f t="array" aca="1" ref="BO172" ca="1">INDIRECT($A$1&amp;BO$1&amp;$A172)</f>
        <v>disponible</v>
      </c>
      <c r="BP172" t="str" cm="1">
        <f t="array" aca="1" ref="BP172" ca="1">INDIRECT($A$1&amp;BP$1&amp;$A172)</f>
        <v>disponible</v>
      </c>
      <c r="BQ172" t="str" cm="1">
        <f t="array" aca="1" ref="BQ172" ca="1">INDIRECT($A$1&amp;BQ$1&amp;$A172)</f>
        <v>disponible</v>
      </c>
      <c r="BR172" t="str" cm="1">
        <f t="array" aca="1" ref="BR172" ca="1">INDIRECT($A$1&amp;BR$1&amp;$A172)</f>
        <v>disponible</v>
      </c>
      <c r="BS172" t="str" cm="1">
        <f t="array" aca="1" ref="BS172" ca="1">INDIRECT($A$1&amp;BS$1&amp;$A172)</f>
        <v>disponible</v>
      </c>
      <c r="BT172" t="str" cm="1">
        <f t="array" aca="1" ref="BT172" ca="1">INDIRECT($A$1&amp;BT$1&amp;$A172)</f>
        <v>disponible</v>
      </c>
      <c r="BU172" t="str" cm="1">
        <f t="array" aca="1" ref="BU172" ca="1">INDIRECT($A$1&amp;BU$1&amp;$A172)</f>
        <v>disponible</v>
      </c>
    </row>
    <row r="173" spans="1:73" x14ac:dyDescent="0.35">
      <c r="A173" s="65">
        <f t="shared" si="33"/>
        <v>158</v>
      </c>
      <c r="C173" t="str" cm="1">
        <f t="array" aca="1" ref="C173" ca="1">INDIRECT($A$1&amp;C$1&amp;$A173)</f>
        <v>marche_boussouma</v>
      </c>
      <c r="D173">
        <f t="shared" ca="1" si="34"/>
        <v>0</v>
      </c>
      <c r="E173">
        <f t="shared" ca="1" si="34"/>
        <v>0</v>
      </c>
      <c r="F173">
        <f t="shared" ca="1" si="34"/>
        <v>0</v>
      </c>
      <c r="G173">
        <f t="shared" ca="1" si="34"/>
        <v>0</v>
      </c>
      <c r="H173">
        <f t="shared" ca="1" si="34"/>
        <v>0</v>
      </c>
      <c r="I173">
        <f t="shared" ca="1" si="34"/>
        <v>0</v>
      </c>
      <c r="J173">
        <f t="shared" ca="1" si="34"/>
        <v>0</v>
      </c>
      <c r="K173">
        <f t="shared" ca="1" si="34"/>
        <v>0</v>
      </c>
      <c r="L173">
        <f t="shared" ca="1" si="34"/>
        <v>0</v>
      </c>
      <c r="M173">
        <f t="shared" ca="1" si="34"/>
        <v>0</v>
      </c>
      <c r="N173">
        <f t="shared" ca="1" si="34"/>
        <v>0</v>
      </c>
      <c r="P173" cm="1">
        <f t="array" aca="1" ref="P173" ca="1">INDIRECT($A$1&amp;P$1&amp;$A173)</f>
        <v>0</v>
      </c>
      <c r="Q173" cm="1">
        <f t="array" aca="1" ref="Q173" ca="1">INDIRECT($A$1&amp;Q$1&amp;$A173)</f>
        <v>0</v>
      </c>
      <c r="R173" cm="1">
        <f t="array" aca="1" ref="R173" ca="1">INDIRECT($A$1&amp;R$1&amp;$A173)</f>
        <v>0</v>
      </c>
      <c r="S173" cm="1">
        <f t="array" aca="1" ref="S173" ca="1">INDIRECT($A$1&amp;S$1&amp;$A173)</f>
        <v>0</v>
      </c>
      <c r="T173" cm="1">
        <f t="array" aca="1" ref="T173" ca="1">INDIRECT($A$1&amp;T$1&amp;$A173)</f>
        <v>0</v>
      </c>
      <c r="U173" cm="1">
        <f t="array" aca="1" ref="U173" ca="1">INDIRECT($A$1&amp;U$1&amp;$A173)</f>
        <v>0</v>
      </c>
      <c r="V173" cm="1">
        <f t="array" aca="1" ref="V173" ca="1">INDIRECT($A$1&amp;V$1&amp;$A173)</f>
        <v>0</v>
      </c>
      <c r="W173" cm="1">
        <f t="array" aca="1" ref="W173" ca="1">INDIRECT($A$1&amp;W$1&amp;$A173)</f>
        <v>0</v>
      </c>
      <c r="X173" cm="1">
        <f t="array" aca="1" ref="X173" ca="1">INDIRECT($A$1&amp;X$1&amp;$A173)</f>
        <v>0</v>
      </c>
      <c r="Y173" cm="1">
        <f t="array" aca="1" ref="Y173" ca="1">INDIRECT($A$1&amp;Y$1&amp;$A173)</f>
        <v>0</v>
      </c>
      <c r="Z173" cm="1">
        <f t="array" aca="1" ref="Z173" ca="1">INDIRECT($A$1&amp;Z$1&amp;$A173)</f>
        <v>0</v>
      </c>
      <c r="AA173" cm="1">
        <f t="array" aca="1" ref="AA173" ca="1">INDIRECT($A$1&amp;AA$1&amp;$A173)</f>
        <v>0</v>
      </c>
      <c r="AB173" cm="1">
        <f t="array" aca="1" ref="AB173" ca="1">INDIRECT($A$1&amp;AB$1&amp;$A173)</f>
        <v>0</v>
      </c>
      <c r="AC173" cm="1">
        <f t="array" aca="1" ref="AC173" ca="1">INDIRECT($A$1&amp;AC$1&amp;$A173)</f>
        <v>0</v>
      </c>
      <c r="AD173" cm="1">
        <f t="array" aca="1" ref="AD173" ca="1">INDIRECT($A$1&amp;AD$1&amp;$A173)</f>
        <v>0</v>
      </c>
      <c r="AE173" cm="1">
        <f t="array" aca="1" ref="AE173" ca="1">INDIRECT($A$1&amp;AE$1&amp;$A173)</f>
        <v>0</v>
      </c>
      <c r="AF173" cm="1">
        <f t="array" aca="1" ref="AF173" ca="1">INDIRECT($A$1&amp;AF$1&amp;$A173)</f>
        <v>0</v>
      </c>
      <c r="AG173" cm="1">
        <f t="array" aca="1" ref="AG173" ca="1">INDIRECT($A$1&amp;AG$1&amp;$A173)</f>
        <v>0</v>
      </c>
      <c r="AH173" cm="1">
        <f t="array" aca="1" ref="AH173" ca="1">INDIRECT($A$1&amp;AH$1&amp;$A173)</f>
        <v>0</v>
      </c>
      <c r="AI173" cm="1">
        <f t="array" aca="1" ref="AI173" ca="1">INDIRECT($A$1&amp;AI$1&amp;$A173)</f>
        <v>0</v>
      </c>
      <c r="AJ173" cm="1">
        <f t="array" aca="1" ref="AJ173" ca="1">INDIRECT($A$1&amp;AJ$1&amp;$A173)</f>
        <v>0</v>
      </c>
      <c r="AK173" cm="1">
        <f t="array" aca="1" ref="AK173" ca="1">INDIRECT($A$1&amp;AK$1&amp;$A173)</f>
        <v>0</v>
      </c>
      <c r="AM173">
        <f t="shared" ca="1" si="35"/>
        <v>0</v>
      </c>
      <c r="AN173">
        <f t="shared" ca="1" si="35"/>
        <v>0</v>
      </c>
      <c r="AO173">
        <f t="shared" ca="1" si="35"/>
        <v>0</v>
      </c>
      <c r="AP173">
        <f t="shared" ca="1" si="35"/>
        <v>0</v>
      </c>
      <c r="AQ173">
        <f t="shared" ca="1" si="35"/>
        <v>0</v>
      </c>
      <c r="AR173">
        <f t="shared" ca="1" si="35"/>
        <v>0</v>
      </c>
      <c r="AS173">
        <f t="shared" ca="1" si="35"/>
        <v>0</v>
      </c>
      <c r="AU173" t="str" cm="1">
        <f t="array" aca="1" ref="AU173" ca="1">INDIRECT($A$1&amp;AU$1&amp;$A173)</f>
        <v>disponible</v>
      </c>
      <c r="AV173" t="str" cm="1">
        <f t="array" aca="1" ref="AV173" ca="1">INDIRECT($A$1&amp;AV$1&amp;$A173)</f>
        <v>disponible</v>
      </c>
      <c r="AW173" t="str" cm="1">
        <f t="array" aca="1" ref="AW173" ca="1">INDIRECT($A$1&amp;AW$1&amp;$A173)</f>
        <v>disponible</v>
      </c>
      <c r="AX173" t="str" cm="1">
        <f t="array" aca="1" ref="AX173" ca="1">INDIRECT($A$1&amp;AX$1&amp;$A173)</f>
        <v>disponible</v>
      </c>
      <c r="AY173" t="str" cm="1">
        <f t="array" aca="1" ref="AY173" ca="1">INDIRECT($A$1&amp;AY$1&amp;$A173)</f>
        <v>disponible</v>
      </c>
      <c r="AZ173" t="str" cm="1">
        <f t="array" aca="1" ref="AZ173" ca="1">INDIRECT($A$1&amp;AZ$1&amp;$A173)</f>
        <v>disponible</v>
      </c>
      <c r="BA173" cm="1">
        <f t="array" aca="1" ref="BA173" ca="1">INDIRECT($A$1&amp;BA$1&amp;$A173)</f>
        <v>0</v>
      </c>
      <c r="BB173" cm="1">
        <f t="array" aca="1" ref="BB173" ca="1">INDIRECT($A$1&amp;BB$1&amp;$A173)</f>
        <v>0</v>
      </c>
      <c r="BC173" cm="1">
        <f t="array" aca="1" ref="BC173" ca="1">INDIRECT($A$1&amp;BC$1&amp;$A173)</f>
        <v>0</v>
      </c>
      <c r="BD173" cm="1">
        <f t="array" aca="1" ref="BD173" ca="1">INDIRECT($A$1&amp;BD$1&amp;$A173)</f>
        <v>0</v>
      </c>
      <c r="BE173" cm="1">
        <f t="array" aca="1" ref="BE173" ca="1">INDIRECT($A$1&amp;BE$1&amp;$A173)</f>
        <v>0</v>
      </c>
      <c r="BF173" t="str" cm="1">
        <f t="array" aca="1" ref="BF173" ca="1">INDIRECT($A$1&amp;BF$1&amp;$A173)</f>
        <v>disponible</v>
      </c>
      <c r="BG173" t="str" cm="1">
        <f t="array" aca="1" ref="BG173" ca="1">INDIRECT($A$1&amp;BG$1&amp;$A173)</f>
        <v>disponible</v>
      </c>
      <c r="BH173" t="str" cm="1">
        <f t="array" aca="1" ref="BH173" ca="1">INDIRECT($A$1&amp;BH$1&amp;$A173)</f>
        <v>disponible</v>
      </c>
      <c r="BI173" t="str" cm="1">
        <f t="array" aca="1" ref="BI173" ca="1">INDIRECT($A$1&amp;BI$1&amp;$A173)</f>
        <v>disponible</v>
      </c>
      <c r="BJ173" t="str" cm="1">
        <f t="array" aca="1" ref="BJ173" ca="1">INDIRECT($A$1&amp;BJ$1&amp;$A173)</f>
        <v>disponible</v>
      </c>
      <c r="BK173" t="str" cm="1">
        <f t="array" aca="1" ref="BK173" ca="1">INDIRECT($A$1&amp;BK$1&amp;$A173)</f>
        <v>disponible</v>
      </c>
      <c r="BL173" t="str" cm="1">
        <f t="array" aca="1" ref="BL173" ca="1">INDIRECT($A$1&amp;BL$1&amp;$A173)</f>
        <v>disponible</v>
      </c>
      <c r="BM173" t="str" cm="1">
        <f t="array" aca="1" ref="BM173" ca="1">INDIRECT($A$1&amp;BM$1&amp;$A173)</f>
        <v>disponible</v>
      </c>
      <c r="BN173" t="str" cm="1">
        <f t="array" aca="1" ref="BN173" ca="1">INDIRECT($A$1&amp;BN$1&amp;$A173)</f>
        <v>disponible</v>
      </c>
      <c r="BO173" t="str" cm="1">
        <f t="array" aca="1" ref="BO173" ca="1">INDIRECT($A$1&amp;BO$1&amp;$A173)</f>
        <v>disponible</v>
      </c>
      <c r="BP173" t="str" cm="1">
        <f t="array" aca="1" ref="BP173" ca="1">INDIRECT($A$1&amp;BP$1&amp;$A173)</f>
        <v>disponible</v>
      </c>
      <c r="BQ173" t="str" cm="1">
        <f t="array" aca="1" ref="BQ173" ca="1">INDIRECT($A$1&amp;BQ$1&amp;$A173)</f>
        <v>disponible</v>
      </c>
      <c r="BR173" t="str" cm="1">
        <f t="array" aca="1" ref="BR173" ca="1">INDIRECT($A$1&amp;BR$1&amp;$A173)</f>
        <v>disponible</v>
      </c>
      <c r="BS173" t="str" cm="1">
        <f t="array" aca="1" ref="BS173" ca="1">INDIRECT($A$1&amp;BS$1&amp;$A173)</f>
        <v>disponible</v>
      </c>
      <c r="BT173" t="str" cm="1">
        <f t="array" aca="1" ref="BT173" ca="1">INDIRECT($A$1&amp;BT$1&amp;$A173)</f>
        <v>disponible</v>
      </c>
      <c r="BU173" t="str" cm="1">
        <f t="array" aca="1" ref="BU173" ca="1">INDIRECT($A$1&amp;BU$1&amp;$A173)</f>
        <v>disponible</v>
      </c>
    </row>
    <row r="174" spans="1:73" x14ac:dyDescent="0.35">
      <c r="A174" s="65">
        <f t="shared" si="33"/>
        <v>159</v>
      </c>
      <c r="C174" t="str" cm="1">
        <f t="array" aca="1" ref="C174" ca="1">INDIRECT($A$1&amp;C$1&amp;$A174)</f>
        <v>marche_boussouma</v>
      </c>
      <c r="D174">
        <f t="shared" ca="1" si="34"/>
        <v>0</v>
      </c>
      <c r="E174">
        <f t="shared" ca="1" si="34"/>
        <v>0</v>
      </c>
      <c r="F174">
        <f t="shared" ca="1" si="34"/>
        <v>1</v>
      </c>
      <c r="G174">
        <f t="shared" ca="1" si="34"/>
        <v>0</v>
      </c>
      <c r="H174">
        <f t="shared" ca="1" si="34"/>
        <v>0</v>
      </c>
      <c r="I174">
        <f t="shared" ca="1" si="34"/>
        <v>0</v>
      </c>
      <c r="J174">
        <f t="shared" ca="1" si="34"/>
        <v>1</v>
      </c>
      <c r="K174">
        <f t="shared" ca="1" si="34"/>
        <v>0</v>
      </c>
      <c r="L174">
        <f t="shared" ca="1" si="34"/>
        <v>0</v>
      </c>
      <c r="M174">
        <f t="shared" ca="1" si="34"/>
        <v>0</v>
      </c>
      <c r="N174">
        <f t="shared" ca="1" si="34"/>
        <v>0</v>
      </c>
      <c r="P174" cm="1">
        <f t="array" aca="1" ref="P174" ca="1">INDIRECT($A$1&amp;P$1&amp;$A174)</f>
        <v>0</v>
      </c>
      <c r="Q174" cm="1">
        <f t="array" aca="1" ref="Q174" ca="1">INDIRECT($A$1&amp;Q$1&amp;$A174)</f>
        <v>0</v>
      </c>
      <c r="R174" cm="1">
        <f t="array" aca="1" ref="R174" ca="1">INDIRECT($A$1&amp;R$1&amp;$A174)</f>
        <v>0</v>
      </c>
      <c r="S174" cm="1">
        <f t="array" aca="1" ref="S174" ca="1">INDIRECT($A$1&amp;S$1&amp;$A174)</f>
        <v>0</v>
      </c>
      <c r="T174" cm="1">
        <f t="array" aca="1" ref="T174" ca="1">INDIRECT($A$1&amp;T$1&amp;$A174)</f>
        <v>0</v>
      </c>
      <c r="U174" cm="1">
        <f t="array" aca="1" ref="U174" ca="1">INDIRECT($A$1&amp;U$1&amp;$A174)</f>
        <v>0</v>
      </c>
      <c r="V174" cm="1">
        <f t="array" aca="1" ref="V174" ca="1">INDIRECT($A$1&amp;V$1&amp;$A174)</f>
        <v>0</v>
      </c>
      <c r="W174" t="str" cm="1">
        <f t="array" aca="1" ref="W174" ca="1">INDIRECT($A$1&amp;W$1&amp;$A174)</f>
        <v>disponible</v>
      </c>
      <c r="X174" t="str" cm="1">
        <f t="array" aca="1" ref="X174" ca="1">INDIRECT($A$1&amp;X$1&amp;$A174)</f>
        <v>disponible</v>
      </c>
      <c r="Y174" t="str" cm="1">
        <f t="array" aca="1" ref="Y174" ca="1">INDIRECT($A$1&amp;Y$1&amp;$A174)</f>
        <v>disponible</v>
      </c>
      <c r="Z174" t="str" cm="1">
        <f t="array" aca="1" ref="Z174" ca="1">INDIRECT($A$1&amp;Z$1&amp;$A174)</f>
        <v>disponible</v>
      </c>
      <c r="AA174" t="str" cm="1">
        <f t="array" aca="1" ref="AA174" ca="1">INDIRECT($A$1&amp;AA$1&amp;$A174)</f>
        <v>disponible</v>
      </c>
      <c r="AB174" t="str" cm="1">
        <f t="array" aca="1" ref="AB174" ca="1">INDIRECT($A$1&amp;AB$1&amp;$A174)</f>
        <v>disponible</v>
      </c>
      <c r="AC174" t="str" cm="1">
        <f t="array" aca="1" ref="AC174" ca="1">INDIRECT($A$1&amp;AC$1&amp;$A174)</f>
        <v>disponible</v>
      </c>
      <c r="AD174" t="str" cm="1">
        <f t="array" aca="1" ref="AD174" ca="1">INDIRECT($A$1&amp;AD$1&amp;$A174)</f>
        <v>disponible</v>
      </c>
      <c r="AE174" t="str" cm="1">
        <f t="array" aca="1" ref="AE174" ca="1">INDIRECT($A$1&amp;AE$1&amp;$A174)</f>
        <v>disponible</v>
      </c>
      <c r="AF174" t="str" cm="1">
        <f t="array" aca="1" ref="AF174" ca="1">INDIRECT($A$1&amp;AF$1&amp;$A174)</f>
        <v>disponible</v>
      </c>
      <c r="AG174" t="str" cm="1">
        <f t="array" aca="1" ref="AG174" ca="1">INDIRECT($A$1&amp;AG$1&amp;$A174)</f>
        <v>disponible</v>
      </c>
      <c r="AH174" t="str" cm="1">
        <f t="array" aca="1" ref="AH174" ca="1">INDIRECT($A$1&amp;AH$1&amp;$A174)</f>
        <v>disponible</v>
      </c>
      <c r="AI174" t="str" cm="1">
        <f t="array" aca="1" ref="AI174" ca="1">INDIRECT($A$1&amp;AI$1&amp;$A174)</f>
        <v>disponible</v>
      </c>
      <c r="AJ174" t="str" cm="1">
        <f t="array" aca="1" ref="AJ174" ca="1">INDIRECT($A$1&amp;AJ$1&amp;$A174)</f>
        <v>disponible</v>
      </c>
      <c r="AK174" t="str" cm="1">
        <f t="array" aca="1" ref="AK174" ca="1">INDIRECT($A$1&amp;AK$1&amp;$A174)</f>
        <v>disponible</v>
      </c>
      <c r="AM174">
        <f t="shared" ca="1" si="35"/>
        <v>0</v>
      </c>
      <c r="AN174">
        <f t="shared" ca="1" si="35"/>
        <v>0</v>
      </c>
      <c r="AO174">
        <f t="shared" ca="1" si="35"/>
        <v>0</v>
      </c>
      <c r="AP174">
        <f t="shared" ca="1" si="35"/>
        <v>0</v>
      </c>
      <c r="AQ174">
        <f t="shared" ca="1" si="35"/>
        <v>0</v>
      </c>
      <c r="AR174">
        <f t="shared" ca="1" si="35"/>
        <v>0</v>
      </c>
      <c r="AS174">
        <f t="shared" ca="1" si="35"/>
        <v>0</v>
      </c>
      <c r="AU174" cm="1">
        <f t="array" aca="1" ref="AU174" ca="1">INDIRECT($A$1&amp;AU$1&amp;$A174)</f>
        <v>0</v>
      </c>
      <c r="AV174" cm="1">
        <f t="array" aca="1" ref="AV174" ca="1">INDIRECT($A$1&amp;AV$1&amp;$A174)</f>
        <v>0</v>
      </c>
      <c r="AW174" cm="1">
        <f t="array" aca="1" ref="AW174" ca="1">INDIRECT($A$1&amp;AW$1&amp;$A174)</f>
        <v>0</v>
      </c>
      <c r="AX174" cm="1">
        <f t="array" aca="1" ref="AX174" ca="1">INDIRECT($A$1&amp;AX$1&amp;$A174)</f>
        <v>0</v>
      </c>
      <c r="AY174" cm="1">
        <f t="array" aca="1" ref="AY174" ca="1">INDIRECT($A$1&amp;AY$1&amp;$A174)</f>
        <v>0</v>
      </c>
      <c r="AZ174" cm="1">
        <f t="array" aca="1" ref="AZ174" ca="1">INDIRECT($A$1&amp;AZ$1&amp;$A174)</f>
        <v>0</v>
      </c>
      <c r="BA174" cm="1">
        <f t="array" aca="1" ref="BA174" ca="1">INDIRECT($A$1&amp;BA$1&amp;$A174)</f>
        <v>0</v>
      </c>
      <c r="BB174" cm="1">
        <f t="array" aca="1" ref="BB174" ca="1">INDIRECT($A$1&amp;BB$1&amp;$A174)</f>
        <v>0</v>
      </c>
      <c r="BC174" cm="1">
        <f t="array" aca="1" ref="BC174" ca="1">INDIRECT($A$1&amp;BC$1&amp;$A174)</f>
        <v>0</v>
      </c>
      <c r="BD174" cm="1">
        <f t="array" aca="1" ref="BD174" ca="1">INDIRECT($A$1&amp;BD$1&amp;$A174)</f>
        <v>0</v>
      </c>
      <c r="BE174" cm="1">
        <f t="array" aca="1" ref="BE174" ca="1">INDIRECT($A$1&amp;BE$1&amp;$A174)</f>
        <v>0</v>
      </c>
      <c r="BF174" cm="1">
        <f t="array" aca="1" ref="BF174" ca="1">INDIRECT($A$1&amp;BF$1&amp;$A174)</f>
        <v>0</v>
      </c>
      <c r="BG174" cm="1">
        <f t="array" aca="1" ref="BG174" ca="1">INDIRECT($A$1&amp;BG$1&amp;$A174)</f>
        <v>0</v>
      </c>
      <c r="BH174" cm="1">
        <f t="array" aca="1" ref="BH174" ca="1">INDIRECT($A$1&amp;BH$1&amp;$A174)</f>
        <v>0</v>
      </c>
      <c r="BI174" cm="1">
        <f t="array" aca="1" ref="BI174" ca="1">INDIRECT($A$1&amp;BI$1&amp;$A174)</f>
        <v>0</v>
      </c>
      <c r="BJ174" cm="1">
        <f t="array" aca="1" ref="BJ174" ca="1">INDIRECT($A$1&amp;BJ$1&amp;$A174)</f>
        <v>0</v>
      </c>
      <c r="BK174" cm="1">
        <f t="array" aca="1" ref="BK174" ca="1">INDIRECT($A$1&amp;BK$1&amp;$A174)</f>
        <v>0</v>
      </c>
      <c r="BL174" cm="1">
        <f t="array" aca="1" ref="BL174" ca="1">INDIRECT($A$1&amp;BL$1&amp;$A174)</f>
        <v>0</v>
      </c>
      <c r="BM174" cm="1">
        <f t="array" aca="1" ref="BM174" ca="1">INDIRECT($A$1&amp;BM$1&amp;$A174)</f>
        <v>0</v>
      </c>
      <c r="BN174" cm="1">
        <f t="array" aca="1" ref="BN174" ca="1">INDIRECT($A$1&amp;BN$1&amp;$A174)</f>
        <v>0</v>
      </c>
      <c r="BO174" cm="1">
        <f t="array" aca="1" ref="BO174" ca="1">INDIRECT($A$1&amp;BO$1&amp;$A174)</f>
        <v>0</v>
      </c>
      <c r="BP174" cm="1">
        <f t="array" aca="1" ref="BP174" ca="1">INDIRECT($A$1&amp;BP$1&amp;$A174)</f>
        <v>0</v>
      </c>
      <c r="BQ174" cm="1">
        <f t="array" aca="1" ref="BQ174" ca="1">INDIRECT($A$1&amp;BQ$1&amp;$A174)</f>
        <v>0</v>
      </c>
      <c r="BR174" cm="1">
        <f t="array" aca="1" ref="BR174" ca="1">INDIRECT($A$1&amp;BR$1&amp;$A174)</f>
        <v>0</v>
      </c>
      <c r="BS174" cm="1">
        <f t="array" aca="1" ref="BS174" ca="1">INDIRECT($A$1&amp;BS$1&amp;$A174)</f>
        <v>0</v>
      </c>
      <c r="BT174" cm="1">
        <f t="array" aca="1" ref="BT174" ca="1">INDIRECT($A$1&amp;BT$1&amp;$A174)</f>
        <v>0</v>
      </c>
      <c r="BU174" cm="1">
        <f t="array" aca="1" ref="BU174" ca="1">INDIRECT($A$1&amp;BU$1&amp;$A174)</f>
        <v>0</v>
      </c>
    </row>
    <row r="175" spans="1:73" x14ac:dyDescent="0.35">
      <c r="A175" s="65">
        <f t="shared" si="33"/>
        <v>160</v>
      </c>
      <c r="C175" t="str" cm="1">
        <f t="array" aca="1" ref="C175" ca="1">INDIRECT($A$1&amp;C$1&amp;$A175)</f>
        <v>marche_boussouma</v>
      </c>
      <c r="D175">
        <f t="shared" ca="1" si="34"/>
        <v>0</v>
      </c>
      <c r="E175">
        <f t="shared" ca="1" si="34"/>
        <v>0</v>
      </c>
      <c r="F175">
        <f t="shared" ca="1" si="34"/>
        <v>0</v>
      </c>
      <c r="G175">
        <f t="shared" ca="1" si="34"/>
        <v>0</v>
      </c>
      <c r="H175">
        <f t="shared" ca="1" si="34"/>
        <v>0</v>
      </c>
      <c r="I175">
        <f t="shared" ca="1" si="34"/>
        <v>0</v>
      </c>
      <c r="J175">
        <f t="shared" ca="1" si="34"/>
        <v>0</v>
      </c>
      <c r="K175">
        <f t="shared" ca="1" si="34"/>
        <v>0</v>
      </c>
      <c r="L175">
        <f t="shared" ca="1" si="34"/>
        <v>0</v>
      </c>
      <c r="M175">
        <f t="shared" ca="1" si="34"/>
        <v>0</v>
      </c>
      <c r="N175">
        <f t="shared" ca="1" si="34"/>
        <v>0</v>
      </c>
      <c r="P175" cm="1">
        <f t="array" aca="1" ref="P175" ca="1">INDIRECT($A$1&amp;P$1&amp;$A175)</f>
        <v>0</v>
      </c>
      <c r="Q175" cm="1">
        <f t="array" aca="1" ref="Q175" ca="1">INDIRECT($A$1&amp;Q$1&amp;$A175)</f>
        <v>0</v>
      </c>
      <c r="R175" cm="1">
        <f t="array" aca="1" ref="R175" ca="1">INDIRECT($A$1&amp;R$1&amp;$A175)</f>
        <v>0</v>
      </c>
      <c r="S175" cm="1">
        <f t="array" aca="1" ref="S175" ca="1">INDIRECT($A$1&amp;S$1&amp;$A175)</f>
        <v>0</v>
      </c>
      <c r="T175" cm="1">
        <f t="array" aca="1" ref="T175" ca="1">INDIRECT($A$1&amp;T$1&amp;$A175)</f>
        <v>0</v>
      </c>
      <c r="U175" cm="1">
        <f t="array" aca="1" ref="U175" ca="1">INDIRECT($A$1&amp;U$1&amp;$A175)</f>
        <v>0</v>
      </c>
      <c r="V175" cm="1">
        <f t="array" aca="1" ref="V175" ca="1">INDIRECT($A$1&amp;V$1&amp;$A175)</f>
        <v>0</v>
      </c>
      <c r="W175" t="str" cm="1">
        <f t="array" aca="1" ref="W175" ca="1">INDIRECT($A$1&amp;W$1&amp;$A175)</f>
        <v>disponible</v>
      </c>
      <c r="X175" t="str" cm="1">
        <f t="array" aca="1" ref="X175" ca="1">INDIRECT($A$1&amp;X$1&amp;$A175)</f>
        <v>disponible</v>
      </c>
      <c r="Y175" t="str" cm="1">
        <f t="array" aca="1" ref="Y175" ca="1">INDIRECT($A$1&amp;Y$1&amp;$A175)</f>
        <v>disponible</v>
      </c>
      <c r="Z175" t="str" cm="1">
        <f t="array" aca="1" ref="Z175" ca="1">INDIRECT($A$1&amp;Z$1&amp;$A175)</f>
        <v>disponible</v>
      </c>
      <c r="AA175" t="str" cm="1">
        <f t="array" aca="1" ref="AA175" ca="1">INDIRECT($A$1&amp;AA$1&amp;$A175)</f>
        <v>disponible</v>
      </c>
      <c r="AB175" t="str" cm="1">
        <f t="array" aca="1" ref="AB175" ca="1">INDIRECT($A$1&amp;AB$1&amp;$A175)</f>
        <v>disponible</v>
      </c>
      <c r="AC175" t="str" cm="1">
        <f t="array" aca="1" ref="AC175" ca="1">INDIRECT($A$1&amp;AC$1&amp;$A175)</f>
        <v>disponible</v>
      </c>
      <c r="AD175" t="str" cm="1">
        <f t="array" aca="1" ref="AD175" ca="1">INDIRECT($A$1&amp;AD$1&amp;$A175)</f>
        <v>disponible</v>
      </c>
      <c r="AE175" t="str" cm="1">
        <f t="array" aca="1" ref="AE175" ca="1">INDIRECT($A$1&amp;AE$1&amp;$A175)</f>
        <v>disponible</v>
      </c>
      <c r="AF175" t="str" cm="1">
        <f t="array" aca="1" ref="AF175" ca="1">INDIRECT($A$1&amp;AF$1&amp;$A175)</f>
        <v>disponible</v>
      </c>
      <c r="AG175" t="str" cm="1">
        <f t="array" aca="1" ref="AG175" ca="1">INDIRECT($A$1&amp;AG$1&amp;$A175)</f>
        <v>disponible</v>
      </c>
      <c r="AH175" t="str" cm="1">
        <f t="array" aca="1" ref="AH175" ca="1">INDIRECT($A$1&amp;AH$1&amp;$A175)</f>
        <v>disponible</v>
      </c>
      <c r="AI175" t="str" cm="1">
        <f t="array" aca="1" ref="AI175" ca="1">INDIRECT($A$1&amp;AI$1&amp;$A175)</f>
        <v>disponible</v>
      </c>
      <c r="AJ175" t="str" cm="1">
        <f t="array" aca="1" ref="AJ175" ca="1">INDIRECT($A$1&amp;AJ$1&amp;$A175)</f>
        <v>disponible</v>
      </c>
      <c r="AK175" t="str" cm="1">
        <f t="array" aca="1" ref="AK175" ca="1">INDIRECT($A$1&amp;AK$1&amp;$A175)</f>
        <v>disponible</v>
      </c>
      <c r="AM175">
        <f t="shared" ca="1" si="35"/>
        <v>0</v>
      </c>
      <c r="AN175">
        <f t="shared" ca="1" si="35"/>
        <v>0</v>
      </c>
      <c r="AO175">
        <f t="shared" ca="1" si="35"/>
        <v>0</v>
      </c>
      <c r="AP175">
        <f t="shared" ca="1" si="35"/>
        <v>0</v>
      </c>
      <c r="AQ175">
        <f t="shared" ca="1" si="35"/>
        <v>0</v>
      </c>
      <c r="AR175">
        <f t="shared" ca="1" si="35"/>
        <v>0</v>
      </c>
      <c r="AS175">
        <f t="shared" ca="1" si="35"/>
        <v>0</v>
      </c>
      <c r="AU175" cm="1">
        <f t="array" aca="1" ref="AU175" ca="1">INDIRECT($A$1&amp;AU$1&amp;$A175)</f>
        <v>0</v>
      </c>
      <c r="AV175" cm="1">
        <f t="array" aca="1" ref="AV175" ca="1">INDIRECT($A$1&amp;AV$1&amp;$A175)</f>
        <v>0</v>
      </c>
      <c r="AW175" cm="1">
        <f t="array" aca="1" ref="AW175" ca="1">INDIRECT($A$1&amp;AW$1&amp;$A175)</f>
        <v>0</v>
      </c>
      <c r="AX175" cm="1">
        <f t="array" aca="1" ref="AX175" ca="1">INDIRECT($A$1&amp;AX$1&amp;$A175)</f>
        <v>0</v>
      </c>
      <c r="AY175" cm="1">
        <f t="array" aca="1" ref="AY175" ca="1">INDIRECT($A$1&amp;AY$1&amp;$A175)</f>
        <v>0</v>
      </c>
      <c r="AZ175" cm="1">
        <f t="array" aca="1" ref="AZ175" ca="1">INDIRECT($A$1&amp;AZ$1&amp;$A175)</f>
        <v>0</v>
      </c>
      <c r="BA175" cm="1">
        <f t="array" aca="1" ref="BA175" ca="1">INDIRECT($A$1&amp;BA$1&amp;$A175)</f>
        <v>0</v>
      </c>
      <c r="BB175" cm="1">
        <f t="array" aca="1" ref="BB175" ca="1">INDIRECT($A$1&amp;BB$1&amp;$A175)</f>
        <v>0</v>
      </c>
      <c r="BC175" cm="1">
        <f t="array" aca="1" ref="BC175" ca="1">INDIRECT($A$1&amp;BC$1&amp;$A175)</f>
        <v>0</v>
      </c>
      <c r="BD175" cm="1">
        <f t="array" aca="1" ref="BD175" ca="1">INDIRECT($A$1&amp;BD$1&amp;$A175)</f>
        <v>0</v>
      </c>
      <c r="BE175" cm="1">
        <f t="array" aca="1" ref="BE175" ca="1">INDIRECT($A$1&amp;BE$1&amp;$A175)</f>
        <v>0</v>
      </c>
      <c r="BF175" cm="1">
        <f t="array" aca="1" ref="BF175" ca="1">INDIRECT($A$1&amp;BF$1&amp;$A175)</f>
        <v>0</v>
      </c>
      <c r="BG175" cm="1">
        <f t="array" aca="1" ref="BG175" ca="1">INDIRECT($A$1&amp;BG$1&amp;$A175)</f>
        <v>0</v>
      </c>
      <c r="BH175" cm="1">
        <f t="array" aca="1" ref="BH175" ca="1">INDIRECT($A$1&amp;BH$1&amp;$A175)</f>
        <v>0</v>
      </c>
      <c r="BI175" cm="1">
        <f t="array" aca="1" ref="BI175" ca="1">INDIRECT($A$1&amp;BI$1&amp;$A175)</f>
        <v>0</v>
      </c>
      <c r="BJ175" cm="1">
        <f t="array" aca="1" ref="BJ175" ca="1">INDIRECT($A$1&amp;BJ$1&amp;$A175)</f>
        <v>0</v>
      </c>
      <c r="BK175" cm="1">
        <f t="array" aca="1" ref="BK175" ca="1">INDIRECT($A$1&amp;BK$1&amp;$A175)</f>
        <v>0</v>
      </c>
      <c r="BL175" cm="1">
        <f t="array" aca="1" ref="BL175" ca="1">INDIRECT($A$1&amp;BL$1&amp;$A175)</f>
        <v>0</v>
      </c>
      <c r="BM175" cm="1">
        <f t="array" aca="1" ref="BM175" ca="1">INDIRECT($A$1&amp;BM$1&amp;$A175)</f>
        <v>0</v>
      </c>
      <c r="BN175" cm="1">
        <f t="array" aca="1" ref="BN175" ca="1">INDIRECT($A$1&amp;BN$1&amp;$A175)</f>
        <v>0</v>
      </c>
      <c r="BO175" cm="1">
        <f t="array" aca="1" ref="BO175" ca="1">INDIRECT($A$1&amp;BO$1&amp;$A175)</f>
        <v>0</v>
      </c>
      <c r="BP175" cm="1">
        <f t="array" aca="1" ref="BP175" ca="1">INDIRECT($A$1&amp;BP$1&amp;$A175)</f>
        <v>0</v>
      </c>
      <c r="BQ175" cm="1">
        <f t="array" aca="1" ref="BQ175" ca="1">INDIRECT($A$1&amp;BQ$1&amp;$A175)</f>
        <v>0</v>
      </c>
      <c r="BR175" cm="1">
        <f t="array" aca="1" ref="BR175" ca="1">INDIRECT($A$1&amp;BR$1&amp;$A175)</f>
        <v>0</v>
      </c>
      <c r="BS175" cm="1">
        <f t="array" aca="1" ref="BS175" ca="1">INDIRECT($A$1&amp;BS$1&amp;$A175)</f>
        <v>0</v>
      </c>
      <c r="BT175" cm="1">
        <f t="array" aca="1" ref="BT175" ca="1">INDIRECT($A$1&amp;BT$1&amp;$A175)</f>
        <v>0</v>
      </c>
      <c r="BU175" cm="1">
        <f t="array" aca="1" ref="BU175" ca="1">INDIRECT($A$1&amp;BU$1&amp;$A175)</f>
        <v>0</v>
      </c>
    </row>
    <row r="176" spans="1:73" x14ac:dyDescent="0.35">
      <c r="A176" s="65">
        <f t="shared" si="33"/>
        <v>161</v>
      </c>
      <c r="C176" t="str" cm="1">
        <f t="array" aca="1" ref="C176" ca="1">INDIRECT($A$1&amp;C$1&amp;$A176)</f>
        <v>marche_boussouma</v>
      </c>
      <c r="D176">
        <f t="shared" ca="1" si="34"/>
        <v>0</v>
      </c>
      <c r="E176">
        <f t="shared" ca="1" si="34"/>
        <v>0</v>
      </c>
      <c r="F176">
        <f t="shared" ca="1" si="34"/>
        <v>0</v>
      </c>
      <c r="G176">
        <f t="shared" ca="1" si="34"/>
        <v>0</v>
      </c>
      <c r="H176">
        <f t="shared" ca="1" si="34"/>
        <v>0</v>
      </c>
      <c r="I176">
        <f t="shared" ca="1" si="34"/>
        <v>0</v>
      </c>
      <c r="J176">
        <f t="shared" ca="1" si="34"/>
        <v>0</v>
      </c>
      <c r="K176">
        <f t="shared" ca="1" si="34"/>
        <v>0</v>
      </c>
      <c r="L176">
        <f t="shared" ca="1" si="34"/>
        <v>0</v>
      </c>
      <c r="M176">
        <f t="shared" ca="1" si="34"/>
        <v>0</v>
      </c>
      <c r="N176">
        <f t="shared" ca="1" si="34"/>
        <v>0</v>
      </c>
      <c r="P176" cm="1">
        <f t="array" aca="1" ref="P176" ca="1">INDIRECT($A$1&amp;P$1&amp;$A176)</f>
        <v>0</v>
      </c>
      <c r="Q176" cm="1">
        <f t="array" aca="1" ref="Q176" ca="1">INDIRECT($A$1&amp;Q$1&amp;$A176)</f>
        <v>0</v>
      </c>
      <c r="R176" cm="1">
        <f t="array" aca="1" ref="R176" ca="1">INDIRECT($A$1&amp;R$1&amp;$A176)</f>
        <v>0</v>
      </c>
      <c r="S176" cm="1">
        <f t="array" aca="1" ref="S176" ca="1">INDIRECT($A$1&amp;S$1&amp;$A176)</f>
        <v>0</v>
      </c>
      <c r="T176" cm="1">
        <f t="array" aca="1" ref="T176" ca="1">INDIRECT($A$1&amp;T$1&amp;$A176)</f>
        <v>0</v>
      </c>
      <c r="U176" cm="1">
        <f t="array" aca="1" ref="U176" ca="1">INDIRECT($A$1&amp;U$1&amp;$A176)</f>
        <v>0</v>
      </c>
      <c r="V176" cm="1">
        <f t="array" aca="1" ref="V176" ca="1">INDIRECT($A$1&amp;V$1&amp;$A176)</f>
        <v>0</v>
      </c>
      <c r="W176" t="str" cm="1">
        <f t="array" aca="1" ref="W176" ca="1">INDIRECT($A$1&amp;W$1&amp;$A176)</f>
        <v>disponible</v>
      </c>
      <c r="X176" t="str" cm="1">
        <f t="array" aca="1" ref="X176" ca="1">INDIRECT($A$1&amp;X$1&amp;$A176)</f>
        <v>disponible</v>
      </c>
      <c r="Y176" t="str" cm="1">
        <f t="array" aca="1" ref="Y176" ca="1">INDIRECT($A$1&amp;Y$1&amp;$A176)</f>
        <v>disponible</v>
      </c>
      <c r="Z176" t="str" cm="1">
        <f t="array" aca="1" ref="Z176" ca="1">INDIRECT($A$1&amp;Z$1&amp;$A176)</f>
        <v>disponible</v>
      </c>
      <c r="AA176" t="str" cm="1">
        <f t="array" aca="1" ref="AA176" ca="1">INDIRECT($A$1&amp;AA$1&amp;$A176)</f>
        <v>disponible</v>
      </c>
      <c r="AB176" t="str" cm="1">
        <f t="array" aca="1" ref="AB176" ca="1">INDIRECT($A$1&amp;AB$1&amp;$A176)</f>
        <v>disponible</v>
      </c>
      <c r="AC176" t="str" cm="1">
        <f t="array" aca="1" ref="AC176" ca="1">INDIRECT($A$1&amp;AC$1&amp;$A176)</f>
        <v>disponible</v>
      </c>
      <c r="AD176" t="str" cm="1">
        <f t="array" aca="1" ref="AD176" ca="1">INDIRECT($A$1&amp;AD$1&amp;$A176)</f>
        <v>disponible</v>
      </c>
      <c r="AE176" t="str" cm="1">
        <f t="array" aca="1" ref="AE176" ca="1">INDIRECT($A$1&amp;AE$1&amp;$A176)</f>
        <v>disponible</v>
      </c>
      <c r="AF176" t="str" cm="1">
        <f t="array" aca="1" ref="AF176" ca="1">INDIRECT($A$1&amp;AF$1&amp;$A176)</f>
        <v>disponible</v>
      </c>
      <c r="AG176" t="str" cm="1">
        <f t="array" aca="1" ref="AG176" ca="1">INDIRECT($A$1&amp;AG$1&amp;$A176)</f>
        <v>disponible</v>
      </c>
      <c r="AH176" t="str" cm="1">
        <f t="array" aca="1" ref="AH176" ca="1">INDIRECT($A$1&amp;AH$1&amp;$A176)</f>
        <v>disponible</v>
      </c>
      <c r="AI176" t="str" cm="1">
        <f t="array" aca="1" ref="AI176" ca="1">INDIRECT($A$1&amp;AI$1&amp;$A176)</f>
        <v>disponible</v>
      </c>
      <c r="AJ176" t="str" cm="1">
        <f t="array" aca="1" ref="AJ176" ca="1">INDIRECT($A$1&amp;AJ$1&amp;$A176)</f>
        <v>disponible</v>
      </c>
      <c r="AK176" t="str" cm="1">
        <f t="array" aca="1" ref="AK176" ca="1">INDIRECT($A$1&amp;AK$1&amp;$A176)</f>
        <v>disponible</v>
      </c>
      <c r="AM176">
        <f t="shared" ca="1" si="35"/>
        <v>0</v>
      </c>
      <c r="AN176">
        <f t="shared" ca="1" si="35"/>
        <v>0</v>
      </c>
      <c r="AO176">
        <f t="shared" ca="1" si="35"/>
        <v>0</v>
      </c>
      <c r="AP176">
        <f t="shared" ca="1" si="35"/>
        <v>0</v>
      </c>
      <c r="AQ176">
        <f t="shared" ca="1" si="35"/>
        <v>0</v>
      </c>
      <c r="AR176">
        <f t="shared" ca="1" si="35"/>
        <v>0</v>
      </c>
      <c r="AS176">
        <f t="shared" ca="1" si="35"/>
        <v>0</v>
      </c>
      <c r="AU176" cm="1">
        <f t="array" aca="1" ref="AU176" ca="1">INDIRECT($A$1&amp;AU$1&amp;$A176)</f>
        <v>0</v>
      </c>
      <c r="AV176" cm="1">
        <f t="array" aca="1" ref="AV176" ca="1">INDIRECT($A$1&amp;AV$1&amp;$A176)</f>
        <v>0</v>
      </c>
      <c r="AW176" cm="1">
        <f t="array" aca="1" ref="AW176" ca="1">INDIRECT($A$1&amp;AW$1&amp;$A176)</f>
        <v>0</v>
      </c>
      <c r="AX176" cm="1">
        <f t="array" aca="1" ref="AX176" ca="1">INDIRECT($A$1&amp;AX$1&amp;$A176)</f>
        <v>0</v>
      </c>
      <c r="AY176" cm="1">
        <f t="array" aca="1" ref="AY176" ca="1">INDIRECT($A$1&amp;AY$1&amp;$A176)</f>
        <v>0</v>
      </c>
      <c r="AZ176" cm="1">
        <f t="array" aca="1" ref="AZ176" ca="1">INDIRECT($A$1&amp;AZ$1&amp;$A176)</f>
        <v>0</v>
      </c>
      <c r="BA176" cm="1">
        <f t="array" aca="1" ref="BA176" ca="1">INDIRECT($A$1&amp;BA$1&amp;$A176)</f>
        <v>0</v>
      </c>
      <c r="BB176" cm="1">
        <f t="array" aca="1" ref="BB176" ca="1">INDIRECT($A$1&amp;BB$1&amp;$A176)</f>
        <v>0</v>
      </c>
      <c r="BC176" cm="1">
        <f t="array" aca="1" ref="BC176" ca="1">INDIRECT($A$1&amp;BC$1&amp;$A176)</f>
        <v>0</v>
      </c>
      <c r="BD176" cm="1">
        <f t="array" aca="1" ref="BD176" ca="1">INDIRECT($A$1&amp;BD$1&amp;$A176)</f>
        <v>0</v>
      </c>
      <c r="BE176" cm="1">
        <f t="array" aca="1" ref="BE176" ca="1">INDIRECT($A$1&amp;BE$1&amp;$A176)</f>
        <v>0</v>
      </c>
      <c r="BF176" cm="1">
        <f t="array" aca="1" ref="BF176" ca="1">INDIRECT($A$1&amp;BF$1&amp;$A176)</f>
        <v>0</v>
      </c>
      <c r="BG176" cm="1">
        <f t="array" aca="1" ref="BG176" ca="1">INDIRECT($A$1&amp;BG$1&amp;$A176)</f>
        <v>0</v>
      </c>
      <c r="BH176" cm="1">
        <f t="array" aca="1" ref="BH176" ca="1">INDIRECT($A$1&amp;BH$1&amp;$A176)</f>
        <v>0</v>
      </c>
      <c r="BI176" cm="1">
        <f t="array" aca="1" ref="BI176" ca="1">INDIRECT($A$1&amp;BI$1&amp;$A176)</f>
        <v>0</v>
      </c>
      <c r="BJ176" cm="1">
        <f t="array" aca="1" ref="BJ176" ca="1">INDIRECT($A$1&amp;BJ$1&amp;$A176)</f>
        <v>0</v>
      </c>
      <c r="BK176" cm="1">
        <f t="array" aca="1" ref="BK176" ca="1">INDIRECT($A$1&amp;BK$1&amp;$A176)</f>
        <v>0</v>
      </c>
      <c r="BL176" cm="1">
        <f t="array" aca="1" ref="BL176" ca="1">INDIRECT($A$1&amp;BL$1&amp;$A176)</f>
        <v>0</v>
      </c>
      <c r="BM176" cm="1">
        <f t="array" aca="1" ref="BM176" ca="1">INDIRECT($A$1&amp;BM$1&amp;$A176)</f>
        <v>0</v>
      </c>
      <c r="BN176" cm="1">
        <f t="array" aca="1" ref="BN176" ca="1">INDIRECT($A$1&amp;BN$1&amp;$A176)</f>
        <v>0</v>
      </c>
      <c r="BO176" cm="1">
        <f t="array" aca="1" ref="BO176" ca="1">INDIRECT($A$1&amp;BO$1&amp;$A176)</f>
        <v>0</v>
      </c>
      <c r="BP176" cm="1">
        <f t="array" aca="1" ref="BP176" ca="1">INDIRECT($A$1&amp;BP$1&amp;$A176)</f>
        <v>0</v>
      </c>
      <c r="BQ176" cm="1">
        <f t="array" aca="1" ref="BQ176" ca="1">INDIRECT($A$1&amp;BQ$1&amp;$A176)</f>
        <v>0</v>
      </c>
      <c r="BR176" cm="1">
        <f t="array" aca="1" ref="BR176" ca="1">INDIRECT($A$1&amp;BR$1&amp;$A176)</f>
        <v>0</v>
      </c>
      <c r="BS176" cm="1">
        <f t="array" aca="1" ref="BS176" ca="1">INDIRECT($A$1&amp;BS$1&amp;$A176)</f>
        <v>0</v>
      </c>
      <c r="BT176" cm="1">
        <f t="array" aca="1" ref="BT176" ca="1">INDIRECT($A$1&amp;BT$1&amp;$A176)</f>
        <v>0</v>
      </c>
      <c r="BU176" cm="1">
        <f t="array" aca="1" ref="BU176" ca="1">INDIRECT($A$1&amp;BU$1&amp;$A176)</f>
        <v>0</v>
      </c>
    </row>
    <row r="177" spans="1:73" x14ac:dyDescent="0.35">
      <c r="A177" s="65">
        <f t="shared" si="33"/>
        <v>162</v>
      </c>
      <c r="C177" t="str" cm="1">
        <f t="array" aca="1" ref="C177" ca="1">INDIRECT($A$1&amp;C$1&amp;$A177)</f>
        <v>marche_boussouma</v>
      </c>
      <c r="D177">
        <f t="shared" ref="D177:N186" ca="1" si="36">IF(SUM(INDIRECT($A$1&amp;D$1&amp;$A177),INDIRECT($A$1&amp;D$2&amp;$A177),INDIRECT($A$1&amp;D$3&amp;$A177))&gt;0,1,0)</f>
        <v>0</v>
      </c>
      <c r="E177">
        <f t="shared" ca="1" si="36"/>
        <v>0</v>
      </c>
      <c r="F177">
        <f t="shared" ca="1" si="36"/>
        <v>0</v>
      </c>
      <c r="G177">
        <f t="shared" ca="1" si="36"/>
        <v>0</v>
      </c>
      <c r="H177">
        <f t="shared" ca="1" si="36"/>
        <v>0</v>
      </c>
      <c r="I177">
        <f t="shared" ca="1" si="36"/>
        <v>0</v>
      </c>
      <c r="J177">
        <f t="shared" ca="1" si="36"/>
        <v>0</v>
      </c>
      <c r="K177">
        <f t="shared" ca="1" si="36"/>
        <v>0</v>
      </c>
      <c r="L177">
        <f t="shared" ca="1" si="36"/>
        <v>0</v>
      </c>
      <c r="M177">
        <f t="shared" ca="1" si="36"/>
        <v>0</v>
      </c>
      <c r="N177">
        <f t="shared" ca="1" si="36"/>
        <v>0</v>
      </c>
      <c r="P177" cm="1">
        <f t="array" aca="1" ref="P177" ca="1">INDIRECT($A$1&amp;P$1&amp;$A177)</f>
        <v>0</v>
      </c>
      <c r="Q177" cm="1">
        <f t="array" aca="1" ref="Q177" ca="1">INDIRECT($A$1&amp;Q$1&amp;$A177)</f>
        <v>0</v>
      </c>
      <c r="R177" cm="1">
        <f t="array" aca="1" ref="R177" ca="1">INDIRECT($A$1&amp;R$1&amp;$A177)</f>
        <v>0</v>
      </c>
      <c r="S177" cm="1">
        <f t="array" aca="1" ref="S177" ca="1">INDIRECT($A$1&amp;S$1&amp;$A177)</f>
        <v>0</v>
      </c>
      <c r="T177" cm="1">
        <f t="array" aca="1" ref="T177" ca="1">INDIRECT($A$1&amp;T$1&amp;$A177)</f>
        <v>0</v>
      </c>
      <c r="U177" cm="1">
        <f t="array" aca="1" ref="U177" ca="1">INDIRECT($A$1&amp;U$1&amp;$A177)</f>
        <v>0</v>
      </c>
      <c r="V177" cm="1">
        <f t="array" aca="1" ref="V177" ca="1">INDIRECT($A$1&amp;V$1&amp;$A177)</f>
        <v>0</v>
      </c>
      <c r="W177" cm="1">
        <f t="array" aca="1" ref="W177" ca="1">INDIRECT($A$1&amp;W$1&amp;$A177)</f>
        <v>0</v>
      </c>
      <c r="X177" cm="1">
        <f t="array" aca="1" ref="X177" ca="1">INDIRECT($A$1&amp;X$1&amp;$A177)</f>
        <v>0</v>
      </c>
      <c r="Y177" cm="1">
        <f t="array" aca="1" ref="Y177" ca="1">INDIRECT($A$1&amp;Y$1&amp;$A177)</f>
        <v>0</v>
      </c>
      <c r="Z177" cm="1">
        <f t="array" aca="1" ref="Z177" ca="1">INDIRECT($A$1&amp;Z$1&amp;$A177)</f>
        <v>0</v>
      </c>
      <c r="AA177" cm="1">
        <f t="array" aca="1" ref="AA177" ca="1">INDIRECT($A$1&amp;AA$1&amp;$A177)</f>
        <v>0</v>
      </c>
      <c r="AB177" cm="1">
        <f t="array" aca="1" ref="AB177" ca="1">INDIRECT($A$1&amp;AB$1&amp;$A177)</f>
        <v>0</v>
      </c>
      <c r="AC177" cm="1">
        <f t="array" aca="1" ref="AC177" ca="1">INDIRECT($A$1&amp;AC$1&amp;$A177)</f>
        <v>0</v>
      </c>
      <c r="AD177" cm="1">
        <f t="array" aca="1" ref="AD177" ca="1">INDIRECT($A$1&amp;AD$1&amp;$A177)</f>
        <v>0</v>
      </c>
      <c r="AE177" cm="1">
        <f t="array" aca="1" ref="AE177" ca="1">INDIRECT($A$1&amp;AE$1&amp;$A177)</f>
        <v>0</v>
      </c>
      <c r="AF177" cm="1">
        <f t="array" aca="1" ref="AF177" ca="1">INDIRECT($A$1&amp;AF$1&amp;$A177)</f>
        <v>0</v>
      </c>
      <c r="AG177" cm="1">
        <f t="array" aca="1" ref="AG177" ca="1">INDIRECT($A$1&amp;AG$1&amp;$A177)</f>
        <v>0</v>
      </c>
      <c r="AH177" cm="1">
        <f t="array" aca="1" ref="AH177" ca="1">INDIRECT($A$1&amp;AH$1&amp;$A177)</f>
        <v>0</v>
      </c>
      <c r="AI177" cm="1">
        <f t="array" aca="1" ref="AI177" ca="1">INDIRECT($A$1&amp;AI$1&amp;$A177)</f>
        <v>0</v>
      </c>
      <c r="AJ177" cm="1">
        <f t="array" aca="1" ref="AJ177" ca="1">INDIRECT($A$1&amp;AJ$1&amp;$A177)</f>
        <v>0</v>
      </c>
      <c r="AK177" cm="1">
        <f t="array" aca="1" ref="AK177" ca="1">INDIRECT($A$1&amp;AK$1&amp;$A177)</f>
        <v>0</v>
      </c>
      <c r="AM177">
        <f t="shared" ref="AM177:AS186" ca="1" si="37">IF(SUM(INDIRECT($A$1&amp;AM$1&amp;$A177),INDIRECT($A$1&amp;AM$2&amp;$A177),INDIRECT($A$1&amp;AM$3&amp;$A177),INDIRECT($A$1&amp;AM$4&amp;$A177),INDIRECT($A$1&amp;AM$5&amp;$A177),INDIRECT($A$1&amp;AM$6&amp;$A177),INDIRECT($A$1&amp;AM$7&amp;$A177))&gt;0,1,0)</f>
        <v>0</v>
      </c>
      <c r="AN177">
        <f t="shared" ca="1" si="37"/>
        <v>0</v>
      </c>
      <c r="AO177">
        <f t="shared" ca="1" si="37"/>
        <v>0</v>
      </c>
      <c r="AP177">
        <f t="shared" ca="1" si="37"/>
        <v>0</v>
      </c>
      <c r="AQ177">
        <f t="shared" ca="1" si="37"/>
        <v>0</v>
      </c>
      <c r="AR177">
        <f t="shared" ca="1" si="37"/>
        <v>0</v>
      </c>
      <c r="AS177">
        <f t="shared" ca="1" si="37"/>
        <v>0</v>
      </c>
      <c r="AU177" t="str" cm="1">
        <f t="array" aca="1" ref="AU177" ca="1">INDIRECT($A$1&amp;AU$1&amp;$A177)</f>
        <v>disponible</v>
      </c>
      <c r="AV177" t="str" cm="1">
        <f t="array" aca="1" ref="AV177" ca="1">INDIRECT($A$1&amp;AV$1&amp;$A177)</f>
        <v>disponible</v>
      </c>
      <c r="AW177" t="str" cm="1">
        <f t="array" aca="1" ref="AW177" ca="1">INDIRECT($A$1&amp;AW$1&amp;$A177)</f>
        <v>disponible</v>
      </c>
      <c r="AX177" t="str" cm="1">
        <f t="array" aca="1" ref="AX177" ca="1">INDIRECT($A$1&amp;AX$1&amp;$A177)</f>
        <v>disponible</v>
      </c>
      <c r="AY177" t="str" cm="1">
        <f t="array" aca="1" ref="AY177" ca="1">INDIRECT($A$1&amp;AY$1&amp;$A177)</f>
        <v>disponible</v>
      </c>
      <c r="AZ177" t="str" cm="1">
        <f t="array" aca="1" ref="AZ177" ca="1">INDIRECT($A$1&amp;AZ$1&amp;$A177)</f>
        <v>disponible</v>
      </c>
      <c r="BA177" cm="1">
        <f t="array" aca="1" ref="BA177" ca="1">INDIRECT($A$1&amp;BA$1&amp;$A177)</f>
        <v>0</v>
      </c>
      <c r="BB177" cm="1">
        <f t="array" aca="1" ref="BB177" ca="1">INDIRECT($A$1&amp;BB$1&amp;$A177)</f>
        <v>0</v>
      </c>
      <c r="BC177" cm="1">
        <f t="array" aca="1" ref="BC177" ca="1">INDIRECT($A$1&amp;BC$1&amp;$A177)</f>
        <v>0</v>
      </c>
      <c r="BD177" cm="1">
        <f t="array" aca="1" ref="BD177" ca="1">INDIRECT($A$1&amp;BD$1&amp;$A177)</f>
        <v>0</v>
      </c>
      <c r="BE177" cm="1">
        <f t="array" aca="1" ref="BE177" ca="1">INDIRECT($A$1&amp;BE$1&amp;$A177)</f>
        <v>0</v>
      </c>
      <c r="BF177" t="str" cm="1">
        <f t="array" aca="1" ref="BF177" ca="1">INDIRECT($A$1&amp;BF$1&amp;$A177)</f>
        <v>disponible</v>
      </c>
      <c r="BG177" t="str" cm="1">
        <f t="array" aca="1" ref="BG177" ca="1">INDIRECT($A$1&amp;BG$1&amp;$A177)</f>
        <v>disponible</v>
      </c>
      <c r="BH177" t="str" cm="1">
        <f t="array" aca="1" ref="BH177" ca="1">INDIRECT($A$1&amp;BH$1&amp;$A177)</f>
        <v>disponible</v>
      </c>
      <c r="BI177" t="str" cm="1">
        <f t="array" aca="1" ref="BI177" ca="1">INDIRECT($A$1&amp;BI$1&amp;$A177)</f>
        <v>disponible</v>
      </c>
      <c r="BJ177" t="str" cm="1">
        <f t="array" aca="1" ref="BJ177" ca="1">INDIRECT($A$1&amp;BJ$1&amp;$A177)</f>
        <v>disponible</v>
      </c>
      <c r="BK177" t="str" cm="1">
        <f t="array" aca="1" ref="BK177" ca="1">INDIRECT($A$1&amp;BK$1&amp;$A177)</f>
        <v>disponible</v>
      </c>
      <c r="BL177" t="str" cm="1">
        <f t="array" aca="1" ref="BL177" ca="1">INDIRECT($A$1&amp;BL$1&amp;$A177)</f>
        <v>disponible</v>
      </c>
      <c r="BM177" t="str" cm="1">
        <f t="array" aca="1" ref="BM177" ca="1">INDIRECT($A$1&amp;BM$1&amp;$A177)</f>
        <v>disponible</v>
      </c>
      <c r="BN177" t="str" cm="1">
        <f t="array" aca="1" ref="BN177" ca="1">INDIRECT($A$1&amp;BN$1&amp;$A177)</f>
        <v>disponible</v>
      </c>
      <c r="BO177" t="str" cm="1">
        <f t="array" aca="1" ref="BO177" ca="1">INDIRECT($A$1&amp;BO$1&amp;$A177)</f>
        <v>disponible</v>
      </c>
      <c r="BP177" t="str" cm="1">
        <f t="array" aca="1" ref="BP177" ca="1">INDIRECT($A$1&amp;BP$1&amp;$A177)</f>
        <v>disponible</v>
      </c>
      <c r="BQ177" t="str" cm="1">
        <f t="array" aca="1" ref="BQ177" ca="1">INDIRECT($A$1&amp;BQ$1&amp;$A177)</f>
        <v>disponible</v>
      </c>
      <c r="BR177" t="str" cm="1">
        <f t="array" aca="1" ref="BR177" ca="1">INDIRECT($A$1&amp;BR$1&amp;$A177)</f>
        <v>disponible</v>
      </c>
      <c r="BS177" t="str" cm="1">
        <f t="array" aca="1" ref="BS177" ca="1">INDIRECT($A$1&amp;BS$1&amp;$A177)</f>
        <v>disponible</v>
      </c>
      <c r="BT177" t="str" cm="1">
        <f t="array" aca="1" ref="BT177" ca="1">INDIRECT($A$1&amp;BT$1&amp;$A177)</f>
        <v>disponible</v>
      </c>
      <c r="BU177" t="str" cm="1">
        <f t="array" aca="1" ref="BU177" ca="1">INDIRECT($A$1&amp;BU$1&amp;$A177)</f>
        <v>disponible</v>
      </c>
    </row>
    <row r="178" spans="1:73" x14ac:dyDescent="0.35">
      <c r="A178" s="65">
        <f t="shared" si="33"/>
        <v>163</v>
      </c>
      <c r="C178" t="str" cm="1">
        <f t="array" aca="1" ref="C178" ca="1">INDIRECT($A$1&amp;C$1&amp;$A178)</f>
        <v>marche_boussouma</v>
      </c>
      <c r="D178">
        <f t="shared" ca="1" si="36"/>
        <v>0</v>
      </c>
      <c r="E178">
        <f t="shared" ca="1" si="36"/>
        <v>0</v>
      </c>
      <c r="F178">
        <f t="shared" ca="1" si="36"/>
        <v>0</v>
      </c>
      <c r="G178">
        <f t="shared" ca="1" si="36"/>
        <v>0</v>
      </c>
      <c r="H178">
        <f t="shared" ca="1" si="36"/>
        <v>0</v>
      </c>
      <c r="I178">
        <f t="shared" ca="1" si="36"/>
        <v>0</v>
      </c>
      <c r="J178">
        <f t="shared" ca="1" si="36"/>
        <v>0</v>
      </c>
      <c r="K178">
        <f t="shared" ca="1" si="36"/>
        <v>0</v>
      </c>
      <c r="L178">
        <f t="shared" ca="1" si="36"/>
        <v>0</v>
      </c>
      <c r="M178">
        <f t="shared" ca="1" si="36"/>
        <v>0</v>
      </c>
      <c r="N178">
        <f t="shared" ca="1" si="36"/>
        <v>0</v>
      </c>
      <c r="P178" cm="1">
        <f t="array" aca="1" ref="P178" ca="1">INDIRECT($A$1&amp;P$1&amp;$A178)</f>
        <v>0</v>
      </c>
      <c r="Q178" cm="1">
        <f t="array" aca="1" ref="Q178" ca="1">INDIRECT($A$1&amp;Q$1&amp;$A178)</f>
        <v>0</v>
      </c>
      <c r="R178" cm="1">
        <f t="array" aca="1" ref="R178" ca="1">INDIRECT($A$1&amp;R$1&amp;$A178)</f>
        <v>0</v>
      </c>
      <c r="S178" cm="1">
        <f t="array" aca="1" ref="S178" ca="1">INDIRECT($A$1&amp;S$1&amp;$A178)</f>
        <v>0</v>
      </c>
      <c r="T178" cm="1">
        <f t="array" aca="1" ref="T178" ca="1">INDIRECT($A$1&amp;T$1&amp;$A178)</f>
        <v>0</v>
      </c>
      <c r="U178" cm="1">
        <f t="array" aca="1" ref="U178" ca="1">INDIRECT($A$1&amp;U$1&amp;$A178)</f>
        <v>0</v>
      </c>
      <c r="V178" cm="1">
        <f t="array" aca="1" ref="V178" ca="1">INDIRECT($A$1&amp;V$1&amp;$A178)</f>
        <v>0</v>
      </c>
      <c r="W178" t="str" cm="1">
        <f t="array" aca="1" ref="W178" ca="1">INDIRECT($A$1&amp;W$1&amp;$A178)</f>
        <v>disponible</v>
      </c>
      <c r="X178" t="str" cm="1">
        <f t="array" aca="1" ref="X178" ca="1">INDIRECT($A$1&amp;X$1&amp;$A178)</f>
        <v>disponible</v>
      </c>
      <c r="Y178" t="str" cm="1">
        <f t="array" aca="1" ref="Y178" ca="1">INDIRECT($A$1&amp;Y$1&amp;$A178)</f>
        <v>disponible</v>
      </c>
      <c r="Z178" t="str" cm="1">
        <f t="array" aca="1" ref="Z178" ca="1">INDIRECT($A$1&amp;Z$1&amp;$A178)</f>
        <v>disponible</v>
      </c>
      <c r="AA178" t="str" cm="1">
        <f t="array" aca="1" ref="AA178" ca="1">INDIRECT($A$1&amp;AA$1&amp;$A178)</f>
        <v>disponible</v>
      </c>
      <c r="AB178" t="str" cm="1">
        <f t="array" aca="1" ref="AB178" ca="1">INDIRECT($A$1&amp;AB$1&amp;$A178)</f>
        <v>disponible</v>
      </c>
      <c r="AC178" t="str" cm="1">
        <f t="array" aca="1" ref="AC178" ca="1">INDIRECT($A$1&amp;AC$1&amp;$A178)</f>
        <v>disponible</v>
      </c>
      <c r="AD178" t="str" cm="1">
        <f t="array" aca="1" ref="AD178" ca="1">INDIRECT($A$1&amp;AD$1&amp;$A178)</f>
        <v>disponible</v>
      </c>
      <c r="AE178" t="str" cm="1">
        <f t="array" aca="1" ref="AE178" ca="1">INDIRECT($A$1&amp;AE$1&amp;$A178)</f>
        <v>disponible</v>
      </c>
      <c r="AF178" t="str" cm="1">
        <f t="array" aca="1" ref="AF178" ca="1">INDIRECT($A$1&amp;AF$1&amp;$A178)</f>
        <v>disponible</v>
      </c>
      <c r="AG178" t="str" cm="1">
        <f t="array" aca="1" ref="AG178" ca="1">INDIRECT($A$1&amp;AG$1&amp;$A178)</f>
        <v>disponible</v>
      </c>
      <c r="AH178" t="str" cm="1">
        <f t="array" aca="1" ref="AH178" ca="1">INDIRECT($A$1&amp;AH$1&amp;$A178)</f>
        <v>disponible</v>
      </c>
      <c r="AI178" t="str" cm="1">
        <f t="array" aca="1" ref="AI178" ca="1">INDIRECT($A$1&amp;AI$1&amp;$A178)</f>
        <v>disponible</v>
      </c>
      <c r="AJ178" t="str" cm="1">
        <f t="array" aca="1" ref="AJ178" ca="1">INDIRECT($A$1&amp;AJ$1&amp;$A178)</f>
        <v>disponible</v>
      </c>
      <c r="AK178" t="str" cm="1">
        <f t="array" aca="1" ref="AK178" ca="1">INDIRECT($A$1&amp;AK$1&amp;$A178)</f>
        <v>disponible</v>
      </c>
      <c r="AM178">
        <f t="shared" ca="1" si="37"/>
        <v>0</v>
      </c>
      <c r="AN178">
        <f t="shared" ca="1" si="37"/>
        <v>0</v>
      </c>
      <c r="AO178">
        <f t="shared" ca="1" si="37"/>
        <v>0</v>
      </c>
      <c r="AP178">
        <f t="shared" ca="1" si="37"/>
        <v>0</v>
      </c>
      <c r="AQ178">
        <f t="shared" ca="1" si="37"/>
        <v>0</v>
      </c>
      <c r="AR178">
        <f t="shared" ca="1" si="37"/>
        <v>0</v>
      </c>
      <c r="AS178">
        <f t="shared" ca="1" si="37"/>
        <v>0</v>
      </c>
      <c r="AU178" cm="1">
        <f t="array" aca="1" ref="AU178" ca="1">INDIRECT($A$1&amp;AU$1&amp;$A178)</f>
        <v>0</v>
      </c>
      <c r="AV178" cm="1">
        <f t="array" aca="1" ref="AV178" ca="1">INDIRECT($A$1&amp;AV$1&amp;$A178)</f>
        <v>0</v>
      </c>
      <c r="AW178" cm="1">
        <f t="array" aca="1" ref="AW178" ca="1">INDIRECT($A$1&amp;AW$1&amp;$A178)</f>
        <v>0</v>
      </c>
      <c r="AX178" cm="1">
        <f t="array" aca="1" ref="AX178" ca="1">INDIRECT($A$1&amp;AX$1&amp;$A178)</f>
        <v>0</v>
      </c>
      <c r="AY178" cm="1">
        <f t="array" aca="1" ref="AY178" ca="1">INDIRECT($A$1&amp;AY$1&amp;$A178)</f>
        <v>0</v>
      </c>
      <c r="AZ178" cm="1">
        <f t="array" aca="1" ref="AZ178" ca="1">INDIRECT($A$1&amp;AZ$1&amp;$A178)</f>
        <v>0</v>
      </c>
      <c r="BA178" cm="1">
        <f t="array" aca="1" ref="BA178" ca="1">INDIRECT($A$1&amp;BA$1&amp;$A178)</f>
        <v>0</v>
      </c>
      <c r="BB178" cm="1">
        <f t="array" aca="1" ref="BB178" ca="1">INDIRECT($A$1&amp;BB$1&amp;$A178)</f>
        <v>0</v>
      </c>
      <c r="BC178" cm="1">
        <f t="array" aca="1" ref="BC178" ca="1">INDIRECT($A$1&amp;BC$1&amp;$A178)</f>
        <v>0</v>
      </c>
      <c r="BD178" cm="1">
        <f t="array" aca="1" ref="BD178" ca="1">INDIRECT($A$1&amp;BD$1&amp;$A178)</f>
        <v>0</v>
      </c>
      <c r="BE178" cm="1">
        <f t="array" aca="1" ref="BE178" ca="1">INDIRECT($A$1&amp;BE$1&amp;$A178)</f>
        <v>0</v>
      </c>
      <c r="BF178" cm="1">
        <f t="array" aca="1" ref="BF178" ca="1">INDIRECT($A$1&amp;BF$1&amp;$A178)</f>
        <v>0</v>
      </c>
      <c r="BG178" cm="1">
        <f t="array" aca="1" ref="BG178" ca="1">INDIRECT($A$1&amp;BG$1&amp;$A178)</f>
        <v>0</v>
      </c>
      <c r="BH178" cm="1">
        <f t="array" aca="1" ref="BH178" ca="1">INDIRECT($A$1&amp;BH$1&amp;$A178)</f>
        <v>0</v>
      </c>
      <c r="BI178" cm="1">
        <f t="array" aca="1" ref="BI178" ca="1">INDIRECT($A$1&amp;BI$1&amp;$A178)</f>
        <v>0</v>
      </c>
      <c r="BJ178" cm="1">
        <f t="array" aca="1" ref="BJ178" ca="1">INDIRECT($A$1&amp;BJ$1&amp;$A178)</f>
        <v>0</v>
      </c>
      <c r="BK178" cm="1">
        <f t="array" aca="1" ref="BK178" ca="1">INDIRECT($A$1&amp;BK$1&amp;$A178)</f>
        <v>0</v>
      </c>
      <c r="BL178" cm="1">
        <f t="array" aca="1" ref="BL178" ca="1">INDIRECT($A$1&amp;BL$1&amp;$A178)</f>
        <v>0</v>
      </c>
      <c r="BM178" cm="1">
        <f t="array" aca="1" ref="BM178" ca="1">INDIRECT($A$1&amp;BM$1&amp;$A178)</f>
        <v>0</v>
      </c>
      <c r="BN178" cm="1">
        <f t="array" aca="1" ref="BN178" ca="1">INDIRECT($A$1&amp;BN$1&amp;$A178)</f>
        <v>0</v>
      </c>
      <c r="BO178" cm="1">
        <f t="array" aca="1" ref="BO178" ca="1">INDIRECT($A$1&amp;BO$1&amp;$A178)</f>
        <v>0</v>
      </c>
      <c r="BP178" cm="1">
        <f t="array" aca="1" ref="BP178" ca="1">INDIRECT($A$1&amp;BP$1&amp;$A178)</f>
        <v>0</v>
      </c>
      <c r="BQ178" cm="1">
        <f t="array" aca="1" ref="BQ178" ca="1">INDIRECT($A$1&amp;BQ$1&amp;$A178)</f>
        <v>0</v>
      </c>
      <c r="BR178" cm="1">
        <f t="array" aca="1" ref="BR178" ca="1">INDIRECT($A$1&amp;BR$1&amp;$A178)</f>
        <v>0</v>
      </c>
      <c r="BS178" cm="1">
        <f t="array" aca="1" ref="BS178" ca="1">INDIRECT($A$1&amp;BS$1&amp;$A178)</f>
        <v>0</v>
      </c>
      <c r="BT178" cm="1">
        <f t="array" aca="1" ref="BT178" ca="1">INDIRECT($A$1&amp;BT$1&amp;$A178)</f>
        <v>0</v>
      </c>
      <c r="BU178" cm="1">
        <f t="array" aca="1" ref="BU178" ca="1">INDIRECT($A$1&amp;BU$1&amp;$A178)</f>
        <v>0</v>
      </c>
    </row>
    <row r="179" spans="1:73" x14ac:dyDescent="0.35">
      <c r="A179" s="65">
        <f t="shared" si="33"/>
        <v>164</v>
      </c>
      <c r="C179" t="str" cm="1">
        <f t="array" aca="1" ref="C179" ca="1">INDIRECT($A$1&amp;C$1&amp;$A179)</f>
        <v>marche_boussouma</v>
      </c>
      <c r="D179">
        <f t="shared" ca="1" si="36"/>
        <v>0</v>
      </c>
      <c r="E179">
        <f t="shared" ca="1" si="36"/>
        <v>0</v>
      </c>
      <c r="F179">
        <f t="shared" ca="1" si="36"/>
        <v>0</v>
      </c>
      <c r="G179">
        <f t="shared" ca="1" si="36"/>
        <v>0</v>
      </c>
      <c r="H179">
        <f t="shared" ca="1" si="36"/>
        <v>0</v>
      </c>
      <c r="I179">
        <f t="shared" ca="1" si="36"/>
        <v>0</v>
      </c>
      <c r="J179">
        <f t="shared" ca="1" si="36"/>
        <v>0</v>
      </c>
      <c r="K179">
        <f t="shared" ca="1" si="36"/>
        <v>0</v>
      </c>
      <c r="L179">
        <f t="shared" ca="1" si="36"/>
        <v>0</v>
      </c>
      <c r="M179">
        <f t="shared" ca="1" si="36"/>
        <v>0</v>
      </c>
      <c r="N179">
        <f t="shared" ca="1" si="36"/>
        <v>0</v>
      </c>
      <c r="P179" cm="1">
        <f t="array" aca="1" ref="P179" ca="1">INDIRECT($A$1&amp;P$1&amp;$A179)</f>
        <v>0</v>
      </c>
      <c r="Q179" cm="1">
        <f t="array" aca="1" ref="Q179" ca="1">INDIRECT($A$1&amp;Q$1&amp;$A179)</f>
        <v>0</v>
      </c>
      <c r="R179" cm="1">
        <f t="array" aca="1" ref="R179" ca="1">INDIRECT($A$1&amp;R$1&amp;$A179)</f>
        <v>0</v>
      </c>
      <c r="S179" t="str" cm="1">
        <f t="array" aca="1" ref="S179" ca="1">INDIRECT($A$1&amp;S$1&amp;$A179)</f>
        <v>disponible</v>
      </c>
      <c r="T179" t="str" cm="1">
        <f t="array" aca="1" ref="T179" ca="1">INDIRECT($A$1&amp;T$1&amp;$A179)</f>
        <v>disponible</v>
      </c>
      <c r="U179" t="str" cm="1">
        <f t="array" aca="1" ref="U179" ca="1">INDIRECT($A$1&amp;U$1&amp;$A179)</f>
        <v>disponible</v>
      </c>
      <c r="V179" t="str" cm="1">
        <f t="array" aca="1" ref="V179" ca="1">INDIRECT($A$1&amp;V$1&amp;$A179)</f>
        <v>disponible</v>
      </c>
      <c r="W179" cm="1">
        <f t="array" aca="1" ref="W179" ca="1">INDIRECT($A$1&amp;W$1&amp;$A179)</f>
        <v>0</v>
      </c>
      <c r="X179" cm="1">
        <f t="array" aca="1" ref="X179" ca="1">INDIRECT($A$1&amp;X$1&amp;$A179)</f>
        <v>0</v>
      </c>
      <c r="Y179" cm="1">
        <f t="array" aca="1" ref="Y179" ca="1">INDIRECT($A$1&amp;Y$1&amp;$A179)</f>
        <v>0</v>
      </c>
      <c r="Z179" cm="1">
        <f t="array" aca="1" ref="Z179" ca="1">INDIRECT($A$1&amp;Z$1&amp;$A179)</f>
        <v>0</v>
      </c>
      <c r="AA179" cm="1">
        <f t="array" aca="1" ref="AA179" ca="1">INDIRECT($A$1&amp;AA$1&amp;$A179)</f>
        <v>0</v>
      </c>
      <c r="AB179" cm="1">
        <f t="array" aca="1" ref="AB179" ca="1">INDIRECT($A$1&amp;AB$1&amp;$A179)</f>
        <v>0</v>
      </c>
      <c r="AC179" cm="1">
        <f t="array" aca="1" ref="AC179" ca="1">INDIRECT($A$1&amp;AC$1&amp;$A179)</f>
        <v>0</v>
      </c>
      <c r="AD179" cm="1">
        <f t="array" aca="1" ref="AD179" ca="1">INDIRECT($A$1&amp;AD$1&amp;$A179)</f>
        <v>0</v>
      </c>
      <c r="AE179" cm="1">
        <f t="array" aca="1" ref="AE179" ca="1">INDIRECT($A$1&amp;AE$1&amp;$A179)</f>
        <v>0</v>
      </c>
      <c r="AF179" cm="1">
        <f t="array" aca="1" ref="AF179" ca="1">INDIRECT($A$1&amp;AF$1&amp;$A179)</f>
        <v>0</v>
      </c>
      <c r="AG179" cm="1">
        <f t="array" aca="1" ref="AG179" ca="1">INDIRECT($A$1&amp;AG$1&amp;$A179)</f>
        <v>0</v>
      </c>
      <c r="AH179" cm="1">
        <f t="array" aca="1" ref="AH179" ca="1">INDIRECT($A$1&amp;AH$1&amp;$A179)</f>
        <v>0</v>
      </c>
      <c r="AI179" cm="1">
        <f t="array" aca="1" ref="AI179" ca="1">INDIRECT($A$1&amp;AI$1&amp;$A179)</f>
        <v>0</v>
      </c>
      <c r="AJ179" cm="1">
        <f t="array" aca="1" ref="AJ179" ca="1">INDIRECT($A$1&amp;AJ$1&amp;$A179)</f>
        <v>0</v>
      </c>
      <c r="AK179" cm="1">
        <f t="array" aca="1" ref="AK179" ca="1">INDIRECT($A$1&amp;AK$1&amp;$A179)</f>
        <v>0</v>
      </c>
      <c r="AM179">
        <f t="shared" ca="1" si="37"/>
        <v>0</v>
      </c>
      <c r="AN179">
        <f t="shared" ca="1" si="37"/>
        <v>0</v>
      </c>
      <c r="AO179">
        <f t="shared" ca="1" si="37"/>
        <v>0</v>
      </c>
      <c r="AP179">
        <f t="shared" ca="1" si="37"/>
        <v>0</v>
      </c>
      <c r="AQ179">
        <f t="shared" ca="1" si="37"/>
        <v>0</v>
      </c>
      <c r="AR179">
        <f t="shared" ca="1" si="37"/>
        <v>0</v>
      </c>
      <c r="AS179">
        <f t="shared" ca="1" si="37"/>
        <v>0</v>
      </c>
      <c r="AU179" cm="1">
        <f t="array" aca="1" ref="AU179" ca="1">INDIRECT($A$1&amp;AU$1&amp;$A179)</f>
        <v>0</v>
      </c>
      <c r="AV179" cm="1">
        <f t="array" aca="1" ref="AV179" ca="1">INDIRECT($A$1&amp;AV$1&amp;$A179)</f>
        <v>0</v>
      </c>
      <c r="AW179" cm="1">
        <f t="array" aca="1" ref="AW179" ca="1">INDIRECT($A$1&amp;AW$1&amp;$A179)</f>
        <v>0</v>
      </c>
      <c r="AX179" cm="1">
        <f t="array" aca="1" ref="AX179" ca="1">INDIRECT($A$1&amp;AX$1&amp;$A179)</f>
        <v>0</v>
      </c>
      <c r="AY179" cm="1">
        <f t="array" aca="1" ref="AY179" ca="1">INDIRECT($A$1&amp;AY$1&amp;$A179)</f>
        <v>0</v>
      </c>
      <c r="AZ179" cm="1">
        <f t="array" aca="1" ref="AZ179" ca="1">INDIRECT($A$1&amp;AZ$1&amp;$A179)</f>
        <v>0</v>
      </c>
      <c r="BA179" cm="1">
        <f t="array" aca="1" ref="BA179" ca="1">INDIRECT($A$1&amp;BA$1&amp;$A179)</f>
        <v>0</v>
      </c>
      <c r="BB179" cm="1">
        <f t="array" aca="1" ref="BB179" ca="1">INDIRECT($A$1&amp;BB$1&amp;$A179)</f>
        <v>0</v>
      </c>
      <c r="BC179" cm="1">
        <f t="array" aca="1" ref="BC179" ca="1">INDIRECT($A$1&amp;BC$1&amp;$A179)</f>
        <v>0</v>
      </c>
      <c r="BD179" cm="1">
        <f t="array" aca="1" ref="BD179" ca="1">INDIRECT($A$1&amp;BD$1&amp;$A179)</f>
        <v>0</v>
      </c>
      <c r="BE179" cm="1">
        <f t="array" aca="1" ref="BE179" ca="1">INDIRECT($A$1&amp;BE$1&amp;$A179)</f>
        <v>0</v>
      </c>
      <c r="BF179" cm="1">
        <f t="array" aca="1" ref="BF179" ca="1">INDIRECT($A$1&amp;BF$1&amp;$A179)</f>
        <v>0</v>
      </c>
      <c r="BG179" cm="1">
        <f t="array" aca="1" ref="BG179" ca="1">INDIRECT($A$1&amp;BG$1&amp;$A179)</f>
        <v>0</v>
      </c>
      <c r="BH179" cm="1">
        <f t="array" aca="1" ref="BH179" ca="1">INDIRECT($A$1&amp;BH$1&amp;$A179)</f>
        <v>0</v>
      </c>
      <c r="BI179" cm="1">
        <f t="array" aca="1" ref="BI179" ca="1">INDIRECT($A$1&amp;BI$1&amp;$A179)</f>
        <v>0</v>
      </c>
      <c r="BJ179" cm="1">
        <f t="array" aca="1" ref="BJ179" ca="1">INDIRECT($A$1&amp;BJ$1&amp;$A179)</f>
        <v>0</v>
      </c>
      <c r="BK179" cm="1">
        <f t="array" aca="1" ref="BK179" ca="1">INDIRECT($A$1&amp;BK$1&amp;$A179)</f>
        <v>0</v>
      </c>
      <c r="BL179" cm="1">
        <f t="array" aca="1" ref="BL179" ca="1">INDIRECT($A$1&amp;BL$1&amp;$A179)</f>
        <v>0</v>
      </c>
      <c r="BM179" cm="1">
        <f t="array" aca="1" ref="BM179" ca="1">INDIRECT($A$1&amp;BM$1&amp;$A179)</f>
        <v>0</v>
      </c>
      <c r="BN179" cm="1">
        <f t="array" aca="1" ref="BN179" ca="1">INDIRECT($A$1&amp;BN$1&amp;$A179)</f>
        <v>0</v>
      </c>
      <c r="BO179" cm="1">
        <f t="array" aca="1" ref="BO179" ca="1">INDIRECT($A$1&amp;BO$1&amp;$A179)</f>
        <v>0</v>
      </c>
      <c r="BP179" cm="1">
        <f t="array" aca="1" ref="BP179" ca="1">INDIRECT($A$1&amp;BP$1&amp;$A179)</f>
        <v>0</v>
      </c>
      <c r="BQ179" cm="1">
        <f t="array" aca="1" ref="BQ179" ca="1">INDIRECT($A$1&amp;BQ$1&amp;$A179)</f>
        <v>0</v>
      </c>
      <c r="BR179" cm="1">
        <f t="array" aca="1" ref="BR179" ca="1">INDIRECT($A$1&amp;BR$1&amp;$A179)</f>
        <v>0</v>
      </c>
      <c r="BS179" cm="1">
        <f t="array" aca="1" ref="BS179" ca="1">INDIRECT($A$1&amp;BS$1&amp;$A179)</f>
        <v>0</v>
      </c>
      <c r="BT179" cm="1">
        <f t="array" aca="1" ref="BT179" ca="1">INDIRECT($A$1&amp;BT$1&amp;$A179)</f>
        <v>0</v>
      </c>
      <c r="BU179" cm="1">
        <f t="array" aca="1" ref="BU179" ca="1">INDIRECT($A$1&amp;BU$1&amp;$A179)</f>
        <v>0</v>
      </c>
    </row>
    <row r="180" spans="1:73" x14ac:dyDescent="0.35">
      <c r="A180" s="65">
        <f t="shared" si="33"/>
        <v>165</v>
      </c>
      <c r="C180" t="str" cm="1">
        <f t="array" aca="1" ref="C180" ca="1">INDIRECT($A$1&amp;C$1&amp;$A180)</f>
        <v>marche_boussouma</v>
      </c>
      <c r="D180">
        <f t="shared" ca="1" si="36"/>
        <v>0</v>
      </c>
      <c r="E180">
        <f t="shared" ca="1" si="36"/>
        <v>0</v>
      </c>
      <c r="F180">
        <f t="shared" ca="1" si="36"/>
        <v>0</v>
      </c>
      <c r="G180">
        <f t="shared" ca="1" si="36"/>
        <v>0</v>
      </c>
      <c r="H180">
        <f t="shared" ca="1" si="36"/>
        <v>0</v>
      </c>
      <c r="I180">
        <f t="shared" ca="1" si="36"/>
        <v>0</v>
      </c>
      <c r="J180">
        <f t="shared" ca="1" si="36"/>
        <v>0</v>
      </c>
      <c r="K180">
        <f t="shared" ca="1" si="36"/>
        <v>0</v>
      </c>
      <c r="L180">
        <f t="shared" ca="1" si="36"/>
        <v>0</v>
      </c>
      <c r="M180">
        <f t="shared" ca="1" si="36"/>
        <v>0</v>
      </c>
      <c r="N180">
        <f t="shared" ca="1" si="36"/>
        <v>0</v>
      </c>
      <c r="P180" cm="1">
        <f t="array" aca="1" ref="P180" ca="1">INDIRECT($A$1&amp;P$1&amp;$A180)</f>
        <v>0</v>
      </c>
      <c r="Q180" cm="1">
        <f t="array" aca="1" ref="Q180" ca="1">INDIRECT($A$1&amp;Q$1&amp;$A180)</f>
        <v>0</v>
      </c>
      <c r="R180" cm="1">
        <f t="array" aca="1" ref="R180" ca="1">INDIRECT($A$1&amp;R$1&amp;$A180)</f>
        <v>0</v>
      </c>
      <c r="S180" cm="1">
        <f t="array" aca="1" ref="S180" ca="1">INDIRECT($A$1&amp;S$1&amp;$A180)</f>
        <v>0</v>
      </c>
      <c r="T180" cm="1">
        <f t="array" aca="1" ref="T180" ca="1">INDIRECT($A$1&amp;T$1&amp;$A180)</f>
        <v>0</v>
      </c>
      <c r="U180" cm="1">
        <f t="array" aca="1" ref="U180" ca="1">INDIRECT($A$1&amp;U$1&amp;$A180)</f>
        <v>0</v>
      </c>
      <c r="V180" cm="1">
        <f t="array" aca="1" ref="V180" ca="1">INDIRECT($A$1&amp;V$1&amp;$A180)</f>
        <v>0</v>
      </c>
      <c r="W180" cm="1">
        <f t="array" aca="1" ref="W180" ca="1">INDIRECT($A$1&amp;W$1&amp;$A180)</f>
        <v>0</v>
      </c>
      <c r="X180" cm="1">
        <f t="array" aca="1" ref="X180" ca="1">INDIRECT($A$1&amp;X$1&amp;$A180)</f>
        <v>0</v>
      </c>
      <c r="Y180" cm="1">
        <f t="array" aca="1" ref="Y180" ca="1">INDIRECT($A$1&amp;Y$1&amp;$A180)</f>
        <v>0</v>
      </c>
      <c r="Z180" cm="1">
        <f t="array" aca="1" ref="Z180" ca="1">INDIRECT($A$1&amp;Z$1&amp;$A180)</f>
        <v>0</v>
      </c>
      <c r="AA180" cm="1">
        <f t="array" aca="1" ref="AA180" ca="1">INDIRECT($A$1&amp;AA$1&amp;$A180)</f>
        <v>0</v>
      </c>
      <c r="AB180" cm="1">
        <f t="array" aca="1" ref="AB180" ca="1">INDIRECT($A$1&amp;AB$1&amp;$A180)</f>
        <v>0</v>
      </c>
      <c r="AC180" cm="1">
        <f t="array" aca="1" ref="AC180" ca="1">INDIRECT($A$1&amp;AC$1&amp;$A180)</f>
        <v>0</v>
      </c>
      <c r="AD180" cm="1">
        <f t="array" aca="1" ref="AD180" ca="1">INDIRECT($A$1&amp;AD$1&amp;$A180)</f>
        <v>0</v>
      </c>
      <c r="AE180" cm="1">
        <f t="array" aca="1" ref="AE180" ca="1">INDIRECT($A$1&amp;AE$1&amp;$A180)</f>
        <v>0</v>
      </c>
      <c r="AF180" cm="1">
        <f t="array" aca="1" ref="AF180" ca="1">INDIRECT($A$1&amp;AF$1&amp;$A180)</f>
        <v>0</v>
      </c>
      <c r="AG180" cm="1">
        <f t="array" aca="1" ref="AG180" ca="1">INDIRECT($A$1&amp;AG$1&amp;$A180)</f>
        <v>0</v>
      </c>
      <c r="AH180" cm="1">
        <f t="array" aca="1" ref="AH180" ca="1">INDIRECT($A$1&amp;AH$1&amp;$A180)</f>
        <v>0</v>
      </c>
      <c r="AI180" cm="1">
        <f t="array" aca="1" ref="AI180" ca="1">INDIRECT($A$1&amp;AI$1&amp;$A180)</f>
        <v>0</v>
      </c>
      <c r="AJ180" cm="1">
        <f t="array" aca="1" ref="AJ180" ca="1">INDIRECT($A$1&amp;AJ$1&amp;$A180)</f>
        <v>0</v>
      </c>
      <c r="AK180" cm="1">
        <f t="array" aca="1" ref="AK180" ca="1">INDIRECT($A$1&amp;AK$1&amp;$A180)</f>
        <v>0</v>
      </c>
      <c r="AM180">
        <f t="shared" ca="1" si="37"/>
        <v>0</v>
      </c>
      <c r="AN180">
        <f t="shared" ca="1" si="37"/>
        <v>0</v>
      </c>
      <c r="AO180">
        <f t="shared" ca="1" si="37"/>
        <v>0</v>
      </c>
      <c r="AP180">
        <f t="shared" ca="1" si="37"/>
        <v>0</v>
      </c>
      <c r="AQ180">
        <f t="shared" ca="1" si="37"/>
        <v>0</v>
      </c>
      <c r="AR180">
        <f t="shared" ca="1" si="37"/>
        <v>0</v>
      </c>
      <c r="AS180">
        <f t="shared" ca="1" si="37"/>
        <v>0</v>
      </c>
      <c r="AU180" t="str" cm="1">
        <f t="array" aca="1" ref="AU180" ca="1">INDIRECT($A$1&amp;AU$1&amp;$A180)</f>
        <v>disponible</v>
      </c>
      <c r="AV180" t="str" cm="1">
        <f t="array" aca="1" ref="AV180" ca="1">INDIRECT($A$1&amp;AV$1&amp;$A180)</f>
        <v>disponible</v>
      </c>
      <c r="AW180" t="str" cm="1">
        <f t="array" aca="1" ref="AW180" ca="1">INDIRECT($A$1&amp;AW$1&amp;$A180)</f>
        <v>disponible</v>
      </c>
      <c r="AX180" t="str" cm="1">
        <f t="array" aca="1" ref="AX180" ca="1">INDIRECT($A$1&amp;AX$1&amp;$A180)</f>
        <v>disponible</v>
      </c>
      <c r="AY180" t="str" cm="1">
        <f t="array" aca="1" ref="AY180" ca="1">INDIRECT($A$1&amp;AY$1&amp;$A180)</f>
        <v>disponible</v>
      </c>
      <c r="AZ180" t="str" cm="1">
        <f t="array" aca="1" ref="AZ180" ca="1">INDIRECT($A$1&amp;AZ$1&amp;$A180)</f>
        <v>disponible</v>
      </c>
      <c r="BA180" cm="1">
        <f t="array" aca="1" ref="BA180" ca="1">INDIRECT($A$1&amp;BA$1&amp;$A180)</f>
        <v>0</v>
      </c>
      <c r="BB180" cm="1">
        <f t="array" aca="1" ref="BB180" ca="1">INDIRECT($A$1&amp;BB$1&amp;$A180)</f>
        <v>0</v>
      </c>
      <c r="BC180" cm="1">
        <f t="array" aca="1" ref="BC180" ca="1">INDIRECT($A$1&amp;BC$1&amp;$A180)</f>
        <v>0</v>
      </c>
      <c r="BD180" cm="1">
        <f t="array" aca="1" ref="BD180" ca="1">INDIRECT($A$1&amp;BD$1&amp;$A180)</f>
        <v>0</v>
      </c>
      <c r="BE180" cm="1">
        <f t="array" aca="1" ref="BE180" ca="1">INDIRECT($A$1&amp;BE$1&amp;$A180)</f>
        <v>0</v>
      </c>
      <c r="BF180" t="str" cm="1">
        <f t="array" aca="1" ref="BF180" ca="1">INDIRECT($A$1&amp;BF$1&amp;$A180)</f>
        <v>disponible</v>
      </c>
      <c r="BG180" t="str" cm="1">
        <f t="array" aca="1" ref="BG180" ca="1">INDIRECT($A$1&amp;BG$1&amp;$A180)</f>
        <v>disponible</v>
      </c>
      <c r="BH180" t="str" cm="1">
        <f t="array" aca="1" ref="BH180" ca="1">INDIRECT($A$1&amp;BH$1&amp;$A180)</f>
        <v>disponible</v>
      </c>
      <c r="BI180" t="str" cm="1">
        <f t="array" aca="1" ref="BI180" ca="1">INDIRECT($A$1&amp;BI$1&amp;$A180)</f>
        <v>disponible</v>
      </c>
      <c r="BJ180" t="str" cm="1">
        <f t="array" aca="1" ref="BJ180" ca="1">INDIRECT($A$1&amp;BJ$1&amp;$A180)</f>
        <v>disponible</v>
      </c>
      <c r="BK180" t="str" cm="1">
        <f t="array" aca="1" ref="BK180" ca="1">INDIRECT($A$1&amp;BK$1&amp;$A180)</f>
        <v>disponible</v>
      </c>
      <c r="BL180" t="str" cm="1">
        <f t="array" aca="1" ref="BL180" ca="1">INDIRECT($A$1&amp;BL$1&amp;$A180)</f>
        <v>disponible</v>
      </c>
      <c r="BM180" t="str" cm="1">
        <f t="array" aca="1" ref="BM180" ca="1">INDIRECT($A$1&amp;BM$1&amp;$A180)</f>
        <v>disponible</v>
      </c>
      <c r="BN180" t="str" cm="1">
        <f t="array" aca="1" ref="BN180" ca="1">INDIRECT($A$1&amp;BN$1&amp;$A180)</f>
        <v>disponible</v>
      </c>
      <c r="BO180" t="str" cm="1">
        <f t="array" aca="1" ref="BO180" ca="1">INDIRECT($A$1&amp;BO$1&amp;$A180)</f>
        <v>disponible</v>
      </c>
      <c r="BP180" t="str" cm="1">
        <f t="array" aca="1" ref="BP180" ca="1">INDIRECT($A$1&amp;BP$1&amp;$A180)</f>
        <v>disponible</v>
      </c>
      <c r="BQ180" t="str" cm="1">
        <f t="array" aca="1" ref="BQ180" ca="1">INDIRECT($A$1&amp;BQ$1&amp;$A180)</f>
        <v>disponible</v>
      </c>
      <c r="BR180" t="str" cm="1">
        <f t="array" aca="1" ref="BR180" ca="1">INDIRECT($A$1&amp;BR$1&amp;$A180)</f>
        <v>disponible</v>
      </c>
      <c r="BS180" t="str" cm="1">
        <f t="array" aca="1" ref="BS180" ca="1">INDIRECT($A$1&amp;BS$1&amp;$A180)</f>
        <v>disponible</v>
      </c>
      <c r="BT180" t="str" cm="1">
        <f t="array" aca="1" ref="BT180" ca="1">INDIRECT($A$1&amp;BT$1&amp;$A180)</f>
        <v>disponible</v>
      </c>
      <c r="BU180" t="str" cm="1">
        <f t="array" aca="1" ref="BU180" ca="1">INDIRECT($A$1&amp;BU$1&amp;$A180)</f>
        <v>disponible</v>
      </c>
    </row>
    <row r="181" spans="1:73" x14ac:dyDescent="0.35">
      <c r="A181" s="65">
        <f t="shared" si="33"/>
        <v>166</v>
      </c>
      <c r="C181" t="str" cm="1">
        <f t="array" aca="1" ref="C181" ca="1">INDIRECT($A$1&amp;C$1&amp;$A181)</f>
        <v>marche_boussouma</v>
      </c>
      <c r="D181">
        <f t="shared" ca="1" si="36"/>
        <v>0</v>
      </c>
      <c r="E181">
        <f t="shared" ca="1" si="36"/>
        <v>0</v>
      </c>
      <c r="F181">
        <f t="shared" ca="1" si="36"/>
        <v>0</v>
      </c>
      <c r="G181">
        <f t="shared" ca="1" si="36"/>
        <v>0</v>
      </c>
      <c r="H181">
        <f t="shared" ca="1" si="36"/>
        <v>0</v>
      </c>
      <c r="I181">
        <f t="shared" ca="1" si="36"/>
        <v>0</v>
      </c>
      <c r="J181">
        <f t="shared" ca="1" si="36"/>
        <v>0</v>
      </c>
      <c r="K181">
        <f t="shared" ca="1" si="36"/>
        <v>0</v>
      </c>
      <c r="L181">
        <f t="shared" ca="1" si="36"/>
        <v>0</v>
      </c>
      <c r="M181">
        <f t="shared" ca="1" si="36"/>
        <v>0</v>
      </c>
      <c r="N181">
        <f t="shared" ca="1" si="36"/>
        <v>0</v>
      </c>
      <c r="P181" cm="1">
        <f t="array" aca="1" ref="P181" ca="1">INDIRECT($A$1&amp;P$1&amp;$A181)</f>
        <v>0</v>
      </c>
      <c r="Q181" cm="1">
        <f t="array" aca="1" ref="Q181" ca="1">INDIRECT($A$1&amp;Q$1&amp;$A181)</f>
        <v>0</v>
      </c>
      <c r="R181" cm="1">
        <f t="array" aca="1" ref="R181" ca="1">INDIRECT($A$1&amp;R$1&amp;$A181)</f>
        <v>0</v>
      </c>
      <c r="S181" t="str" cm="1">
        <f t="array" aca="1" ref="S181" ca="1">INDIRECT($A$1&amp;S$1&amp;$A181)</f>
        <v>disponible</v>
      </c>
      <c r="T181" t="str" cm="1">
        <f t="array" aca="1" ref="T181" ca="1">INDIRECT($A$1&amp;T$1&amp;$A181)</f>
        <v>disponible</v>
      </c>
      <c r="U181" t="str" cm="1">
        <f t="array" aca="1" ref="U181" ca="1">INDIRECT($A$1&amp;U$1&amp;$A181)</f>
        <v>disponible</v>
      </c>
      <c r="V181" t="str" cm="1">
        <f t="array" aca="1" ref="V181" ca="1">INDIRECT($A$1&amp;V$1&amp;$A181)</f>
        <v>disponible</v>
      </c>
      <c r="W181" cm="1">
        <f t="array" aca="1" ref="W181" ca="1">INDIRECT($A$1&amp;W$1&amp;$A181)</f>
        <v>0</v>
      </c>
      <c r="X181" cm="1">
        <f t="array" aca="1" ref="X181" ca="1">INDIRECT($A$1&amp;X$1&amp;$A181)</f>
        <v>0</v>
      </c>
      <c r="Y181" cm="1">
        <f t="array" aca="1" ref="Y181" ca="1">INDIRECT($A$1&amp;Y$1&amp;$A181)</f>
        <v>0</v>
      </c>
      <c r="Z181" cm="1">
        <f t="array" aca="1" ref="Z181" ca="1">INDIRECT($A$1&amp;Z$1&amp;$A181)</f>
        <v>0</v>
      </c>
      <c r="AA181" cm="1">
        <f t="array" aca="1" ref="AA181" ca="1">INDIRECT($A$1&amp;AA$1&amp;$A181)</f>
        <v>0</v>
      </c>
      <c r="AB181" cm="1">
        <f t="array" aca="1" ref="AB181" ca="1">INDIRECT($A$1&amp;AB$1&amp;$A181)</f>
        <v>0</v>
      </c>
      <c r="AC181" cm="1">
        <f t="array" aca="1" ref="AC181" ca="1">INDIRECT($A$1&amp;AC$1&amp;$A181)</f>
        <v>0</v>
      </c>
      <c r="AD181" cm="1">
        <f t="array" aca="1" ref="AD181" ca="1">INDIRECT($A$1&amp;AD$1&amp;$A181)</f>
        <v>0</v>
      </c>
      <c r="AE181" cm="1">
        <f t="array" aca="1" ref="AE181" ca="1">INDIRECT($A$1&amp;AE$1&amp;$A181)</f>
        <v>0</v>
      </c>
      <c r="AF181" cm="1">
        <f t="array" aca="1" ref="AF181" ca="1">INDIRECT($A$1&amp;AF$1&amp;$A181)</f>
        <v>0</v>
      </c>
      <c r="AG181" cm="1">
        <f t="array" aca="1" ref="AG181" ca="1">INDIRECT($A$1&amp;AG$1&amp;$A181)</f>
        <v>0</v>
      </c>
      <c r="AH181" cm="1">
        <f t="array" aca="1" ref="AH181" ca="1">INDIRECT($A$1&amp;AH$1&amp;$A181)</f>
        <v>0</v>
      </c>
      <c r="AI181" cm="1">
        <f t="array" aca="1" ref="AI181" ca="1">INDIRECT($A$1&amp;AI$1&amp;$A181)</f>
        <v>0</v>
      </c>
      <c r="AJ181" cm="1">
        <f t="array" aca="1" ref="AJ181" ca="1">INDIRECT($A$1&amp;AJ$1&amp;$A181)</f>
        <v>0</v>
      </c>
      <c r="AK181" cm="1">
        <f t="array" aca="1" ref="AK181" ca="1">INDIRECT($A$1&amp;AK$1&amp;$A181)</f>
        <v>0</v>
      </c>
      <c r="AM181">
        <f t="shared" ca="1" si="37"/>
        <v>0</v>
      </c>
      <c r="AN181">
        <f t="shared" ca="1" si="37"/>
        <v>0</v>
      </c>
      <c r="AO181">
        <f t="shared" ca="1" si="37"/>
        <v>0</v>
      </c>
      <c r="AP181">
        <f t="shared" ca="1" si="37"/>
        <v>0</v>
      </c>
      <c r="AQ181">
        <f t="shared" ca="1" si="37"/>
        <v>0</v>
      </c>
      <c r="AR181">
        <f t="shared" ca="1" si="37"/>
        <v>0</v>
      </c>
      <c r="AS181">
        <f t="shared" ca="1" si="37"/>
        <v>0</v>
      </c>
      <c r="AU181" cm="1">
        <f t="array" aca="1" ref="AU181" ca="1">INDIRECT($A$1&amp;AU$1&amp;$A181)</f>
        <v>0</v>
      </c>
      <c r="AV181" cm="1">
        <f t="array" aca="1" ref="AV181" ca="1">INDIRECT($A$1&amp;AV$1&amp;$A181)</f>
        <v>0</v>
      </c>
      <c r="AW181" cm="1">
        <f t="array" aca="1" ref="AW181" ca="1">INDIRECT($A$1&amp;AW$1&amp;$A181)</f>
        <v>0</v>
      </c>
      <c r="AX181" cm="1">
        <f t="array" aca="1" ref="AX181" ca="1">INDIRECT($A$1&amp;AX$1&amp;$A181)</f>
        <v>0</v>
      </c>
      <c r="AY181" cm="1">
        <f t="array" aca="1" ref="AY181" ca="1">INDIRECT($A$1&amp;AY$1&amp;$A181)</f>
        <v>0</v>
      </c>
      <c r="AZ181" cm="1">
        <f t="array" aca="1" ref="AZ181" ca="1">INDIRECT($A$1&amp;AZ$1&amp;$A181)</f>
        <v>0</v>
      </c>
      <c r="BA181" cm="1">
        <f t="array" aca="1" ref="BA181" ca="1">INDIRECT($A$1&amp;BA$1&amp;$A181)</f>
        <v>0</v>
      </c>
      <c r="BB181" cm="1">
        <f t="array" aca="1" ref="BB181" ca="1">INDIRECT($A$1&amp;BB$1&amp;$A181)</f>
        <v>0</v>
      </c>
      <c r="BC181" cm="1">
        <f t="array" aca="1" ref="BC181" ca="1">INDIRECT($A$1&amp;BC$1&amp;$A181)</f>
        <v>0</v>
      </c>
      <c r="BD181" cm="1">
        <f t="array" aca="1" ref="BD181" ca="1">INDIRECT($A$1&amp;BD$1&amp;$A181)</f>
        <v>0</v>
      </c>
      <c r="BE181" cm="1">
        <f t="array" aca="1" ref="BE181" ca="1">INDIRECT($A$1&amp;BE$1&amp;$A181)</f>
        <v>0</v>
      </c>
      <c r="BF181" cm="1">
        <f t="array" aca="1" ref="BF181" ca="1">INDIRECT($A$1&amp;BF$1&amp;$A181)</f>
        <v>0</v>
      </c>
      <c r="BG181" cm="1">
        <f t="array" aca="1" ref="BG181" ca="1">INDIRECT($A$1&amp;BG$1&amp;$A181)</f>
        <v>0</v>
      </c>
      <c r="BH181" cm="1">
        <f t="array" aca="1" ref="BH181" ca="1">INDIRECT($A$1&amp;BH$1&amp;$A181)</f>
        <v>0</v>
      </c>
      <c r="BI181" cm="1">
        <f t="array" aca="1" ref="BI181" ca="1">INDIRECT($A$1&amp;BI$1&amp;$A181)</f>
        <v>0</v>
      </c>
      <c r="BJ181" cm="1">
        <f t="array" aca="1" ref="BJ181" ca="1">INDIRECT($A$1&amp;BJ$1&amp;$A181)</f>
        <v>0</v>
      </c>
      <c r="BK181" cm="1">
        <f t="array" aca="1" ref="BK181" ca="1">INDIRECT($A$1&amp;BK$1&amp;$A181)</f>
        <v>0</v>
      </c>
      <c r="BL181" cm="1">
        <f t="array" aca="1" ref="BL181" ca="1">INDIRECT($A$1&amp;BL$1&amp;$A181)</f>
        <v>0</v>
      </c>
      <c r="BM181" cm="1">
        <f t="array" aca="1" ref="BM181" ca="1">INDIRECT($A$1&amp;BM$1&amp;$A181)</f>
        <v>0</v>
      </c>
      <c r="BN181" cm="1">
        <f t="array" aca="1" ref="BN181" ca="1">INDIRECT($A$1&amp;BN$1&amp;$A181)</f>
        <v>0</v>
      </c>
      <c r="BO181" cm="1">
        <f t="array" aca="1" ref="BO181" ca="1">INDIRECT($A$1&amp;BO$1&amp;$A181)</f>
        <v>0</v>
      </c>
      <c r="BP181" cm="1">
        <f t="array" aca="1" ref="BP181" ca="1">INDIRECT($A$1&amp;BP$1&amp;$A181)</f>
        <v>0</v>
      </c>
      <c r="BQ181" cm="1">
        <f t="array" aca="1" ref="BQ181" ca="1">INDIRECT($A$1&amp;BQ$1&amp;$A181)</f>
        <v>0</v>
      </c>
      <c r="BR181" cm="1">
        <f t="array" aca="1" ref="BR181" ca="1">INDIRECT($A$1&amp;BR$1&amp;$A181)</f>
        <v>0</v>
      </c>
      <c r="BS181" cm="1">
        <f t="array" aca="1" ref="BS181" ca="1">INDIRECT($A$1&amp;BS$1&amp;$A181)</f>
        <v>0</v>
      </c>
      <c r="BT181" cm="1">
        <f t="array" aca="1" ref="BT181" ca="1">INDIRECT($A$1&amp;BT$1&amp;$A181)</f>
        <v>0</v>
      </c>
      <c r="BU181" cm="1">
        <f t="array" aca="1" ref="BU181" ca="1">INDIRECT($A$1&amp;BU$1&amp;$A181)</f>
        <v>0</v>
      </c>
    </row>
    <row r="182" spans="1:73" x14ac:dyDescent="0.35">
      <c r="A182" s="65">
        <f t="shared" si="33"/>
        <v>167</v>
      </c>
      <c r="C182" t="str" cm="1">
        <f t="array" aca="1" ref="C182" ca="1">INDIRECT($A$1&amp;C$1&amp;$A182)</f>
        <v>marche_boussouma</v>
      </c>
      <c r="D182">
        <f t="shared" ca="1" si="36"/>
        <v>0</v>
      </c>
      <c r="E182">
        <f t="shared" ca="1" si="36"/>
        <v>0</v>
      </c>
      <c r="F182">
        <f t="shared" ca="1" si="36"/>
        <v>0</v>
      </c>
      <c r="G182">
        <f t="shared" ca="1" si="36"/>
        <v>0</v>
      </c>
      <c r="H182">
        <f t="shared" ca="1" si="36"/>
        <v>0</v>
      </c>
      <c r="I182">
        <f t="shared" ca="1" si="36"/>
        <v>0</v>
      </c>
      <c r="J182">
        <f t="shared" ca="1" si="36"/>
        <v>0</v>
      </c>
      <c r="K182">
        <f t="shared" ca="1" si="36"/>
        <v>0</v>
      </c>
      <c r="L182">
        <f t="shared" ca="1" si="36"/>
        <v>0</v>
      </c>
      <c r="M182">
        <f t="shared" ca="1" si="36"/>
        <v>0</v>
      </c>
      <c r="N182">
        <f t="shared" ca="1" si="36"/>
        <v>0</v>
      </c>
      <c r="P182" cm="1">
        <f t="array" aca="1" ref="P182" ca="1">INDIRECT($A$1&amp;P$1&amp;$A182)</f>
        <v>0</v>
      </c>
      <c r="Q182" cm="1">
        <f t="array" aca="1" ref="Q182" ca="1">INDIRECT($A$1&amp;Q$1&amp;$A182)</f>
        <v>0</v>
      </c>
      <c r="R182" cm="1">
        <f t="array" aca="1" ref="R182" ca="1">INDIRECT($A$1&amp;R$1&amp;$A182)</f>
        <v>0</v>
      </c>
      <c r="S182" cm="1">
        <f t="array" aca="1" ref="S182" ca="1">INDIRECT($A$1&amp;S$1&amp;$A182)</f>
        <v>0</v>
      </c>
      <c r="T182" cm="1">
        <f t="array" aca="1" ref="T182" ca="1">INDIRECT($A$1&amp;T$1&amp;$A182)</f>
        <v>0</v>
      </c>
      <c r="U182" cm="1">
        <f t="array" aca="1" ref="U182" ca="1">INDIRECT($A$1&amp;U$1&amp;$A182)</f>
        <v>0</v>
      </c>
      <c r="V182" cm="1">
        <f t="array" aca="1" ref="V182" ca="1">INDIRECT($A$1&amp;V$1&amp;$A182)</f>
        <v>0</v>
      </c>
      <c r="W182" cm="1">
        <f t="array" aca="1" ref="W182" ca="1">INDIRECT($A$1&amp;W$1&amp;$A182)</f>
        <v>0</v>
      </c>
      <c r="X182" cm="1">
        <f t="array" aca="1" ref="X182" ca="1">INDIRECT($A$1&amp;X$1&amp;$A182)</f>
        <v>0</v>
      </c>
      <c r="Y182" cm="1">
        <f t="array" aca="1" ref="Y182" ca="1">INDIRECT($A$1&amp;Y$1&amp;$A182)</f>
        <v>0</v>
      </c>
      <c r="Z182" cm="1">
        <f t="array" aca="1" ref="Z182" ca="1">INDIRECT($A$1&amp;Z$1&amp;$A182)</f>
        <v>0</v>
      </c>
      <c r="AA182" cm="1">
        <f t="array" aca="1" ref="AA182" ca="1">INDIRECT($A$1&amp;AA$1&amp;$A182)</f>
        <v>0</v>
      </c>
      <c r="AB182" cm="1">
        <f t="array" aca="1" ref="AB182" ca="1">INDIRECT($A$1&amp;AB$1&amp;$A182)</f>
        <v>0</v>
      </c>
      <c r="AC182" cm="1">
        <f t="array" aca="1" ref="AC182" ca="1">INDIRECT($A$1&amp;AC$1&amp;$A182)</f>
        <v>0</v>
      </c>
      <c r="AD182" cm="1">
        <f t="array" aca="1" ref="AD182" ca="1">INDIRECT($A$1&amp;AD$1&amp;$A182)</f>
        <v>0</v>
      </c>
      <c r="AE182" cm="1">
        <f t="array" aca="1" ref="AE182" ca="1">INDIRECT($A$1&amp;AE$1&amp;$A182)</f>
        <v>0</v>
      </c>
      <c r="AF182" cm="1">
        <f t="array" aca="1" ref="AF182" ca="1">INDIRECT($A$1&amp;AF$1&amp;$A182)</f>
        <v>0</v>
      </c>
      <c r="AG182" cm="1">
        <f t="array" aca="1" ref="AG182" ca="1">INDIRECT($A$1&amp;AG$1&amp;$A182)</f>
        <v>0</v>
      </c>
      <c r="AH182" cm="1">
        <f t="array" aca="1" ref="AH182" ca="1">INDIRECT($A$1&amp;AH$1&amp;$A182)</f>
        <v>0</v>
      </c>
      <c r="AI182" cm="1">
        <f t="array" aca="1" ref="AI182" ca="1">INDIRECT($A$1&amp;AI$1&amp;$A182)</f>
        <v>0</v>
      </c>
      <c r="AJ182" cm="1">
        <f t="array" aca="1" ref="AJ182" ca="1">INDIRECT($A$1&amp;AJ$1&amp;$A182)</f>
        <v>0</v>
      </c>
      <c r="AK182" cm="1">
        <f t="array" aca="1" ref="AK182" ca="1">INDIRECT($A$1&amp;AK$1&amp;$A182)</f>
        <v>0</v>
      </c>
      <c r="AM182">
        <f t="shared" ca="1" si="37"/>
        <v>0</v>
      </c>
      <c r="AN182">
        <f t="shared" ca="1" si="37"/>
        <v>0</v>
      </c>
      <c r="AO182">
        <f t="shared" ca="1" si="37"/>
        <v>0</v>
      </c>
      <c r="AP182">
        <f t="shared" ca="1" si="37"/>
        <v>0</v>
      </c>
      <c r="AQ182">
        <f t="shared" ca="1" si="37"/>
        <v>0</v>
      </c>
      <c r="AR182">
        <f t="shared" ca="1" si="37"/>
        <v>0</v>
      </c>
      <c r="AS182">
        <f t="shared" ca="1" si="37"/>
        <v>0</v>
      </c>
      <c r="AU182" t="str" cm="1">
        <f t="array" aca="1" ref="AU182" ca="1">INDIRECT($A$1&amp;AU$1&amp;$A182)</f>
        <v>disponible</v>
      </c>
      <c r="AV182" t="str" cm="1">
        <f t="array" aca="1" ref="AV182" ca="1">INDIRECT($A$1&amp;AV$1&amp;$A182)</f>
        <v>disponible</v>
      </c>
      <c r="AW182" t="str" cm="1">
        <f t="array" aca="1" ref="AW182" ca="1">INDIRECT($A$1&amp;AW$1&amp;$A182)</f>
        <v>disponible</v>
      </c>
      <c r="AX182" t="str" cm="1">
        <f t="array" aca="1" ref="AX182" ca="1">INDIRECT($A$1&amp;AX$1&amp;$A182)</f>
        <v>disponible</v>
      </c>
      <c r="AY182" t="str" cm="1">
        <f t="array" aca="1" ref="AY182" ca="1">INDIRECT($A$1&amp;AY$1&amp;$A182)</f>
        <v>disponible</v>
      </c>
      <c r="AZ182" t="str" cm="1">
        <f t="array" aca="1" ref="AZ182" ca="1">INDIRECT($A$1&amp;AZ$1&amp;$A182)</f>
        <v>disponible</v>
      </c>
      <c r="BA182" cm="1">
        <f t="array" aca="1" ref="BA182" ca="1">INDIRECT($A$1&amp;BA$1&amp;$A182)</f>
        <v>0</v>
      </c>
      <c r="BB182" cm="1">
        <f t="array" aca="1" ref="BB182" ca="1">INDIRECT($A$1&amp;BB$1&amp;$A182)</f>
        <v>0</v>
      </c>
      <c r="BC182" cm="1">
        <f t="array" aca="1" ref="BC182" ca="1">INDIRECT($A$1&amp;BC$1&amp;$A182)</f>
        <v>0</v>
      </c>
      <c r="BD182" cm="1">
        <f t="array" aca="1" ref="BD182" ca="1">INDIRECT($A$1&amp;BD$1&amp;$A182)</f>
        <v>0</v>
      </c>
      <c r="BE182" cm="1">
        <f t="array" aca="1" ref="BE182" ca="1">INDIRECT($A$1&amp;BE$1&amp;$A182)</f>
        <v>0</v>
      </c>
      <c r="BF182" t="str" cm="1">
        <f t="array" aca="1" ref="BF182" ca="1">INDIRECT($A$1&amp;BF$1&amp;$A182)</f>
        <v>disponible</v>
      </c>
      <c r="BG182" t="str" cm="1">
        <f t="array" aca="1" ref="BG182" ca="1">INDIRECT($A$1&amp;BG$1&amp;$A182)</f>
        <v>disponible</v>
      </c>
      <c r="BH182" t="str" cm="1">
        <f t="array" aca="1" ref="BH182" ca="1">INDIRECT($A$1&amp;BH$1&amp;$A182)</f>
        <v>disponible</v>
      </c>
      <c r="BI182" t="str" cm="1">
        <f t="array" aca="1" ref="BI182" ca="1">INDIRECT($A$1&amp;BI$1&amp;$A182)</f>
        <v>disponible</v>
      </c>
      <c r="BJ182" t="str" cm="1">
        <f t="array" aca="1" ref="BJ182" ca="1">INDIRECT($A$1&amp;BJ$1&amp;$A182)</f>
        <v>disponible</v>
      </c>
      <c r="BK182" t="str" cm="1">
        <f t="array" aca="1" ref="BK182" ca="1">INDIRECT($A$1&amp;BK$1&amp;$A182)</f>
        <v>disponible</v>
      </c>
      <c r="BL182" t="str" cm="1">
        <f t="array" aca="1" ref="BL182" ca="1">INDIRECT($A$1&amp;BL$1&amp;$A182)</f>
        <v>disponible</v>
      </c>
      <c r="BM182" t="str" cm="1">
        <f t="array" aca="1" ref="BM182" ca="1">INDIRECT($A$1&amp;BM$1&amp;$A182)</f>
        <v>disponible</v>
      </c>
      <c r="BN182" t="str" cm="1">
        <f t="array" aca="1" ref="BN182" ca="1">INDIRECT($A$1&amp;BN$1&amp;$A182)</f>
        <v>disponible</v>
      </c>
      <c r="BO182" t="str" cm="1">
        <f t="array" aca="1" ref="BO182" ca="1">INDIRECT($A$1&amp;BO$1&amp;$A182)</f>
        <v>disponible</v>
      </c>
      <c r="BP182" t="str" cm="1">
        <f t="array" aca="1" ref="BP182" ca="1">INDIRECT($A$1&amp;BP$1&amp;$A182)</f>
        <v>disponible</v>
      </c>
      <c r="BQ182" t="str" cm="1">
        <f t="array" aca="1" ref="BQ182" ca="1">INDIRECT($A$1&amp;BQ$1&amp;$A182)</f>
        <v>disponible</v>
      </c>
      <c r="BR182" t="str" cm="1">
        <f t="array" aca="1" ref="BR182" ca="1">INDIRECT($A$1&amp;BR$1&amp;$A182)</f>
        <v>disponible</v>
      </c>
      <c r="BS182" t="str" cm="1">
        <f t="array" aca="1" ref="BS182" ca="1">INDIRECT($A$1&amp;BS$1&amp;$A182)</f>
        <v>disponible</v>
      </c>
      <c r="BT182" t="str" cm="1">
        <f t="array" aca="1" ref="BT182" ca="1">INDIRECT($A$1&amp;BT$1&amp;$A182)</f>
        <v>disponible</v>
      </c>
      <c r="BU182" t="str" cm="1">
        <f t="array" aca="1" ref="BU182" ca="1">INDIRECT($A$1&amp;BU$1&amp;$A182)</f>
        <v>disponible</v>
      </c>
    </row>
    <row r="183" spans="1:73" x14ac:dyDescent="0.35">
      <c r="A183" s="65">
        <f t="shared" si="33"/>
        <v>168</v>
      </c>
      <c r="C183" t="str" cm="1">
        <f t="array" aca="1" ref="C183" ca="1">INDIRECT($A$1&amp;C$1&amp;$A183)</f>
        <v>marche_boussouma</v>
      </c>
      <c r="D183">
        <f t="shared" ca="1" si="36"/>
        <v>0</v>
      </c>
      <c r="E183">
        <f t="shared" ca="1" si="36"/>
        <v>0</v>
      </c>
      <c r="F183">
        <f t="shared" ca="1" si="36"/>
        <v>0</v>
      </c>
      <c r="G183">
        <f t="shared" ca="1" si="36"/>
        <v>0</v>
      </c>
      <c r="H183">
        <f t="shared" ca="1" si="36"/>
        <v>0</v>
      </c>
      <c r="I183">
        <f t="shared" ca="1" si="36"/>
        <v>0</v>
      </c>
      <c r="J183">
        <f t="shared" ca="1" si="36"/>
        <v>0</v>
      </c>
      <c r="K183">
        <f t="shared" ca="1" si="36"/>
        <v>0</v>
      </c>
      <c r="L183">
        <f t="shared" ca="1" si="36"/>
        <v>0</v>
      </c>
      <c r="M183">
        <f t="shared" ca="1" si="36"/>
        <v>0</v>
      </c>
      <c r="N183">
        <f t="shared" ca="1" si="36"/>
        <v>0</v>
      </c>
      <c r="P183" cm="1">
        <f t="array" aca="1" ref="P183" ca="1">INDIRECT($A$1&amp;P$1&amp;$A183)</f>
        <v>0</v>
      </c>
      <c r="Q183" cm="1">
        <f t="array" aca="1" ref="Q183" ca="1">INDIRECT($A$1&amp;Q$1&amp;$A183)</f>
        <v>0</v>
      </c>
      <c r="R183" cm="1">
        <f t="array" aca="1" ref="R183" ca="1">INDIRECT($A$1&amp;R$1&amp;$A183)</f>
        <v>0</v>
      </c>
      <c r="S183" t="str" cm="1">
        <f t="array" aca="1" ref="S183" ca="1">INDIRECT($A$1&amp;S$1&amp;$A183)</f>
        <v>disponible</v>
      </c>
      <c r="T183" t="str" cm="1">
        <f t="array" aca="1" ref="T183" ca="1">INDIRECT($A$1&amp;T$1&amp;$A183)</f>
        <v>disponible</v>
      </c>
      <c r="U183" t="str" cm="1">
        <f t="array" aca="1" ref="U183" ca="1">INDIRECT($A$1&amp;U$1&amp;$A183)</f>
        <v>disponible</v>
      </c>
      <c r="V183" t="str" cm="1">
        <f t="array" aca="1" ref="V183" ca="1">INDIRECT($A$1&amp;V$1&amp;$A183)</f>
        <v>disponible</v>
      </c>
      <c r="W183" cm="1">
        <f t="array" aca="1" ref="W183" ca="1">INDIRECT($A$1&amp;W$1&amp;$A183)</f>
        <v>0</v>
      </c>
      <c r="X183" cm="1">
        <f t="array" aca="1" ref="X183" ca="1">INDIRECT($A$1&amp;X$1&amp;$A183)</f>
        <v>0</v>
      </c>
      <c r="Y183" cm="1">
        <f t="array" aca="1" ref="Y183" ca="1">INDIRECT($A$1&amp;Y$1&amp;$A183)</f>
        <v>0</v>
      </c>
      <c r="Z183" cm="1">
        <f t="array" aca="1" ref="Z183" ca="1">INDIRECT($A$1&amp;Z$1&amp;$A183)</f>
        <v>0</v>
      </c>
      <c r="AA183" cm="1">
        <f t="array" aca="1" ref="AA183" ca="1">INDIRECT($A$1&amp;AA$1&amp;$A183)</f>
        <v>0</v>
      </c>
      <c r="AB183" cm="1">
        <f t="array" aca="1" ref="AB183" ca="1">INDIRECT($A$1&amp;AB$1&amp;$A183)</f>
        <v>0</v>
      </c>
      <c r="AC183" cm="1">
        <f t="array" aca="1" ref="AC183" ca="1">INDIRECT($A$1&amp;AC$1&amp;$A183)</f>
        <v>0</v>
      </c>
      <c r="AD183" cm="1">
        <f t="array" aca="1" ref="AD183" ca="1">INDIRECT($A$1&amp;AD$1&amp;$A183)</f>
        <v>0</v>
      </c>
      <c r="AE183" cm="1">
        <f t="array" aca="1" ref="AE183" ca="1">INDIRECT($A$1&amp;AE$1&amp;$A183)</f>
        <v>0</v>
      </c>
      <c r="AF183" cm="1">
        <f t="array" aca="1" ref="AF183" ca="1">INDIRECT($A$1&amp;AF$1&amp;$A183)</f>
        <v>0</v>
      </c>
      <c r="AG183" cm="1">
        <f t="array" aca="1" ref="AG183" ca="1">INDIRECT($A$1&amp;AG$1&amp;$A183)</f>
        <v>0</v>
      </c>
      <c r="AH183" cm="1">
        <f t="array" aca="1" ref="AH183" ca="1">INDIRECT($A$1&amp;AH$1&amp;$A183)</f>
        <v>0</v>
      </c>
      <c r="AI183" cm="1">
        <f t="array" aca="1" ref="AI183" ca="1">INDIRECT($A$1&amp;AI$1&amp;$A183)</f>
        <v>0</v>
      </c>
      <c r="AJ183" cm="1">
        <f t="array" aca="1" ref="AJ183" ca="1">INDIRECT($A$1&amp;AJ$1&amp;$A183)</f>
        <v>0</v>
      </c>
      <c r="AK183" cm="1">
        <f t="array" aca="1" ref="AK183" ca="1">INDIRECT($A$1&amp;AK$1&amp;$A183)</f>
        <v>0</v>
      </c>
      <c r="AM183">
        <f t="shared" ca="1" si="37"/>
        <v>0</v>
      </c>
      <c r="AN183">
        <f t="shared" ca="1" si="37"/>
        <v>0</v>
      </c>
      <c r="AO183">
        <f t="shared" ca="1" si="37"/>
        <v>0</v>
      </c>
      <c r="AP183">
        <f t="shared" ca="1" si="37"/>
        <v>0</v>
      </c>
      <c r="AQ183">
        <f t="shared" ca="1" si="37"/>
        <v>0</v>
      </c>
      <c r="AR183">
        <f t="shared" ca="1" si="37"/>
        <v>0</v>
      </c>
      <c r="AS183">
        <f t="shared" ca="1" si="37"/>
        <v>0</v>
      </c>
      <c r="AU183" cm="1">
        <f t="array" aca="1" ref="AU183" ca="1">INDIRECT($A$1&amp;AU$1&amp;$A183)</f>
        <v>0</v>
      </c>
      <c r="AV183" cm="1">
        <f t="array" aca="1" ref="AV183" ca="1">INDIRECT($A$1&amp;AV$1&amp;$A183)</f>
        <v>0</v>
      </c>
      <c r="AW183" cm="1">
        <f t="array" aca="1" ref="AW183" ca="1">INDIRECT($A$1&amp;AW$1&amp;$A183)</f>
        <v>0</v>
      </c>
      <c r="AX183" cm="1">
        <f t="array" aca="1" ref="AX183" ca="1">INDIRECT($A$1&amp;AX$1&amp;$A183)</f>
        <v>0</v>
      </c>
      <c r="AY183" cm="1">
        <f t="array" aca="1" ref="AY183" ca="1">INDIRECT($A$1&amp;AY$1&amp;$A183)</f>
        <v>0</v>
      </c>
      <c r="AZ183" cm="1">
        <f t="array" aca="1" ref="AZ183" ca="1">INDIRECT($A$1&amp;AZ$1&amp;$A183)</f>
        <v>0</v>
      </c>
      <c r="BA183" cm="1">
        <f t="array" aca="1" ref="BA183" ca="1">INDIRECT($A$1&amp;BA$1&amp;$A183)</f>
        <v>0</v>
      </c>
      <c r="BB183" cm="1">
        <f t="array" aca="1" ref="BB183" ca="1">INDIRECT($A$1&amp;BB$1&amp;$A183)</f>
        <v>0</v>
      </c>
      <c r="BC183" cm="1">
        <f t="array" aca="1" ref="BC183" ca="1">INDIRECT($A$1&amp;BC$1&amp;$A183)</f>
        <v>0</v>
      </c>
      <c r="BD183" cm="1">
        <f t="array" aca="1" ref="BD183" ca="1">INDIRECT($A$1&amp;BD$1&amp;$A183)</f>
        <v>0</v>
      </c>
      <c r="BE183" cm="1">
        <f t="array" aca="1" ref="BE183" ca="1">INDIRECT($A$1&amp;BE$1&amp;$A183)</f>
        <v>0</v>
      </c>
      <c r="BF183" cm="1">
        <f t="array" aca="1" ref="BF183" ca="1">INDIRECT($A$1&amp;BF$1&amp;$A183)</f>
        <v>0</v>
      </c>
      <c r="BG183" cm="1">
        <f t="array" aca="1" ref="BG183" ca="1">INDIRECT($A$1&amp;BG$1&amp;$A183)</f>
        <v>0</v>
      </c>
      <c r="BH183" cm="1">
        <f t="array" aca="1" ref="BH183" ca="1">INDIRECT($A$1&amp;BH$1&amp;$A183)</f>
        <v>0</v>
      </c>
      <c r="BI183" cm="1">
        <f t="array" aca="1" ref="BI183" ca="1">INDIRECT($A$1&amp;BI$1&amp;$A183)</f>
        <v>0</v>
      </c>
      <c r="BJ183" cm="1">
        <f t="array" aca="1" ref="BJ183" ca="1">INDIRECT($A$1&amp;BJ$1&amp;$A183)</f>
        <v>0</v>
      </c>
      <c r="BK183" cm="1">
        <f t="array" aca="1" ref="BK183" ca="1">INDIRECT($A$1&amp;BK$1&amp;$A183)</f>
        <v>0</v>
      </c>
      <c r="BL183" cm="1">
        <f t="array" aca="1" ref="BL183" ca="1">INDIRECT($A$1&amp;BL$1&amp;$A183)</f>
        <v>0</v>
      </c>
      <c r="BM183" cm="1">
        <f t="array" aca="1" ref="BM183" ca="1">INDIRECT($A$1&amp;BM$1&amp;$A183)</f>
        <v>0</v>
      </c>
      <c r="BN183" cm="1">
        <f t="array" aca="1" ref="BN183" ca="1">INDIRECT($A$1&amp;BN$1&amp;$A183)</f>
        <v>0</v>
      </c>
      <c r="BO183" cm="1">
        <f t="array" aca="1" ref="BO183" ca="1">INDIRECT($A$1&amp;BO$1&amp;$A183)</f>
        <v>0</v>
      </c>
      <c r="BP183" cm="1">
        <f t="array" aca="1" ref="BP183" ca="1">INDIRECT($A$1&amp;BP$1&amp;$A183)</f>
        <v>0</v>
      </c>
      <c r="BQ183" cm="1">
        <f t="array" aca="1" ref="BQ183" ca="1">INDIRECT($A$1&amp;BQ$1&amp;$A183)</f>
        <v>0</v>
      </c>
      <c r="BR183" cm="1">
        <f t="array" aca="1" ref="BR183" ca="1">INDIRECT($A$1&amp;BR$1&amp;$A183)</f>
        <v>0</v>
      </c>
      <c r="BS183" cm="1">
        <f t="array" aca="1" ref="BS183" ca="1">INDIRECT($A$1&amp;BS$1&amp;$A183)</f>
        <v>0</v>
      </c>
      <c r="BT183" cm="1">
        <f t="array" aca="1" ref="BT183" ca="1">INDIRECT($A$1&amp;BT$1&amp;$A183)</f>
        <v>0</v>
      </c>
      <c r="BU183" cm="1">
        <f t="array" aca="1" ref="BU183" ca="1">INDIRECT($A$1&amp;BU$1&amp;$A183)</f>
        <v>0</v>
      </c>
    </row>
    <row r="184" spans="1:73" x14ac:dyDescent="0.35">
      <c r="A184" s="65">
        <f t="shared" si="33"/>
        <v>169</v>
      </c>
      <c r="C184" t="str" cm="1">
        <f t="array" aca="1" ref="C184" ca="1">INDIRECT($A$1&amp;C$1&amp;$A184)</f>
        <v>marche_boussouma</v>
      </c>
      <c r="D184">
        <f t="shared" ca="1" si="36"/>
        <v>0</v>
      </c>
      <c r="E184">
        <f t="shared" ca="1" si="36"/>
        <v>0</v>
      </c>
      <c r="F184">
        <f t="shared" ca="1" si="36"/>
        <v>0</v>
      </c>
      <c r="G184">
        <f t="shared" ca="1" si="36"/>
        <v>0</v>
      </c>
      <c r="H184">
        <f t="shared" ca="1" si="36"/>
        <v>0</v>
      </c>
      <c r="I184">
        <f t="shared" ca="1" si="36"/>
        <v>0</v>
      </c>
      <c r="J184">
        <f t="shared" ca="1" si="36"/>
        <v>0</v>
      </c>
      <c r="K184">
        <f t="shared" ca="1" si="36"/>
        <v>0</v>
      </c>
      <c r="L184">
        <f t="shared" ca="1" si="36"/>
        <v>0</v>
      </c>
      <c r="M184">
        <f t="shared" ca="1" si="36"/>
        <v>0</v>
      </c>
      <c r="N184">
        <f t="shared" ca="1" si="36"/>
        <v>0</v>
      </c>
      <c r="P184" cm="1">
        <f t="array" aca="1" ref="P184" ca="1">INDIRECT($A$1&amp;P$1&amp;$A184)</f>
        <v>0</v>
      </c>
      <c r="Q184" cm="1">
        <f t="array" aca="1" ref="Q184" ca="1">INDIRECT($A$1&amp;Q$1&amp;$A184)</f>
        <v>0</v>
      </c>
      <c r="R184" cm="1">
        <f t="array" aca="1" ref="R184" ca="1">INDIRECT($A$1&amp;R$1&amp;$A184)</f>
        <v>0</v>
      </c>
      <c r="S184" t="str" cm="1">
        <f t="array" aca="1" ref="S184" ca="1">INDIRECT($A$1&amp;S$1&amp;$A184)</f>
        <v>disponible</v>
      </c>
      <c r="T184" t="str" cm="1">
        <f t="array" aca="1" ref="T184" ca="1">INDIRECT($A$1&amp;T$1&amp;$A184)</f>
        <v>disponible</v>
      </c>
      <c r="U184" t="str" cm="1">
        <f t="array" aca="1" ref="U184" ca="1">INDIRECT($A$1&amp;U$1&amp;$A184)</f>
        <v>disponible</v>
      </c>
      <c r="V184" t="str" cm="1">
        <f t="array" aca="1" ref="V184" ca="1">INDIRECT($A$1&amp;V$1&amp;$A184)</f>
        <v>disponible</v>
      </c>
      <c r="W184" cm="1">
        <f t="array" aca="1" ref="W184" ca="1">INDIRECT($A$1&amp;W$1&amp;$A184)</f>
        <v>0</v>
      </c>
      <c r="X184" cm="1">
        <f t="array" aca="1" ref="X184" ca="1">INDIRECT($A$1&amp;X$1&amp;$A184)</f>
        <v>0</v>
      </c>
      <c r="Y184" cm="1">
        <f t="array" aca="1" ref="Y184" ca="1">INDIRECT($A$1&amp;Y$1&amp;$A184)</f>
        <v>0</v>
      </c>
      <c r="Z184" cm="1">
        <f t="array" aca="1" ref="Z184" ca="1">INDIRECT($A$1&amp;Z$1&amp;$A184)</f>
        <v>0</v>
      </c>
      <c r="AA184" cm="1">
        <f t="array" aca="1" ref="AA184" ca="1">INDIRECT($A$1&amp;AA$1&amp;$A184)</f>
        <v>0</v>
      </c>
      <c r="AB184" cm="1">
        <f t="array" aca="1" ref="AB184" ca="1">INDIRECT($A$1&amp;AB$1&amp;$A184)</f>
        <v>0</v>
      </c>
      <c r="AC184" cm="1">
        <f t="array" aca="1" ref="AC184" ca="1">INDIRECT($A$1&amp;AC$1&amp;$A184)</f>
        <v>0</v>
      </c>
      <c r="AD184" cm="1">
        <f t="array" aca="1" ref="AD184" ca="1">INDIRECT($A$1&amp;AD$1&amp;$A184)</f>
        <v>0</v>
      </c>
      <c r="AE184" cm="1">
        <f t="array" aca="1" ref="AE184" ca="1">INDIRECT($A$1&amp;AE$1&amp;$A184)</f>
        <v>0</v>
      </c>
      <c r="AF184" cm="1">
        <f t="array" aca="1" ref="AF184" ca="1">INDIRECT($A$1&amp;AF$1&amp;$A184)</f>
        <v>0</v>
      </c>
      <c r="AG184" cm="1">
        <f t="array" aca="1" ref="AG184" ca="1">INDIRECT($A$1&amp;AG$1&amp;$A184)</f>
        <v>0</v>
      </c>
      <c r="AH184" cm="1">
        <f t="array" aca="1" ref="AH184" ca="1">INDIRECT($A$1&amp;AH$1&amp;$A184)</f>
        <v>0</v>
      </c>
      <c r="AI184" cm="1">
        <f t="array" aca="1" ref="AI184" ca="1">INDIRECT($A$1&amp;AI$1&amp;$A184)</f>
        <v>0</v>
      </c>
      <c r="AJ184" cm="1">
        <f t="array" aca="1" ref="AJ184" ca="1">INDIRECT($A$1&amp;AJ$1&amp;$A184)</f>
        <v>0</v>
      </c>
      <c r="AK184" cm="1">
        <f t="array" aca="1" ref="AK184" ca="1">INDIRECT($A$1&amp;AK$1&amp;$A184)</f>
        <v>0</v>
      </c>
      <c r="AM184">
        <f t="shared" ca="1" si="37"/>
        <v>0</v>
      </c>
      <c r="AN184">
        <f t="shared" ca="1" si="37"/>
        <v>0</v>
      </c>
      <c r="AO184">
        <f t="shared" ca="1" si="37"/>
        <v>0</v>
      </c>
      <c r="AP184">
        <f t="shared" ca="1" si="37"/>
        <v>0</v>
      </c>
      <c r="AQ184">
        <f t="shared" ca="1" si="37"/>
        <v>0</v>
      </c>
      <c r="AR184">
        <f t="shared" ca="1" si="37"/>
        <v>0</v>
      </c>
      <c r="AS184">
        <f t="shared" ca="1" si="37"/>
        <v>0</v>
      </c>
      <c r="AU184" cm="1">
        <f t="array" aca="1" ref="AU184" ca="1">INDIRECT($A$1&amp;AU$1&amp;$A184)</f>
        <v>0</v>
      </c>
      <c r="AV184" cm="1">
        <f t="array" aca="1" ref="AV184" ca="1">INDIRECT($A$1&amp;AV$1&amp;$A184)</f>
        <v>0</v>
      </c>
      <c r="AW184" cm="1">
        <f t="array" aca="1" ref="AW184" ca="1">INDIRECT($A$1&amp;AW$1&amp;$A184)</f>
        <v>0</v>
      </c>
      <c r="AX184" cm="1">
        <f t="array" aca="1" ref="AX184" ca="1">INDIRECT($A$1&amp;AX$1&amp;$A184)</f>
        <v>0</v>
      </c>
      <c r="AY184" cm="1">
        <f t="array" aca="1" ref="AY184" ca="1">INDIRECT($A$1&amp;AY$1&amp;$A184)</f>
        <v>0</v>
      </c>
      <c r="AZ184" cm="1">
        <f t="array" aca="1" ref="AZ184" ca="1">INDIRECT($A$1&amp;AZ$1&amp;$A184)</f>
        <v>0</v>
      </c>
      <c r="BA184" cm="1">
        <f t="array" aca="1" ref="BA184" ca="1">INDIRECT($A$1&amp;BA$1&amp;$A184)</f>
        <v>0</v>
      </c>
      <c r="BB184" cm="1">
        <f t="array" aca="1" ref="BB184" ca="1">INDIRECT($A$1&amp;BB$1&amp;$A184)</f>
        <v>0</v>
      </c>
      <c r="BC184" cm="1">
        <f t="array" aca="1" ref="BC184" ca="1">INDIRECT($A$1&amp;BC$1&amp;$A184)</f>
        <v>0</v>
      </c>
      <c r="BD184" cm="1">
        <f t="array" aca="1" ref="BD184" ca="1">INDIRECT($A$1&amp;BD$1&amp;$A184)</f>
        <v>0</v>
      </c>
      <c r="BE184" cm="1">
        <f t="array" aca="1" ref="BE184" ca="1">INDIRECT($A$1&amp;BE$1&amp;$A184)</f>
        <v>0</v>
      </c>
      <c r="BF184" cm="1">
        <f t="array" aca="1" ref="BF184" ca="1">INDIRECT($A$1&amp;BF$1&amp;$A184)</f>
        <v>0</v>
      </c>
      <c r="BG184" cm="1">
        <f t="array" aca="1" ref="BG184" ca="1">INDIRECT($A$1&amp;BG$1&amp;$A184)</f>
        <v>0</v>
      </c>
      <c r="BH184" cm="1">
        <f t="array" aca="1" ref="BH184" ca="1">INDIRECT($A$1&amp;BH$1&amp;$A184)</f>
        <v>0</v>
      </c>
      <c r="BI184" cm="1">
        <f t="array" aca="1" ref="BI184" ca="1">INDIRECT($A$1&amp;BI$1&amp;$A184)</f>
        <v>0</v>
      </c>
      <c r="BJ184" cm="1">
        <f t="array" aca="1" ref="BJ184" ca="1">INDIRECT($A$1&amp;BJ$1&amp;$A184)</f>
        <v>0</v>
      </c>
      <c r="BK184" cm="1">
        <f t="array" aca="1" ref="BK184" ca="1">INDIRECT($A$1&amp;BK$1&amp;$A184)</f>
        <v>0</v>
      </c>
      <c r="BL184" cm="1">
        <f t="array" aca="1" ref="BL184" ca="1">INDIRECT($A$1&amp;BL$1&amp;$A184)</f>
        <v>0</v>
      </c>
      <c r="BM184" cm="1">
        <f t="array" aca="1" ref="BM184" ca="1">INDIRECT($A$1&amp;BM$1&amp;$A184)</f>
        <v>0</v>
      </c>
      <c r="BN184" cm="1">
        <f t="array" aca="1" ref="BN184" ca="1">INDIRECT($A$1&amp;BN$1&amp;$A184)</f>
        <v>0</v>
      </c>
      <c r="BO184" cm="1">
        <f t="array" aca="1" ref="BO184" ca="1">INDIRECT($A$1&amp;BO$1&amp;$A184)</f>
        <v>0</v>
      </c>
      <c r="BP184" cm="1">
        <f t="array" aca="1" ref="BP184" ca="1">INDIRECT($A$1&amp;BP$1&amp;$A184)</f>
        <v>0</v>
      </c>
      <c r="BQ184" cm="1">
        <f t="array" aca="1" ref="BQ184" ca="1">INDIRECT($A$1&amp;BQ$1&amp;$A184)</f>
        <v>0</v>
      </c>
      <c r="BR184" cm="1">
        <f t="array" aca="1" ref="BR184" ca="1">INDIRECT($A$1&amp;BR$1&amp;$A184)</f>
        <v>0</v>
      </c>
      <c r="BS184" cm="1">
        <f t="array" aca="1" ref="BS184" ca="1">INDIRECT($A$1&amp;BS$1&amp;$A184)</f>
        <v>0</v>
      </c>
      <c r="BT184" cm="1">
        <f t="array" aca="1" ref="BT184" ca="1">INDIRECT($A$1&amp;BT$1&amp;$A184)</f>
        <v>0</v>
      </c>
      <c r="BU184" cm="1">
        <f t="array" aca="1" ref="BU184" ca="1">INDIRECT($A$1&amp;BU$1&amp;$A184)</f>
        <v>0</v>
      </c>
    </row>
    <row r="185" spans="1:73" x14ac:dyDescent="0.35">
      <c r="A185" s="65">
        <f t="shared" si="33"/>
        <v>170</v>
      </c>
      <c r="C185" t="str" cm="1">
        <f t="array" aca="1" ref="C185" ca="1">INDIRECT($A$1&amp;C$1&amp;$A185)</f>
        <v>marche_boussouma</v>
      </c>
      <c r="D185">
        <f t="shared" ca="1" si="36"/>
        <v>0</v>
      </c>
      <c r="E185">
        <f t="shared" ca="1" si="36"/>
        <v>0</v>
      </c>
      <c r="F185">
        <f t="shared" ca="1" si="36"/>
        <v>0</v>
      </c>
      <c r="G185">
        <f t="shared" ca="1" si="36"/>
        <v>0</v>
      </c>
      <c r="H185">
        <f t="shared" ca="1" si="36"/>
        <v>0</v>
      </c>
      <c r="I185">
        <f t="shared" ca="1" si="36"/>
        <v>0</v>
      </c>
      <c r="J185">
        <f t="shared" ca="1" si="36"/>
        <v>0</v>
      </c>
      <c r="K185">
        <f t="shared" ca="1" si="36"/>
        <v>0</v>
      </c>
      <c r="L185">
        <f t="shared" ca="1" si="36"/>
        <v>0</v>
      </c>
      <c r="M185">
        <f t="shared" ca="1" si="36"/>
        <v>0</v>
      </c>
      <c r="N185">
        <f t="shared" ca="1" si="36"/>
        <v>0</v>
      </c>
      <c r="P185" cm="1">
        <f t="array" aca="1" ref="P185" ca="1">INDIRECT($A$1&amp;P$1&amp;$A185)</f>
        <v>0</v>
      </c>
      <c r="Q185" cm="1">
        <f t="array" aca="1" ref="Q185" ca="1">INDIRECT($A$1&amp;Q$1&amp;$A185)</f>
        <v>0</v>
      </c>
      <c r="R185" cm="1">
        <f t="array" aca="1" ref="R185" ca="1">INDIRECT($A$1&amp;R$1&amp;$A185)</f>
        <v>0</v>
      </c>
      <c r="S185" cm="1">
        <f t="array" aca="1" ref="S185" ca="1">INDIRECT($A$1&amp;S$1&amp;$A185)</f>
        <v>0</v>
      </c>
      <c r="T185" cm="1">
        <f t="array" aca="1" ref="T185" ca="1">INDIRECT($A$1&amp;T$1&amp;$A185)</f>
        <v>0</v>
      </c>
      <c r="U185" cm="1">
        <f t="array" aca="1" ref="U185" ca="1">INDIRECT($A$1&amp;U$1&amp;$A185)</f>
        <v>0</v>
      </c>
      <c r="V185" cm="1">
        <f t="array" aca="1" ref="V185" ca="1">INDIRECT($A$1&amp;V$1&amp;$A185)</f>
        <v>0</v>
      </c>
      <c r="W185" cm="1">
        <f t="array" aca="1" ref="W185" ca="1">INDIRECT($A$1&amp;W$1&amp;$A185)</f>
        <v>0</v>
      </c>
      <c r="X185" cm="1">
        <f t="array" aca="1" ref="X185" ca="1">INDIRECT($A$1&amp;X$1&amp;$A185)</f>
        <v>0</v>
      </c>
      <c r="Y185" cm="1">
        <f t="array" aca="1" ref="Y185" ca="1">INDIRECT($A$1&amp;Y$1&amp;$A185)</f>
        <v>0</v>
      </c>
      <c r="Z185" cm="1">
        <f t="array" aca="1" ref="Z185" ca="1">INDIRECT($A$1&amp;Z$1&amp;$A185)</f>
        <v>0</v>
      </c>
      <c r="AA185" cm="1">
        <f t="array" aca="1" ref="AA185" ca="1">INDIRECT($A$1&amp;AA$1&amp;$A185)</f>
        <v>0</v>
      </c>
      <c r="AB185" cm="1">
        <f t="array" aca="1" ref="AB185" ca="1">INDIRECT($A$1&amp;AB$1&amp;$A185)</f>
        <v>0</v>
      </c>
      <c r="AC185" cm="1">
        <f t="array" aca="1" ref="AC185" ca="1">INDIRECT($A$1&amp;AC$1&amp;$A185)</f>
        <v>0</v>
      </c>
      <c r="AD185" cm="1">
        <f t="array" aca="1" ref="AD185" ca="1">INDIRECT($A$1&amp;AD$1&amp;$A185)</f>
        <v>0</v>
      </c>
      <c r="AE185" cm="1">
        <f t="array" aca="1" ref="AE185" ca="1">INDIRECT($A$1&amp;AE$1&amp;$A185)</f>
        <v>0</v>
      </c>
      <c r="AF185" cm="1">
        <f t="array" aca="1" ref="AF185" ca="1">INDIRECT($A$1&amp;AF$1&amp;$A185)</f>
        <v>0</v>
      </c>
      <c r="AG185" cm="1">
        <f t="array" aca="1" ref="AG185" ca="1">INDIRECT($A$1&amp;AG$1&amp;$A185)</f>
        <v>0</v>
      </c>
      <c r="AH185" cm="1">
        <f t="array" aca="1" ref="AH185" ca="1">INDIRECT($A$1&amp;AH$1&amp;$A185)</f>
        <v>0</v>
      </c>
      <c r="AI185" cm="1">
        <f t="array" aca="1" ref="AI185" ca="1">INDIRECT($A$1&amp;AI$1&amp;$A185)</f>
        <v>0</v>
      </c>
      <c r="AJ185" cm="1">
        <f t="array" aca="1" ref="AJ185" ca="1">INDIRECT($A$1&amp;AJ$1&amp;$A185)</f>
        <v>0</v>
      </c>
      <c r="AK185" cm="1">
        <f t="array" aca="1" ref="AK185" ca="1">INDIRECT($A$1&amp;AK$1&amp;$A185)</f>
        <v>0</v>
      </c>
      <c r="AM185">
        <f t="shared" ca="1" si="37"/>
        <v>0</v>
      </c>
      <c r="AN185">
        <f t="shared" ca="1" si="37"/>
        <v>0</v>
      </c>
      <c r="AO185">
        <f t="shared" ca="1" si="37"/>
        <v>0</v>
      </c>
      <c r="AP185">
        <f t="shared" ca="1" si="37"/>
        <v>0</v>
      </c>
      <c r="AQ185">
        <f t="shared" ca="1" si="37"/>
        <v>0</v>
      </c>
      <c r="AR185">
        <f t="shared" ca="1" si="37"/>
        <v>0</v>
      </c>
      <c r="AS185">
        <f t="shared" ca="1" si="37"/>
        <v>0</v>
      </c>
      <c r="AU185" t="str" cm="1">
        <f t="array" aca="1" ref="AU185" ca="1">INDIRECT($A$1&amp;AU$1&amp;$A185)</f>
        <v>disponible</v>
      </c>
      <c r="AV185" t="str" cm="1">
        <f t="array" aca="1" ref="AV185" ca="1">INDIRECT($A$1&amp;AV$1&amp;$A185)</f>
        <v>disponible</v>
      </c>
      <c r="AW185" t="str" cm="1">
        <f t="array" aca="1" ref="AW185" ca="1">INDIRECT($A$1&amp;AW$1&amp;$A185)</f>
        <v>disponible</v>
      </c>
      <c r="AX185" t="str" cm="1">
        <f t="array" aca="1" ref="AX185" ca="1">INDIRECT($A$1&amp;AX$1&amp;$A185)</f>
        <v>disponible</v>
      </c>
      <c r="AY185" t="str" cm="1">
        <f t="array" aca="1" ref="AY185" ca="1">INDIRECT($A$1&amp;AY$1&amp;$A185)</f>
        <v>disponible</v>
      </c>
      <c r="AZ185" t="str" cm="1">
        <f t="array" aca="1" ref="AZ185" ca="1">INDIRECT($A$1&amp;AZ$1&amp;$A185)</f>
        <v>disponible</v>
      </c>
      <c r="BA185" cm="1">
        <f t="array" aca="1" ref="BA185" ca="1">INDIRECT($A$1&amp;BA$1&amp;$A185)</f>
        <v>0</v>
      </c>
      <c r="BB185" cm="1">
        <f t="array" aca="1" ref="BB185" ca="1">INDIRECT($A$1&amp;BB$1&amp;$A185)</f>
        <v>0</v>
      </c>
      <c r="BC185" cm="1">
        <f t="array" aca="1" ref="BC185" ca="1">INDIRECT($A$1&amp;BC$1&amp;$A185)</f>
        <v>0</v>
      </c>
      <c r="BD185" cm="1">
        <f t="array" aca="1" ref="BD185" ca="1">INDIRECT($A$1&amp;BD$1&amp;$A185)</f>
        <v>0</v>
      </c>
      <c r="BE185" cm="1">
        <f t="array" aca="1" ref="BE185" ca="1">INDIRECT($A$1&amp;BE$1&amp;$A185)</f>
        <v>0</v>
      </c>
      <c r="BF185" t="str" cm="1">
        <f t="array" aca="1" ref="BF185" ca="1">INDIRECT($A$1&amp;BF$1&amp;$A185)</f>
        <v>disponible</v>
      </c>
      <c r="BG185" t="str" cm="1">
        <f t="array" aca="1" ref="BG185" ca="1">INDIRECT($A$1&amp;BG$1&amp;$A185)</f>
        <v>disponible</v>
      </c>
      <c r="BH185" t="str" cm="1">
        <f t="array" aca="1" ref="BH185" ca="1">INDIRECT($A$1&amp;BH$1&amp;$A185)</f>
        <v>disponible</v>
      </c>
      <c r="BI185" t="str" cm="1">
        <f t="array" aca="1" ref="BI185" ca="1">INDIRECT($A$1&amp;BI$1&amp;$A185)</f>
        <v>disponible</v>
      </c>
      <c r="BJ185" t="str" cm="1">
        <f t="array" aca="1" ref="BJ185" ca="1">INDIRECT($A$1&amp;BJ$1&amp;$A185)</f>
        <v>disponible</v>
      </c>
      <c r="BK185" t="str" cm="1">
        <f t="array" aca="1" ref="BK185" ca="1">INDIRECT($A$1&amp;BK$1&amp;$A185)</f>
        <v>disponible</v>
      </c>
      <c r="BL185" t="str" cm="1">
        <f t="array" aca="1" ref="BL185" ca="1">INDIRECT($A$1&amp;BL$1&amp;$A185)</f>
        <v>disponible</v>
      </c>
      <c r="BM185" t="str" cm="1">
        <f t="array" aca="1" ref="BM185" ca="1">INDIRECT($A$1&amp;BM$1&amp;$A185)</f>
        <v>disponible</v>
      </c>
      <c r="BN185" t="str" cm="1">
        <f t="array" aca="1" ref="BN185" ca="1">INDIRECT($A$1&amp;BN$1&amp;$A185)</f>
        <v>disponible</v>
      </c>
      <c r="BO185" t="str" cm="1">
        <f t="array" aca="1" ref="BO185" ca="1">INDIRECT($A$1&amp;BO$1&amp;$A185)</f>
        <v>disponible</v>
      </c>
      <c r="BP185" t="str" cm="1">
        <f t="array" aca="1" ref="BP185" ca="1">INDIRECT($A$1&amp;BP$1&amp;$A185)</f>
        <v>disponible</v>
      </c>
      <c r="BQ185" t="str" cm="1">
        <f t="array" aca="1" ref="BQ185" ca="1">INDIRECT($A$1&amp;BQ$1&amp;$A185)</f>
        <v>disponible</v>
      </c>
      <c r="BR185" t="str" cm="1">
        <f t="array" aca="1" ref="BR185" ca="1">INDIRECT($A$1&amp;BR$1&amp;$A185)</f>
        <v>disponible</v>
      </c>
      <c r="BS185" t="str" cm="1">
        <f t="array" aca="1" ref="BS185" ca="1">INDIRECT($A$1&amp;BS$1&amp;$A185)</f>
        <v>disponible</v>
      </c>
      <c r="BT185" t="str" cm="1">
        <f t="array" aca="1" ref="BT185" ca="1">INDIRECT($A$1&amp;BT$1&amp;$A185)</f>
        <v>disponible</v>
      </c>
      <c r="BU185" t="str" cm="1">
        <f t="array" aca="1" ref="BU185" ca="1">INDIRECT($A$1&amp;BU$1&amp;$A185)</f>
        <v>disponible</v>
      </c>
    </row>
    <row r="186" spans="1:73" x14ac:dyDescent="0.35">
      <c r="A186" s="65">
        <f t="shared" si="33"/>
        <v>171</v>
      </c>
      <c r="C186" t="str" cm="1">
        <f t="array" aca="1" ref="C186" ca="1">INDIRECT($A$1&amp;C$1&amp;$A186)</f>
        <v>marche_boussouma</v>
      </c>
      <c r="D186">
        <f t="shared" ca="1" si="36"/>
        <v>0</v>
      </c>
      <c r="E186">
        <f t="shared" ca="1" si="36"/>
        <v>0</v>
      </c>
      <c r="F186">
        <f t="shared" ca="1" si="36"/>
        <v>0</v>
      </c>
      <c r="G186">
        <f t="shared" ca="1" si="36"/>
        <v>0</v>
      </c>
      <c r="H186">
        <f t="shared" ca="1" si="36"/>
        <v>0</v>
      </c>
      <c r="I186">
        <f t="shared" ca="1" si="36"/>
        <v>0</v>
      </c>
      <c r="J186">
        <f t="shared" ca="1" si="36"/>
        <v>0</v>
      </c>
      <c r="K186">
        <f t="shared" ca="1" si="36"/>
        <v>0</v>
      </c>
      <c r="L186">
        <f t="shared" ca="1" si="36"/>
        <v>0</v>
      </c>
      <c r="M186">
        <f t="shared" ca="1" si="36"/>
        <v>0</v>
      </c>
      <c r="N186">
        <f t="shared" ca="1" si="36"/>
        <v>0</v>
      </c>
      <c r="P186" t="str" cm="1">
        <f t="array" aca="1" ref="P186" ca="1">INDIRECT($A$1&amp;P$1&amp;$A186)</f>
        <v>disponible</v>
      </c>
      <c r="Q186" t="str" cm="1">
        <f t="array" aca="1" ref="Q186" ca="1">INDIRECT($A$1&amp;Q$1&amp;$A186)</f>
        <v>disponible</v>
      </c>
      <c r="R186" t="str" cm="1">
        <f t="array" aca="1" ref="R186" ca="1">INDIRECT($A$1&amp;R$1&amp;$A186)</f>
        <v>disponible</v>
      </c>
      <c r="S186" cm="1">
        <f t="array" aca="1" ref="S186" ca="1">INDIRECT($A$1&amp;S$1&amp;$A186)</f>
        <v>0</v>
      </c>
      <c r="T186" cm="1">
        <f t="array" aca="1" ref="T186" ca="1">INDIRECT($A$1&amp;T$1&amp;$A186)</f>
        <v>0</v>
      </c>
      <c r="U186" cm="1">
        <f t="array" aca="1" ref="U186" ca="1">INDIRECT($A$1&amp;U$1&amp;$A186)</f>
        <v>0</v>
      </c>
      <c r="V186" cm="1">
        <f t="array" aca="1" ref="V186" ca="1">INDIRECT($A$1&amp;V$1&amp;$A186)</f>
        <v>0</v>
      </c>
      <c r="W186" cm="1">
        <f t="array" aca="1" ref="W186" ca="1">INDIRECT($A$1&amp;W$1&amp;$A186)</f>
        <v>0</v>
      </c>
      <c r="X186" cm="1">
        <f t="array" aca="1" ref="X186" ca="1">INDIRECT($A$1&amp;X$1&amp;$A186)</f>
        <v>0</v>
      </c>
      <c r="Y186" cm="1">
        <f t="array" aca="1" ref="Y186" ca="1">INDIRECT($A$1&amp;Y$1&amp;$A186)</f>
        <v>0</v>
      </c>
      <c r="Z186" cm="1">
        <f t="array" aca="1" ref="Z186" ca="1">INDIRECT($A$1&amp;Z$1&amp;$A186)</f>
        <v>0</v>
      </c>
      <c r="AA186" cm="1">
        <f t="array" aca="1" ref="AA186" ca="1">INDIRECT($A$1&amp;AA$1&amp;$A186)</f>
        <v>0</v>
      </c>
      <c r="AB186" cm="1">
        <f t="array" aca="1" ref="AB186" ca="1">INDIRECT($A$1&amp;AB$1&amp;$A186)</f>
        <v>0</v>
      </c>
      <c r="AC186" cm="1">
        <f t="array" aca="1" ref="AC186" ca="1">INDIRECT($A$1&amp;AC$1&amp;$A186)</f>
        <v>0</v>
      </c>
      <c r="AD186" cm="1">
        <f t="array" aca="1" ref="AD186" ca="1">INDIRECT($A$1&amp;AD$1&amp;$A186)</f>
        <v>0</v>
      </c>
      <c r="AE186" cm="1">
        <f t="array" aca="1" ref="AE186" ca="1">INDIRECT($A$1&amp;AE$1&amp;$A186)</f>
        <v>0</v>
      </c>
      <c r="AF186" cm="1">
        <f t="array" aca="1" ref="AF186" ca="1">INDIRECT($A$1&amp;AF$1&amp;$A186)</f>
        <v>0</v>
      </c>
      <c r="AG186" cm="1">
        <f t="array" aca="1" ref="AG186" ca="1">INDIRECT($A$1&amp;AG$1&amp;$A186)</f>
        <v>0</v>
      </c>
      <c r="AH186" cm="1">
        <f t="array" aca="1" ref="AH186" ca="1">INDIRECT($A$1&amp;AH$1&amp;$A186)</f>
        <v>0</v>
      </c>
      <c r="AI186" cm="1">
        <f t="array" aca="1" ref="AI186" ca="1">INDIRECT($A$1&amp;AI$1&amp;$A186)</f>
        <v>0</v>
      </c>
      <c r="AJ186" cm="1">
        <f t="array" aca="1" ref="AJ186" ca="1">INDIRECT($A$1&amp;AJ$1&amp;$A186)</f>
        <v>0</v>
      </c>
      <c r="AK186" cm="1">
        <f t="array" aca="1" ref="AK186" ca="1">INDIRECT($A$1&amp;AK$1&amp;$A186)</f>
        <v>0</v>
      </c>
      <c r="AM186">
        <f t="shared" ca="1" si="37"/>
        <v>0</v>
      </c>
      <c r="AN186">
        <f t="shared" ca="1" si="37"/>
        <v>0</v>
      </c>
      <c r="AO186">
        <f t="shared" ca="1" si="37"/>
        <v>0</v>
      </c>
      <c r="AP186">
        <f t="shared" ca="1" si="37"/>
        <v>0</v>
      </c>
      <c r="AQ186">
        <f t="shared" ca="1" si="37"/>
        <v>0</v>
      </c>
      <c r="AR186">
        <f t="shared" ca="1" si="37"/>
        <v>0</v>
      </c>
      <c r="AS186">
        <f t="shared" ca="1" si="37"/>
        <v>0</v>
      </c>
      <c r="AU186" cm="1">
        <f t="array" aca="1" ref="AU186" ca="1">INDIRECT($A$1&amp;AU$1&amp;$A186)</f>
        <v>0</v>
      </c>
      <c r="AV186" cm="1">
        <f t="array" aca="1" ref="AV186" ca="1">INDIRECT($A$1&amp;AV$1&amp;$A186)</f>
        <v>0</v>
      </c>
      <c r="AW186" cm="1">
        <f t="array" aca="1" ref="AW186" ca="1">INDIRECT($A$1&amp;AW$1&amp;$A186)</f>
        <v>0</v>
      </c>
      <c r="AX186" cm="1">
        <f t="array" aca="1" ref="AX186" ca="1">INDIRECT($A$1&amp;AX$1&amp;$A186)</f>
        <v>0</v>
      </c>
      <c r="AY186" cm="1">
        <f t="array" aca="1" ref="AY186" ca="1">INDIRECT($A$1&amp;AY$1&amp;$A186)</f>
        <v>0</v>
      </c>
      <c r="AZ186" cm="1">
        <f t="array" aca="1" ref="AZ186" ca="1">INDIRECT($A$1&amp;AZ$1&amp;$A186)</f>
        <v>0</v>
      </c>
      <c r="BA186" cm="1">
        <f t="array" aca="1" ref="BA186" ca="1">INDIRECT($A$1&amp;BA$1&amp;$A186)</f>
        <v>0</v>
      </c>
      <c r="BB186" cm="1">
        <f t="array" aca="1" ref="BB186" ca="1">INDIRECT($A$1&amp;BB$1&amp;$A186)</f>
        <v>0</v>
      </c>
      <c r="BC186" cm="1">
        <f t="array" aca="1" ref="BC186" ca="1">INDIRECT($A$1&amp;BC$1&amp;$A186)</f>
        <v>0</v>
      </c>
      <c r="BD186" cm="1">
        <f t="array" aca="1" ref="BD186" ca="1">INDIRECT($A$1&amp;BD$1&amp;$A186)</f>
        <v>0</v>
      </c>
      <c r="BE186" cm="1">
        <f t="array" aca="1" ref="BE186" ca="1">INDIRECT($A$1&amp;BE$1&amp;$A186)</f>
        <v>0</v>
      </c>
      <c r="BF186" cm="1">
        <f t="array" aca="1" ref="BF186" ca="1">INDIRECT($A$1&amp;BF$1&amp;$A186)</f>
        <v>0</v>
      </c>
      <c r="BG186" cm="1">
        <f t="array" aca="1" ref="BG186" ca="1">INDIRECT($A$1&amp;BG$1&amp;$A186)</f>
        <v>0</v>
      </c>
      <c r="BH186" cm="1">
        <f t="array" aca="1" ref="BH186" ca="1">INDIRECT($A$1&amp;BH$1&amp;$A186)</f>
        <v>0</v>
      </c>
      <c r="BI186" cm="1">
        <f t="array" aca="1" ref="BI186" ca="1">INDIRECT($A$1&amp;BI$1&amp;$A186)</f>
        <v>0</v>
      </c>
      <c r="BJ186" cm="1">
        <f t="array" aca="1" ref="BJ186" ca="1">INDIRECT($A$1&amp;BJ$1&amp;$A186)</f>
        <v>0</v>
      </c>
      <c r="BK186" cm="1">
        <f t="array" aca="1" ref="BK186" ca="1">INDIRECT($A$1&amp;BK$1&amp;$A186)</f>
        <v>0</v>
      </c>
      <c r="BL186" cm="1">
        <f t="array" aca="1" ref="BL186" ca="1">INDIRECT($A$1&amp;BL$1&amp;$A186)</f>
        <v>0</v>
      </c>
      <c r="BM186" cm="1">
        <f t="array" aca="1" ref="BM186" ca="1">INDIRECT($A$1&amp;BM$1&amp;$A186)</f>
        <v>0</v>
      </c>
      <c r="BN186" cm="1">
        <f t="array" aca="1" ref="BN186" ca="1">INDIRECT($A$1&amp;BN$1&amp;$A186)</f>
        <v>0</v>
      </c>
      <c r="BO186" cm="1">
        <f t="array" aca="1" ref="BO186" ca="1">INDIRECT($A$1&amp;BO$1&amp;$A186)</f>
        <v>0</v>
      </c>
      <c r="BP186" cm="1">
        <f t="array" aca="1" ref="BP186" ca="1">INDIRECT($A$1&amp;BP$1&amp;$A186)</f>
        <v>0</v>
      </c>
      <c r="BQ186" cm="1">
        <f t="array" aca="1" ref="BQ186" ca="1">INDIRECT($A$1&amp;BQ$1&amp;$A186)</f>
        <v>0</v>
      </c>
      <c r="BR186" cm="1">
        <f t="array" aca="1" ref="BR186" ca="1">INDIRECT($A$1&amp;BR$1&amp;$A186)</f>
        <v>0</v>
      </c>
      <c r="BS186" cm="1">
        <f t="array" aca="1" ref="BS186" ca="1">INDIRECT($A$1&amp;BS$1&amp;$A186)</f>
        <v>0</v>
      </c>
      <c r="BT186" cm="1">
        <f t="array" aca="1" ref="BT186" ca="1">INDIRECT($A$1&amp;BT$1&amp;$A186)</f>
        <v>0</v>
      </c>
      <c r="BU186" cm="1">
        <f t="array" aca="1" ref="BU186" ca="1">INDIRECT($A$1&amp;BU$1&amp;$A186)</f>
        <v>0</v>
      </c>
    </row>
    <row r="187" spans="1:73" x14ac:dyDescent="0.35">
      <c r="A187" s="65">
        <f t="shared" si="33"/>
        <v>172</v>
      </c>
      <c r="C187" t="str" cm="1">
        <f t="array" aca="1" ref="C187" ca="1">INDIRECT($A$1&amp;C$1&amp;$A187)</f>
        <v>marche_boussouma</v>
      </c>
      <c r="D187">
        <f t="shared" ref="D187:N196" ca="1" si="38">IF(SUM(INDIRECT($A$1&amp;D$1&amp;$A187),INDIRECT($A$1&amp;D$2&amp;$A187),INDIRECT($A$1&amp;D$3&amp;$A187))&gt;0,1,0)</f>
        <v>0</v>
      </c>
      <c r="E187">
        <f t="shared" ca="1" si="38"/>
        <v>0</v>
      </c>
      <c r="F187">
        <f t="shared" ca="1" si="38"/>
        <v>1</v>
      </c>
      <c r="G187">
        <f t="shared" ca="1" si="38"/>
        <v>0</v>
      </c>
      <c r="H187">
        <f t="shared" ca="1" si="38"/>
        <v>0</v>
      </c>
      <c r="I187">
        <f t="shared" ca="1" si="38"/>
        <v>0</v>
      </c>
      <c r="J187">
        <f t="shared" ca="1" si="38"/>
        <v>0</v>
      </c>
      <c r="K187">
        <f t="shared" ca="1" si="38"/>
        <v>0</v>
      </c>
      <c r="L187">
        <f t="shared" ca="1" si="38"/>
        <v>0</v>
      </c>
      <c r="M187">
        <f t="shared" ca="1" si="38"/>
        <v>0</v>
      </c>
      <c r="N187">
        <f t="shared" ca="1" si="38"/>
        <v>0</v>
      </c>
      <c r="P187" cm="1">
        <f t="array" aca="1" ref="P187" ca="1">INDIRECT($A$1&amp;P$1&amp;$A187)</f>
        <v>0</v>
      </c>
      <c r="Q187" cm="1">
        <f t="array" aca="1" ref="Q187" ca="1">INDIRECT($A$1&amp;Q$1&amp;$A187)</f>
        <v>0</v>
      </c>
      <c r="R187" cm="1">
        <f t="array" aca="1" ref="R187" ca="1">INDIRECT($A$1&amp;R$1&amp;$A187)</f>
        <v>0</v>
      </c>
      <c r="S187" cm="1">
        <f t="array" aca="1" ref="S187" ca="1">INDIRECT($A$1&amp;S$1&amp;$A187)</f>
        <v>0</v>
      </c>
      <c r="T187" cm="1">
        <f t="array" aca="1" ref="T187" ca="1">INDIRECT($A$1&amp;T$1&amp;$A187)</f>
        <v>0</v>
      </c>
      <c r="U187" cm="1">
        <f t="array" aca="1" ref="U187" ca="1">INDIRECT($A$1&amp;U$1&amp;$A187)</f>
        <v>0</v>
      </c>
      <c r="V187" cm="1">
        <f t="array" aca="1" ref="V187" ca="1">INDIRECT($A$1&amp;V$1&amp;$A187)</f>
        <v>0</v>
      </c>
      <c r="W187" t="str" cm="1">
        <f t="array" aca="1" ref="W187" ca="1">INDIRECT($A$1&amp;W$1&amp;$A187)</f>
        <v>disponible</v>
      </c>
      <c r="X187" t="str" cm="1">
        <f t="array" aca="1" ref="X187" ca="1">INDIRECT($A$1&amp;X$1&amp;$A187)</f>
        <v>disponible</v>
      </c>
      <c r="Y187" t="str" cm="1">
        <f t="array" aca="1" ref="Y187" ca="1">INDIRECT($A$1&amp;Y$1&amp;$A187)</f>
        <v>disponible</v>
      </c>
      <c r="Z187" t="str" cm="1">
        <f t="array" aca="1" ref="Z187" ca="1">INDIRECT($A$1&amp;Z$1&amp;$A187)</f>
        <v>disponible</v>
      </c>
      <c r="AA187" t="str" cm="1">
        <f t="array" aca="1" ref="AA187" ca="1">INDIRECT($A$1&amp;AA$1&amp;$A187)</f>
        <v>disponible</v>
      </c>
      <c r="AB187" t="str" cm="1">
        <f t="array" aca="1" ref="AB187" ca="1">INDIRECT($A$1&amp;AB$1&amp;$A187)</f>
        <v>disponible</v>
      </c>
      <c r="AC187" t="str" cm="1">
        <f t="array" aca="1" ref="AC187" ca="1">INDIRECT($A$1&amp;AC$1&amp;$A187)</f>
        <v>disponible</v>
      </c>
      <c r="AD187" t="str" cm="1">
        <f t="array" aca="1" ref="AD187" ca="1">INDIRECT($A$1&amp;AD$1&amp;$A187)</f>
        <v>disponible</v>
      </c>
      <c r="AE187" t="str" cm="1">
        <f t="array" aca="1" ref="AE187" ca="1">INDIRECT($A$1&amp;AE$1&amp;$A187)</f>
        <v>disponible</v>
      </c>
      <c r="AF187" t="str" cm="1">
        <f t="array" aca="1" ref="AF187" ca="1">INDIRECT($A$1&amp;AF$1&amp;$A187)</f>
        <v>disponible</v>
      </c>
      <c r="AG187" t="str" cm="1">
        <f t="array" aca="1" ref="AG187" ca="1">INDIRECT($A$1&amp;AG$1&amp;$A187)</f>
        <v>disponible</v>
      </c>
      <c r="AH187" t="str" cm="1">
        <f t="array" aca="1" ref="AH187" ca="1">INDIRECT($A$1&amp;AH$1&amp;$A187)</f>
        <v>disponible</v>
      </c>
      <c r="AI187" t="str" cm="1">
        <f t="array" aca="1" ref="AI187" ca="1">INDIRECT($A$1&amp;AI$1&amp;$A187)</f>
        <v>disponible</v>
      </c>
      <c r="AJ187" t="str" cm="1">
        <f t="array" aca="1" ref="AJ187" ca="1">INDIRECT($A$1&amp;AJ$1&amp;$A187)</f>
        <v>disponible</v>
      </c>
      <c r="AK187" t="str" cm="1">
        <f t="array" aca="1" ref="AK187" ca="1">INDIRECT($A$1&amp;AK$1&amp;$A187)</f>
        <v>disponible</v>
      </c>
      <c r="AM187">
        <f t="shared" ref="AM187:AS196" ca="1" si="39">IF(SUM(INDIRECT($A$1&amp;AM$1&amp;$A187),INDIRECT($A$1&amp;AM$2&amp;$A187),INDIRECT($A$1&amp;AM$3&amp;$A187),INDIRECT($A$1&amp;AM$4&amp;$A187),INDIRECT($A$1&amp;AM$5&amp;$A187),INDIRECT($A$1&amp;AM$6&amp;$A187),INDIRECT($A$1&amp;AM$7&amp;$A187))&gt;0,1,0)</f>
        <v>0</v>
      </c>
      <c r="AN187">
        <f t="shared" ca="1" si="39"/>
        <v>0</v>
      </c>
      <c r="AO187">
        <f t="shared" ca="1" si="39"/>
        <v>0</v>
      </c>
      <c r="AP187">
        <f t="shared" ca="1" si="39"/>
        <v>0</v>
      </c>
      <c r="AQ187">
        <f t="shared" ca="1" si="39"/>
        <v>0</v>
      </c>
      <c r="AR187">
        <f t="shared" ca="1" si="39"/>
        <v>0</v>
      </c>
      <c r="AS187">
        <f t="shared" ca="1" si="39"/>
        <v>0</v>
      </c>
      <c r="AU187" cm="1">
        <f t="array" aca="1" ref="AU187" ca="1">INDIRECT($A$1&amp;AU$1&amp;$A187)</f>
        <v>0</v>
      </c>
      <c r="AV187" cm="1">
        <f t="array" aca="1" ref="AV187" ca="1">INDIRECT($A$1&amp;AV$1&amp;$A187)</f>
        <v>0</v>
      </c>
      <c r="AW187" cm="1">
        <f t="array" aca="1" ref="AW187" ca="1">INDIRECT($A$1&amp;AW$1&amp;$A187)</f>
        <v>0</v>
      </c>
      <c r="AX187" cm="1">
        <f t="array" aca="1" ref="AX187" ca="1">INDIRECT($A$1&amp;AX$1&amp;$A187)</f>
        <v>0</v>
      </c>
      <c r="AY187" cm="1">
        <f t="array" aca="1" ref="AY187" ca="1">INDIRECT($A$1&amp;AY$1&amp;$A187)</f>
        <v>0</v>
      </c>
      <c r="AZ187" cm="1">
        <f t="array" aca="1" ref="AZ187" ca="1">INDIRECT($A$1&amp;AZ$1&amp;$A187)</f>
        <v>0</v>
      </c>
      <c r="BA187" cm="1">
        <f t="array" aca="1" ref="BA187" ca="1">INDIRECT($A$1&amp;BA$1&amp;$A187)</f>
        <v>0</v>
      </c>
      <c r="BB187" cm="1">
        <f t="array" aca="1" ref="BB187" ca="1">INDIRECT($A$1&amp;BB$1&amp;$A187)</f>
        <v>0</v>
      </c>
      <c r="BC187" cm="1">
        <f t="array" aca="1" ref="BC187" ca="1">INDIRECT($A$1&amp;BC$1&amp;$A187)</f>
        <v>0</v>
      </c>
      <c r="BD187" cm="1">
        <f t="array" aca="1" ref="BD187" ca="1">INDIRECT($A$1&amp;BD$1&amp;$A187)</f>
        <v>0</v>
      </c>
      <c r="BE187" cm="1">
        <f t="array" aca="1" ref="BE187" ca="1">INDIRECT($A$1&amp;BE$1&amp;$A187)</f>
        <v>0</v>
      </c>
      <c r="BF187" cm="1">
        <f t="array" aca="1" ref="BF187" ca="1">INDIRECT($A$1&amp;BF$1&amp;$A187)</f>
        <v>0</v>
      </c>
      <c r="BG187" cm="1">
        <f t="array" aca="1" ref="BG187" ca="1">INDIRECT($A$1&amp;BG$1&amp;$A187)</f>
        <v>0</v>
      </c>
      <c r="BH187" cm="1">
        <f t="array" aca="1" ref="BH187" ca="1">INDIRECT($A$1&amp;BH$1&amp;$A187)</f>
        <v>0</v>
      </c>
      <c r="BI187" cm="1">
        <f t="array" aca="1" ref="BI187" ca="1">INDIRECT($A$1&amp;BI$1&amp;$A187)</f>
        <v>0</v>
      </c>
      <c r="BJ187" cm="1">
        <f t="array" aca="1" ref="BJ187" ca="1">INDIRECT($A$1&amp;BJ$1&amp;$A187)</f>
        <v>0</v>
      </c>
      <c r="BK187" cm="1">
        <f t="array" aca="1" ref="BK187" ca="1">INDIRECT($A$1&amp;BK$1&amp;$A187)</f>
        <v>0</v>
      </c>
      <c r="BL187" cm="1">
        <f t="array" aca="1" ref="BL187" ca="1">INDIRECT($A$1&amp;BL$1&amp;$A187)</f>
        <v>0</v>
      </c>
      <c r="BM187" cm="1">
        <f t="array" aca="1" ref="BM187" ca="1">INDIRECT($A$1&amp;BM$1&amp;$A187)</f>
        <v>0</v>
      </c>
      <c r="BN187" cm="1">
        <f t="array" aca="1" ref="BN187" ca="1">INDIRECT($A$1&amp;BN$1&amp;$A187)</f>
        <v>0</v>
      </c>
      <c r="BO187" cm="1">
        <f t="array" aca="1" ref="BO187" ca="1">INDIRECT($A$1&amp;BO$1&amp;$A187)</f>
        <v>0</v>
      </c>
      <c r="BP187" cm="1">
        <f t="array" aca="1" ref="BP187" ca="1">INDIRECT($A$1&amp;BP$1&amp;$A187)</f>
        <v>0</v>
      </c>
      <c r="BQ187" cm="1">
        <f t="array" aca="1" ref="BQ187" ca="1">INDIRECT($A$1&amp;BQ$1&amp;$A187)</f>
        <v>0</v>
      </c>
      <c r="BR187" cm="1">
        <f t="array" aca="1" ref="BR187" ca="1">INDIRECT($A$1&amp;BR$1&amp;$A187)</f>
        <v>0</v>
      </c>
      <c r="BS187" cm="1">
        <f t="array" aca="1" ref="BS187" ca="1">INDIRECT($A$1&amp;BS$1&amp;$A187)</f>
        <v>0</v>
      </c>
      <c r="BT187" cm="1">
        <f t="array" aca="1" ref="BT187" ca="1">INDIRECT($A$1&amp;BT$1&amp;$A187)</f>
        <v>0</v>
      </c>
      <c r="BU187" cm="1">
        <f t="array" aca="1" ref="BU187" ca="1">INDIRECT($A$1&amp;BU$1&amp;$A187)</f>
        <v>0</v>
      </c>
    </row>
    <row r="188" spans="1:73" x14ac:dyDescent="0.35">
      <c r="A188" s="65">
        <f t="shared" si="33"/>
        <v>173</v>
      </c>
      <c r="C188" t="str" cm="1">
        <f t="array" aca="1" ref="C188" ca="1">INDIRECT($A$1&amp;C$1&amp;$A188)</f>
        <v>marche_boussouma</v>
      </c>
      <c r="D188">
        <f t="shared" ca="1" si="38"/>
        <v>0</v>
      </c>
      <c r="E188">
        <f t="shared" ca="1" si="38"/>
        <v>0</v>
      </c>
      <c r="F188">
        <f t="shared" ca="1" si="38"/>
        <v>0</v>
      </c>
      <c r="G188">
        <f t="shared" ca="1" si="38"/>
        <v>0</v>
      </c>
      <c r="H188">
        <f t="shared" ca="1" si="38"/>
        <v>0</v>
      </c>
      <c r="I188">
        <f t="shared" ca="1" si="38"/>
        <v>0</v>
      </c>
      <c r="J188">
        <f t="shared" ca="1" si="38"/>
        <v>0</v>
      </c>
      <c r="K188">
        <f t="shared" ca="1" si="38"/>
        <v>0</v>
      </c>
      <c r="L188">
        <f t="shared" ca="1" si="38"/>
        <v>0</v>
      </c>
      <c r="M188">
        <f t="shared" ca="1" si="38"/>
        <v>0</v>
      </c>
      <c r="N188">
        <f t="shared" ca="1" si="38"/>
        <v>0</v>
      </c>
      <c r="P188" t="str" cm="1">
        <f t="array" aca="1" ref="P188" ca="1">INDIRECT($A$1&amp;P$1&amp;$A188)</f>
        <v>disponible</v>
      </c>
      <c r="Q188" t="str" cm="1">
        <f t="array" aca="1" ref="Q188" ca="1">INDIRECT($A$1&amp;Q$1&amp;$A188)</f>
        <v>disponible</v>
      </c>
      <c r="R188" t="str" cm="1">
        <f t="array" aca="1" ref="R188" ca="1">INDIRECT($A$1&amp;R$1&amp;$A188)</f>
        <v>disponible</v>
      </c>
      <c r="S188" cm="1">
        <f t="array" aca="1" ref="S188" ca="1">INDIRECT($A$1&amp;S$1&amp;$A188)</f>
        <v>0</v>
      </c>
      <c r="T188" cm="1">
        <f t="array" aca="1" ref="T188" ca="1">INDIRECT($A$1&amp;T$1&amp;$A188)</f>
        <v>0</v>
      </c>
      <c r="U188" cm="1">
        <f t="array" aca="1" ref="U188" ca="1">INDIRECT($A$1&amp;U$1&amp;$A188)</f>
        <v>0</v>
      </c>
      <c r="V188" cm="1">
        <f t="array" aca="1" ref="V188" ca="1">INDIRECT($A$1&amp;V$1&amp;$A188)</f>
        <v>0</v>
      </c>
      <c r="W188" cm="1">
        <f t="array" aca="1" ref="W188" ca="1">INDIRECT($A$1&amp;W$1&amp;$A188)</f>
        <v>0</v>
      </c>
      <c r="X188" cm="1">
        <f t="array" aca="1" ref="X188" ca="1">INDIRECT($A$1&amp;X$1&amp;$A188)</f>
        <v>0</v>
      </c>
      <c r="Y188" cm="1">
        <f t="array" aca="1" ref="Y188" ca="1">INDIRECT($A$1&amp;Y$1&amp;$A188)</f>
        <v>0</v>
      </c>
      <c r="Z188" cm="1">
        <f t="array" aca="1" ref="Z188" ca="1">INDIRECT($A$1&amp;Z$1&amp;$A188)</f>
        <v>0</v>
      </c>
      <c r="AA188" cm="1">
        <f t="array" aca="1" ref="AA188" ca="1">INDIRECT($A$1&amp;AA$1&amp;$A188)</f>
        <v>0</v>
      </c>
      <c r="AB188" cm="1">
        <f t="array" aca="1" ref="AB188" ca="1">INDIRECT($A$1&amp;AB$1&amp;$A188)</f>
        <v>0</v>
      </c>
      <c r="AC188" cm="1">
        <f t="array" aca="1" ref="AC188" ca="1">INDIRECT($A$1&amp;AC$1&amp;$A188)</f>
        <v>0</v>
      </c>
      <c r="AD188" cm="1">
        <f t="array" aca="1" ref="AD188" ca="1">INDIRECT($A$1&amp;AD$1&amp;$A188)</f>
        <v>0</v>
      </c>
      <c r="AE188" cm="1">
        <f t="array" aca="1" ref="AE188" ca="1">INDIRECT($A$1&amp;AE$1&amp;$A188)</f>
        <v>0</v>
      </c>
      <c r="AF188" cm="1">
        <f t="array" aca="1" ref="AF188" ca="1">INDIRECT($A$1&amp;AF$1&amp;$A188)</f>
        <v>0</v>
      </c>
      <c r="AG188" cm="1">
        <f t="array" aca="1" ref="AG188" ca="1">INDIRECT($A$1&amp;AG$1&amp;$A188)</f>
        <v>0</v>
      </c>
      <c r="AH188" cm="1">
        <f t="array" aca="1" ref="AH188" ca="1">INDIRECT($A$1&amp;AH$1&amp;$A188)</f>
        <v>0</v>
      </c>
      <c r="AI188" cm="1">
        <f t="array" aca="1" ref="AI188" ca="1">INDIRECT($A$1&amp;AI$1&amp;$A188)</f>
        <v>0</v>
      </c>
      <c r="AJ188" cm="1">
        <f t="array" aca="1" ref="AJ188" ca="1">INDIRECT($A$1&amp;AJ$1&amp;$A188)</f>
        <v>0</v>
      </c>
      <c r="AK188" cm="1">
        <f t="array" aca="1" ref="AK188" ca="1">INDIRECT($A$1&amp;AK$1&amp;$A188)</f>
        <v>0</v>
      </c>
      <c r="AM188">
        <f t="shared" ca="1" si="39"/>
        <v>0</v>
      </c>
      <c r="AN188">
        <f t="shared" ca="1" si="39"/>
        <v>0</v>
      </c>
      <c r="AO188">
        <f t="shared" ca="1" si="39"/>
        <v>0</v>
      </c>
      <c r="AP188">
        <f t="shared" ca="1" si="39"/>
        <v>0</v>
      </c>
      <c r="AQ188">
        <f t="shared" ca="1" si="39"/>
        <v>0</v>
      </c>
      <c r="AR188">
        <f t="shared" ca="1" si="39"/>
        <v>0</v>
      </c>
      <c r="AS188">
        <f t="shared" ca="1" si="39"/>
        <v>0</v>
      </c>
      <c r="AU188" cm="1">
        <f t="array" aca="1" ref="AU188" ca="1">INDIRECT($A$1&amp;AU$1&amp;$A188)</f>
        <v>0</v>
      </c>
      <c r="AV188" cm="1">
        <f t="array" aca="1" ref="AV188" ca="1">INDIRECT($A$1&amp;AV$1&amp;$A188)</f>
        <v>0</v>
      </c>
      <c r="AW188" cm="1">
        <f t="array" aca="1" ref="AW188" ca="1">INDIRECT($A$1&amp;AW$1&amp;$A188)</f>
        <v>0</v>
      </c>
      <c r="AX188" cm="1">
        <f t="array" aca="1" ref="AX188" ca="1">INDIRECT($A$1&amp;AX$1&amp;$A188)</f>
        <v>0</v>
      </c>
      <c r="AY188" cm="1">
        <f t="array" aca="1" ref="AY188" ca="1">INDIRECT($A$1&amp;AY$1&amp;$A188)</f>
        <v>0</v>
      </c>
      <c r="AZ188" cm="1">
        <f t="array" aca="1" ref="AZ188" ca="1">INDIRECT($A$1&amp;AZ$1&amp;$A188)</f>
        <v>0</v>
      </c>
      <c r="BA188" cm="1">
        <f t="array" aca="1" ref="BA188" ca="1">INDIRECT($A$1&amp;BA$1&amp;$A188)</f>
        <v>0</v>
      </c>
      <c r="BB188" cm="1">
        <f t="array" aca="1" ref="BB188" ca="1">INDIRECT($A$1&amp;BB$1&amp;$A188)</f>
        <v>0</v>
      </c>
      <c r="BC188" cm="1">
        <f t="array" aca="1" ref="BC188" ca="1">INDIRECT($A$1&amp;BC$1&amp;$A188)</f>
        <v>0</v>
      </c>
      <c r="BD188" cm="1">
        <f t="array" aca="1" ref="BD188" ca="1">INDIRECT($A$1&amp;BD$1&amp;$A188)</f>
        <v>0</v>
      </c>
      <c r="BE188" cm="1">
        <f t="array" aca="1" ref="BE188" ca="1">INDIRECT($A$1&amp;BE$1&amp;$A188)</f>
        <v>0</v>
      </c>
      <c r="BF188" cm="1">
        <f t="array" aca="1" ref="BF188" ca="1">INDIRECT($A$1&amp;BF$1&amp;$A188)</f>
        <v>0</v>
      </c>
      <c r="BG188" cm="1">
        <f t="array" aca="1" ref="BG188" ca="1">INDIRECT($A$1&amp;BG$1&amp;$A188)</f>
        <v>0</v>
      </c>
      <c r="BH188" cm="1">
        <f t="array" aca="1" ref="BH188" ca="1">INDIRECT($A$1&amp;BH$1&amp;$A188)</f>
        <v>0</v>
      </c>
      <c r="BI188" cm="1">
        <f t="array" aca="1" ref="BI188" ca="1">INDIRECT($A$1&amp;BI$1&amp;$A188)</f>
        <v>0</v>
      </c>
      <c r="BJ188" cm="1">
        <f t="array" aca="1" ref="BJ188" ca="1">INDIRECT($A$1&amp;BJ$1&amp;$A188)</f>
        <v>0</v>
      </c>
      <c r="BK188" cm="1">
        <f t="array" aca="1" ref="BK188" ca="1">INDIRECT($A$1&amp;BK$1&amp;$A188)</f>
        <v>0</v>
      </c>
      <c r="BL188" cm="1">
        <f t="array" aca="1" ref="BL188" ca="1">INDIRECT($A$1&amp;BL$1&amp;$A188)</f>
        <v>0</v>
      </c>
      <c r="BM188" cm="1">
        <f t="array" aca="1" ref="BM188" ca="1">INDIRECT($A$1&amp;BM$1&amp;$A188)</f>
        <v>0</v>
      </c>
      <c r="BN188" cm="1">
        <f t="array" aca="1" ref="BN188" ca="1">INDIRECT($A$1&amp;BN$1&amp;$A188)</f>
        <v>0</v>
      </c>
      <c r="BO188" cm="1">
        <f t="array" aca="1" ref="BO188" ca="1">INDIRECT($A$1&amp;BO$1&amp;$A188)</f>
        <v>0</v>
      </c>
      <c r="BP188" cm="1">
        <f t="array" aca="1" ref="BP188" ca="1">INDIRECT($A$1&amp;BP$1&amp;$A188)</f>
        <v>0</v>
      </c>
      <c r="BQ188" cm="1">
        <f t="array" aca="1" ref="BQ188" ca="1">INDIRECT($A$1&amp;BQ$1&amp;$A188)</f>
        <v>0</v>
      </c>
      <c r="BR188" cm="1">
        <f t="array" aca="1" ref="BR188" ca="1">INDIRECT($A$1&amp;BR$1&amp;$A188)</f>
        <v>0</v>
      </c>
      <c r="BS188" cm="1">
        <f t="array" aca="1" ref="BS188" ca="1">INDIRECT($A$1&amp;BS$1&amp;$A188)</f>
        <v>0</v>
      </c>
      <c r="BT188" cm="1">
        <f t="array" aca="1" ref="BT188" ca="1">INDIRECT($A$1&amp;BT$1&amp;$A188)</f>
        <v>0</v>
      </c>
      <c r="BU188" cm="1">
        <f t="array" aca="1" ref="BU188" ca="1">INDIRECT($A$1&amp;BU$1&amp;$A188)</f>
        <v>0</v>
      </c>
    </row>
    <row r="189" spans="1:73" x14ac:dyDescent="0.35">
      <c r="A189" s="65">
        <f t="shared" si="33"/>
        <v>174</v>
      </c>
      <c r="C189" t="str" cm="1">
        <f t="array" aca="1" ref="C189" ca="1">INDIRECT($A$1&amp;C$1&amp;$A189)</f>
        <v>marche_boussouma</v>
      </c>
      <c r="D189">
        <f t="shared" ca="1" si="38"/>
        <v>0</v>
      </c>
      <c r="E189">
        <f t="shared" ca="1" si="38"/>
        <v>0</v>
      </c>
      <c r="F189">
        <f t="shared" ca="1" si="38"/>
        <v>0</v>
      </c>
      <c r="G189">
        <f t="shared" ca="1" si="38"/>
        <v>0</v>
      </c>
      <c r="H189">
        <f t="shared" ca="1" si="38"/>
        <v>0</v>
      </c>
      <c r="I189">
        <f t="shared" ca="1" si="38"/>
        <v>0</v>
      </c>
      <c r="J189">
        <f t="shared" ca="1" si="38"/>
        <v>0</v>
      </c>
      <c r="K189">
        <f t="shared" ca="1" si="38"/>
        <v>0</v>
      </c>
      <c r="L189">
        <f t="shared" ca="1" si="38"/>
        <v>0</v>
      </c>
      <c r="M189">
        <f t="shared" ca="1" si="38"/>
        <v>0</v>
      </c>
      <c r="N189">
        <f t="shared" ca="1" si="38"/>
        <v>0</v>
      </c>
      <c r="P189" t="str" cm="1">
        <f t="array" aca="1" ref="P189" ca="1">INDIRECT($A$1&amp;P$1&amp;$A189)</f>
        <v>disponible</v>
      </c>
      <c r="Q189" t="str" cm="1">
        <f t="array" aca="1" ref="Q189" ca="1">INDIRECT($A$1&amp;Q$1&amp;$A189)</f>
        <v>disponible</v>
      </c>
      <c r="R189" t="str" cm="1">
        <f t="array" aca="1" ref="R189" ca="1">INDIRECT($A$1&amp;R$1&amp;$A189)</f>
        <v>disponible</v>
      </c>
      <c r="S189" cm="1">
        <f t="array" aca="1" ref="S189" ca="1">INDIRECT($A$1&amp;S$1&amp;$A189)</f>
        <v>0</v>
      </c>
      <c r="T189" cm="1">
        <f t="array" aca="1" ref="T189" ca="1">INDIRECT($A$1&amp;T$1&amp;$A189)</f>
        <v>0</v>
      </c>
      <c r="U189" cm="1">
        <f t="array" aca="1" ref="U189" ca="1">INDIRECT($A$1&amp;U$1&amp;$A189)</f>
        <v>0</v>
      </c>
      <c r="V189" cm="1">
        <f t="array" aca="1" ref="V189" ca="1">INDIRECT($A$1&amp;V$1&amp;$A189)</f>
        <v>0</v>
      </c>
      <c r="W189" cm="1">
        <f t="array" aca="1" ref="W189" ca="1">INDIRECT($A$1&amp;W$1&amp;$A189)</f>
        <v>0</v>
      </c>
      <c r="X189" cm="1">
        <f t="array" aca="1" ref="X189" ca="1">INDIRECT($A$1&amp;X$1&amp;$A189)</f>
        <v>0</v>
      </c>
      <c r="Y189" cm="1">
        <f t="array" aca="1" ref="Y189" ca="1">INDIRECT($A$1&amp;Y$1&amp;$A189)</f>
        <v>0</v>
      </c>
      <c r="Z189" cm="1">
        <f t="array" aca="1" ref="Z189" ca="1">INDIRECT($A$1&amp;Z$1&amp;$A189)</f>
        <v>0</v>
      </c>
      <c r="AA189" cm="1">
        <f t="array" aca="1" ref="AA189" ca="1">INDIRECT($A$1&amp;AA$1&amp;$A189)</f>
        <v>0</v>
      </c>
      <c r="AB189" cm="1">
        <f t="array" aca="1" ref="AB189" ca="1">INDIRECT($A$1&amp;AB$1&amp;$A189)</f>
        <v>0</v>
      </c>
      <c r="AC189" cm="1">
        <f t="array" aca="1" ref="AC189" ca="1">INDIRECT($A$1&amp;AC$1&amp;$A189)</f>
        <v>0</v>
      </c>
      <c r="AD189" cm="1">
        <f t="array" aca="1" ref="AD189" ca="1">INDIRECT($A$1&amp;AD$1&amp;$A189)</f>
        <v>0</v>
      </c>
      <c r="AE189" cm="1">
        <f t="array" aca="1" ref="AE189" ca="1">INDIRECT($A$1&amp;AE$1&amp;$A189)</f>
        <v>0</v>
      </c>
      <c r="AF189" cm="1">
        <f t="array" aca="1" ref="AF189" ca="1">INDIRECT($A$1&amp;AF$1&amp;$A189)</f>
        <v>0</v>
      </c>
      <c r="AG189" cm="1">
        <f t="array" aca="1" ref="AG189" ca="1">INDIRECT($A$1&amp;AG$1&amp;$A189)</f>
        <v>0</v>
      </c>
      <c r="AH189" cm="1">
        <f t="array" aca="1" ref="AH189" ca="1">INDIRECT($A$1&amp;AH$1&amp;$A189)</f>
        <v>0</v>
      </c>
      <c r="AI189" cm="1">
        <f t="array" aca="1" ref="AI189" ca="1">INDIRECT($A$1&amp;AI$1&amp;$A189)</f>
        <v>0</v>
      </c>
      <c r="AJ189" cm="1">
        <f t="array" aca="1" ref="AJ189" ca="1">INDIRECT($A$1&amp;AJ$1&amp;$A189)</f>
        <v>0</v>
      </c>
      <c r="AK189" cm="1">
        <f t="array" aca="1" ref="AK189" ca="1">INDIRECT($A$1&amp;AK$1&amp;$A189)</f>
        <v>0</v>
      </c>
      <c r="AM189">
        <f t="shared" ca="1" si="39"/>
        <v>0</v>
      </c>
      <c r="AN189">
        <f t="shared" ca="1" si="39"/>
        <v>0</v>
      </c>
      <c r="AO189">
        <f t="shared" ca="1" si="39"/>
        <v>0</v>
      </c>
      <c r="AP189">
        <f t="shared" ca="1" si="39"/>
        <v>0</v>
      </c>
      <c r="AQ189">
        <f t="shared" ca="1" si="39"/>
        <v>0</v>
      </c>
      <c r="AR189">
        <f t="shared" ca="1" si="39"/>
        <v>0</v>
      </c>
      <c r="AS189">
        <f t="shared" ca="1" si="39"/>
        <v>0</v>
      </c>
      <c r="AU189" cm="1">
        <f t="array" aca="1" ref="AU189" ca="1">INDIRECT($A$1&amp;AU$1&amp;$A189)</f>
        <v>0</v>
      </c>
      <c r="AV189" cm="1">
        <f t="array" aca="1" ref="AV189" ca="1">INDIRECT($A$1&amp;AV$1&amp;$A189)</f>
        <v>0</v>
      </c>
      <c r="AW189" cm="1">
        <f t="array" aca="1" ref="AW189" ca="1">INDIRECT($A$1&amp;AW$1&amp;$A189)</f>
        <v>0</v>
      </c>
      <c r="AX189" cm="1">
        <f t="array" aca="1" ref="AX189" ca="1">INDIRECT($A$1&amp;AX$1&amp;$A189)</f>
        <v>0</v>
      </c>
      <c r="AY189" cm="1">
        <f t="array" aca="1" ref="AY189" ca="1">INDIRECT($A$1&amp;AY$1&amp;$A189)</f>
        <v>0</v>
      </c>
      <c r="AZ189" cm="1">
        <f t="array" aca="1" ref="AZ189" ca="1">INDIRECT($A$1&amp;AZ$1&amp;$A189)</f>
        <v>0</v>
      </c>
      <c r="BA189" cm="1">
        <f t="array" aca="1" ref="BA189" ca="1">INDIRECT($A$1&amp;BA$1&amp;$A189)</f>
        <v>0</v>
      </c>
      <c r="BB189" cm="1">
        <f t="array" aca="1" ref="BB189" ca="1">INDIRECT($A$1&amp;BB$1&amp;$A189)</f>
        <v>0</v>
      </c>
      <c r="BC189" cm="1">
        <f t="array" aca="1" ref="BC189" ca="1">INDIRECT($A$1&amp;BC$1&amp;$A189)</f>
        <v>0</v>
      </c>
      <c r="BD189" cm="1">
        <f t="array" aca="1" ref="BD189" ca="1">INDIRECT($A$1&amp;BD$1&amp;$A189)</f>
        <v>0</v>
      </c>
      <c r="BE189" cm="1">
        <f t="array" aca="1" ref="BE189" ca="1">INDIRECT($A$1&amp;BE$1&amp;$A189)</f>
        <v>0</v>
      </c>
      <c r="BF189" cm="1">
        <f t="array" aca="1" ref="BF189" ca="1">INDIRECT($A$1&amp;BF$1&amp;$A189)</f>
        <v>0</v>
      </c>
      <c r="BG189" cm="1">
        <f t="array" aca="1" ref="BG189" ca="1">INDIRECT($A$1&amp;BG$1&amp;$A189)</f>
        <v>0</v>
      </c>
      <c r="BH189" cm="1">
        <f t="array" aca="1" ref="BH189" ca="1">INDIRECT($A$1&amp;BH$1&amp;$A189)</f>
        <v>0</v>
      </c>
      <c r="BI189" cm="1">
        <f t="array" aca="1" ref="BI189" ca="1">INDIRECT($A$1&amp;BI$1&amp;$A189)</f>
        <v>0</v>
      </c>
      <c r="BJ189" cm="1">
        <f t="array" aca="1" ref="BJ189" ca="1">INDIRECT($A$1&amp;BJ$1&amp;$A189)</f>
        <v>0</v>
      </c>
      <c r="BK189" cm="1">
        <f t="array" aca="1" ref="BK189" ca="1">INDIRECT($A$1&amp;BK$1&amp;$A189)</f>
        <v>0</v>
      </c>
      <c r="BL189" cm="1">
        <f t="array" aca="1" ref="BL189" ca="1">INDIRECT($A$1&amp;BL$1&amp;$A189)</f>
        <v>0</v>
      </c>
      <c r="BM189" cm="1">
        <f t="array" aca="1" ref="BM189" ca="1">INDIRECT($A$1&amp;BM$1&amp;$A189)</f>
        <v>0</v>
      </c>
      <c r="BN189" cm="1">
        <f t="array" aca="1" ref="BN189" ca="1">INDIRECT($A$1&amp;BN$1&amp;$A189)</f>
        <v>0</v>
      </c>
      <c r="BO189" cm="1">
        <f t="array" aca="1" ref="BO189" ca="1">INDIRECT($A$1&amp;BO$1&amp;$A189)</f>
        <v>0</v>
      </c>
      <c r="BP189" cm="1">
        <f t="array" aca="1" ref="BP189" ca="1">INDIRECT($A$1&amp;BP$1&amp;$A189)</f>
        <v>0</v>
      </c>
      <c r="BQ189" cm="1">
        <f t="array" aca="1" ref="BQ189" ca="1">INDIRECT($A$1&amp;BQ$1&amp;$A189)</f>
        <v>0</v>
      </c>
      <c r="BR189" cm="1">
        <f t="array" aca="1" ref="BR189" ca="1">INDIRECT($A$1&amp;BR$1&amp;$A189)</f>
        <v>0</v>
      </c>
      <c r="BS189" cm="1">
        <f t="array" aca="1" ref="BS189" ca="1">INDIRECT($A$1&amp;BS$1&amp;$A189)</f>
        <v>0</v>
      </c>
      <c r="BT189" cm="1">
        <f t="array" aca="1" ref="BT189" ca="1">INDIRECT($A$1&amp;BT$1&amp;$A189)</f>
        <v>0</v>
      </c>
      <c r="BU189" cm="1">
        <f t="array" aca="1" ref="BU189" ca="1">INDIRECT($A$1&amp;BU$1&amp;$A189)</f>
        <v>0</v>
      </c>
    </row>
    <row r="190" spans="1:73" x14ac:dyDescent="0.35">
      <c r="A190" s="65">
        <f t="shared" si="33"/>
        <v>175</v>
      </c>
      <c r="C190" t="str" cm="1">
        <f t="array" aca="1" ref="C190" ca="1">INDIRECT($A$1&amp;C$1&amp;$A190)</f>
        <v>marche_boussouma</v>
      </c>
      <c r="D190">
        <f t="shared" ca="1" si="38"/>
        <v>0</v>
      </c>
      <c r="E190">
        <f t="shared" ca="1" si="38"/>
        <v>0</v>
      </c>
      <c r="F190">
        <f t="shared" ca="1" si="38"/>
        <v>0</v>
      </c>
      <c r="G190">
        <f t="shared" ca="1" si="38"/>
        <v>0</v>
      </c>
      <c r="H190">
        <f t="shared" ca="1" si="38"/>
        <v>0</v>
      </c>
      <c r="I190">
        <f t="shared" ca="1" si="38"/>
        <v>0</v>
      </c>
      <c r="J190">
        <f t="shared" ca="1" si="38"/>
        <v>0</v>
      </c>
      <c r="K190">
        <f t="shared" ca="1" si="38"/>
        <v>0</v>
      </c>
      <c r="L190">
        <f t="shared" ca="1" si="38"/>
        <v>0</v>
      </c>
      <c r="M190">
        <f t="shared" ca="1" si="38"/>
        <v>0</v>
      </c>
      <c r="N190">
        <f t="shared" ca="1" si="38"/>
        <v>0</v>
      </c>
      <c r="P190" t="str" cm="1">
        <f t="array" aca="1" ref="P190" ca="1">INDIRECT($A$1&amp;P$1&amp;$A190)</f>
        <v>disponible</v>
      </c>
      <c r="Q190" t="str" cm="1">
        <f t="array" aca="1" ref="Q190" ca="1">INDIRECT($A$1&amp;Q$1&amp;$A190)</f>
        <v>disponible</v>
      </c>
      <c r="R190" t="str" cm="1">
        <f t="array" aca="1" ref="R190" ca="1">INDIRECT($A$1&amp;R$1&amp;$A190)</f>
        <v>disponible</v>
      </c>
      <c r="S190" cm="1">
        <f t="array" aca="1" ref="S190" ca="1">INDIRECT($A$1&amp;S$1&amp;$A190)</f>
        <v>0</v>
      </c>
      <c r="T190" cm="1">
        <f t="array" aca="1" ref="T190" ca="1">INDIRECT($A$1&amp;T$1&amp;$A190)</f>
        <v>0</v>
      </c>
      <c r="U190" cm="1">
        <f t="array" aca="1" ref="U190" ca="1">INDIRECT($A$1&amp;U$1&amp;$A190)</f>
        <v>0</v>
      </c>
      <c r="V190" cm="1">
        <f t="array" aca="1" ref="V190" ca="1">INDIRECT($A$1&amp;V$1&amp;$A190)</f>
        <v>0</v>
      </c>
      <c r="W190" cm="1">
        <f t="array" aca="1" ref="W190" ca="1">INDIRECT($A$1&amp;W$1&amp;$A190)</f>
        <v>0</v>
      </c>
      <c r="X190" cm="1">
        <f t="array" aca="1" ref="X190" ca="1">INDIRECT($A$1&amp;X$1&amp;$A190)</f>
        <v>0</v>
      </c>
      <c r="Y190" cm="1">
        <f t="array" aca="1" ref="Y190" ca="1">INDIRECT($A$1&amp;Y$1&amp;$A190)</f>
        <v>0</v>
      </c>
      <c r="Z190" cm="1">
        <f t="array" aca="1" ref="Z190" ca="1">INDIRECT($A$1&amp;Z$1&amp;$A190)</f>
        <v>0</v>
      </c>
      <c r="AA190" cm="1">
        <f t="array" aca="1" ref="AA190" ca="1">INDIRECT($A$1&amp;AA$1&amp;$A190)</f>
        <v>0</v>
      </c>
      <c r="AB190" cm="1">
        <f t="array" aca="1" ref="AB190" ca="1">INDIRECT($A$1&amp;AB$1&amp;$A190)</f>
        <v>0</v>
      </c>
      <c r="AC190" cm="1">
        <f t="array" aca="1" ref="AC190" ca="1">INDIRECT($A$1&amp;AC$1&amp;$A190)</f>
        <v>0</v>
      </c>
      <c r="AD190" cm="1">
        <f t="array" aca="1" ref="AD190" ca="1">INDIRECT($A$1&amp;AD$1&amp;$A190)</f>
        <v>0</v>
      </c>
      <c r="AE190" cm="1">
        <f t="array" aca="1" ref="AE190" ca="1">INDIRECT($A$1&amp;AE$1&amp;$A190)</f>
        <v>0</v>
      </c>
      <c r="AF190" cm="1">
        <f t="array" aca="1" ref="AF190" ca="1">INDIRECT($A$1&amp;AF$1&amp;$A190)</f>
        <v>0</v>
      </c>
      <c r="AG190" cm="1">
        <f t="array" aca="1" ref="AG190" ca="1">INDIRECT($A$1&amp;AG$1&amp;$A190)</f>
        <v>0</v>
      </c>
      <c r="AH190" cm="1">
        <f t="array" aca="1" ref="AH190" ca="1">INDIRECT($A$1&amp;AH$1&amp;$A190)</f>
        <v>0</v>
      </c>
      <c r="AI190" cm="1">
        <f t="array" aca="1" ref="AI190" ca="1">INDIRECT($A$1&amp;AI$1&amp;$A190)</f>
        <v>0</v>
      </c>
      <c r="AJ190" cm="1">
        <f t="array" aca="1" ref="AJ190" ca="1">INDIRECT($A$1&amp;AJ$1&amp;$A190)</f>
        <v>0</v>
      </c>
      <c r="AK190" cm="1">
        <f t="array" aca="1" ref="AK190" ca="1">INDIRECT($A$1&amp;AK$1&amp;$A190)</f>
        <v>0</v>
      </c>
      <c r="AM190">
        <f t="shared" ca="1" si="39"/>
        <v>0</v>
      </c>
      <c r="AN190">
        <f t="shared" ca="1" si="39"/>
        <v>0</v>
      </c>
      <c r="AO190">
        <f t="shared" ca="1" si="39"/>
        <v>0</v>
      </c>
      <c r="AP190">
        <f t="shared" ca="1" si="39"/>
        <v>0</v>
      </c>
      <c r="AQ190">
        <f t="shared" ca="1" si="39"/>
        <v>0</v>
      </c>
      <c r="AR190">
        <f t="shared" ca="1" si="39"/>
        <v>0</v>
      </c>
      <c r="AS190">
        <f t="shared" ca="1" si="39"/>
        <v>0</v>
      </c>
      <c r="AU190" cm="1">
        <f t="array" aca="1" ref="AU190" ca="1">INDIRECT($A$1&amp;AU$1&amp;$A190)</f>
        <v>0</v>
      </c>
      <c r="AV190" cm="1">
        <f t="array" aca="1" ref="AV190" ca="1">INDIRECT($A$1&amp;AV$1&amp;$A190)</f>
        <v>0</v>
      </c>
      <c r="AW190" cm="1">
        <f t="array" aca="1" ref="AW190" ca="1">INDIRECT($A$1&amp;AW$1&amp;$A190)</f>
        <v>0</v>
      </c>
      <c r="AX190" cm="1">
        <f t="array" aca="1" ref="AX190" ca="1">INDIRECT($A$1&amp;AX$1&amp;$A190)</f>
        <v>0</v>
      </c>
      <c r="AY190" cm="1">
        <f t="array" aca="1" ref="AY190" ca="1">INDIRECT($A$1&amp;AY$1&amp;$A190)</f>
        <v>0</v>
      </c>
      <c r="AZ190" cm="1">
        <f t="array" aca="1" ref="AZ190" ca="1">INDIRECT($A$1&amp;AZ$1&amp;$A190)</f>
        <v>0</v>
      </c>
      <c r="BA190" cm="1">
        <f t="array" aca="1" ref="BA190" ca="1">INDIRECT($A$1&amp;BA$1&amp;$A190)</f>
        <v>0</v>
      </c>
      <c r="BB190" cm="1">
        <f t="array" aca="1" ref="BB190" ca="1">INDIRECT($A$1&amp;BB$1&amp;$A190)</f>
        <v>0</v>
      </c>
      <c r="BC190" cm="1">
        <f t="array" aca="1" ref="BC190" ca="1">INDIRECT($A$1&amp;BC$1&amp;$A190)</f>
        <v>0</v>
      </c>
      <c r="BD190" cm="1">
        <f t="array" aca="1" ref="BD190" ca="1">INDIRECT($A$1&amp;BD$1&amp;$A190)</f>
        <v>0</v>
      </c>
      <c r="BE190" cm="1">
        <f t="array" aca="1" ref="BE190" ca="1">INDIRECT($A$1&amp;BE$1&amp;$A190)</f>
        <v>0</v>
      </c>
      <c r="BF190" cm="1">
        <f t="array" aca="1" ref="BF190" ca="1">INDIRECT($A$1&amp;BF$1&amp;$A190)</f>
        <v>0</v>
      </c>
      <c r="BG190" cm="1">
        <f t="array" aca="1" ref="BG190" ca="1">INDIRECT($A$1&amp;BG$1&amp;$A190)</f>
        <v>0</v>
      </c>
      <c r="BH190" cm="1">
        <f t="array" aca="1" ref="BH190" ca="1">INDIRECT($A$1&amp;BH$1&amp;$A190)</f>
        <v>0</v>
      </c>
      <c r="BI190" cm="1">
        <f t="array" aca="1" ref="BI190" ca="1">INDIRECT($A$1&amp;BI$1&amp;$A190)</f>
        <v>0</v>
      </c>
      <c r="BJ190" cm="1">
        <f t="array" aca="1" ref="BJ190" ca="1">INDIRECT($A$1&amp;BJ$1&amp;$A190)</f>
        <v>0</v>
      </c>
      <c r="BK190" cm="1">
        <f t="array" aca="1" ref="BK190" ca="1">INDIRECT($A$1&amp;BK$1&amp;$A190)</f>
        <v>0</v>
      </c>
      <c r="BL190" cm="1">
        <f t="array" aca="1" ref="BL190" ca="1">INDIRECT($A$1&amp;BL$1&amp;$A190)</f>
        <v>0</v>
      </c>
      <c r="BM190" cm="1">
        <f t="array" aca="1" ref="BM190" ca="1">INDIRECT($A$1&amp;BM$1&amp;$A190)</f>
        <v>0</v>
      </c>
      <c r="BN190" cm="1">
        <f t="array" aca="1" ref="BN190" ca="1">INDIRECT($A$1&amp;BN$1&amp;$A190)</f>
        <v>0</v>
      </c>
      <c r="BO190" cm="1">
        <f t="array" aca="1" ref="BO190" ca="1">INDIRECT($A$1&amp;BO$1&amp;$A190)</f>
        <v>0</v>
      </c>
      <c r="BP190" cm="1">
        <f t="array" aca="1" ref="BP190" ca="1">INDIRECT($A$1&amp;BP$1&amp;$A190)</f>
        <v>0</v>
      </c>
      <c r="BQ190" cm="1">
        <f t="array" aca="1" ref="BQ190" ca="1">INDIRECT($A$1&amp;BQ$1&amp;$A190)</f>
        <v>0</v>
      </c>
      <c r="BR190" cm="1">
        <f t="array" aca="1" ref="BR190" ca="1">INDIRECT($A$1&amp;BR$1&amp;$A190)</f>
        <v>0</v>
      </c>
      <c r="BS190" cm="1">
        <f t="array" aca="1" ref="BS190" ca="1">INDIRECT($A$1&amp;BS$1&amp;$A190)</f>
        <v>0</v>
      </c>
      <c r="BT190" cm="1">
        <f t="array" aca="1" ref="BT190" ca="1">INDIRECT($A$1&amp;BT$1&amp;$A190)</f>
        <v>0</v>
      </c>
      <c r="BU190" cm="1">
        <f t="array" aca="1" ref="BU190" ca="1">INDIRECT($A$1&amp;BU$1&amp;$A190)</f>
        <v>0</v>
      </c>
    </row>
    <row r="191" spans="1:73" x14ac:dyDescent="0.35">
      <c r="A191" s="65">
        <f t="shared" si="33"/>
        <v>176</v>
      </c>
      <c r="C191" t="str" cm="1">
        <f t="array" aca="1" ref="C191" ca="1">INDIRECT($A$1&amp;C$1&amp;$A191)</f>
        <v>marche_boussouma</v>
      </c>
      <c r="D191">
        <f t="shared" ca="1" si="38"/>
        <v>0</v>
      </c>
      <c r="E191">
        <f t="shared" ca="1" si="38"/>
        <v>0</v>
      </c>
      <c r="F191">
        <f t="shared" ca="1" si="38"/>
        <v>0</v>
      </c>
      <c r="G191">
        <f t="shared" ca="1" si="38"/>
        <v>0</v>
      </c>
      <c r="H191">
        <f t="shared" ca="1" si="38"/>
        <v>0</v>
      </c>
      <c r="I191">
        <f t="shared" ca="1" si="38"/>
        <v>0</v>
      </c>
      <c r="J191">
        <f t="shared" ca="1" si="38"/>
        <v>0</v>
      </c>
      <c r="K191">
        <f t="shared" ca="1" si="38"/>
        <v>0</v>
      </c>
      <c r="L191">
        <f t="shared" ca="1" si="38"/>
        <v>0</v>
      </c>
      <c r="M191">
        <f t="shared" ca="1" si="38"/>
        <v>0</v>
      </c>
      <c r="N191">
        <f t="shared" ca="1" si="38"/>
        <v>0</v>
      </c>
      <c r="P191" cm="1">
        <f t="array" aca="1" ref="P191" ca="1">INDIRECT($A$1&amp;P$1&amp;$A191)</f>
        <v>0</v>
      </c>
      <c r="Q191" cm="1">
        <f t="array" aca="1" ref="Q191" ca="1">INDIRECT($A$1&amp;Q$1&amp;$A191)</f>
        <v>0</v>
      </c>
      <c r="R191" cm="1">
        <f t="array" aca="1" ref="R191" ca="1">INDIRECT($A$1&amp;R$1&amp;$A191)</f>
        <v>0</v>
      </c>
      <c r="S191" cm="1">
        <f t="array" aca="1" ref="S191" ca="1">INDIRECT($A$1&amp;S$1&amp;$A191)</f>
        <v>0</v>
      </c>
      <c r="T191" cm="1">
        <f t="array" aca="1" ref="T191" ca="1">INDIRECT($A$1&amp;T$1&amp;$A191)</f>
        <v>0</v>
      </c>
      <c r="U191" cm="1">
        <f t="array" aca="1" ref="U191" ca="1">INDIRECT($A$1&amp;U$1&amp;$A191)</f>
        <v>0</v>
      </c>
      <c r="V191" cm="1">
        <f t="array" aca="1" ref="V191" ca="1">INDIRECT($A$1&amp;V$1&amp;$A191)</f>
        <v>0</v>
      </c>
      <c r="W191" t="str" cm="1">
        <f t="array" aca="1" ref="W191" ca="1">INDIRECT($A$1&amp;W$1&amp;$A191)</f>
        <v>disponible</v>
      </c>
      <c r="X191" t="str" cm="1">
        <f t="array" aca="1" ref="X191" ca="1">INDIRECT($A$1&amp;X$1&amp;$A191)</f>
        <v>disponible</v>
      </c>
      <c r="Y191" t="str" cm="1">
        <f t="array" aca="1" ref="Y191" ca="1">INDIRECT($A$1&amp;Y$1&amp;$A191)</f>
        <v>disponible</v>
      </c>
      <c r="Z191" t="str" cm="1">
        <f t="array" aca="1" ref="Z191" ca="1">INDIRECT($A$1&amp;Z$1&amp;$A191)</f>
        <v>disponible</v>
      </c>
      <c r="AA191" t="str" cm="1">
        <f t="array" aca="1" ref="AA191" ca="1">INDIRECT($A$1&amp;AA$1&amp;$A191)</f>
        <v>disponible</v>
      </c>
      <c r="AB191" t="str" cm="1">
        <f t="array" aca="1" ref="AB191" ca="1">INDIRECT($A$1&amp;AB$1&amp;$A191)</f>
        <v>disponible</v>
      </c>
      <c r="AC191" t="str" cm="1">
        <f t="array" aca="1" ref="AC191" ca="1">INDIRECT($A$1&amp;AC$1&amp;$A191)</f>
        <v>disponible</v>
      </c>
      <c r="AD191" t="str" cm="1">
        <f t="array" aca="1" ref="AD191" ca="1">INDIRECT($A$1&amp;AD$1&amp;$A191)</f>
        <v>disponible</v>
      </c>
      <c r="AE191" t="str" cm="1">
        <f t="array" aca="1" ref="AE191" ca="1">INDIRECT($A$1&amp;AE$1&amp;$A191)</f>
        <v>disponible</v>
      </c>
      <c r="AF191" t="str" cm="1">
        <f t="array" aca="1" ref="AF191" ca="1">INDIRECT($A$1&amp;AF$1&amp;$A191)</f>
        <v>disponible</v>
      </c>
      <c r="AG191" t="str" cm="1">
        <f t="array" aca="1" ref="AG191" ca="1">INDIRECT($A$1&amp;AG$1&amp;$A191)</f>
        <v>disponible</v>
      </c>
      <c r="AH191" t="str" cm="1">
        <f t="array" aca="1" ref="AH191" ca="1">INDIRECT($A$1&amp;AH$1&amp;$A191)</f>
        <v>disponible</v>
      </c>
      <c r="AI191" t="str" cm="1">
        <f t="array" aca="1" ref="AI191" ca="1">INDIRECT($A$1&amp;AI$1&amp;$A191)</f>
        <v>disponible</v>
      </c>
      <c r="AJ191" t="str" cm="1">
        <f t="array" aca="1" ref="AJ191" ca="1">INDIRECT($A$1&amp;AJ$1&amp;$A191)</f>
        <v>disponible</v>
      </c>
      <c r="AK191" t="str" cm="1">
        <f t="array" aca="1" ref="AK191" ca="1">INDIRECT($A$1&amp;AK$1&amp;$A191)</f>
        <v>disponible</v>
      </c>
      <c r="AM191">
        <f t="shared" ca="1" si="39"/>
        <v>0</v>
      </c>
      <c r="AN191">
        <f t="shared" ca="1" si="39"/>
        <v>0</v>
      </c>
      <c r="AO191">
        <f t="shared" ca="1" si="39"/>
        <v>0</v>
      </c>
      <c r="AP191">
        <f t="shared" ca="1" si="39"/>
        <v>0</v>
      </c>
      <c r="AQ191">
        <f t="shared" ca="1" si="39"/>
        <v>0</v>
      </c>
      <c r="AR191">
        <f t="shared" ca="1" si="39"/>
        <v>0</v>
      </c>
      <c r="AS191">
        <f t="shared" ca="1" si="39"/>
        <v>0</v>
      </c>
      <c r="AU191" cm="1">
        <f t="array" aca="1" ref="AU191" ca="1">INDIRECT($A$1&amp;AU$1&amp;$A191)</f>
        <v>0</v>
      </c>
      <c r="AV191" cm="1">
        <f t="array" aca="1" ref="AV191" ca="1">INDIRECT($A$1&amp;AV$1&amp;$A191)</f>
        <v>0</v>
      </c>
      <c r="AW191" cm="1">
        <f t="array" aca="1" ref="AW191" ca="1">INDIRECT($A$1&amp;AW$1&amp;$A191)</f>
        <v>0</v>
      </c>
      <c r="AX191" cm="1">
        <f t="array" aca="1" ref="AX191" ca="1">INDIRECT($A$1&amp;AX$1&amp;$A191)</f>
        <v>0</v>
      </c>
      <c r="AY191" cm="1">
        <f t="array" aca="1" ref="AY191" ca="1">INDIRECT($A$1&amp;AY$1&amp;$A191)</f>
        <v>0</v>
      </c>
      <c r="AZ191" cm="1">
        <f t="array" aca="1" ref="AZ191" ca="1">INDIRECT($A$1&amp;AZ$1&amp;$A191)</f>
        <v>0</v>
      </c>
      <c r="BA191" cm="1">
        <f t="array" aca="1" ref="BA191" ca="1">INDIRECT($A$1&amp;BA$1&amp;$A191)</f>
        <v>0</v>
      </c>
      <c r="BB191" cm="1">
        <f t="array" aca="1" ref="BB191" ca="1">INDIRECT($A$1&amp;BB$1&amp;$A191)</f>
        <v>0</v>
      </c>
      <c r="BC191" cm="1">
        <f t="array" aca="1" ref="BC191" ca="1">INDIRECT($A$1&amp;BC$1&amp;$A191)</f>
        <v>0</v>
      </c>
      <c r="BD191" cm="1">
        <f t="array" aca="1" ref="BD191" ca="1">INDIRECT($A$1&amp;BD$1&amp;$A191)</f>
        <v>0</v>
      </c>
      <c r="BE191" cm="1">
        <f t="array" aca="1" ref="BE191" ca="1">INDIRECT($A$1&amp;BE$1&amp;$A191)</f>
        <v>0</v>
      </c>
      <c r="BF191" cm="1">
        <f t="array" aca="1" ref="BF191" ca="1">INDIRECT($A$1&amp;BF$1&amp;$A191)</f>
        <v>0</v>
      </c>
      <c r="BG191" cm="1">
        <f t="array" aca="1" ref="BG191" ca="1">INDIRECT($A$1&amp;BG$1&amp;$A191)</f>
        <v>0</v>
      </c>
      <c r="BH191" cm="1">
        <f t="array" aca="1" ref="BH191" ca="1">INDIRECT($A$1&amp;BH$1&amp;$A191)</f>
        <v>0</v>
      </c>
      <c r="BI191" cm="1">
        <f t="array" aca="1" ref="BI191" ca="1">INDIRECT($A$1&amp;BI$1&amp;$A191)</f>
        <v>0</v>
      </c>
      <c r="BJ191" cm="1">
        <f t="array" aca="1" ref="BJ191" ca="1">INDIRECT($A$1&amp;BJ$1&amp;$A191)</f>
        <v>0</v>
      </c>
      <c r="BK191" cm="1">
        <f t="array" aca="1" ref="BK191" ca="1">INDIRECT($A$1&amp;BK$1&amp;$A191)</f>
        <v>0</v>
      </c>
      <c r="BL191" cm="1">
        <f t="array" aca="1" ref="BL191" ca="1">INDIRECT($A$1&amp;BL$1&amp;$A191)</f>
        <v>0</v>
      </c>
      <c r="BM191" cm="1">
        <f t="array" aca="1" ref="BM191" ca="1">INDIRECT($A$1&amp;BM$1&amp;$A191)</f>
        <v>0</v>
      </c>
      <c r="BN191" cm="1">
        <f t="array" aca="1" ref="BN191" ca="1">INDIRECT($A$1&amp;BN$1&amp;$A191)</f>
        <v>0</v>
      </c>
      <c r="BO191" cm="1">
        <f t="array" aca="1" ref="BO191" ca="1">INDIRECT($A$1&amp;BO$1&amp;$A191)</f>
        <v>0</v>
      </c>
      <c r="BP191" cm="1">
        <f t="array" aca="1" ref="BP191" ca="1">INDIRECT($A$1&amp;BP$1&amp;$A191)</f>
        <v>0</v>
      </c>
      <c r="BQ191" cm="1">
        <f t="array" aca="1" ref="BQ191" ca="1">INDIRECT($A$1&amp;BQ$1&amp;$A191)</f>
        <v>0</v>
      </c>
      <c r="BR191" cm="1">
        <f t="array" aca="1" ref="BR191" ca="1">INDIRECT($A$1&amp;BR$1&amp;$A191)</f>
        <v>0</v>
      </c>
      <c r="BS191" cm="1">
        <f t="array" aca="1" ref="BS191" ca="1">INDIRECT($A$1&amp;BS$1&amp;$A191)</f>
        <v>0</v>
      </c>
      <c r="BT191" cm="1">
        <f t="array" aca="1" ref="BT191" ca="1">INDIRECT($A$1&amp;BT$1&amp;$A191)</f>
        <v>0</v>
      </c>
      <c r="BU191" cm="1">
        <f t="array" aca="1" ref="BU191" ca="1">INDIRECT($A$1&amp;BU$1&amp;$A191)</f>
        <v>0</v>
      </c>
    </row>
    <row r="192" spans="1:73" x14ac:dyDescent="0.35">
      <c r="A192" s="65">
        <f t="shared" si="33"/>
        <v>177</v>
      </c>
      <c r="C192" t="str" cm="1">
        <f t="array" aca="1" ref="C192" ca="1">INDIRECT($A$1&amp;C$1&amp;$A192)</f>
        <v>marche_boussouma</v>
      </c>
      <c r="D192">
        <f t="shared" ca="1" si="38"/>
        <v>0</v>
      </c>
      <c r="E192">
        <f t="shared" ca="1" si="38"/>
        <v>0</v>
      </c>
      <c r="F192">
        <f t="shared" ca="1" si="38"/>
        <v>0</v>
      </c>
      <c r="G192">
        <f t="shared" ca="1" si="38"/>
        <v>0</v>
      </c>
      <c r="H192">
        <f t="shared" ca="1" si="38"/>
        <v>0</v>
      </c>
      <c r="I192">
        <f t="shared" ca="1" si="38"/>
        <v>0</v>
      </c>
      <c r="J192">
        <f t="shared" ca="1" si="38"/>
        <v>0</v>
      </c>
      <c r="K192">
        <f t="shared" ca="1" si="38"/>
        <v>0</v>
      </c>
      <c r="L192">
        <f t="shared" ca="1" si="38"/>
        <v>0</v>
      </c>
      <c r="M192">
        <f t="shared" ca="1" si="38"/>
        <v>0</v>
      </c>
      <c r="N192">
        <f t="shared" ca="1" si="38"/>
        <v>0</v>
      </c>
      <c r="P192" cm="1">
        <f t="array" aca="1" ref="P192" ca="1">INDIRECT($A$1&amp;P$1&amp;$A192)</f>
        <v>0</v>
      </c>
      <c r="Q192" cm="1">
        <f t="array" aca="1" ref="Q192" ca="1">INDIRECT($A$1&amp;Q$1&amp;$A192)</f>
        <v>0</v>
      </c>
      <c r="R192" cm="1">
        <f t="array" aca="1" ref="R192" ca="1">INDIRECT($A$1&amp;R$1&amp;$A192)</f>
        <v>0</v>
      </c>
      <c r="S192" cm="1">
        <f t="array" aca="1" ref="S192" ca="1">INDIRECT($A$1&amp;S$1&amp;$A192)</f>
        <v>0</v>
      </c>
      <c r="T192" cm="1">
        <f t="array" aca="1" ref="T192" ca="1">INDIRECT($A$1&amp;T$1&amp;$A192)</f>
        <v>0</v>
      </c>
      <c r="U192" cm="1">
        <f t="array" aca="1" ref="U192" ca="1">INDIRECT($A$1&amp;U$1&amp;$A192)</f>
        <v>0</v>
      </c>
      <c r="V192" cm="1">
        <f t="array" aca="1" ref="V192" ca="1">INDIRECT($A$1&amp;V$1&amp;$A192)</f>
        <v>0</v>
      </c>
      <c r="W192" t="str" cm="1">
        <f t="array" aca="1" ref="W192" ca="1">INDIRECT($A$1&amp;W$1&amp;$A192)</f>
        <v>disponible</v>
      </c>
      <c r="X192" t="str" cm="1">
        <f t="array" aca="1" ref="X192" ca="1">INDIRECT($A$1&amp;X$1&amp;$A192)</f>
        <v>disponible</v>
      </c>
      <c r="Y192" t="str" cm="1">
        <f t="array" aca="1" ref="Y192" ca="1">INDIRECT($A$1&amp;Y$1&amp;$A192)</f>
        <v>disponible</v>
      </c>
      <c r="Z192" t="str" cm="1">
        <f t="array" aca="1" ref="Z192" ca="1">INDIRECT($A$1&amp;Z$1&amp;$A192)</f>
        <v>disponible</v>
      </c>
      <c r="AA192" t="str" cm="1">
        <f t="array" aca="1" ref="AA192" ca="1">INDIRECT($A$1&amp;AA$1&amp;$A192)</f>
        <v>disponible</v>
      </c>
      <c r="AB192" t="str" cm="1">
        <f t="array" aca="1" ref="AB192" ca="1">INDIRECT($A$1&amp;AB$1&amp;$A192)</f>
        <v>disponible</v>
      </c>
      <c r="AC192" t="str" cm="1">
        <f t="array" aca="1" ref="AC192" ca="1">INDIRECT($A$1&amp;AC$1&amp;$A192)</f>
        <v>disponible</v>
      </c>
      <c r="AD192" t="str" cm="1">
        <f t="array" aca="1" ref="AD192" ca="1">INDIRECT($A$1&amp;AD$1&amp;$A192)</f>
        <v>disponible</v>
      </c>
      <c r="AE192" t="str" cm="1">
        <f t="array" aca="1" ref="AE192" ca="1">INDIRECT($A$1&amp;AE$1&amp;$A192)</f>
        <v>disponible</v>
      </c>
      <c r="AF192" t="str" cm="1">
        <f t="array" aca="1" ref="AF192" ca="1">INDIRECT($A$1&amp;AF$1&amp;$A192)</f>
        <v>disponible</v>
      </c>
      <c r="AG192" t="str" cm="1">
        <f t="array" aca="1" ref="AG192" ca="1">INDIRECT($A$1&amp;AG$1&amp;$A192)</f>
        <v>disponible</v>
      </c>
      <c r="AH192" t="str" cm="1">
        <f t="array" aca="1" ref="AH192" ca="1">INDIRECT($A$1&amp;AH$1&amp;$A192)</f>
        <v>disponible</v>
      </c>
      <c r="AI192" t="str" cm="1">
        <f t="array" aca="1" ref="AI192" ca="1">INDIRECT($A$1&amp;AI$1&amp;$A192)</f>
        <v>disponible</v>
      </c>
      <c r="AJ192" t="str" cm="1">
        <f t="array" aca="1" ref="AJ192" ca="1">INDIRECT($A$1&amp;AJ$1&amp;$A192)</f>
        <v>disponible</v>
      </c>
      <c r="AK192" t="str" cm="1">
        <f t="array" aca="1" ref="AK192" ca="1">INDIRECT($A$1&amp;AK$1&amp;$A192)</f>
        <v>disponible</v>
      </c>
      <c r="AM192">
        <f t="shared" ca="1" si="39"/>
        <v>0</v>
      </c>
      <c r="AN192">
        <f t="shared" ca="1" si="39"/>
        <v>0</v>
      </c>
      <c r="AO192">
        <f t="shared" ca="1" si="39"/>
        <v>0</v>
      </c>
      <c r="AP192">
        <f t="shared" ca="1" si="39"/>
        <v>0</v>
      </c>
      <c r="AQ192">
        <f t="shared" ca="1" si="39"/>
        <v>0</v>
      </c>
      <c r="AR192">
        <f t="shared" ca="1" si="39"/>
        <v>0</v>
      </c>
      <c r="AS192">
        <f t="shared" ca="1" si="39"/>
        <v>0</v>
      </c>
      <c r="AU192" cm="1">
        <f t="array" aca="1" ref="AU192" ca="1">INDIRECT($A$1&amp;AU$1&amp;$A192)</f>
        <v>0</v>
      </c>
      <c r="AV192" cm="1">
        <f t="array" aca="1" ref="AV192" ca="1">INDIRECT($A$1&amp;AV$1&amp;$A192)</f>
        <v>0</v>
      </c>
      <c r="AW192" cm="1">
        <f t="array" aca="1" ref="AW192" ca="1">INDIRECT($A$1&amp;AW$1&amp;$A192)</f>
        <v>0</v>
      </c>
      <c r="AX192" cm="1">
        <f t="array" aca="1" ref="AX192" ca="1">INDIRECT($A$1&amp;AX$1&amp;$A192)</f>
        <v>0</v>
      </c>
      <c r="AY192" cm="1">
        <f t="array" aca="1" ref="AY192" ca="1">INDIRECT($A$1&amp;AY$1&amp;$A192)</f>
        <v>0</v>
      </c>
      <c r="AZ192" cm="1">
        <f t="array" aca="1" ref="AZ192" ca="1">INDIRECT($A$1&amp;AZ$1&amp;$A192)</f>
        <v>0</v>
      </c>
      <c r="BA192" cm="1">
        <f t="array" aca="1" ref="BA192" ca="1">INDIRECT($A$1&amp;BA$1&amp;$A192)</f>
        <v>0</v>
      </c>
      <c r="BB192" cm="1">
        <f t="array" aca="1" ref="BB192" ca="1">INDIRECT($A$1&amp;BB$1&amp;$A192)</f>
        <v>0</v>
      </c>
      <c r="BC192" cm="1">
        <f t="array" aca="1" ref="BC192" ca="1">INDIRECT($A$1&amp;BC$1&amp;$A192)</f>
        <v>0</v>
      </c>
      <c r="BD192" cm="1">
        <f t="array" aca="1" ref="BD192" ca="1">INDIRECT($A$1&amp;BD$1&amp;$A192)</f>
        <v>0</v>
      </c>
      <c r="BE192" cm="1">
        <f t="array" aca="1" ref="BE192" ca="1">INDIRECT($A$1&amp;BE$1&amp;$A192)</f>
        <v>0</v>
      </c>
      <c r="BF192" cm="1">
        <f t="array" aca="1" ref="BF192" ca="1">INDIRECT($A$1&amp;BF$1&amp;$A192)</f>
        <v>0</v>
      </c>
      <c r="BG192" cm="1">
        <f t="array" aca="1" ref="BG192" ca="1">INDIRECT($A$1&amp;BG$1&amp;$A192)</f>
        <v>0</v>
      </c>
      <c r="BH192" cm="1">
        <f t="array" aca="1" ref="BH192" ca="1">INDIRECT($A$1&amp;BH$1&amp;$A192)</f>
        <v>0</v>
      </c>
      <c r="BI192" cm="1">
        <f t="array" aca="1" ref="BI192" ca="1">INDIRECT($A$1&amp;BI$1&amp;$A192)</f>
        <v>0</v>
      </c>
      <c r="BJ192" cm="1">
        <f t="array" aca="1" ref="BJ192" ca="1">INDIRECT($A$1&amp;BJ$1&amp;$A192)</f>
        <v>0</v>
      </c>
      <c r="BK192" cm="1">
        <f t="array" aca="1" ref="BK192" ca="1">INDIRECT($A$1&amp;BK$1&amp;$A192)</f>
        <v>0</v>
      </c>
      <c r="BL192" cm="1">
        <f t="array" aca="1" ref="BL192" ca="1">INDIRECT($A$1&amp;BL$1&amp;$A192)</f>
        <v>0</v>
      </c>
      <c r="BM192" cm="1">
        <f t="array" aca="1" ref="BM192" ca="1">INDIRECT($A$1&amp;BM$1&amp;$A192)</f>
        <v>0</v>
      </c>
      <c r="BN192" cm="1">
        <f t="array" aca="1" ref="BN192" ca="1">INDIRECT($A$1&amp;BN$1&amp;$A192)</f>
        <v>0</v>
      </c>
      <c r="BO192" cm="1">
        <f t="array" aca="1" ref="BO192" ca="1">INDIRECT($A$1&amp;BO$1&amp;$A192)</f>
        <v>0</v>
      </c>
      <c r="BP192" cm="1">
        <f t="array" aca="1" ref="BP192" ca="1">INDIRECT($A$1&amp;BP$1&amp;$A192)</f>
        <v>0</v>
      </c>
      <c r="BQ192" cm="1">
        <f t="array" aca="1" ref="BQ192" ca="1">INDIRECT($A$1&amp;BQ$1&amp;$A192)</f>
        <v>0</v>
      </c>
      <c r="BR192" cm="1">
        <f t="array" aca="1" ref="BR192" ca="1">INDIRECT($A$1&amp;BR$1&amp;$A192)</f>
        <v>0</v>
      </c>
      <c r="BS192" cm="1">
        <f t="array" aca="1" ref="BS192" ca="1">INDIRECT($A$1&amp;BS$1&amp;$A192)</f>
        <v>0</v>
      </c>
      <c r="BT192" cm="1">
        <f t="array" aca="1" ref="BT192" ca="1">INDIRECT($A$1&amp;BT$1&amp;$A192)</f>
        <v>0</v>
      </c>
      <c r="BU192" cm="1">
        <f t="array" aca="1" ref="BU192" ca="1">INDIRECT($A$1&amp;BU$1&amp;$A192)</f>
        <v>0</v>
      </c>
    </row>
    <row r="193" spans="1:73" x14ac:dyDescent="0.35">
      <c r="A193" s="65">
        <f t="shared" si="33"/>
        <v>178</v>
      </c>
      <c r="C193" t="str" cm="1">
        <f t="array" aca="1" ref="C193" ca="1">INDIRECT($A$1&amp;C$1&amp;$A193)</f>
        <v>marche_boussouma</v>
      </c>
      <c r="D193">
        <f t="shared" ca="1" si="38"/>
        <v>0</v>
      </c>
      <c r="E193">
        <f t="shared" ca="1" si="38"/>
        <v>0</v>
      </c>
      <c r="F193">
        <f t="shared" ca="1" si="38"/>
        <v>1</v>
      </c>
      <c r="G193">
        <f t="shared" ca="1" si="38"/>
        <v>0</v>
      </c>
      <c r="H193">
        <f t="shared" ca="1" si="38"/>
        <v>0</v>
      </c>
      <c r="I193">
        <f t="shared" ca="1" si="38"/>
        <v>0</v>
      </c>
      <c r="J193">
        <f t="shared" ca="1" si="38"/>
        <v>0</v>
      </c>
      <c r="K193">
        <f t="shared" ca="1" si="38"/>
        <v>0</v>
      </c>
      <c r="L193">
        <f t="shared" ca="1" si="38"/>
        <v>0</v>
      </c>
      <c r="M193">
        <f t="shared" ca="1" si="38"/>
        <v>0</v>
      </c>
      <c r="N193">
        <f t="shared" ca="1" si="38"/>
        <v>0</v>
      </c>
      <c r="P193" cm="1">
        <f t="array" aca="1" ref="P193" ca="1">INDIRECT($A$1&amp;P$1&amp;$A193)</f>
        <v>0</v>
      </c>
      <c r="Q193" cm="1">
        <f t="array" aca="1" ref="Q193" ca="1">INDIRECT($A$1&amp;Q$1&amp;$A193)</f>
        <v>0</v>
      </c>
      <c r="R193" cm="1">
        <f t="array" aca="1" ref="R193" ca="1">INDIRECT($A$1&amp;R$1&amp;$A193)</f>
        <v>0</v>
      </c>
      <c r="S193" cm="1">
        <f t="array" aca="1" ref="S193" ca="1">INDIRECT($A$1&amp;S$1&amp;$A193)</f>
        <v>0</v>
      </c>
      <c r="T193" cm="1">
        <f t="array" aca="1" ref="T193" ca="1">INDIRECT($A$1&amp;T$1&amp;$A193)</f>
        <v>0</v>
      </c>
      <c r="U193" cm="1">
        <f t="array" aca="1" ref="U193" ca="1">INDIRECT($A$1&amp;U$1&amp;$A193)</f>
        <v>0</v>
      </c>
      <c r="V193" cm="1">
        <f t="array" aca="1" ref="V193" ca="1">INDIRECT($A$1&amp;V$1&amp;$A193)</f>
        <v>0</v>
      </c>
      <c r="W193" t="str" cm="1">
        <f t="array" aca="1" ref="W193" ca="1">INDIRECT($A$1&amp;W$1&amp;$A193)</f>
        <v>disponible</v>
      </c>
      <c r="X193" t="str" cm="1">
        <f t="array" aca="1" ref="X193" ca="1">INDIRECT($A$1&amp;X$1&amp;$A193)</f>
        <v>disponible</v>
      </c>
      <c r="Y193" t="str" cm="1">
        <f t="array" aca="1" ref="Y193" ca="1">INDIRECT($A$1&amp;Y$1&amp;$A193)</f>
        <v>disponible</v>
      </c>
      <c r="Z193" t="str" cm="1">
        <f t="array" aca="1" ref="Z193" ca="1">INDIRECT($A$1&amp;Z$1&amp;$A193)</f>
        <v>disponible</v>
      </c>
      <c r="AA193" t="str" cm="1">
        <f t="array" aca="1" ref="AA193" ca="1">INDIRECT($A$1&amp;AA$1&amp;$A193)</f>
        <v>disponible</v>
      </c>
      <c r="AB193" t="str" cm="1">
        <f t="array" aca="1" ref="AB193" ca="1">INDIRECT($A$1&amp;AB$1&amp;$A193)</f>
        <v>disponible</v>
      </c>
      <c r="AC193" t="str" cm="1">
        <f t="array" aca="1" ref="AC193" ca="1">INDIRECT($A$1&amp;AC$1&amp;$A193)</f>
        <v>disponible</v>
      </c>
      <c r="AD193" t="str" cm="1">
        <f t="array" aca="1" ref="AD193" ca="1">INDIRECT($A$1&amp;AD$1&amp;$A193)</f>
        <v>disponible</v>
      </c>
      <c r="AE193" t="str" cm="1">
        <f t="array" aca="1" ref="AE193" ca="1">INDIRECT($A$1&amp;AE$1&amp;$A193)</f>
        <v>disponible</v>
      </c>
      <c r="AF193" t="str" cm="1">
        <f t="array" aca="1" ref="AF193" ca="1">INDIRECT($A$1&amp;AF$1&amp;$A193)</f>
        <v>disponible</v>
      </c>
      <c r="AG193" t="str" cm="1">
        <f t="array" aca="1" ref="AG193" ca="1">INDIRECT($A$1&amp;AG$1&amp;$A193)</f>
        <v>disponible</v>
      </c>
      <c r="AH193" t="str" cm="1">
        <f t="array" aca="1" ref="AH193" ca="1">INDIRECT($A$1&amp;AH$1&amp;$A193)</f>
        <v>disponible</v>
      </c>
      <c r="AI193" t="str" cm="1">
        <f t="array" aca="1" ref="AI193" ca="1">INDIRECT($A$1&amp;AI$1&amp;$A193)</f>
        <v>disponible</v>
      </c>
      <c r="AJ193" t="str" cm="1">
        <f t="array" aca="1" ref="AJ193" ca="1">INDIRECT($A$1&amp;AJ$1&amp;$A193)</f>
        <v>disponible</v>
      </c>
      <c r="AK193" t="str" cm="1">
        <f t="array" aca="1" ref="AK193" ca="1">INDIRECT($A$1&amp;AK$1&amp;$A193)</f>
        <v>disponible</v>
      </c>
      <c r="AM193">
        <f t="shared" ca="1" si="39"/>
        <v>0</v>
      </c>
      <c r="AN193">
        <f t="shared" ca="1" si="39"/>
        <v>0</v>
      </c>
      <c r="AO193">
        <f t="shared" ca="1" si="39"/>
        <v>0</v>
      </c>
      <c r="AP193">
        <f t="shared" ca="1" si="39"/>
        <v>0</v>
      </c>
      <c r="AQ193">
        <f t="shared" ca="1" si="39"/>
        <v>0</v>
      </c>
      <c r="AR193">
        <f t="shared" ca="1" si="39"/>
        <v>0</v>
      </c>
      <c r="AS193">
        <f t="shared" ca="1" si="39"/>
        <v>0</v>
      </c>
      <c r="AU193" cm="1">
        <f t="array" aca="1" ref="AU193" ca="1">INDIRECT($A$1&amp;AU$1&amp;$A193)</f>
        <v>0</v>
      </c>
      <c r="AV193" cm="1">
        <f t="array" aca="1" ref="AV193" ca="1">INDIRECT($A$1&amp;AV$1&amp;$A193)</f>
        <v>0</v>
      </c>
      <c r="AW193" cm="1">
        <f t="array" aca="1" ref="AW193" ca="1">INDIRECT($A$1&amp;AW$1&amp;$A193)</f>
        <v>0</v>
      </c>
      <c r="AX193" cm="1">
        <f t="array" aca="1" ref="AX193" ca="1">INDIRECT($A$1&amp;AX$1&amp;$A193)</f>
        <v>0</v>
      </c>
      <c r="AY193" cm="1">
        <f t="array" aca="1" ref="AY193" ca="1">INDIRECT($A$1&amp;AY$1&amp;$A193)</f>
        <v>0</v>
      </c>
      <c r="AZ193" cm="1">
        <f t="array" aca="1" ref="AZ193" ca="1">INDIRECT($A$1&amp;AZ$1&amp;$A193)</f>
        <v>0</v>
      </c>
      <c r="BA193" cm="1">
        <f t="array" aca="1" ref="BA193" ca="1">INDIRECT($A$1&amp;BA$1&amp;$A193)</f>
        <v>0</v>
      </c>
      <c r="BB193" cm="1">
        <f t="array" aca="1" ref="BB193" ca="1">INDIRECT($A$1&amp;BB$1&amp;$A193)</f>
        <v>0</v>
      </c>
      <c r="BC193" cm="1">
        <f t="array" aca="1" ref="BC193" ca="1">INDIRECT($A$1&amp;BC$1&amp;$A193)</f>
        <v>0</v>
      </c>
      <c r="BD193" cm="1">
        <f t="array" aca="1" ref="BD193" ca="1">INDIRECT($A$1&amp;BD$1&amp;$A193)</f>
        <v>0</v>
      </c>
      <c r="BE193" cm="1">
        <f t="array" aca="1" ref="BE193" ca="1">INDIRECT($A$1&amp;BE$1&amp;$A193)</f>
        <v>0</v>
      </c>
      <c r="BF193" cm="1">
        <f t="array" aca="1" ref="BF193" ca="1">INDIRECT($A$1&amp;BF$1&amp;$A193)</f>
        <v>0</v>
      </c>
      <c r="BG193" cm="1">
        <f t="array" aca="1" ref="BG193" ca="1">INDIRECT($A$1&amp;BG$1&amp;$A193)</f>
        <v>0</v>
      </c>
      <c r="BH193" cm="1">
        <f t="array" aca="1" ref="BH193" ca="1">INDIRECT($A$1&amp;BH$1&amp;$A193)</f>
        <v>0</v>
      </c>
      <c r="BI193" cm="1">
        <f t="array" aca="1" ref="BI193" ca="1">INDIRECT($A$1&amp;BI$1&amp;$A193)</f>
        <v>0</v>
      </c>
      <c r="BJ193" cm="1">
        <f t="array" aca="1" ref="BJ193" ca="1">INDIRECT($A$1&amp;BJ$1&amp;$A193)</f>
        <v>0</v>
      </c>
      <c r="BK193" cm="1">
        <f t="array" aca="1" ref="BK193" ca="1">INDIRECT($A$1&amp;BK$1&amp;$A193)</f>
        <v>0</v>
      </c>
      <c r="BL193" cm="1">
        <f t="array" aca="1" ref="BL193" ca="1">INDIRECT($A$1&amp;BL$1&amp;$A193)</f>
        <v>0</v>
      </c>
      <c r="BM193" cm="1">
        <f t="array" aca="1" ref="BM193" ca="1">INDIRECT($A$1&amp;BM$1&amp;$A193)</f>
        <v>0</v>
      </c>
      <c r="BN193" cm="1">
        <f t="array" aca="1" ref="BN193" ca="1">INDIRECT($A$1&amp;BN$1&amp;$A193)</f>
        <v>0</v>
      </c>
      <c r="BO193" cm="1">
        <f t="array" aca="1" ref="BO193" ca="1">INDIRECT($A$1&amp;BO$1&amp;$A193)</f>
        <v>0</v>
      </c>
      <c r="BP193" cm="1">
        <f t="array" aca="1" ref="BP193" ca="1">INDIRECT($A$1&amp;BP$1&amp;$A193)</f>
        <v>0</v>
      </c>
      <c r="BQ193" cm="1">
        <f t="array" aca="1" ref="BQ193" ca="1">INDIRECT($A$1&amp;BQ$1&amp;$A193)</f>
        <v>0</v>
      </c>
      <c r="BR193" cm="1">
        <f t="array" aca="1" ref="BR193" ca="1">INDIRECT($A$1&amp;BR$1&amp;$A193)</f>
        <v>0</v>
      </c>
      <c r="BS193" cm="1">
        <f t="array" aca="1" ref="BS193" ca="1">INDIRECT($A$1&amp;BS$1&amp;$A193)</f>
        <v>0</v>
      </c>
      <c r="BT193" cm="1">
        <f t="array" aca="1" ref="BT193" ca="1">INDIRECT($A$1&amp;BT$1&amp;$A193)</f>
        <v>0</v>
      </c>
      <c r="BU193" cm="1">
        <f t="array" aca="1" ref="BU193" ca="1">INDIRECT($A$1&amp;BU$1&amp;$A193)</f>
        <v>0</v>
      </c>
    </row>
    <row r="194" spans="1:73" x14ac:dyDescent="0.35">
      <c r="A194" s="65">
        <f t="shared" si="33"/>
        <v>179</v>
      </c>
      <c r="C194" t="str" cm="1">
        <f t="array" aca="1" ref="C194" ca="1">INDIRECT($A$1&amp;C$1&amp;$A194)</f>
        <v>marche_boussouma</v>
      </c>
      <c r="D194">
        <f t="shared" ca="1" si="38"/>
        <v>0</v>
      </c>
      <c r="E194">
        <f t="shared" ca="1" si="38"/>
        <v>0</v>
      </c>
      <c r="F194">
        <f t="shared" ca="1" si="38"/>
        <v>0</v>
      </c>
      <c r="G194">
        <f t="shared" ca="1" si="38"/>
        <v>0</v>
      </c>
      <c r="H194">
        <f t="shared" ca="1" si="38"/>
        <v>0</v>
      </c>
      <c r="I194">
        <f t="shared" ca="1" si="38"/>
        <v>0</v>
      </c>
      <c r="J194">
        <f t="shared" ca="1" si="38"/>
        <v>0</v>
      </c>
      <c r="K194">
        <f t="shared" ca="1" si="38"/>
        <v>0</v>
      </c>
      <c r="L194">
        <f t="shared" ca="1" si="38"/>
        <v>0</v>
      </c>
      <c r="M194">
        <f t="shared" ca="1" si="38"/>
        <v>0</v>
      </c>
      <c r="N194">
        <f t="shared" ca="1" si="38"/>
        <v>0</v>
      </c>
      <c r="P194" cm="1">
        <f t="array" aca="1" ref="P194" ca="1">INDIRECT($A$1&amp;P$1&amp;$A194)</f>
        <v>0</v>
      </c>
      <c r="Q194" cm="1">
        <f t="array" aca="1" ref="Q194" ca="1">INDIRECT($A$1&amp;Q$1&amp;$A194)</f>
        <v>0</v>
      </c>
      <c r="R194" cm="1">
        <f t="array" aca="1" ref="R194" ca="1">INDIRECT($A$1&amp;R$1&amp;$A194)</f>
        <v>0</v>
      </c>
      <c r="S194" t="str" cm="1">
        <f t="array" aca="1" ref="S194" ca="1">INDIRECT($A$1&amp;S$1&amp;$A194)</f>
        <v>disponible</v>
      </c>
      <c r="T194" t="str" cm="1">
        <f t="array" aca="1" ref="T194" ca="1">INDIRECT($A$1&amp;T$1&amp;$A194)</f>
        <v>disponible</v>
      </c>
      <c r="U194" t="str" cm="1">
        <f t="array" aca="1" ref="U194" ca="1">INDIRECT($A$1&amp;U$1&amp;$A194)</f>
        <v>disponible</v>
      </c>
      <c r="V194" t="str" cm="1">
        <f t="array" aca="1" ref="V194" ca="1">INDIRECT($A$1&amp;V$1&amp;$A194)</f>
        <v>disponible</v>
      </c>
      <c r="W194" cm="1">
        <f t="array" aca="1" ref="W194" ca="1">INDIRECT($A$1&amp;W$1&amp;$A194)</f>
        <v>0</v>
      </c>
      <c r="X194" cm="1">
        <f t="array" aca="1" ref="X194" ca="1">INDIRECT($A$1&amp;X$1&amp;$A194)</f>
        <v>0</v>
      </c>
      <c r="Y194" cm="1">
        <f t="array" aca="1" ref="Y194" ca="1">INDIRECT($A$1&amp;Y$1&amp;$A194)</f>
        <v>0</v>
      </c>
      <c r="Z194" cm="1">
        <f t="array" aca="1" ref="Z194" ca="1">INDIRECT($A$1&amp;Z$1&amp;$A194)</f>
        <v>0</v>
      </c>
      <c r="AA194" cm="1">
        <f t="array" aca="1" ref="AA194" ca="1">INDIRECT($A$1&amp;AA$1&amp;$A194)</f>
        <v>0</v>
      </c>
      <c r="AB194" cm="1">
        <f t="array" aca="1" ref="AB194" ca="1">INDIRECT($A$1&amp;AB$1&amp;$A194)</f>
        <v>0</v>
      </c>
      <c r="AC194" cm="1">
        <f t="array" aca="1" ref="AC194" ca="1">INDIRECT($A$1&amp;AC$1&amp;$A194)</f>
        <v>0</v>
      </c>
      <c r="AD194" cm="1">
        <f t="array" aca="1" ref="AD194" ca="1">INDIRECT($A$1&amp;AD$1&amp;$A194)</f>
        <v>0</v>
      </c>
      <c r="AE194" cm="1">
        <f t="array" aca="1" ref="AE194" ca="1">INDIRECT($A$1&amp;AE$1&amp;$A194)</f>
        <v>0</v>
      </c>
      <c r="AF194" cm="1">
        <f t="array" aca="1" ref="AF194" ca="1">INDIRECT($A$1&amp;AF$1&amp;$A194)</f>
        <v>0</v>
      </c>
      <c r="AG194" cm="1">
        <f t="array" aca="1" ref="AG194" ca="1">INDIRECT($A$1&amp;AG$1&amp;$A194)</f>
        <v>0</v>
      </c>
      <c r="AH194" cm="1">
        <f t="array" aca="1" ref="AH194" ca="1">INDIRECT($A$1&amp;AH$1&amp;$A194)</f>
        <v>0</v>
      </c>
      <c r="AI194" cm="1">
        <f t="array" aca="1" ref="AI194" ca="1">INDIRECT($A$1&amp;AI$1&amp;$A194)</f>
        <v>0</v>
      </c>
      <c r="AJ194" cm="1">
        <f t="array" aca="1" ref="AJ194" ca="1">INDIRECT($A$1&amp;AJ$1&amp;$A194)</f>
        <v>0</v>
      </c>
      <c r="AK194" cm="1">
        <f t="array" aca="1" ref="AK194" ca="1">INDIRECT($A$1&amp;AK$1&amp;$A194)</f>
        <v>0</v>
      </c>
      <c r="AM194">
        <f t="shared" ca="1" si="39"/>
        <v>0</v>
      </c>
      <c r="AN194">
        <f t="shared" ca="1" si="39"/>
        <v>0</v>
      </c>
      <c r="AO194">
        <f t="shared" ca="1" si="39"/>
        <v>0</v>
      </c>
      <c r="AP194">
        <f t="shared" ca="1" si="39"/>
        <v>0</v>
      </c>
      <c r="AQ194">
        <f t="shared" ca="1" si="39"/>
        <v>0</v>
      </c>
      <c r="AR194">
        <f t="shared" ca="1" si="39"/>
        <v>0</v>
      </c>
      <c r="AS194">
        <f t="shared" ca="1" si="39"/>
        <v>0</v>
      </c>
      <c r="AU194" cm="1">
        <f t="array" aca="1" ref="AU194" ca="1">INDIRECT($A$1&amp;AU$1&amp;$A194)</f>
        <v>0</v>
      </c>
      <c r="AV194" cm="1">
        <f t="array" aca="1" ref="AV194" ca="1">INDIRECT($A$1&amp;AV$1&amp;$A194)</f>
        <v>0</v>
      </c>
      <c r="AW194" cm="1">
        <f t="array" aca="1" ref="AW194" ca="1">INDIRECT($A$1&amp;AW$1&amp;$A194)</f>
        <v>0</v>
      </c>
      <c r="AX194" cm="1">
        <f t="array" aca="1" ref="AX194" ca="1">INDIRECT($A$1&amp;AX$1&amp;$A194)</f>
        <v>0</v>
      </c>
      <c r="AY194" cm="1">
        <f t="array" aca="1" ref="AY194" ca="1">INDIRECT($A$1&amp;AY$1&amp;$A194)</f>
        <v>0</v>
      </c>
      <c r="AZ194" cm="1">
        <f t="array" aca="1" ref="AZ194" ca="1">INDIRECT($A$1&amp;AZ$1&amp;$A194)</f>
        <v>0</v>
      </c>
      <c r="BA194" cm="1">
        <f t="array" aca="1" ref="BA194" ca="1">INDIRECT($A$1&amp;BA$1&amp;$A194)</f>
        <v>0</v>
      </c>
      <c r="BB194" cm="1">
        <f t="array" aca="1" ref="BB194" ca="1">INDIRECT($A$1&amp;BB$1&amp;$A194)</f>
        <v>0</v>
      </c>
      <c r="BC194" cm="1">
        <f t="array" aca="1" ref="BC194" ca="1">INDIRECT($A$1&amp;BC$1&amp;$A194)</f>
        <v>0</v>
      </c>
      <c r="BD194" cm="1">
        <f t="array" aca="1" ref="BD194" ca="1">INDIRECT($A$1&amp;BD$1&amp;$A194)</f>
        <v>0</v>
      </c>
      <c r="BE194" cm="1">
        <f t="array" aca="1" ref="BE194" ca="1">INDIRECT($A$1&amp;BE$1&amp;$A194)</f>
        <v>0</v>
      </c>
      <c r="BF194" cm="1">
        <f t="array" aca="1" ref="BF194" ca="1">INDIRECT($A$1&amp;BF$1&amp;$A194)</f>
        <v>0</v>
      </c>
      <c r="BG194" cm="1">
        <f t="array" aca="1" ref="BG194" ca="1">INDIRECT($A$1&amp;BG$1&amp;$A194)</f>
        <v>0</v>
      </c>
      <c r="BH194" cm="1">
        <f t="array" aca="1" ref="BH194" ca="1">INDIRECT($A$1&amp;BH$1&amp;$A194)</f>
        <v>0</v>
      </c>
      <c r="BI194" cm="1">
        <f t="array" aca="1" ref="BI194" ca="1">INDIRECT($A$1&amp;BI$1&amp;$A194)</f>
        <v>0</v>
      </c>
      <c r="BJ194" cm="1">
        <f t="array" aca="1" ref="BJ194" ca="1">INDIRECT($A$1&amp;BJ$1&amp;$A194)</f>
        <v>0</v>
      </c>
      <c r="BK194" cm="1">
        <f t="array" aca="1" ref="BK194" ca="1">INDIRECT($A$1&amp;BK$1&amp;$A194)</f>
        <v>0</v>
      </c>
      <c r="BL194" cm="1">
        <f t="array" aca="1" ref="BL194" ca="1">INDIRECT($A$1&amp;BL$1&amp;$A194)</f>
        <v>0</v>
      </c>
      <c r="BM194" cm="1">
        <f t="array" aca="1" ref="BM194" ca="1">INDIRECT($A$1&amp;BM$1&amp;$A194)</f>
        <v>0</v>
      </c>
      <c r="BN194" cm="1">
        <f t="array" aca="1" ref="BN194" ca="1">INDIRECT($A$1&amp;BN$1&amp;$A194)</f>
        <v>0</v>
      </c>
      <c r="BO194" cm="1">
        <f t="array" aca="1" ref="BO194" ca="1">INDIRECT($A$1&amp;BO$1&amp;$A194)</f>
        <v>0</v>
      </c>
      <c r="BP194" cm="1">
        <f t="array" aca="1" ref="BP194" ca="1">INDIRECT($A$1&amp;BP$1&amp;$A194)</f>
        <v>0</v>
      </c>
      <c r="BQ194" cm="1">
        <f t="array" aca="1" ref="BQ194" ca="1">INDIRECT($A$1&amp;BQ$1&amp;$A194)</f>
        <v>0</v>
      </c>
      <c r="BR194" cm="1">
        <f t="array" aca="1" ref="BR194" ca="1">INDIRECT($A$1&amp;BR$1&amp;$A194)</f>
        <v>0</v>
      </c>
      <c r="BS194" cm="1">
        <f t="array" aca="1" ref="BS194" ca="1">INDIRECT($A$1&amp;BS$1&amp;$A194)</f>
        <v>0</v>
      </c>
      <c r="BT194" cm="1">
        <f t="array" aca="1" ref="BT194" ca="1">INDIRECT($A$1&amp;BT$1&amp;$A194)</f>
        <v>0</v>
      </c>
      <c r="BU194" cm="1">
        <f t="array" aca="1" ref="BU194" ca="1">INDIRECT($A$1&amp;BU$1&amp;$A194)</f>
        <v>0</v>
      </c>
    </row>
    <row r="195" spans="1:73" x14ac:dyDescent="0.35">
      <c r="A195" s="65">
        <f t="shared" si="33"/>
        <v>180</v>
      </c>
      <c r="C195" t="str" cm="1">
        <f t="array" aca="1" ref="C195" ca="1">INDIRECT($A$1&amp;C$1&amp;$A195)</f>
        <v>marche_boussouma</v>
      </c>
      <c r="D195">
        <f t="shared" ca="1" si="38"/>
        <v>0</v>
      </c>
      <c r="E195">
        <f t="shared" ca="1" si="38"/>
        <v>0</v>
      </c>
      <c r="F195">
        <f t="shared" ca="1" si="38"/>
        <v>0</v>
      </c>
      <c r="G195">
        <f t="shared" ca="1" si="38"/>
        <v>0</v>
      </c>
      <c r="H195">
        <f t="shared" ca="1" si="38"/>
        <v>0</v>
      </c>
      <c r="I195">
        <f t="shared" ca="1" si="38"/>
        <v>0</v>
      </c>
      <c r="J195">
        <f t="shared" ca="1" si="38"/>
        <v>0</v>
      </c>
      <c r="K195">
        <f t="shared" ca="1" si="38"/>
        <v>0</v>
      </c>
      <c r="L195">
        <f t="shared" ca="1" si="38"/>
        <v>0</v>
      </c>
      <c r="M195">
        <f t="shared" ca="1" si="38"/>
        <v>0</v>
      </c>
      <c r="N195">
        <f t="shared" ca="1" si="38"/>
        <v>0</v>
      </c>
      <c r="P195" cm="1">
        <f t="array" aca="1" ref="P195" ca="1">INDIRECT($A$1&amp;P$1&amp;$A195)</f>
        <v>0</v>
      </c>
      <c r="Q195" cm="1">
        <f t="array" aca="1" ref="Q195" ca="1">INDIRECT($A$1&amp;Q$1&amp;$A195)</f>
        <v>0</v>
      </c>
      <c r="R195" cm="1">
        <f t="array" aca="1" ref="R195" ca="1">INDIRECT($A$1&amp;R$1&amp;$A195)</f>
        <v>0</v>
      </c>
      <c r="S195" t="str" cm="1">
        <f t="array" aca="1" ref="S195" ca="1">INDIRECT($A$1&amp;S$1&amp;$A195)</f>
        <v>disponible</v>
      </c>
      <c r="T195" t="str" cm="1">
        <f t="array" aca="1" ref="T195" ca="1">INDIRECT($A$1&amp;T$1&amp;$A195)</f>
        <v>disponible</v>
      </c>
      <c r="U195" t="str" cm="1">
        <f t="array" aca="1" ref="U195" ca="1">INDIRECT($A$1&amp;U$1&amp;$A195)</f>
        <v>disponible</v>
      </c>
      <c r="V195" t="str" cm="1">
        <f t="array" aca="1" ref="V195" ca="1">INDIRECT($A$1&amp;V$1&amp;$A195)</f>
        <v>disponible</v>
      </c>
      <c r="W195" cm="1">
        <f t="array" aca="1" ref="W195" ca="1">INDIRECT($A$1&amp;W$1&amp;$A195)</f>
        <v>0</v>
      </c>
      <c r="X195" cm="1">
        <f t="array" aca="1" ref="X195" ca="1">INDIRECT($A$1&amp;X$1&amp;$A195)</f>
        <v>0</v>
      </c>
      <c r="Y195" cm="1">
        <f t="array" aca="1" ref="Y195" ca="1">INDIRECT($A$1&amp;Y$1&amp;$A195)</f>
        <v>0</v>
      </c>
      <c r="Z195" cm="1">
        <f t="array" aca="1" ref="Z195" ca="1">INDIRECT($A$1&amp;Z$1&amp;$A195)</f>
        <v>0</v>
      </c>
      <c r="AA195" cm="1">
        <f t="array" aca="1" ref="AA195" ca="1">INDIRECT($A$1&amp;AA$1&amp;$A195)</f>
        <v>0</v>
      </c>
      <c r="AB195" cm="1">
        <f t="array" aca="1" ref="AB195" ca="1">INDIRECT($A$1&amp;AB$1&amp;$A195)</f>
        <v>0</v>
      </c>
      <c r="AC195" cm="1">
        <f t="array" aca="1" ref="AC195" ca="1">INDIRECT($A$1&amp;AC$1&amp;$A195)</f>
        <v>0</v>
      </c>
      <c r="AD195" cm="1">
        <f t="array" aca="1" ref="AD195" ca="1">INDIRECT($A$1&amp;AD$1&amp;$A195)</f>
        <v>0</v>
      </c>
      <c r="AE195" cm="1">
        <f t="array" aca="1" ref="AE195" ca="1">INDIRECT($A$1&amp;AE$1&amp;$A195)</f>
        <v>0</v>
      </c>
      <c r="AF195" cm="1">
        <f t="array" aca="1" ref="AF195" ca="1">INDIRECT($A$1&amp;AF$1&amp;$A195)</f>
        <v>0</v>
      </c>
      <c r="AG195" cm="1">
        <f t="array" aca="1" ref="AG195" ca="1">INDIRECT($A$1&amp;AG$1&amp;$A195)</f>
        <v>0</v>
      </c>
      <c r="AH195" cm="1">
        <f t="array" aca="1" ref="AH195" ca="1">INDIRECT($A$1&amp;AH$1&amp;$A195)</f>
        <v>0</v>
      </c>
      <c r="AI195" cm="1">
        <f t="array" aca="1" ref="AI195" ca="1">INDIRECT($A$1&amp;AI$1&amp;$A195)</f>
        <v>0</v>
      </c>
      <c r="AJ195" cm="1">
        <f t="array" aca="1" ref="AJ195" ca="1">INDIRECT($A$1&amp;AJ$1&amp;$A195)</f>
        <v>0</v>
      </c>
      <c r="AK195" cm="1">
        <f t="array" aca="1" ref="AK195" ca="1">INDIRECT($A$1&amp;AK$1&amp;$A195)</f>
        <v>0</v>
      </c>
      <c r="AM195">
        <f t="shared" ca="1" si="39"/>
        <v>0</v>
      </c>
      <c r="AN195">
        <f t="shared" ca="1" si="39"/>
        <v>0</v>
      </c>
      <c r="AO195">
        <f t="shared" ca="1" si="39"/>
        <v>0</v>
      </c>
      <c r="AP195">
        <f t="shared" ca="1" si="39"/>
        <v>0</v>
      </c>
      <c r="AQ195">
        <f t="shared" ca="1" si="39"/>
        <v>0</v>
      </c>
      <c r="AR195">
        <f t="shared" ca="1" si="39"/>
        <v>0</v>
      </c>
      <c r="AS195">
        <f t="shared" ca="1" si="39"/>
        <v>0</v>
      </c>
      <c r="AU195" cm="1">
        <f t="array" aca="1" ref="AU195" ca="1">INDIRECT($A$1&amp;AU$1&amp;$A195)</f>
        <v>0</v>
      </c>
      <c r="AV195" cm="1">
        <f t="array" aca="1" ref="AV195" ca="1">INDIRECT($A$1&amp;AV$1&amp;$A195)</f>
        <v>0</v>
      </c>
      <c r="AW195" cm="1">
        <f t="array" aca="1" ref="AW195" ca="1">INDIRECT($A$1&amp;AW$1&amp;$A195)</f>
        <v>0</v>
      </c>
      <c r="AX195" cm="1">
        <f t="array" aca="1" ref="AX195" ca="1">INDIRECT($A$1&amp;AX$1&amp;$A195)</f>
        <v>0</v>
      </c>
      <c r="AY195" cm="1">
        <f t="array" aca="1" ref="AY195" ca="1">INDIRECT($A$1&amp;AY$1&amp;$A195)</f>
        <v>0</v>
      </c>
      <c r="AZ195" cm="1">
        <f t="array" aca="1" ref="AZ195" ca="1">INDIRECT($A$1&amp;AZ$1&amp;$A195)</f>
        <v>0</v>
      </c>
      <c r="BA195" cm="1">
        <f t="array" aca="1" ref="BA195" ca="1">INDIRECT($A$1&amp;BA$1&amp;$A195)</f>
        <v>0</v>
      </c>
      <c r="BB195" cm="1">
        <f t="array" aca="1" ref="BB195" ca="1">INDIRECT($A$1&amp;BB$1&amp;$A195)</f>
        <v>0</v>
      </c>
      <c r="BC195" cm="1">
        <f t="array" aca="1" ref="BC195" ca="1">INDIRECT($A$1&amp;BC$1&amp;$A195)</f>
        <v>0</v>
      </c>
      <c r="BD195" cm="1">
        <f t="array" aca="1" ref="BD195" ca="1">INDIRECT($A$1&amp;BD$1&amp;$A195)</f>
        <v>0</v>
      </c>
      <c r="BE195" cm="1">
        <f t="array" aca="1" ref="BE195" ca="1">INDIRECT($A$1&amp;BE$1&amp;$A195)</f>
        <v>0</v>
      </c>
      <c r="BF195" cm="1">
        <f t="array" aca="1" ref="BF195" ca="1">INDIRECT($A$1&amp;BF$1&amp;$A195)</f>
        <v>0</v>
      </c>
      <c r="BG195" cm="1">
        <f t="array" aca="1" ref="BG195" ca="1">INDIRECT($A$1&amp;BG$1&amp;$A195)</f>
        <v>0</v>
      </c>
      <c r="BH195" cm="1">
        <f t="array" aca="1" ref="BH195" ca="1">INDIRECT($A$1&amp;BH$1&amp;$A195)</f>
        <v>0</v>
      </c>
      <c r="BI195" cm="1">
        <f t="array" aca="1" ref="BI195" ca="1">INDIRECT($A$1&amp;BI$1&amp;$A195)</f>
        <v>0</v>
      </c>
      <c r="BJ195" cm="1">
        <f t="array" aca="1" ref="BJ195" ca="1">INDIRECT($A$1&amp;BJ$1&amp;$A195)</f>
        <v>0</v>
      </c>
      <c r="BK195" cm="1">
        <f t="array" aca="1" ref="BK195" ca="1">INDIRECT($A$1&amp;BK$1&amp;$A195)</f>
        <v>0</v>
      </c>
      <c r="BL195" cm="1">
        <f t="array" aca="1" ref="BL195" ca="1">INDIRECT($A$1&amp;BL$1&amp;$A195)</f>
        <v>0</v>
      </c>
      <c r="BM195" cm="1">
        <f t="array" aca="1" ref="BM195" ca="1">INDIRECT($A$1&amp;BM$1&amp;$A195)</f>
        <v>0</v>
      </c>
      <c r="BN195" cm="1">
        <f t="array" aca="1" ref="BN195" ca="1">INDIRECT($A$1&amp;BN$1&amp;$A195)</f>
        <v>0</v>
      </c>
      <c r="BO195" cm="1">
        <f t="array" aca="1" ref="BO195" ca="1">INDIRECT($A$1&amp;BO$1&amp;$A195)</f>
        <v>0</v>
      </c>
      <c r="BP195" cm="1">
        <f t="array" aca="1" ref="BP195" ca="1">INDIRECT($A$1&amp;BP$1&amp;$A195)</f>
        <v>0</v>
      </c>
      <c r="BQ195" cm="1">
        <f t="array" aca="1" ref="BQ195" ca="1">INDIRECT($A$1&amp;BQ$1&amp;$A195)</f>
        <v>0</v>
      </c>
      <c r="BR195" cm="1">
        <f t="array" aca="1" ref="BR195" ca="1">INDIRECT($A$1&amp;BR$1&amp;$A195)</f>
        <v>0</v>
      </c>
      <c r="BS195" cm="1">
        <f t="array" aca="1" ref="BS195" ca="1">INDIRECT($A$1&amp;BS$1&amp;$A195)</f>
        <v>0</v>
      </c>
      <c r="BT195" cm="1">
        <f t="array" aca="1" ref="BT195" ca="1">INDIRECT($A$1&amp;BT$1&amp;$A195)</f>
        <v>0</v>
      </c>
      <c r="BU195" cm="1">
        <f t="array" aca="1" ref="BU195" ca="1">INDIRECT($A$1&amp;BU$1&amp;$A195)</f>
        <v>0</v>
      </c>
    </row>
    <row r="196" spans="1:73" x14ac:dyDescent="0.35">
      <c r="A196" s="65">
        <f t="shared" si="33"/>
        <v>181</v>
      </c>
      <c r="C196" t="str" cm="1">
        <f t="array" aca="1" ref="C196" ca="1">INDIRECT($A$1&amp;C$1&amp;$A196)</f>
        <v>marche_boussouma</v>
      </c>
      <c r="D196">
        <f t="shared" ca="1" si="38"/>
        <v>0</v>
      </c>
      <c r="E196">
        <f t="shared" ca="1" si="38"/>
        <v>0</v>
      </c>
      <c r="F196">
        <f t="shared" ca="1" si="38"/>
        <v>0</v>
      </c>
      <c r="G196">
        <f t="shared" ca="1" si="38"/>
        <v>0</v>
      </c>
      <c r="H196">
        <f t="shared" ca="1" si="38"/>
        <v>0</v>
      </c>
      <c r="I196">
        <f t="shared" ca="1" si="38"/>
        <v>0</v>
      </c>
      <c r="J196">
        <f t="shared" ca="1" si="38"/>
        <v>0</v>
      </c>
      <c r="K196">
        <f t="shared" ca="1" si="38"/>
        <v>0</v>
      </c>
      <c r="L196">
        <f t="shared" ca="1" si="38"/>
        <v>0</v>
      </c>
      <c r="M196">
        <f t="shared" ca="1" si="38"/>
        <v>0</v>
      </c>
      <c r="N196">
        <f t="shared" ca="1" si="38"/>
        <v>0</v>
      </c>
      <c r="P196" cm="1">
        <f t="array" aca="1" ref="P196" ca="1">INDIRECT($A$1&amp;P$1&amp;$A196)</f>
        <v>0</v>
      </c>
      <c r="Q196" cm="1">
        <f t="array" aca="1" ref="Q196" ca="1">INDIRECT($A$1&amp;Q$1&amp;$A196)</f>
        <v>0</v>
      </c>
      <c r="R196" cm="1">
        <f t="array" aca="1" ref="R196" ca="1">INDIRECT($A$1&amp;R$1&amp;$A196)</f>
        <v>0</v>
      </c>
      <c r="S196" t="str" cm="1">
        <f t="array" aca="1" ref="S196" ca="1">INDIRECT($A$1&amp;S$1&amp;$A196)</f>
        <v>disponible</v>
      </c>
      <c r="T196" t="str" cm="1">
        <f t="array" aca="1" ref="T196" ca="1">INDIRECT($A$1&amp;T$1&amp;$A196)</f>
        <v>disponible</v>
      </c>
      <c r="U196" t="str" cm="1">
        <f t="array" aca="1" ref="U196" ca="1">INDIRECT($A$1&amp;U$1&amp;$A196)</f>
        <v>disponible</v>
      </c>
      <c r="V196" t="str" cm="1">
        <f t="array" aca="1" ref="V196" ca="1">INDIRECT($A$1&amp;V$1&amp;$A196)</f>
        <v>disponible</v>
      </c>
      <c r="W196" cm="1">
        <f t="array" aca="1" ref="W196" ca="1">INDIRECT($A$1&amp;W$1&amp;$A196)</f>
        <v>0</v>
      </c>
      <c r="X196" cm="1">
        <f t="array" aca="1" ref="X196" ca="1">INDIRECT($A$1&amp;X$1&amp;$A196)</f>
        <v>0</v>
      </c>
      <c r="Y196" cm="1">
        <f t="array" aca="1" ref="Y196" ca="1">INDIRECT($A$1&amp;Y$1&amp;$A196)</f>
        <v>0</v>
      </c>
      <c r="Z196" cm="1">
        <f t="array" aca="1" ref="Z196" ca="1">INDIRECT($A$1&amp;Z$1&amp;$A196)</f>
        <v>0</v>
      </c>
      <c r="AA196" cm="1">
        <f t="array" aca="1" ref="AA196" ca="1">INDIRECT($A$1&amp;AA$1&amp;$A196)</f>
        <v>0</v>
      </c>
      <c r="AB196" cm="1">
        <f t="array" aca="1" ref="AB196" ca="1">INDIRECT($A$1&amp;AB$1&amp;$A196)</f>
        <v>0</v>
      </c>
      <c r="AC196" cm="1">
        <f t="array" aca="1" ref="AC196" ca="1">INDIRECT($A$1&amp;AC$1&amp;$A196)</f>
        <v>0</v>
      </c>
      <c r="AD196" cm="1">
        <f t="array" aca="1" ref="AD196" ca="1">INDIRECT($A$1&amp;AD$1&amp;$A196)</f>
        <v>0</v>
      </c>
      <c r="AE196" cm="1">
        <f t="array" aca="1" ref="AE196" ca="1">INDIRECT($A$1&amp;AE$1&amp;$A196)</f>
        <v>0</v>
      </c>
      <c r="AF196" cm="1">
        <f t="array" aca="1" ref="AF196" ca="1">INDIRECT($A$1&amp;AF$1&amp;$A196)</f>
        <v>0</v>
      </c>
      <c r="AG196" cm="1">
        <f t="array" aca="1" ref="AG196" ca="1">INDIRECT($A$1&amp;AG$1&amp;$A196)</f>
        <v>0</v>
      </c>
      <c r="AH196" cm="1">
        <f t="array" aca="1" ref="AH196" ca="1">INDIRECT($A$1&amp;AH$1&amp;$A196)</f>
        <v>0</v>
      </c>
      <c r="AI196" cm="1">
        <f t="array" aca="1" ref="AI196" ca="1">INDIRECT($A$1&amp;AI$1&amp;$A196)</f>
        <v>0</v>
      </c>
      <c r="AJ196" cm="1">
        <f t="array" aca="1" ref="AJ196" ca="1">INDIRECT($A$1&amp;AJ$1&amp;$A196)</f>
        <v>0</v>
      </c>
      <c r="AK196" cm="1">
        <f t="array" aca="1" ref="AK196" ca="1">INDIRECT($A$1&amp;AK$1&amp;$A196)</f>
        <v>0</v>
      </c>
      <c r="AM196">
        <f t="shared" ca="1" si="39"/>
        <v>0</v>
      </c>
      <c r="AN196">
        <f t="shared" ca="1" si="39"/>
        <v>0</v>
      </c>
      <c r="AO196">
        <f t="shared" ca="1" si="39"/>
        <v>0</v>
      </c>
      <c r="AP196">
        <f t="shared" ca="1" si="39"/>
        <v>0</v>
      </c>
      <c r="AQ196">
        <f t="shared" ca="1" si="39"/>
        <v>0</v>
      </c>
      <c r="AR196">
        <f t="shared" ca="1" si="39"/>
        <v>0</v>
      </c>
      <c r="AS196">
        <f t="shared" ca="1" si="39"/>
        <v>0</v>
      </c>
      <c r="AU196" cm="1">
        <f t="array" aca="1" ref="AU196" ca="1">INDIRECT($A$1&amp;AU$1&amp;$A196)</f>
        <v>0</v>
      </c>
      <c r="AV196" cm="1">
        <f t="array" aca="1" ref="AV196" ca="1">INDIRECT($A$1&amp;AV$1&amp;$A196)</f>
        <v>0</v>
      </c>
      <c r="AW196" cm="1">
        <f t="array" aca="1" ref="AW196" ca="1">INDIRECT($A$1&amp;AW$1&amp;$A196)</f>
        <v>0</v>
      </c>
      <c r="AX196" cm="1">
        <f t="array" aca="1" ref="AX196" ca="1">INDIRECT($A$1&amp;AX$1&amp;$A196)</f>
        <v>0</v>
      </c>
      <c r="AY196" cm="1">
        <f t="array" aca="1" ref="AY196" ca="1">INDIRECT($A$1&amp;AY$1&amp;$A196)</f>
        <v>0</v>
      </c>
      <c r="AZ196" cm="1">
        <f t="array" aca="1" ref="AZ196" ca="1">INDIRECT($A$1&amp;AZ$1&amp;$A196)</f>
        <v>0</v>
      </c>
      <c r="BA196" cm="1">
        <f t="array" aca="1" ref="BA196" ca="1">INDIRECT($A$1&amp;BA$1&amp;$A196)</f>
        <v>0</v>
      </c>
      <c r="BB196" cm="1">
        <f t="array" aca="1" ref="BB196" ca="1">INDIRECT($A$1&amp;BB$1&amp;$A196)</f>
        <v>0</v>
      </c>
      <c r="BC196" cm="1">
        <f t="array" aca="1" ref="BC196" ca="1">INDIRECT($A$1&amp;BC$1&amp;$A196)</f>
        <v>0</v>
      </c>
      <c r="BD196" cm="1">
        <f t="array" aca="1" ref="BD196" ca="1">INDIRECT($A$1&amp;BD$1&amp;$A196)</f>
        <v>0</v>
      </c>
      <c r="BE196" cm="1">
        <f t="array" aca="1" ref="BE196" ca="1">INDIRECT($A$1&amp;BE$1&amp;$A196)</f>
        <v>0</v>
      </c>
      <c r="BF196" cm="1">
        <f t="array" aca="1" ref="BF196" ca="1">INDIRECT($A$1&amp;BF$1&amp;$A196)</f>
        <v>0</v>
      </c>
      <c r="BG196" cm="1">
        <f t="array" aca="1" ref="BG196" ca="1">INDIRECT($A$1&amp;BG$1&amp;$A196)</f>
        <v>0</v>
      </c>
      <c r="BH196" cm="1">
        <f t="array" aca="1" ref="BH196" ca="1">INDIRECT($A$1&amp;BH$1&amp;$A196)</f>
        <v>0</v>
      </c>
      <c r="BI196" cm="1">
        <f t="array" aca="1" ref="BI196" ca="1">INDIRECT($A$1&amp;BI$1&amp;$A196)</f>
        <v>0</v>
      </c>
      <c r="BJ196" cm="1">
        <f t="array" aca="1" ref="BJ196" ca="1">INDIRECT($A$1&amp;BJ$1&amp;$A196)</f>
        <v>0</v>
      </c>
      <c r="BK196" cm="1">
        <f t="array" aca="1" ref="BK196" ca="1">INDIRECT($A$1&amp;BK$1&amp;$A196)</f>
        <v>0</v>
      </c>
      <c r="BL196" cm="1">
        <f t="array" aca="1" ref="BL196" ca="1">INDIRECT($A$1&amp;BL$1&amp;$A196)</f>
        <v>0</v>
      </c>
      <c r="BM196" cm="1">
        <f t="array" aca="1" ref="BM196" ca="1">INDIRECT($A$1&amp;BM$1&amp;$A196)</f>
        <v>0</v>
      </c>
      <c r="BN196" cm="1">
        <f t="array" aca="1" ref="BN196" ca="1">INDIRECT($A$1&amp;BN$1&amp;$A196)</f>
        <v>0</v>
      </c>
      <c r="BO196" cm="1">
        <f t="array" aca="1" ref="BO196" ca="1">INDIRECT($A$1&amp;BO$1&amp;$A196)</f>
        <v>0</v>
      </c>
      <c r="BP196" cm="1">
        <f t="array" aca="1" ref="BP196" ca="1">INDIRECT($A$1&amp;BP$1&amp;$A196)</f>
        <v>0</v>
      </c>
      <c r="BQ196" cm="1">
        <f t="array" aca="1" ref="BQ196" ca="1">INDIRECT($A$1&amp;BQ$1&amp;$A196)</f>
        <v>0</v>
      </c>
      <c r="BR196" cm="1">
        <f t="array" aca="1" ref="BR196" ca="1">INDIRECT($A$1&amp;BR$1&amp;$A196)</f>
        <v>0</v>
      </c>
      <c r="BS196" cm="1">
        <f t="array" aca="1" ref="BS196" ca="1">INDIRECT($A$1&amp;BS$1&amp;$A196)</f>
        <v>0</v>
      </c>
      <c r="BT196" cm="1">
        <f t="array" aca="1" ref="BT196" ca="1">INDIRECT($A$1&amp;BT$1&amp;$A196)</f>
        <v>0</v>
      </c>
      <c r="BU196" cm="1">
        <f t="array" aca="1" ref="BU196" ca="1">INDIRECT($A$1&amp;BU$1&amp;$A196)</f>
        <v>0</v>
      </c>
    </row>
    <row r="197" spans="1:73" x14ac:dyDescent="0.35">
      <c r="A197" s="65">
        <f t="shared" si="33"/>
        <v>182</v>
      </c>
      <c r="C197" t="str" cm="1">
        <f t="array" aca="1" ref="C197" ca="1">INDIRECT($A$1&amp;C$1&amp;$A197)</f>
        <v>marche_boussouma</v>
      </c>
      <c r="D197">
        <f t="shared" ref="D197:N206" ca="1" si="40">IF(SUM(INDIRECT($A$1&amp;D$1&amp;$A197),INDIRECT($A$1&amp;D$2&amp;$A197),INDIRECT($A$1&amp;D$3&amp;$A197))&gt;0,1,0)</f>
        <v>0</v>
      </c>
      <c r="E197">
        <f t="shared" ca="1" si="40"/>
        <v>0</v>
      </c>
      <c r="F197">
        <f t="shared" ca="1" si="40"/>
        <v>1</v>
      </c>
      <c r="G197">
        <f t="shared" ca="1" si="40"/>
        <v>0</v>
      </c>
      <c r="H197">
        <f t="shared" ca="1" si="40"/>
        <v>0</v>
      </c>
      <c r="I197">
        <f t="shared" ca="1" si="40"/>
        <v>0</v>
      </c>
      <c r="J197">
        <f t="shared" ca="1" si="40"/>
        <v>0</v>
      </c>
      <c r="K197">
        <f t="shared" ca="1" si="40"/>
        <v>0</v>
      </c>
      <c r="L197">
        <f t="shared" ca="1" si="40"/>
        <v>0</v>
      </c>
      <c r="M197">
        <f t="shared" ca="1" si="40"/>
        <v>0</v>
      </c>
      <c r="N197">
        <f t="shared" ca="1" si="40"/>
        <v>0</v>
      </c>
      <c r="P197" cm="1">
        <f t="array" aca="1" ref="P197" ca="1">INDIRECT($A$1&amp;P$1&amp;$A197)</f>
        <v>0</v>
      </c>
      <c r="Q197" cm="1">
        <f t="array" aca="1" ref="Q197" ca="1">INDIRECT($A$1&amp;Q$1&amp;$A197)</f>
        <v>0</v>
      </c>
      <c r="R197" cm="1">
        <f t="array" aca="1" ref="R197" ca="1">INDIRECT($A$1&amp;R$1&amp;$A197)</f>
        <v>0</v>
      </c>
      <c r="S197" t="str" cm="1">
        <f t="array" aca="1" ref="S197" ca="1">INDIRECT($A$1&amp;S$1&amp;$A197)</f>
        <v>disponible</v>
      </c>
      <c r="T197" t="str" cm="1">
        <f t="array" aca="1" ref="T197" ca="1">INDIRECT($A$1&amp;T$1&amp;$A197)</f>
        <v>disponible</v>
      </c>
      <c r="U197" t="str" cm="1">
        <f t="array" aca="1" ref="U197" ca="1">INDIRECT($A$1&amp;U$1&amp;$A197)</f>
        <v>disponible</v>
      </c>
      <c r="V197" t="str" cm="1">
        <f t="array" aca="1" ref="V197" ca="1">INDIRECT($A$1&amp;V$1&amp;$A197)</f>
        <v>disponible</v>
      </c>
      <c r="W197" cm="1">
        <f t="array" aca="1" ref="W197" ca="1">INDIRECT($A$1&amp;W$1&amp;$A197)</f>
        <v>0</v>
      </c>
      <c r="X197" cm="1">
        <f t="array" aca="1" ref="X197" ca="1">INDIRECT($A$1&amp;X$1&amp;$A197)</f>
        <v>0</v>
      </c>
      <c r="Y197" cm="1">
        <f t="array" aca="1" ref="Y197" ca="1">INDIRECT($A$1&amp;Y$1&amp;$A197)</f>
        <v>0</v>
      </c>
      <c r="Z197" cm="1">
        <f t="array" aca="1" ref="Z197" ca="1">INDIRECT($A$1&amp;Z$1&amp;$A197)</f>
        <v>0</v>
      </c>
      <c r="AA197" cm="1">
        <f t="array" aca="1" ref="AA197" ca="1">INDIRECT($A$1&amp;AA$1&amp;$A197)</f>
        <v>0</v>
      </c>
      <c r="AB197" cm="1">
        <f t="array" aca="1" ref="AB197" ca="1">INDIRECT($A$1&amp;AB$1&amp;$A197)</f>
        <v>0</v>
      </c>
      <c r="AC197" cm="1">
        <f t="array" aca="1" ref="AC197" ca="1">INDIRECT($A$1&amp;AC$1&amp;$A197)</f>
        <v>0</v>
      </c>
      <c r="AD197" cm="1">
        <f t="array" aca="1" ref="AD197" ca="1">INDIRECT($A$1&amp;AD$1&amp;$A197)</f>
        <v>0</v>
      </c>
      <c r="AE197" cm="1">
        <f t="array" aca="1" ref="AE197" ca="1">INDIRECT($A$1&amp;AE$1&amp;$A197)</f>
        <v>0</v>
      </c>
      <c r="AF197" cm="1">
        <f t="array" aca="1" ref="AF197" ca="1">INDIRECT($A$1&amp;AF$1&amp;$A197)</f>
        <v>0</v>
      </c>
      <c r="AG197" cm="1">
        <f t="array" aca="1" ref="AG197" ca="1">INDIRECT($A$1&amp;AG$1&amp;$A197)</f>
        <v>0</v>
      </c>
      <c r="AH197" cm="1">
        <f t="array" aca="1" ref="AH197" ca="1">INDIRECT($A$1&amp;AH$1&amp;$A197)</f>
        <v>0</v>
      </c>
      <c r="AI197" cm="1">
        <f t="array" aca="1" ref="AI197" ca="1">INDIRECT($A$1&amp;AI$1&amp;$A197)</f>
        <v>0</v>
      </c>
      <c r="AJ197" cm="1">
        <f t="array" aca="1" ref="AJ197" ca="1">INDIRECT($A$1&amp;AJ$1&amp;$A197)</f>
        <v>0</v>
      </c>
      <c r="AK197" cm="1">
        <f t="array" aca="1" ref="AK197" ca="1">INDIRECT($A$1&amp;AK$1&amp;$A197)</f>
        <v>0</v>
      </c>
      <c r="AM197">
        <f t="shared" ref="AM197:AS206" ca="1" si="41">IF(SUM(INDIRECT($A$1&amp;AM$1&amp;$A197),INDIRECT($A$1&amp;AM$2&amp;$A197),INDIRECT($A$1&amp;AM$3&amp;$A197),INDIRECT($A$1&amp;AM$4&amp;$A197),INDIRECT($A$1&amp;AM$5&amp;$A197),INDIRECT($A$1&amp;AM$6&amp;$A197),INDIRECT($A$1&amp;AM$7&amp;$A197))&gt;0,1,0)</f>
        <v>0</v>
      </c>
      <c r="AN197">
        <f t="shared" ca="1" si="41"/>
        <v>0</v>
      </c>
      <c r="AO197">
        <f t="shared" ca="1" si="41"/>
        <v>0</v>
      </c>
      <c r="AP197">
        <f t="shared" ca="1" si="41"/>
        <v>0</v>
      </c>
      <c r="AQ197">
        <f t="shared" ca="1" si="41"/>
        <v>0</v>
      </c>
      <c r="AR197">
        <f t="shared" ca="1" si="41"/>
        <v>0</v>
      </c>
      <c r="AS197">
        <f t="shared" ca="1" si="41"/>
        <v>0</v>
      </c>
      <c r="AU197" cm="1">
        <f t="array" aca="1" ref="AU197" ca="1">INDIRECT($A$1&amp;AU$1&amp;$A197)</f>
        <v>0</v>
      </c>
      <c r="AV197" cm="1">
        <f t="array" aca="1" ref="AV197" ca="1">INDIRECT($A$1&amp;AV$1&amp;$A197)</f>
        <v>0</v>
      </c>
      <c r="AW197" cm="1">
        <f t="array" aca="1" ref="AW197" ca="1">INDIRECT($A$1&amp;AW$1&amp;$A197)</f>
        <v>0</v>
      </c>
      <c r="AX197" cm="1">
        <f t="array" aca="1" ref="AX197" ca="1">INDIRECT($A$1&amp;AX$1&amp;$A197)</f>
        <v>0</v>
      </c>
      <c r="AY197" cm="1">
        <f t="array" aca="1" ref="AY197" ca="1">INDIRECT($A$1&amp;AY$1&amp;$A197)</f>
        <v>0</v>
      </c>
      <c r="AZ197" cm="1">
        <f t="array" aca="1" ref="AZ197" ca="1">INDIRECT($A$1&amp;AZ$1&amp;$A197)</f>
        <v>0</v>
      </c>
      <c r="BA197" cm="1">
        <f t="array" aca="1" ref="BA197" ca="1">INDIRECT($A$1&amp;BA$1&amp;$A197)</f>
        <v>0</v>
      </c>
      <c r="BB197" cm="1">
        <f t="array" aca="1" ref="BB197" ca="1">INDIRECT($A$1&amp;BB$1&amp;$A197)</f>
        <v>0</v>
      </c>
      <c r="BC197" cm="1">
        <f t="array" aca="1" ref="BC197" ca="1">INDIRECT($A$1&amp;BC$1&amp;$A197)</f>
        <v>0</v>
      </c>
      <c r="BD197" cm="1">
        <f t="array" aca="1" ref="BD197" ca="1">INDIRECT($A$1&amp;BD$1&amp;$A197)</f>
        <v>0</v>
      </c>
      <c r="BE197" cm="1">
        <f t="array" aca="1" ref="BE197" ca="1">INDIRECT($A$1&amp;BE$1&amp;$A197)</f>
        <v>0</v>
      </c>
      <c r="BF197" cm="1">
        <f t="array" aca="1" ref="BF197" ca="1">INDIRECT($A$1&amp;BF$1&amp;$A197)</f>
        <v>0</v>
      </c>
      <c r="BG197" cm="1">
        <f t="array" aca="1" ref="BG197" ca="1">INDIRECT($A$1&amp;BG$1&amp;$A197)</f>
        <v>0</v>
      </c>
      <c r="BH197" cm="1">
        <f t="array" aca="1" ref="BH197" ca="1">INDIRECT($A$1&amp;BH$1&amp;$A197)</f>
        <v>0</v>
      </c>
      <c r="BI197" cm="1">
        <f t="array" aca="1" ref="BI197" ca="1">INDIRECT($A$1&amp;BI$1&amp;$A197)</f>
        <v>0</v>
      </c>
      <c r="BJ197" cm="1">
        <f t="array" aca="1" ref="BJ197" ca="1">INDIRECT($A$1&amp;BJ$1&amp;$A197)</f>
        <v>0</v>
      </c>
      <c r="BK197" cm="1">
        <f t="array" aca="1" ref="BK197" ca="1">INDIRECT($A$1&amp;BK$1&amp;$A197)</f>
        <v>0</v>
      </c>
      <c r="BL197" cm="1">
        <f t="array" aca="1" ref="BL197" ca="1">INDIRECT($A$1&amp;BL$1&amp;$A197)</f>
        <v>0</v>
      </c>
      <c r="BM197" cm="1">
        <f t="array" aca="1" ref="BM197" ca="1">INDIRECT($A$1&amp;BM$1&amp;$A197)</f>
        <v>0</v>
      </c>
      <c r="BN197" cm="1">
        <f t="array" aca="1" ref="BN197" ca="1">INDIRECT($A$1&amp;BN$1&amp;$A197)</f>
        <v>0</v>
      </c>
      <c r="BO197" cm="1">
        <f t="array" aca="1" ref="BO197" ca="1">INDIRECT($A$1&amp;BO$1&amp;$A197)</f>
        <v>0</v>
      </c>
      <c r="BP197" cm="1">
        <f t="array" aca="1" ref="BP197" ca="1">INDIRECT($A$1&amp;BP$1&amp;$A197)</f>
        <v>0</v>
      </c>
      <c r="BQ197" cm="1">
        <f t="array" aca="1" ref="BQ197" ca="1">INDIRECT($A$1&amp;BQ$1&amp;$A197)</f>
        <v>0</v>
      </c>
      <c r="BR197" cm="1">
        <f t="array" aca="1" ref="BR197" ca="1">INDIRECT($A$1&amp;BR$1&amp;$A197)</f>
        <v>0</v>
      </c>
      <c r="BS197" cm="1">
        <f t="array" aca="1" ref="BS197" ca="1">INDIRECT($A$1&amp;BS$1&amp;$A197)</f>
        <v>0</v>
      </c>
      <c r="BT197" cm="1">
        <f t="array" aca="1" ref="BT197" ca="1">INDIRECT($A$1&amp;BT$1&amp;$A197)</f>
        <v>0</v>
      </c>
      <c r="BU197" cm="1">
        <f t="array" aca="1" ref="BU197" ca="1">INDIRECT($A$1&amp;BU$1&amp;$A197)</f>
        <v>0</v>
      </c>
    </row>
    <row r="198" spans="1:73" x14ac:dyDescent="0.35">
      <c r="A198" s="65">
        <f t="shared" si="33"/>
        <v>183</v>
      </c>
      <c r="C198" t="str" cm="1">
        <f t="array" aca="1" ref="C198" ca="1">INDIRECT($A$1&amp;C$1&amp;$A198)</f>
        <v>marche_boussouma</v>
      </c>
      <c r="D198">
        <f t="shared" ca="1" si="40"/>
        <v>0</v>
      </c>
      <c r="E198">
        <f t="shared" ca="1" si="40"/>
        <v>0</v>
      </c>
      <c r="F198">
        <f t="shared" ca="1" si="40"/>
        <v>1</v>
      </c>
      <c r="G198">
        <f t="shared" ca="1" si="40"/>
        <v>0</v>
      </c>
      <c r="H198">
        <f t="shared" ca="1" si="40"/>
        <v>0</v>
      </c>
      <c r="I198">
        <f t="shared" ca="1" si="40"/>
        <v>0</v>
      </c>
      <c r="J198">
        <f t="shared" ca="1" si="40"/>
        <v>0</v>
      </c>
      <c r="K198">
        <f t="shared" ca="1" si="40"/>
        <v>0</v>
      </c>
      <c r="L198">
        <f t="shared" ca="1" si="40"/>
        <v>0</v>
      </c>
      <c r="M198">
        <f t="shared" ca="1" si="40"/>
        <v>0</v>
      </c>
      <c r="N198">
        <f t="shared" ca="1" si="40"/>
        <v>0</v>
      </c>
      <c r="P198" t="str" cm="1">
        <f t="array" aca="1" ref="P198" ca="1">INDIRECT($A$1&amp;P$1&amp;$A198)</f>
        <v>disponible</v>
      </c>
      <c r="Q198" t="str" cm="1">
        <f t="array" aca="1" ref="Q198" ca="1">INDIRECT($A$1&amp;Q$1&amp;$A198)</f>
        <v>disponible</v>
      </c>
      <c r="R198" t="str" cm="1">
        <f t="array" aca="1" ref="R198" ca="1">INDIRECT($A$1&amp;R$1&amp;$A198)</f>
        <v>disponible</v>
      </c>
      <c r="S198" cm="1">
        <f t="array" aca="1" ref="S198" ca="1">INDIRECT($A$1&amp;S$1&amp;$A198)</f>
        <v>0</v>
      </c>
      <c r="T198" cm="1">
        <f t="array" aca="1" ref="T198" ca="1">INDIRECT($A$1&amp;T$1&amp;$A198)</f>
        <v>0</v>
      </c>
      <c r="U198" cm="1">
        <f t="array" aca="1" ref="U198" ca="1">INDIRECT($A$1&amp;U$1&amp;$A198)</f>
        <v>0</v>
      </c>
      <c r="V198" cm="1">
        <f t="array" aca="1" ref="V198" ca="1">INDIRECT($A$1&amp;V$1&amp;$A198)</f>
        <v>0</v>
      </c>
      <c r="W198" cm="1">
        <f t="array" aca="1" ref="W198" ca="1">INDIRECT($A$1&amp;W$1&amp;$A198)</f>
        <v>0</v>
      </c>
      <c r="X198" cm="1">
        <f t="array" aca="1" ref="X198" ca="1">INDIRECT($A$1&amp;X$1&amp;$A198)</f>
        <v>0</v>
      </c>
      <c r="Y198" cm="1">
        <f t="array" aca="1" ref="Y198" ca="1">INDIRECT($A$1&amp;Y$1&amp;$A198)</f>
        <v>0</v>
      </c>
      <c r="Z198" cm="1">
        <f t="array" aca="1" ref="Z198" ca="1">INDIRECT($A$1&amp;Z$1&amp;$A198)</f>
        <v>0</v>
      </c>
      <c r="AA198" cm="1">
        <f t="array" aca="1" ref="AA198" ca="1">INDIRECT($A$1&amp;AA$1&amp;$A198)</f>
        <v>0</v>
      </c>
      <c r="AB198" cm="1">
        <f t="array" aca="1" ref="AB198" ca="1">INDIRECT($A$1&amp;AB$1&amp;$A198)</f>
        <v>0</v>
      </c>
      <c r="AC198" cm="1">
        <f t="array" aca="1" ref="AC198" ca="1">INDIRECT($A$1&amp;AC$1&amp;$A198)</f>
        <v>0</v>
      </c>
      <c r="AD198" cm="1">
        <f t="array" aca="1" ref="AD198" ca="1">INDIRECT($A$1&amp;AD$1&amp;$A198)</f>
        <v>0</v>
      </c>
      <c r="AE198" cm="1">
        <f t="array" aca="1" ref="AE198" ca="1">INDIRECT($A$1&amp;AE$1&amp;$A198)</f>
        <v>0</v>
      </c>
      <c r="AF198" cm="1">
        <f t="array" aca="1" ref="AF198" ca="1">INDIRECT($A$1&amp;AF$1&amp;$A198)</f>
        <v>0</v>
      </c>
      <c r="AG198" cm="1">
        <f t="array" aca="1" ref="AG198" ca="1">INDIRECT($A$1&amp;AG$1&amp;$A198)</f>
        <v>0</v>
      </c>
      <c r="AH198" cm="1">
        <f t="array" aca="1" ref="AH198" ca="1">INDIRECT($A$1&amp;AH$1&amp;$A198)</f>
        <v>0</v>
      </c>
      <c r="AI198" cm="1">
        <f t="array" aca="1" ref="AI198" ca="1">INDIRECT($A$1&amp;AI$1&amp;$A198)</f>
        <v>0</v>
      </c>
      <c r="AJ198" cm="1">
        <f t="array" aca="1" ref="AJ198" ca="1">INDIRECT($A$1&amp;AJ$1&amp;$A198)</f>
        <v>0</v>
      </c>
      <c r="AK198" cm="1">
        <f t="array" aca="1" ref="AK198" ca="1">INDIRECT($A$1&amp;AK$1&amp;$A198)</f>
        <v>0</v>
      </c>
      <c r="AM198">
        <f t="shared" ca="1" si="41"/>
        <v>0</v>
      </c>
      <c r="AN198">
        <f t="shared" ca="1" si="41"/>
        <v>0</v>
      </c>
      <c r="AO198">
        <f t="shared" ca="1" si="41"/>
        <v>0</v>
      </c>
      <c r="AP198">
        <f t="shared" ca="1" si="41"/>
        <v>0</v>
      </c>
      <c r="AQ198">
        <f t="shared" ca="1" si="41"/>
        <v>0</v>
      </c>
      <c r="AR198">
        <f t="shared" ca="1" si="41"/>
        <v>0</v>
      </c>
      <c r="AS198">
        <f t="shared" ca="1" si="41"/>
        <v>0</v>
      </c>
      <c r="AU198" cm="1">
        <f t="array" aca="1" ref="AU198" ca="1">INDIRECT($A$1&amp;AU$1&amp;$A198)</f>
        <v>0</v>
      </c>
      <c r="AV198" cm="1">
        <f t="array" aca="1" ref="AV198" ca="1">INDIRECT($A$1&amp;AV$1&amp;$A198)</f>
        <v>0</v>
      </c>
      <c r="AW198" cm="1">
        <f t="array" aca="1" ref="AW198" ca="1">INDIRECT($A$1&amp;AW$1&amp;$A198)</f>
        <v>0</v>
      </c>
      <c r="AX198" cm="1">
        <f t="array" aca="1" ref="AX198" ca="1">INDIRECT($A$1&amp;AX$1&amp;$A198)</f>
        <v>0</v>
      </c>
      <c r="AY198" cm="1">
        <f t="array" aca="1" ref="AY198" ca="1">INDIRECT($A$1&amp;AY$1&amp;$A198)</f>
        <v>0</v>
      </c>
      <c r="AZ198" cm="1">
        <f t="array" aca="1" ref="AZ198" ca="1">INDIRECT($A$1&amp;AZ$1&amp;$A198)</f>
        <v>0</v>
      </c>
      <c r="BA198" cm="1">
        <f t="array" aca="1" ref="BA198" ca="1">INDIRECT($A$1&amp;BA$1&amp;$A198)</f>
        <v>0</v>
      </c>
      <c r="BB198" cm="1">
        <f t="array" aca="1" ref="BB198" ca="1">INDIRECT($A$1&amp;BB$1&amp;$A198)</f>
        <v>0</v>
      </c>
      <c r="BC198" cm="1">
        <f t="array" aca="1" ref="BC198" ca="1">INDIRECT($A$1&amp;BC$1&amp;$A198)</f>
        <v>0</v>
      </c>
      <c r="BD198" cm="1">
        <f t="array" aca="1" ref="BD198" ca="1">INDIRECT($A$1&amp;BD$1&amp;$A198)</f>
        <v>0</v>
      </c>
      <c r="BE198" cm="1">
        <f t="array" aca="1" ref="BE198" ca="1">INDIRECT($A$1&amp;BE$1&amp;$A198)</f>
        <v>0</v>
      </c>
      <c r="BF198" cm="1">
        <f t="array" aca="1" ref="BF198" ca="1">INDIRECT($A$1&amp;BF$1&amp;$A198)</f>
        <v>0</v>
      </c>
      <c r="BG198" cm="1">
        <f t="array" aca="1" ref="BG198" ca="1">INDIRECT($A$1&amp;BG$1&amp;$A198)</f>
        <v>0</v>
      </c>
      <c r="BH198" cm="1">
        <f t="array" aca="1" ref="BH198" ca="1">INDIRECT($A$1&amp;BH$1&amp;$A198)</f>
        <v>0</v>
      </c>
      <c r="BI198" cm="1">
        <f t="array" aca="1" ref="BI198" ca="1">INDIRECT($A$1&amp;BI$1&amp;$A198)</f>
        <v>0</v>
      </c>
      <c r="BJ198" cm="1">
        <f t="array" aca="1" ref="BJ198" ca="1">INDIRECT($A$1&amp;BJ$1&amp;$A198)</f>
        <v>0</v>
      </c>
      <c r="BK198" cm="1">
        <f t="array" aca="1" ref="BK198" ca="1">INDIRECT($A$1&amp;BK$1&amp;$A198)</f>
        <v>0</v>
      </c>
      <c r="BL198" cm="1">
        <f t="array" aca="1" ref="BL198" ca="1">INDIRECT($A$1&amp;BL$1&amp;$A198)</f>
        <v>0</v>
      </c>
      <c r="BM198" cm="1">
        <f t="array" aca="1" ref="BM198" ca="1">INDIRECT($A$1&amp;BM$1&amp;$A198)</f>
        <v>0</v>
      </c>
      <c r="BN198" cm="1">
        <f t="array" aca="1" ref="BN198" ca="1">INDIRECT($A$1&amp;BN$1&amp;$A198)</f>
        <v>0</v>
      </c>
      <c r="BO198" cm="1">
        <f t="array" aca="1" ref="BO198" ca="1">INDIRECT($A$1&amp;BO$1&amp;$A198)</f>
        <v>0</v>
      </c>
      <c r="BP198" cm="1">
        <f t="array" aca="1" ref="BP198" ca="1">INDIRECT($A$1&amp;BP$1&amp;$A198)</f>
        <v>0</v>
      </c>
      <c r="BQ198" cm="1">
        <f t="array" aca="1" ref="BQ198" ca="1">INDIRECT($A$1&amp;BQ$1&amp;$A198)</f>
        <v>0</v>
      </c>
      <c r="BR198" cm="1">
        <f t="array" aca="1" ref="BR198" ca="1">INDIRECT($A$1&amp;BR$1&amp;$A198)</f>
        <v>0</v>
      </c>
      <c r="BS198" cm="1">
        <f t="array" aca="1" ref="BS198" ca="1">INDIRECT($A$1&amp;BS$1&amp;$A198)</f>
        <v>0</v>
      </c>
      <c r="BT198" cm="1">
        <f t="array" aca="1" ref="BT198" ca="1">INDIRECT($A$1&amp;BT$1&amp;$A198)</f>
        <v>0</v>
      </c>
      <c r="BU198" cm="1">
        <f t="array" aca="1" ref="BU198" ca="1">INDIRECT($A$1&amp;BU$1&amp;$A198)</f>
        <v>0</v>
      </c>
    </row>
    <row r="199" spans="1:73" x14ac:dyDescent="0.35">
      <c r="A199" s="65">
        <f t="shared" si="33"/>
        <v>184</v>
      </c>
      <c r="C199" t="str" cm="1">
        <f t="array" aca="1" ref="C199" ca="1">INDIRECT($A$1&amp;C$1&amp;$A199)</f>
        <v>marche_boussouma</v>
      </c>
      <c r="D199">
        <f t="shared" ca="1" si="40"/>
        <v>0</v>
      </c>
      <c r="E199">
        <f t="shared" ca="1" si="40"/>
        <v>0</v>
      </c>
      <c r="F199">
        <f t="shared" ca="1" si="40"/>
        <v>0</v>
      </c>
      <c r="G199">
        <f t="shared" ca="1" si="40"/>
        <v>0</v>
      </c>
      <c r="H199">
        <f t="shared" ca="1" si="40"/>
        <v>0</v>
      </c>
      <c r="I199">
        <f t="shared" ca="1" si="40"/>
        <v>0</v>
      </c>
      <c r="J199">
        <f t="shared" ca="1" si="40"/>
        <v>0</v>
      </c>
      <c r="K199">
        <f t="shared" ca="1" si="40"/>
        <v>0</v>
      </c>
      <c r="L199">
        <f t="shared" ca="1" si="40"/>
        <v>0</v>
      </c>
      <c r="M199">
        <f t="shared" ca="1" si="40"/>
        <v>0</v>
      </c>
      <c r="N199">
        <f t="shared" ca="1" si="40"/>
        <v>0</v>
      </c>
      <c r="P199" t="str" cm="1">
        <f t="array" aca="1" ref="P199" ca="1">INDIRECT($A$1&amp;P$1&amp;$A199)</f>
        <v>disponible</v>
      </c>
      <c r="Q199" t="str" cm="1">
        <f t="array" aca="1" ref="Q199" ca="1">INDIRECT($A$1&amp;Q$1&amp;$A199)</f>
        <v>disponible</v>
      </c>
      <c r="R199" t="str" cm="1">
        <f t="array" aca="1" ref="R199" ca="1">INDIRECT($A$1&amp;R$1&amp;$A199)</f>
        <v>disponible</v>
      </c>
      <c r="S199" cm="1">
        <f t="array" aca="1" ref="S199" ca="1">INDIRECT($A$1&amp;S$1&amp;$A199)</f>
        <v>0</v>
      </c>
      <c r="T199" cm="1">
        <f t="array" aca="1" ref="T199" ca="1">INDIRECT($A$1&amp;T$1&amp;$A199)</f>
        <v>0</v>
      </c>
      <c r="U199" cm="1">
        <f t="array" aca="1" ref="U199" ca="1">INDIRECT($A$1&amp;U$1&amp;$A199)</f>
        <v>0</v>
      </c>
      <c r="V199" cm="1">
        <f t="array" aca="1" ref="V199" ca="1">INDIRECT($A$1&amp;V$1&amp;$A199)</f>
        <v>0</v>
      </c>
      <c r="W199" cm="1">
        <f t="array" aca="1" ref="W199" ca="1">INDIRECT($A$1&amp;W$1&amp;$A199)</f>
        <v>0</v>
      </c>
      <c r="X199" cm="1">
        <f t="array" aca="1" ref="X199" ca="1">INDIRECT($A$1&amp;X$1&amp;$A199)</f>
        <v>0</v>
      </c>
      <c r="Y199" cm="1">
        <f t="array" aca="1" ref="Y199" ca="1">INDIRECT($A$1&amp;Y$1&amp;$A199)</f>
        <v>0</v>
      </c>
      <c r="Z199" cm="1">
        <f t="array" aca="1" ref="Z199" ca="1">INDIRECT($A$1&amp;Z$1&amp;$A199)</f>
        <v>0</v>
      </c>
      <c r="AA199" cm="1">
        <f t="array" aca="1" ref="AA199" ca="1">INDIRECT($A$1&amp;AA$1&amp;$A199)</f>
        <v>0</v>
      </c>
      <c r="AB199" cm="1">
        <f t="array" aca="1" ref="AB199" ca="1">INDIRECT($A$1&amp;AB$1&amp;$A199)</f>
        <v>0</v>
      </c>
      <c r="AC199" cm="1">
        <f t="array" aca="1" ref="AC199" ca="1">INDIRECT($A$1&amp;AC$1&amp;$A199)</f>
        <v>0</v>
      </c>
      <c r="AD199" cm="1">
        <f t="array" aca="1" ref="AD199" ca="1">INDIRECT($A$1&amp;AD$1&amp;$A199)</f>
        <v>0</v>
      </c>
      <c r="AE199" cm="1">
        <f t="array" aca="1" ref="AE199" ca="1">INDIRECT($A$1&amp;AE$1&amp;$A199)</f>
        <v>0</v>
      </c>
      <c r="AF199" cm="1">
        <f t="array" aca="1" ref="AF199" ca="1">INDIRECT($A$1&amp;AF$1&amp;$A199)</f>
        <v>0</v>
      </c>
      <c r="AG199" cm="1">
        <f t="array" aca="1" ref="AG199" ca="1">INDIRECT($A$1&amp;AG$1&amp;$A199)</f>
        <v>0</v>
      </c>
      <c r="AH199" cm="1">
        <f t="array" aca="1" ref="AH199" ca="1">INDIRECT($A$1&amp;AH$1&amp;$A199)</f>
        <v>0</v>
      </c>
      <c r="AI199" cm="1">
        <f t="array" aca="1" ref="AI199" ca="1">INDIRECT($A$1&amp;AI$1&amp;$A199)</f>
        <v>0</v>
      </c>
      <c r="AJ199" cm="1">
        <f t="array" aca="1" ref="AJ199" ca="1">INDIRECT($A$1&amp;AJ$1&amp;$A199)</f>
        <v>0</v>
      </c>
      <c r="AK199" cm="1">
        <f t="array" aca="1" ref="AK199" ca="1">INDIRECT($A$1&amp;AK$1&amp;$A199)</f>
        <v>0</v>
      </c>
      <c r="AM199">
        <f t="shared" ca="1" si="41"/>
        <v>0</v>
      </c>
      <c r="AN199">
        <f t="shared" ca="1" si="41"/>
        <v>0</v>
      </c>
      <c r="AO199">
        <f t="shared" ca="1" si="41"/>
        <v>0</v>
      </c>
      <c r="AP199">
        <f t="shared" ca="1" si="41"/>
        <v>0</v>
      </c>
      <c r="AQ199">
        <f t="shared" ca="1" si="41"/>
        <v>0</v>
      </c>
      <c r="AR199">
        <f t="shared" ca="1" si="41"/>
        <v>0</v>
      </c>
      <c r="AS199">
        <f t="shared" ca="1" si="41"/>
        <v>0</v>
      </c>
      <c r="AU199" cm="1">
        <f t="array" aca="1" ref="AU199" ca="1">INDIRECT($A$1&amp;AU$1&amp;$A199)</f>
        <v>0</v>
      </c>
      <c r="AV199" cm="1">
        <f t="array" aca="1" ref="AV199" ca="1">INDIRECT($A$1&amp;AV$1&amp;$A199)</f>
        <v>0</v>
      </c>
      <c r="AW199" cm="1">
        <f t="array" aca="1" ref="AW199" ca="1">INDIRECT($A$1&amp;AW$1&amp;$A199)</f>
        <v>0</v>
      </c>
      <c r="AX199" cm="1">
        <f t="array" aca="1" ref="AX199" ca="1">INDIRECT($A$1&amp;AX$1&amp;$A199)</f>
        <v>0</v>
      </c>
      <c r="AY199" cm="1">
        <f t="array" aca="1" ref="AY199" ca="1">INDIRECT($A$1&amp;AY$1&amp;$A199)</f>
        <v>0</v>
      </c>
      <c r="AZ199" cm="1">
        <f t="array" aca="1" ref="AZ199" ca="1">INDIRECT($A$1&amp;AZ$1&amp;$A199)</f>
        <v>0</v>
      </c>
      <c r="BA199" cm="1">
        <f t="array" aca="1" ref="BA199" ca="1">INDIRECT($A$1&amp;BA$1&amp;$A199)</f>
        <v>0</v>
      </c>
      <c r="BB199" cm="1">
        <f t="array" aca="1" ref="BB199" ca="1">INDIRECT($A$1&amp;BB$1&amp;$A199)</f>
        <v>0</v>
      </c>
      <c r="BC199" cm="1">
        <f t="array" aca="1" ref="BC199" ca="1">INDIRECT($A$1&amp;BC$1&amp;$A199)</f>
        <v>0</v>
      </c>
      <c r="BD199" cm="1">
        <f t="array" aca="1" ref="BD199" ca="1">INDIRECT($A$1&amp;BD$1&amp;$A199)</f>
        <v>0</v>
      </c>
      <c r="BE199" cm="1">
        <f t="array" aca="1" ref="BE199" ca="1">INDIRECT($A$1&amp;BE$1&amp;$A199)</f>
        <v>0</v>
      </c>
      <c r="BF199" cm="1">
        <f t="array" aca="1" ref="BF199" ca="1">INDIRECT($A$1&amp;BF$1&amp;$A199)</f>
        <v>0</v>
      </c>
      <c r="BG199" cm="1">
        <f t="array" aca="1" ref="BG199" ca="1">INDIRECT($A$1&amp;BG$1&amp;$A199)</f>
        <v>0</v>
      </c>
      <c r="BH199" cm="1">
        <f t="array" aca="1" ref="BH199" ca="1">INDIRECT($A$1&amp;BH$1&amp;$A199)</f>
        <v>0</v>
      </c>
      <c r="BI199" cm="1">
        <f t="array" aca="1" ref="BI199" ca="1">INDIRECT($A$1&amp;BI$1&amp;$A199)</f>
        <v>0</v>
      </c>
      <c r="BJ199" cm="1">
        <f t="array" aca="1" ref="BJ199" ca="1">INDIRECT($A$1&amp;BJ$1&amp;$A199)</f>
        <v>0</v>
      </c>
      <c r="BK199" cm="1">
        <f t="array" aca="1" ref="BK199" ca="1">INDIRECT($A$1&amp;BK$1&amp;$A199)</f>
        <v>0</v>
      </c>
      <c r="BL199" cm="1">
        <f t="array" aca="1" ref="BL199" ca="1">INDIRECT($A$1&amp;BL$1&amp;$A199)</f>
        <v>0</v>
      </c>
      <c r="BM199" cm="1">
        <f t="array" aca="1" ref="BM199" ca="1">INDIRECT($A$1&amp;BM$1&amp;$A199)</f>
        <v>0</v>
      </c>
      <c r="BN199" cm="1">
        <f t="array" aca="1" ref="BN199" ca="1">INDIRECT($A$1&amp;BN$1&amp;$A199)</f>
        <v>0</v>
      </c>
      <c r="BO199" cm="1">
        <f t="array" aca="1" ref="BO199" ca="1">INDIRECT($A$1&amp;BO$1&amp;$A199)</f>
        <v>0</v>
      </c>
      <c r="BP199" cm="1">
        <f t="array" aca="1" ref="BP199" ca="1">INDIRECT($A$1&amp;BP$1&amp;$A199)</f>
        <v>0</v>
      </c>
      <c r="BQ199" cm="1">
        <f t="array" aca="1" ref="BQ199" ca="1">INDIRECT($A$1&amp;BQ$1&amp;$A199)</f>
        <v>0</v>
      </c>
      <c r="BR199" cm="1">
        <f t="array" aca="1" ref="BR199" ca="1">INDIRECT($A$1&amp;BR$1&amp;$A199)</f>
        <v>0</v>
      </c>
      <c r="BS199" cm="1">
        <f t="array" aca="1" ref="BS199" ca="1">INDIRECT($A$1&amp;BS$1&amp;$A199)</f>
        <v>0</v>
      </c>
      <c r="BT199" cm="1">
        <f t="array" aca="1" ref="BT199" ca="1">INDIRECT($A$1&amp;BT$1&amp;$A199)</f>
        <v>0</v>
      </c>
      <c r="BU199" cm="1">
        <f t="array" aca="1" ref="BU199" ca="1">INDIRECT($A$1&amp;BU$1&amp;$A199)</f>
        <v>0</v>
      </c>
    </row>
    <row r="200" spans="1:73" x14ac:dyDescent="0.35">
      <c r="A200" s="65">
        <f t="shared" si="33"/>
        <v>185</v>
      </c>
      <c r="C200" t="str" cm="1">
        <f t="array" aca="1" ref="C200" ca="1">INDIRECT($A$1&amp;C$1&amp;$A200)</f>
        <v>marche_boussouma</v>
      </c>
      <c r="D200">
        <f t="shared" ca="1" si="40"/>
        <v>0</v>
      </c>
      <c r="E200">
        <f t="shared" ca="1" si="40"/>
        <v>0</v>
      </c>
      <c r="F200">
        <f t="shared" ca="1" si="40"/>
        <v>0</v>
      </c>
      <c r="G200">
        <f t="shared" ca="1" si="40"/>
        <v>0</v>
      </c>
      <c r="H200">
        <f t="shared" ca="1" si="40"/>
        <v>0</v>
      </c>
      <c r="I200">
        <f t="shared" ca="1" si="40"/>
        <v>0</v>
      </c>
      <c r="J200">
        <f t="shared" ca="1" si="40"/>
        <v>0</v>
      </c>
      <c r="K200">
        <f t="shared" ca="1" si="40"/>
        <v>0</v>
      </c>
      <c r="L200">
        <f t="shared" ca="1" si="40"/>
        <v>0</v>
      </c>
      <c r="M200">
        <f t="shared" ca="1" si="40"/>
        <v>0</v>
      </c>
      <c r="N200">
        <f t="shared" ca="1" si="40"/>
        <v>0</v>
      </c>
      <c r="P200" t="str" cm="1">
        <f t="array" aca="1" ref="P200" ca="1">INDIRECT($A$1&amp;P$1&amp;$A200)</f>
        <v>disponible</v>
      </c>
      <c r="Q200" t="str" cm="1">
        <f t="array" aca="1" ref="Q200" ca="1">INDIRECT($A$1&amp;Q$1&amp;$A200)</f>
        <v>disponible</v>
      </c>
      <c r="R200" t="str" cm="1">
        <f t="array" aca="1" ref="R200" ca="1">INDIRECT($A$1&amp;R$1&amp;$A200)</f>
        <v>disponible</v>
      </c>
      <c r="S200" cm="1">
        <f t="array" aca="1" ref="S200" ca="1">INDIRECT($A$1&amp;S$1&amp;$A200)</f>
        <v>0</v>
      </c>
      <c r="T200" cm="1">
        <f t="array" aca="1" ref="T200" ca="1">INDIRECT($A$1&amp;T$1&amp;$A200)</f>
        <v>0</v>
      </c>
      <c r="U200" cm="1">
        <f t="array" aca="1" ref="U200" ca="1">INDIRECT($A$1&amp;U$1&amp;$A200)</f>
        <v>0</v>
      </c>
      <c r="V200" cm="1">
        <f t="array" aca="1" ref="V200" ca="1">INDIRECT($A$1&amp;V$1&amp;$A200)</f>
        <v>0</v>
      </c>
      <c r="W200" cm="1">
        <f t="array" aca="1" ref="W200" ca="1">INDIRECT($A$1&amp;W$1&amp;$A200)</f>
        <v>0</v>
      </c>
      <c r="X200" cm="1">
        <f t="array" aca="1" ref="X200" ca="1">INDIRECT($A$1&amp;X$1&amp;$A200)</f>
        <v>0</v>
      </c>
      <c r="Y200" cm="1">
        <f t="array" aca="1" ref="Y200" ca="1">INDIRECT($A$1&amp;Y$1&amp;$A200)</f>
        <v>0</v>
      </c>
      <c r="Z200" cm="1">
        <f t="array" aca="1" ref="Z200" ca="1">INDIRECT($A$1&amp;Z$1&amp;$A200)</f>
        <v>0</v>
      </c>
      <c r="AA200" cm="1">
        <f t="array" aca="1" ref="AA200" ca="1">INDIRECT($A$1&amp;AA$1&amp;$A200)</f>
        <v>0</v>
      </c>
      <c r="AB200" cm="1">
        <f t="array" aca="1" ref="AB200" ca="1">INDIRECT($A$1&amp;AB$1&amp;$A200)</f>
        <v>0</v>
      </c>
      <c r="AC200" cm="1">
        <f t="array" aca="1" ref="AC200" ca="1">INDIRECT($A$1&amp;AC$1&amp;$A200)</f>
        <v>0</v>
      </c>
      <c r="AD200" cm="1">
        <f t="array" aca="1" ref="AD200" ca="1">INDIRECT($A$1&amp;AD$1&amp;$A200)</f>
        <v>0</v>
      </c>
      <c r="AE200" cm="1">
        <f t="array" aca="1" ref="AE200" ca="1">INDIRECT($A$1&amp;AE$1&amp;$A200)</f>
        <v>0</v>
      </c>
      <c r="AF200" cm="1">
        <f t="array" aca="1" ref="AF200" ca="1">INDIRECT($A$1&amp;AF$1&amp;$A200)</f>
        <v>0</v>
      </c>
      <c r="AG200" cm="1">
        <f t="array" aca="1" ref="AG200" ca="1">INDIRECT($A$1&amp;AG$1&amp;$A200)</f>
        <v>0</v>
      </c>
      <c r="AH200" cm="1">
        <f t="array" aca="1" ref="AH200" ca="1">INDIRECT($A$1&amp;AH$1&amp;$A200)</f>
        <v>0</v>
      </c>
      <c r="AI200" cm="1">
        <f t="array" aca="1" ref="AI200" ca="1">INDIRECT($A$1&amp;AI$1&amp;$A200)</f>
        <v>0</v>
      </c>
      <c r="AJ200" cm="1">
        <f t="array" aca="1" ref="AJ200" ca="1">INDIRECT($A$1&amp;AJ$1&amp;$A200)</f>
        <v>0</v>
      </c>
      <c r="AK200" cm="1">
        <f t="array" aca="1" ref="AK200" ca="1">INDIRECT($A$1&amp;AK$1&amp;$A200)</f>
        <v>0</v>
      </c>
      <c r="AM200">
        <f t="shared" ca="1" si="41"/>
        <v>0</v>
      </c>
      <c r="AN200">
        <f t="shared" ca="1" si="41"/>
        <v>0</v>
      </c>
      <c r="AO200">
        <f t="shared" ca="1" si="41"/>
        <v>0</v>
      </c>
      <c r="AP200">
        <f t="shared" ca="1" si="41"/>
        <v>0</v>
      </c>
      <c r="AQ200">
        <f t="shared" ca="1" si="41"/>
        <v>0</v>
      </c>
      <c r="AR200">
        <f t="shared" ca="1" si="41"/>
        <v>0</v>
      </c>
      <c r="AS200">
        <f t="shared" ca="1" si="41"/>
        <v>0</v>
      </c>
      <c r="AU200" cm="1">
        <f t="array" aca="1" ref="AU200" ca="1">INDIRECT($A$1&amp;AU$1&amp;$A200)</f>
        <v>0</v>
      </c>
      <c r="AV200" cm="1">
        <f t="array" aca="1" ref="AV200" ca="1">INDIRECT($A$1&amp;AV$1&amp;$A200)</f>
        <v>0</v>
      </c>
      <c r="AW200" cm="1">
        <f t="array" aca="1" ref="AW200" ca="1">INDIRECT($A$1&amp;AW$1&amp;$A200)</f>
        <v>0</v>
      </c>
      <c r="AX200" cm="1">
        <f t="array" aca="1" ref="AX200" ca="1">INDIRECT($A$1&amp;AX$1&amp;$A200)</f>
        <v>0</v>
      </c>
      <c r="AY200" cm="1">
        <f t="array" aca="1" ref="AY200" ca="1">INDIRECT($A$1&amp;AY$1&amp;$A200)</f>
        <v>0</v>
      </c>
      <c r="AZ200" cm="1">
        <f t="array" aca="1" ref="AZ200" ca="1">INDIRECT($A$1&amp;AZ$1&amp;$A200)</f>
        <v>0</v>
      </c>
      <c r="BA200" cm="1">
        <f t="array" aca="1" ref="BA200" ca="1">INDIRECT($A$1&amp;BA$1&amp;$A200)</f>
        <v>0</v>
      </c>
      <c r="BB200" cm="1">
        <f t="array" aca="1" ref="BB200" ca="1">INDIRECT($A$1&amp;BB$1&amp;$A200)</f>
        <v>0</v>
      </c>
      <c r="BC200" cm="1">
        <f t="array" aca="1" ref="BC200" ca="1">INDIRECT($A$1&amp;BC$1&amp;$A200)</f>
        <v>0</v>
      </c>
      <c r="BD200" cm="1">
        <f t="array" aca="1" ref="BD200" ca="1">INDIRECT($A$1&amp;BD$1&amp;$A200)</f>
        <v>0</v>
      </c>
      <c r="BE200" cm="1">
        <f t="array" aca="1" ref="BE200" ca="1">INDIRECT($A$1&amp;BE$1&amp;$A200)</f>
        <v>0</v>
      </c>
      <c r="BF200" cm="1">
        <f t="array" aca="1" ref="BF200" ca="1">INDIRECT($A$1&amp;BF$1&amp;$A200)</f>
        <v>0</v>
      </c>
      <c r="BG200" cm="1">
        <f t="array" aca="1" ref="BG200" ca="1">INDIRECT($A$1&amp;BG$1&amp;$A200)</f>
        <v>0</v>
      </c>
      <c r="BH200" cm="1">
        <f t="array" aca="1" ref="BH200" ca="1">INDIRECT($A$1&amp;BH$1&amp;$A200)</f>
        <v>0</v>
      </c>
      <c r="BI200" cm="1">
        <f t="array" aca="1" ref="BI200" ca="1">INDIRECT($A$1&amp;BI$1&amp;$A200)</f>
        <v>0</v>
      </c>
      <c r="BJ200" cm="1">
        <f t="array" aca="1" ref="BJ200" ca="1">INDIRECT($A$1&amp;BJ$1&amp;$A200)</f>
        <v>0</v>
      </c>
      <c r="BK200" cm="1">
        <f t="array" aca="1" ref="BK200" ca="1">INDIRECT($A$1&amp;BK$1&amp;$A200)</f>
        <v>0</v>
      </c>
      <c r="BL200" cm="1">
        <f t="array" aca="1" ref="BL200" ca="1">INDIRECT($A$1&amp;BL$1&amp;$A200)</f>
        <v>0</v>
      </c>
      <c r="BM200" cm="1">
        <f t="array" aca="1" ref="BM200" ca="1">INDIRECT($A$1&amp;BM$1&amp;$A200)</f>
        <v>0</v>
      </c>
      <c r="BN200" cm="1">
        <f t="array" aca="1" ref="BN200" ca="1">INDIRECT($A$1&amp;BN$1&amp;$A200)</f>
        <v>0</v>
      </c>
      <c r="BO200" cm="1">
        <f t="array" aca="1" ref="BO200" ca="1">INDIRECT($A$1&amp;BO$1&amp;$A200)</f>
        <v>0</v>
      </c>
      <c r="BP200" cm="1">
        <f t="array" aca="1" ref="BP200" ca="1">INDIRECT($A$1&amp;BP$1&amp;$A200)</f>
        <v>0</v>
      </c>
      <c r="BQ200" cm="1">
        <f t="array" aca="1" ref="BQ200" ca="1">INDIRECT($A$1&amp;BQ$1&amp;$A200)</f>
        <v>0</v>
      </c>
      <c r="BR200" cm="1">
        <f t="array" aca="1" ref="BR200" ca="1">INDIRECT($A$1&amp;BR$1&amp;$A200)</f>
        <v>0</v>
      </c>
      <c r="BS200" cm="1">
        <f t="array" aca="1" ref="BS200" ca="1">INDIRECT($A$1&amp;BS$1&amp;$A200)</f>
        <v>0</v>
      </c>
      <c r="BT200" cm="1">
        <f t="array" aca="1" ref="BT200" ca="1">INDIRECT($A$1&amp;BT$1&amp;$A200)</f>
        <v>0</v>
      </c>
      <c r="BU200" cm="1">
        <f t="array" aca="1" ref="BU200" ca="1">INDIRECT($A$1&amp;BU$1&amp;$A200)</f>
        <v>0</v>
      </c>
    </row>
    <row r="201" spans="1:73" x14ac:dyDescent="0.35">
      <c r="A201" s="65">
        <f t="shared" si="33"/>
        <v>186</v>
      </c>
      <c r="C201" t="str" cm="1">
        <f t="array" aca="1" ref="C201" ca="1">INDIRECT($A$1&amp;C$1&amp;$A201)</f>
        <v>marche_boussouma</v>
      </c>
      <c r="D201">
        <f t="shared" ca="1" si="40"/>
        <v>0</v>
      </c>
      <c r="E201">
        <f t="shared" ca="1" si="40"/>
        <v>0</v>
      </c>
      <c r="F201">
        <f t="shared" ca="1" si="40"/>
        <v>0</v>
      </c>
      <c r="G201">
        <f t="shared" ca="1" si="40"/>
        <v>0</v>
      </c>
      <c r="H201">
        <f t="shared" ca="1" si="40"/>
        <v>0</v>
      </c>
      <c r="I201">
        <f t="shared" ca="1" si="40"/>
        <v>0</v>
      </c>
      <c r="J201">
        <f t="shared" ca="1" si="40"/>
        <v>0</v>
      </c>
      <c r="K201">
        <f t="shared" ca="1" si="40"/>
        <v>0</v>
      </c>
      <c r="L201">
        <f t="shared" ca="1" si="40"/>
        <v>0</v>
      </c>
      <c r="M201">
        <f t="shared" ca="1" si="40"/>
        <v>0</v>
      </c>
      <c r="N201">
        <f t="shared" ca="1" si="40"/>
        <v>0</v>
      </c>
      <c r="P201" t="str" cm="1">
        <f t="array" aca="1" ref="P201" ca="1">INDIRECT($A$1&amp;P$1&amp;$A201)</f>
        <v>disponible</v>
      </c>
      <c r="Q201" t="str" cm="1">
        <f t="array" aca="1" ref="Q201" ca="1">INDIRECT($A$1&amp;Q$1&amp;$A201)</f>
        <v>disponible</v>
      </c>
      <c r="R201" t="str" cm="1">
        <f t="array" aca="1" ref="R201" ca="1">INDIRECT($A$1&amp;R$1&amp;$A201)</f>
        <v>disponible</v>
      </c>
      <c r="S201" cm="1">
        <f t="array" aca="1" ref="S201" ca="1">INDIRECT($A$1&amp;S$1&amp;$A201)</f>
        <v>0</v>
      </c>
      <c r="T201" cm="1">
        <f t="array" aca="1" ref="T201" ca="1">INDIRECT($A$1&amp;T$1&amp;$A201)</f>
        <v>0</v>
      </c>
      <c r="U201" cm="1">
        <f t="array" aca="1" ref="U201" ca="1">INDIRECT($A$1&amp;U$1&amp;$A201)</f>
        <v>0</v>
      </c>
      <c r="V201" cm="1">
        <f t="array" aca="1" ref="V201" ca="1">INDIRECT($A$1&amp;V$1&amp;$A201)</f>
        <v>0</v>
      </c>
      <c r="W201" cm="1">
        <f t="array" aca="1" ref="W201" ca="1">INDIRECT($A$1&amp;W$1&amp;$A201)</f>
        <v>0</v>
      </c>
      <c r="X201" cm="1">
        <f t="array" aca="1" ref="X201" ca="1">INDIRECT($A$1&amp;X$1&amp;$A201)</f>
        <v>0</v>
      </c>
      <c r="Y201" cm="1">
        <f t="array" aca="1" ref="Y201" ca="1">INDIRECT($A$1&amp;Y$1&amp;$A201)</f>
        <v>0</v>
      </c>
      <c r="Z201" cm="1">
        <f t="array" aca="1" ref="Z201" ca="1">INDIRECT($A$1&amp;Z$1&amp;$A201)</f>
        <v>0</v>
      </c>
      <c r="AA201" cm="1">
        <f t="array" aca="1" ref="AA201" ca="1">INDIRECT($A$1&amp;AA$1&amp;$A201)</f>
        <v>0</v>
      </c>
      <c r="AB201" cm="1">
        <f t="array" aca="1" ref="AB201" ca="1">INDIRECT($A$1&amp;AB$1&amp;$A201)</f>
        <v>0</v>
      </c>
      <c r="AC201" cm="1">
        <f t="array" aca="1" ref="AC201" ca="1">INDIRECT($A$1&amp;AC$1&amp;$A201)</f>
        <v>0</v>
      </c>
      <c r="AD201" cm="1">
        <f t="array" aca="1" ref="AD201" ca="1">INDIRECT($A$1&amp;AD$1&amp;$A201)</f>
        <v>0</v>
      </c>
      <c r="AE201" cm="1">
        <f t="array" aca="1" ref="AE201" ca="1">INDIRECT($A$1&amp;AE$1&amp;$A201)</f>
        <v>0</v>
      </c>
      <c r="AF201" cm="1">
        <f t="array" aca="1" ref="AF201" ca="1">INDIRECT($A$1&amp;AF$1&amp;$A201)</f>
        <v>0</v>
      </c>
      <c r="AG201" cm="1">
        <f t="array" aca="1" ref="AG201" ca="1">INDIRECT($A$1&amp;AG$1&amp;$A201)</f>
        <v>0</v>
      </c>
      <c r="AH201" cm="1">
        <f t="array" aca="1" ref="AH201" ca="1">INDIRECT($A$1&amp;AH$1&amp;$A201)</f>
        <v>0</v>
      </c>
      <c r="AI201" cm="1">
        <f t="array" aca="1" ref="AI201" ca="1">INDIRECT($A$1&amp;AI$1&amp;$A201)</f>
        <v>0</v>
      </c>
      <c r="AJ201" cm="1">
        <f t="array" aca="1" ref="AJ201" ca="1">INDIRECT($A$1&amp;AJ$1&amp;$A201)</f>
        <v>0</v>
      </c>
      <c r="AK201" cm="1">
        <f t="array" aca="1" ref="AK201" ca="1">INDIRECT($A$1&amp;AK$1&amp;$A201)</f>
        <v>0</v>
      </c>
      <c r="AM201">
        <f t="shared" ca="1" si="41"/>
        <v>0</v>
      </c>
      <c r="AN201">
        <f t="shared" ca="1" si="41"/>
        <v>0</v>
      </c>
      <c r="AO201">
        <f t="shared" ca="1" si="41"/>
        <v>0</v>
      </c>
      <c r="AP201">
        <f t="shared" ca="1" si="41"/>
        <v>0</v>
      </c>
      <c r="AQ201">
        <f t="shared" ca="1" si="41"/>
        <v>0</v>
      </c>
      <c r="AR201">
        <f t="shared" ca="1" si="41"/>
        <v>0</v>
      </c>
      <c r="AS201">
        <f t="shared" ca="1" si="41"/>
        <v>0</v>
      </c>
      <c r="AU201" cm="1">
        <f t="array" aca="1" ref="AU201" ca="1">INDIRECT($A$1&amp;AU$1&amp;$A201)</f>
        <v>0</v>
      </c>
      <c r="AV201" cm="1">
        <f t="array" aca="1" ref="AV201" ca="1">INDIRECT($A$1&amp;AV$1&amp;$A201)</f>
        <v>0</v>
      </c>
      <c r="AW201" cm="1">
        <f t="array" aca="1" ref="AW201" ca="1">INDIRECT($A$1&amp;AW$1&amp;$A201)</f>
        <v>0</v>
      </c>
      <c r="AX201" cm="1">
        <f t="array" aca="1" ref="AX201" ca="1">INDIRECT($A$1&amp;AX$1&amp;$A201)</f>
        <v>0</v>
      </c>
      <c r="AY201" cm="1">
        <f t="array" aca="1" ref="AY201" ca="1">INDIRECT($A$1&amp;AY$1&amp;$A201)</f>
        <v>0</v>
      </c>
      <c r="AZ201" cm="1">
        <f t="array" aca="1" ref="AZ201" ca="1">INDIRECT($A$1&amp;AZ$1&amp;$A201)</f>
        <v>0</v>
      </c>
      <c r="BA201" cm="1">
        <f t="array" aca="1" ref="BA201" ca="1">INDIRECT($A$1&amp;BA$1&amp;$A201)</f>
        <v>0</v>
      </c>
      <c r="BB201" cm="1">
        <f t="array" aca="1" ref="BB201" ca="1">INDIRECT($A$1&amp;BB$1&amp;$A201)</f>
        <v>0</v>
      </c>
      <c r="BC201" cm="1">
        <f t="array" aca="1" ref="BC201" ca="1">INDIRECT($A$1&amp;BC$1&amp;$A201)</f>
        <v>0</v>
      </c>
      <c r="BD201" cm="1">
        <f t="array" aca="1" ref="BD201" ca="1">INDIRECT($A$1&amp;BD$1&amp;$A201)</f>
        <v>0</v>
      </c>
      <c r="BE201" cm="1">
        <f t="array" aca="1" ref="BE201" ca="1">INDIRECT($A$1&amp;BE$1&amp;$A201)</f>
        <v>0</v>
      </c>
      <c r="BF201" cm="1">
        <f t="array" aca="1" ref="BF201" ca="1">INDIRECT($A$1&amp;BF$1&amp;$A201)</f>
        <v>0</v>
      </c>
      <c r="BG201" cm="1">
        <f t="array" aca="1" ref="BG201" ca="1">INDIRECT($A$1&amp;BG$1&amp;$A201)</f>
        <v>0</v>
      </c>
      <c r="BH201" cm="1">
        <f t="array" aca="1" ref="BH201" ca="1">INDIRECT($A$1&amp;BH$1&amp;$A201)</f>
        <v>0</v>
      </c>
      <c r="BI201" cm="1">
        <f t="array" aca="1" ref="BI201" ca="1">INDIRECT($A$1&amp;BI$1&amp;$A201)</f>
        <v>0</v>
      </c>
      <c r="BJ201" cm="1">
        <f t="array" aca="1" ref="BJ201" ca="1">INDIRECT($A$1&amp;BJ$1&amp;$A201)</f>
        <v>0</v>
      </c>
      <c r="BK201" cm="1">
        <f t="array" aca="1" ref="BK201" ca="1">INDIRECT($A$1&amp;BK$1&amp;$A201)</f>
        <v>0</v>
      </c>
      <c r="BL201" cm="1">
        <f t="array" aca="1" ref="BL201" ca="1">INDIRECT($A$1&amp;BL$1&amp;$A201)</f>
        <v>0</v>
      </c>
      <c r="BM201" cm="1">
        <f t="array" aca="1" ref="BM201" ca="1">INDIRECT($A$1&amp;BM$1&amp;$A201)</f>
        <v>0</v>
      </c>
      <c r="BN201" cm="1">
        <f t="array" aca="1" ref="BN201" ca="1">INDIRECT($A$1&amp;BN$1&amp;$A201)</f>
        <v>0</v>
      </c>
      <c r="BO201" cm="1">
        <f t="array" aca="1" ref="BO201" ca="1">INDIRECT($A$1&amp;BO$1&amp;$A201)</f>
        <v>0</v>
      </c>
      <c r="BP201" cm="1">
        <f t="array" aca="1" ref="BP201" ca="1">INDIRECT($A$1&amp;BP$1&amp;$A201)</f>
        <v>0</v>
      </c>
      <c r="BQ201" cm="1">
        <f t="array" aca="1" ref="BQ201" ca="1">INDIRECT($A$1&amp;BQ$1&amp;$A201)</f>
        <v>0</v>
      </c>
      <c r="BR201" cm="1">
        <f t="array" aca="1" ref="BR201" ca="1">INDIRECT($A$1&amp;BR$1&amp;$A201)</f>
        <v>0</v>
      </c>
      <c r="BS201" cm="1">
        <f t="array" aca="1" ref="BS201" ca="1">INDIRECT($A$1&amp;BS$1&amp;$A201)</f>
        <v>0</v>
      </c>
      <c r="BT201" cm="1">
        <f t="array" aca="1" ref="BT201" ca="1">INDIRECT($A$1&amp;BT$1&amp;$A201)</f>
        <v>0</v>
      </c>
      <c r="BU201" cm="1">
        <f t="array" aca="1" ref="BU201" ca="1">INDIRECT($A$1&amp;BU$1&amp;$A201)</f>
        <v>0</v>
      </c>
    </row>
    <row r="202" spans="1:73" x14ac:dyDescent="0.35">
      <c r="A202" s="65">
        <f t="shared" si="33"/>
        <v>187</v>
      </c>
      <c r="C202" t="str" cm="1">
        <f t="array" aca="1" ref="C202" ca="1">INDIRECT($A$1&amp;C$1&amp;$A202)</f>
        <v>marche_diabo</v>
      </c>
      <c r="D202">
        <f t="shared" ca="1" si="40"/>
        <v>0</v>
      </c>
      <c r="E202">
        <f t="shared" ca="1" si="40"/>
        <v>0</v>
      </c>
      <c r="F202">
        <f t="shared" ca="1" si="40"/>
        <v>0</v>
      </c>
      <c r="G202">
        <f t="shared" ca="1" si="40"/>
        <v>0</v>
      </c>
      <c r="H202">
        <f t="shared" ca="1" si="40"/>
        <v>0</v>
      </c>
      <c r="I202">
        <f t="shared" ca="1" si="40"/>
        <v>0</v>
      </c>
      <c r="J202">
        <f t="shared" ca="1" si="40"/>
        <v>0</v>
      </c>
      <c r="K202">
        <f t="shared" ca="1" si="40"/>
        <v>0</v>
      </c>
      <c r="L202">
        <f t="shared" ca="1" si="40"/>
        <v>0</v>
      </c>
      <c r="M202">
        <f t="shared" ca="1" si="40"/>
        <v>1</v>
      </c>
      <c r="N202">
        <f t="shared" ca="1" si="40"/>
        <v>0</v>
      </c>
      <c r="P202" cm="1">
        <f t="array" aca="1" ref="P202" ca="1">INDIRECT($A$1&amp;P$1&amp;$A202)</f>
        <v>0</v>
      </c>
      <c r="Q202" cm="1">
        <f t="array" aca="1" ref="Q202" ca="1">INDIRECT($A$1&amp;Q$1&amp;$A202)</f>
        <v>0</v>
      </c>
      <c r="R202" cm="1">
        <f t="array" aca="1" ref="R202" ca="1">INDIRECT($A$1&amp;R$1&amp;$A202)</f>
        <v>0</v>
      </c>
      <c r="S202" cm="1">
        <f t="array" aca="1" ref="S202" ca="1">INDIRECT($A$1&amp;S$1&amp;$A202)</f>
        <v>0</v>
      </c>
      <c r="T202" cm="1">
        <f t="array" aca="1" ref="T202" ca="1">INDIRECT($A$1&amp;T$1&amp;$A202)</f>
        <v>0</v>
      </c>
      <c r="U202" cm="1">
        <f t="array" aca="1" ref="U202" ca="1">INDIRECT($A$1&amp;U$1&amp;$A202)</f>
        <v>0</v>
      </c>
      <c r="V202" cm="1">
        <f t="array" aca="1" ref="V202" ca="1">INDIRECT($A$1&amp;V$1&amp;$A202)</f>
        <v>0</v>
      </c>
      <c r="W202" cm="1">
        <f t="array" aca="1" ref="W202" ca="1">INDIRECT($A$1&amp;W$1&amp;$A202)</f>
        <v>0</v>
      </c>
      <c r="X202" cm="1">
        <f t="array" aca="1" ref="X202" ca="1">INDIRECT($A$1&amp;X$1&amp;$A202)</f>
        <v>0</v>
      </c>
      <c r="Y202" t="str" cm="1">
        <f t="array" aca="1" ref="Y202" ca="1">INDIRECT($A$1&amp;Y$1&amp;$A202)</f>
        <v>peudisponible</v>
      </c>
      <c r="Z202" cm="1">
        <f t="array" aca="1" ref="Z202" ca="1">INDIRECT($A$1&amp;Z$1&amp;$A202)</f>
        <v>0</v>
      </c>
      <c r="AA202" cm="1">
        <f t="array" aca="1" ref="AA202" ca="1">INDIRECT($A$1&amp;AA$1&amp;$A202)</f>
        <v>0</v>
      </c>
      <c r="AB202" cm="1">
        <f t="array" aca="1" ref="AB202" ca="1">INDIRECT($A$1&amp;AB$1&amp;$A202)</f>
        <v>0</v>
      </c>
      <c r="AC202" cm="1">
        <f t="array" aca="1" ref="AC202" ca="1">INDIRECT($A$1&amp;AC$1&amp;$A202)</f>
        <v>0</v>
      </c>
      <c r="AD202" cm="1">
        <f t="array" aca="1" ref="AD202" ca="1">INDIRECT($A$1&amp;AD$1&amp;$A202)</f>
        <v>0</v>
      </c>
      <c r="AE202" cm="1">
        <f t="array" aca="1" ref="AE202" ca="1">INDIRECT($A$1&amp;AE$1&amp;$A202)</f>
        <v>0</v>
      </c>
      <c r="AF202" cm="1">
        <f t="array" aca="1" ref="AF202" ca="1">INDIRECT($A$1&amp;AF$1&amp;$A202)</f>
        <v>0</v>
      </c>
      <c r="AG202" cm="1">
        <f t="array" aca="1" ref="AG202" ca="1">INDIRECT($A$1&amp;AG$1&amp;$A202)</f>
        <v>0</v>
      </c>
      <c r="AH202" cm="1">
        <f t="array" aca="1" ref="AH202" ca="1">INDIRECT($A$1&amp;AH$1&amp;$A202)</f>
        <v>0</v>
      </c>
      <c r="AI202" cm="1">
        <f t="array" aca="1" ref="AI202" ca="1">INDIRECT($A$1&amp;AI$1&amp;$A202)</f>
        <v>0</v>
      </c>
      <c r="AJ202" cm="1">
        <f t="array" aca="1" ref="AJ202" ca="1">INDIRECT($A$1&amp;AJ$1&amp;$A202)</f>
        <v>0</v>
      </c>
      <c r="AK202" cm="1">
        <f t="array" aca="1" ref="AK202" ca="1">INDIRECT($A$1&amp;AK$1&amp;$A202)</f>
        <v>0</v>
      </c>
      <c r="AM202">
        <f t="shared" ca="1" si="41"/>
        <v>0</v>
      </c>
      <c r="AN202">
        <f t="shared" ca="1" si="41"/>
        <v>0</v>
      </c>
      <c r="AO202">
        <f t="shared" ca="1" si="41"/>
        <v>0</v>
      </c>
      <c r="AP202">
        <f t="shared" ca="1" si="41"/>
        <v>0</v>
      </c>
      <c r="AQ202">
        <f t="shared" ca="1" si="41"/>
        <v>0</v>
      </c>
      <c r="AR202">
        <f t="shared" ca="1" si="41"/>
        <v>0</v>
      </c>
      <c r="AS202">
        <f t="shared" ca="1" si="41"/>
        <v>0</v>
      </c>
      <c r="AU202" cm="1">
        <f t="array" aca="1" ref="AU202" ca="1">INDIRECT($A$1&amp;AU$1&amp;$A202)</f>
        <v>0</v>
      </c>
      <c r="AV202" cm="1">
        <f t="array" aca="1" ref="AV202" ca="1">INDIRECT($A$1&amp;AV$1&amp;$A202)</f>
        <v>0</v>
      </c>
      <c r="AW202" cm="1">
        <f t="array" aca="1" ref="AW202" ca="1">INDIRECT($A$1&amp;AW$1&amp;$A202)</f>
        <v>0</v>
      </c>
      <c r="AX202" cm="1">
        <f t="array" aca="1" ref="AX202" ca="1">INDIRECT($A$1&amp;AX$1&amp;$A202)</f>
        <v>0</v>
      </c>
      <c r="AY202" cm="1">
        <f t="array" aca="1" ref="AY202" ca="1">INDIRECT($A$1&amp;AY$1&amp;$A202)</f>
        <v>0</v>
      </c>
      <c r="AZ202" cm="1">
        <f t="array" aca="1" ref="AZ202" ca="1">INDIRECT($A$1&amp;AZ$1&amp;$A202)</f>
        <v>0</v>
      </c>
      <c r="BA202" cm="1">
        <f t="array" aca="1" ref="BA202" ca="1">INDIRECT($A$1&amp;BA$1&amp;$A202)</f>
        <v>0</v>
      </c>
      <c r="BB202" cm="1">
        <f t="array" aca="1" ref="BB202" ca="1">INDIRECT($A$1&amp;BB$1&amp;$A202)</f>
        <v>0</v>
      </c>
      <c r="BC202" cm="1">
        <f t="array" aca="1" ref="BC202" ca="1">INDIRECT($A$1&amp;BC$1&amp;$A202)</f>
        <v>0</v>
      </c>
      <c r="BD202" cm="1">
        <f t="array" aca="1" ref="BD202" ca="1">INDIRECT($A$1&amp;BD$1&amp;$A202)</f>
        <v>0</v>
      </c>
      <c r="BE202" cm="1">
        <f t="array" aca="1" ref="BE202" ca="1">INDIRECT($A$1&amp;BE$1&amp;$A202)</f>
        <v>0</v>
      </c>
      <c r="BF202" cm="1">
        <f t="array" aca="1" ref="BF202" ca="1">INDIRECT($A$1&amp;BF$1&amp;$A202)</f>
        <v>0</v>
      </c>
      <c r="BG202" cm="1">
        <f t="array" aca="1" ref="BG202" ca="1">INDIRECT($A$1&amp;BG$1&amp;$A202)</f>
        <v>0</v>
      </c>
      <c r="BH202" cm="1">
        <f t="array" aca="1" ref="BH202" ca="1">INDIRECT($A$1&amp;BH$1&amp;$A202)</f>
        <v>0</v>
      </c>
      <c r="BI202" cm="1">
        <f t="array" aca="1" ref="BI202" ca="1">INDIRECT($A$1&amp;BI$1&amp;$A202)</f>
        <v>0</v>
      </c>
      <c r="BJ202" cm="1">
        <f t="array" aca="1" ref="BJ202" ca="1">INDIRECT($A$1&amp;BJ$1&amp;$A202)</f>
        <v>0</v>
      </c>
      <c r="BK202" cm="1">
        <f t="array" aca="1" ref="BK202" ca="1">INDIRECT($A$1&amp;BK$1&amp;$A202)</f>
        <v>0</v>
      </c>
      <c r="BL202" cm="1">
        <f t="array" aca="1" ref="BL202" ca="1">INDIRECT($A$1&amp;BL$1&amp;$A202)</f>
        <v>0</v>
      </c>
      <c r="BM202" cm="1">
        <f t="array" aca="1" ref="BM202" ca="1">INDIRECT($A$1&amp;BM$1&amp;$A202)</f>
        <v>0</v>
      </c>
      <c r="BN202" cm="1">
        <f t="array" aca="1" ref="BN202" ca="1">INDIRECT($A$1&amp;BN$1&amp;$A202)</f>
        <v>0</v>
      </c>
      <c r="BO202" cm="1">
        <f t="array" aca="1" ref="BO202" ca="1">INDIRECT($A$1&amp;BO$1&amp;$A202)</f>
        <v>0</v>
      </c>
      <c r="BP202" cm="1">
        <f t="array" aca="1" ref="BP202" ca="1">INDIRECT($A$1&amp;BP$1&amp;$A202)</f>
        <v>0</v>
      </c>
      <c r="BQ202" cm="1">
        <f t="array" aca="1" ref="BQ202" ca="1">INDIRECT($A$1&amp;BQ$1&amp;$A202)</f>
        <v>0</v>
      </c>
      <c r="BR202" cm="1">
        <f t="array" aca="1" ref="BR202" ca="1">INDIRECT($A$1&amp;BR$1&amp;$A202)</f>
        <v>0</v>
      </c>
      <c r="BS202" cm="1">
        <f t="array" aca="1" ref="BS202" ca="1">INDIRECT($A$1&amp;BS$1&amp;$A202)</f>
        <v>0</v>
      </c>
      <c r="BT202" cm="1">
        <f t="array" aca="1" ref="BT202" ca="1">INDIRECT($A$1&amp;BT$1&amp;$A202)</f>
        <v>0</v>
      </c>
      <c r="BU202" cm="1">
        <f t="array" aca="1" ref="BU202" ca="1">INDIRECT($A$1&amp;BU$1&amp;$A202)</f>
        <v>0</v>
      </c>
    </row>
    <row r="203" spans="1:73" x14ac:dyDescent="0.35">
      <c r="A203" s="65">
        <f t="shared" si="33"/>
        <v>188</v>
      </c>
      <c r="C203" t="str" cm="1">
        <f t="array" aca="1" ref="C203" ca="1">INDIRECT($A$1&amp;C$1&amp;$A203)</f>
        <v>marche_diabo</v>
      </c>
      <c r="D203">
        <f t="shared" ca="1" si="40"/>
        <v>1</v>
      </c>
      <c r="E203">
        <f t="shared" ca="1" si="40"/>
        <v>0</v>
      </c>
      <c r="F203">
        <f t="shared" ca="1" si="40"/>
        <v>0</v>
      </c>
      <c r="G203">
        <f t="shared" ca="1" si="40"/>
        <v>1</v>
      </c>
      <c r="H203">
        <f t="shared" ca="1" si="40"/>
        <v>0</v>
      </c>
      <c r="I203">
        <f t="shared" ca="1" si="40"/>
        <v>1</v>
      </c>
      <c r="J203">
        <f t="shared" ca="1" si="40"/>
        <v>0</v>
      </c>
      <c r="K203">
        <f t="shared" ca="1" si="40"/>
        <v>0</v>
      </c>
      <c r="L203">
        <f t="shared" ca="1" si="40"/>
        <v>0</v>
      </c>
      <c r="M203">
        <f t="shared" ca="1" si="40"/>
        <v>0</v>
      </c>
      <c r="N203">
        <f t="shared" ca="1" si="40"/>
        <v>0</v>
      </c>
      <c r="P203" cm="1">
        <f t="array" aca="1" ref="P203" ca="1">INDIRECT($A$1&amp;P$1&amp;$A203)</f>
        <v>0</v>
      </c>
      <c r="Q203" cm="1">
        <f t="array" aca="1" ref="Q203" ca="1">INDIRECT($A$1&amp;Q$1&amp;$A203)</f>
        <v>0</v>
      </c>
      <c r="R203" cm="1">
        <f t="array" aca="1" ref="R203" ca="1">INDIRECT($A$1&amp;R$1&amp;$A203)</f>
        <v>0</v>
      </c>
      <c r="S203" cm="1">
        <f t="array" aca="1" ref="S203" ca="1">INDIRECT($A$1&amp;S$1&amp;$A203)</f>
        <v>0</v>
      </c>
      <c r="T203" cm="1">
        <f t="array" aca="1" ref="T203" ca="1">INDIRECT($A$1&amp;T$1&amp;$A203)</f>
        <v>0</v>
      </c>
      <c r="U203" cm="1">
        <f t="array" aca="1" ref="U203" ca="1">INDIRECT($A$1&amp;U$1&amp;$A203)</f>
        <v>0</v>
      </c>
      <c r="V203" cm="1">
        <f t="array" aca="1" ref="V203" ca="1">INDIRECT($A$1&amp;V$1&amp;$A203)</f>
        <v>0</v>
      </c>
      <c r="W203" cm="1">
        <f t="array" aca="1" ref="W203" ca="1">INDIRECT($A$1&amp;W$1&amp;$A203)</f>
        <v>0</v>
      </c>
      <c r="X203" t="str" cm="1">
        <f t="array" aca="1" ref="X203" ca="1">INDIRECT($A$1&amp;X$1&amp;$A203)</f>
        <v>peudisponible</v>
      </c>
      <c r="Y203" cm="1">
        <f t="array" aca="1" ref="Y203" ca="1">INDIRECT($A$1&amp;Y$1&amp;$A203)</f>
        <v>0</v>
      </c>
      <c r="Z203" cm="1">
        <f t="array" aca="1" ref="Z203" ca="1">INDIRECT($A$1&amp;Z$1&amp;$A203)</f>
        <v>0</v>
      </c>
      <c r="AA203" cm="1">
        <f t="array" aca="1" ref="AA203" ca="1">INDIRECT($A$1&amp;AA$1&amp;$A203)</f>
        <v>0</v>
      </c>
      <c r="AB203" cm="1">
        <f t="array" aca="1" ref="AB203" ca="1">INDIRECT($A$1&amp;AB$1&amp;$A203)</f>
        <v>0</v>
      </c>
      <c r="AC203" cm="1">
        <f t="array" aca="1" ref="AC203" ca="1">INDIRECT($A$1&amp;AC$1&amp;$A203)</f>
        <v>0</v>
      </c>
      <c r="AD203" cm="1">
        <f t="array" aca="1" ref="AD203" ca="1">INDIRECT($A$1&amp;AD$1&amp;$A203)</f>
        <v>0</v>
      </c>
      <c r="AE203" cm="1">
        <f t="array" aca="1" ref="AE203" ca="1">INDIRECT($A$1&amp;AE$1&amp;$A203)</f>
        <v>0</v>
      </c>
      <c r="AF203" cm="1">
        <f t="array" aca="1" ref="AF203" ca="1">INDIRECT($A$1&amp;AF$1&amp;$A203)</f>
        <v>0</v>
      </c>
      <c r="AG203" cm="1">
        <f t="array" aca="1" ref="AG203" ca="1">INDIRECT($A$1&amp;AG$1&amp;$A203)</f>
        <v>0</v>
      </c>
      <c r="AH203" cm="1">
        <f t="array" aca="1" ref="AH203" ca="1">INDIRECT($A$1&amp;AH$1&amp;$A203)</f>
        <v>0</v>
      </c>
      <c r="AI203" cm="1">
        <f t="array" aca="1" ref="AI203" ca="1">INDIRECT($A$1&amp;AI$1&amp;$A203)</f>
        <v>0</v>
      </c>
      <c r="AJ203" cm="1">
        <f t="array" aca="1" ref="AJ203" ca="1">INDIRECT($A$1&amp;AJ$1&amp;$A203)</f>
        <v>0</v>
      </c>
      <c r="AK203" cm="1">
        <f t="array" aca="1" ref="AK203" ca="1">INDIRECT($A$1&amp;AK$1&amp;$A203)</f>
        <v>0</v>
      </c>
      <c r="AM203">
        <f t="shared" ca="1" si="41"/>
        <v>0</v>
      </c>
      <c r="AN203">
        <f t="shared" ca="1" si="41"/>
        <v>0</v>
      </c>
      <c r="AO203">
        <f t="shared" ca="1" si="41"/>
        <v>0</v>
      </c>
      <c r="AP203">
        <f t="shared" ca="1" si="41"/>
        <v>0</v>
      </c>
      <c r="AQ203">
        <f t="shared" ca="1" si="41"/>
        <v>0</v>
      </c>
      <c r="AR203">
        <f t="shared" ca="1" si="41"/>
        <v>0</v>
      </c>
      <c r="AS203">
        <f t="shared" ca="1" si="41"/>
        <v>0</v>
      </c>
      <c r="AU203" cm="1">
        <f t="array" aca="1" ref="AU203" ca="1">INDIRECT($A$1&amp;AU$1&amp;$A203)</f>
        <v>0</v>
      </c>
      <c r="AV203" cm="1">
        <f t="array" aca="1" ref="AV203" ca="1">INDIRECT($A$1&amp;AV$1&amp;$A203)</f>
        <v>0</v>
      </c>
      <c r="AW203" cm="1">
        <f t="array" aca="1" ref="AW203" ca="1">INDIRECT($A$1&amp;AW$1&amp;$A203)</f>
        <v>0</v>
      </c>
      <c r="AX203" cm="1">
        <f t="array" aca="1" ref="AX203" ca="1">INDIRECT($A$1&amp;AX$1&amp;$A203)</f>
        <v>0</v>
      </c>
      <c r="AY203" cm="1">
        <f t="array" aca="1" ref="AY203" ca="1">INDIRECT($A$1&amp;AY$1&amp;$A203)</f>
        <v>0</v>
      </c>
      <c r="AZ203" cm="1">
        <f t="array" aca="1" ref="AZ203" ca="1">INDIRECT($A$1&amp;AZ$1&amp;$A203)</f>
        <v>0</v>
      </c>
      <c r="BA203" cm="1">
        <f t="array" aca="1" ref="BA203" ca="1">INDIRECT($A$1&amp;BA$1&amp;$A203)</f>
        <v>0</v>
      </c>
      <c r="BB203" cm="1">
        <f t="array" aca="1" ref="BB203" ca="1">INDIRECT($A$1&amp;BB$1&amp;$A203)</f>
        <v>0</v>
      </c>
      <c r="BC203" cm="1">
        <f t="array" aca="1" ref="BC203" ca="1">INDIRECT($A$1&amp;BC$1&amp;$A203)</f>
        <v>0</v>
      </c>
      <c r="BD203" cm="1">
        <f t="array" aca="1" ref="BD203" ca="1">INDIRECT($A$1&amp;BD$1&amp;$A203)</f>
        <v>0</v>
      </c>
      <c r="BE203" cm="1">
        <f t="array" aca="1" ref="BE203" ca="1">INDIRECT($A$1&amp;BE$1&amp;$A203)</f>
        <v>0</v>
      </c>
      <c r="BF203" cm="1">
        <f t="array" aca="1" ref="BF203" ca="1">INDIRECT($A$1&amp;BF$1&amp;$A203)</f>
        <v>0</v>
      </c>
      <c r="BG203" cm="1">
        <f t="array" aca="1" ref="BG203" ca="1">INDIRECT($A$1&amp;BG$1&amp;$A203)</f>
        <v>0</v>
      </c>
      <c r="BH203" cm="1">
        <f t="array" aca="1" ref="BH203" ca="1">INDIRECT($A$1&amp;BH$1&amp;$A203)</f>
        <v>0</v>
      </c>
      <c r="BI203" cm="1">
        <f t="array" aca="1" ref="BI203" ca="1">INDIRECT($A$1&amp;BI$1&amp;$A203)</f>
        <v>0</v>
      </c>
      <c r="BJ203" cm="1">
        <f t="array" aca="1" ref="BJ203" ca="1">INDIRECT($A$1&amp;BJ$1&amp;$A203)</f>
        <v>0</v>
      </c>
      <c r="BK203" cm="1">
        <f t="array" aca="1" ref="BK203" ca="1">INDIRECT($A$1&amp;BK$1&amp;$A203)</f>
        <v>0</v>
      </c>
      <c r="BL203" cm="1">
        <f t="array" aca="1" ref="BL203" ca="1">INDIRECT($A$1&amp;BL$1&amp;$A203)</f>
        <v>0</v>
      </c>
      <c r="BM203" cm="1">
        <f t="array" aca="1" ref="BM203" ca="1">INDIRECT($A$1&amp;BM$1&amp;$A203)</f>
        <v>0</v>
      </c>
      <c r="BN203" cm="1">
        <f t="array" aca="1" ref="BN203" ca="1">INDIRECT($A$1&amp;BN$1&amp;$A203)</f>
        <v>0</v>
      </c>
      <c r="BO203" cm="1">
        <f t="array" aca="1" ref="BO203" ca="1">INDIRECT($A$1&amp;BO$1&amp;$A203)</f>
        <v>0</v>
      </c>
      <c r="BP203" cm="1">
        <f t="array" aca="1" ref="BP203" ca="1">INDIRECT($A$1&amp;BP$1&amp;$A203)</f>
        <v>0</v>
      </c>
      <c r="BQ203" cm="1">
        <f t="array" aca="1" ref="BQ203" ca="1">INDIRECT($A$1&amp;BQ$1&amp;$A203)</f>
        <v>0</v>
      </c>
      <c r="BR203" cm="1">
        <f t="array" aca="1" ref="BR203" ca="1">INDIRECT($A$1&amp;BR$1&amp;$A203)</f>
        <v>0</v>
      </c>
      <c r="BS203" cm="1">
        <f t="array" aca="1" ref="BS203" ca="1">INDIRECT($A$1&amp;BS$1&amp;$A203)</f>
        <v>0</v>
      </c>
      <c r="BT203" cm="1">
        <f t="array" aca="1" ref="BT203" ca="1">INDIRECT($A$1&amp;BT$1&amp;$A203)</f>
        <v>0</v>
      </c>
      <c r="BU203" cm="1">
        <f t="array" aca="1" ref="BU203" ca="1">INDIRECT($A$1&amp;BU$1&amp;$A203)</f>
        <v>0</v>
      </c>
    </row>
    <row r="204" spans="1:73" x14ac:dyDescent="0.35">
      <c r="A204" s="65">
        <f t="shared" si="33"/>
        <v>189</v>
      </c>
      <c r="C204" t="str" cm="1">
        <f t="array" aca="1" ref="C204" ca="1">INDIRECT($A$1&amp;C$1&amp;$A204)</f>
        <v>marche_diabo</v>
      </c>
      <c r="D204">
        <f t="shared" ca="1" si="40"/>
        <v>1</v>
      </c>
      <c r="E204">
        <f t="shared" ca="1" si="40"/>
        <v>0</v>
      </c>
      <c r="F204">
        <f t="shared" ca="1" si="40"/>
        <v>0</v>
      </c>
      <c r="G204">
        <f t="shared" ca="1" si="40"/>
        <v>1</v>
      </c>
      <c r="H204">
        <f t="shared" ca="1" si="40"/>
        <v>1</v>
      </c>
      <c r="I204">
        <f t="shared" ca="1" si="40"/>
        <v>0</v>
      </c>
      <c r="J204">
        <f t="shared" ca="1" si="40"/>
        <v>1</v>
      </c>
      <c r="K204">
        <f t="shared" ca="1" si="40"/>
        <v>0</v>
      </c>
      <c r="L204">
        <f t="shared" ca="1" si="40"/>
        <v>0</v>
      </c>
      <c r="M204">
        <f t="shared" ca="1" si="40"/>
        <v>0</v>
      </c>
      <c r="N204">
        <f t="shared" ca="1" si="40"/>
        <v>0</v>
      </c>
      <c r="P204" cm="1">
        <f t="array" aca="1" ref="P204" ca="1">INDIRECT($A$1&amp;P$1&amp;$A204)</f>
        <v>0</v>
      </c>
      <c r="Q204" cm="1">
        <f t="array" aca="1" ref="Q204" ca="1">INDIRECT($A$1&amp;Q$1&amp;$A204)</f>
        <v>0</v>
      </c>
      <c r="R204" cm="1">
        <f t="array" aca="1" ref="R204" ca="1">INDIRECT($A$1&amp;R$1&amp;$A204)</f>
        <v>0</v>
      </c>
      <c r="S204" cm="1">
        <f t="array" aca="1" ref="S204" ca="1">INDIRECT($A$1&amp;S$1&amp;$A204)</f>
        <v>0</v>
      </c>
      <c r="T204" cm="1">
        <f t="array" aca="1" ref="T204" ca="1">INDIRECT($A$1&amp;T$1&amp;$A204)</f>
        <v>0</v>
      </c>
      <c r="U204" cm="1">
        <f t="array" aca="1" ref="U204" ca="1">INDIRECT($A$1&amp;U$1&amp;$A204)</f>
        <v>0</v>
      </c>
      <c r="V204" cm="1">
        <f t="array" aca="1" ref="V204" ca="1">INDIRECT($A$1&amp;V$1&amp;$A204)</f>
        <v>0</v>
      </c>
      <c r="W204" cm="1">
        <f t="array" aca="1" ref="W204" ca="1">INDIRECT($A$1&amp;W$1&amp;$A204)</f>
        <v>0</v>
      </c>
      <c r="X204" t="str" cm="1">
        <f t="array" aca="1" ref="X204" ca="1">INDIRECT($A$1&amp;X$1&amp;$A204)</f>
        <v>peudisponible</v>
      </c>
      <c r="Y204" cm="1">
        <f t="array" aca="1" ref="Y204" ca="1">INDIRECT($A$1&amp;Y$1&amp;$A204)</f>
        <v>0</v>
      </c>
      <c r="Z204" cm="1">
        <f t="array" aca="1" ref="Z204" ca="1">INDIRECT($A$1&amp;Z$1&amp;$A204)</f>
        <v>0</v>
      </c>
      <c r="AA204" cm="1">
        <f t="array" aca="1" ref="AA204" ca="1">INDIRECT($A$1&amp;AA$1&amp;$A204)</f>
        <v>0</v>
      </c>
      <c r="AB204" cm="1">
        <f t="array" aca="1" ref="AB204" ca="1">INDIRECT($A$1&amp;AB$1&amp;$A204)</f>
        <v>0</v>
      </c>
      <c r="AC204" cm="1">
        <f t="array" aca="1" ref="AC204" ca="1">INDIRECT($A$1&amp;AC$1&amp;$A204)</f>
        <v>0</v>
      </c>
      <c r="AD204" cm="1">
        <f t="array" aca="1" ref="AD204" ca="1">INDIRECT($A$1&amp;AD$1&amp;$A204)</f>
        <v>0</v>
      </c>
      <c r="AE204" cm="1">
        <f t="array" aca="1" ref="AE204" ca="1">INDIRECT($A$1&amp;AE$1&amp;$A204)</f>
        <v>0</v>
      </c>
      <c r="AF204" cm="1">
        <f t="array" aca="1" ref="AF204" ca="1">INDIRECT($A$1&amp;AF$1&amp;$A204)</f>
        <v>0</v>
      </c>
      <c r="AG204" cm="1">
        <f t="array" aca="1" ref="AG204" ca="1">INDIRECT($A$1&amp;AG$1&amp;$A204)</f>
        <v>0</v>
      </c>
      <c r="AH204" cm="1">
        <f t="array" aca="1" ref="AH204" ca="1">INDIRECT($A$1&amp;AH$1&amp;$A204)</f>
        <v>0</v>
      </c>
      <c r="AI204" cm="1">
        <f t="array" aca="1" ref="AI204" ca="1">INDIRECT($A$1&amp;AI$1&amp;$A204)</f>
        <v>0</v>
      </c>
      <c r="AJ204" cm="1">
        <f t="array" aca="1" ref="AJ204" ca="1">INDIRECT($A$1&amp;AJ$1&amp;$A204)</f>
        <v>0</v>
      </c>
      <c r="AK204" cm="1">
        <f t="array" aca="1" ref="AK204" ca="1">INDIRECT($A$1&amp;AK$1&amp;$A204)</f>
        <v>0</v>
      </c>
      <c r="AM204">
        <f t="shared" ca="1" si="41"/>
        <v>0</v>
      </c>
      <c r="AN204">
        <f t="shared" ca="1" si="41"/>
        <v>0</v>
      </c>
      <c r="AO204">
        <f t="shared" ca="1" si="41"/>
        <v>0</v>
      </c>
      <c r="AP204">
        <f t="shared" ca="1" si="41"/>
        <v>0</v>
      </c>
      <c r="AQ204">
        <f t="shared" ca="1" si="41"/>
        <v>0</v>
      </c>
      <c r="AR204">
        <f t="shared" ca="1" si="41"/>
        <v>0</v>
      </c>
      <c r="AS204">
        <f t="shared" ca="1" si="41"/>
        <v>0</v>
      </c>
      <c r="AU204" cm="1">
        <f t="array" aca="1" ref="AU204" ca="1">INDIRECT($A$1&amp;AU$1&amp;$A204)</f>
        <v>0</v>
      </c>
      <c r="AV204" cm="1">
        <f t="array" aca="1" ref="AV204" ca="1">INDIRECT($A$1&amp;AV$1&amp;$A204)</f>
        <v>0</v>
      </c>
      <c r="AW204" cm="1">
        <f t="array" aca="1" ref="AW204" ca="1">INDIRECT($A$1&amp;AW$1&amp;$A204)</f>
        <v>0</v>
      </c>
      <c r="AX204" cm="1">
        <f t="array" aca="1" ref="AX204" ca="1">INDIRECT($A$1&amp;AX$1&amp;$A204)</f>
        <v>0</v>
      </c>
      <c r="AY204" cm="1">
        <f t="array" aca="1" ref="AY204" ca="1">INDIRECT($A$1&amp;AY$1&amp;$A204)</f>
        <v>0</v>
      </c>
      <c r="AZ204" cm="1">
        <f t="array" aca="1" ref="AZ204" ca="1">INDIRECT($A$1&amp;AZ$1&amp;$A204)</f>
        <v>0</v>
      </c>
      <c r="BA204" cm="1">
        <f t="array" aca="1" ref="BA204" ca="1">INDIRECT($A$1&amp;BA$1&amp;$A204)</f>
        <v>0</v>
      </c>
      <c r="BB204" cm="1">
        <f t="array" aca="1" ref="BB204" ca="1">INDIRECT($A$1&amp;BB$1&amp;$A204)</f>
        <v>0</v>
      </c>
      <c r="BC204" cm="1">
        <f t="array" aca="1" ref="BC204" ca="1">INDIRECT($A$1&amp;BC$1&amp;$A204)</f>
        <v>0</v>
      </c>
      <c r="BD204" cm="1">
        <f t="array" aca="1" ref="BD204" ca="1">INDIRECT($A$1&amp;BD$1&amp;$A204)</f>
        <v>0</v>
      </c>
      <c r="BE204" cm="1">
        <f t="array" aca="1" ref="BE204" ca="1">INDIRECT($A$1&amp;BE$1&amp;$A204)</f>
        <v>0</v>
      </c>
      <c r="BF204" cm="1">
        <f t="array" aca="1" ref="BF204" ca="1">INDIRECT($A$1&amp;BF$1&amp;$A204)</f>
        <v>0</v>
      </c>
      <c r="BG204" cm="1">
        <f t="array" aca="1" ref="BG204" ca="1">INDIRECT($A$1&amp;BG$1&amp;$A204)</f>
        <v>0</v>
      </c>
      <c r="BH204" cm="1">
        <f t="array" aca="1" ref="BH204" ca="1">INDIRECT($A$1&amp;BH$1&amp;$A204)</f>
        <v>0</v>
      </c>
      <c r="BI204" cm="1">
        <f t="array" aca="1" ref="BI204" ca="1">INDIRECT($A$1&amp;BI$1&amp;$A204)</f>
        <v>0</v>
      </c>
      <c r="BJ204" cm="1">
        <f t="array" aca="1" ref="BJ204" ca="1">INDIRECT($A$1&amp;BJ$1&amp;$A204)</f>
        <v>0</v>
      </c>
      <c r="BK204" cm="1">
        <f t="array" aca="1" ref="BK204" ca="1">INDIRECT($A$1&amp;BK$1&amp;$A204)</f>
        <v>0</v>
      </c>
      <c r="BL204" cm="1">
        <f t="array" aca="1" ref="BL204" ca="1">INDIRECT($A$1&amp;BL$1&amp;$A204)</f>
        <v>0</v>
      </c>
      <c r="BM204" cm="1">
        <f t="array" aca="1" ref="BM204" ca="1">INDIRECT($A$1&amp;BM$1&amp;$A204)</f>
        <v>0</v>
      </c>
      <c r="BN204" cm="1">
        <f t="array" aca="1" ref="BN204" ca="1">INDIRECT($A$1&amp;BN$1&amp;$A204)</f>
        <v>0</v>
      </c>
      <c r="BO204" cm="1">
        <f t="array" aca="1" ref="BO204" ca="1">INDIRECT($A$1&amp;BO$1&amp;$A204)</f>
        <v>0</v>
      </c>
      <c r="BP204" cm="1">
        <f t="array" aca="1" ref="BP204" ca="1">INDIRECT($A$1&amp;BP$1&amp;$A204)</f>
        <v>0</v>
      </c>
      <c r="BQ204" cm="1">
        <f t="array" aca="1" ref="BQ204" ca="1">INDIRECT($A$1&amp;BQ$1&amp;$A204)</f>
        <v>0</v>
      </c>
      <c r="BR204" cm="1">
        <f t="array" aca="1" ref="BR204" ca="1">INDIRECT($A$1&amp;BR$1&amp;$A204)</f>
        <v>0</v>
      </c>
      <c r="BS204" cm="1">
        <f t="array" aca="1" ref="BS204" ca="1">INDIRECT($A$1&amp;BS$1&amp;$A204)</f>
        <v>0</v>
      </c>
      <c r="BT204" cm="1">
        <f t="array" aca="1" ref="BT204" ca="1">INDIRECT($A$1&amp;BT$1&amp;$A204)</f>
        <v>0</v>
      </c>
      <c r="BU204" cm="1">
        <f t="array" aca="1" ref="BU204" ca="1">INDIRECT($A$1&amp;BU$1&amp;$A204)</f>
        <v>0</v>
      </c>
    </row>
    <row r="205" spans="1:73" x14ac:dyDescent="0.35">
      <c r="A205" s="65">
        <f t="shared" si="33"/>
        <v>190</v>
      </c>
      <c r="C205" t="str" cm="1">
        <f t="array" aca="1" ref="C205" ca="1">INDIRECT($A$1&amp;C$1&amp;$A205)</f>
        <v>marche_diabo</v>
      </c>
      <c r="D205">
        <f t="shared" ca="1" si="40"/>
        <v>1</v>
      </c>
      <c r="E205">
        <f t="shared" ca="1" si="40"/>
        <v>0</v>
      </c>
      <c r="F205">
        <f t="shared" ca="1" si="40"/>
        <v>0</v>
      </c>
      <c r="G205">
        <f t="shared" ca="1" si="40"/>
        <v>1</v>
      </c>
      <c r="H205">
        <f t="shared" ca="1" si="40"/>
        <v>1</v>
      </c>
      <c r="I205">
        <f t="shared" ca="1" si="40"/>
        <v>1</v>
      </c>
      <c r="J205">
        <f t="shared" ca="1" si="40"/>
        <v>1</v>
      </c>
      <c r="K205">
        <f t="shared" ca="1" si="40"/>
        <v>1</v>
      </c>
      <c r="L205">
        <f t="shared" ca="1" si="40"/>
        <v>0</v>
      </c>
      <c r="M205">
        <f t="shared" ca="1" si="40"/>
        <v>0</v>
      </c>
      <c r="N205">
        <f t="shared" ca="1" si="40"/>
        <v>0</v>
      </c>
      <c r="P205" cm="1">
        <f t="array" aca="1" ref="P205" ca="1">INDIRECT($A$1&amp;P$1&amp;$A205)</f>
        <v>0</v>
      </c>
      <c r="Q205" cm="1">
        <f t="array" aca="1" ref="Q205" ca="1">INDIRECT($A$1&amp;Q$1&amp;$A205)</f>
        <v>0</v>
      </c>
      <c r="R205" t="str" cm="1">
        <f t="array" aca="1" ref="R205" ca="1">INDIRECT($A$1&amp;R$1&amp;$A205)</f>
        <v>disponible</v>
      </c>
      <c r="S205" t="str" cm="1">
        <f t="array" aca="1" ref="S205" ca="1">INDIRECT($A$1&amp;S$1&amp;$A205)</f>
        <v>peudisponible</v>
      </c>
      <c r="T205" cm="1">
        <f t="array" aca="1" ref="T205" ca="1">INDIRECT($A$1&amp;T$1&amp;$A205)</f>
        <v>0</v>
      </c>
      <c r="U205" cm="1">
        <f t="array" aca="1" ref="U205" ca="1">INDIRECT($A$1&amp;U$1&amp;$A205)</f>
        <v>0</v>
      </c>
      <c r="V205" cm="1">
        <f t="array" aca="1" ref="V205" ca="1">INDIRECT($A$1&amp;V$1&amp;$A205)</f>
        <v>0</v>
      </c>
      <c r="W205" cm="1">
        <f t="array" aca="1" ref="W205" ca="1">INDIRECT($A$1&amp;W$1&amp;$A205)</f>
        <v>0</v>
      </c>
      <c r="X205" t="str" cm="1">
        <f t="array" aca="1" ref="X205" ca="1">INDIRECT($A$1&amp;X$1&amp;$A205)</f>
        <v>peudisponible</v>
      </c>
      <c r="Y205" cm="1">
        <f t="array" aca="1" ref="Y205" ca="1">INDIRECT($A$1&amp;Y$1&amp;$A205)</f>
        <v>0</v>
      </c>
      <c r="Z205" cm="1">
        <f t="array" aca="1" ref="Z205" ca="1">INDIRECT($A$1&amp;Z$1&amp;$A205)</f>
        <v>0</v>
      </c>
      <c r="AA205" cm="1">
        <f t="array" aca="1" ref="AA205" ca="1">INDIRECT($A$1&amp;AA$1&amp;$A205)</f>
        <v>0</v>
      </c>
      <c r="AB205" cm="1">
        <f t="array" aca="1" ref="AB205" ca="1">INDIRECT($A$1&amp;AB$1&amp;$A205)</f>
        <v>0</v>
      </c>
      <c r="AC205" cm="1">
        <f t="array" aca="1" ref="AC205" ca="1">INDIRECT($A$1&amp;AC$1&amp;$A205)</f>
        <v>0</v>
      </c>
      <c r="AD205" cm="1">
        <f t="array" aca="1" ref="AD205" ca="1">INDIRECT($A$1&amp;AD$1&amp;$A205)</f>
        <v>0</v>
      </c>
      <c r="AE205" cm="1">
        <f t="array" aca="1" ref="AE205" ca="1">INDIRECT($A$1&amp;AE$1&amp;$A205)</f>
        <v>0</v>
      </c>
      <c r="AF205" cm="1">
        <f t="array" aca="1" ref="AF205" ca="1">INDIRECT($A$1&amp;AF$1&amp;$A205)</f>
        <v>0</v>
      </c>
      <c r="AG205" cm="1">
        <f t="array" aca="1" ref="AG205" ca="1">INDIRECT($A$1&amp;AG$1&amp;$A205)</f>
        <v>0</v>
      </c>
      <c r="AH205" cm="1">
        <f t="array" aca="1" ref="AH205" ca="1">INDIRECT($A$1&amp;AH$1&amp;$A205)</f>
        <v>0</v>
      </c>
      <c r="AI205" t="str" cm="1">
        <f t="array" aca="1" ref="AI205" ca="1">INDIRECT($A$1&amp;AI$1&amp;$A205)</f>
        <v>disponible</v>
      </c>
      <c r="AJ205" cm="1">
        <f t="array" aca="1" ref="AJ205" ca="1">INDIRECT($A$1&amp;AJ$1&amp;$A205)</f>
        <v>0</v>
      </c>
      <c r="AK205" t="str" cm="1">
        <f t="array" aca="1" ref="AK205" ca="1">INDIRECT($A$1&amp;AK$1&amp;$A205)</f>
        <v>disponible</v>
      </c>
      <c r="AM205">
        <f t="shared" ca="1" si="41"/>
        <v>0</v>
      </c>
      <c r="AN205">
        <f t="shared" ca="1" si="41"/>
        <v>0</v>
      </c>
      <c r="AO205">
        <f t="shared" ca="1" si="41"/>
        <v>0</v>
      </c>
      <c r="AP205">
        <f t="shared" ca="1" si="41"/>
        <v>0</v>
      </c>
      <c r="AQ205">
        <f t="shared" ca="1" si="41"/>
        <v>0</v>
      </c>
      <c r="AR205">
        <f t="shared" ca="1" si="41"/>
        <v>0</v>
      </c>
      <c r="AS205">
        <f t="shared" ca="1" si="41"/>
        <v>0</v>
      </c>
      <c r="AU205" cm="1">
        <f t="array" aca="1" ref="AU205" ca="1">INDIRECT($A$1&amp;AU$1&amp;$A205)</f>
        <v>0</v>
      </c>
      <c r="AV205" cm="1">
        <f t="array" aca="1" ref="AV205" ca="1">INDIRECT($A$1&amp;AV$1&amp;$A205)</f>
        <v>0</v>
      </c>
      <c r="AW205" cm="1">
        <f t="array" aca="1" ref="AW205" ca="1">INDIRECT($A$1&amp;AW$1&amp;$A205)</f>
        <v>0</v>
      </c>
      <c r="AX205" cm="1">
        <f t="array" aca="1" ref="AX205" ca="1">INDIRECT($A$1&amp;AX$1&amp;$A205)</f>
        <v>0</v>
      </c>
      <c r="AY205" cm="1">
        <f t="array" aca="1" ref="AY205" ca="1">INDIRECT($A$1&amp;AY$1&amp;$A205)</f>
        <v>0</v>
      </c>
      <c r="AZ205" cm="1">
        <f t="array" aca="1" ref="AZ205" ca="1">INDIRECT($A$1&amp;AZ$1&amp;$A205)</f>
        <v>0</v>
      </c>
      <c r="BA205" cm="1">
        <f t="array" aca="1" ref="BA205" ca="1">INDIRECT($A$1&amp;BA$1&amp;$A205)</f>
        <v>0</v>
      </c>
      <c r="BB205" cm="1">
        <f t="array" aca="1" ref="BB205" ca="1">INDIRECT($A$1&amp;BB$1&amp;$A205)</f>
        <v>0</v>
      </c>
      <c r="BC205" cm="1">
        <f t="array" aca="1" ref="BC205" ca="1">INDIRECT($A$1&amp;BC$1&amp;$A205)</f>
        <v>0</v>
      </c>
      <c r="BD205" cm="1">
        <f t="array" aca="1" ref="BD205" ca="1">INDIRECT($A$1&amp;BD$1&amp;$A205)</f>
        <v>0</v>
      </c>
      <c r="BE205" cm="1">
        <f t="array" aca="1" ref="BE205" ca="1">INDIRECT($A$1&amp;BE$1&amp;$A205)</f>
        <v>0</v>
      </c>
      <c r="BF205" cm="1">
        <f t="array" aca="1" ref="BF205" ca="1">INDIRECT($A$1&amp;BF$1&amp;$A205)</f>
        <v>0</v>
      </c>
      <c r="BG205" cm="1">
        <f t="array" aca="1" ref="BG205" ca="1">INDIRECT($A$1&amp;BG$1&amp;$A205)</f>
        <v>0</v>
      </c>
      <c r="BH205" cm="1">
        <f t="array" aca="1" ref="BH205" ca="1">INDIRECT($A$1&amp;BH$1&amp;$A205)</f>
        <v>0</v>
      </c>
      <c r="BI205" cm="1">
        <f t="array" aca="1" ref="BI205" ca="1">INDIRECT($A$1&amp;BI$1&amp;$A205)</f>
        <v>0</v>
      </c>
      <c r="BJ205" cm="1">
        <f t="array" aca="1" ref="BJ205" ca="1">INDIRECT($A$1&amp;BJ$1&amp;$A205)</f>
        <v>0</v>
      </c>
      <c r="BK205" cm="1">
        <f t="array" aca="1" ref="BK205" ca="1">INDIRECT($A$1&amp;BK$1&amp;$A205)</f>
        <v>0</v>
      </c>
      <c r="BL205" cm="1">
        <f t="array" aca="1" ref="BL205" ca="1">INDIRECT($A$1&amp;BL$1&amp;$A205)</f>
        <v>0</v>
      </c>
      <c r="BM205" cm="1">
        <f t="array" aca="1" ref="BM205" ca="1">INDIRECT($A$1&amp;BM$1&amp;$A205)</f>
        <v>0</v>
      </c>
      <c r="BN205" cm="1">
        <f t="array" aca="1" ref="BN205" ca="1">INDIRECT($A$1&amp;BN$1&amp;$A205)</f>
        <v>0</v>
      </c>
      <c r="BO205" cm="1">
        <f t="array" aca="1" ref="BO205" ca="1">INDIRECT($A$1&amp;BO$1&amp;$A205)</f>
        <v>0</v>
      </c>
      <c r="BP205" cm="1">
        <f t="array" aca="1" ref="BP205" ca="1">INDIRECT($A$1&amp;BP$1&amp;$A205)</f>
        <v>0</v>
      </c>
      <c r="BQ205" cm="1">
        <f t="array" aca="1" ref="BQ205" ca="1">INDIRECT($A$1&amp;BQ$1&amp;$A205)</f>
        <v>0</v>
      </c>
      <c r="BR205" cm="1">
        <f t="array" aca="1" ref="BR205" ca="1">INDIRECT($A$1&amp;BR$1&amp;$A205)</f>
        <v>0</v>
      </c>
      <c r="BS205" cm="1">
        <f t="array" aca="1" ref="BS205" ca="1">INDIRECT($A$1&amp;BS$1&amp;$A205)</f>
        <v>0</v>
      </c>
      <c r="BT205" cm="1">
        <f t="array" aca="1" ref="BT205" ca="1">INDIRECT($A$1&amp;BT$1&amp;$A205)</f>
        <v>0</v>
      </c>
      <c r="BU205" cm="1">
        <f t="array" aca="1" ref="BU205" ca="1">INDIRECT($A$1&amp;BU$1&amp;$A205)</f>
        <v>0</v>
      </c>
    </row>
    <row r="206" spans="1:73" x14ac:dyDescent="0.35">
      <c r="A206" s="65">
        <f t="shared" si="33"/>
        <v>191</v>
      </c>
      <c r="C206" t="str" cm="1">
        <f t="array" aca="1" ref="C206" ca="1">INDIRECT($A$1&amp;C$1&amp;$A206)</f>
        <v>marche_diabo</v>
      </c>
      <c r="D206">
        <f t="shared" ca="1" si="40"/>
        <v>0</v>
      </c>
      <c r="E206">
        <f t="shared" ca="1" si="40"/>
        <v>0</v>
      </c>
      <c r="F206">
        <f t="shared" ca="1" si="40"/>
        <v>0</v>
      </c>
      <c r="G206">
        <f t="shared" ca="1" si="40"/>
        <v>0</v>
      </c>
      <c r="H206">
        <f t="shared" ca="1" si="40"/>
        <v>0</v>
      </c>
      <c r="I206">
        <f t="shared" ca="1" si="40"/>
        <v>0</v>
      </c>
      <c r="J206">
        <f t="shared" ca="1" si="40"/>
        <v>0</v>
      </c>
      <c r="K206">
        <f t="shared" ca="1" si="40"/>
        <v>0</v>
      </c>
      <c r="L206">
        <f t="shared" ca="1" si="40"/>
        <v>0</v>
      </c>
      <c r="M206">
        <f t="shared" ca="1" si="40"/>
        <v>0</v>
      </c>
      <c r="N206">
        <f t="shared" ca="1" si="40"/>
        <v>0</v>
      </c>
      <c r="P206" t="str" cm="1">
        <f t="array" aca="1" ref="P206" ca="1">INDIRECT($A$1&amp;P$1&amp;$A206)</f>
        <v>disponible</v>
      </c>
      <c r="Q206" cm="1">
        <f t="array" aca="1" ref="Q206" ca="1">INDIRECT($A$1&amp;Q$1&amp;$A206)</f>
        <v>0</v>
      </c>
      <c r="R206" t="str" cm="1">
        <f t="array" aca="1" ref="R206" ca="1">INDIRECT($A$1&amp;R$1&amp;$A206)</f>
        <v>disponible</v>
      </c>
      <c r="S206" cm="1">
        <f t="array" aca="1" ref="S206" ca="1">INDIRECT($A$1&amp;S$1&amp;$A206)</f>
        <v>0</v>
      </c>
      <c r="T206" cm="1">
        <f t="array" aca="1" ref="T206" ca="1">INDIRECT($A$1&amp;T$1&amp;$A206)</f>
        <v>0</v>
      </c>
      <c r="U206" cm="1">
        <f t="array" aca="1" ref="U206" ca="1">INDIRECT($A$1&amp;U$1&amp;$A206)</f>
        <v>0</v>
      </c>
      <c r="V206" cm="1">
        <f t="array" aca="1" ref="V206" ca="1">INDIRECT($A$1&amp;V$1&amp;$A206)</f>
        <v>0</v>
      </c>
      <c r="W206" cm="1">
        <f t="array" aca="1" ref="W206" ca="1">INDIRECT($A$1&amp;W$1&amp;$A206)</f>
        <v>0</v>
      </c>
      <c r="X206" cm="1">
        <f t="array" aca="1" ref="X206" ca="1">INDIRECT($A$1&amp;X$1&amp;$A206)</f>
        <v>0</v>
      </c>
      <c r="Y206" cm="1">
        <f t="array" aca="1" ref="Y206" ca="1">INDIRECT($A$1&amp;Y$1&amp;$A206)</f>
        <v>0</v>
      </c>
      <c r="Z206" cm="1">
        <f t="array" aca="1" ref="Z206" ca="1">INDIRECT($A$1&amp;Z$1&amp;$A206)</f>
        <v>0</v>
      </c>
      <c r="AA206" cm="1">
        <f t="array" aca="1" ref="AA206" ca="1">INDIRECT($A$1&amp;AA$1&amp;$A206)</f>
        <v>0</v>
      </c>
      <c r="AB206" t="str" cm="1">
        <f t="array" aca="1" ref="AB206" ca="1">INDIRECT($A$1&amp;AB$1&amp;$A206)</f>
        <v>disponible</v>
      </c>
      <c r="AC206" t="str" cm="1">
        <f t="array" aca="1" ref="AC206" ca="1">INDIRECT($A$1&amp;AC$1&amp;$A206)</f>
        <v>disponible</v>
      </c>
      <c r="AD206" t="str" cm="1">
        <f t="array" aca="1" ref="AD206" ca="1">INDIRECT($A$1&amp;AD$1&amp;$A206)</f>
        <v>disponible</v>
      </c>
      <c r="AE206" t="str" cm="1">
        <f t="array" aca="1" ref="AE206" ca="1">INDIRECT($A$1&amp;AE$1&amp;$A206)</f>
        <v>disponible</v>
      </c>
      <c r="AF206" t="str" cm="1">
        <f t="array" aca="1" ref="AF206" ca="1">INDIRECT($A$1&amp;AF$1&amp;$A206)</f>
        <v>disponible</v>
      </c>
      <c r="AG206" cm="1">
        <f t="array" aca="1" ref="AG206" ca="1">INDIRECT($A$1&amp;AG$1&amp;$A206)</f>
        <v>0</v>
      </c>
      <c r="AH206" cm="1">
        <f t="array" aca="1" ref="AH206" ca="1">INDIRECT($A$1&amp;AH$1&amp;$A206)</f>
        <v>0</v>
      </c>
      <c r="AI206" cm="1">
        <f t="array" aca="1" ref="AI206" ca="1">INDIRECT($A$1&amp;AI$1&amp;$A206)</f>
        <v>0</v>
      </c>
      <c r="AJ206" t="str" cm="1">
        <f t="array" aca="1" ref="AJ206" ca="1">INDIRECT($A$1&amp;AJ$1&amp;$A206)</f>
        <v>disponible</v>
      </c>
      <c r="AK206" cm="1">
        <f t="array" aca="1" ref="AK206" ca="1">INDIRECT($A$1&amp;AK$1&amp;$A206)</f>
        <v>0</v>
      </c>
      <c r="AM206">
        <f t="shared" ca="1" si="41"/>
        <v>0</v>
      </c>
      <c r="AN206">
        <f t="shared" ca="1" si="41"/>
        <v>0</v>
      </c>
      <c r="AO206">
        <f t="shared" ca="1" si="41"/>
        <v>0</v>
      </c>
      <c r="AP206">
        <f t="shared" ca="1" si="41"/>
        <v>0</v>
      </c>
      <c r="AQ206">
        <f t="shared" ca="1" si="41"/>
        <v>0</v>
      </c>
      <c r="AR206">
        <f t="shared" ca="1" si="41"/>
        <v>0</v>
      </c>
      <c r="AS206">
        <f t="shared" ca="1" si="41"/>
        <v>0</v>
      </c>
      <c r="AU206" cm="1">
        <f t="array" aca="1" ref="AU206" ca="1">INDIRECT($A$1&amp;AU$1&amp;$A206)</f>
        <v>0</v>
      </c>
      <c r="AV206" cm="1">
        <f t="array" aca="1" ref="AV206" ca="1">INDIRECT($A$1&amp;AV$1&amp;$A206)</f>
        <v>0</v>
      </c>
      <c r="AW206" cm="1">
        <f t="array" aca="1" ref="AW206" ca="1">INDIRECT($A$1&amp;AW$1&amp;$A206)</f>
        <v>0</v>
      </c>
      <c r="AX206" cm="1">
        <f t="array" aca="1" ref="AX206" ca="1">INDIRECT($A$1&amp;AX$1&amp;$A206)</f>
        <v>0</v>
      </c>
      <c r="AY206" cm="1">
        <f t="array" aca="1" ref="AY206" ca="1">INDIRECT($A$1&amp;AY$1&amp;$A206)</f>
        <v>0</v>
      </c>
      <c r="AZ206" cm="1">
        <f t="array" aca="1" ref="AZ206" ca="1">INDIRECT($A$1&amp;AZ$1&amp;$A206)</f>
        <v>0</v>
      </c>
      <c r="BA206" cm="1">
        <f t="array" aca="1" ref="BA206" ca="1">INDIRECT($A$1&amp;BA$1&amp;$A206)</f>
        <v>0</v>
      </c>
      <c r="BB206" cm="1">
        <f t="array" aca="1" ref="BB206" ca="1">INDIRECT($A$1&amp;BB$1&amp;$A206)</f>
        <v>0</v>
      </c>
      <c r="BC206" cm="1">
        <f t="array" aca="1" ref="BC206" ca="1">INDIRECT($A$1&amp;BC$1&amp;$A206)</f>
        <v>0</v>
      </c>
      <c r="BD206" cm="1">
        <f t="array" aca="1" ref="BD206" ca="1">INDIRECT($A$1&amp;BD$1&amp;$A206)</f>
        <v>0</v>
      </c>
      <c r="BE206" cm="1">
        <f t="array" aca="1" ref="BE206" ca="1">INDIRECT($A$1&amp;BE$1&amp;$A206)</f>
        <v>0</v>
      </c>
      <c r="BF206" cm="1">
        <f t="array" aca="1" ref="BF206" ca="1">INDIRECT($A$1&amp;BF$1&amp;$A206)</f>
        <v>0</v>
      </c>
      <c r="BG206" cm="1">
        <f t="array" aca="1" ref="BG206" ca="1">INDIRECT($A$1&amp;BG$1&amp;$A206)</f>
        <v>0</v>
      </c>
      <c r="BH206" cm="1">
        <f t="array" aca="1" ref="BH206" ca="1">INDIRECT($A$1&amp;BH$1&amp;$A206)</f>
        <v>0</v>
      </c>
      <c r="BI206" cm="1">
        <f t="array" aca="1" ref="BI206" ca="1">INDIRECT($A$1&amp;BI$1&amp;$A206)</f>
        <v>0</v>
      </c>
      <c r="BJ206" cm="1">
        <f t="array" aca="1" ref="BJ206" ca="1">INDIRECT($A$1&amp;BJ$1&amp;$A206)</f>
        <v>0</v>
      </c>
      <c r="BK206" cm="1">
        <f t="array" aca="1" ref="BK206" ca="1">INDIRECT($A$1&amp;BK$1&amp;$A206)</f>
        <v>0</v>
      </c>
      <c r="BL206" cm="1">
        <f t="array" aca="1" ref="BL206" ca="1">INDIRECT($A$1&amp;BL$1&amp;$A206)</f>
        <v>0</v>
      </c>
      <c r="BM206" cm="1">
        <f t="array" aca="1" ref="BM206" ca="1">INDIRECT($A$1&amp;BM$1&amp;$A206)</f>
        <v>0</v>
      </c>
      <c r="BN206" cm="1">
        <f t="array" aca="1" ref="BN206" ca="1">INDIRECT($A$1&amp;BN$1&amp;$A206)</f>
        <v>0</v>
      </c>
      <c r="BO206" cm="1">
        <f t="array" aca="1" ref="BO206" ca="1">INDIRECT($A$1&amp;BO$1&amp;$A206)</f>
        <v>0</v>
      </c>
      <c r="BP206" cm="1">
        <f t="array" aca="1" ref="BP206" ca="1">INDIRECT($A$1&amp;BP$1&amp;$A206)</f>
        <v>0</v>
      </c>
      <c r="BQ206" cm="1">
        <f t="array" aca="1" ref="BQ206" ca="1">INDIRECT($A$1&amp;BQ$1&amp;$A206)</f>
        <v>0</v>
      </c>
      <c r="BR206" cm="1">
        <f t="array" aca="1" ref="BR206" ca="1">INDIRECT($A$1&amp;BR$1&amp;$A206)</f>
        <v>0</v>
      </c>
      <c r="BS206" cm="1">
        <f t="array" aca="1" ref="BS206" ca="1">INDIRECT($A$1&amp;BS$1&amp;$A206)</f>
        <v>0</v>
      </c>
      <c r="BT206" cm="1">
        <f t="array" aca="1" ref="BT206" ca="1">INDIRECT($A$1&amp;BT$1&amp;$A206)</f>
        <v>0</v>
      </c>
      <c r="BU206" cm="1">
        <f t="array" aca="1" ref="BU206" ca="1">INDIRECT($A$1&amp;BU$1&amp;$A206)</f>
        <v>0</v>
      </c>
    </row>
    <row r="207" spans="1:73" x14ac:dyDescent="0.35">
      <c r="A207" s="65">
        <f t="shared" si="33"/>
        <v>192</v>
      </c>
      <c r="C207" t="str" cm="1">
        <f t="array" aca="1" ref="C207" ca="1">INDIRECT($A$1&amp;C$1&amp;$A207)</f>
        <v>marche_diabo</v>
      </c>
      <c r="D207">
        <f t="shared" ref="D207:N215" ca="1" si="42">IF(SUM(INDIRECT($A$1&amp;D$1&amp;$A207),INDIRECT($A$1&amp;D$2&amp;$A207),INDIRECT($A$1&amp;D$3&amp;$A207))&gt;0,1,0)</f>
        <v>0</v>
      </c>
      <c r="E207">
        <f t="shared" ca="1" si="42"/>
        <v>0</v>
      </c>
      <c r="F207">
        <f t="shared" ca="1" si="42"/>
        <v>0</v>
      </c>
      <c r="G207">
        <f t="shared" ca="1" si="42"/>
        <v>0</v>
      </c>
      <c r="H207">
        <f t="shared" ca="1" si="42"/>
        <v>0</v>
      </c>
      <c r="I207">
        <f t="shared" ca="1" si="42"/>
        <v>0</v>
      </c>
      <c r="J207">
        <f t="shared" ca="1" si="42"/>
        <v>0</v>
      </c>
      <c r="K207">
        <f t="shared" ca="1" si="42"/>
        <v>0</v>
      </c>
      <c r="L207">
        <f t="shared" ca="1" si="42"/>
        <v>0</v>
      </c>
      <c r="M207">
        <f t="shared" ca="1" si="42"/>
        <v>0</v>
      </c>
      <c r="N207">
        <f t="shared" ca="1" si="42"/>
        <v>0</v>
      </c>
      <c r="P207" cm="1">
        <f t="array" aca="1" ref="P207" ca="1">INDIRECT($A$1&amp;P$1&amp;$A207)</f>
        <v>0</v>
      </c>
      <c r="Q207" cm="1">
        <f t="array" aca="1" ref="Q207" ca="1">INDIRECT($A$1&amp;Q$1&amp;$A207)</f>
        <v>0</v>
      </c>
      <c r="R207" t="str" cm="1">
        <f t="array" aca="1" ref="R207" ca="1">INDIRECT($A$1&amp;R$1&amp;$A207)</f>
        <v>disponible</v>
      </c>
      <c r="S207" t="str" cm="1">
        <f t="array" aca="1" ref="S207" ca="1">INDIRECT($A$1&amp;S$1&amp;$A207)</f>
        <v>disponible</v>
      </c>
      <c r="T207" t="str" cm="1">
        <f t="array" aca="1" ref="T207" ca="1">INDIRECT($A$1&amp;T$1&amp;$A207)</f>
        <v>peudisponible</v>
      </c>
      <c r="U207" t="str" cm="1">
        <f t="array" aca="1" ref="U207" ca="1">INDIRECT($A$1&amp;U$1&amp;$A207)</f>
        <v>disponible</v>
      </c>
      <c r="V207" cm="1">
        <f t="array" aca="1" ref="V207" ca="1">INDIRECT($A$1&amp;V$1&amp;$A207)</f>
        <v>0</v>
      </c>
      <c r="W207" cm="1">
        <f t="array" aca="1" ref="W207" ca="1">INDIRECT($A$1&amp;W$1&amp;$A207)</f>
        <v>0</v>
      </c>
      <c r="X207" cm="1">
        <f t="array" aca="1" ref="X207" ca="1">INDIRECT($A$1&amp;X$1&amp;$A207)</f>
        <v>0</v>
      </c>
      <c r="Y207" cm="1">
        <f t="array" aca="1" ref="Y207" ca="1">INDIRECT($A$1&amp;Y$1&amp;$A207)</f>
        <v>0</v>
      </c>
      <c r="Z207" cm="1">
        <f t="array" aca="1" ref="Z207" ca="1">INDIRECT($A$1&amp;Z$1&amp;$A207)</f>
        <v>0</v>
      </c>
      <c r="AA207" cm="1">
        <f t="array" aca="1" ref="AA207" ca="1">INDIRECT($A$1&amp;AA$1&amp;$A207)</f>
        <v>0</v>
      </c>
      <c r="AB207" cm="1">
        <f t="array" aca="1" ref="AB207" ca="1">INDIRECT($A$1&amp;AB$1&amp;$A207)</f>
        <v>0</v>
      </c>
      <c r="AC207" cm="1">
        <f t="array" aca="1" ref="AC207" ca="1">INDIRECT($A$1&amp;AC$1&amp;$A207)</f>
        <v>0</v>
      </c>
      <c r="AD207" cm="1">
        <f t="array" aca="1" ref="AD207" ca="1">INDIRECT($A$1&amp;AD$1&amp;$A207)</f>
        <v>0</v>
      </c>
      <c r="AE207" cm="1">
        <f t="array" aca="1" ref="AE207" ca="1">INDIRECT($A$1&amp;AE$1&amp;$A207)</f>
        <v>0</v>
      </c>
      <c r="AF207" t="str" cm="1">
        <f t="array" aca="1" ref="AF207" ca="1">INDIRECT($A$1&amp;AF$1&amp;$A207)</f>
        <v>disponible</v>
      </c>
      <c r="AG207" cm="1">
        <f t="array" aca="1" ref="AG207" ca="1">INDIRECT($A$1&amp;AG$1&amp;$A207)</f>
        <v>0</v>
      </c>
      <c r="AH207" cm="1">
        <f t="array" aca="1" ref="AH207" ca="1">INDIRECT($A$1&amp;AH$1&amp;$A207)</f>
        <v>0</v>
      </c>
      <c r="AI207" t="str" cm="1">
        <f t="array" aca="1" ref="AI207" ca="1">INDIRECT($A$1&amp;AI$1&amp;$A207)</f>
        <v>disponible</v>
      </c>
      <c r="AJ207" cm="1">
        <f t="array" aca="1" ref="AJ207" ca="1">INDIRECT($A$1&amp;AJ$1&amp;$A207)</f>
        <v>0</v>
      </c>
      <c r="AK207" t="str" cm="1">
        <f t="array" aca="1" ref="AK207" ca="1">INDIRECT($A$1&amp;AK$1&amp;$A207)</f>
        <v>disponible</v>
      </c>
      <c r="AM207">
        <f t="shared" ref="AM207:AS227" ca="1" si="43">IF(SUM(INDIRECT($A$1&amp;AM$1&amp;$A207),INDIRECT($A$1&amp;AM$2&amp;$A207),INDIRECT($A$1&amp;AM$3&amp;$A207),INDIRECT($A$1&amp;AM$4&amp;$A207),INDIRECT($A$1&amp;AM$5&amp;$A207),INDIRECT($A$1&amp;AM$6&amp;$A207),INDIRECT($A$1&amp;AM$7&amp;$A207))&gt;0,1,0)</f>
        <v>0</v>
      </c>
      <c r="AN207">
        <f t="shared" ca="1" si="43"/>
        <v>0</v>
      </c>
      <c r="AO207">
        <f t="shared" ca="1" si="43"/>
        <v>0</v>
      </c>
      <c r="AP207">
        <f t="shared" ca="1" si="43"/>
        <v>0</v>
      </c>
      <c r="AQ207">
        <f t="shared" ca="1" si="43"/>
        <v>0</v>
      </c>
      <c r="AR207">
        <f t="shared" ca="1" si="43"/>
        <v>0</v>
      </c>
      <c r="AS207">
        <f t="shared" ca="1" si="43"/>
        <v>0</v>
      </c>
      <c r="AU207" cm="1">
        <f t="array" aca="1" ref="AU207" ca="1">INDIRECT($A$1&amp;AU$1&amp;$A207)</f>
        <v>0</v>
      </c>
      <c r="AV207" cm="1">
        <f t="array" aca="1" ref="AV207" ca="1">INDIRECT($A$1&amp;AV$1&amp;$A207)</f>
        <v>0</v>
      </c>
      <c r="AW207" cm="1">
        <f t="array" aca="1" ref="AW207" ca="1">INDIRECT($A$1&amp;AW$1&amp;$A207)</f>
        <v>0</v>
      </c>
      <c r="AX207" cm="1">
        <f t="array" aca="1" ref="AX207" ca="1">INDIRECT($A$1&amp;AX$1&amp;$A207)</f>
        <v>0</v>
      </c>
      <c r="AY207" cm="1">
        <f t="array" aca="1" ref="AY207" ca="1">INDIRECT($A$1&amp;AY$1&amp;$A207)</f>
        <v>0</v>
      </c>
      <c r="AZ207" cm="1">
        <f t="array" aca="1" ref="AZ207" ca="1">INDIRECT($A$1&amp;AZ$1&amp;$A207)</f>
        <v>0</v>
      </c>
      <c r="BA207" cm="1">
        <f t="array" aca="1" ref="BA207" ca="1">INDIRECT($A$1&amp;BA$1&amp;$A207)</f>
        <v>0</v>
      </c>
      <c r="BB207" cm="1">
        <f t="array" aca="1" ref="BB207" ca="1">INDIRECT($A$1&amp;BB$1&amp;$A207)</f>
        <v>0</v>
      </c>
      <c r="BC207" cm="1">
        <f t="array" aca="1" ref="BC207" ca="1">INDIRECT($A$1&amp;BC$1&amp;$A207)</f>
        <v>0</v>
      </c>
      <c r="BD207" cm="1">
        <f t="array" aca="1" ref="BD207" ca="1">INDIRECT($A$1&amp;BD$1&amp;$A207)</f>
        <v>0</v>
      </c>
      <c r="BE207" cm="1">
        <f t="array" aca="1" ref="BE207" ca="1">INDIRECT($A$1&amp;BE$1&amp;$A207)</f>
        <v>0</v>
      </c>
      <c r="BF207" cm="1">
        <f t="array" aca="1" ref="BF207" ca="1">INDIRECT($A$1&amp;BF$1&amp;$A207)</f>
        <v>0</v>
      </c>
      <c r="BG207" cm="1">
        <f t="array" aca="1" ref="BG207" ca="1">INDIRECT($A$1&amp;BG$1&amp;$A207)</f>
        <v>0</v>
      </c>
      <c r="BH207" cm="1">
        <f t="array" aca="1" ref="BH207" ca="1">INDIRECT($A$1&amp;BH$1&amp;$A207)</f>
        <v>0</v>
      </c>
      <c r="BI207" cm="1">
        <f t="array" aca="1" ref="BI207" ca="1">INDIRECT($A$1&amp;BI$1&amp;$A207)</f>
        <v>0</v>
      </c>
      <c r="BJ207" cm="1">
        <f t="array" aca="1" ref="BJ207" ca="1">INDIRECT($A$1&amp;BJ$1&amp;$A207)</f>
        <v>0</v>
      </c>
      <c r="BK207" cm="1">
        <f t="array" aca="1" ref="BK207" ca="1">INDIRECT($A$1&amp;BK$1&amp;$A207)</f>
        <v>0</v>
      </c>
      <c r="BL207" cm="1">
        <f t="array" aca="1" ref="BL207" ca="1">INDIRECT($A$1&amp;BL$1&amp;$A207)</f>
        <v>0</v>
      </c>
      <c r="BM207" cm="1">
        <f t="array" aca="1" ref="BM207" ca="1">INDIRECT($A$1&amp;BM$1&amp;$A207)</f>
        <v>0</v>
      </c>
      <c r="BN207" cm="1">
        <f t="array" aca="1" ref="BN207" ca="1">INDIRECT($A$1&amp;BN$1&amp;$A207)</f>
        <v>0</v>
      </c>
      <c r="BO207" cm="1">
        <f t="array" aca="1" ref="BO207" ca="1">INDIRECT($A$1&amp;BO$1&amp;$A207)</f>
        <v>0</v>
      </c>
      <c r="BP207" cm="1">
        <f t="array" aca="1" ref="BP207" ca="1">INDIRECT($A$1&amp;BP$1&amp;$A207)</f>
        <v>0</v>
      </c>
      <c r="BQ207" cm="1">
        <f t="array" aca="1" ref="BQ207" ca="1">INDIRECT($A$1&amp;BQ$1&amp;$A207)</f>
        <v>0</v>
      </c>
      <c r="BR207" cm="1">
        <f t="array" aca="1" ref="BR207" ca="1">INDIRECT($A$1&amp;BR$1&amp;$A207)</f>
        <v>0</v>
      </c>
      <c r="BS207" cm="1">
        <f t="array" aca="1" ref="BS207" ca="1">INDIRECT($A$1&amp;BS$1&amp;$A207)</f>
        <v>0</v>
      </c>
      <c r="BT207" cm="1">
        <f t="array" aca="1" ref="BT207" ca="1">INDIRECT($A$1&amp;BT$1&amp;$A207)</f>
        <v>0</v>
      </c>
      <c r="BU207" cm="1">
        <f t="array" aca="1" ref="BU207" ca="1">INDIRECT($A$1&amp;BU$1&amp;$A207)</f>
        <v>0</v>
      </c>
    </row>
    <row r="208" spans="1:73" x14ac:dyDescent="0.35">
      <c r="A208" s="65">
        <f t="shared" si="33"/>
        <v>193</v>
      </c>
      <c r="C208" t="str" cm="1">
        <f t="array" aca="1" ref="C208" ca="1">INDIRECT($A$1&amp;C$1&amp;$A208)</f>
        <v>marche_diabo</v>
      </c>
      <c r="D208">
        <f t="shared" ca="1" si="42"/>
        <v>0</v>
      </c>
      <c r="E208">
        <f t="shared" ca="1" si="42"/>
        <v>0</v>
      </c>
      <c r="F208">
        <f t="shared" ca="1" si="42"/>
        <v>0</v>
      </c>
      <c r="G208">
        <f t="shared" ca="1" si="42"/>
        <v>0</v>
      </c>
      <c r="H208">
        <f t="shared" ca="1" si="42"/>
        <v>0</v>
      </c>
      <c r="I208">
        <f t="shared" ca="1" si="42"/>
        <v>0</v>
      </c>
      <c r="J208">
        <f t="shared" ca="1" si="42"/>
        <v>0</v>
      </c>
      <c r="K208">
        <f t="shared" ca="1" si="42"/>
        <v>0</v>
      </c>
      <c r="L208">
        <f t="shared" ca="1" si="42"/>
        <v>0</v>
      </c>
      <c r="M208">
        <f t="shared" ca="1" si="42"/>
        <v>0</v>
      </c>
      <c r="N208">
        <f t="shared" ca="1" si="42"/>
        <v>0</v>
      </c>
      <c r="P208" cm="1">
        <f t="array" aca="1" ref="P208" ca="1">INDIRECT($A$1&amp;P$1&amp;$A208)</f>
        <v>0</v>
      </c>
      <c r="Q208" cm="1">
        <f t="array" aca="1" ref="Q208" ca="1">INDIRECT($A$1&amp;Q$1&amp;$A208)</f>
        <v>0</v>
      </c>
      <c r="R208" t="str" cm="1">
        <f t="array" aca="1" ref="R208" ca="1">INDIRECT($A$1&amp;R$1&amp;$A208)</f>
        <v>disponible</v>
      </c>
      <c r="S208" t="str" cm="1">
        <f t="array" aca="1" ref="S208" ca="1">INDIRECT($A$1&amp;S$1&amp;$A208)</f>
        <v>peudisponible</v>
      </c>
      <c r="T208" t="str" cm="1">
        <f t="array" aca="1" ref="T208" ca="1">INDIRECT($A$1&amp;T$1&amp;$A208)</f>
        <v>peudisponible</v>
      </c>
      <c r="U208" t="str" cm="1">
        <f t="array" aca="1" ref="U208" ca="1">INDIRECT($A$1&amp;U$1&amp;$A208)</f>
        <v>disponible</v>
      </c>
      <c r="V208" cm="1">
        <f t="array" aca="1" ref="V208" ca="1">INDIRECT($A$1&amp;V$1&amp;$A208)</f>
        <v>0</v>
      </c>
      <c r="W208" cm="1">
        <f t="array" aca="1" ref="W208" ca="1">INDIRECT($A$1&amp;W$1&amp;$A208)</f>
        <v>0</v>
      </c>
      <c r="X208" cm="1">
        <f t="array" aca="1" ref="X208" ca="1">INDIRECT($A$1&amp;X$1&amp;$A208)</f>
        <v>0</v>
      </c>
      <c r="Y208" cm="1">
        <f t="array" aca="1" ref="Y208" ca="1">INDIRECT($A$1&amp;Y$1&amp;$A208)</f>
        <v>0</v>
      </c>
      <c r="Z208" cm="1">
        <f t="array" aca="1" ref="Z208" ca="1">INDIRECT($A$1&amp;Z$1&amp;$A208)</f>
        <v>0</v>
      </c>
      <c r="AA208" cm="1">
        <f t="array" aca="1" ref="AA208" ca="1">INDIRECT($A$1&amp;AA$1&amp;$A208)</f>
        <v>0</v>
      </c>
      <c r="AB208" cm="1">
        <f t="array" aca="1" ref="AB208" ca="1">INDIRECT($A$1&amp;AB$1&amp;$A208)</f>
        <v>0</v>
      </c>
      <c r="AC208" cm="1">
        <f t="array" aca="1" ref="AC208" ca="1">INDIRECT($A$1&amp;AC$1&amp;$A208)</f>
        <v>0</v>
      </c>
      <c r="AD208" cm="1">
        <f t="array" aca="1" ref="AD208" ca="1">INDIRECT($A$1&amp;AD$1&amp;$A208)</f>
        <v>0</v>
      </c>
      <c r="AE208" cm="1">
        <f t="array" aca="1" ref="AE208" ca="1">INDIRECT($A$1&amp;AE$1&amp;$A208)</f>
        <v>0</v>
      </c>
      <c r="AF208" t="str" cm="1">
        <f t="array" aca="1" ref="AF208" ca="1">INDIRECT($A$1&amp;AF$1&amp;$A208)</f>
        <v>disponible</v>
      </c>
      <c r="AG208" cm="1">
        <f t="array" aca="1" ref="AG208" ca="1">INDIRECT($A$1&amp;AG$1&amp;$A208)</f>
        <v>0</v>
      </c>
      <c r="AH208" cm="1">
        <f t="array" aca="1" ref="AH208" ca="1">INDIRECT($A$1&amp;AH$1&amp;$A208)</f>
        <v>0</v>
      </c>
      <c r="AI208" t="str" cm="1">
        <f t="array" aca="1" ref="AI208" ca="1">INDIRECT($A$1&amp;AI$1&amp;$A208)</f>
        <v>disponible</v>
      </c>
      <c r="AJ208" cm="1">
        <f t="array" aca="1" ref="AJ208" ca="1">INDIRECT($A$1&amp;AJ$1&amp;$A208)</f>
        <v>0</v>
      </c>
      <c r="AK208" t="str" cm="1">
        <f t="array" aca="1" ref="AK208" ca="1">INDIRECT($A$1&amp;AK$1&amp;$A208)</f>
        <v>disponible</v>
      </c>
      <c r="AM208">
        <f t="shared" ca="1" si="43"/>
        <v>0</v>
      </c>
      <c r="AN208">
        <f t="shared" ca="1" si="43"/>
        <v>0</v>
      </c>
      <c r="AO208">
        <f t="shared" ca="1" si="43"/>
        <v>0</v>
      </c>
      <c r="AP208">
        <f t="shared" ca="1" si="43"/>
        <v>0</v>
      </c>
      <c r="AQ208">
        <f t="shared" ca="1" si="43"/>
        <v>0</v>
      </c>
      <c r="AR208">
        <f t="shared" ca="1" si="43"/>
        <v>0</v>
      </c>
      <c r="AS208">
        <f t="shared" ca="1" si="43"/>
        <v>0</v>
      </c>
      <c r="AU208" cm="1">
        <f t="array" aca="1" ref="AU208" ca="1">INDIRECT($A$1&amp;AU$1&amp;$A208)</f>
        <v>0</v>
      </c>
      <c r="AV208" cm="1">
        <f t="array" aca="1" ref="AV208" ca="1">INDIRECT($A$1&amp;AV$1&amp;$A208)</f>
        <v>0</v>
      </c>
      <c r="AW208" cm="1">
        <f t="array" aca="1" ref="AW208" ca="1">INDIRECT($A$1&amp;AW$1&amp;$A208)</f>
        <v>0</v>
      </c>
      <c r="AX208" cm="1">
        <f t="array" aca="1" ref="AX208" ca="1">INDIRECT($A$1&amp;AX$1&amp;$A208)</f>
        <v>0</v>
      </c>
      <c r="AY208" cm="1">
        <f t="array" aca="1" ref="AY208" ca="1">INDIRECT($A$1&amp;AY$1&amp;$A208)</f>
        <v>0</v>
      </c>
      <c r="AZ208" cm="1">
        <f t="array" aca="1" ref="AZ208" ca="1">INDIRECT($A$1&amp;AZ$1&amp;$A208)</f>
        <v>0</v>
      </c>
      <c r="BA208" cm="1">
        <f t="array" aca="1" ref="BA208" ca="1">INDIRECT($A$1&amp;BA$1&amp;$A208)</f>
        <v>0</v>
      </c>
      <c r="BB208" cm="1">
        <f t="array" aca="1" ref="BB208" ca="1">INDIRECT($A$1&amp;BB$1&amp;$A208)</f>
        <v>0</v>
      </c>
      <c r="BC208" cm="1">
        <f t="array" aca="1" ref="BC208" ca="1">INDIRECT($A$1&amp;BC$1&amp;$A208)</f>
        <v>0</v>
      </c>
      <c r="BD208" cm="1">
        <f t="array" aca="1" ref="BD208" ca="1">INDIRECT($A$1&amp;BD$1&amp;$A208)</f>
        <v>0</v>
      </c>
      <c r="BE208" cm="1">
        <f t="array" aca="1" ref="BE208" ca="1">INDIRECT($A$1&amp;BE$1&amp;$A208)</f>
        <v>0</v>
      </c>
      <c r="BF208" cm="1">
        <f t="array" aca="1" ref="BF208" ca="1">INDIRECT($A$1&amp;BF$1&amp;$A208)</f>
        <v>0</v>
      </c>
      <c r="BG208" cm="1">
        <f t="array" aca="1" ref="BG208" ca="1">INDIRECT($A$1&amp;BG$1&amp;$A208)</f>
        <v>0</v>
      </c>
      <c r="BH208" cm="1">
        <f t="array" aca="1" ref="BH208" ca="1">INDIRECT($A$1&amp;BH$1&amp;$A208)</f>
        <v>0</v>
      </c>
      <c r="BI208" cm="1">
        <f t="array" aca="1" ref="BI208" ca="1">INDIRECT($A$1&amp;BI$1&amp;$A208)</f>
        <v>0</v>
      </c>
      <c r="BJ208" cm="1">
        <f t="array" aca="1" ref="BJ208" ca="1">INDIRECT($A$1&amp;BJ$1&amp;$A208)</f>
        <v>0</v>
      </c>
      <c r="BK208" cm="1">
        <f t="array" aca="1" ref="BK208" ca="1">INDIRECT($A$1&amp;BK$1&amp;$A208)</f>
        <v>0</v>
      </c>
      <c r="BL208" cm="1">
        <f t="array" aca="1" ref="BL208" ca="1">INDIRECT($A$1&amp;BL$1&amp;$A208)</f>
        <v>0</v>
      </c>
      <c r="BM208" cm="1">
        <f t="array" aca="1" ref="BM208" ca="1">INDIRECT($A$1&amp;BM$1&amp;$A208)</f>
        <v>0</v>
      </c>
      <c r="BN208" cm="1">
        <f t="array" aca="1" ref="BN208" ca="1">INDIRECT($A$1&amp;BN$1&amp;$A208)</f>
        <v>0</v>
      </c>
      <c r="BO208" cm="1">
        <f t="array" aca="1" ref="BO208" ca="1">INDIRECT($A$1&amp;BO$1&amp;$A208)</f>
        <v>0</v>
      </c>
      <c r="BP208" cm="1">
        <f t="array" aca="1" ref="BP208" ca="1">INDIRECT($A$1&amp;BP$1&amp;$A208)</f>
        <v>0</v>
      </c>
      <c r="BQ208" cm="1">
        <f t="array" aca="1" ref="BQ208" ca="1">INDIRECT($A$1&amp;BQ$1&amp;$A208)</f>
        <v>0</v>
      </c>
      <c r="BR208" cm="1">
        <f t="array" aca="1" ref="BR208" ca="1">INDIRECT($A$1&amp;BR$1&amp;$A208)</f>
        <v>0</v>
      </c>
      <c r="BS208" cm="1">
        <f t="array" aca="1" ref="BS208" ca="1">INDIRECT($A$1&amp;BS$1&amp;$A208)</f>
        <v>0</v>
      </c>
      <c r="BT208" cm="1">
        <f t="array" aca="1" ref="BT208" ca="1">INDIRECT($A$1&amp;BT$1&amp;$A208)</f>
        <v>0</v>
      </c>
      <c r="BU208" cm="1">
        <f t="array" aca="1" ref="BU208" ca="1">INDIRECT($A$1&amp;BU$1&amp;$A208)</f>
        <v>0</v>
      </c>
    </row>
    <row r="209" spans="1:73" x14ac:dyDescent="0.35">
      <c r="A209" s="65">
        <f t="shared" si="33"/>
        <v>194</v>
      </c>
      <c r="C209" t="str" cm="1">
        <f t="array" aca="1" ref="C209" ca="1">INDIRECT($A$1&amp;C$1&amp;$A209)</f>
        <v>marche_diabo</v>
      </c>
      <c r="D209">
        <f t="shared" ca="1" si="42"/>
        <v>0</v>
      </c>
      <c r="E209">
        <f t="shared" ca="1" si="42"/>
        <v>0</v>
      </c>
      <c r="F209">
        <f t="shared" ca="1" si="42"/>
        <v>0</v>
      </c>
      <c r="G209">
        <f t="shared" ca="1" si="42"/>
        <v>0</v>
      </c>
      <c r="H209">
        <f t="shared" ca="1" si="42"/>
        <v>0</v>
      </c>
      <c r="I209">
        <f t="shared" ca="1" si="42"/>
        <v>0</v>
      </c>
      <c r="J209">
        <f t="shared" ca="1" si="42"/>
        <v>0</v>
      </c>
      <c r="K209">
        <f t="shared" ca="1" si="42"/>
        <v>0</v>
      </c>
      <c r="L209">
        <f t="shared" ca="1" si="42"/>
        <v>0</v>
      </c>
      <c r="M209">
        <f t="shared" ca="1" si="42"/>
        <v>0</v>
      </c>
      <c r="N209">
        <f t="shared" ca="1" si="42"/>
        <v>0</v>
      </c>
      <c r="P209" t="str" cm="1">
        <f t="array" aca="1" ref="P209" ca="1">INDIRECT($A$1&amp;P$1&amp;$A209)</f>
        <v>disponible</v>
      </c>
      <c r="Q209" cm="1">
        <f t="array" aca="1" ref="Q209" ca="1">INDIRECT($A$1&amp;Q$1&amp;$A209)</f>
        <v>0</v>
      </c>
      <c r="R209" cm="1">
        <f t="array" aca="1" ref="R209" ca="1">INDIRECT($A$1&amp;R$1&amp;$A209)</f>
        <v>0</v>
      </c>
      <c r="S209" cm="1">
        <f t="array" aca="1" ref="S209" ca="1">INDIRECT($A$1&amp;S$1&amp;$A209)</f>
        <v>0</v>
      </c>
      <c r="T209" cm="1">
        <f t="array" aca="1" ref="T209" ca="1">INDIRECT($A$1&amp;T$1&amp;$A209)</f>
        <v>0</v>
      </c>
      <c r="U209" cm="1">
        <f t="array" aca="1" ref="U209" ca="1">INDIRECT($A$1&amp;U$1&amp;$A209)</f>
        <v>0</v>
      </c>
      <c r="V209" cm="1">
        <f t="array" aca="1" ref="V209" ca="1">INDIRECT($A$1&amp;V$1&amp;$A209)</f>
        <v>0</v>
      </c>
      <c r="W209" cm="1">
        <f t="array" aca="1" ref="W209" ca="1">INDIRECT($A$1&amp;W$1&amp;$A209)</f>
        <v>0</v>
      </c>
      <c r="X209" cm="1">
        <f t="array" aca="1" ref="X209" ca="1">INDIRECT($A$1&amp;X$1&amp;$A209)</f>
        <v>0</v>
      </c>
      <c r="Y209" cm="1">
        <f t="array" aca="1" ref="Y209" ca="1">INDIRECT($A$1&amp;Y$1&amp;$A209)</f>
        <v>0</v>
      </c>
      <c r="Z209" t="str" cm="1">
        <f t="array" aca="1" ref="Z209" ca="1">INDIRECT($A$1&amp;Z$1&amp;$A209)</f>
        <v>peudisponible</v>
      </c>
      <c r="AA209" t="str" cm="1">
        <f t="array" aca="1" ref="AA209" ca="1">INDIRECT($A$1&amp;AA$1&amp;$A209)</f>
        <v>peudisponible</v>
      </c>
      <c r="AB209" t="str" cm="1">
        <f t="array" aca="1" ref="AB209" ca="1">INDIRECT($A$1&amp;AB$1&amp;$A209)</f>
        <v>disponible</v>
      </c>
      <c r="AC209" t="str" cm="1">
        <f t="array" aca="1" ref="AC209" ca="1">INDIRECT($A$1&amp;AC$1&amp;$A209)</f>
        <v>disponible</v>
      </c>
      <c r="AD209" t="str" cm="1">
        <f t="array" aca="1" ref="AD209" ca="1">INDIRECT($A$1&amp;AD$1&amp;$A209)</f>
        <v>disponible</v>
      </c>
      <c r="AE209" t="str" cm="1">
        <f t="array" aca="1" ref="AE209" ca="1">INDIRECT($A$1&amp;AE$1&amp;$A209)</f>
        <v>disponible</v>
      </c>
      <c r="AF209" t="str" cm="1">
        <f t="array" aca="1" ref="AF209" ca="1">INDIRECT($A$1&amp;AF$1&amp;$A209)</f>
        <v>disponible</v>
      </c>
      <c r="AG209" cm="1">
        <f t="array" aca="1" ref="AG209" ca="1">INDIRECT($A$1&amp;AG$1&amp;$A209)</f>
        <v>0</v>
      </c>
      <c r="AH209" cm="1">
        <f t="array" aca="1" ref="AH209" ca="1">INDIRECT($A$1&amp;AH$1&amp;$A209)</f>
        <v>0</v>
      </c>
      <c r="AI209" cm="1">
        <f t="array" aca="1" ref="AI209" ca="1">INDIRECT($A$1&amp;AI$1&amp;$A209)</f>
        <v>0</v>
      </c>
      <c r="AJ209" cm="1">
        <f t="array" aca="1" ref="AJ209" ca="1">INDIRECT($A$1&amp;AJ$1&amp;$A209)</f>
        <v>0</v>
      </c>
      <c r="AK209" cm="1">
        <f t="array" aca="1" ref="AK209" ca="1">INDIRECT($A$1&amp;AK$1&amp;$A209)</f>
        <v>0</v>
      </c>
      <c r="AM209">
        <f t="shared" ca="1" si="43"/>
        <v>0</v>
      </c>
      <c r="AN209">
        <f t="shared" ca="1" si="43"/>
        <v>0</v>
      </c>
      <c r="AO209">
        <f t="shared" ca="1" si="43"/>
        <v>0</v>
      </c>
      <c r="AP209">
        <f t="shared" ca="1" si="43"/>
        <v>0</v>
      </c>
      <c r="AQ209">
        <f t="shared" ca="1" si="43"/>
        <v>0</v>
      </c>
      <c r="AR209">
        <f t="shared" ca="1" si="43"/>
        <v>0</v>
      </c>
      <c r="AS209">
        <f t="shared" ca="1" si="43"/>
        <v>0</v>
      </c>
      <c r="AU209" cm="1">
        <f t="array" aca="1" ref="AU209" ca="1">INDIRECT($A$1&amp;AU$1&amp;$A209)</f>
        <v>0</v>
      </c>
      <c r="AV209" cm="1">
        <f t="array" aca="1" ref="AV209" ca="1">INDIRECT($A$1&amp;AV$1&amp;$A209)</f>
        <v>0</v>
      </c>
      <c r="AW209" cm="1">
        <f t="array" aca="1" ref="AW209" ca="1">INDIRECT($A$1&amp;AW$1&amp;$A209)</f>
        <v>0</v>
      </c>
      <c r="AX209" cm="1">
        <f t="array" aca="1" ref="AX209" ca="1">INDIRECT($A$1&amp;AX$1&amp;$A209)</f>
        <v>0</v>
      </c>
      <c r="AY209" cm="1">
        <f t="array" aca="1" ref="AY209" ca="1">INDIRECT($A$1&amp;AY$1&amp;$A209)</f>
        <v>0</v>
      </c>
      <c r="AZ209" cm="1">
        <f t="array" aca="1" ref="AZ209" ca="1">INDIRECT($A$1&amp;AZ$1&amp;$A209)</f>
        <v>0</v>
      </c>
      <c r="BA209" cm="1">
        <f t="array" aca="1" ref="BA209" ca="1">INDIRECT($A$1&amp;BA$1&amp;$A209)</f>
        <v>0</v>
      </c>
      <c r="BB209" cm="1">
        <f t="array" aca="1" ref="BB209" ca="1">INDIRECT($A$1&amp;BB$1&amp;$A209)</f>
        <v>0</v>
      </c>
      <c r="BC209" cm="1">
        <f t="array" aca="1" ref="BC209" ca="1">INDIRECT($A$1&amp;BC$1&amp;$A209)</f>
        <v>0</v>
      </c>
      <c r="BD209" cm="1">
        <f t="array" aca="1" ref="BD209" ca="1">INDIRECT($A$1&amp;BD$1&amp;$A209)</f>
        <v>0</v>
      </c>
      <c r="BE209" cm="1">
        <f t="array" aca="1" ref="BE209" ca="1">INDIRECT($A$1&amp;BE$1&amp;$A209)</f>
        <v>0</v>
      </c>
      <c r="BF209" cm="1">
        <f t="array" aca="1" ref="BF209" ca="1">INDIRECT($A$1&amp;BF$1&amp;$A209)</f>
        <v>0</v>
      </c>
      <c r="BG209" cm="1">
        <f t="array" aca="1" ref="BG209" ca="1">INDIRECT($A$1&amp;BG$1&amp;$A209)</f>
        <v>0</v>
      </c>
      <c r="BH209" cm="1">
        <f t="array" aca="1" ref="BH209" ca="1">INDIRECT($A$1&amp;BH$1&amp;$A209)</f>
        <v>0</v>
      </c>
      <c r="BI209" cm="1">
        <f t="array" aca="1" ref="BI209" ca="1">INDIRECT($A$1&amp;BI$1&amp;$A209)</f>
        <v>0</v>
      </c>
      <c r="BJ209" cm="1">
        <f t="array" aca="1" ref="BJ209" ca="1">INDIRECT($A$1&amp;BJ$1&amp;$A209)</f>
        <v>0</v>
      </c>
      <c r="BK209" cm="1">
        <f t="array" aca="1" ref="BK209" ca="1">INDIRECT($A$1&amp;BK$1&amp;$A209)</f>
        <v>0</v>
      </c>
      <c r="BL209" cm="1">
        <f t="array" aca="1" ref="BL209" ca="1">INDIRECT($A$1&amp;BL$1&amp;$A209)</f>
        <v>0</v>
      </c>
      <c r="BM209" cm="1">
        <f t="array" aca="1" ref="BM209" ca="1">INDIRECT($A$1&amp;BM$1&amp;$A209)</f>
        <v>0</v>
      </c>
      <c r="BN209" cm="1">
        <f t="array" aca="1" ref="BN209" ca="1">INDIRECT($A$1&amp;BN$1&amp;$A209)</f>
        <v>0</v>
      </c>
      <c r="BO209" cm="1">
        <f t="array" aca="1" ref="BO209" ca="1">INDIRECT($A$1&amp;BO$1&amp;$A209)</f>
        <v>0</v>
      </c>
      <c r="BP209" cm="1">
        <f t="array" aca="1" ref="BP209" ca="1">INDIRECT($A$1&amp;BP$1&amp;$A209)</f>
        <v>0</v>
      </c>
      <c r="BQ209" cm="1">
        <f t="array" aca="1" ref="BQ209" ca="1">INDIRECT($A$1&amp;BQ$1&amp;$A209)</f>
        <v>0</v>
      </c>
      <c r="BR209" cm="1">
        <f t="array" aca="1" ref="BR209" ca="1">INDIRECT($A$1&amp;BR$1&amp;$A209)</f>
        <v>0</v>
      </c>
      <c r="BS209" cm="1">
        <f t="array" aca="1" ref="BS209" ca="1">INDIRECT($A$1&amp;BS$1&amp;$A209)</f>
        <v>0</v>
      </c>
      <c r="BT209" cm="1">
        <f t="array" aca="1" ref="BT209" ca="1">INDIRECT($A$1&amp;BT$1&amp;$A209)</f>
        <v>0</v>
      </c>
      <c r="BU209" cm="1">
        <f t="array" aca="1" ref="BU209" ca="1">INDIRECT($A$1&amp;BU$1&amp;$A209)</f>
        <v>0</v>
      </c>
    </row>
    <row r="210" spans="1:73" x14ac:dyDescent="0.35">
      <c r="A210" s="65">
        <f t="shared" si="33"/>
        <v>195</v>
      </c>
      <c r="C210" t="str" cm="1">
        <f t="array" aca="1" ref="C210" ca="1">INDIRECT($A$1&amp;C$1&amp;$A210)</f>
        <v>marche_diabo</v>
      </c>
      <c r="D210">
        <f t="shared" ca="1" si="42"/>
        <v>0</v>
      </c>
      <c r="E210">
        <f t="shared" ca="1" si="42"/>
        <v>0</v>
      </c>
      <c r="F210">
        <f t="shared" ca="1" si="42"/>
        <v>0</v>
      </c>
      <c r="G210">
        <f t="shared" ca="1" si="42"/>
        <v>0</v>
      </c>
      <c r="H210">
        <f t="shared" ca="1" si="42"/>
        <v>0</v>
      </c>
      <c r="I210">
        <f t="shared" ca="1" si="42"/>
        <v>0</v>
      </c>
      <c r="J210">
        <f t="shared" ca="1" si="42"/>
        <v>0</v>
      </c>
      <c r="K210">
        <f t="shared" ca="1" si="42"/>
        <v>0</v>
      </c>
      <c r="L210">
        <f t="shared" ca="1" si="42"/>
        <v>0</v>
      </c>
      <c r="M210">
        <f t="shared" ca="1" si="42"/>
        <v>0</v>
      </c>
      <c r="N210">
        <f t="shared" ca="1" si="42"/>
        <v>0</v>
      </c>
      <c r="P210" cm="1">
        <f t="array" aca="1" ref="P210" ca="1">INDIRECT($A$1&amp;P$1&amp;$A210)</f>
        <v>0</v>
      </c>
      <c r="Q210" cm="1">
        <f t="array" aca="1" ref="Q210" ca="1">INDIRECT($A$1&amp;Q$1&amp;$A210)</f>
        <v>0</v>
      </c>
      <c r="R210" cm="1">
        <f t="array" aca="1" ref="R210" ca="1">INDIRECT($A$1&amp;R$1&amp;$A210)</f>
        <v>0</v>
      </c>
      <c r="S210" cm="1">
        <f t="array" aca="1" ref="S210" ca="1">INDIRECT($A$1&amp;S$1&amp;$A210)</f>
        <v>0</v>
      </c>
      <c r="T210" cm="1">
        <f t="array" aca="1" ref="T210" ca="1">INDIRECT($A$1&amp;T$1&amp;$A210)</f>
        <v>0</v>
      </c>
      <c r="U210" cm="1">
        <f t="array" aca="1" ref="U210" ca="1">INDIRECT($A$1&amp;U$1&amp;$A210)</f>
        <v>0</v>
      </c>
      <c r="V210" cm="1">
        <f t="array" aca="1" ref="V210" ca="1">INDIRECT($A$1&amp;V$1&amp;$A210)</f>
        <v>0</v>
      </c>
      <c r="W210" cm="1">
        <f t="array" aca="1" ref="W210" ca="1">INDIRECT($A$1&amp;W$1&amp;$A210)</f>
        <v>0</v>
      </c>
      <c r="X210" cm="1">
        <f t="array" aca="1" ref="X210" ca="1">INDIRECT($A$1&amp;X$1&amp;$A210)</f>
        <v>0</v>
      </c>
      <c r="Y210" cm="1">
        <f t="array" aca="1" ref="Y210" ca="1">INDIRECT($A$1&amp;Y$1&amp;$A210)</f>
        <v>0</v>
      </c>
      <c r="Z210" t="str" cm="1">
        <f t="array" aca="1" ref="Z210" ca="1">INDIRECT($A$1&amp;Z$1&amp;$A210)</f>
        <v>peudisponible</v>
      </c>
      <c r="AA210" t="str" cm="1">
        <f t="array" aca="1" ref="AA210" ca="1">INDIRECT($A$1&amp;AA$1&amp;$A210)</f>
        <v>peudisponible</v>
      </c>
      <c r="AB210" cm="1">
        <f t="array" aca="1" ref="AB210" ca="1">INDIRECT($A$1&amp;AB$1&amp;$A210)</f>
        <v>0</v>
      </c>
      <c r="AC210" cm="1">
        <f t="array" aca="1" ref="AC210" ca="1">INDIRECT($A$1&amp;AC$1&amp;$A210)</f>
        <v>0</v>
      </c>
      <c r="AD210" cm="1">
        <f t="array" aca="1" ref="AD210" ca="1">INDIRECT($A$1&amp;AD$1&amp;$A210)</f>
        <v>0</v>
      </c>
      <c r="AE210" cm="1">
        <f t="array" aca="1" ref="AE210" ca="1">INDIRECT($A$1&amp;AE$1&amp;$A210)</f>
        <v>0</v>
      </c>
      <c r="AF210" t="str" cm="1">
        <f t="array" aca="1" ref="AF210" ca="1">INDIRECT($A$1&amp;AF$1&amp;$A210)</f>
        <v>disponible</v>
      </c>
      <c r="AG210" cm="1">
        <f t="array" aca="1" ref="AG210" ca="1">INDIRECT($A$1&amp;AG$1&amp;$A210)</f>
        <v>0</v>
      </c>
      <c r="AH210" cm="1">
        <f t="array" aca="1" ref="AH210" ca="1">INDIRECT($A$1&amp;AH$1&amp;$A210)</f>
        <v>0</v>
      </c>
      <c r="AI210" t="str" cm="1">
        <f t="array" aca="1" ref="AI210" ca="1">INDIRECT($A$1&amp;AI$1&amp;$A210)</f>
        <v>disponible</v>
      </c>
      <c r="AJ210" cm="1">
        <f t="array" aca="1" ref="AJ210" ca="1">INDIRECT($A$1&amp;AJ$1&amp;$A210)</f>
        <v>0</v>
      </c>
      <c r="AK210" t="str" cm="1">
        <f t="array" aca="1" ref="AK210" ca="1">INDIRECT($A$1&amp;AK$1&amp;$A210)</f>
        <v>disponible</v>
      </c>
      <c r="AM210">
        <f t="shared" ca="1" si="43"/>
        <v>0</v>
      </c>
      <c r="AN210">
        <f t="shared" ca="1" si="43"/>
        <v>0</v>
      </c>
      <c r="AO210">
        <f t="shared" ca="1" si="43"/>
        <v>0</v>
      </c>
      <c r="AP210">
        <f t="shared" ca="1" si="43"/>
        <v>0</v>
      </c>
      <c r="AQ210">
        <f t="shared" ca="1" si="43"/>
        <v>0</v>
      </c>
      <c r="AR210">
        <f t="shared" ca="1" si="43"/>
        <v>0</v>
      </c>
      <c r="AS210">
        <f t="shared" ca="1" si="43"/>
        <v>0</v>
      </c>
      <c r="AU210" cm="1">
        <f t="array" aca="1" ref="AU210" ca="1">INDIRECT($A$1&amp;AU$1&amp;$A210)</f>
        <v>0</v>
      </c>
      <c r="AV210" cm="1">
        <f t="array" aca="1" ref="AV210" ca="1">INDIRECT($A$1&amp;AV$1&amp;$A210)</f>
        <v>0</v>
      </c>
      <c r="AW210" cm="1">
        <f t="array" aca="1" ref="AW210" ca="1">INDIRECT($A$1&amp;AW$1&amp;$A210)</f>
        <v>0</v>
      </c>
      <c r="AX210" cm="1">
        <f t="array" aca="1" ref="AX210" ca="1">INDIRECT($A$1&amp;AX$1&amp;$A210)</f>
        <v>0</v>
      </c>
      <c r="AY210" cm="1">
        <f t="array" aca="1" ref="AY210" ca="1">INDIRECT($A$1&amp;AY$1&amp;$A210)</f>
        <v>0</v>
      </c>
      <c r="AZ210" cm="1">
        <f t="array" aca="1" ref="AZ210" ca="1">INDIRECT($A$1&amp;AZ$1&amp;$A210)</f>
        <v>0</v>
      </c>
      <c r="BA210" cm="1">
        <f t="array" aca="1" ref="BA210" ca="1">INDIRECT($A$1&amp;BA$1&amp;$A210)</f>
        <v>0</v>
      </c>
      <c r="BB210" cm="1">
        <f t="array" aca="1" ref="BB210" ca="1">INDIRECT($A$1&amp;BB$1&amp;$A210)</f>
        <v>0</v>
      </c>
      <c r="BC210" cm="1">
        <f t="array" aca="1" ref="BC210" ca="1">INDIRECT($A$1&amp;BC$1&amp;$A210)</f>
        <v>0</v>
      </c>
      <c r="BD210" cm="1">
        <f t="array" aca="1" ref="BD210" ca="1">INDIRECT($A$1&amp;BD$1&amp;$A210)</f>
        <v>0</v>
      </c>
      <c r="BE210" cm="1">
        <f t="array" aca="1" ref="BE210" ca="1">INDIRECT($A$1&amp;BE$1&amp;$A210)</f>
        <v>0</v>
      </c>
      <c r="BF210" cm="1">
        <f t="array" aca="1" ref="BF210" ca="1">INDIRECT($A$1&amp;BF$1&amp;$A210)</f>
        <v>0</v>
      </c>
      <c r="BG210" cm="1">
        <f t="array" aca="1" ref="BG210" ca="1">INDIRECT($A$1&amp;BG$1&amp;$A210)</f>
        <v>0</v>
      </c>
      <c r="BH210" cm="1">
        <f t="array" aca="1" ref="BH210" ca="1">INDIRECT($A$1&amp;BH$1&amp;$A210)</f>
        <v>0</v>
      </c>
      <c r="BI210" cm="1">
        <f t="array" aca="1" ref="BI210" ca="1">INDIRECT($A$1&amp;BI$1&amp;$A210)</f>
        <v>0</v>
      </c>
      <c r="BJ210" cm="1">
        <f t="array" aca="1" ref="BJ210" ca="1">INDIRECT($A$1&amp;BJ$1&amp;$A210)</f>
        <v>0</v>
      </c>
      <c r="BK210" cm="1">
        <f t="array" aca="1" ref="BK210" ca="1">INDIRECT($A$1&amp;BK$1&amp;$A210)</f>
        <v>0</v>
      </c>
      <c r="BL210" cm="1">
        <f t="array" aca="1" ref="BL210" ca="1">INDIRECT($A$1&amp;BL$1&amp;$A210)</f>
        <v>0</v>
      </c>
      <c r="BM210" cm="1">
        <f t="array" aca="1" ref="BM210" ca="1">INDIRECT($A$1&amp;BM$1&amp;$A210)</f>
        <v>0</v>
      </c>
      <c r="BN210" cm="1">
        <f t="array" aca="1" ref="BN210" ca="1">INDIRECT($A$1&amp;BN$1&amp;$A210)</f>
        <v>0</v>
      </c>
      <c r="BO210" cm="1">
        <f t="array" aca="1" ref="BO210" ca="1">INDIRECT($A$1&amp;BO$1&amp;$A210)</f>
        <v>0</v>
      </c>
      <c r="BP210" cm="1">
        <f t="array" aca="1" ref="BP210" ca="1">INDIRECT($A$1&amp;BP$1&amp;$A210)</f>
        <v>0</v>
      </c>
      <c r="BQ210" cm="1">
        <f t="array" aca="1" ref="BQ210" ca="1">INDIRECT($A$1&amp;BQ$1&amp;$A210)</f>
        <v>0</v>
      </c>
      <c r="BR210" cm="1">
        <f t="array" aca="1" ref="BR210" ca="1">INDIRECT($A$1&amp;BR$1&amp;$A210)</f>
        <v>0</v>
      </c>
      <c r="BS210" cm="1">
        <f t="array" aca="1" ref="BS210" ca="1">INDIRECT($A$1&amp;BS$1&amp;$A210)</f>
        <v>0</v>
      </c>
      <c r="BT210" cm="1">
        <f t="array" aca="1" ref="BT210" ca="1">INDIRECT($A$1&amp;BT$1&amp;$A210)</f>
        <v>0</v>
      </c>
      <c r="BU210" cm="1">
        <f t="array" aca="1" ref="BU210" ca="1">INDIRECT($A$1&amp;BU$1&amp;$A210)</f>
        <v>0</v>
      </c>
    </row>
    <row r="211" spans="1:73" x14ac:dyDescent="0.35">
      <c r="A211" s="65">
        <f t="shared" si="33"/>
        <v>196</v>
      </c>
      <c r="C211" t="str" cm="1">
        <f t="array" aca="1" ref="C211" ca="1">INDIRECT($A$1&amp;C$1&amp;$A211)</f>
        <v>marche_tibga</v>
      </c>
      <c r="D211">
        <f t="shared" ca="1" si="42"/>
        <v>0</v>
      </c>
      <c r="E211">
        <f t="shared" ca="1" si="42"/>
        <v>0</v>
      </c>
      <c r="F211">
        <f t="shared" ca="1" si="42"/>
        <v>0</v>
      </c>
      <c r="G211">
        <f t="shared" ca="1" si="42"/>
        <v>0</v>
      </c>
      <c r="H211">
        <f t="shared" ca="1" si="42"/>
        <v>0</v>
      </c>
      <c r="I211">
        <f t="shared" ca="1" si="42"/>
        <v>0</v>
      </c>
      <c r="J211">
        <f t="shared" ca="1" si="42"/>
        <v>0</v>
      </c>
      <c r="K211">
        <f t="shared" ca="1" si="42"/>
        <v>0</v>
      </c>
      <c r="L211">
        <f t="shared" ca="1" si="42"/>
        <v>0</v>
      </c>
      <c r="M211">
        <f t="shared" ca="1" si="42"/>
        <v>0</v>
      </c>
      <c r="N211">
        <f t="shared" ca="1" si="42"/>
        <v>0</v>
      </c>
      <c r="P211" t="str" cm="1">
        <f t="array" aca="1" ref="P211" ca="1">INDIRECT($A$1&amp;P$1&amp;$A211)</f>
        <v>peudisponible</v>
      </c>
      <c r="Q211" cm="1">
        <f t="array" aca="1" ref="Q211" ca="1">INDIRECT($A$1&amp;Q$1&amp;$A211)</f>
        <v>0</v>
      </c>
      <c r="R211" cm="1">
        <f t="array" aca="1" ref="R211" ca="1">INDIRECT($A$1&amp;R$1&amp;$A211)</f>
        <v>0</v>
      </c>
      <c r="S211" cm="1">
        <f t="array" aca="1" ref="S211" ca="1">INDIRECT($A$1&amp;S$1&amp;$A211)</f>
        <v>0</v>
      </c>
      <c r="T211" cm="1">
        <f t="array" aca="1" ref="T211" ca="1">INDIRECT($A$1&amp;T$1&amp;$A211)</f>
        <v>0</v>
      </c>
      <c r="U211" t="str" cm="1">
        <f t="array" aca="1" ref="U211" ca="1">INDIRECT($A$1&amp;U$1&amp;$A211)</f>
        <v>disponible</v>
      </c>
      <c r="V211" t="str" cm="1">
        <f t="array" aca="1" ref="V211" ca="1">INDIRECT($A$1&amp;V$1&amp;$A211)</f>
        <v>disponible</v>
      </c>
      <c r="W211" cm="1">
        <f t="array" aca="1" ref="W211" ca="1">INDIRECT($A$1&amp;W$1&amp;$A211)</f>
        <v>0</v>
      </c>
      <c r="X211" cm="1">
        <f t="array" aca="1" ref="X211" ca="1">INDIRECT($A$1&amp;X$1&amp;$A211)</f>
        <v>0</v>
      </c>
      <c r="Y211" cm="1">
        <f t="array" aca="1" ref="Y211" ca="1">INDIRECT($A$1&amp;Y$1&amp;$A211)</f>
        <v>0</v>
      </c>
      <c r="Z211" t="str" cm="1">
        <f t="array" aca="1" ref="Z211" ca="1">INDIRECT($A$1&amp;Z$1&amp;$A211)</f>
        <v>peudisponible</v>
      </c>
      <c r="AA211" t="str" cm="1">
        <f t="array" aca="1" ref="AA211" ca="1">INDIRECT($A$1&amp;AA$1&amp;$A211)</f>
        <v>disponible</v>
      </c>
      <c r="AB211" t="str" cm="1">
        <f t="array" aca="1" ref="AB211" ca="1">INDIRECT($A$1&amp;AB$1&amp;$A211)</f>
        <v>disponible</v>
      </c>
      <c r="AC211" cm="1">
        <f t="array" aca="1" ref="AC211" ca="1">INDIRECT($A$1&amp;AC$1&amp;$A211)</f>
        <v>0</v>
      </c>
      <c r="AD211" cm="1">
        <f t="array" aca="1" ref="AD211" ca="1">INDIRECT($A$1&amp;AD$1&amp;$A211)</f>
        <v>0</v>
      </c>
      <c r="AE211" t="str" cm="1">
        <f t="array" aca="1" ref="AE211" ca="1">INDIRECT($A$1&amp;AE$1&amp;$A211)</f>
        <v>peudisponible</v>
      </c>
      <c r="AF211" cm="1">
        <f t="array" aca="1" ref="AF211" ca="1">INDIRECT($A$1&amp;AF$1&amp;$A211)</f>
        <v>0</v>
      </c>
      <c r="AG211" cm="1">
        <f t="array" aca="1" ref="AG211" ca="1">INDIRECT($A$1&amp;AG$1&amp;$A211)</f>
        <v>0</v>
      </c>
      <c r="AH211" cm="1">
        <f t="array" aca="1" ref="AH211" ca="1">INDIRECT($A$1&amp;AH$1&amp;$A211)</f>
        <v>0</v>
      </c>
      <c r="AI211" cm="1">
        <f t="array" aca="1" ref="AI211" ca="1">INDIRECT($A$1&amp;AI$1&amp;$A211)</f>
        <v>0</v>
      </c>
      <c r="AJ211" cm="1">
        <f t="array" aca="1" ref="AJ211" ca="1">INDIRECT($A$1&amp;AJ$1&amp;$A211)</f>
        <v>0</v>
      </c>
      <c r="AK211" cm="1">
        <f t="array" aca="1" ref="AK211" ca="1">INDIRECT($A$1&amp;AK$1&amp;$A211)</f>
        <v>0</v>
      </c>
      <c r="AM211">
        <f t="shared" ca="1" si="43"/>
        <v>0</v>
      </c>
      <c r="AN211">
        <f t="shared" ca="1" si="43"/>
        <v>0</v>
      </c>
      <c r="AO211">
        <f t="shared" ca="1" si="43"/>
        <v>0</v>
      </c>
      <c r="AP211">
        <f t="shared" ca="1" si="43"/>
        <v>0</v>
      </c>
      <c r="AQ211">
        <f t="shared" ca="1" si="43"/>
        <v>0</v>
      </c>
      <c r="AR211">
        <f t="shared" ca="1" si="43"/>
        <v>0</v>
      </c>
      <c r="AS211">
        <f t="shared" ca="1" si="43"/>
        <v>0</v>
      </c>
      <c r="AU211" cm="1">
        <f t="array" aca="1" ref="AU211" ca="1">INDIRECT($A$1&amp;AU$1&amp;$A211)</f>
        <v>0</v>
      </c>
      <c r="AV211" cm="1">
        <f t="array" aca="1" ref="AV211" ca="1">INDIRECT($A$1&amp;AV$1&amp;$A211)</f>
        <v>0</v>
      </c>
      <c r="AW211" cm="1">
        <f t="array" aca="1" ref="AW211" ca="1">INDIRECT($A$1&amp;AW$1&amp;$A211)</f>
        <v>0</v>
      </c>
      <c r="AX211" cm="1">
        <f t="array" aca="1" ref="AX211" ca="1">INDIRECT($A$1&amp;AX$1&amp;$A211)</f>
        <v>0</v>
      </c>
      <c r="AY211" cm="1">
        <f t="array" aca="1" ref="AY211" ca="1">INDIRECT($A$1&amp;AY$1&amp;$A211)</f>
        <v>0</v>
      </c>
      <c r="AZ211" cm="1">
        <f t="array" aca="1" ref="AZ211" ca="1">INDIRECT($A$1&amp;AZ$1&amp;$A211)</f>
        <v>0</v>
      </c>
      <c r="BA211" cm="1">
        <f t="array" aca="1" ref="BA211" ca="1">INDIRECT($A$1&amp;BA$1&amp;$A211)</f>
        <v>0</v>
      </c>
      <c r="BB211" cm="1">
        <f t="array" aca="1" ref="BB211" ca="1">INDIRECT($A$1&amp;BB$1&amp;$A211)</f>
        <v>0</v>
      </c>
      <c r="BC211" cm="1">
        <f t="array" aca="1" ref="BC211" ca="1">INDIRECT($A$1&amp;BC$1&amp;$A211)</f>
        <v>0</v>
      </c>
      <c r="BD211" cm="1">
        <f t="array" aca="1" ref="BD211" ca="1">INDIRECT($A$1&amp;BD$1&amp;$A211)</f>
        <v>0</v>
      </c>
      <c r="BE211" cm="1">
        <f t="array" aca="1" ref="BE211" ca="1">INDIRECT($A$1&amp;BE$1&amp;$A211)</f>
        <v>0</v>
      </c>
      <c r="BF211" cm="1">
        <f t="array" aca="1" ref="BF211" ca="1">INDIRECT($A$1&amp;BF$1&amp;$A211)</f>
        <v>0</v>
      </c>
      <c r="BG211" cm="1">
        <f t="array" aca="1" ref="BG211" ca="1">INDIRECT($A$1&amp;BG$1&amp;$A211)</f>
        <v>0</v>
      </c>
      <c r="BH211" cm="1">
        <f t="array" aca="1" ref="BH211" ca="1">INDIRECT($A$1&amp;BH$1&amp;$A211)</f>
        <v>0</v>
      </c>
      <c r="BI211" cm="1">
        <f t="array" aca="1" ref="BI211" ca="1">INDIRECT($A$1&amp;BI$1&amp;$A211)</f>
        <v>0</v>
      </c>
      <c r="BJ211" cm="1">
        <f t="array" aca="1" ref="BJ211" ca="1">INDIRECT($A$1&amp;BJ$1&amp;$A211)</f>
        <v>0</v>
      </c>
      <c r="BK211" cm="1">
        <f t="array" aca="1" ref="BK211" ca="1">INDIRECT($A$1&amp;BK$1&amp;$A211)</f>
        <v>0</v>
      </c>
      <c r="BL211" cm="1">
        <f t="array" aca="1" ref="BL211" ca="1">INDIRECT($A$1&amp;BL$1&amp;$A211)</f>
        <v>0</v>
      </c>
      <c r="BM211" cm="1">
        <f t="array" aca="1" ref="BM211" ca="1">INDIRECT($A$1&amp;BM$1&amp;$A211)</f>
        <v>0</v>
      </c>
      <c r="BN211" cm="1">
        <f t="array" aca="1" ref="BN211" ca="1">INDIRECT($A$1&amp;BN$1&amp;$A211)</f>
        <v>0</v>
      </c>
      <c r="BO211" cm="1">
        <f t="array" aca="1" ref="BO211" ca="1">INDIRECT($A$1&amp;BO$1&amp;$A211)</f>
        <v>0</v>
      </c>
      <c r="BP211" cm="1">
        <f t="array" aca="1" ref="BP211" ca="1">INDIRECT($A$1&amp;BP$1&amp;$A211)</f>
        <v>0</v>
      </c>
      <c r="BQ211" cm="1">
        <f t="array" aca="1" ref="BQ211" ca="1">INDIRECT($A$1&amp;BQ$1&amp;$A211)</f>
        <v>0</v>
      </c>
      <c r="BR211" cm="1">
        <f t="array" aca="1" ref="BR211" ca="1">INDIRECT($A$1&amp;BR$1&amp;$A211)</f>
        <v>0</v>
      </c>
      <c r="BS211" cm="1">
        <f t="array" aca="1" ref="BS211" ca="1">INDIRECT($A$1&amp;BS$1&amp;$A211)</f>
        <v>0</v>
      </c>
      <c r="BT211" cm="1">
        <f t="array" aca="1" ref="BT211" ca="1">INDIRECT($A$1&amp;BT$1&amp;$A211)</f>
        <v>0</v>
      </c>
      <c r="BU211" cm="1">
        <f t="array" aca="1" ref="BU211" ca="1">INDIRECT($A$1&amp;BU$1&amp;$A211)</f>
        <v>0</v>
      </c>
    </row>
    <row r="212" spans="1:73" x14ac:dyDescent="0.35">
      <c r="A212" s="65">
        <f t="shared" si="33"/>
        <v>197</v>
      </c>
      <c r="C212" t="str" cm="1">
        <f t="array" aca="1" ref="C212" ca="1">INDIRECT($A$1&amp;C$1&amp;$A212)</f>
        <v>marche_diabo</v>
      </c>
      <c r="D212">
        <f t="shared" ca="1" si="42"/>
        <v>0</v>
      </c>
      <c r="E212">
        <f t="shared" ca="1" si="42"/>
        <v>0</v>
      </c>
      <c r="F212">
        <f t="shared" ca="1" si="42"/>
        <v>0</v>
      </c>
      <c r="G212">
        <f t="shared" ca="1" si="42"/>
        <v>0</v>
      </c>
      <c r="H212">
        <f t="shared" ca="1" si="42"/>
        <v>0</v>
      </c>
      <c r="I212">
        <f t="shared" ca="1" si="42"/>
        <v>0</v>
      </c>
      <c r="J212">
        <f t="shared" ca="1" si="42"/>
        <v>0</v>
      </c>
      <c r="K212">
        <f t="shared" ca="1" si="42"/>
        <v>0</v>
      </c>
      <c r="L212">
        <f t="shared" ca="1" si="42"/>
        <v>0</v>
      </c>
      <c r="M212">
        <f t="shared" ca="1" si="42"/>
        <v>0</v>
      </c>
      <c r="N212">
        <f t="shared" ca="1" si="42"/>
        <v>0</v>
      </c>
      <c r="P212" t="str" cm="1">
        <f t="array" aca="1" ref="P212" ca="1">INDIRECT($A$1&amp;P$1&amp;$A212)</f>
        <v>disponible</v>
      </c>
      <c r="Q212" cm="1">
        <f t="array" aca="1" ref="Q212" ca="1">INDIRECT($A$1&amp;Q$1&amp;$A212)</f>
        <v>0</v>
      </c>
      <c r="R212" cm="1">
        <f t="array" aca="1" ref="R212" ca="1">INDIRECT($A$1&amp;R$1&amp;$A212)</f>
        <v>0</v>
      </c>
      <c r="S212" cm="1">
        <f t="array" aca="1" ref="S212" ca="1">INDIRECT($A$1&amp;S$1&amp;$A212)</f>
        <v>0</v>
      </c>
      <c r="T212" cm="1">
        <f t="array" aca="1" ref="T212" ca="1">INDIRECT($A$1&amp;T$1&amp;$A212)</f>
        <v>0</v>
      </c>
      <c r="U212" cm="1">
        <f t="array" aca="1" ref="U212" ca="1">INDIRECT($A$1&amp;U$1&amp;$A212)</f>
        <v>0</v>
      </c>
      <c r="V212" cm="1">
        <f t="array" aca="1" ref="V212" ca="1">INDIRECT($A$1&amp;V$1&amp;$A212)</f>
        <v>0</v>
      </c>
      <c r="W212" cm="1">
        <f t="array" aca="1" ref="W212" ca="1">INDIRECT($A$1&amp;W$1&amp;$A212)</f>
        <v>0</v>
      </c>
      <c r="X212" cm="1">
        <f t="array" aca="1" ref="X212" ca="1">INDIRECT($A$1&amp;X$1&amp;$A212)</f>
        <v>0</v>
      </c>
      <c r="Y212" cm="1">
        <f t="array" aca="1" ref="Y212" ca="1">INDIRECT($A$1&amp;Y$1&amp;$A212)</f>
        <v>0</v>
      </c>
      <c r="Z212" cm="1">
        <f t="array" aca="1" ref="Z212" ca="1">INDIRECT($A$1&amp;Z$1&amp;$A212)</f>
        <v>0</v>
      </c>
      <c r="AA212" cm="1">
        <f t="array" aca="1" ref="AA212" ca="1">INDIRECT($A$1&amp;AA$1&amp;$A212)</f>
        <v>0</v>
      </c>
      <c r="AB212" t="str" cm="1">
        <f t="array" aca="1" ref="AB212" ca="1">INDIRECT($A$1&amp;AB$1&amp;$A212)</f>
        <v>disponible</v>
      </c>
      <c r="AC212" t="str" cm="1">
        <f t="array" aca="1" ref="AC212" ca="1">INDIRECT($A$1&amp;AC$1&amp;$A212)</f>
        <v>disponible</v>
      </c>
      <c r="AD212" t="str" cm="1">
        <f t="array" aca="1" ref="AD212" ca="1">INDIRECT($A$1&amp;AD$1&amp;$A212)</f>
        <v>disponible</v>
      </c>
      <c r="AE212" t="str" cm="1">
        <f t="array" aca="1" ref="AE212" ca="1">INDIRECT($A$1&amp;AE$1&amp;$A212)</f>
        <v>disponible</v>
      </c>
      <c r="AF212" cm="1">
        <f t="array" aca="1" ref="AF212" ca="1">INDIRECT($A$1&amp;AF$1&amp;$A212)</f>
        <v>0</v>
      </c>
      <c r="AG212" cm="1">
        <f t="array" aca="1" ref="AG212" ca="1">INDIRECT($A$1&amp;AG$1&amp;$A212)</f>
        <v>0</v>
      </c>
      <c r="AH212" cm="1">
        <f t="array" aca="1" ref="AH212" ca="1">INDIRECT($A$1&amp;AH$1&amp;$A212)</f>
        <v>0</v>
      </c>
      <c r="AI212" cm="1">
        <f t="array" aca="1" ref="AI212" ca="1">INDIRECT($A$1&amp;AI$1&amp;$A212)</f>
        <v>0</v>
      </c>
      <c r="AJ212" t="str" cm="1">
        <f t="array" aca="1" ref="AJ212" ca="1">INDIRECT($A$1&amp;AJ$1&amp;$A212)</f>
        <v>disponible</v>
      </c>
      <c r="AK212" cm="1">
        <f t="array" aca="1" ref="AK212" ca="1">INDIRECT($A$1&amp;AK$1&amp;$A212)</f>
        <v>0</v>
      </c>
      <c r="AM212">
        <f t="shared" ca="1" si="43"/>
        <v>0</v>
      </c>
      <c r="AN212">
        <f t="shared" ca="1" si="43"/>
        <v>0</v>
      </c>
      <c r="AO212">
        <f t="shared" ca="1" si="43"/>
        <v>0</v>
      </c>
      <c r="AP212">
        <f t="shared" ca="1" si="43"/>
        <v>0</v>
      </c>
      <c r="AQ212">
        <f t="shared" ca="1" si="43"/>
        <v>0</v>
      </c>
      <c r="AR212">
        <f t="shared" ca="1" si="43"/>
        <v>0</v>
      </c>
      <c r="AS212">
        <f t="shared" ca="1" si="43"/>
        <v>0</v>
      </c>
      <c r="AU212" cm="1">
        <f t="array" aca="1" ref="AU212" ca="1">INDIRECT($A$1&amp;AU$1&amp;$A212)</f>
        <v>0</v>
      </c>
      <c r="AV212" cm="1">
        <f t="array" aca="1" ref="AV212" ca="1">INDIRECT($A$1&amp;AV$1&amp;$A212)</f>
        <v>0</v>
      </c>
      <c r="AW212" cm="1">
        <f t="array" aca="1" ref="AW212" ca="1">INDIRECT($A$1&amp;AW$1&amp;$A212)</f>
        <v>0</v>
      </c>
      <c r="AX212" cm="1">
        <f t="array" aca="1" ref="AX212" ca="1">INDIRECT($A$1&amp;AX$1&amp;$A212)</f>
        <v>0</v>
      </c>
      <c r="AY212" cm="1">
        <f t="array" aca="1" ref="AY212" ca="1">INDIRECT($A$1&amp;AY$1&amp;$A212)</f>
        <v>0</v>
      </c>
      <c r="AZ212" cm="1">
        <f t="array" aca="1" ref="AZ212" ca="1">INDIRECT($A$1&amp;AZ$1&amp;$A212)</f>
        <v>0</v>
      </c>
      <c r="BA212" cm="1">
        <f t="array" aca="1" ref="BA212" ca="1">INDIRECT($A$1&amp;BA$1&amp;$A212)</f>
        <v>0</v>
      </c>
      <c r="BB212" cm="1">
        <f t="array" aca="1" ref="BB212" ca="1">INDIRECT($A$1&amp;BB$1&amp;$A212)</f>
        <v>0</v>
      </c>
      <c r="BC212" cm="1">
        <f t="array" aca="1" ref="BC212" ca="1">INDIRECT($A$1&amp;BC$1&amp;$A212)</f>
        <v>0</v>
      </c>
      <c r="BD212" cm="1">
        <f t="array" aca="1" ref="BD212" ca="1">INDIRECT($A$1&amp;BD$1&amp;$A212)</f>
        <v>0</v>
      </c>
      <c r="BE212" cm="1">
        <f t="array" aca="1" ref="BE212" ca="1">INDIRECT($A$1&amp;BE$1&amp;$A212)</f>
        <v>0</v>
      </c>
      <c r="BF212" cm="1">
        <f t="array" aca="1" ref="BF212" ca="1">INDIRECT($A$1&amp;BF$1&amp;$A212)</f>
        <v>0</v>
      </c>
      <c r="BG212" cm="1">
        <f t="array" aca="1" ref="BG212" ca="1">INDIRECT($A$1&amp;BG$1&amp;$A212)</f>
        <v>0</v>
      </c>
      <c r="BH212" cm="1">
        <f t="array" aca="1" ref="BH212" ca="1">INDIRECT($A$1&amp;BH$1&amp;$A212)</f>
        <v>0</v>
      </c>
      <c r="BI212" cm="1">
        <f t="array" aca="1" ref="BI212" ca="1">INDIRECT($A$1&amp;BI$1&amp;$A212)</f>
        <v>0</v>
      </c>
      <c r="BJ212" cm="1">
        <f t="array" aca="1" ref="BJ212" ca="1">INDIRECT($A$1&amp;BJ$1&amp;$A212)</f>
        <v>0</v>
      </c>
      <c r="BK212" cm="1">
        <f t="array" aca="1" ref="BK212" ca="1">INDIRECT($A$1&amp;BK$1&amp;$A212)</f>
        <v>0</v>
      </c>
      <c r="BL212" cm="1">
        <f t="array" aca="1" ref="BL212" ca="1">INDIRECT($A$1&amp;BL$1&amp;$A212)</f>
        <v>0</v>
      </c>
      <c r="BM212" cm="1">
        <f t="array" aca="1" ref="BM212" ca="1">INDIRECT($A$1&amp;BM$1&amp;$A212)</f>
        <v>0</v>
      </c>
      <c r="BN212" cm="1">
        <f t="array" aca="1" ref="BN212" ca="1">INDIRECT($A$1&amp;BN$1&amp;$A212)</f>
        <v>0</v>
      </c>
      <c r="BO212" cm="1">
        <f t="array" aca="1" ref="BO212" ca="1">INDIRECT($A$1&amp;BO$1&amp;$A212)</f>
        <v>0</v>
      </c>
      <c r="BP212" cm="1">
        <f t="array" aca="1" ref="BP212" ca="1">INDIRECT($A$1&amp;BP$1&amp;$A212)</f>
        <v>0</v>
      </c>
      <c r="BQ212" cm="1">
        <f t="array" aca="1" ref="BQ212" ca="1">INDIRECT($A$1&amp;BQ$1&amp;$A212)</f>
        <v>0</v>
      </c>
      <c r="BR212" cm="1">
        <f t="array" aca="1" ref="BR212" ca="1">INDIRECT($A$1&amp;BR$1&amp;$A212)</f>
        <v>0</v>
      </c>
      <c r="BS212" cm="1">
        <f t="array" aca="1" ref="BS212" ca="1">INDIRECT($A$1&amp;BS$1&amp;$A212)</f>
        <v>0</v>
      </c>
      <c r="BT212" cm="1">
        <f t="array" aca="1" ref="BT212" ca="1">INDIRECT($A$1&amp;BT$1&amp;$A212)</f>
        <v>0</v>
      </c>
      <c r="BU212" cm="1">
        <f t="array" aca="1" ref="BU212" ca="1">INDIRECT($A$1&amp;BU$1&amp;$A212)</f>
        <v>0</v>
      </c>
    </row>
    <row r="213" spans="1:73" x14ac:dyDescent="0.35">
      <c r="A213" s="65">
        <f t="shared" si="33"/>
        <v>198</v>
      </c>
      <c r="C213" t="str" cm="1">
        <f t="array" aca="1" ref="C213" ca="1">INDIRECT($A$1&amp;C$1&amp;$A213)</f>
        <v>marche_diabo</v>
      </c>
      <c r="D213">
        <f t="shared" ca="1" si="42"/>
        <v>0</v>
      </c>
      <c r="E213">
        <f t="shared" ca="1" si="42"/>
        <v>0</v>
      </c>
      <c r="F213">
        <f t="shared" ca="1" si="42"/>
        <v>0</v>
      </c>
      <c r="G213">
        <f t="shared" ca="1" si="42"/>
        <v>0</v>
      </c>
      <c r="H213">
        <f t="shared" ca="1" si="42"/>
        <v>0</v>
      </c>
      <c r="I213">
        <f t="shared" ca="1" si="42"/>
        <v>0</v>
      </c>
      <c r="J213">
        <f t="shared" ca="1" si="42"/>
        <v>0</v>
      </c>
      <c r="K213">
        <f t="shared" ca="1" si="42"/>
        <v>0</v>
      </c>
      <c r="L213">
        <f t="shared" ca="1" si="42"/>
        <v>0</v>
      </c>
      <c r="M213">
        <f t="shared" ca="1" si="42"/>
        <v>0</v>
      </c>
      <c r="N213">
        <f t="shared" ca="1" si="42"/>
        <v>0</v>
      </c>
      <c r="P213" t="str" cm="1">
        <f t="array" aca="1" ref="P213" ca="1">INDIRECT($A$1&amp;P$1&amp;$A213)</f>
        <v>disponible</v>
      </c>
      <c r="Q213" cm="1">
        <f t="array" aca="1" ref="Q213" ca="1">INDIRECT($A$1&amp;Q$1&amp;$A213)</f>
        <v>0</v>
      </c>
      <c r="R213" cm="1">
        <f t="array" aca="1" ref="R213" ca="1">INDIRECT($A$1&amp;R$1&amp;$A213)</f>
        <v>0</v>
      </c>
      <c r="S213" cm="1">
        <f t="array" aca="1" ref="S213" ca="1">INDIRECT($A$1&amp;S$1&amp;$A213)</f>
        <v>0</v>
      </c>
      <c r="T213" cm="1">
        <f t="array" aca="1" ref="T213" ca="1">INDIRECT($A$1&amp;T$1&amp;$A213)</f>
        <v>0</v>
      </c>
      <c r="U213" cm="1">
        <f t="array" aca="1" ref="U213" ca="1">INDIRECT($A$1&amp;U$1&amp;$A213)</f>
        <v>0</v>
      </c>
      <c r="V213" cm="1">
        <f t="array" aca="1" ref="V213" ca="1">INDIRECT($A$1&amp;V$1&amp;$A213)</f>
        <v>0</v>
      </c>
      <c r="W213" cm="1">
        <f t="array" aca="1" ref="W213" ca="1">INDIRECT($A$1&amp;W$1&amp;$A213)</f>
        <v>0</v>
      </c>
      <c r="X213" cm="1">
        <f t="array" aca="1" ref="X213" ca="1">INDIRECT($A$1&amp;X$1&amp;$A213)</f>
        <v>0</v>
      </c>
      <c r="Y213" cm="1">
        <f t="array" aca="1" ref="Y213" ca="1">INDIRECT($A$1&amp;Y$1&amp;$A213)</f>
        <v>0</v>
      </c>
      <c r="Z213" cm="1">
        <f t="array" aca="1" ref="Z213" ca="1">INDIRECT($A$1&amp;Z$1&amp;$A213)</f>
        <v>0</v>
      </c>
      <c r="AA213" cm="1">
        <f t="array" aca="1" ref="AA213" ca="1">INDIRECT($A$1&amp;AA$1&amp;$A213)</f>
        <v>0</v>
      </c>
      <c r="AB213" t="str" cm="1">
        <f t="array" aca="1" ref="AB213" ca="1">INDIRECT($A$1&amp;AB$1&amp;$A213)</f>
        <v>disponible</v>
      </c>
      <c r="AC213" t="str" cm="1">
        <f t="array" aca="1" ref="AC213" ca="1">INDIRECT($A$1&amp;AC$1&amp;$A213)</f>
        <v>disponible</v>
      </c>
      <c r="AD213" t="str" cm="1">
        <f t="array" aca="1" ref="AD213" ca="1">INDIRECT($A$1&amp;AD$1&amp;$A213)</f>
        <v>disponible</v>
      </c>
      <c r="AE213" t="str" cm="1">
        <f t="array" aca="1" ref="AE213" ca="1">INDIRECT($A$1&amp;AE$1&amp;$A213)</f>
        <v>disponible</v>
      </c>
      <c r="AF213" cm="1">
        <f t="array" aca="1" ref="AF213" ca="1">INDIRECT($A$1&amp;AF$1&amp;$A213)</f>
        <v>0</v>
      </c>
      <c r="AG213" cm="1">
        <f t="array" aca="1" ref="AG213" ca="1">INDIRECT($A$1&amp;AG$1&amp;$A213)</f>
        <v>0</v>
      </c>
      <c r="AH213" cm="1">
        <f t="array" aca="1" ref="AH213" ca="1">INDIRECT($A$1&amp;AH$1&amp;$A213)</f>
        <v>0</v>
      </c>
      <c r="AI213" cm="1">
        <f t="array" aca="1" ref="AI213" ca="1">INDIRECT($A$1&amp;AI$1&amp;$A213)</f>
        <v>0</v>
      </c>
      <c r="AJ213" t="str" cm="1">
        <f t="array" aca="1" ref="AJ213" ca="1">INDIRECT($A$1&amp;AJ$1&amp;$A213)</f>
        <v>disponible</v>
      </c>
      <c r="AK213" cm="1">
        <f t="array" aca="1" ref="AK213" ca="1">INDIRECT($A$1&amp;AK$1&amp;$A213)</f>
        <v>0</v>
      </c>
      <c r="AM213">
        <f t="shared" ca="1" si="43"/>
        <v>0</v>
      </c>
      <c r="AN213">
        <f t="shared" ca="1" si="43"/>
        <v>0</v>
      </c>
      <c r="AO213">
        <f t="shared" ca="1" si="43"/>
        <v>0</v>
      </c>
      <c r="AP213">
        <f t="shared" ca="1" si="43"/>
        <v>0</v>
      </c>
      <c r="AQ213">
        <f t="shared" ca="1" si="43"/>
        <v>0</v>
      </c>
      <c r="AR213">
        <f t="shared" ca="1" si="43"/>
        <v>0</v>
      </c>
      <c r="AS213">
        <f t="shared" ca="1" si="43"/>
        <v>0</v>
      </c>
      <c r="AU213" cm="1">
        <f t="array" aca="1" ref="AU213" ca="1">INDIRECT($A$1&amp;AU$1&amp;$A213)</f>
        <v>0</v>
      </c>
      <c r="AV213" cm="1">
        <f t="array" aca="1" ref="AV213" ca="1">INDIRECT($A$1&amp;AV$1&amp;$A213)</f>
        <v>0</v>
      </c>
      <c r="AW213" cm="1">
        <f t="array" aca="1" ref="AW213" ca="1">INDIRECT($A$1&amp;AW$1&amp;$A213)</f>
        <v>0</v>
      </c>
      <c r="AX213" cm="1">
        <f t="array" aca="1" ref="AX213" ca="1">INDIRECT($A$1&amp;AX$1&amp;$A213)</f>
        <v>0</v>
      </c>
      <c r="AY213" cm="1">
        <f t="array" aca="1" ref="AY213" ca="1">INDIRECT($A$1&amp;AY$1&amp;$A213)</f>
        <v>0</v>
      </c>
      <c r="AZ213" cm="1">
        <f t="array" aca="1" ref="AZ213" ca="1">INDIRECT($A$1&amp;AZ$1&amp;$A213)</f>
        <v>0</v>
      </c>
      <c r="BA213" cm="1">
        <f t="array" aca="1" ref="BA213" ca="1">INDIRECT($A$1&amp;BA$1&amp;$A213)</f>
        <v>0</v>
      </c>
      <c r="BB213" cm="1">
        <f t="array" aca="1" ref="BB213" ca="1">INDIRECT($A$1&amp;BB$1&amp;$A213)</f>
        <v>0</v>
      </c>
      <c r="BC213" cm="1">
        <f t="array" aca="1" ref="BC213" ca="1">INDIRECT($A$1&amp;BC$1&amp;$A213)</f>
        <v>0</v>
      </c>
      <c r="BD213" cm="1">
        <f t="array" aca="1" ref="BD213" ca="1">INDIRECT($A$1&amp;BD$1&amp;$A213)</f>
        <v>0</v>
      </c>
      <c r="BE213" cm="1">
        <f t="array" aca="1" ref="BE213" ca="1">INDIRECT($A$1&amp;BE$1&amp;$A213)</f>
        <v>0</v>
      </c>
      <c r="BF213" cm="1">
        <f t="array" aca="1" ref="BF213" ca="1">INDIRECT($A$1&amp;BF$1&amp;$A213)</f>
        <v>0</v>
      </c>
      <c r="BG213" cm="1">
        <f t="array" aca="1" ref="BG213" ca="1">INDIRECT($A$1&amp;BG$1&amp;$A213)</f>
        <v>0</v>
      </c>
      <c r="BH213" cm="1">
        <f t="array" aca="1" ref="BH213" ca="1">INDIRECT($A$1&amp;BH$1&amp;$A213)</f>
        <v>0</v>
      </c>
      <c r="BI213" cm="1">
        <f t="array" aca="1" ref="BI213" ca="1">INDIRECT($A$1&amp;BI$1&amp;$A213)</f>
        <v>0</v>
      </c>
      <c r="BJ213" cm="1">
        <f t="array" aca="1" ref="BJ213" ca="1">INDIRECT($A$1&amp;BJ$1&amp;$A213)</f>
        <v>0</v>
      </c>
      <c r="BK213" cm="1">
        <f t="array" aca="1" ref="BK213" ca="1">INDIRECT($A$1&amp;BK$1&amp;$A213)</f>
        <v>0</v>
      </c>
      <c r="BL213" cm="1">
        <f t="array" aca="1" ref="BL213" ca="1">INDIRECT($A$1&amp;BL$1&amp;$A213)</f>
        <v>0</v>
      </c>
      <c r="BM213" cm="1">
        <f t="array" aca="1" ref="BM213" ca="1">INDIRECT($A$1&amp;BM$1&amp;$A213)</f>
        <v>0</v>
      </c>
      <c r="BN213" cm="1">
        <f t="array" aca="1" ref="BN213" ca="1">INDIRECT($A$1&amp;BN$1&amp;$A213)</f>
        <v>0</v>
      </c>
      <c r="BO213" cm="1">
        <f t="array" aca="1" ref="BO213" ca="1">INDIRECT($A$1&amp;BO$1&amp;$A213)</f>
        <v>0</v>
      </c>
      <c r="BP213" cm="1">
        <f t="array" aca="1" ref="BP213" ca="1">INDIRECT($A$1&amp;BP$1&amp;$A213)</f>
        <v>0</v>
      </c>
      <c r="BQ213" cm="1">
        <f t="array" aca="1" ref="BQ213" ca="1">INDIRECT($A$1&amp;BQ$1&amp;$A213)</f>
        <v>0</v>
      </c>
      <c r="BR213" cm="1">
        <f t="array" aca="1" ref="BR213" ca="1">INDIRECT($A$1&amp;BR$1&amp;$A213)</f>
        <v>0</v>
      </c>
      <c r="BS213" cm="1">
        <f t="array" aca="1" ref="BS213" ca="1">INDIRECT($A$1&amp;BS$1&amp;$A213)</f>
        <v>0</v>
      </c>
      <c r="BT213" cm="1">
        <f t="array" aca="1" ref="BT213" ca="1">INDIRECT($A$1&amp;BT$1&amp;$A213)</f>
        <v>0</v>
      </c>
      <c r="BU213" cm="1">
        <f t="array" aca="1" ref="BU213" ca="1">INDIRECT($A$1&amp;BU$1&amp;$A213)</f>
        <v>0</v>
      </c>
    </row>
    <row r="214" spans="1:73" x14ac:dyDescent="0.35">
      <c r="A214" s="65">
        <f t="shared" si="33"/>
        <v>199</v>
      </c>
      <c r="C214" t="str" cm="1">
        <f t="array" aca="1" ref="C214" ca="1">INDIRECT($A$1&amp;C$1&amp;$A214)</f>
        <v>marche_diabo</v>
      </c>
      <c r="D214">
        <f t="shared" ca="1" si="42"/>
        <v>0</v>
      </c>
      <c r="E214">
        <f t="shared" ca="1" si="42"/>
        <v>0</v>
      </c>
      <c r="F214">
        <f t="shared" ca="1" si="42"/>
        <v>0</v>
      </c>
      <c r="G214">
        <f t="shared" ca="1" si="42"/>
        <v>0</v>
      </c>
      <c r="H214">
        <f t="shared" ca="1" si="42"/>
        <v>0</v>
      </c>
      <c r="I214">
        <f t="shared" ca="1" si="42"/>
        <v>0</v>
      </c>
      <c r="J214">
        <f t="shared" ca="1" si="42"/>
        <v>0</v>
      </c>
      <c r="K214">
        <f t="shared" ca="1" si="42"/>
        <v>0</v>
      </c>
      <c r="L214">
        <f t="shared" ca="1" si="42"/>
        <v>0</v>
      </c>
      <c r="M214">
        <f t="shared" ca="1" si="42"/>
        <v>0</v>
      </c>
      <c r="N214">
        <f t="shared" ca="1" si="42"/>
        <v>0</v>
      </c>
      <c r="P214" cm="1">
        <f t="array" aca="1" ref="P214" ca="1">INDIRECT($A$1&amp;P$1&amp;$A214)</f>
        <v>0</v>
      </c>
      <c r="Q214" cm="1">
        <f t="array" aca="1" ref="Q214" ca="1">INDIRECT($A$1&amp;Q$1&amp;$A214)</f>
        <v>0</v>
      </c>
      <c r="R214" cm="1">
        <f t="array" aca="1" ref="R214" ca="1">INDIRECT($A$1&amp;R$1&amp;$A214)</f>
        <v>0</v>
      </c>
      <c r="S214" cm="1">
        <f t="array" aca="1" ref="S214" ca="1">INDIRECT($A$1&amp;S$1&amp;$A214)</f>
        <v>0</v>
      </c>
      <c r="T214" cm="1">
        <f t="array" aca="1" ref="T214" ca="1">INDIRECT($A$1&amp;T$1&amp;$A214)</f>
        <v>0</v>
      </c>
      <c r="U214" cm="1">
        <f t="array" aca="1" ref="U214" ca="1">INDIRECT($A$1&amp;U$1&amp;$A214)</f>
        <v>0</v>
      </c>
      <c r="V214" cm="1">
        <f t="array" aca="1" ref="V214" ca="1">INDIRECT($A$1&amp;V$1&amp;$A214)</f>
        <v>0</v>
      </c>
      <c r="W214" cm="1">
        <f t="array" aca="1" ref="W214" ca="1">INDIRECT($A$1&amp;W$1&amp;$A214)</f>
        <v>0</v>
      </c>
      <c r="X214" cm="1">
        <f t="array" aca="1" ref="X214" ca="1">INDIRECT($A$1&amp;X$1&amp;$A214)</f>
        <v>0</v>
      </c>
      <c r="Y214" cm="1">
        <f t="array" aca="1" ref="Y214" ca="1">INDIRECT($A$1&amp;Y$1&amp;$A214)</f>
        <v>0</v>
      </c>
      <c r="Z214" cm="1">
        <f t="array" aca="1" ref="Z214" ca="1">INDIRECT($A$1&amp;Z$1&amp;$A214)</f>
        <v>0</v>
      </c>
      <c r="AA214" cm="1">
        <f t="array" aca="1" ref="AA214" ca="1">INDIRECT($A$1&amp;AA$1&amp;$A214)</f>
        <v>0</v>
      </c>
      <c r="AB214" cm="1">
        <f t="array" aca="1" ref="AB214" ca="1">INDIRECT($A$1&amp;AB$1&amp;$A214)</f>
        <v>0</v>
      </c>
      <c r="AC214" cm="1">
        <f t="array" aca="1" ref="AC214" ca="1">INDIRECT($A$1&amp;AC$1&amp;$A214)</f>
        <v>0</v>
      </c>
      <c r="AD214" cm="1">
        <f t="array" aca="1" ref="AD214" ca="1">INDIRECT($A$1&amp;AD$1&amp;$A214)</f>
        <v>0</v>
      </c>
      <c r="AE214" cm="1">
        <f t="array" aca="1" ref="AE214" ca="1">INDIRECT($A$1&amp;AE$1&amp;$A214)</f>
        <v>0</v>
      </c>
      <c r="AF214" cm="1">
        <f t="array" aca="1" ref="AF214" ca="1">INDIRECT($A$1&amp;AF$1&amp;$A214)</f>
        <v>0</v>
      </c>
      <c r="AG214" t="str" cm="1">
        <f t="array" aca="1" ref="AG214" ca="1">INDIRECT($A$1&amp;AG$1&amp;$A214)</f>
        <v>disponible</v>
      </c>
      <c r="AH214" cm="1">
        <f t="array" aca="1" ref="AH214" ca="1">INDIRECT($A$1&amp;AH$1&amp;$A214)</f>
        <v>0</v>
      </c>
      <c r="AI214" cm="1">
        <f t="array" aca="1" ref="AI214" ca="1">INDIRECT($A$1&amp;AI$1&amp;$A214)</f>
        <v>0</v>
      </c>
      <c r="AJ214" t="str" cm="1">
        <f t="array" aca="1" ref="AJ214" ca="1">INDIRECT($A$1&amp;AJ$1&amp;$A214)</f>
        <v>disponible</v>
      </c>
      <c r="AK214" cm="1">
        <f t="array" aca="1" ref="AK214" ca="1">INDIRECT($A$1&amp;AK$1&amp;$A214)</f>
        <v>0</v>
      </c>
      <c r="AM214">
        <f t="shared" ca="1" si="43"/>
        <v>0</v>
      </c>
      <c r="AN214">
        <f t="shared" ca="1" si="43"/>
        <v>0</v>
      </c>
      <c r="AO214">
        <f t="shared" ca="1" si="43"/>
        <v>0</v>
      </c>
      <c r="AP214">
        <f t="shared" ca="1" si="43"/>
        <v>0</v>
      </c>
      <c r="AQ214">
        <f t="shared" ca="1" si="43"/>
        <v>0</v>
      </c>
      <c r="AR214">
        <f t="shared" ca="1" si="43"/>
        <v>0</v>
      </c>
      <c r="AS214">
        <f t="shared" ca="1" si="43"/>
        <v>0</v>
      </c>
      <c r="AU214" cm="1">
        <f t="array" aca="1" ref="AU214" ca="1">INDIRECT($A$1&amp;AU$1&amp;$A214)</f>
        <v>0</v>
      </c>
      <c r="AV214" cm="1">
        <f t="array" aca="1" ref="AV214" ca="1">INDIRECT($A$1&amp;AV$1&amp;$A214)</f>
        <v>0</v>
      </c>
      <c r="AW214" cm="1">
        <f t="array" aca="1" ref="AW214" ca="1">INDIRECT($A$1&amp;AW$1&amp;$A214)</f>
        <v>0</v>
      </c>
      <c r="AX214" cm="1">
        <f t="array" aca="1" ref="AX214" ca="1">INDIRECT($A$1&amp;AX$1&amp;$A214)</f>
        <v>0</v>
      </c>
      <c r="AY214" cm="1">
        <f t="array" aca="1" ref="AY214" ca="1">INDIRECT($A$1&amp;AY$1&amp;$A214)</f>
        <v>0</v>
      </c>
      <c r="AZ214" cm="1">
        <f t="array" aca="1" ref="AZ214" ca="1">INDIRECT($A$1&amp;AZ$1&amp;$A214)</f>
        <v>0</v>
      </c>
      <c r="BA214" cm="1">
        <f t="array" aca="1" ref="BA214" ca="1">INDIRECT($A$1&amp;BA$1&amp;$A214)</f>
        <v>0</v>
      </c>
      <c r="BB214" cm="1">
        <f t="array" aca="1" ref="BB214" ca="1">INDIRECT($A$1&amp;BB$1&amp;$A214)</f>
        <v>0</v>
      </c>
      <c r="BC214" cm="1">
        <f t="array" aca="1" ref="BC214" ca="1">INDIRECT($A$1&amp;BC$1&amp;$A214)</f>
        <v>0</v>
      </c>
      <c r="BD214" cm="1">
        <f t="array" aca="1" ref="BD214" ca="1">INDIRECT($A$1&amp;BD$1&amp;$A214)</f>
        <v>0</v>
      </c>
      <c r="BE214" cm="1">
        <f t="array" aca="1" ref="BE214" ca="1">INDIRECT($A$1&amp;BE$1&amp;$A214)</f>
        <v>0</v>
      </c>
      <c r="BF214" cm="1">
        <f t="array" aca="1" ref="BF214" ca="1">INDIRECT($A$1&amp;BF$1&amp;$A214)</f>
        <v>0</v>
      </c>
      <c r="BG214" cm="1">
        <f t="array" aca="1" ref="BG214" ca="1">INDIRECT($A$1&amp;BG$1&amp;$A214)</f>
        <v>0</v>
      </c>
      <c r="BH214" cm="1">
        <f t="array" aca="1" ref="BH214" ca="1">INDIRECT($A$1&amp;BH$1&amp;$A214)</f>
        <v>0</v>
      </c>
      <c r="BI214" cm="1">
        <f t="array" aca="1" ref="BI214" ca="1">INDIRECT($A$1&amp;BI$1&amp;$A214)</f>
        <v>0</v>
      </c>
      <c r="BJ214" cm="1">
        <f t="array" aca="1" ref="BJ214" ca="1">INDIRECT($A$1&amp;BJ$1&amp;$A214)</f>
        <v>0</v>
      </c>
      <c r="BK214" cm="1">
        <f t="array" aca="1" ref="BK214" ca="1">INDIRECT($A$1&amp;BK$1&amp;$A214)</f>
        <v>0</v>
      </c>
      <c r="BL214" cm="1">
        <f t="array" aca="1" ref="BL214" ca="1">INDIRECT($A$1&amp;BL$1&amp;$A214)</f>
        <v>0</v>
      </c>
      <c r="BM214" cm="1">
        <f t="array" aca="1" ref="BM214" ca="1">INDIRECT($A$1&amp;BM$1&amp;$A214)</f>
        <v>0</v>
      </c>
      <c r="BN214" cm="1">
        <f t="array" aca="1" ref="BN214" ca="1">INDIRECT($A$1&amp;BN$1&amp;$A214)</f>
        <v>0</v>
      </c>
      <c r="BO214" cm="1">
        <f t="array" aca="1" ref="BO214" ca="1">INDIRECT($A$1&amp;BO$1&amp;$A214)</f>
        <v>0</v>
      </c>
      <c r="BP214" cm="1">
        <f t="array" aca="1" ref="BP214" ca="1">INDIRECT($A$1&amp;BP$1&amp;$A214)</f>
        <v>0</v>
      </c>
      <c r="BQ214" cm="1">
        <f t="array" aca="1" ref="BQ214" ca="1">INDIRECT($A$1&amp;BQ$1&amp;$A214)</f>
        <v>0</v>
      </c>
      <c r="BR214" cm="1">
        <f t="array" aca="1" ref="BR214" ca="1">INDIRECT($A$1&amp;BR$1&amp;$A214)</f>
        <v>0</v>
      </c>
      <c r="BS214" cm="1">
        <f t="array" aca="1" ref="BS214" ca="1">INDIRECT($A$1&amp;BS$1&amp;$A214)</f>
        <v>0</v>
      </c>
      <c r="BT214" cm="1">
        <f t="array" aca="1" ref="BT214" ca="1">INDIRECT($A$1&amp;BT$1&amp;$A214)</f>
        <v>0</v>
      </c>
      <c r="BU214" cm="1">
        <f t="array" aca="1" ref="BU214" ca="1">INDIRECT($A$1&amp;BU$1&amp;$A214)</f>
        <v>0</v>
      </c>
    </row>
    <row r="215" spans="1:73" x14ac:dyDescent="0.35">
      <c r="A215" s="65">
        <f t="shared" si="33"/>
        <v>200</v>
      </c>
      <c r="C215" t="str" cm="1">
        <f t="array" aca="1" ref="C215" ca="1">INDIRECT($A$1&amp;C$1&amp;$A215)</f>
        <v>marche_diabo</v>
      </c>
      <c r="D215">
        <f t="shared" ca="1" si="42"/>
        <v>0</v>
      </c>
      <c r="E215">
        <f t="shared" ca="1" si="42"/>
        <v>0</v>
      </c>
      <c r="F215">
        <f t="shared" ca="1" si="42"/>
        <v>0</v>
      </c>
      <c r="G215">
        <f t="shared" ca="1" si="42"/>
        <v>0</v>
      </c>
      <c r="H215">
        <f t="shared" ca="1" si="42"/>
        <v>0</v>
      </c>
      <c r="I215">
        <f t="shared" ca="1" si="42"/>
        <v>0</v>
      </c>
      <c r="J215">
        <f t="shared" ca="1" si="42"/>
        <v>0</v>
      </c>
      <c r="K215">
        <f t="shared" ca="1" si="42"/>
        <v>0</v>
      </c>
      <c r="L215">
        <f t="shared" ca="1" si="42"/>
        <v>0</v>
      </c>
      <c r="M215">
        <f t="shared" ca="1" si="42"/>
        <v>0</v>
      </c>
      <c r="N215">
        <f t="shared" ca="1" si="42"/>
        <v>0</v>
      </c>
      <c r="P215" cm="1">
        <f t="array" aca="1" ref="P215" ca="1">INDIRECT($A$1&amp;P$1&amp;$A215)</f>
        <v>0</v>
      </c>
      <c r="Q215" cm="1">
        <f t="array" aca="1" ref="Q215" ca="1">INDIRECT($A$1&amp;Q$1&amp;$A215)</f>
        <v>0</v>
      </c>
      <c r="R215" cm="1">
        <f t="array" aca="1" ref="R215" ca="1">INDIRECT($A$1&amp;R$1&amp;$A215)</f>
        <v>0</v>
      </c>
      <c r="S215" t="str" cm="1">
        <f t="array" aca="1" ref="S215" ca="1">INDIRECT($A$1&amp;S$1&amp;$A215)</f>
        <v>disponible</v>
      </c>
      <c r="T215" cm="1">
        <f t="array" aca="1" ref="T215" ca="1">INDIRECT($A$1&amp;T$1&amp;$A215)</f>
        <v>0</v>
      </c>
      <c r="U215" t="str" cm="1">
        <f t="array" aca="1" ref="U215" ca="1">INDIRECT($A$1&amp;U$1&amp;$A215)</f>
        <v>disponible</v>
      </c>
      <c r="V215" cm="1">
        <f t="array" aca="1" ref="V215" ca="1">INDIRECT($A$1&amp;V$1&amp;$A215)</f>
        <v>0</v>
      </c>
      <c r="W215" cm="1">
        <f t="array" aca="1" ref="W215" ca="1">INDIRECT($A$1&amp;W$1&amp;$A215)</f>
        <v>0</v>
      </c>
      <c r="X215" cm="1">
        <f t="array" aca="1" ref="X215" ca="1">INDIRECT($A$1&amp;X$1&amp;$A215)</f>
        <v>0</v>
      </c>
      <c r="Y215" cm="1">
        <f t="array" aca="1" ref="Y215" ca="1">INDIRECT($A$1&amp;Y$1&amp;$A215)</f>
        <v>0</v>
      </c>
      <c r="Z215" cm="1">
        <f t="array" aca="1" ref="Z215" ca="1">INDIRECT($A$1&amp;Z$1&amp;$A215)</f>
        <v>0</v>
      </c>
      <c r="AA215" cm="1">
        <f t="array" aca="1" ref="AA215" ca="1">INDIRECT($A$1&amp;AA$1&amp;$A215)</f>
        <v>0</v>
      </c>
      <c r="AB215" cm="1">
        <f t="array" aca="1" ref="AB215" ca="1">INDIRECT($A$1&amp;AB$1&amp;$A215)</f>
        <v>0</v>
      </c>
      <c r="AC215" cm="1">
        <f t="array" aca="1" ref="AC215" ca="1">INDIRECT($A$1&amp;AC$1&amp;$A215)</f>
        <v>0</v>
      </c>
      <c r="AD215" cm="1">
        <f t="array" aca="1" ref="AD215" ca="1">INDIRECT($A$1&amp;AD$1&amp;$A215)</f>
        <v>0</v>
      </c>
      <c r="AE215" cm="1">
        <f t="array" aca="1" ref="AE215" ca="1">INDIRECT($A$1&amp;AE$1&amp;$A215)</f>
        <v>0</v>
      </c>
      <c r="AF215" cm="1">
        <f t="array" aca="1" ref="AF215" ca="1">INDIRECT($A$1&amp;AF$1&amp;$A215)</f>
        <v>0</v>
      </c>
      <c r="AG215" cm="1">
        <f t="array" aca="1" ref="AG215" ca="1">INDIRECT($A$1&amp;AG$1&amp;$A215)</f>
        <v>0</v>
      </c>
      <c r="AH215" cm="1">
        <f t="array" aca="1" ref="AH215" ca="1">INDIRECT($A$1&amp;AH$1&amp;$A215)</f>
        <v>0</v>
      </c>
      <c r="AI215" cm="1">
        <f t="array" aca="1" ref="AI215" ca="1">INDIRECT($A$1&amp;AI$1&amp;$A215)</f>
        <v>0</v>
      </c>
      <c r="AJ215" cm="1">
        <f t="array" aca="1" ref="AJ215" ca="1">INDIRECT($A$1&amp;AJ$1&amp;$A215)</f>
        <v>0</v>
      </c>
      <c r="AK215" cm="1">
        <f t="array" aca="1" ref="AK215" ca="1">INDIRECT($A$1&amp;AK$1&amp;$A215)</f>
        <v>0</v>
      </c>
      <c r="AM215">
        <f t="shared" ca="1" si="43"/>
        <v>0</v>
      </c>
      <c r="AN215">
        <f t="shared" ca="1" si="43"/>
        <v>0</v>
      </c>
      <c r="AO215">
        <f t="shared" ca="1" si="43"/>
        <v>0</v>
      </c>
      <c r="AP215">
        <f t="shared" ca="1" si="43"/>
        <v>0</v>
      </c>
      <c r="AQ215">
        <f t="shared" ca="1" si="43"/>
        <v>0</v>
      </c>
      <c r="AR215">
        <f t="shared" ca="1" si="43"/>
        <v>0</v>
      </c>
      <c r="AS215">
        <f t="shared" ca="1" si="43"/>
        <v>0</v>
      </c>
      <c r="AU215" cm="1">
        <f t="array" aca="1" ref="AU215" ca="1">INDIRECT($A$1&amp;AU$1&amp;$A215)</f>
        <v>0</v>
      </c>
      <c r="AV215" cm="1">
        <f t="array" aca="1" ref="AV215" ca="1">INDIRECT($A$1&amp;AV$1&amp;$A215)</f>
        <v>0</v>
      </c>
      <c r="AW215" cm="1">
        <f t="array" aca="1" ref="AW215" ca="1">INDIRECT($A$1&amp;AW$1&amp;$A215)</f>
        <v>0</v>
      </c>
      <c r="AX215" cm="1">
        <f t="array" aca="1" ref="AX215" ca="1">INDIRECT($A$1&amp;AX$1&amp;$A215)</f>
        <v>0</v>
      </c>
      <c r="AY215" cm="1">
        <f t="array" aca="1" ref="AY215" ca="1">INDIRECT($A$1&amp;AY$1&amp;$A215)</f>
        <v>0</v>
      </c>
      <c r="AZ215" cm="1">
        <f t="array" aca="1" ref="AZ215" ca="1">INDIRECT($A$1&amp;AZ$1&amp;$A215)</f>
        <v>0</v>
      </c>
      <c r="BA215" cm="1">
        <f t="array" aca="1" ref="BA215" ca="1">INDIRECT($A$1&amp;BA$1&amp;$A215)</f>
        <v>0</v>
      </c>
      <c r="BB215" cm="1">
        <f t="array" aca="1" ref="BB215" ca="1">INDIRECT($A$1&amp;BB$1&amp;$A215)</f>
        <v>0</v>
      </c>
      <c r="BC215" cm="1">
        <f t="array" aca="1" ref="BC215" ca="1">INDIRECT($A$1&amp;BC$1&amp;$A215)</f>
        <v>0</v>
      </c>
      <c r="BD215" cm="1">
        <f t="array" aca="1" ref="BD215" ca="1">INDIRECT($A$1&amp;BD$1&amp;$A215)</f>
        <v>0</v>
      </c>
      <c r="BE215" cm="1">
        <f t="array" aca="1" ref="BE215" ca="1">INDIRECT($A$1&amp;BE$1&amp;$A215)</f>
        <v>0</v>
      </c>
      <c r="BF215" cm="1">
        <f t="array" aca="1" ref="BF215" ca="1">INDIRECT($A$1&amp;BF$1&amp;$A215)</f>
        <v>0</v>
      </c>
      <c r="BG215" cm="1">
        <f t="array" aca="1" ref="BG215" ca="1">INDIRECT($A$1&amp;BG$1&amp;$A215)</f>
        <v>0</v>
      </c>
      <c r="BH215" cm="1">
        <f t="array" aca="1" ref="BH215" ca="1">INDIRECT($A$1&amp;BH$1&amp;$A215)</f>
        <v>0</v>
      </c>
      <c r="BI215" cm="1">
        <f t="array" aca="1" ref="BI215" ca="1">INDIRECT($A$1&amp;BI$1&amp;$A215)</f>
        <v>0</v>
      </c>
      <c r="BJ215" cm="1">
        <f t="array" aca="1" ref="BJ215" ca="1">INDIRECT($A$1&amp;BJ$1&amp;$A215)</f>
        <v>0</v>
      </c>
      <c r="BK215" cm="1">
        <f t="array" aca="1" ref="BK215" ca="1">INDIRECT($A$1&amp;BK$1&amp;$A215)</f>
        <v>0</v>
      </c>
      <c r="BL215" cm="1">
        <f t="array" aca="1" ref="BL215" ca="1">INDIRECT($A$1&amp;BL$1&amp;$A215)</f>
        <v>0</v>
      </c>
      <c r="BM215" cm="1">
        <f t="array" aca="1" ref="BM215" ca="1">INDIRECT($A$1&amp;BM$1&amp;$A215)</f>
        <v>0</v>
      </c>
      <c r="BN215" cm="1">
        <f t="array" aca="1" ref="BN215" ca="1">INDIRECT($A$1&amp;BN$1&amp;$A215)</f>
        <v>0</v>
      </c>
      <c r="BO215" cm="1">
        <f t="array" aca="1" ref="BO215" ca="1">INDIRECT($A$1&amp;BO$1&amp;$A215)</f>
        <v>0</v>
      </c>
      <c r="BP215" cm="1">
        <f t="array" aca="1" ref="BP215" ca="1">INDIRECT($A$1&amp;BP$1&amp;$A215)</f>
        <v>0</v>
      </c>
      <c r="BQ215" cm="1">
        <f t="array" aca="1" ref="BQ215" ca="1">INDIRECT($A$1&amp;BQ$1&amp;$A215)</f>
        <v>0</v>
      </c>
      <c r="BR215" cm="1">
        <f t="array" aca="1" ref="BR215" ca="1">INDIRECT($A$1&amp;BR$1&amp;$A215)</f>
        <v>0</v>
      </c>
      <c r="BS215" cm="1">
        <f t="array" aca="1" ref="BS215" ca="1">INDIRECT($A$1&amp;BS$1&amp;$A215)</f>
        <v>0</v>
      </c>
      <c r="BT215" cm="1">
        <f t="array" aca="1" ref="BT215" ca="1">INDIRECT($A$1&amp;BT$1&amp;$A215)</f>
        <v>0</v>
      </c>
      <c r="BU215" cm="1">
        <f t="array" aca="1" ref="BU215" ca="1">INDIRECT($A$1&amp;BU$1&amp;$A215)</f>
        <v>0</v>
      </c>
    </row>
    <row r="216" spans="1:73" x14ac:dyDescent="0.35">
      <c r="A216" s="65">
        <f t="shared" si="33"/>
        <v>201</v>
      </c>
      <c r="C216" t="str" cm="1">
        <f t="array" aca="1" ref="C216" ca="1">INDIRECT($A$1&amp;C$1&amp;$A216)</f>
        <v>marche_diabo</v>
      </c>
      <c r="D216">
        <f t="shared" ref="D216:N239" ca="1" si="44">IF(SUM(INDIRECT($A$1&amp;D$1&amp;$A216),INDIRECT($A$1&amp;D$2&amp;$A216),INDIRECT($A$1&amp;D$3&amp;$A216))&gt;0,1,0)</f>
        <v>0</v>
      </c>
      <c r="E216">
        <f t="shared" ca="1" si="44"/>
        <v>0</v>
      </c>
      <c r="F216">
        <f t="shared" ca="1" si="44"/>
        <v>0</v>
      </c>
      <c r="G216">
        <f t="shared" ca="1" si="44"/>
        <v>0</v>
      </c>
      <c r="H216">
        <f t="shared" ca="1" si="44"/>
        <v>0</v>
      </c>
      <c r="I216">
        <f t="shared" ca="1" si="44"/>
        <v>0</v>
      </c>
      <c r="J216">
        <f t="shared" ca="1" si="44"/>
        <v>0</v>
      </c>
      <c r="K216">
        <f t="shared" ca="1" si="44"/>
        <v>0</v>
      </c>
      <c r="L216">
        <f t="shared" ca="1" si="44"/>
        <v>0</v>
      </c>
      <c r="M216">
        <f t="shared" ca="1" si="44"/>
        <v>0</v>
      </c>
      <c r="N216">
        <f t="shared" ca="1" si="44"/>
        <v>0</v>
      </c>
      <c r="P216" cm="1">
        <f t="array" aca="1" ref="P216" ca="1">INDIRECT($A$1&amp;P$1&amp;$A216)</f>
        <v>0</v>
      </c>
      <c r="Q216" cm="1">
        <f t="array" aca="1" ref="Q216" ca="1">INDIRECT($A$1&amp;Q$1&amp;$A216)</f>
        <v>0</v>
      </c>
      <c r="R216" cm="1">
        <f t="array" aca="1" ref="R216" ca="1">INDIRECT($A$1&amp;R$1&amp;$A216)</f>
        <v>0</v>
      </c>
      <c r="S216" cm="1">
        <f t="array" aca="1" ref="S216" ca="1">INDIRECT($A$1&amp;S$1&amp;$A216)</f>
        <v>0</v>
      </c>
      <c r="T216" cm="1">
        <f t="array" aca="1" ref="T216" ca="1">INDIRECT($A$1&amp;T$1&amp;$A216)</f>
        <v>0</v>
      </c>
      <c r="U216" cm="1">
        <f t="array" aca="1" ref="U216" ca="1">INDIRECT($A$1&amp;U$1&amp;$A216)</f>
        <v>0</v>
      </c>
      <c r="V216" cm="1">
        <f t="array" aca="1" ref="V216" ca="1">INDIRECT($A$1&amp;V$1&amp;$A216)</f>
        <v>0</v>
      </c>
      <c r="W216" cm="1">
        <f t="array" aca="1" ref="W216" ca="1">INDIRECT($A$1&amp;W$1&amp;$A216)</f>
        <v>0</v>
      </c>
      <c r="X216" cm="1">
        <f t="array" aca="1" ref="X216" ca="1">INDIRECT($A$1&amp;X$1&amp;$A216)</f>
        <v>0</v>
      </c>
      <c r="Y216" cm="1">
        <f t="array" aca="1" ref="Y216" ca="1">INDIRECT($A$1&amp;Y$1&amp;$A216)</f>
        <v>0</v>
      </c>
      <c r="Z216" cm="1">
        <f t="array" aca="1" ref="Z216" ca="1">INDIRECT($A$1&amp;Z$1&amp;$A216)</f>
        <v>0</v>
      </c>
      <c r="AA216" cm="1">
        <f t="array" aca="1" ref="AA216" ca="1">INDIRECT($A$1&amp;AA$1&amp;$A216)</f>
        <v>0</v>
      </c>
      <c r="AB216" cm="1">
        <f t="array" aca="1" ref="AB216" ca="1">INDIRECT($A$1&amp;AB$1&amp;$A216)</f>
        <v>0</v>
      </c>
      <c r="AC216" cm="1">
        <f t="array" aca="1" ref="AC216" ca="1">INDIRECT($A$1&amp;AC$1&amp;$A216)</f>
        <v>0</v>
      </c>
      <c r="AD216" cm="1">
        <f t="array" aca="1" ref="AD216" ca="1">INDIRECT($A$1&amp;AD$1&amp;$A216)</f>
        <v>0</v>
      </c>
      <c r="AE216" cm="1">
        <f t="array" aca="1" ref="AE216" ca="1">INDIRECT($A$1&amp;AE$1&amp;$A216)</f>
        <v>0</v>
      </c>
      <c r="AF216" cm="1">
        <f t="array" aca="1" ref="AF216" ca="1">INDIRECT($A$1&amp;AF$1&amp;$A216)</f>
        <v>0</v>
      </c>
      <c r="AG216" t="str" cm="1">
        <f t="array" aca="1" ref="AG216" ca="1">INDIRECT($A$1&amp;AG$1&amp;$A216)</f>
        <v>disponible</v>
      </c>
      <c r="AH216" cm="1">
        <f t="array" aca="1" ref="AH216" ca="1">INDIRECT($A$1&amp;AH$1&amp;$A216)</f>
        <v>0</v>
      </c>
      <c r="AI216" cm="1">
        <f t="array" aca="1" ref="AI216" ca="1">INDIRECT($A$1&amp;AI$1&amp;$A216)</f>
        <v>0</v>
      </c>
      <c r="AJ216" cm="1">
        <f t="array" aca="1" ref="AJ216" ca="1">INDIRECT($A$1&amp;AJ$1&amp;$A216)</f>
        <v>0</v>
      </c>
      <c r="AK216" cm="1">
        <f t="array" aca="1" ref="AK216" ca="1">INDIRECT($A$1&amp;AK$1&amp;$A216)</f>
        <v>0</v>
      </c>
      <c r="AM216">
        <f t="shared" ca="1" si="43"/>
        <v>0</v>
      </c>
      <c r="AN216">
        <f t="shared" ca="1" si="43"/>
        <v>0</v>
      </c>
      <c r="AO216">
        <f t="shared" ca="1" si="43"/>
        <v>0</v>
      </c>
      <c r="AP216">
        <f t="shared" ca="1" si="43"/>
        <v>0</v>
      </c>
      <c r="AQ216">
        <f t="shared" ca="1" si="43"/>
        <v>0</v>
      </c>
      <c r="AR216">
        <f t="shared" ca="1" si="43"/>
        <v>0</v>
      </c>
      <c r="AS216">
        <f t="shared" ca="1" si="43"/>
        <v>0</v>
      </c>
      <c r="AU216" cm="1">
        <f t="array" aca="1" ref="AU216" ca="1">INDIRECT($A$1&amp;AU$1&amp;$A216)</f>
        <v>0</v>
      </c>
      <c r="AV216" cm="1">
        <f t="array" aca="1" ref="AV216" ca="1">INDIRECT($A$1&amp;AV$1&amp;$A216)</f>
        <v>0</v>
      </c>
      <c r="AW216" cm="1">
        <f t="array" aca="1" ref="AW216" ca="1">INDIRECT($A$1&amp;AW$1&amp;$A216)</f>
        <v>0</v>
      </c>
      <c r="AX216" cm="1">
        <f t="array" aca="1" ref="AX216" ca="1">INDIRECT($A$1&amp;AX$1&amp;$A216)</f>
        <v>0</v>
      </c>
      <c r="AY216" cm="1">
        <f t="array" aca="1" ref="AY216" ca="1">INDIRECT($A$1&amp;AY$1&amp;$A216)</f>
        <v>0</v>
      </c>
      <c r="AZ216" cm="1">
        <f t="array" aca="1" ref="AZ216" ca="1">INDIRECT($A$1&amp;AZ$1&amp;$A216)</f>
        <v>0</v>
      </c>
      <c r="BA216" cm="1">
        <f t="array" aca="1" ref="BA216" ca="1">INDIRECT($A$1&amp;BA$1&amp;$A216)</f>
        <v>0</v>
      </c>
      <c r="BB216" cm="1">
        <f t="array" aca="1" ref="BB216" ca="1">INDIRECT($A$1&amp;BB$1&amp;$A216)</f>
        <v>0</v>
      </c>
      <c r="BC216" cm="1">
        <f t="array" aca="1" ref="BC216" ca="1">INDIRECT($A$1&amp;BC$1&amp;$A216)</f>
        <v>0</v>
      </c>
      <c r="BD216" cm="1">
        <f t="array" aca="1" ref="BD216" ca="1">INDIRECT($A$1&amp;BD$1&amp;$A216)</f>
        <v>0</v>
      </c>
      <c r="BE216" cm="1">
        <f t="array" aca="1" ref="BE216" ca="1">INDIRECT($A$1&amp;BE$1&amp;$A216)</f>
        <v>0</v>
      </c>
      <c r="BF216" cm="1">
        <f t="array" aca="1" ref="BF216" ca="1">INDIRECT($A$1&amp;BF$1&amp;$A216)</f>
        <v>0</v>
      </c>
      <c r="BG216" cm="1">
        <f t="array" aca="1" ref="BG216" ca="1">INDIRECT($A$1&amp;BG$1&amp;$A216)</f>
        <v>0</v>
      </c>
      <c r="BH216" cm="1">
        <f t="array" aca="1" ref="BH216" ca="1">INDIRECT($A$1&amp;BH$1&amp;$A216)</f>
        <v>0</v>
      </c>
      <c r="BI216" cm="1">
        <f t="array" aca="1" ref="BI216" ca="1">INDIRECT($A$1&amp;BI$1&amp;$A216)</f>
        <v>0</v>
      </c>
      <c r="BJ216" cm="1">
        <f t="array" aca="1" ref="BJ216" ca="1">INDIRECT($A$1&amp;BJ$1&amp;$A216)</f>
        <v>0</v>
      </c>
      <c r="BK216" cm="1">
        <f t="array" aca="1" ref="BK216" ca="1">INDIRECT($A$1&amp;BK$1&amp;$A216)</f>
        <v>0</v>
      </c>
      <c r="BL216" cm="1">
        <f t="array" aca="1" ref="BL216" ca="1">INDIRECT($A$1&amp;BL$1&amp;$A216)</f>
        <v>0</v>
      </c>
      <c r="BM216" cm="1">
        <f t="array" aca="1" ref="BM216" ca="1">INDIRECT($A$1&amp;BM$1&amp;$A216)</f>
        <v>0</v>
      </c>
      <c r="BN216" cm="1">
        <f t="array" aca="1" ref="BN216" ca="1">INDIRECT($A$1&amp;BN$1&amp;$A216)</f>
        <v>0</v>
      </c>
      <c r="BO216" cm="1">
        <f t="array" aca="1" ref="BO216" ca="1">INDIRECT($A$1&amp;BO$1&amp;$A216)</f>
        <v>0</v>
      </c>
      <c r="BP216" cm="1">
        <f t="array" aca="1" ref="BP216" ca="1">INDIRECT($A$1&amp;BP$1&amp;$A216)</f>
        <v>0</v>
      </c>
      <c r="BQ216" cm="1">
        <f t="array" aca="1" ref="BQ216" ca="1">INDIRECT($A$1&amp;BQ$1&amp;$A216)</f>
        <v>0</v>
      </c>
      <c r="BR216" cm="1">
        <f t="array" aca="1" ref="BR216" ca="1">INDIRECT($A$1&amp;BR$1&amp;$A216)</f>
        <v>0</v>
      </c>
      <c r="BS216" cm="1">
        <f t="array" aca="1" ref="BS216" ca="1">INDIRECT($A$1&amp;BS$1&amp;$A216)</f>
        <v>0</v>
      </c>
      <c r="BT216" cm="1">
        <f t="array" aca="1" ref="BT216" ca="1">INDIRECT($A$1&amp;BT$1&amp;$A216)</f>
        <v>0</v>
      </c>
      <c r="BU216" cm="1">
        <f t="array" aca="1" ref="BU216" ca="1">INDIRECT($A$1&amp;BU$1&amp;$A216)</f>
        <v>0</v>
      </c>
    </row>
    <row r="217" spans="1:73" x14ac:dyDescent="0.35">
      <c r="A217" s="65">
        <f t="shared" si="33"/>
        <v>202</v>
      </c>
      <c r="C217" t="str" cm="1">
        <f t="array" aca="1" ref="C217" ca="1">INDIRECT($A$1&amp;C$1&amp;$A217)</f>
        <v>marche_diabo</v>
      </c>
      <c r="D217">
        <f t="shared" ca="1" si="44"/>
        <v>0</v>
      </c>
      <c r="E217">
        <f t="shared" ca="1" si="44"/>
        <v>0</v>
      </c>
      <c r="F217">
        <f t="shared" ca="1" si="44"/>
        <v>0</v>
      </c>
      <c r="G217">
        <f t="shared" ca="1" si="44"/>
        <v>0</v>
      </c>
      <c r="H217">
        <f t="shared" ca="1" si="44"/>
        <v>0</v>
      </c>
      <c r="I217">
        <f t="shared" ca="1" si="44"/>
        <v>0</v>
      </c>
      <c r="J217">
        <f t="shared" ca="1" si="44"/>
        <v>0</v>
      </c>
      <c r="K217">
        <f t="shared" ca="1" si="44"/>
        <v>0</v>
      </c>
      <c r="L217">
        <f t="shared" ca="1" si="44"/>
        <v>0</v>
      </c>
      <c r="M217">
        <f t="shared" ca="1" si="44"/>
        <v>0</v>
      </c>
      <c r="N217">
        <f t="shared" ca="1" si="44"/>
        <v>0</v>
      </c>
      <c r="P217" cm="1">
        <f t="array" aca="1" ref="P217" ca="1">INDIRECT($A$1&amp;P$1&amp;$A217)</f>
        <v>0</v>
      </c>
      <c r="Q217" cm="1">
        <f t="array" aca="1" ref="Q217" ca="1">INDIRECT($A$1&amp;Q$1&amp;$A217)</f>
        <v>0</v>
      </c>
      <c r="R217" cm="1">
        <f t="array" aca="1" ref="R217" ca="1">INDIRECT($A$1&amp;R$1&amp;$A217)</f>
        <v>0</v>
      </c>
      <c r="S217" cm="1">
        <f t="array" aca="1" ref="S217" ca="1">INDIRECT($A$1&amp;S$1&amp;$A217)</f>
        <v>0</v>
      </c>
      <c r="T217" cm="1">
        <f t="array" aca="1" ref="T217" ca="1">INDIRECT($A$1&amp;T$1&amp;$A217)</f>
        <v>0</v>
      </c>
      <c r="U217" t="str" cm="1">
        <f t="array" aca="1" ref="U217" ca="1">INDIRECT($A$1&amp;U$1&amp;$A217)</f>
        <v>disponible</v>
      </c>
      <c r="V217" cm="1">
        <f t="array" aca="1" ref="V217" ca="1">INDIRECT($A$1&amp;V$1&amp;$A217)</f>
        <v>0</v>
      </c>
      <c r="W217" cm="1">
        <f t="array" aca="1" ref="W217" ca="1">INDIRECT($A$1&amp;W$1&amp;$A217)</f>
        <v>0</v>
      </c>
      <c r="X217" cm="1">
        <f t="array" aca="1" ref="X217" ca="1">INDIRECT($A$1&amp;X$1&amp;$A217)</f>
        <v>0</v>
      </c>
      <c r="Y217" cm="1">
        <f t="array" aca="1" ref="Y217" ca="1">INDIRECT($A$1&amp;Y$1&amp;$A217)</f>
        <v>0</v>
      </c>
      <c r="Z217" cm="1">
        <f t="array" aca="1" ref="Z217" ca="1">INDIRECT($A$1&amp;Z$1&amp;$A217)</f>
        <v>0</v>
      </c>
      <c r="AA217" cm="1">
        <f t="array" aca="1" ref="AA217" ca="1">INDIRECT($A$1&amp;AA$1&amp;$A217)</f>
        <v>0</v>
      </c>
      <c r="AB217" cm="1">
        <f t="array" aca="1" ref="AB217" ca="1">INDIRECT($A$1&amp;AB$1&amp;$A217)</f>
        <v>0</v>
      </c>
      <c r="AC217" cm="1">
        <f t="array" aca="1" ref="AC217" ca="1">INDIRECT($A$1&amp;AC$1&amp;$A217)</f>
        <v>0</v>
      </c>
      <c r="AD217" cm="1">
        <f t="array" aca="1" ref="AD217" ca="1">INDIRECT($A$1&amp;AD$1&amp;$A217)</f>
        <v>0</v>
      </c>
      <c r="AE217" cm="1">
        <f t="array" aca="1" ref="AE217" ca="1">INDIRECT($A$1&amp;AE$1&amp;$A217)</f>
        <v>0</v>
      </c>
      <c r="AF217" cm="1">
        <f t="array" aca="1" ref="AF217" ca="1">INDIRECT($A$1&amp;AF$1&amp;$A217)</f>
        <v>0</v>
      </c>
      <c r="AG217" cm="1">
        <f t="array" aca="1" ref="AG217" ca="1">INDIRECT($A$1&amp;AG$1&amp;$A217)</f>
        <v>0</v>
      </c>
      <c r="AH217" cm="1">
        <f t="array" aca="1" ref="AH217" ca="1">INDIRECT($A$1&amp;AH$1&amp;$A217)</f>
        <v>0</v>
      </c>
      <c r="AI217" cm="1">
        <f t="array" aca="1" ref="AI217" ca="1">INDIRECT($A$1&amp;AI$1&amp;$A217)</f>
        <v>0</v>
      </c>
      <c r="AJ217" cm="1">
        <f t="array" aca="1" ref="AJ217" ca="1">INDIRECT($A$1&amp;AJ$1&amp;$A217)</f>
        <v>0</v>
      </c>
      <c r="AK217" cm="1">
        <f t="array" aca="1" ref="AK217" ca="1">INDIRECT($A$1&amp;AK$1&amp;$A217)</f>
        <v>0</v>
      </c>
      <c r="AM217">
        <f t="shared" ca="1" si="43"/>
        <v>0</v>
      </c>
      <c r="AN217">
        <f t="shared" ca="1" si="43"/>
        <v>0</v>
      </c>
      <c r="AO217">
        <f t="shared" ca="1" si="43"/>
        <v>0</v>
      </c>
      <c r="AP217">
        <f t="shared" ca="1" si="43"/>
        <v>0</v>
      </c>
      <c r="AQ217">
        <f t="shared" ca="1" si="43"/>
        <v>0</v>
      </c>
      <c r="AR217">
        <f t="shared" ca="1" si="43"/>
        <v>0</v>
      </c>
      <c r="AS217">
        <f t="shared" ca="1" si="43"/>
        <v>0</v>
      </c>
      <c r="AU217" cm="1">
        <f t="array" aca="1" ref="AU217" ca="1">INDIRECT($A$1&amp;AU$1&amp;$A217)</f>
        <v>0</v>
      </c>
      <c r="AV217" cm="1">
        <f t="array" aca="1" ref="AV217" ca="1">INDIRECT($A$1&amp;AV$1&amp;$A217)</f>
        <v>0</v>
      </c>
      <c r="AW217" cm="1">
        <f t="array" aca="1" ref="AW217" ca="1">INDIRECT($A$1&amp;AW$1&amp;$A217)</f>
        <v>0</v>
      </c>
      <c r="AX217" cm="1">
        <f t="array" aca="1" ref="AX217" ca="1">INDIRECT($A$1&amp;AX$1&amp;$A217)</f>
        <v>0</v>
      </c>
      <c r="AY217" cm="1">
        <f t="array" aca="1" ref="AY217" ca="1">INDIRECT($A$1&amp;AY$1&amp;$A217)</f>
        <v>0</v>
      </c>
      <c r="AZ217" cm="1">
        <f t="array" aca="1" ref="AZ217" ca="1">INDIRECT($A$1&amp;AZ$1&amp;$A217)</f>
        <v>0</v>
      </c>
      <c r="BA217" cm="1">
        <f t="array" aca="1" ref="BA217" ca="1">INDIRECT($A$1&amp;BA$1&amp;$A217)</f>
        <v>0</v>
      </c>
      <c r="BB217" cm="1">
        <f t="array" aca="1" ref="BB217" ca="1">INDIRECT($A$1&amp;BB$1&amp;$A217)</f>
        <v>0</v>
      </c>
      <c r="BC217" cm="1">
        <f t="array" aca="1" ref="BC217" ca="1">INDIRECT($A$1&amp;BC$1&amp;$A217)</f>
        <v>0</v>
      </c>
      <c r="BD217" cm="1">
        <f t="array" aca="1" ref="BD217" ca="1">INDIRECT($A$1&amp;BD$1&amp;$A217)</f>
        <v>0</v>
      </c>
      <c r="BE217" cm="1">
        <f t="array" aca="1" ref="BE217" ca="1">INDIRECT($A$1&amp;BE$1&amp;$A217)</f>
        <v>0</v>
      </c>
      <c r="BF217" cm="1">
        <f t="array" aca="1" ref="BF217" ca="1">INDIRECT($A$1&amp;BF$1&amp;$A217)</f>
        <v>0</v>
      </c>
      <c r="BG217" cm="1">
        <f t="array" aca="1" ref="BG217" ca="1">INDIRECT($A$1&amp;BG$1&amp;$A217)</f>
        <v>0</v>
      </c>
      <c r="BH217" cm="1">
        <f t="array" aca="1" ref="BH217" ca="1">INDIRECT($A$1&amp;BH$1&amp;$A217)</f>
        <v>0</v>
      </c>
      <c r="BI217" cm="1">
        <f t="array" aca="1" ref="BI217" ca="1">INDIRECT($A$1&amp;BI$1&amp;$A217)</f>
        <v>0</v>
      </c>
      <c r="BJ217" cm="1">
        <f t="array" aca="1" ref="BJ217" ca="1">INDIRECT($A$1&amp;BJ$1&amp;$A217)</f>
        <v>0</v>
      </c>
      <c r="BK217" cm="1">
        <f t="array" aca="1" ref="BK217" ca="1">INDIRECT($A$1&amp;BK$1&amp;$A217)</f>
        <v>0</v>
      </c>
      <c r="BL217" cm="1">
        <f t="array" aca="1" ref="BL217" ca="1">INDIRECT($A$1&amp;BL$1&amp;$A217)</f>
        <v>0</v>
      </c>
      <c r="BM217" cm="1">
        <f t="array" aca="1" ref="BM217" ca="1">INDIRECT($A$1&amp;BM$1&amp;$A217)</f>
        <v>0</v>
      </c>
      <c r="BN217" cm="1">
        <f t="array" aca="1" ref="BN217" ca="1">INDIRECT($A$1&amp;BN$1&amp;$A217)</f>
        <v>0</v>
      </c>
      <c r="BO217" cm="1">
        <f t="array" aca="1" ref="BO217" ca="1">INDIRECT($A$1&amp;BO$1&amp;$A217)</f>
        <v>0</v>
      </c>
      <c r="BP217" cm="1">
        <f t="array" aca="1" ref="BP217" ca="1">INDIRECT($A$1&amp;BP$1&amp;$A217)</f>
        <v>0</v>
      </c>
      <c r="BQ217" cm="1">
        <f t="array" aca="1" ref="BQ217" ca="1">INDIRECT($A$1&amp;BQ$1&amp;$A217)</f>
        <v>0</v>
      </c>
      <c r="BR217" cm="1">
        <f t="array" aca="1" ref="BR217" ca="1">INDIRECT($A$1&amp;BR$1&amp;$A217)</f>
        <v>0</v>
      </c>
      <c r="BS217" cm="1">
        <f t="array" aca="1" ref="BS217" ca="1">INDIRECT($A$1&amp;BS$1&amp;$A217)</f>
        <v>0</v>
      </c>
      <c r="BT217" cm="1">
        <f t="array" aca="1" ref="BT217" ca="1">INDIRECT($A$1&amp;BT$1&amp;$A217)</f>
        <v>0</v>
      </c>
      <c r="BU217" cm="1">
        <f t="array" aca="1" ref="BU217" ca="1">INDIRECT($A$1&amp;BU$1&amp;$A217)</f>
        <v>0</v>
      </c>
    </row>
    <row r="218" spans="1:73" x14ac:dyDescent="0.35">
      <c r="A218" s="65">
        <f t="shared" si="33"/>
        <v>203</v>
      </c>
      <c r="C218" t="str" cm="1">
        <f t="array" aca="1" ref="C218" ca="1">INDIRECT($A$1&amp;C$1&amp;$A218)</f>
        <v>marche_gayeri</v>
      </c>
      <c r="D218">
        <f t="shared" ca="1" si="44"/>
        <v>1</v>
      </c>
      <c r="E218">
        <f t="shared" ca="1" si="44"/>
        <v>0</v>
      </c>
      <c r="F218">
        <f t="shared" ca="1" si="44"/>
        <v>0</v>
      </c>
      <c r="G218">
        <f t="shared" ca="1" si="44"/>
        <v>0</v>
      </c>
      <c r="H218">
        <f t="shared" ca="1" si="44"/>
        <v>0</v>
      </c>
      <c r="I218">
        <f t="shared" ca="1" si="44"/>
        <v>1</v>
      </c>
      <c r="J218">
        <f t="shared" ca="1" si="44"/>
        <v>0</v>
      </c>
      <c r="K218">
        <f t="shared" ca="1" si="44"/>
        <v>0</v>
      </c>
      <c r="L218">
        <f t="shared" ca="1" si="44"/>
        <v>0</v>
      </c>
      <c r="M218">
        <f t="shared" ca="1" si="44"/>
        <v>0</v>
      </c>
      <c r="N218">
        <f t="shared" ca="1" si="44"/>
        <v>0</v>
      </c>
      <c r="P218" cm="1">
        <f t="array" aca="1" ref="P218" ca="1">INDIRECT($A$1&amp;P$1&amp;$A218)</f>
        <v>0</v>
      </c>
      <c r="Q218" cm="1">
        <f t="array" aca="1" ref="Q218" ca="1">INDIRECT($A$1&amp;Q$1&amp;$A218)</f>
        <v>0</v>
      </c>
      <c r="R218" t="str" cm="1">
        <f t="array" aca="1" ref="R218" ca="1">INDIRECT($A$1&amp;R$1&amp;$A218)</f>
        <v>peudisponible</v>
      </c>
      <c r="S218" cm="1">
        <f t="array" aca="1" ref="S218" ca="1">INDIRECT($A$1&amp;S$1&amp;$A218)</f>
        <v>0</v>
      </c>
      <c r="T218" cm="1">
        <f t="array" aca="1" ref="T218" ca="1">INDIRECT($A$1&amp;T$1&amp;$A218)</f>
        <v>0</v>
      </c>
      <c r="U218" cm="1">
        <f t="array" aca="1" ref="U218" ca="1">INDIRECT($A$1&amp;U$1&amp;$A218)</f>
        <v>0</v>
      </c>
      <c r="V218" cm="1">
        <f t="array" aca="1" ref="V218" ca="1">INDIRECT($A$1&amp;V$1&amp;$A218)</f>
        <v>0</v>
      </c>
      <c r="W218" cm="1">
        <f t="array" aca="1" ref="W218" ca="1">INDIRECT($A$1&amp;W$1&amp;$A218)</f>
        <v>0</v>
      </c>
      <c r="X218" cm="1">
        <f t="array" aca="1" ref="X218" ca="1">INDIRECT($A$1&amp;X$1&amp;$A218)</f>
        <v>0</v>
      </c>
      <c r="Y218" cm="1">
        <f t="array" aca="1" ref="Y218" ca="1">INDIRECT($A$1&amp;Y$1&amp;$A218)</f>
        <v>0</v>
      </c>
      <c r="Z218" cm="1">
        <f t="array" aca="1" ref="Z218" ca="1">INDIRECT($A$1&amp;Z$1&amp;$A218)</f>
        <v>0</v>
      </c>
      <c r="AA218" cm="1">
        <f t="array" aca="1" ref="AA218" ca="1">INDIRECT($A$1&amp;AA$1&amp;$A218)</f>
        <v>0</v>
      </c>
      <c r="AB218" cm="1">
        <f t="array" aca="1" ref="AB218" ca="1">INDIRECT($A$1&amp;AB$1&amp;$A218)</f>
        <v>0</v>
      </c>
      <c r="AC218" cm="1">
        <f t="array" aca="1" ref="AC218" ca="1">INDIRECT($A$1&amp;AC$1&amp;$A218)</f>
        <v>0</v>
      </c>
      <c r="AD218" cm="1">
        <f t="array" aca="1" ref="AD218" ca="1">INDIRECT($A$1&amp;AD$1&amp;$A218)</f>
        <v>0</v>
      </c>
      <c r="AE218" cm="1">
        <f t="array" aca="1" ref="AE218" ca="1">INDIRECT($A$1&amp;AE$1&amp;$A218)</f>
        <v>0</v>
      </c>
      <c r="AF218" cm="1">
        <f t="array" aca="1" ref="AF218" ca="1">INDIRECT($A$1&amp;AF$1&amp;$A218)</f>
        <v>0</v>
      </c>
      <c r="AG218" cm="1">
        <f t="array" aca="1" ref="AG218" ca="1">INDIRECT($A$1&amp;AG$1&amp;$A218)</f>
        <v>0</v>
      </c>
      <c r="AH218" cm="1">
        <f t="array" aca="1" ref="AH218" ca="1">INDIRECT($A$1&amp;AH$1&amp;$A218)</f>
        <v>0</v>
      </c>
      <c r="AI218" t="str" cm="1">
        <f t="array" aca="1" ref="AI218" ca="1">INDIRECT($A$1&amp;AI$1&amp;$A218)</f>
        <v>peudisponible</v>
      </c>
      <c r="AJ218" cm="1">
        <f t="array" aca="1" ref="AJ218" ca="1">INDIRECT($A$1&amp;AJ$1&amp;$A218)</f>
        <v>0</v>
      </c>
      <c r="AK218" t="str" cm="1">
        <f t="array" aca="1" ref="AK218" ca="1">INDIRECT($A$1&amp;AK$1&amp;$A218)</f>
        <v>peudisponible</v>
      </c>
      <c r="AM218">
        <f t="shared" ca="1" si="43"/>
        <v>1</v>
      </c>
      <c r="AN218">
        <f t="shared" ca="1" si="43"/>
        <v>1</v>
      </c>
      <c r="AO218">
        <f t="shared" ca="1" si="43"/>
        <v>0</v>
      </c>
      <c r="AP218">
        <f t="shared" ca="1" si="43"/>
        <v>0</v>
      </c>
      <c r="AQ218">
        <f t="shared" ca="1" si="43"/>
        <v>1</v>
      </c>
      <c r="AR218">
        <f t="shared" ca="1" si="43"/>
        <v>1</v>
      </c>
      <c r="AS218">
        <f t="shared" ca="1" si="43"/>
        <v>0</v>
      </c>
      <c r="AU218" cm="1">
        <f t="array" aca="1" ref="AU218" ca="1">INDIRECT($A$1&amp;AU$1&amp;$A218)</f>
        <v>0</v>
      </c>
      <c r="AV218" cm="1">
        <f t="array" aca="1" ref="AV218" ca="1">INDIRECT($A$1&amp;AV$1&amp;$A218)</f>
        <v>0</v>
      </c>
      <c r="AW218" cm="1">
        <f t="array" aca="1" ref="AW218" ca="1">INDIRECT($A$1&amp;AW$1&amp;$A218)</f>
        <v>0</v>
      </c>
      <c r="AX218" cm="1">
        <f t="array" aca="1" ref="AX218" ca="1">INDIRECT($A$1&amp;AX$1&amp;$A218)</f>
        <v>0</v>
      </c>
      <c r="AY218" cm="1">
        <f t="array" aca="1" ref="AY218" ca="1">INDIRECT($A$1&amp;AY$1&amp;$A218)</f>
        <v>0</v>
      </c>
      <c r="AZ218" cm="1">
        <f t="array" aca="1" ref="AZ218" ca="1">INDIRECT($A$1&amp;AZ$1&amp;$A218)</f>
        <v>0</v>
      </c>
      <c r="BA218" cm="1">
        <f t="array" aca="1" ref="BA218" ca="1">INDIRECT($A$1&amp;BA$1&amp;$A218)</f>
        <v>0</v>
      </c>
      <c r="BB218" cm="1">
        <f t="array" aca="1" ref="BB218" ca="1">INDIRECT($A$1&amp;BB$1&amp;$A218)</f>
        <v>0</v>
      </c>
      <c r="BC218" cm="1">
        <f t="array" aca="1" ref="BC218" ca="1">INDIRECT($A$1&amp;BC$1&amp;$A218)</f>
        <v>0</v>
      </c>
      <c r="BD218" cm="1">
        <f t="array" aca="1" ref="BD218" ca="1">INDIRECT($A$1&amp;BD$1&amp;$A218)</f>
        <v>0</v>
      </c>
      <c r="BE218" cm="1">
        <f t="array" aca="1" ref="BE218" ca="1">INDIRECT($A$1&amp;BE$1&amp;$A218)</f>
        <v>0</v>
      </c>
      <c r="BF218" cm="1">
        <f t="array" aca="1" ref="BF218" ca="1">INDIRECT($A$1&amp;BF$1&amp;$A218)</f>
        <v>0</v>
      </c>
      <c r="BG218" cm="1">
        <f t="array" aca="1" ref="BG218" ca="1">INDIRECT($A$1&amp;BG$1&amp;$A218)</f>
        <v>0</v>
      </c>
      <c r="BH218" cm="1">
        <f t="array" aca="1" ref="BH218" ca="1">INDIRECT($A$1&amp;BH$1&amp;$A218)</f>
        <v>0</v>
      </c>
      <c r="BI218" cm="1">
        <f t="array" aca="1" ref="BI218" ca="1">INDIRECT($A$1&amp;BI$1&amp;$A218)</f>
        <v>0</v>
      </c>
      <c r="BJ218" cm="1">
        <f t="array" aca="1" ref="BJ218" ca="1">INDIRECT($A$1&amp;BJ$1&amp;$A218)</f>
        <v>0</v>
      </c>
      <c r="BK218" cm="1">
        <f t="array" aca="1" ref="BK218" ca="1">INDIRECT($A$1&amp;BK$1&amp;$A218)</f>
        <v>0</v>
      </c>
      <c r="BL218" cm="1">
        <f t="array" aca="1" ref="BL218" ca="1">INDIRECT($A$1&amp;BL$1&amp;$A218)</f>
        <v>0</v>
      </c>
      <c r="BM218" cm="1">
        <f t="array" aca="1" ref="BM218" ca="1">INDIRECT($A$1&amp;BM$1&amp;$A218)</f>
        <v>0</v>
      </c>
      <c r="BN218" cm="1">
        <f t="array" aca="1" ref="BN218" ca="1">INDIRECT($A$1&amp;BN$1&amp;$A218)</f>
        <v>0</v>
      </c>
      <c r="BO218" cm="1">
        <f t="array" aca="1" ref="BO218" ca="1">INDIRECT($A$1&amp;BO$1&amp;$A218)</f>
        <v>0</v>
      </c>
      <c r="BP218" cm="1">
        <f t="array" aca="1" ref="BP218" ca="1">INDIRECT($A$1&amp;BP$1&amp;$A218)</f>
        <v>0</v>
      </c>
      <c r="BQ218" cm="1">
        <f t="array" aca="1" ref="BQ218" ca="1">INDIRECT($A$1&amp;BQ$1&amp;$A218)</f>
        <v>0</v>
      </c>
      <c r="BR218" cm="1">
        <f t="array" aca="1" ref="BR218" ca="1">INDIRECT($A$1&amp;BR$1&amp;$A218)</f>
        <v>0</v>
      </c>
      <c r="BS218" cm="1">
        <f t="array" aca="1" ref="BS218" ca="1">INDIRECT($A$1&amp;BS$1&amp;$A218)</f>
        <v>0</v>
      </c>
      <c r="BT218" cm="1">
        <f t="array" aca="1" ref="BT218" ca="1">INDIRECT($A$1&amp;BT$1&amp;$A218)</f>
        <v>0</v>
      </c>
      <c r="BU218" cm="1">
        <f t="array" aca="1" ref="BU218" ca="1">INDIRECT($A$1&amp;BU$1&amp;$A218)</f>
        <v>0</v>
      </c>
    </row>
    <row r="219" spans="1:73" x14ac:dyDescent="0.35">
      <c r="A219" s="65">
        <f t="shared" si="33"/>
        <v>204</v>
      </c>
      <c r="C219" t="str" cm="1">
        <f t="array" aca="1" ref="C219" ca="1">INDIRECT($A$1&amp;C$1&amp;$A219)</f>
        <v>marche_gayeri</v>
      </c>
      <c r="D219">
        <f t="shared" ca="1" si="44"/>
        <v>1</v>
      </c>
      <c r="E219">
        <f t="shared" ca="1" si="44"/>
        <v>0</v>
      </c>
      <c r="F219">
        <f t="shared" ca="1" si="44"/>
        <v>0</v>
      </c>
      <c r="G219">
        <f t="shared" ca="1" si="44"/>
        <v>0</v>
      </c>
      <c r="H219">
        <f t="shared" ca="1" si="44"/>
        <v>0</v>
      </c>
      <c r="I219">
        <f t="shared" ca="1" si="44"/>
        <v>1</v>
      </c>
      <c r="J219">
        <f t="shared" ca="1" si="44"/>
        <v>0</v>
      </c>
      <c r="K219">
        <f t="shared" ca="1" si="44"/>
        <v>0</v>
      </c>
      <c r="L219">
        <f t="shared" ca="1" si="44"/>
        <v>0</v>
      </c>
      <c r="M219">
        <f t="shared" ca="1" si="44"/>
        <v>0</v>
      </c>
      <c r="N219">
        <f t="shared" ca="1" si="44"/>
        <v>0</v>
      </c>
      <c r="P219" cm="1">
        <f t="array" aca="1" ref="P219" ca="1">INDIRECT($A$1&amp;P$1&amp;$A219)</f>
        <v>0</v>
      </c>
      <c r="Q219" cm="1">
        <f t="array" aca="1" ref="Q219" ca="1">INDIRECT($A$1&amp;Q$1&amp;$A219)</f>
        <v>0</v>
      </c>
      <c r="R219" t="str" cm="1">
        <f t="array" aca="1" ref="R219" ca="1">INDIRECT($A$1&amp;R$1&amp;$A219)</f>
        <v>peudisponible</v>
      </c>
      <c r="S219" cm="1">
        <f t="array" aca="1" ref="S219" ca="1">INDIRECT($A$1&amp;S$1&amp;$A219)</f>
        <v>0</v>
      </c>
      <c r="T219" cm="1">
        <f t="array" aca="1" ref="T219" ca="1">INDIRECT($A$1&amp;T$1&amp;$A219)</f>
        <v>0</v>
      </c>
      <c r="U219" cm="1">
        <f t="array" aca="1" ref="U219" ca="1">INDIRECT($A$1&amp;U$1&amp;$A219)</f>
        <v>0</v>
      </c>
      <c r="V219" cm="1">
        <f t="array" aca="1" ref="V219" ca="1">INDIRECT($A$1&amp;V$1&amp;$A219)</f>
        <v>0</v>
      </c>
      <c r="W219" cm="1">
        <f t="array" aca="1" ref="W219" ca="1">INDIRECT($A$1&amp;W$1&amp;$A219)</f>
        <v>0</v>
      </c>
      <c r="X219" cm="1">
        <f t="array" aca="1" ref="X219" ca="1">INDIRECT($A$1&amp;X$1&amp;$A219)</f>
        <v>0</v>
      </c>
      <c r="Y219" cm="1">
        <f t="array" aca="1" ref="Y219" ca="1">INDIRECT($A$1&amp;Y$1&amp;$A219)</f>
        <v>0</v>
      </c>
      <c r="Z219" cm="1">
        <f t="array" aca="1" ref="Z219" ca="1">INDIRECT($A$1&amp;Z$1&amp;$A219)</f>
        <v>0</v>
      </c>
      <c r="AA219" cm="1">
        <f t="array" aca="1" ref="AA219" ca="1">INDIRECT($A$1&amp;AA$1&amp;$A219)</f>
        <v>0</v>
      </c>
      <c r="AB219" cm="1">
        <f t="array" aca="1" ref="AB219" ca="1">INDIRECT($A$1&amp;AB$1&amp;$A219)</f>
        <v>0</v>
      </c>
      <c r="AC219" cm="1">
        <f t="array" aca="1" ref="AC219" ca="1">INDIRECT($A$1&amp;AC$1&amp;$A219)</f>
        <v>0</v>
      </c>
      <c r="AD219" cm="1">
        <f t="array" aca="1" ref="AD219" ca="1">INDIRECT($A$1&amp;AD$1&amp;$A219)</f>
        <v>0</v>
      </c>
      <c r="AE219" cm="1">
        <f t="array" aca="1" ref="AE219" ca="1">INDIRECT($A$1&amp;AE$1&amp;$A219)</f>
        <v>0</v>
      </c>
      <c r="AF219" cm="1">
        <f t="array" aca="1" ref="AF219" ca="1">INDIRECT($A$1&amp;AF$1&amp;$A219)</f>
        <v>0</v>
      </c>
      <c r="AG219" cm="1">
        <f t="array" aca="1" ref="AG219" ca="1">INDIRECT($A$1&amp;AG$1&amp;$A219)</f>
        <v>0</v>
      </c>
      <c r="AH219" cm="1">
        <f t="array" aca="1" ref="AH219" ca="1">INDIRECT($A$1&amp;AH$1&amp;$A219)</f>
        <v>0</v>
      </c>
      <c r="AI219" t="str" cm="1">
        <f t="array" aca="1" ref="AI219" ca="1">INDIRECT($A$1&amp;AI$1&amp;$A219)</f>
        <v>peudisponible</v>
      </c>
      <c r="AJ219" cm="1">
        <f t="array" aca="1" ref="AJ219" ca="1">INDIRECT($A$1&amp;AJ$1&amp;$A219)</f>
        <v>0</v>
      </c>
      <c r="AK219" t="str" cm="1">
        <f t="array" aca="1" ref="AK219" ca="1">INDIRECT($A$1&amp;AK$1&amp;$A219)</f>
        <v>peudisponible</v>
      </c>
      <c r="AM219">
        <f t="shared" ca="1" si="43"/>
        <v>1</v>
      </c>
      <c r="AN219">
        <f t="shared" ca="1" si="43"/>
        <v>1</v>
      </c>
      <c r="AO219">
        <f t="shared" ca="1" si="43"/>
        <v>0</v>
      </c>
      <c r="AP219">
        <f t="shared" ca="1" si="43"/>
        <v>0</v>
      </c>
      <c r="AQ219">
        <f t="shared" ca="1" si="43"/>
        <v>1</v>
      </c>
      <c r="AR219">
        <f t="shared" ca="1" si="43"/>
        <v>1</v>
      </c>
      <c r="AS219">
        <f t="shared" ca="1" si="43"/>
        <v>0</v>
      </c>
      <c r="AU219" cm="1">
        <f t="array" aca="1" ref="AU219" ca="1">INDIRECT($A$1&amp;AU$1&amp;$A219)</f>
        <v>0</v>
      </c>
      <c r="AV219" cm="1">
        <f t="array" aca="1" ref="AV219" ca="1">INDIRECT($A$1&amp;AV$1&amp;$A219)</f>
        <v>0</v>
      </c>
      <c r="AW219" cm="1">
        <f t="array" aca="1" ref="AW219" ca="1">INDIRECT($A$1&amp;AW$1&amp;$A219)</f>
        <v>0</v>
      </c>
      <c r="AX219" cm="1">
        <f t="array" aca="1" ref="AX219" ca="1">INDIRECT($A$1&amp;AX$1&amp;$A219)</f>
        <v>0</v>
      </c>
      <c r="AY219" cm="1">
        <f t="array" aca="1" ref="AY219" ca="1">INDIRECT($A$1&amp;AY$1&amp;$A219)</f>
        <v>0</v>
      </c>
      <c r="AZ219" cm="1">
        <f t="array" aca="1" ref="AZ219" ca="1">INDIRECT($A$1&amp;AZ$1&amp;$A219)</f>
        <v>0</v>
      </c>
      <c r="BA219" cm="1">
        <f t="array" aca="1" ref="BA219" ca="1">INDIRECT($A$1&amp;BA$1&amp;$A219)</f>
        <v>0</v>
      </c>
      <c r="BB219" cm="1">
        <f t="array" aca="1" ref="BB219" ca="1">INDIRECT($A$1&amp;BB$1&amp;$A219)</f>
        <v>0</v>
      </c>
      <c r="BC219" cm="1">
        <f t="array" aca="1" ref="BC219" ca="1">INDIRECT($A$1&amp;BC$1&amp;$A219)</f>
        <v>0</v>
      </c>
      <c r="BD219" cm="1">
        <f t="array" aca="1" ref="BD219" ca="1">INDIRECT($A$1&amp;BD$1&amp;$A219)</f>
        <v>0</v>
      </c>
      <c r="BE219" cm="1">
        <f t="array" aca="1" ref="BE219" ca="1">INDIRECT($A$1&amp;BE$1&amp;$A219)</f>
        <v>0</v>
      </c>
      <c r="BF219" cm="1">
        <f t="array" aca="1" ref="BF219" ca="1">INDIRECT($A$1&amp;BF$1&amp;$A219)</f>
        <v>0</v>
      </c>
      <c r="BG219" cm="1">
        <f t="array" aca="1" ref="BG219" ca="1">INDIRECT($A$1&amp;BG$1&amp;$A219)</f>
        <v>0</v>
      </c>
      <c r="BH219" cm="1">
        <f t="array" aca="1" ref="BH219" ca="1">INDIRECT($A$1&amp;BH$1&amp;$A219)</f>
        <v>0</v>
      </c>
      <c r="BI219" cm="1">
        <f t="array" aca="1" ref="BI219" ca="1">INDIRECT($A$1&amp;BI$1&amp;$A219)</f>
        <v>0</v>
      </c>
      <c r="BJ219" cm="1">
        <f t="array" aca="1" ref="BJ219" ca="1">INDIRECT($A$1&amp;BJ$1&amp;$A219)</f>
        <v>0</v>
      </c>
      <c r="BK219" cm="1">
        <f t="array" aca="1" ref="BK219" ca="1">INDIRECT($A$1&amp;BK$1&amp;$A219)</f>
        <v>0</v>
      </c>
      <c r="BL219" cm="1">
        <f t="array" aca="1" ref="BL219" ca="1">INDIRECT($A$1&amp;BL$1&amp;$A219)</f>
        <v>0</v>
      </c>
      <c r="BM219" cm="1">
        <f t="array" aca="1" ref="BM219" ca="1">INDIRECT($A$1&amp;BM$1&amp;$A219)</f>
        <v>0</v>
      </c>
      <c r="BN219" cm="1">
        <f t="array" aca="1" ref="BN219" ca="1">INDIRECT($A$1&amp;BN$1&amp;$A219)</f>
        <v>0</v>
      </c>
      <c r="BO219" cm="1">
        <f t="array" aca="1" ref="BO219" ca="1">INDIRECT($A$1&amp;BO$1&amp;$A219)</f>
        <v>0</v>
      </c>
      <c r="BP219" cm="1">
        <f t="array" aca="1" ref="BP219" ca="1">INDIRECT($A$1&amp;BP$1&amp;$A219)</f>
        <v>0</v>
      </c>
      <c r="BQ219" cm="1">
        <f t="array" aca="1" ref="BQ219" ca="1">INDIRECT($A$1&amp;BQ$1&amp;$A219)</f>
        <v>0</v>
      </c>
      <c r="BR219" cm="1">
        <f t="array" aca="1" ref="BR219" ca="1">INDIRECT($A$1&amp;BR$1&amp;$A219)</f>
        <v>0</v>
      </c>
      <c r="BS219" cm="1">
        <f t="array" aca="1" ref="BS219" ca="1">INDIRECT($A$1&amp;BS$1&amp;$A219)</f>
        <v>0</v>
      </c>
      <c r="BT219" cm="1">
        <f t="array" aca="1" ref="BT219" ca="1">INDIRECT($A$1&amp;BT$1&amp;$A219)</f>
        <v>0</v>
      </c>
      <c r="BU219" cm="1">
        <f t="array" aca="1" ref="BU219" ca="1">INDIRECT($A$1&amp;BU$1&amp;$A219)</f>
        <v>0</v>
      </c>
    </row>
    <row r="220" spans="1:73" x14ac:dyDescent="0.35">
      <c r="A220" s="65">
        <f t="shared" si="33"/>
        <v>205</v>
      </c>
      <c r="C220" t="str" cm="1">
        <f t="array" aca="1" ref="C220" ca="1">INDIRECT($A$1&amp;C$1&amp;$A220)</f>
        <v>marche_gayeri</v>
      </c>
      <c r="D220">
        <f t="shared" ca="1" si="44"/>
        <v>1</v>
      </c>
      <c r="E220">
        <f t="shared" ca="1" si="44"/>
        <v>0</v>
      </c>
      <c r="F220">
        <f t="shared" ca="1" si="44"/>
        <v>0</v>
      </c>
      <c r="G220">
        <f t="shared" ca="1" si="44"/>
        <v>0</v>
      </c>
      <c r="H220">
        <f t="shared" ca="1" si="44"/>
        <v>0</v>
      </c>
      <c r="I220">
        <f t="shared" ca="1" si="44"/>
        <v>1</v>
      </c>
      <c r="J220">
        <f t="shared" ca="1" si="44"/>
        <v>0</v>
      </c>
      <c r="K220">
        <f t="shared" ca="1" si="44"/>
        <v>0</v>
      </c>
      <c r="L220">
        <f t="shared" ca="1" si="44"/>
        <v>0</v>
      </c>
      <c r="M220">
        <f t="shared" ca="1" si="44"/>
        <v>0</v>
      </c>
      <c r="N220">
        <f t="shared" ca="1" si="44"/>
        <v>0</v>
      </c>
      <c r="P220" cm="1">
        <f t="array" aca="1" ref="P220" ca="1">INDIRECT($A$1&amp;P$1&amp;$A220)</f>
        <v>0</v>
      </c>
      <c r="Q220" cm="1">
        <f t="array" aca="1" ref="Q220" ca="1">INDIRECT($A$1&amp;Q$1&amp;$A220)</f>
        <v>0</v>
      </c>
      <c r="R220" t="str" cm="1">
        <f t="array" aca="1" ref="R220" ca="1">INDIRECT($A$1&amp;R$1&amp;$A220)</f>
        <v>peudisponible</v>
      </c>
      <c r="S220" cm="1">
        <f t="array" aca="1" ref="S220" ca="1">INDIRECT($A$1&amp;S$1&amp;$A220)</f>
        <v>0</v>
      </c>
      <c r="T220" cm="1">
        <f t="array" aca="1" ref="T220" ca="1">INDIRECT($A$1&amp;T$1&amp;$A220)</f>
        <v>0</v>
      </c>
      <c r="U220" cm="1">
        <f t="array" aca="1" ref="U220" ca="1">INDIRECT($A$1&amp;U$1&amp;$A220)</f>
        <v>0</v>
      </c>
      <c r="V220" cm="1">
        <f t="array" aca="1" ref="V220" ca="1">INDIRECT($A$1&amp;V$1&amp;$A220)</f>
        <v>0</v>
      </c>
      <c r="W220" cm="1">
        <f t="array" aca="1" ref="W220" ca="1">INDIRECT($A$1&amp;W$1&amp;$A220)</f>
        <v>0</v>
      </c>
      <c r="X220" cm="1">
        <f t="array" aca="1" ref="X220" ca="1">INDIRECT($A$1&amp;X$1&amp;$A220)</f>
        <v>0</v>
      </c>
      <c r="Y220" cm="1">
        <f t="array" aca="1" ref="Y220" ca="1">INDIRECT($A$1&amp;Y$1&amp;$A220)</f>
        <v>0</v>
      </c>
      <c r="Z220" cm="1">
        <f t="array" aca="1" ref="Z220" ca="1">INDIRECT($A$1&amp;Z$1&amp;$A220)</f>
        <v>0</v>
      </c>
      <c r="AA220" cm="1">
        <f t="array" aca="1" ref="AA220" ca="1">INDIRECT($A$1&amp;AA$1&amp;$A220)</f>
        <v>0</v>
      </c>
      <c r="AB220" cm="1">
        <f t="array" aca="1" ref="AB220" ca="1">INDIRECT($A$1&amp;AB$1&amp;$A220)</f>
        <v>0</v>
      </c>
      <c r="AC220" cm="1">
        <f t="array" aca="1" ref="AC220" ca="1">INDIRECT($A$1&amp;AC$1&amp;$A220)</f>
        <v>0</v>
      </c>
      <c r="AD220" cm="1">
        <f t="array" aca="1" ref="AD220" ca="1">INDIRECT($A$1&amp;AD$1&amp;$A220)</f>
        <v>0</v>
      </c>
      <c r="AE220" cm="1">
        <f t="array" aca="1" ref="AE220" ca="1">INDIRECT($A$1&amp;AE$1&amp;$A220)</f>
        <v>0</v>
      </c>
      <c r="AF220" cm="1">
        <f t="array" aca="1" ref="AF220" ca="1">INDIRECT($A$1&amp;AF$1&amp;$A220)</f>
        <v>0</v>
      </c>
      <c r="AG220" cm="1">
        <f t="array" aca="1" ref="AG220" ca="1">INDIRECT($A$1&amp;AG$1&amp;$A220)</f>
        <v>0</v>
      </c>
      <c r="AH220" cm="1">
        <f t="array" aca="1" ref="AH220" ca="1">INDIRECT($A$1&amp;AH$1&amp;$A220)</f>
        <v>0</v>
      </c>
      <c r="AI220" t="str" cm="1">
        <f t="array" aca="1" ref="AI220" ca="1">INDIRECT($A$1&amp;AI$1&amp;$A220)</f>
        <v>peudisponible</v>
      </c>
      <c r="AJ220" cm="1">
        <f t="array" aca="1" ref="AJ220" ca="1">INDIRECT($A$1&amp;AJ$1&amp;$A220)</f>
        <v>0</v>
      </c>
      <c r="AK220" t="str" cm="1">
        <f t="array" aca="1" ref="AK220" ca="1">INDIRECT($A$1&amp;AK$1&amp;$A220)</f>
        <v>peudisponible</v>
      </c>
      <c r="AM220">
        <f t="shared" ca="1" si="43"/>
        <v>0</v>
      </c>
      <c r="AN220">
        <f t="shared" ca="1" si="43"/>
        <v>1</v>
      </c>
      <c r="AO220">
        <f t="shared" ca="1" si="43"/>
        <v>0</v>
      </c>
      <c r="AP220">
        <f t="shared" ca="1" si="43"/>
        <v>0</v>
      </c>
      <c r="AQ220">
        <f t="shared" ca="1" si="43"/>
        <v>1</v>
      </c>
      <c r="AR220">
        <f t="shared" ca="1" si="43"/>
        <v>1</v>
      </c>
      <c r="AS220">
        <f t="shared" ca="1" si="43"/>
        <v>1</v>
      </c>
      <c r="AU220" cm="1">
        <f t="array" aca="1" ref="AU220" ca="1">INDIRECT($A$1&amp;AU$1&amp;$A220)</f>
        <v>0</v>
      </c>
      <c r="AV220" cm="1">
        <f t="array" aca="1" ref="AV220" ca="1">INDIRECT($A$1&amp;AV$1&amp;$A220)</f>
        <v>0</v>
      </c>
      <c r="AW220" cm="1">
        <f t="array" aca="1" ref="AW220" ca="1">INDIRECT($A$1&amp;AW$1&amp;$A220)</f>
        <v>0</v>
      </c>
      <c r="AX220" cm="1">
        <f t="array" aca="1" ref="AX220" ca="1">INDIRECT($A$1&amp;AX$1&amp;$A220)</f>
        <v>0</v>
      </c>
      <c r="AY220" cm="1">
        <f t="array" aca="1" ref="AY220" ca="1">INDIRECT($A$1&amp;AY$1&amp;$A220)</f>
        <v>0</v>
      </c>
      <c r="AZ220" cm="1">
        <f t="array" aca="1" ref="AZ220" ca="1">INDIRECT($A$1&amp;AZ$1&amp;$A220)</f>
        <v>0</v>
      </c>
      <c r="BA220" cm="1">
        <f t="array" aca="1" ref="BA220" ca="1">INDIRECT($A$1&amp;BA$1&amp;$A220)</f>
        <v>0</v>
      </c>
      <c r="BB220" cm="1">
        <f t="array" aca="1" ref="BB220" ca="1">INDIRECT($A$1&amp;BB$1&amp;$A220)</f>
        <v>0</v>
      </c>
      <c r="BC220" cm="1">
        <f t="array" aca="1" ref="BC220" ca="1">INDIRECT($A$1&amp;BC$1&amp;$A220)</f>
        <v>0</v>
      </c>
      <c r="BD220" cm="1">
        <f t="array" aca="1" ref="BD220" ca="1">INDIRECT($A$1&amp;BD$1&amp;$A220)</f>
        <v>0</v>
      </c>
      <c r="BE220" cm="1">
        <f t="array" aca="1" ref="BE220" ca="1">INDIRECT($A$1&amp;BE$1&amp;$A220)</f>
        <v>0</v>
      </c>
      <c r="BF220" cm="1">
        <f t="array" aca="1" ref="BF220" ca="1">INDIRECT($A$1&amp;BF$1&amp;$A220)</f>
        <v>0</v>
      </c>
      <c r="BG220" cm="1">
        <f t="array" aca="1" ref="BG220" ca="1">INDIRECT($A$1&amp;BG$1&amp;$A220)</f>
        <v>0</v>
      </c>
      <c r="BH220" cm="1">
        <f t="array" aca="1" ref="BH220" ca="1">INDIRECT($A$1&amp;BH$1&amp;$A220)</f>
        <v>0</v>
      </c>
      <c r="BI220" cm="1">
        <f t="array" aca="1" ref="BI220" ca="1">INDIRECT($A$1&amp;BI$1&amp;$A220)</f>
        <v>0</v>
      </c>
      <c r="BJ220" cm="1">
        <f t="array" aca="1" ref="BJ220" ca="1">INDIRECT($A$1&amp;BJ$1&amp;$A220)</f>
        <v>0</v>
      </c>
      <c r="BK220" cm="1">
        <f t="array" aca="1" ref="BK220" ca="1">INDIRECT($A$1&amp;BK$1&amp;$A220)</f>
        <v>0</v>
      </c>
      <c r="BL220" cm="1">
        <f t="array" aca="1" ref="BL220" ca="1">INDIRECT($A$1&amp;BL$1&amp;$A220)</f>
        <v>0</v>
      </c>
      <c r="BM220" cm="1">
        <f t="array" aca="1" ref="BM220" ca="1">INDIRECT($A$1&amp;BM$1&amp;$A220)</f>
        <v>0</v>
      </c>
      <c r="BN220" cm="1">
        <f t="array" aca="1" ref="BN220" ca="1">INDIRECT($A$1&amp;BN$1&amp;$A220)</f>
        <v>0</v>
      </c>
      <c r="BO220" cm="1">
        <f t="array" aca="1" ref="BO220" ca="1">INDIRECT($A$1&amp;BO$1&amp;$A220)</f>
        <v>0</v>
      </c>
      <c r="BP220" cm="1">
        <f t="array" aca="1" ref="BP220" ca="1">INDIRECT($A$1&amp;BP$1&amp;$A220)</f>
        <v>0</v>
      </c>
      <c r="BQ220" cm="1">
        <f t="array" aca="1" ref="BQ220" ca="1">INDIRECT($A$1&amp;BQ$1&amp;$A220)</f>
        <v>0</v>
      </c>
      <c r="BR220" cm="1">
        <f t="array" aca="1" ref="BR220" ca="1">INDIRECT($A$1&amp;BR$1&amp;$A220)</f>
        <v>0</v>
      </c>
      <c r="BS220" cm="1">
        <f t="array" aca="1" ref="BS220" ca="1">INDIRECT($A$1&amp;BS$1&amp;$A220)</f>
        <v>0</v>
      </c>
      <c r="BT220" cm="1">
        <f t="array" aca="1" ref="BT220" ca="1">INDIRECT($A$1&amp;BT$1&amp;$A220)</f>
        <v>0</v>
      </c>
      <c r="BU220" cm="1">
        <f t="array" aca="1" ref="BU220" ca="1">INDIRECT($A$1&amp;BU$1&amp;$A220)</f>
        <v>0</v>
      </c>
    </row>
    <row r="221" spans="1:73" x14ac:dyDescent="0.35">
      <c r="A221" s="65">
        <f t="shared" si="33"/>
        <v>206</v>
      </c>
      <c r="C221" t="str" cm="1">
        <f t="array" aca="1" ref="C221" ca="1">INDIRECT($A$1&amp;C$1&amp;$A221)</f>
        <v>marche_gayeri</v>
      </c>
      <c r="D221">
        <f t="shared" ca="1" si="44"/>
        <v>1</v>
      </c>
      <c r="E221">
        <f t="shared" ca="1" si="44"/>
        <v>0</v>
      </c>
      <c r="F221">
        <f t="shared" ca="1" si="44"/>
        <v>0</v>
      </c>
      <c r="G221">
        <f t="shared" ca="1" si="44"/>
        <v>0</v>
      </c>
      <c r="H221">
        <f t="shared" ca="1" si="44"/>
        <v>0</v>
      </c>
      <c r="I221">
        <f t="shared" ca="1" si="44"/>
        <v>1</v>
      </c>
      <c r="J221">
        <f t="shared" ca="1" si="44"/>
        <v>0</v>
      </c>
      <c r="K221">
        <f t="shared" ca="1" si="44"/>
        <v>0</v>
      </c>
      <c r="L221">
        <f t="shared" ca="1" si="44"/>
        <v>0</v>
      </c>
      <c r="M221">
        <f t="shared" ca="1" si="44"/>
        <v>0</v>
      </c>
      <c r="N221">
        <f t="shared" ca="1" si="44"/>
        <v>0</v>
      </c>
      <c r="P221" cm="1">
        <f t="array" aca="1" ref="P221" ca="1">INDIRECT($A$1&amp;P$1&amp;$A221)</f>
        <v>0</v>
      </c>
      <c r="Q221" cm="1">
        <f t="array" aca="1" ref="Q221" ca="1">INDIRECT($A$1&amp;Q$1&amp;$A221)</f>
        <v>0</v>
      </c>
      <c r="R221" t="str" cm="1">
        <f t="array" aca="1" ref="R221" ca="1">INDIRECT($A$1&amp;R$1&amp;$A221)</f>
        <v>peudisponible</v>
      </c>
      <c r="S221" cm="1">
        <f t="array" aca="1" ref="S221" ca="1">INDIRECT($A$1&amp;S$1&amp;$A221)</f>
        <v>0</v>
      </c>
      <c r="T221" cm="1">
        <f t="array" aca="1" ref="T221" ca="1">INDIRECT($A$1&amp;T$1&amp;$A221)</f>
        <v>0</v>
      </c>
      <c r="U221" cm="1">
        <f t="array" aca="1" ref="U221" ca="1">INDIRECT($A$1&amp;U$1&amp;$A221)</f>
        <v>0</v>
      </c>
      <c r="V221" cm="1">
        <f t="array" aca="1" ref="V221" ca="1">INDIRECT($A$1&amp;V$1&amp;$A221)</f>
        <v>0</v>
      </c>
      <c r="W221" cm="1">
        <f t="array" aca="1" ref="W221" ca="1">INDIRECT($A$1&amp;W$1&amp;$A221)</f>
        <v>0</v>
      </c>
      <c r="X221" cm="1">
        <f t="array" aca="1" ref="X221" ca="1">INDIRECT($A$1&amp;X$1&amp;$A221)</f>
        <v>0</v>
      </c>
      <c r="Y221" cm="1">
        <f t="array" aca="1" ref="Y221" ca="1">INDIRECT($A$1&amp;Y$1&amp;$A221)</f>
        <v>0</v>
      </c>
      <c r="Z221" cm="1">
        <f t="array" aca="1" ref="Z221" ca="1">INDIRECT($A$1&amp;Z$1&amp;$A221)</f>
        <v>0</v>
      </c>
      <c r="AA221" cm="1">
        <f t="array" aca="1" ref="AA221" ca="1">INDIRECT($A$1&amp;AA$1&amp;$A221)</f>
        <v>0</v>
      </c>
      <c r="AB221" cm="1">
        <f t="array" aca="1" ref="AB221" ca="1">INDIRECT($A$1&amp;AB$1&amp;$A221)</f>
        <v>0</v>
      </c>
      <c r="AC221" cm="1">
        <f t="array" aca="1" ref="AC221" ca="1">INDIRECT($A$1&amp;AC$1&amp;$A221)</f>
        <v>0</v>
      </c>
      <c r="AD221" cm="1">
        <f t="array" aca="1" ref="AD221" ca="1">INDIRECT($A$1&amp;AD$1&amp;$A221)</f>
        <v>0</v>
      </c>
      <c r="AE221" cm="1">
        <f t="array" aca="1" ref="AE221" ca="1">INDIRECT($A$1&amp;AE$1&amp;$A221)</f>
        <v>0</v>
      </c>
      <c r="AF221" cm="1">
        <f t="array" aca="1" ref="AF221" ca="1">INDIRECT($A$1&amp;AF$1&amp;$A221)</f>
        <v>0</v>
      </c>
      <c r="AG221" cm="1">
        <f t="array" aca="1" ref="AG221" ca="1">INDIRECT($A$1&amp;AG$1&amp;$A221)</f>
        <v>0</v>
      </c>
      <c r="AH221" cm="1">
        <f t="array" aca="1" ref="AH221" ca="1">INDIRECT($A$1&amp;AH$1&amp;$A221)</f>
        <v>0</v>
      </c>
      <c r="AI221" t="str" cm="1">
        <f t="array" aca="1" ref="AI221" ca="1">INDIRECT($A$1&amp;AI$1&amp;$A221)</f>
        <v>peudisponible</v>
      </c>
      <c r="AJ221" cm="1">
        <f t="array" aca="1" ref="AJ221" ca="1">INDIRECT($A$1&amp;AJ$1&amp;$A221)</f>
        <v>0</v>
      </c>
      <c r="AK221" t="str" cm="1">
        <f t="array" aca="1" ref="AK221" ca="1">INDIRECT($A$1&amp;AK$1&amp;$A221)</f>
        <v>peudisponible</v>
      </c>
      <c r="AM221">
        <f t="shared" ca="1" si="43"/>
        <v>0</v>
      </c>
      <c r="AN221">
        <f t="shared" ca="1" si="43"/>
        <v>1</v>
      </c>
      <c r="AO221">
        <f t="shared" ca="1" si="43"/>
        <v>0</v>
      </c>
      <c r="AP221">
        <f t="shared" ca="1" si="43"/>
        <v>0</v>
      </c>
      <c r="AQ221">
        <f t="shared" ca="1" si="43"/>
        <v>0</v>
      </c>
      <c r="AR221">
        <f t="shared" ca="1" si="43"/>
        <v>1</v>
      </c>
      <c r="AS221">
        <f t="shared" ca="1" si="43"/>
        <v>1</v>
      </c>
      <c r="AU221" cm="1">
        <f t="array" aca="1" ref="AU221" ca="1">INDIRECT($A$1&amp;AU$1&amp;$A221)</f>
        <v>0</v>
      </c>
      <c r="AV221" cm="1">
        <f t="array" aca="1" ref="AV221" ca="1">INDIRECT($A$1&amp;AV$1&amp;$A221)</f>
        <v>0</v>
      </c>
      <c r="AW221" cm="1">
        <f t="array" aca="1" ref="AW221" ca="1">INDIRECT($A$1&amp;AW$1&amp;$A221)</f>
        <v>0</v>
      </c>
      <c r="AX221" cm="1">
        <f t="array" aca="1" ref="AX221" ca="1">INDIRECT($A$1&amp;AX$1&amp;$A221)</f>
        <v>0</v>
      </c>
      <c r="AY221" cm="1">
        <f t="array" aca="1" ref="AY221" ca="1">INDIRECT($A$1&amp;AY$1&amp;$A221)</f>
        <v>0</v>
      </c>
      <c r="AZ221" cm="1">
        <f t="array" aca="1" ref="AZ221" ca="1">INDIRECT($A$1&amp;AZ$1&amp;$A221)</f>
        <v>0</v>
      </c>
      <c r="BA221" cm="1">
        <f t="array" aca="1" ref="BA221" ca="1">INDIRECT($A$1&amp;BA$1&amp;$A221)</f>
        <v>0</v>
      </c>
      <c r="BB221" cm="1">
        <f t="array" aca="1" ref="BB221" ca="1">INDIRECT($A$1&amp;BB$1&amp;$A221)</f>
        <v>0</v>
      </c>
      <c r="BC221" cm="1">
        <f t="array" aca="1" ref="BC221" ca="1">INDIRECT($A$1&amp;BC$1&amp;$A221)</f>
        <v>0</v>
      </c>
      <c r="BD221" cm="1">
        <f t="array" aca="1" ref="BD221" ca="1">INDIRECT($A$1&amp;BD$1&amp;$A221)</f>
        <v>0</v>
      </c>
      <c r="BE221" cm="1">
        <f t="array" aca="1" ref="BE221" ca="1">INDIRECT($A$1&amp;BE$1&amp;$A221)</f>
        <v>0</v>
      </c>
      <c r="BF221" cm="1">
        <f t="array" aca="1" ref="BF221" ca="1">INDIRECT($A$1&amp;BF$1&amp;$A221)</f>
        <v>0</v>
      </c>
      <c r="BG221" cm="1">
        <f t="array" aca="1" ref="BG221" ca="1">INDIRECT($A$1&amp;BG$1&amp;$A221)</f>
        <v>0</v>
      </c>
      <c r="BH221" cm="1">
        <f t="array" aca="1" ref="BH221" ca="1">INDIRECT($A$1&amp;BH$1&amp;$A221)</f>
        <v>0</v>
      </c>
      <c r="BI221" cm="1">
        <f t="array" aca="1" ref="BI221" ca="1">INDIRECT($A$1&amp;BI$1&amp;$A221)</f>
        <v>0</v>
      </c>
      <c r="BJ221" cm="1">
        <f t="array" aca="1" ref="BJ221" ca="1">INDIRECT($A$1&amp;BJ$1&amp;$A221)</f>
        <v>0</v>
      </c>
      <c r="BK221" cm="1">
        <f t="array" aca="1" ref="BK221" ca="1">INDIRECT($A$1&amp;BK$1&amp;$A221)</f>
        <v>0</v>
      </c>
      <c r="BL221" cm="1">
        <f t="array" aca="1" ref="BL221" ca="1">INDIRECT($A$1&amp;BL$1&amp;$A221)</f>
        <v>0</v>
      </c>
      <c r="BM221" cm="1">
        <f t="array" aca="1" ref="BM221" ca="1">INDIRECT($A$1&amp;BM$1&amp;$A221)</f>
        <v>0</v>
      </c>
      <c r="BN221" cm="1">
        <f t="array" aca="1" ref="BN221" ca="1">INDIRECT($A$1&amp;BN$1&amp;$A221)</f>
        <v>0</v>
      </c>
      <c r="BO221" cm="1">
        <f t="array" aca="1" ref="BO221" ca="1">INDIRECT($A$1&amp;BO$1&amp;$A221)</f>
        <v>0</v>
      </c>
      <c r="BP221" cm="1">
        <f t="array" aca="1" ref="BP221" ca="1">INDIRECT($A$1&amp;BP$1&amp;$A221)</f>
        <v>0</v>
      </c>
      <c r="BQ221" cm="1">
        <f t="array" aca="1" ref="BQ221" ca="1">INDIRECT($A$1&amp;BQ$1&amp;$A221)</f>
        <v>0</v>
      </c>
      <c r="BR221" cm="1">
        <f t="array" aca="1" ref="BR221" ca="1">INDIRECT($A$1&amp;BR$1&amp;$A221)</f>
        <v>0</v>
      </c>
      <c r="BS221" cm="1">
        <f t="array" aca="1" ref="BS221" ca="1">INDIRECT($A$1&amp;BS$1&amp;$A221)</f>
        <v>0</v>
      </c>
      <c r="BT221" cm="1">
        <f t="array" aca="1" ref="BT221" ca="1">INDIRECT($A$1&amp;BT$1&amp;$A221)</f>
        <v>0</v>
      </c>
      <c r="BU221" cm="1">
        <f t="array" aca="1" ref="BU221" ca="1">INDIRECT($A$1&amp;BU$1&amp;$A221)</f>
        <v>0</v>
      </c>
    </row>
    <row r="222" spans="1:73" x14ac:dyDescent="0.35">
      <c r="A222" s="65">
        <f t="shared" si="33"/>
        <v>207</v>
      </c>
      <c r="C222" t="str" cm="1">
        <f t="array" aca="1" ref="C222" ca="1">INDIRECT($A$1&amp;C$1&amp;$A222)</f>
        <v>marche_gayeri</v>
      </c>
      <c r="D222">
        <f t="shared" ca="1" si="44"/>
        <v>1</v>
      </c>
      <c r="E222">
        <f t="shared" ca="1" si="44"/>
        <v>0</v>
      </c>
      <c r="F222">
        <f t="shared" ca="1" si="44"/>
        <v>0</v>
      </c>
      <c r="G222">
        <f t="shared" ca="1" si="44"/>
        <v>0</v>
      </c>
      <c r="H222">
        <f t="shared" ca="1" si="44"/>
        <v>0</v>
      </c>
      <c r="I222">
        <f t="shared" ca="1" si="44"/>
        <v>1</v>
      </c>
      <c r="J222">
        <f t="shared" ca="1" si="44"/>
        <v>0</v>
      </c>
      <c r="K222">
        <f t="shared" ca="1" si="44"/>
        <v>0</v>
      </c>
      <c r="L222">
        <f t="shared" ca="1" si="44"/>
        <v>0</v>
      </c>
      <c r="M222">
        <f t="shared" ca="1" si="44"/>
        <v>0</v>
      </c>
      <c r="N222">
        <f t="shared" ca="1" si="44"/>
        <v>0</v>
      </c>
      <c r="P222" cm="1">
        <f t="array" aca="1" ref="P222" ca="1">INDIRECT($A$1&amp;P$1&amp;$A222)</f>
        <v>0</v>
      </c>
      <c r="Q222" cm="1">
        <f t="array" aca="1" ref="Q222" ca="1">INDIRECT($A$1&amp;Q$1&amp;$A222)</f>
        <v>0</v>
      </c>
      <c r="R222" cm="1">
        <f t="array" aca="1" ref="R222" ca="1">INDIRECT($A$1&amp;R$1&amp;$A222)</f>
        <v>0</v>
      </c>
      <c r="S222" cm="1">
        <f t="array" aca="1" ref="S222" ca="1">INDIRECT($A$1&amp;S$1&amp;$A222)</f>
        <v>0</v>
      </c>
      <c r="T222" cm="1">
        <f t="array" aca="1" ref="T222" ca="1">INDIRECT($A$1&amp;T$1&amp;$A222)</f>
        <v>0</v>
      </c>
      <c r="U222" cm="1">
        <f t="array" aca="1" ref="U222" ca="1">INDIRECT($A$1&amp;U$1&amp;$A222)</f>
        <v>0</v>
      </c>
      <c r="V222" cm="1">
        <f t="array" aca="1" ref="V222" ca="1">INDIRECT($A$1&amp;V$1&amp;$A222)</f>
        <v>0</v>
      </c>
      <c r="W222" cm="1">
        <f t="array" aca="1" ref="W222" ca="1">INDIRECT($A$1&amp;W$1&amp;$A222)</f>
        <v>0</v>
      </c>
      <c r="X222" cm="1">
        <f t="array" aca="1" ref="X222" ca="1">INDIRECT($A$1&amp;X$1&amp;$A222)</f>
        <v>0</v>
      </c>
      <c r="Y222" cm="1">
        <f t="array" aca="1" ref="Y222" ca="1">INDIRECT($A$1&amp;Y$1&amp;$A222)</f>
        <v>0</v>
      </c>
      <c r="Z222" cm="1">
        <f t="array" aca="1" ref="Z222" ca="1">INDIRECT($A$1&amp;Z$1&amp;$A222)</f>
        <v>0</v>
      </c>
      <c r="AA222" cm="1">
        <f t="array" aca="1" ref="AA222" ca="1">INDIRECT($A$1&amp;AA$1&amp;$A222)</f>
        <v>0</v>
      </c>
      <c r="AB222" cm="1">
        <f t="array" aca="1" ref="AB222" ca="1">INDIRECT($A$1&amp;AB$1&amp;$A222)</f>
        <v>0</v>
      </c>
      <c r="AC222" cm="1">
        <f t="array" aca="1" ref="AC222" ca="1">INDIRECT($A$1&amp;AC$1&amp;$A222)</f>
        <v>0</v>
      </c>
      <c r="AD222" cm="1">
        <f t="array" aca="1" ref="AD222" ca="1">INDIRECT($A$1&amp;AD$1&amp;$A222)</f>
        <v>0</v>
      </c>
      <c r="AE222" cm="1">
        <f t="array" aca="1" ref="AE222" ca="1">INDIRECT($A$1&amp;AE$1&amp;$A222)</f>
        <v>0</v>
      </c>
      <c r="AF222" cm="1">
        <f t="array" aca="1" ref="AF222" ca="1">INDIRECT($A$1&amp;AF$1&amp;$A222)</f>
        <v>0</v>
      </c>
      <c r="AG222" t="str" cm="1">
        <f t="array" aca="1" ref="AG222" ca="1">INDIRECT($A$1&amp;AG$1&amp;$A222)</f>
        <v>peudisponible</v>
      </c>
      <c r="AH222" t="str" cm="1">
        <f t="array" aca="1" ref="AH222" ca="1">INDIRECT($A$1&amp;AH$1&amp;$A222)</f>
        <v>peudisponible</v>
      </c>
      <c r="AI222" cm="1">
        <f t="array" aca="1" ref="AI222" ca="1">INDIRECT($A$1&amp;AI$1&amp;$A222)</f>
        <v>0</v>
      </c>
      <c r="AJ222" t="str" cm="1">
        <f t="array" aca="1" ref="AJ222" ca="1">INDIRECT($A$1&amp;AJ$1&amp;$A222)</f>
        <v>peudisponible</v>
      </c>
      <c r="AK222" cm="1">
        <f t="array" aca="1" ref="AK222" ca="1">INDIRECT($A$1&amp;AK$1&amp;$A222)</f>
        <v>0</v>
      </c>
      <c r="AM222">
        <f t="shared" ca="1" si="43"/>
        <v>1</v>
      </c>
      <c r="AN222">
        <f t="shared" ca="1" si="43"/>
        <v>1</v>
      </c>
      <c r="AO222">
        <f t="shared" ca="1" si="43"/>
        <v>0</v>
      </c>
      <c r="AP222">
        <f t="shared" ca="1" si="43"/>
        <v>0</v>
      </c>
      <c r="AQ222">
        <f t="shared" ca="1" si="43"/>
        <v>0</v>
      </c>
      <c r="AR222">
        <f t="shared" ca="1" si="43"/>
        <v>1</v>
      </c>
      <c r="AS222">
        <f t="shared" ca="1" si="43"/>
        <v>0</v>
      </c>
      <c r="AU222" cm="1">
        <f t="array" aca="1" ref="AU222" ca="1">INDIRECT($A$1&amp;AU$1&amp;$A222)</f>
        <v>0</v>
      </c>
      <c r="AV222" cm="1">
        <f t="array" aca="1" ref="AV222" ca="1">INDIRECT($A$1&amp;AV$1&amp;$A222)</f>
        <v>0</v>
      </c>
      <c r="AW222" cm="1">
        <f t="array" aca="1" ref="AW222" ca="1">INDIRECT($A$1&amp;AW$1&amp;$A222)</f>
        <v>0</v>
      </c>
      <c r="AX222" cm="1">
        <f t="array" aca="1" ref="AX222" ca="1">INDIRECT($A$1&amp;AX$1&amp;$A222)</f>
        <v>0</v>
      </c>
      <c r="AY222" cm="1">
        <f t="array" aca="1" ref="AY222" ca="1">INDIRECT($A$1&amp;AY$1&amp;$A222)</f>
        <v>0</v>
      </c>
      <c r="AZ222" cm="1">
        <f t="array" aca="1" ref="AZ222" ca="1">INDIRECT($A$1&amp;AZ$1&amp;$A222)</f>
        <v>0</v>
      </c>
      <c r="BA222" cm="1">
        <f t="array" aca="1" ref="BA222" ca="1">INDIRECT($A$1&amp;BA$1&amp;$A222)</f>
        <v>0</v>
      </c>
      <c r="BB222" cm="1">
        <f t="array" aca="1" ref="BB222" ca="1">INDIRECT($A$1&amp;BB$1&amp;$A222)</f>
        <v>0</v>
      </c>
      <c r="BC222" cm="1">
        <f t="array" aca="1" ref="BC222" ca="1">INDIRECT($A$1&amp;BC$1&amp;$A222)</f>
        <v>0</v>
      </c>
      <c r="BD222" cm="1">
        <f t="array" aca="1" ref="BD222" ca="1">INDIRECT($A$1&amp;BD$1&amp;$A222)</f>
        <v>0</v>
      </c>
      <c r="BE222" cm="1">
        <f t="array" aca="1" ref="BE222" ca="1">INDIRECT($A$1&amp;BE$1&amp;$A222)</f>
        <v>0</v>
      </c>
      <c r="BF222" cm="1">
        <f t="array" aca="1" ref="BF222" ca="1">INDIRECT($A$1&amp;BF$1&amp;$A222)</f>
        <v>0</v>
      </c>
      <c r="BG222" cm="1">
        <f t="array" aca="1" ref="BG222" ca="1">INDIRECT($A$1&amp;BG$1&amp;$A222)</f>
        <v>0</v>
      </c>
      <c r="BH222" cm="1">
        <f t="array" aca="1" ref="BH222" ca="1">INDIRECT($A$1&amp;BH$1&amp;$A222)</f>
        <v>0</v>
      </c>
      <c r="BI222" cm="1">
        <f t="array" aca="1" ref="BI222" ca="1">INDIRECT($A$1&amp;BI$1&amp;$A222)</f>
        <v>0</v>
      </c>
      <c r="BJ222" cm="1">
        <f t="array" aca="1" ref="BJ222" ca="1">INDIRECT($A$1&amp;BJ$1&amp;$A222)</f>
        <v>0</v>
      </c>
      <c r="BK222" cm="1">
        <f t="array" aca="1" ref="BK222" ca="1">INDIRECT($A$1&amp;BK$1&amp;$A222)</f>
        <v>0</v>
      </c>
      <c r="BL222" cm="1">
        <f t="array" aca="1" ref="BL222" ca="1">INDIRECT($A$1&amp;BL$1&amp;$A222)</f>
        <v>0</v>
      </c>
      <c r="BM222" cm="1">
        <f t="array" aca="1" ref="BM222" ca="1">INDIRECT($A$1&amp;BM$1&amp;$A222)</f>
        <v>0</v>
      </c>
      <c r="BN222" cm="1">
        <f t="array" aca="1" ref="BN222" ca="1">INDIRECT($A$1&amp;BN$1&amp;$A222)</f>
        <v>0</v>
      </c>
      <c r="BO222" cm="1">
        <f t="array" aca="1" ref="BO222" ca="1">INDIRECT($A$1&amp;BO$1&amp;$A222)</f>
        <v>0</v>
      </c>
      <c r="BP222" cm="1">
        <f t="array" aca="1" ref="BP222" ca="1">INDIRECT($A$1&amp;BP$1&amp;$A222)</f>
        <v>0</v>
      </c>
      <c r="BQ222" cm="1">
        <f t="array" aca="1" ref="BQ222" ca="1">INDIRECT($A$1&amp;BQ$1&amp;$A222)</f>
        <v>0</v>
      </c>
      <c r="BR222" cm="1">
        <f t="array" aca="1" ref="BR222" ca="1">INDIRECT($A$1&amp;BR$1&amp;$A222)</f>
        <v>0</v>
      </c>
      <c r="BS222" cm="1">
        <f t="array" aca="1" ref="BS222" ca="1">INDIRECT($A$1&amp;BS$1&amp;$A222)</f>
        <v>0</v>
      </c>
      <c r="BT222" cm="1">
        <f t="array" aca="1" ref="BT222" ca="1">INDIRECT($A$1&amp;BT$1&amp;$A222)</f>
        <v>0</v>
      </c>
      <c r="BU222" cm="1">
        <f t="array" aca="1" ref="BU222" ca="1">INDIRECT($A$1&amp;BU$1&amp;$A222)</f>
        <v>0</v>
      </c>
    </row>
    <row r="223" spans="1:73" x14ac:dyDescent="0.35">
      <c r="A223" s="65">
        <f t="shared" si="33"/>
        <v>208</v>
      </c>
      <c r="C223" t="str" cm="1">
        <f t="array" aca="1" ref="C223" ca="1">INDIRECT($A$1&amp;C$1&amp;$A223)</f>
        <v>marche_gayeri</v>
      </c>
      <c r="D223">
        <f t="shared" ca="1" si="44"/>
        <v>1</v>
      </c>
      <c r="E223">
        <f t="shared" ca="1" si="44"/>
        <v>0</v>
      </c>
      <c r="F223">
        <f t="shared" ca="1" si="44"/>
        <v>0</v>
      </c>
      <c r="G223">
        <f t="shared" ca="1" si="44"/>
        <v>0</v>
      </c>
      <c r="H223">
        <f t="shared" ca="1" si="44"/>
        <v>0</v>
      </c>
      <c r="I223">
        <f t="shared" ca="1" si="44"/>
        <v>1</v>
      </c>
      <c r="J223">
        <f t="shared" ca="1" si="44"/>
        <v>0</v>
      </c>
      <c r="K223">
        <f t="shared" ca="1" si="44"/>
        <v>0</v>
      </c>
      <c r="L223">
        <f t="shared" ca="1" si="44"/>
        <v>0</v>
      </c>
      <c r="M223">
        <f t="shared" ca="1" si="44"/>
        <v>0</v>
      </c>
      <c r="N223">
        <f t="shared" ca="1" si="44"/>
        <v>0</v>
      </c>
      <c r="P223" cm="1">
        <f t="array" aca="1" ref="P223" ca="1">INDIRECT($A$1&amp;P$1&amp;$A223)</f>
        <v>0</v>
      </c>
      <c r="Q223" cm="1">
        <f t="array" aca="1" ref="Q223" ca="1">INDIRECT($A$1&amp;Q$1&amp;$A223)</f>
        <v>0</v>
      </c>
      <c r="R223" cm="1">
        <f t="array" aca="1" ref="R223" ca="1">INDIRECT($A$1&amp;R$1&amp;$A223)</f>
        <v>0</v>
      </c>
      <c r="S223" cm="1">
        <f t="array" aca="1" ref="S223" ca="1">INDIRECT($A$1&amp;S$1&amp;$A223)</f>
        <v>0</v>
      </c>
      <c r="T223" cm="1">
        <f t="array" aca="1" ref="T223" ca="1">INDIRECT($A$1&amp;T$1&amp;$A223)</f>
        <v>0</v>
      </c>
      <c r="U223" cm="1">
        <f t="array" aca="1" ref="U223" ca="1">INDIRECT($A$1&amp;U$1&amp;$A223)</f>
        <v>0</v>
      </c>
      <c r="V223" cm="1">
        <f t="array" aca="1" ref="V223" ca="1">INDIRECT($A$1&amp;V$1&amp;$A223)</f>
        <v>0</v>
      </c>
      <c r="W223" cm="1">
        <f t="array" aca="1" ref="W223" ca="1">INDIRECT($A$1&amp;W$1&amp;$A223)</f>
        <v>0</v>
      </c>
      <c r="X223" cm="1">
        <f t="array" aca="1" ref="X223" ca="1">INDIRECT($A$1&amp;X$1&amp;$A223)</f>
        <v>0</v>
      </c>
      <c r="Y223" cm="1">
        <f t="array" aca="1" ref="Y223" ca="1">INDIRECT($A$1&amp;Y$1&amp;$A223)</f>
        <v>0</v>
      </c>
      <c r="Z223" cm="1">
        <f t="array" aca="1" ref="Z223" ca="1">INDIRECT($A$1&amp;Z$1&amp;$A223)</f>
        <v>0</v>
      </c>
      <c r="AA223" cm="1">
        <f t="array" aca="1" ref="AA223" ca="1">INDIRECT($A$1&amp;AA$1&amp;$A223)</f>
        <v>0</v>
      </c>
      <c r="AB223" cm="1">
        <f t="array" aca="1" ref="AB223" ca="1">INDIRECT($A$1&amp;AB$1&amp;$A223)</f>
        <v>0</v>
      </c>
      <c r="AC223" cm="1">
        <f t="array" aca="1" ref="AC223" ca="1">INDIRECT($A$1&amp;AC$1&amp;$A223)</f>
        <v>0</v>
      </c>
      <c r="AD223" cm="1">
        <f t="array" aca="1" ref="AD223" ca="1">INDIRECT($A$1&amp;AD$1&amp;$A223)</f>
        <v>0</v>
      </c>
      <c r="AE223" cm="1">
        <f t="array" aca="1" ref="AE223" ca="1">INDIRECT($A$1&amp;AE$1&amp;$A223)</f>
        <v>0</v>
      </c>
      <c r="AF223" cm="1">
        <f t="array" aca="1" ref="AF223" ca="1">INDIRECT($A$1&amp;AF$1&amp;$A223)</f>
        <v>0</v>
      </c>
      <c r="AG223" t="str" cm="1">
        <f t="array" aca="1" ref="AG223" ca="1">INDIRECT($A$1&amp;AG$1&amp;$A223)</f>
        <v>peudisponible</v>
      </c>
      <c r="AH223" t="str" cm="1">
        <f t="array" aca="1" ref="AH223" ca="1">INDIRECT($A$1&amp;AH$1&amp;$A223)</f>
        <v>peudisponible</v>
      </c>
      <c r="AI223" cm="1">
        <f t="array" aca="1" ref="AI223" ca="1">INDIRECT($A$1&amp;AI$1&amp;$A223)</f>
        <v>0</v>
      </c>
      <c r="AJ223" t="str" cm="1">
        <f t="array" aca="1" ref="AJ223" ca="1">INDIRECT($A$1&amp;AJ$1&amp;$A223)</f>
        <v>peudisponible</v>
      </c>
      <c r="AK223" cm="1">
        <f t="array" aca="1" ref="AK223" ca="1">INDIRECT($A$1&amp;AK$1&amp;$A223)</f>
        <v>0</v>
      </c>
      <c r="AM223">
        <f t="shared" ca="1" si="43"/>
        <v>0</v>
      </c>
      <c r="AN223">
        <f t="shared" ca="1" si="43"/>
        <v>0</v>
      </c>
      <c r="AO223">
        <f t="shared" ca="1" si="43"/>
        <v>0</v>
      </c>
      <c r="AP223">
        <f t="shared" ca="1" si="43"/>
        <v>0</v>
      </c>
      <c r="AQ223">
        <f t="shared" ca="1" si="43"/>
        <v>0</v>
      </c>
      <c r="AR223">
        <f t="shared" ca="1" si="43"/>
        <v>0</v>
      </c>
      <c r="AS223">
        <f t="shared" ca="1" si="43"/>
        <v>0</v>
      </c>
      <c r="AU223" cm="1">
        <f t="array" aca="1" ref="AU223" ca="1">INDIRECT($A$1&amp;AU$1&amp;$A223)</f>
        <v>0</v>
      </c>
      <c r="AV223" cm="1">
        <f t="array" aca="1" ref="AV223" ca="1">INDIRECT($A$1&amp;AV$1&amp;$A223)</f>
        <v>0</v>
      </c>
      <c r="AW223" cm="1">
        <f t="array" aca="1" ref="AW223" ca="1">INDIRECT($A$1&amp;AW$1&amp;$A223)</f>
        <v>0</v>
      </c>
      <c r="AX223" cm="1">
        <f t="array" aca="1" ref="AX223" ca="1">INDIRECT($A$1&amp;AX$1&amp;$A223)</f>
        <v>0</v>
      </c>
      <c r="AY223" cm="1">
        <f t="array" aca="1" ref="AY223" ca="1">INDIRECT($A$1&amp;AY$1&amp;$A223)</f>
        <v>0</v>
      </c>
      <c r="AZ223" cm="1">
        <f t="array" aca="1" ref="AZ223" ca="1">INDIRECT($A$1&amp;AZ$1&amp;$A223)</f>
        <v>0</v>
      </c>
      <c r="BA223" cm="1">
        <f t="array" aca="1" ref="BA223" ca="1">INDIRECT($A$1&amp;BA$1&amp;$A223)</f>
        <v>0</v>
      </c>
      <c r="BB223" cm="1">
        <f t="array" aca="1" ref="BB223" ca="1">INDIRECT($A$1&amp;BB$1&amp;$A223)</f>
        <v>0</v>
      </c>
      <c r="BC223" cm="1">
        <f t="array" aca="1" ref="BC223" ca="1">INDIRECT($A$1&amp;BC$1&amp;$A223)</f>
        <v>0</v>
      </c>
      <c r="BD223" cm="1">
        <f t="array" aca="1" ref="BD223" ca="1">INDIRECT($A$1&amp;BD$1&amp;$A223)</f>
        <v>0</v>
      </c>
      <c r="BE223" cm="1">
        <f t="array" aca="1" ref="BE223" ca="1">INDIRECT($A$1&amp;BE$1&amp;$A223)</f>
        <v>0</v>
      </c>
      <c r="BF223" cm="1">
        <f t="array" aca="1" ref="BF223" ca="1">INDIRECT($A$1&amp;BF$1&amp;$A223)</f>
        <v>0</v>
      </c>
      <c r="BG223" cm="1">
        <f t="array" aca="1" ref="BG223" ca="1">INDIRECT($A$1&amp;BG$1&amp;$A223)</f>
        <v>0</v>
      </c>
      <c r="BH223" cm="1">
        <f t="array" aca="1" ref="BH223" ca="1">INDIRECT($A$1&amp;BH$1&amp;$A223)</f>
        <v>0</v>
      </c>
      <c r="BI223" cm="1">
        <f t="array" aca="1" ref="BI223" ca="1">INDIRECT($A$1&amp;BI$1&amp;$A223)</f>
        <v>0</v>
      </c>
      <c r="BJ223" cm="1">
        <f t="array" aca="1" ref="BJ223" ca="1">INDIRECT($A$1&amp;BJ$1&amp;$A223)</f>
        <v>0</v>
      </c>
      <c r="BK223" cm="1">
        <f t="array" aca="1" ref="BK223" ca="1">INDIRECT($A$1&amp;BK$1&amp;$A223)</f>
        <v>0</v>
      </c>
      <c r="BL223" cm="1">
        <f t="array" aca="1" ref="BL223" ca="1">INDIRECT($A$1&amp;BL$1&amp;$A223)</f>
        <v>0</v>
      </c>
      <c r="BM223" cm="1">
        <f t="array" aca="1" ref="BM223" ca="1">INDIRECT($A$1&amp;BM$1&amp;$A223)</f>
        <v>0</v>
      </c>
      <c r="BN223" cm="1">
        <f t="array" aca="1" ref="BN223" ca="1">INDIRECT($A$1&amp;BN$1&amp;$A223)</f>
        <v>0</v>
      </c>
      <c r="BO223" cm="1">
        <f t="array" aca="1" ref="BO223" ca="1">INDIRECT($A$1&amp;BO$1&amp;$A223)</f>
        <v>0</v>
      </c>
      <c r="BP223" cm="1">
        <f t="array" aca="1" ref="BP223" ca="1">INDIRECT($A$1&amp;BP$1&amp;$A223)</f>
        <v>0</v>
      </c>
      <c r="BQ223" cm="1">
        <f t="array" aca="1" ref="BQ223" ca="1">INDIRECT($A$1&amp;BQ$1&amp;$A223)</f>
        <v>0</v>
      </c>
      <c r="BR223" cm="1">
        <f t="array" aca="1" ref="BR223" ca="1">INDIRECT($A$1&amp;BR$1&amp;$A223)</f>
        <v>0</v>
      </c>
      <c r="BS223" cm="1">
        <f t="array" aca="1" ref="BS223" ca="1">INDIRECT($A$1&amp;BS$1&amp;$A223)</f>
        <v>0</v>
      </c>
      <c r="BT223" cm="1">
        <f t="array" aca="1" ref="BT223" ca="1">INDIRECT($A$1&amp;BT$1&amp;$A223)</f>
        <v>0</v>
      </c>
      <c r="BU223" cm="1">
        <f t="array" aca="1" ref="BU223" ca="1">INDIRECT($A$1&amp;BU$1&amp;$A223)</f>
        <v>0</v>
      </c>
    </row>
    <row r="224" spans="1:73" x14ac:dyDescent="0.35">
      <c r="A224" s="65">
        <f t="shared" si="33"/>
        <v>209</v>
      </c>
      <c r="C224" t="str" cm="1">
        <f t="array" aca="1" ref="C224" ca="1">INDIRECT($A$1&amp;C$1&amp;$A224)</f>
        <v>marche_gayeri</v>
      </c>
      <c r="D224">
        <f t="shared" ca="1" si="44"/>
        <v>1</v>
      </c>
      <c r="E224">
        <f t="shared" ca="1" si="44"/>
        <v>0</v>
      </c>
      <c r="F224">
        <f t="shared" ca="1" si="44"/>
        <v>0</v>
      </c>
      <c r="G224">
        <f t="shared" ca="1" si="44"/>
        <v>0</v>
      </c>
      <c r="H224">
        <f t="shared" ca="1" si="44"/>
        <v>0</v>
      </c>
      <c r="I224">
        <f t="shared" ca="1" si="44"/>
        <v>1</v>
      </c>
      <c r="J224">
        <f t="shared" ca="1" si="44"/>
        <v>0</v>
      </c>
      <c r="K224">
        <f t="shared" ca="1" si="44"/>
        <v>0</v>
      </c>
      <c r="L224">
        <f t="shared" ca="1" si="44"/>
        <v>0</v>
      </c>
      <c r="M224">
        <f t="shared" ca="1" si="44"/>
        <v>0</v>
      </c>
      <c r="N224">
        <f t="shared" ca="1" si="44"/>
        <v>0</v>
      </c>
      <c r="P224" cm="1">
        <f t="array" aca="1" ref="P224" ca="1">INDIRECT($A$1&amp;P$1&amp;$A224)</f>
        <v>0</v>
      </c>
      <c r="Q224" cm="1">
        <f t="array" aca="1" ref="Q224" ca="1">INDIRECT($A$1&amp;Q$1&amp;$A224)</f>
        <v>0</v>
      </c>
      <c r="R224" cm="1">
        <f t="array" aca="1" ref="R224" ca="1">INDIRECT($A$1&amp;R$1&amp;$A224)</f>
        <v>0</v>
      </c>
      <c r="S224" cm="1">
        <f t="array" aca="1" ref="S224" ca="1">INDIRECT($A$1&amp;S$1&amp;$A224)</f>
        <v>0</v>
      </c>
      <c r="T224" cm="1">
        <f t="array" aca="1" ref="T224" ca="1">INDIRECT($A$1&amp;T$1&amp;$A224)</f>
        <v>0</v>
      </c>
      <c r="U224" cm="1">
        <f t="array" aca="1" ref="U224" ca="1">INDIRECT($A$1&amp;U$1&amp;$A224)</f>
        <v>0</v>
      </c>
      <c r="V224" cm="1">
        <f t="array" aca="1" ref="V224" ca="1">INDIRECT($A$1&amp;V$1&amp;$A224)</f>
        <v>0</v>
      </c>
      <c r="W224" cm="1">
        <f t="array" aca="1" ref="W224" ca="1">INDIRECT($A$1&amp;W$1&amp;$A224)</f>
        <v>0</v>
      </c>
      <c r="X224" cm="1">
        <f t="array" aca="1" ref="X224" ca="1">INDIRECT($A$1&amp;X$1&amp;$A224)</f>
        <v>0</v>
      </c>
      <c r="Y224" cm="1">
        <f t="array" aca="1" ref="Y224" ca="1">INDIRECT($A$1&amp;Y$1&amp;$A224)</f>
        <v>0</v>
      </c>
      <c r="Z224" cm="1">
        <f t="array" aca="1" ref="Z224" ca="1">INDIRECT($A$1&amp;Z$1&amp;$A224)</f>
        <v>0</v>
      </c>
      <c r="AA224" cm="1">
        <f t="array" aca="1" ref="AA224" ca="1">INDIRECT($A$1&amp;AA$1&amp;$A224)</f>
        <v>0</v>
      </c>
      <c r="AB224" cm="1">
        <f t="array" aca="1" ref="AB224" ca="1">INDIRECT($A$1&amp;AB$1&amp;$A224)</f>
        <v>0</v>
      </c>
      <c r="AC224" cm="1">
        <f t="array" aca="1" ref="AC224" ca="1">INDIRECT($A$1&amp;AC$1&amp;$A224)</f>
        <v>0</v>
      </c>
      <c r="AD224" cm="1">
        <f t="array" aca="1" ref="AD224" ca="1">INDIRECT($A$1&amp;AD$1&amp;$A224)</f>
        <v>0</v>
      </c>
      <c r="AE224" cm="1">
        <f t="array" aca="1" ref="AE224" ca="1">INDIRECT($A$1&amp;AE$1&amp;$A224)</f>
        <v>0</v>
      </c>
      <c r="AF224" cm="1">
        <f t="array" aca="1" ref="AF224" ca="1">INDIRECT($A$1&amp;AF$1&amp;$A224)</f>
        <v>0</v>
      </c>
      <c r="AG224" t="str" cm="1">
        <f t="array" aca="1" ref="AG224" ca="1">INDIRECT($A$1&amp;AG$1&amp;$A224)</f>
        <v>peudisponible</v>
      </c>
      <c r="AH224" t="str" cm="1">
        <f t="array" aca="1" ref="AH224" ca="1">INDIRECT($A$1&amp;AH$1&amp;$A224)</f>
        <v>peudisponible</v>
      </c>
      <c r="AI224" cm="1">
        <f t="array" aca="1" ref="AI224" ca="1">INDIRECT($A$1&amp;AI$1&amp;$A224)</f>
        <v>0</v>
      </c>
      <c r="AJ224" t="str" cm="1">
        <f t="array" aca="1" ref="AJ224" ca="1">INDIRECT($A$1&amp;AJ$1&amp;$A224)</f>
        <v>peudisponible</v>
      </c>
      <c r="AK224" cm="1">
        <f t="array" aca="1" ref="AK224" ca="1">INDIRECT($A$1&amp;AK$1&amp;$A224)</f>
        <v>0</v>
      </c>
      <c r="AM224">
        <f t="shared" ca="1" si="43"/>
        <v>1</v>
      </c>
      <c r="AN224">
        <f t="shared" ca="1" si="43"/>
        <v>1</v>
      </c>
      <c r="AO224">
        <f t="shared" ca="1" si="43"/>
        <v>0</v>
      </c>
      <c r="AP224">
        <f t="shared" ca="1" si="43"/>
        <v>0</v>
      </c>
      <c r="AQ224">
        <f t="shared" ca="1" si="43"/>
        <v>0</v>
      </c>
      <c r="AR224">
        <f t="shared" ca="1" si="43"/>
        <v>1</v>
      </c>
      <c r="AS224">
        <f t="shared" ca="1" si="43"/>
        <v>0</v>
      </c>
      <c r="AU224" cm="1">
        <f t="array" aca="1" ref="AU224" ca="1">INDIRECT($A$1&amp;AU$1&amp;$A224)</f>
        <v>0</v>
      </c>
      <c r="AV224" cm="1">
        <f t="array" aca="1" ref="AV224" ca="1">INDIRECT($A$1&amp;AV$1&amp;$A224)</f>
        <v>0</v>
      </c>
      <c r="AW224" cm="1">
        <f t="array" aca="1" ref="AW224" ca="1">INDIRECT($A$1&amp;AW$1&amp;$A224)</f>
        <v>0</v>
      </c>
      <c r="AX224" cm="1">
        <f t="array" aca="1" ref="AX224" ca="1">INDIRECT($A$1&amp;AX$1&amp;$A224)</f>
        <v>0</v>
      </c>
      <c r="AY224" cm="1">
        <f t="array" aca="1" ref="AY224" ca="1">INDIRECT($A$1&amp;AY$1&amp;$A224)</f>
        <v>0</v>
      </c>
      <c r="AZ224" cm="1">
        <f t="array" aca="1" ref="AZ224" ca="1">INDIRECT($A$1&amp;AZ$1&amp;$A224)</f>
        <v>0</v>
      </c>
      <c r="BA224" cm="1">
        <f t="array" aca="1" ref="BA224" ca="1">INDIRECT($A$1&amp;BA$1&amp;$A224)</f>
        <v>0</v>
      </c>
      <c r="BB224" cm="1">
        <f t="array" aca="1" ref="BB224" ca="1">INDIRECT($A$1&amp;BB$1&amp;$A224)</f>
        <v>0</v>
      </c>
      <c r="BC224" cm="1">
        <f t="array" aca="1" ref="BC224" ca="1">INDIRECT($A$1&amp;BC$1&amp;$A224)</f>
        <v>0</v>
      </c>
      <c r="BD224" cm="1">
        <f t="array" aca="1" ref="BD224" ca="1">INDIRECT($A$1&amp;BD$1&amp;$A224)</f>
        <v>0</v>
      </c>
      <c r="BE224" cm="1">
        <f t="array" aca="1" ref="BE224" ca="1">INDIRECT($A$1&amp;BE$1&amp;$A224)</f>
        <v>0</v>
      </c>
      <c r="BF224" cm="1">
        <f t="array" aca="1" ref="BF224" ca="1">INDIRECT($A$1&amp;BF$1&amp;$A224)</f>
        <v>0</v>
      </c>
      <c r="BG224" cm="1">
        <f t="array" aca="1" ref="BG224" ca="1">INDIRECT($A$1&amp;BG$1&amp;$A224)</f>
        <v>0</v>
      </c>
      <c r="BH224" cm="1">
        <f t="array" aca="1" ref="BH224" ca="1">INDIRECT($A$1&amp;BH$1&amp;$A224)</f>
        <v>0</v>
      </c>
      <c r="BI224" cm="1">
        <f t="array" aca="1" ref="BI224" ca="1">INDIRECT($A$1&amp;BI$1&amp;$A224)</f>
        <v>0</v>
      </c>
      <c r="BJ224" cm="1">
        <f t="array" aca="1" ref="BJ224" ca="1">INDIRECT($A$1&amp;BJ$1&amp;$A224)</f>
        <v>0</v>
      </c>
      <c r="BK224" cm="1">
        <f t="array" aca="1" ref="BK224" ca="1">INDIRECT($A$1&amp;BK$1&amp;$A224)</f>
        <v>0</v>
      </c>
      <c r="BL224" cm="1">
        <f t="array" aca="1" ref="BL224" ca="1">INDIRECT($A$1&amp;BL$1&amp;$A224)</f>
        <v>0</v>
      </c>
      <c r="BM224" cm="1">
        <f t="array" aca="1" ref="BM224" ca="1">INDIRECT($A$1&amp;BM$1&amp;$A224)</f>
        <v>0</v>
      </c>
      <c r="BN224" cm="1">
        <f t="array" aca="1" ref="BN224" ca="1">INDIRECT($A$1&amp;BN$1&amp;$A224)</f>
        <v>0</v>
      </c>
      <c r="BO224" cm="1">
        <f t="array" aca="1" ref="BO224" ca="1">INDIRECT($A$1&amp;BO$1&amp;$A224)</f>
        <v>0</v>
      </c>
      <c r="BP224" cm="1">
        <f t="array" aca="1" ref="BP224" ca="1">INDIRECT($A$1&amp;BP$1&amp;$A224)</f>
        <v>0</v>
      </c>
      <c r="BQ224" cm="1">
        <f t="array" aca="1" ref="BQ224" ca="1">INDIRECT($A$1&amp;BQ$1&amp;$A224)</f>
        <v>0</v>
      </c>
      <c r="BR224" cm="1">
        <f t="array" aca="1" ref="BR224" ca="1">INDIRECT($A$1&amp;BR$1&amp;$A224)</f>
        <v>0</v>
      </c>
      <c r="BS224" cm="1">
        <f t="array" aca="1" ref="BS224" ca="1">INDIRECT($A$1&amp;BS$1&amp;$A224)</f>
        <v>0</v>
      </c>
      <c r="BT224" cm="1">
        <f t="array" aca="1" ref="BT224" ca="1">INDIRECT($A$1&amp;BT$1&amp;$A224)</f>
        <v>0</v>
      </c>
      <c r="BU224" cm="1">
        <f t="array" aca="1" ref="BU224" ca="1">INDIRECT($A$1&amp;BU$1&amp;$A224)</f>
        <v>0</v>
      </c>
    </row>
    <row r="225" spans="1:73" x14ac:dyDescent="0.35">
      <c r="A225" s="65">
        <f t="shared" si="33"/>
        <v>210</v>
      </c>
      <c r="C225" t="str" cm="1">
        <f t="array" aca="1" ref="C225" ca="1">INDIRECT($A$1&amp;C$1&amp;$A225)</f>
        <v>marche_gayeri</v>
      </c>
      <c r="D225">
        <f t="shared" ca="1" si="44"/>
        <v>1</v>
      </c>
      <c r="E225">
        <f t="shared" ca="1" si="44"/>
        <v>0</v>
      </c>
      <c r="F225">
        <f t="shared" ca="1" si="44"/>
        <v>0</v>
      </c>
      <c r="G225">
        <f t="shared" ca="1" si="44"/>
        <v>0</v>
      </c>
      <c r="H225">
        <f t="shared" ca="1" si="44"/>
        <v>0</v>
      </c>
      <c r="I225">
        <f t="shared" ca="1" si="44"/>
        <v>1</v>
      </c>
      <c r="J225">
        <f t="shared" ca="1" si="44"/>
        <v>0</v>
      </c>
      <c r="K225">
        <f t="shared" ca="1" si="44"/>
        <v>0</v>
      </c>
      <c r="L225">
        <f t="shared" ca="1" si="44"/>
        <v>0</v>
      </c>
      <c r="M225">
        <f t="shared" ca="1" si="44"/>
        <v>0</v>
      </c>
      <c r="N225">
        <f t="shared" ca="1" si="44"/>
        <v>0</v>
      </c>
      <c r="P225" cm="1">
        <f t="array" aca="1" ref="P225" ca="1">INDIRECT($A$1&amp;P$1&amp;$A225)</f>
        <v>0</v>
      </c>
      <c r="Q225" cm="1">
        <f t="array" aca="1" ref="Q225" ca="1">INDIRECT($A$1&amp;Q$1&amp;$A225)</f>
        <v>0</v>
      </c>
      <c r="R225" cm="1">
        <f t="array" aca="1" ref="R225" ca="1">INDIRECT($A$1&amp;R$1&amp;$A225)</f>
        <v>0</v>
      </c>
      <c r="S225" cm="1">
        <f t="array" aca="1" ref="S225" ca="1">INDIRECT($A$1&amp;S$1&amp;$A225)</f>
        <v>0</v>
      </c>
      <c r="T225" cm="1">
        <f t="array" aca="1" ref="T225" ca="1">INDIRECT($A$1&amp;T$1&amp;$A225)</f>
        <v>0</v>
      </c>
      <c r="U225" cm="1">
        <f t="array" aca="1" ref="U225" ca="1">INDIRECT($A$1&amp;U$1&amp;$A225)</f>
        <v>0</v>
      </c>
      <c r="V225" cm="1">
        <f t="array" aca="1" ref="V225" ca="1">INDIRECT($A$1&amp;V$1&amp;$A225)</f>
        <v>0</v>
      </c>
      <c r="W225" cm="1">
        <f t="array" aca="1" ref="W225" ca="1">INDIRECT($A$1&amp;W$1&amp;$A225)</f>
        <v>0</v>
      </c>
      <c r="X225" cm="1">
        <f t="array" aca="1" ref="X225" ca="1">INDIRECT($A$1&amp;X$1&amp;$A225)</f>
        <v>0</v>
      </c>
      <c r="Y225" cm="1">
        <f t="array" aca="1" ref="Y225" ca="1">INDIRECT($A$1&amp;Y$1&amp;$A225)</f>
        <v>0</v>
      </c>
      <c r="Z225" cm="1">
        <f t="array" aca="1" ref="Z225" ca="1">INDIRECT($A$1&amp;Z$1&amp;$A225)</f>
        <v>0</v>
      </c>
      <c r="AA225" cm="1">
        <f t="array" aca="1" ref="AA225" ca="1">INDIRECT($A$1&amp;AA$1&amp;$A225)</f>
        <v>0</v>
      </c>
      <c r="AB225" cm="1">
        <f t="array" aca="1" ref="AB225" ca="1">INDIRECT($A$1&amp;AB$1&amp;$A225)</f>
        <v>0</v>
      </c>
      <c r="AC225" cm="1">
        <f t="array" aca="1" ref="AC225" ca="1">INDIRECT($A$1&amp;AC$1&amp;$A225)</f>
        <v>0</v>
      </c>
      <c r="AD225" cm="1">
        <f t="array" aca="1" ref="AD225" ca="1">INDIRECT($A$1&amp;AD$1&amp;$A225)</f>
        <v>0</v>
      </c>
      <c r="AE225" cm="1">
        <f t="array" aca="1" ref="AE225" ca="1">INDIRECT($A$1&amp;AE$1&amp;$A225)</f>
        <v>0</v>
      </c>
      <c r="AF225" cm="1">
        <f t="array" aca="1" ref="AF225" ca="1">INDIRECT($A$1&amp;AF$1&amp;$A225)</f>
        <v>0</v>
      </c>
      <c r="AG225" t="str" cm="1">
        <f t="array" aca="1" ref="AG225" ca="1">INDIRECT($A$1&amp;AG$1&amp;$A225)</f>
        <v>peudisponible</v>
      </c>
      <c r="AH225" t="str" cm="1">
        <f t="array" aca="1" ref="AH225" ca="1">INDIRECT($A$1&amp;AH$1&amp;$A225)</f>
        <v>peudisponible</v>
      </c>
      <c r="AI225" cm="1">
        <f t="array" aca="1" ref="AI225" ca="1">INDIRECT($A$1&amp;AI$1&amp;$A225)</f>
        <v>0</v>
      </c>
      <c r="AJ225" t="str" cm="1">
        <f t="array" aca="1" ref="AJ225" ca="1">INDIRECT($A$1&amp;AJ$1&amp;$A225)</f>
        <v>peudisponible</v>
      </c>
      <c r="AK225" cm="1">
        <f t="array" aca="1" ref="AK225" ca="1">INDIRECT($A$1&amp;AK$1&amp;$A225)</f>
        <v>0</v>
      </c>
      <c r="AM225">
        <f t="shared" ca="1" si="43"/>
        <v>0</v>
      </c>
      <c r="AN225">
        <f t="shared" ca="1" si="43"/>
        <v>1</v>
      </c>
      <c r="AO225">
        <f t="shared" ca="1" si="43"/>
        <v>0</v>
      </c>
      <c r="AP225">
        <f t="shared" ca="1" si="43"/>
        <v>0</v>
      </c>
      <c r="AQ225">
        <f t="shared" ca="1" si="43"/>
        <v>0</v>
      </c>
      <c r="AR225">
        <f t="shared" ca="1" si="43"/>
        <v>1</v>
      </c>
      <c r="AS225">
        <f t="shared" ca="1" si="43"/>
        <v>0</v>
      </c>
      <c r="AU225" cm="1">
        <f t="array" aca="1" ref="AU225" ca="1">INDIRECT($A$1&amp;AU$1&amp;$A225)</f>
        <v>0</v>
      </c>
      <c r="AV225" cm="1">
        <f t="array" aca="1" ref="AV225" ca="1">INDIRECT($A$1&amp;AV$1&amp;$A225)</f>
        <v>0</v>
      </c>
      <c r="AW225" cm="1">
        <f t="array" aca="1" ref="AW225" ca="1">INDIRECT($A$1&amp;AW$1&amp;$A225)</f>
        <v>0</v>
      </c>
      <c r="AX225" cm="1">
        <f t="array" aca="1" ref="AX225" ca="1">INDIRECT($A$1&amp;AX$1&amp;$A225)</f>
        <v>0</v>
      </c>
      <c r="AY225" cm="1">
        <f t="array" aca="1" ref="AY225" ca="1">INDIRECT($A$1&amp;AY$1&amp;$A225)</f>
        <v>0</v>
      </c>
      <c r="AZ225" cm="1">
        <f t="array" aca="1" ref="AZ225" ca="1">INDIRECT($A$1&amp;AZ$1&amp;$A225)</f>
        <v>0</v>
      </c>
      <c r="BA225" cm="1">
        <f t="array" aca="1" ref="BA225" ca="1">INDIRECT($A$1&amp;BA$1&amp;$A225)</f>
        <v>0</v>
      </c>
      <c r="BB225" cm="1">
        <f t="array" aca="1" ref="BB225" ca="1">INDIRECT($A$1&amp;BB$1&amp;$A225)</f>
        <v>0</v>
      </c>
      <c r="BC225" cm="1">
        <f t="array" aca="1" ref="BC225" ca="1">INDIRECT($A$1&amp;BC$1&amp;$A225)</f>
        <v>0</v>
      </c>
      <c r="BD225" cm="1">
        <f t="array" aca="1" ref="BD225" ca="1">INDIRECT($A$1&amp;BD$1&amp;$A225)</f>
        <v>0</v>
      </c>
      <c r="BE225" cm="1">
        <f t="array" aca="1" ref="BE225" ca="1">INDIRECT($A$1&amp;BE$1&amp;$A225)</f>
        <v>0</v>
      </c>
      <c r="BF225" cm="1">
        <f t="array" aca="1" ref="BF225" ca="1">INDIRECT($A$1&amp;BF$1&amp;$A225)</f>
        <v>0</v>
      </c>
      <c r="BG225" cm="1">
        <f t="array" aca="1" ref="BG225" ca="1">INDIRECT($A$1&amp;BG$1&amp;$A225)</f>
        <v>0</v>
      </c>
      <c r="BH225" cm="1">
        <f t="array" aca="1" ref="BH225" ca="1">INDIRECT($A$1&amp;BH$1&amp;$A225)</f>
        <v>0</v>
      </c>
      <c r="BI225" cm="1">
        <f t="array" aca="1" ref="BI225" ca="1">INDIRECT($A$1&amp;BI$1&amp;$A225)</f>
        <v>0</v>
      </c>
      <c r="BJ225" cm="1">
        <f t="array" aca="1" ref="BJ225" ca="1">INDIRECT($A$1&amp;BJ$1&amp;$A225)</f>
        <v>0</v>
      </c>
      <c r="BK225" cm="1">
        <f t="array" aca="1" ref="BK225" ca="1">INDIRECT($A$1&amp;BK$1&amp;$A225)</f>
        <v>0</v>
      </c>
      <c r="BL225" cm="1">
        <f t="array" aca="1" ref="BL225" ca="1">INDIRECT($A$1&amp;BL$1&amp;$A225)</f>
        <v>0</v>
      </c>
      <c r="BM225" cm="1">
        <f t="array" aca="1" ref="BM225" ca="1">INDIRECT($A$1&amp;BM$1&amp;$A225)</f>
        <v>0</v>
      </c>
      <c r="BN225" cm="1">
        <f t="array" aca="1" ref="BN225" ca="1">INDIRECT($A$1&amp;BN$1&amp;$A225)</f>
        <v>0</v>
      </c>
      <c r="BO225" cm="1">
        <f t="array" aca="1" ref="BO225" ca="1">INDIRECT($A$1&amp;BO$1&amp;$A225)</f>
        <v>0</v>
      </c>
      <c r="BP225" cm="1">
        <f t="array" aca="1" ref="BP225" ca="1">INDIRECT($A$1&amp;BP$1&amp;$A225)</f>
        <v>0</v>
      </c>
      <c r="BQ225" cm="1">
        <f t="array" aca="1" ref="BQ225" ca="1">INDIRECT($A$1&amp;BQ$1&amp;$A225)</f>
        <v>0</v>
      </c>
      <c r="BR225" cm="1">
        <f t="array" aca="1" ref="BR225" ca="1">INDIRECT($A$1&amp;BR$1&amp;$A225)</f>
        <v>0</v>
      </c>
      <c r="BS225" cm="1">
        <f t="array" aca="1" ref="BS225" ca="1">INDIRECT($A$1&amp;BS$1&amp;$A225)</f>
        <v>0</v>
      </c>
      <c r="BT225" cm="1">
        <f t="array" aca="1" ref="BT225" ca="1">INDIRECT($A$1&amp;BT$1&amp;$A225)</f>
        <v>0</v>
      </c>
      <c r="BU225" cm="1">
        <f t="array" aca="1" ref="BU225" ca="1">INDIRECT($A$1&amp;BU$1&amp;$A225)</f>
        <v>0</v>
      </c>
    </row>
    <row r="226" spans="1:73" x14ac:dyDescent="0.35">
      <c r="A226" s="65">
        <f t="shared" si="33"/>
        <v>211</v>
      </c>
      <c r="C226" t="str" cm="1">
        <f t="array" aca="1" ref="C226" ca="1">INDIRECT($A$1&amp;C$1&amp;$A226)</f>
        <v>marche_gorom-gorom</v>
      </c>
      <c r="D226">
        <f t="shared" ca="1" si="44"/>
        <v>1</v>
      </c>
      <c r="E226">
        <f t="shared" ca="1" si="44"/>
        <v>0</v>
      </c>
      <c r="F226">
        <f t="shared" ca="1" si="44"/>
        <v>1</v>
      </c>
      <c r="G226">
        <f t="shared" ca="1" si="44"/>
        <v>1</v>
      </c>
      <c r="H226">
        <f t="shared" ca="1" si="44"/>
        <v>0</v>
      </c>
      <c r="I226">
        <f t="shared" ca="1" si="44"/>
        <v>1</v>
      </c>
      <c r="J226">
        <f t="shared" ca="1" si="44"/>
        <v>1</v>
      </c>
      <c r="K226">
        <f t="shared" ca="1" si="44"/>
        <v>0</v>
      </c>
      <c r="L226">
        <f t="shared" ca="1" si="44"/>
        <v>0</v>
      </c>
      <c r="M226">
        <f t="shared" ca="1" si="44"/>
        <v>0</v>
      </c>
      <c r="N226">
        <f t="shared" ca="1" si="44"/>
        <v>0</v>
      </c>
      <c r="P226" t="str" cm="1">
        <f t="array" aca="1" ref="P226" ca="1">INDIRECT($A$1&amp;P$1&amp;$A226)</f>
        <v>disponible</v>
      </c>
      <c r="Q226" t="str" cm="1">
        <f t="array" aca="1" ref="Q226" ca="1">INDIRECT($A$1&amp;Q$1&amp;$A226)</f>
        <v>peudisponible</v>
      </c>
      <c r="R226" t="str" cm="1">
        <f t="array" aca="1" ref="R226" ca="1">INDIRECT($A$1&amp;R$1&amp;$A226)</f>
        <v>disponible</v>
      </c>
      <c r="S226" t="str" cm="1">
        <f t="array" aca="1" ref="S226" ca="1">INDIRECT($A$1&amp;S$1&amp;$A226)</f>
        <v>disponible</v>
      </c>
      <c r="T226" t="str" cm="1">
        <f t="array" aca="1" ref="T226" ca="1">INDIRECT($A$1&amp;T$1&amp;$A226)</f>
        <v>disponible</v>
      </c>
      <c r="U226" t="str" cm="1">
        <f t="array" aca="1" ref="U226" ca="1">INDIRECT($A$1&amp;U$1&amp;$A226)</f>
        <v>disponible</v>
      </c>
      <c r="V226" t="str" cm="1">
        <f t="array" aca="1" ref="V226" ca="1">INDIRECT($A$1&amp;V$1&amp;$A226)</f>
        <v>disponible</v>
      </c>
      <c r="W226" t="str" cm="1">
        <f t="array" aca="1" ref="W226" ca="1">INDIRECT($A$1&amp;W$1&amp;$A226)</f>
        <v>disponible</v>
      </c>
      <c r="X226" t="str" cm="1">
        <f t="array" aca="1" ref="X226" ca="1">INDIRECT($A$1&amp;X$1&amp;$A226)</f>
        <v>disponible</v>
      </c>
      <c r="Y226" t="str" cm="1">
        <f t="array" aca="1" ref="Y226" ca="1">INDIRECT($A$1&amp;Y$1&amp;$A226)</f>
        <v>nondisponible</v>
      </c>
      <c r="Z226" t="str" cm="1">
        <f t="array" aca="1" ref="Z226" ca="1">INDIRECT($A$1&amp;Z$1&amp;$A226)</f>
        <v>disponible</v>
      </c>
      <c r="AA226" t="str" cm="1">
        <f t="array" aca="1" ref="AA226" ca="1">INDIRECT($A$1&amp;AA$1&amp;$A226)</f>
        <v>disponible</v>
      </c>
      <c r="AB226" t="str" cm="1">
        <f t="array" aca="1" ref="AB226" ca="1">INDIRECT($A$1&amp;AB$1&amp;$A226)</f>
        <v>disponible</v>
      </c>
      <c r="AC226" t="str" cm="1">
        <f t="array" aca="1" ref="AC226" ca="1">INDIRECT($A$1&amp;AC$1&amp;$A226)</f>
        <v>disponible</v>
      </c>
      <c r="AD226" t="str" cm="1">
        <f t="array" aca="1" ref="AD226" ca="1">INDIRECT($A$1&amp;AD$1&amp;$A226)</f>
        <v>disponible</v>
      </c>
      <c r="AE226" t="str" cm="1">
        <f t="array" aca="1" ref="AE226" ca="1">INDIRECT($A$1&amp;AE$1&amp;$A226)</f>
        <v>disponible</v>
      </c>
      <c r="AF226" t="str" cm="1">
        <f t="array" aca="1" ref="AF226" ca="1">INDIRECT($A$1&amp;AF$1&amp;$A226)</f>
        <v>disponible</v>
      </c>
      <c r="AG226" t="str" cm="1">
        <f t="array" aca="1" ref="AG226" ca="1">INDIRECT($A$1&amp;AG$1&amp;$A226)</f>
        <v>disponible</v>
      </c>
      <c r="AH226" t="str" cm="1">
        <f t="array" aca="1" ref="AH226" ca="1">INDIRECT($A$1&amp;AH$1&amp;$A226)</f>
        <v>disponible</v>
      </c>
      <c r="AI226" t="str" cm="1">
        <f t="array" aca="1" ref="AI226" ca="1">INDIRECT($A$1&amp;AI$1&amp;$A226)</f>
        <v>disponible</v>
      </c>
      <c r="AJ226" t="str" cm="1">
        <f t="array" aca="1" ref="AJ226" ca="1">INDIRECT($A$1&amp;AJ$1&amp;$A226)</f>
        <v>disponible</v>
      </c>
      <c r="AK226" t="str" cm="1">
        <f t="array" aca="1" ref="AK226" ca="1">INDIRECT($A$1&amp;AK$1&amp;$A226)</f>
        <v>disponible</v>
      </c>
      <c r="AM226">
        <f t="shared" ca="1" si="43"/>
        <v>0</v>
      </c>
      <c r="AN226">
        <f t="shared" ca="1" si="43"/>
        <v>1</v>
      </c>
      <c r="AO226">
        <f t="shared" ca="1" si="43"/>
        <v>0</v>
      </c>
      <c r="AP226">
        <f t="shared" ca="1" si="43"/>
        <v>1</v>
      </c>
      <c r="AQ226">
        <f t="shared" ca="1" si="43"/>
        <v>1</v>
      </c>
      <c r="AR226">
        <f t="shared" ca="1" si="43"/>
        <v>1</v>
      </c>
      <c r="AS226">
        <f t="shared" ca="1" si="43"/>
        <v>1</v>
      </c>
      <c r="AU226" cm="1">
        <f t="array" aca="1" ref="AU226" ca="1">INDIRECT($A$1&amp;AU$1&amp;$A226)</f>
        <v>0</v>
      </c>
      <c r="AV226" cm="1">
        <f t="array" aca="1" ref="AV226" ca="1">INDIRECT($A$1&amp;AV$1&amp;$A226)</f>
        <v>0</v>
      </c>
      <c r="AW226" cm="1">
        <f t="array" aca="1" ref="AW226" ca="1">INDIRECT($A$1&amp;AW$1&amp;$A226)</f>
        <v>0</v>
      </c>
      <c r="AX226" cm="1">
        <f t="array" aca="1" ref="AX226" ca="1">INDIRECT($A$1&amp;AX$1&amp;$A226)</f>
        <v>0</v>
      </c>
      <c r="AY226" cm="1">
        <f t="array" aca="1" ref="AY226" ca="1">INDIRECT($A$1&amp;AY$1&amp;$A226)</f>
        <v>0</v>
      </c>
      <c r="AZ226" cm="1">
        <f t="array" aca="1" ref="AZ226" ca="1">INDIRECT($A$1&amp;AZ$1&amp;$A226)</f>
        <v>0</v>
      </c>
      <c r="BA226" cm="1">
        <f t="array" aca="1" ref="BA226" ca="1">INDIRECT($A$1&amp;BA$1&amp;$A226)</f>
        <v>0</v>
      </c>
      <c r="BB226" cm="1">
        <f t="array" aca="1" ref="BB226" ca="1">INDIRECT($A$1&amp;BB$1&amp;$A226)</f>
        <v>0</v>
      </c>
      <c r="BC226" cm="1">
        <f t="array" aca="1" ref="BC226" ca="1">INDIRECT($A$1&amp;BC$1&amp;$A226)</f>
        <v>0</v>
      </c>
      <c r="BD226" cm="1">
        <f t="array" aca="1" ref="BD226" ca="1">INDIRECT($A$1&amp;BD$1&amp;$A226)</f>
        <v>0</v>
      </c>
      <c r="BE226" cm="1">
        <f t="array" aca="1" ref="BE226" ca="1">INDIRECT($A$1&amp;BE$1&amp;$A226)</f>
        <v>0</v>
      </c>
      <c r="BF226" cm="1">
        <f t="array" aca="1" ref="BF226" ca="1">INDIRECT($A$1&amp;BF$1&amp;$A226)</f>
        <v>0</v>
      </c>
      <c r="BG226" cm="1">
        <f t="array" aca="1" ref="BG226" ca="1">INDIRECT($A$1&amp;BG$1&amp;$A226)</f>
        <v>0</v>
      </c>
      <c r="BH226" cm="1">
        <f t="array" aca="1" ref="BH226" ca="1">INDIRECT($A$1&amp;BH$1&amp;$A226)</f>
        <v>0</v>
      </c>
      <c r="BI226" cm="1">
        <f t="array" aca="1" ref="BI226" ca="1">INDIRECT($A$1&amp;BI$1&amp;$A226)</f>
        <v>0</v>
      </c>
      <c r="BJ226" cm="1">
        <f t="array" aca="1" ref="BJ226" ca="1">INDIRECT($A$1&amp;BJ$1&amp;$A226)</f>
        <v>0</v>
      </c>
      <c r="BK226" cm="1">
        <f t="array" aca="1" ref="BK226" ca="1">INDIRECT($A$1&amp;BK$1&amp;$A226)</f>
        <v>0</v>
      </c>
      <c r="BL226" cm="1">
        <f t="array" aca="1" ref="BL226" ca="1">INDIRECT($A$1&amp;BL$1&amp;$A226)</f>
        <v>0</v>
      </c>
      <c r="BM226" cm="1">
        <f t="array" aca="1" ref="BM226" ca="1">INDIRECT($A$1&amp;BM$1&amp;$A226)</f>
        <v>0</v>
      </c>
      <c r="BN226" cm="1">
        <f t="array" aca="1" ref="BN226" ca="1">INDIRECT($A$1&amp;BN$1&amp;$A226)</f>
        <v>0</v>
      </c>
      <c r="BO226" cm="1">
        <f t="array" aca="1" ref="BO226" ca="1">INDIRECT($A$1&amp;BO$1&amp;$A226)</f>
        <v>0</v>
      </c>
      <c r="BP226" cm="1">
        <f t="array" aca="1" ref="BP226" ca="1">INDIRECT($A$1&amp;BP$1&amp;$A226)</f>
        <v>0</v>
      </c>
      <c r="BQ226" cm="1">
        <f t="array" aca="1" ref="BQ226" ca="1">INDIRECT($A$1&amp;BQ$1&amp;$A226)</f>
        <v>0</v>
      </c>
      <c r="BR226" cm="1">
        <f t="array" aca="1" ref="BR226" ca="1">INDIRECT($A$1&amp;BR$1&amp;$A226)</f>
        <v>0</v>
      </c>
      <c r="BS226" cm="1">
        <f t="array" aca="1" ref="BS226" ca="1">INDIRECT($A$1&amp;BS$1&amp;$A226)</f>
        <v>0</v>
      </c>
      <c r="BT226" cm="1">
        <f t="array" aca="1" ref="BT226" ca="1">INDIRECT($A$1&amp;BT$1&amp;$A226)</f>
        <v>0</v>
      </c>
      <c r="BU226" cm="1">
        <f t="array" aca="1" ref="BU226" ca="1">INDIRECT($A$1&amp;BU$1&amp;$A226)</f>
        <v>0</v>
      </c>
    </row>
    <row r="227" spans="1:73" x14ac:dyDescent="0.35">
      <c r="A227" s="65">
        <f t="shared" si="33"/>
        <v>212</v>
      </c>
      <c r="C227" t="str" cm="1">
        <f t="array" aca="1" ref="C227" ca="1">INDIRECT($A$1&amp;C$1&amp;$A227)</f>
        <v>marche_gorom-gorom</v>
      </c>
      <c r="D227">
        <f t="shared" ca="1" si="44"/>
        <v>1</v>
      </c>
      <c r="E227">
        <f t="shared" ca="1" si="44"/>
        <v>0</v>
      </c>
      <c r="F227">
        <f t="shared" ca="1" si="44"/>
        <v>1</v>
      </c>
      <c r="G227">
        <f t="shared" ca="1" si="44"/>
        <v>1</v>
      </c>
      <c r="H227">
        <f t="shared" ca="1" si="44"/>
        <v>1</v>
      </c>
      <c r="I227">
        <f t="shared" ca="1" si="44"/>
        <v>1</v>
      </c>
      <c r="J227">
        <f t="shared" ca="1" si="44"/>
        <v>1</v>
      </c>
      <c r="K227">
        <f t="shared" ca="1" si="44"/>
        <v>0</v>
      </c>
      <c r="L227">
        <f t="shared" ca="1" si="44"/>
        <v>0</v>
      </c>
      <c r="M227">
        <f t="shared" ca="1" si="44"/>
        <v>0</v>
      </c>
      <c r="N227">
        <f t="shared" ca="1" si="44"/>
        <v>0</v>
      </c>
      <c r="P227" t="str" cm="1">
        <f t="array" aca="1" ref="P227" ca="1">INDIRECT($A$1&amp;P$1&amp;$A227)</f>
        <v>disponible</v>
      </c>
      <c r="Q227" t="str" cm="1">
        <f t="array" aca="1" ref="Q227" ca="1">INDIRECT($A$1&amp;Q$1&amp;$A227)</f>
        <v>peudisponible</v>
      </c>
      <c r="R227" t="str" cm="1">
        <f t="array" aca="1" ref="R227" ca="1">INDIRECT($A$1&amp;R$1&amp;$A227)</f>
        <v>disponible</v>
      </c>
      <c r="S227" t="str" cm="1">
        <f t="array" aca="1" ref="S227" ca="1">INDIRECT($A$1&amp;S$1&amp;$A227)</f>
        <v>disponible</v>
      </c>
      <c r="T227" t="str" cm="1">
        <f t="array" aca="1" ref="T227" ca="1">INDIRECT($A$1&amp;T$1&amp;$A227)</f>
        <v>disponible</v>
      </c>
      <c r="U227" t="str" cm="1">
        <f t="array" aca="1" ref="U227" ca="1">INDIRECT($A$1&amp;U$1&amp;$A227)</f>
        <v>disponible</v>
      </c>
      <c r="V227" t="str" cm="1">
        <f t="array" aca="1" ref="V227" ca="1">INDIRECT($A$1&amp;V$1&amp;$A227)</f>
        <v>disponible</v>
      </c>
      <c r="W227" t="str" cm="1">
        <f t="array" aca="1" ref="W227" ca="1">INDIRECT($A$1&amp;W$1&amp;$A227)</f>
        <v>disponible</v>
      </c>
      <c r="X227" t="str" cm="1">
        <f t="array" aca="1" ref="X227" ca="1">INDIRECT($A$1&amp;X$1&amp;$A227)</f>
        <v>disponible</v>
      </c>
      <c r="Y227" t="str" cm="1">
        <f t="array" aca="1" ref="Y227" ca="1">INDIRECT($A$1&amp;Y$1&amp;$A227)</f>
        <v>nondisponible</v>
      </c>
      <c r="Z227" t="str" cm="1">
        <f t="array" aca="1" ref="Z227" ca="1">INDIRECT($A$1&amp;Z$1&amp;$A227)</f>
        <v>disponible</v>
      </c>
      <c r="AA227" t="str" cm="1">
        <f t="array" aca="1" ref="AA227" ca="1">INDIRECT($A$1&amp;AA$1&amp;$A227)</f>
        <v>disponible</v>
      </c>
      <c r="AB227" t="str" cm="1">
        <f t="array" aca="1" ref="AB227" ca="1">INDIRECT($A$1&amp;AB$1&amp;$A227)</f>
        <v>disponible</v>
      </c>
      <c r="AC227" t="str" cm="1">
        <f t="array" aca="1" ref="AC227" ca="1">INDIRECT($A$1&amp;AC$1&amp;$A227)</f>
        <v>disponible</v>
      </c>
      <c r="AD227" t="str" cm="1">
        <f t="array" aca="1" ref="AD227" ca="1">INDIRECT($A$1&amp;AD$1&amp;$A227)</f>
        <v>disponible</v>
      </c>
      <c r="AE227" t="str" cm="1">
        <f t="array" aca="1" ref="AE227" ca="1">INDIRECT($A$1&amp;AE$1&amp;$A227)</f>
        <v>disponible</v>
      </c>
      <c r="AF227" t="str" cm="1">
        <f t="array" aca="1" ref="AF227" ca="1">INDIRECT($A$1&amp;AF$1&amp;$A227)</f>
        <v>disponible</v>
      </c>
      <c r="AG227" t="str" cm="1">
        <f t="array" aca="1" ref="AG227" ca="1">INDIRECT($A$1&amp;AG$1&amp;$A227)</f>
        <v>disponible</v>
      </c>
      <c r="AH227" t="str" cm="1">
        <f t="array" aca="1" ref="AH227" ca="1">INDIRECT($A$1&amp;AH$1&amp;$A227)</f>
        <v>disponible</v>
      </c>
      <c r="AI227" t="str" cm="1">
        <f t="array" aca="1" ref="AI227" ca="1">INDIRECT($A$1&amp;AI$1&amp;$A227)</f>
        <v>disponible</v>
      </c>
      <c r="AJ227" t="str" cm="1">
        <f t="array" aca="1" ref="AJ227" ca="1">INDIRECT($A$1&amp;AJ$1&amp;$A227)</f>
        <v>disponible</v>
      </c>
      <c r="AK227" t="str" cm="1">
        <f t="array" aca="1" ref="AK227" ca="1">INDIRECT($A$1&amp;AK$1&amp;$A227)</f>
        <v>disponible</v>
      </c>
      <c r="AM227">
        <f t="shared" ca="1" si="43"/>
        <v>0</v>
      </c>
      <c r="AN227">
        <f t="shared" ca="1" si="43"/>
        <v>1</v>
      </c>
      <c r="AO227">
        <f t="shared" ca="1" si="43"/>
        <v>0</v>
      </c>
      <c r="AP227">
        <f t="shared" ref="AP227:AS227" ca="1" si="45">IF(SUM(INDIRECT($A$1&amp;AP$1&amp;$A227),INDIRECT($A$1&amp;AP$2&amp;$A227),INDIRECT($A$1&amp;AP$3&amp;$A227),INDIRECT($A$1&amp;AP$4&amp;$A227),INDIRECT($A$1&amp;AP$5&amp;$A227),INDIRECT($A$1&amp;AP$6&amp;$A227),INDIRECT($A$1&amp;AP$7&amp;$A227))&gt;0,1,0)</f>
        <v>1</v>
      </c>
      <c r="AQ227">
        <f t="shared" ca="1" si="45"/>
        <v>1</v>
      </c>
      <c r="AR227">
        <f t="shared" ca="1" si="45"/>
        <v>1</v>
      </c>
      <c r="AS227">
        <f t="shared" ca="1" si="45"/>
        <v>1</v>
      </c>
      <c r="AU227" cm="1">
        <f t="array" aca="1" ref="AU227" ca="1">INDIRECT($A$1&amp;AU$1&amp;$A227)</f>
        <v>0</v>
      </c>
      <c r="AV227" cm="1">
        <f t="array" aca="1" ref="AV227" ca="1">INDIRECT($A$1&amp;AV$1&amp;$A227)</f>
        <v>0</v>
      </c>
      <c r="AW227" cm="1">
        <f t="array" aca="1" ref="AW227" ca="1">INDIRECT($A$1&amp;AW$1&amp;$A227)</f>
        <v>0</v>
      </c>
      <c r="AX227" cm="1">
        <f t="array" aca="1" ref="AX227" ca="1">INDIRECT($A$1&amp;AX$1&amp;$A227)</f>
        <v>0</v>
      </c>
      <c r="AY227" cm="1">
        <f t="array" aca="1" ref="AY227" ca="1">INDIRECT($A$1&amp;AY$1&amp;$A227)</f>
        <v>0</v>
      </c>
      <c r="AZ227" cm="1">
        <f t="array" aca="1" ref="AZ227" ca="1">INDIRECT($A$1&amp;AZ$1&amp;$A227)</f>
        <v>0</v>
      </c>
      <c r="BA227" cm="1">
        <f t="array" aca="1" ref="BA227" ca="1">INDIRECT($A$1&amp;BA$1&amp;$A227)</f>
        <v>0</v>
      </c>
      <c r="BB227" cm="1">
        <f t="array" aca="1" ref="BB227" ca="1">INDIRECT($A$1&amp;BB$1&amp;$A227)</f>
        <v>0</v>
      </c>
      <c r="BC227" cm="1">
        <f t="array" aca="1" ref="BC227" ca="1">INDIRECT($A$1&amp;BC$1&amp;$A227)</f>
        <v>0</v>
      </c>
      <c r="BD227" cm="1">
        <f t="array" aca="1" ref="BD227" ca="1">INDIRECT($A$1&amp;BD$1&amp;$A227)</f>
        <v>0</v>
      </c>
      <c r="BE227" cm="1">
        <f t="array" aca="1" ref="BE227" ca="1">INDIRECT($A$1&amp;BE$1&amp;$A227)</f>
        <v>0</v>
      </c>
      <c r="BF227" cm="1">
        <f t="array" aca="1" ref="BF227" ca="1">INDIRECT($A$1&amp;BF$1&amp;$A227)</f>
        <v>0</v>
      </c>
      <c r="BG227" cm="1">
        <f t="array" aca="1" ref="BG227" ca="1">INDIRECT($A$1&amp;BG$1&amp;$A227)</f>
        <v>0</v>
      </c>
      <c r="BH227" cm="1">
        <f t="array" aca="1" ref="BH227" ca="1">INDIRECT($A$1&amp;BH$1&amp;$A227)</f>
        <v>0</v>
      </c>
      <c r="BI227" cm="1">
        <f t="array" aca="1" ref="BI227" ca="1">INDIRECT($A$1&amp;BI$1&amp;$A227)</f>
        <v>0</v>
      </c>
      <c r="BJ227" cm="1">
        <f t="array" aca="1" ref="BJ227" ca="1">INDIRECT($A$1&amp;BJ$1&amp;$A227)</f>
        <v>0</v>
      </c>
      <c r="BK227" cm="1">
        <f t="array" aca="1" ref="BK227" ca="1">INDIRECT($A$1&amp;BK$1&amp;$A227)</f>
        <v>0</v>
      </c>
      <c r="BL227" cm="1">
        <f t="array" aca="1" ref="BL227" ca="1">INDIRECT($A$1&amp;BL$1&amp;$A227)</f>
        <v>0</v>
      </c>
      <c r="BM227" cm="1">
        <f t="array" aca="1" ref="BM227" ca="1">INDIRECT($A$1&amp;BM$1&amp;$A227)</f>
        <v>0</v>
      </c>
      <c r="BN227" cm="1">
        <f t="array" aca="1" ref="BN227" ca="1">INDIRECT($A$1&amp;BN$1&amp;$A227)</f>
        <v>0</v>
      </c>
      <c r="BO227" cm="1">
        <f t="array" aca="1" ref="BO227" ca="1">INDIRECT($A$1&amp;BO$1&amp;$A227)</f>
        <v>0</v>
      </c>
      <c r="BP227" cm="1">
        <f t="array" aca="1" ref="BP227" ca="1">INDIRECT($A$1&amp;BP$1&amp;$A227)</f>
        <v>0</v>
      </c>
      <c r="BQ227" cm="1">
        <f t="array" aca="1" ref="BQ227" ca="1">INDIRECT($A$1&amp;BQ$1&amp;$A227)</f>
        <v>0</v>
      </c>
      <c r="BR227" cm="1">
        <f t="array" aca="1" ref="BR227" ca="1">INDIRECT($A$1&amp;BR$1&amp;$A227)</f>
        <v>0</v>
      </c>
      <c r="BS227" cm="1">
        <f t="array" aca="1" ref="BS227" ca="1">INDIRECT($A$1&amp;BS$1&amp;$A227)</f>
        <v>0</v>
      </c>
      <c r="BT227" cm="1">
        <f t="array" aca="1" ref="BT227" ca="1">INDIRECT($A$1&amp;BT$1&amp;$A227)</f>
        <v>0</v>
      </c>
      <c r="BU227" cm="1">
        <f t="array" aca="1" ref="BU227" ca="1">INDIRECT($A$1&amp;BU$1&amp;$A227)</f>
        <v>0</v>
      </c>
    </row>
    <row r="228" spans="1:73" x14ac:dyDescent="0.35">
      <c r="A228" s="65">
        <f t="shared" si="33"/>
        <v>213</v>
      </c>
      <c r="C228" t="str" cm="1">
        <f t="array" aca="1" ref="C228" ca="1">INDIRECT($A$1&amp;C$1&amp;$A228)</f>
        <v>marche_gorom-gorom</v>
      </c>
      <c r="D228">
        <f t="shared" ca="1" si="44"/>
        <v>1</v>
      </c>
      <c r="E228">
        <f t="shared" ca="1" si="44"/>
        <v>0</v>
      </c>
      <c r="F228">
        <f t="shared" ca="1" si="44"/>
        <v>0</v>
      </c>
      <c r="G228">
        <f t="shared" ca="1" si="44"/>
        <v>1</v>
      </c>
      <c r="H228">
        <f t="shared" ca="1" si="44"/>
        <v>0</v>
      </c>
      <c r="I228">
        <f t="shared" ca="1" si="44"/>
        <v>1</v>
      </c>
      <c r="J228">
        <f t="shared" ca="1" si="44"/>
        <v>0</v>
      </c>
      <c r="K228">
        <f t="shared" ca="1" si="44"/>
        <v>0</v>
      </c>
      <c r="L228">
        <f t="shared" ca="1" si="44"/>
        <v>0</v>
      </c>
      <c r="M228">
        <f t="shared" ca="1" si="44"/>
        <v>0</v>
      </c>
      <c r="N228">
        <f t="shared" ca="1" si="44"/>
        <v>0</v>
      </c>
      <c r="P228" t="str" cm="1">
        <f t="array" aca="1" ref="P228" ca="1">INDIRECT($A$1&amp;P$1&amp;$A228)</f>
        <v>disponible</v>
      </c>
      <c r="Q228" t="str" cm="1">
        <f t="array" aca="1" ref="Q228" ca="1">INDIRECT($A$1&amp;Q$1&amp;$A228)</f>
        <v>peudisponible</v>
      </c>
      <c r="R228" t="str" cm="1">
        <f t="array" aca="1" ref="R228" ca="1">INDIRECT($A$1&amp;R$1&amp;$A228)</f>
        <v>disponible</v>
      </c>
      <c r="S228" t="str" cm="1">
        <f t="array" aca="1" ref="S228" ca="1">INDIRECT($A$1&amp;S$1&amp;$A228)</f>
        <v>disponible</v>
      </c>
      <c r="T228" t="str" cm="1">
        <f t="array" aca="1" ref="T228" ca="1">INDIRECT($A$1&amp;T$1&amp;$A228)</f>
        <v>peudisponible</v>
      </c>
      <c r="U228" t="str" cm="1">
        <f t="array" aca="1" ref="U228" ca="1">INDIRECT($A$1&amp;U$1&amp;$A228)</f>
        <v>disponible</v>
      </c>
      <c r="V228" t="str" cm="1">
        <f t="array" aca="1" ref="V228" ca="1">INDIRECT($A$1&amp;V$1&amp;$A228)</f>
        <v>disponible</v>
      </c>
      <c r="W228" t="str" cm="1">
        <f t="array" aca="1" ref="W228" ca="1">INDIRECT($A$1&amp;W$1&amp;$A228)</f>
        <v>disponible</v>
      </c>
      <c r="X228" t="str" cm="1">
        <f t="array" aca="1" ref="X228" ca="1">INDIRECT($A$1&amp;X$1&amp;$A228)</f>
        <v>disponible</v>
      </c>
      <c r="Y228" t="str" cm="1">
        <f t="array" aca="1" ref="Y228" ca="1">INDIRECT($A$1&amp;Y$1&amp;$A228)</f>
        <v>nondisponible</v>
      </c>
      <c r="Z228" t="str" cm="1">
        <f t="array" aca="1" ref="Z228" ca="1">INDIRECT($A$1&amp;Z$1&amp;$A228)</f>
        <v>peudisponible</v>
      </c>
      <c r="AA228" t="str" cm="1">
        <f t="array" aca="1" ref="AA228" ca="1">INDIRECT($A$1&amp;AA$1&amp;$A228)</f>
        <v>peudisponible</v>
      </c>
      <c r="AB228" t="str" cm="1">
        <f t="array" aca="1" ref="AB228" ca="1">INDIRECT($A$1&amp;AB$1&amp;$A228)</f>
        <v>peudisponible</v>
      </c>
      <c r="AC228" t="str" cm="1">
        <f t="array" aca="1" ref="AC228" ca="1">INDIRECT($A$1&amp;AC$1&amp;$A228)</f>
        <v>disponible</v>
      </c>
      <c r="AD228" t="str" cm="1">
        <f t="array" aca="1" ref="AD228" ca="1">INDIRECT($A$1&amp;AD$1&amp;$A228)</f>
        <v>disponible</v>
      </c>
      <c r="AE228" t="str" cm="1">
        <f t="array" aca="1" ref="AE228" ca="1">INDIRECT($A$1&amp;AE$1&amp;$A228)</f>
        <v>peudisponible</v>
      </c>
      <c r="AF228" t="str" cm="1">
        <f t="array" aca="1" ref="AF228" ca="1">INDIRECT($A$1&amp;AF$1&amp;$A228)</f>
        <v>disponible</v>
      </c>
      <c r="AG228" t="str" cm="1">
        <f t="array" aca="1" ref="AG228" ca="1">INDIRECT($A$1&amp;AG$1&amp;$A228)</f>
        <v>disponible</v>
      </c>
      <c r="AH228" t="str" cm="1">
        <f t="array" aca="1" ref="AH228" ca="1">INDIRECT($A$1&amp;AH$1&amp;$A228)</f>
        <v>peudisponible</v>
      </c>
      <c r="AI228" t="str" cm="1">
        <f t="array" aca="1" ref="AI228" ca="1">INDIRECT($A$1&amp;AI$1&amp;$A228)</f>
        <v>disponible</v>
      </c>
      <c r="AJ228" t="str" cm="1">
        <f t="array" aca="1" ref="AJ228" ca="1">INDIRECT($A$1&amp;AJ$1&amp;$A228)</f>
        <v>disponible</v>
      </c>
      <c r="AK228" t="str" cm="1">
        <f t="array" aca="1" ref="AK228" ca="1">INDIRECT($A$1&amp;AK$1&amp;$A228)</f>
        <v>disponible</v>
      </c>
      <c r="AM228">
        <f t="shared" ref="AM228:AS258" ca="1" si="46">IF(SUM(INDIRECT($A$1&amp;AM$1&amp;$A228),INDIRECT($A$1&amp;AM$2&amp;$A228),INDIRECT($A$1&amp;AM$3&amp;$A228),INDIRECT($A$1&amp;AM$4&amp;$A228),INDIRECT($A$1&amp;AM$5&amp;$A228),INDIRECT($A$1&amp;AM$6&amp;$A228),INDIRECT($A$1&amp;AM$7&amp;$A228))&gt;0,1,0)</f>
        <v>0</v>
      </c>
      <c r="AN228">
        <f t="shared" ca="1" si="46"/>
        <v>0</v>
      </c>
      <c r="AO228">
        <f t="shared" ca="1" si="46"/>
        <v>0</v>
      </c>
      <c r="AP228">
        <f t="shared" ca="1" si="46"/>
        <v>0</v>
      </c>
      <c r="AQ228">
        <f t="shared" ca="1" si="46"/>
        <v>0</v>
      </c>
      <c r="AR228">
        <f t="shared" ca="1" si="46"/>
        <v>0</v>
      </c>
      <c r="AS228">
        <f t="shared" ca="1" si="46"/>
        <v>0</v>
      </c>
      <c r="AU228" cm="1">
        <f t="array" aca="1" ref="AU228" ca="1">INDIRECT($A$1&amp;AU$1&amp;$A228)</f>
        <v>0</v>
      </c>
      <c r="AV228" cm="1">
        <f t="array" aca="1" ref="AV228" ca="1">INDIRECT($A$1&amp;AV$1&amp;$A228)</f>
        <v>0</v>
      </c>
      <c r="AW228" cm="1">
        <f t="array" aca="1" ref="AW228" ca="1">INDIRECT($A$1&amp;AW$1&amp;$A228)</f>
        <v>0</v>
      </c>
      <c r="AX228" cm="1">
        <f t="array" aca="1" ref="AX228" ca="1">INDIRECT($A$1&amp;AX$1&amp;$A228)</f>
        <v>0</v>
      </c>
      <c r="AY228" cm="1">
        <f t="array" aca="1" ref="AY228" ca="1">INDIRECT($A$1&amp;AY$1&amp;$A228)</f>
        <v>0</v>
      </c>
      <c r="AZ228" cm="1">
        <f t="array" aca="1" ref="AZ228" ca="1">INDIRECT($A$1&amp;AZ$1&amp;$A228)</f>
        <v>0</v>
      </c>
      <c r="BA228" cm="1">
        <f t="array" aca="1" ref="BA228" ca="1">INDIRECT($A$1&amp;BA$1&amp;$A228)</f>
        <v>0</v>
      </c>
      <c r="BB228" cm="1">
        <f t="array" aca="1" ref="BB228" ca="1">INDIRECT($A$1&amp;BB$1&amp;$A228)</f>
        <v>0</v>
      </c>
      <c r="BC228" cm="1">
        <f t="array" aca="1" ref="BC228" ca="1">INDIRECT($A$1&amp;BC$1&amp;$A228)</f>
        <v>0</v>
      </c>
      <c r="BD228" cm="1">
        <f t="array" aca="1" ref="BD228" ca="1">INDIRECT($A$1&amp;BD$1&amp;$A228)</f>
        <v>0</v>
      </c>
      <c r="BE228" cm="1">
        <f t="array" aca="1" ref="BE228" ca="1">INDIRECT($A$1&amp;BE$1&amp;$A228)</f>
        <v>0</v>
      </c>
      <c r="BF228" cm="1">
        <f t="array" aca="1" ref="BF228" ca="1">INDIRECT($A$1&amp;BF$1&amp;$A228)</f>
        <v>0</v>
      </c>
      <c r="BG228" cm="1">
        <f t="array" aca="1" ref="BG228" ca="1">INDIRECT($A$1&amp;BG$1&amp;$A228)</f>
        <v>0</v>
      </c>
      <c r="BH228" cm="1">
        <f t="array" aca="1" ref="BH228" ca="1">INDIRECT($A$1&amp;BH$1&amp;$A228)</f>
        <v>0</v>
      </c>
      <c r="BI228" cm="1">
        <f t="array" aca="1" ref="BI228" ca="1">INDIRECT($A$1&amp;BI$1&amp;$A228)</f>
        <v>0</v>
      </c>
      <c r="BJ228" cm="1">
        <f t="array" aca="1" ref="BJ228" ca="1">INDIRECT($A$1&amp;BJ$1&amp;$A228)</f>
        <v>0</v>
      </c>
      <c r="BK228" cm="1">
        <f t="array" aca="1" ref="BK228" ca="1">INDIRECT($A$1&amp;BK$1&amp;$A228)</f>
        <v>0</v>
      </c>
      <c r="BL228" cm="1">
        <f t="array" aca="1" ref="BL228" ca="1">INDIRECT($A$1&amp;BL$1&amp;$A228)</f>
        <v>0</v>
      </c>
      <c r="BM228" cm="1">
        <f t="array" aca="1" ref="BM228" ca="1">INDIRECT($A$1&amp;BM$1&amp;$A228)</f>
        <v>0</v>
      </c>
      <c r="BN228" cm="1">
        <f t="array" aca="1" ref="BN228" ca="1">INDIRECT($A$1&amp;BN$1&amp;$A228)</f>
        <v>0</v>
      </c>
      <c r="BO228" cm="1">
        <f t="array" aca="1" ref="BO228" ca="1">INDIRECT($A$1&amp;BO$1&amp;$A228)</f>
        <v>0</v>
      </c>
      <c r="BP228" cm="1">
        <f t="array" aca="1" ref="BP228" ca="1">INDIRECT($A$1&amp;BP$1&amp;$A228)</f>
        <v>0</v>
      </c>
      <c r="BQ228" cm="1">
        <f t="array" aca="1" ref="BQ228" ca="1">INDIRECT($A$1&amp;BQ$1&amp;$A228)</f>
        <v>0</v>
      </c>
      <c r="BR228" cm="1">
        <f t="array" aca="1" ref="BR228" ca="1">INDIRECT($A$1&amp;BR$1&amp;$A228)</f>
        <v>0</v>
      </c>
      <c r="BS228" cm="1">
        <f t="array" aca="1" ref="BS228" ca="1">INDIRECT($A$1&amp;BS$1&amp;$A228)</f>
        <v>0</v>
      </c>
      <c r="BT228" cm="1">
        <f t="array" aca="1" ref="BT228" ca="1">INDIRECT($A$1&amp;BT$1&amp;$A228)</f>
        <v>0</v>
      </c>
      <c r="BU228" cm="1">
        <f t="array" aca="1" ref="BU228" ca="1">INDIRECT($A$1&amp;BU$1&amp;$A228)</f>
        <v>0</v>
      </c>
    </row>
    <row r="229" spans="1:73" x14ac:dyDescent="0.35">
      <c r="A229" s="65">
        <f t="shared" si="33"/>
        <v>214</v>
      </c>
      <c r="C229" t="str" cm="1">
        <f t="array" aca="1" ref="C229" ca="1">INDIRECT($A$1&amp;C$1&amp;$A229)</f>
        <v>marche_bogande</v>
      </c>
      <c r="D229">
        <f t="shared" ca="1" si="44"/>
        <v>1</v>
      </c>
      <c r="E229">
        <f t="shared" ca="1" si="44"/>
        <v>0</v>
      </c>
      <c r="F229">
        <f t="shared" ca="1" si="44"/>
        <v>1</v>
      </c>
      <c r="G229">
        <f t="shared" ca="1" si="44"/>
        <v>1</v>
      </c>
      <c r="H229">
        <f t="shared" ca="1" si="44"/>
        <v>1</v>
      </c>
      <c r="I229">
        <f t="shared" ca="1" si="44"/>
        <v>1</v>
      </c>
      <c r="J229">
        <f t="shared" ca="1" si="44"/>
        <v>1</v>
      </c>
      <c r="K229">
        <f t="shared" ca="1" si="44"/>
        <v>1</v>
      </c>
      <c r="L229">
        <f t="shared" ca="1" si="44"/>
        <v>0</v>
      </c>
      <c r="M229">
        <f t="shared" ca="1" si="44"/>
        <v>0</v>
      </c>
      <c r="N229">
        <f t="shared" ca="1" si="44"/>
        <v>0</v>
      </c>
      <c r="P229" t="str" cm="1">
        <f t="array" aca="1" ref="P229" ca="1">INDIRECT($A$1&amp;P$1&amp;$A229)</f>
        <v>disponible</v>
      </c>
      <c r="Q229" t="str" cm="1">
        <f t="array" aca="1" ref="Q229" ca="1">INDIRECT($A$1&amp;Q$1&amp;$A229)</f>
        <v>peudisponible</v>
      </c>
      <c r="R229" t="str" cm="1">
        <f t="array" aca="1" ref="R229" ca="1">INDIRECT($A$1&amp;R$1&amp;$A229)</f>
        <v>disponible</v>
      </c>
      <c r="S229" t="str" cm="1">
        <f t="array" aca="1" ref="S229" ca="1">INDIRECT($A$1&amp;S$1&amp;$A229)</f>
        <v>disponible</v>
      </c>
      <c r="T229" t="str" cm="1">
        <f t="array" aca="1" ref="T229" ca="1">INDIRECT($A$1&amp;T$1&amp;$A229)</f>
        <v>disponible</v>
      </c>
      <c r="U229" t="str" cm="1">
        <f t="array" aca="1" ref="U229" ca="1">INDIRECT($A$1&amp;U$1&amp;$A229)</f>
        <v>disponible</v>
      </c>
      <c r="V229" t="str" cm="1">
        <f t="array" aca="1" ref="V229" ca="1">INDIRECT($A$1&amp;V$1&amp;$A229)</f>
        <v>disponible</v>
      </c>
      <c r="W229" cm="1">
        <f t="array" aca="1" ref="W229" ca="1">INDIRECT($A$1&amp;W$1&amp;$A229)</f>
        <v>0</v>
      </c>
      <c r="X229" t="str" cm="1">
        <f t="array" aca="1" ref="X229" ca="1">INDIRECT($A$1&amp;X$1&amp;$A229)</f>
        <v>disponible</v>
      </c>
      <c r="Y229" t="str" cm="1">
        <f t="array" aca="1" ref="Y229" ca="1">INDIRECT($A$1&amp;Y$1&amp;$A229)</f>
        <v>peudisponible</v>
      </c>
      <c r="Z229" cm="1">
        <f t="array" aca="1" ref="Z229" ca="1">INDIRECT($A$1&amp;Z$1&amp;$A229)</f>
        <v>0</v>
      </c>
      <c r="AA229" cm="1">
        <f t="array" aca="1" ref="AA229" ca="1">INDIRECT($A$1&amp;AA$1&amp;$A229)</f>
        <v>0</v>
      </c>
      <c r="AB229" cm="1">
        <f t="array" aca="1" ref="AB229" ca="1">INDIRECT($A$1&amp;AB$1&amp;$A229)</f>
        <v>0</v>
      </c>
      <c r="AC229" t="str" cm="1">
        <f t="array" aca="1" ref="AC229" ca="1">INDIRECT($A$1&amp;AC$1&amp;$A229)</f>
        <v>disponible</v>
      </c>
      <c r="AD229" cm="1">
        <f t="array" aca="1" ref="AD229" ca="1">INDIRECT($A$1&amp;AD$1&amp;$A229)</f>
        <v>0</v>
      </c>
      <c r="AE229" t="str" cm="1">
        <f t="array" aca="1" ref="AE229" ca="1">INDIRECT($A$1&amp;AE$1&amp;$A229)</f>
        <v>peudisponible</v>
      </c>
      <c r="AF229" cm="1">
        <f t="array" aca="1" ref="AF229" ca="1">INDIRECT($A$1&amp;AF$1&amp;$A229)</f>
        <v>0</v>
      </c>
      <c r="AG229" t="str" cm="1">
        <f t="array" aca="1" ref="AG229" ca="1">INDIRECT($A$1&amp;AG$1&amp;$A229)</f>
        <v>disponible</v>
      </c>
      <c r="AH229" cm="1">
        <f t="array" aca="1" ref="AH229" ca="1">INDIRECT($A$1&amp;AH$1&amp;$A229)</f>
        <v>0</v>
      </c>
      <c r="AI229" cm="1">
        <f t="array" aca="1" ref="AI229" ca="1">INDIRECT($A$1&amp;AI$1&amp;$A229)</f>
        <v>0</v>
      </c>
      <c r="AJ229" t="str" cm="1">
        <f t="array" aca="1" ref="AJ229" ca="1">INDIRECT($A$1&amp;AJ$1&amp;$A229)</f>
        <v>disponible</v>
      </c>
      <c r="AK229" t="str" cm="1">
        <f t="array" aca="1" ref="AK229" ca="1">INDIRECT($A$1&amp;AK$1&amp;$A229)</f>
        <v>disponible</v>
      </c>
      <c r="AM229">
        <f t="shared" ca="1" si="46"/>
        <v>0</v>
      </c>
      <c r="AN229">
        <f t="shared" ca="1" si="46"/>
        <v>0</v>
      </c>
      <c r="AO229">
        <f t="shared" ca="1" si="46"/>
        <v>0</v>
      </c>
      <c r="AP229">
        <f t="shared" ca="1" si="46"/>
        <v>0</v>
      </c>
      <c r="AQ229">
        <f t="shared" ca="1" si="46"/>
        <v>1</v>
      </c>
      <c r="AR229">
        <f t="shared" ca="1" si="46"/>
        <v>0</v>
      </c>
      <c r="AS229">
        <f t="shared" ca="1" si="46"/>
        <v>1</v>
      </c>
      <c r="AU229" cm="1">
        <f t="array" aca="1" ref="AU229" ca="1">INDIRECT($A$1&amp;AU$1&amp;$A229)</f>
        <v>0</v>
      </c>
      <c r="AV229" cm="1">
        <f t="array" aca="1" ref="AV229" ca="1">INDIRECT($A$1&amp;AV$1&amp;$A229)</f>
        <v>0</v>
      </c>
      <c r="AW229" cm="1">
        <f t="array" aca="1" ref="AW229" ca="1">INDIRECT($A$1&amp;AW$1&amp;$A229)</f>
        <v>0</v>
      </c>
      <c r="AX229" cm="1">
        <f t="array" aca="1" ref="AX229" ca="1">INDIRECT($A$1&amp;AX$1&amp;$A229)</f>
        <v>0</v>
      </c>
      <c r="AY229" cm="1">
        <f t="array" aca="1" ref="AY229" ca="1">INDIRECT($A$1&amp;AY$1&amp;$A229)</f>
        <v>0</v>
      </c>
      <c r="AZ229" cm="1">
        <f t="array" aca="1" ref="AZ229" ca="1">INDIRECT($A$1&amp;AZ$1&amp;$A229)</f>
        <v>0</v>
      </c>
      <c r="BA229" cm="1">
        <f t="array" aca="1" ref="BA229" ca="1">INDIRECT($A$1&amp;BA$1&amp;$A229)</f>
        <v>0</v>
      </c>
      <c r="BB229" cm="1">
        <f t="array" aca="1" ref="BB229" ca="1">INDIRECT($A$1&amp;BB$1&amp;$A229)</f>
        <v>0</v>
      </c>
      <c r="BC229" cm="1">
        <f t="array" aca="1" ref="BC229" ca="1">INDIRECT($A$1&amp;BC$1&amp;$A229)</f>
        <v>0</v>
      </c>
      <c r="BD229" cm="1">
        <f t="array" aca="1" ref="BD229" ca="1">INDIRECT($A$1&amp;BD$1&amp;$A229)</f>
        <v>0</v>
      </c>
      <c r="BE229" cm="1">
        <f t="array" aca="1" ref="BE229" ca="1">INDIRECT($A$1&amp;BE$1&amp;$A229)</f>
        <v>0</v>
      </c>
      <c r="BF229" cm="1">
        <f t="array" aca="1" ref="BF229" ca="1">INDIRECT($A$1&amp;BF$1&amp;$A229)</f>
        <v>0</v>
      </c>
      <c r="BG229" cm="1">
        <f t="array" aca="1" ref="BG229" ca="1">INDIRECT($A$1&amp;BG$1&amp;$A229)</f>
        <v>0</v>
      </c>
      <c r="BH229" cm="1">
        <f t="array" aca="1" ref="BH229" ca="1">INDIRECT($A$1&amp;BH$1&amp;$A229)</f>
        <v>0</v>
      </c>
      <c r="BI229" cm="1">
        <f t="array" aca="1" ref="BI229" ca="1">INDIRECT($A$1&amp;BI$1&amp;$A229)</f>
        <v>0</v>
      </c>
      <c r="BJ229" cm="1">
        <f t="array" aca="1" ref="BJ229" ca="1">INDIRECT($A$1&amp;BJ$1&amp;$A229)</f>
        <v>0</v>
      </c>
      <c r="BK229" cm="1">
        <f t="array" aca="1" ref="BK229" ca="1">INDIRECT($A$1&amp;BK$1&amp;$A229)</f>
        <v>0</v>
      </c>
      <c r="BL229" cm="1">
        <f t="array" aca="1" ref="BL229" ca="1">INDIRECT($A$1&amp;BL$1&amp;$A229)</f>
        <v>0</v>
      </c>
      <c r="BM229" cm="1">
        <f t="array" aca="1" ref="BM229" ca="1">INDIRECT($A$1&amp;BM$1&amp;$A229)</f>
        <v>0</v>
      </c>
      <c r="BN229" cm="1">
        <f t="array" aca="1" ref="BN229" ca="1">INDIRECT($A$1&amp;BN$1&amp;$A229)</f>
        <v>0</v>
      </c>
      <c r="BO229" cm="1">
        <f t="array" aca="1" ref="BO229" ca="1">INDIRECT($A$1&amp;BO$1&amp;$A229)</f>
        <v>0</v>
      </c>
      <c r="BP229" cm="1">
        <f t="array" aca="1" ref="BP229" ca="1">INDIRECT($A$1&amp;BP$1&amp;$A229)</f>
        <v>0</v>
      </c>
      <c r="BQ229" cm="1">
        <f t="array" aca="1" ref="BQ229" ca="1">INDIRECT($A$1&amp;BQ$1&amp;$A229)</f>
        <v>0</v>
      </c>
      <c r="BR229" cm="1">
        <f t="array" aca="1" ref="BR229" ca="1">INDIRECT($A$1&amp;BR$1&amp;$A229)</f>
        <v>0</v>
      </c>
      <c r="BS229" cm="1">
        <f t="array" aca="1" ref="BS229" ca="1">INDIRECT($A$1&amp;BS$1&amp;$A229)</f>
        <v>0</v>
      </c>
      <c r="BT229" cm="1">
        <f t="array" aca="1" ref="BT229" ca="1">INDIRECT($A$1&amp;BT$1&amp;$A229)</f>
        <v>0</v>
      </c>
      <c r="BU229" cm="1">
        <f t="array" aca="1" ref="BU229" ca="1">INDIRECT($A$1&amp;BU$1&amp;$A229)</f>
        <v>0</v>
      </c>
    </row>
    <row r="230" spans="1:73" x14ac:dyDescent="0.35">
      <c r="A230" s="65">
        <f t="shared" si="33"/>
        <v>215</v>
      </c>
      <c r="C230" t="str" cm="1">
        <f t="array" aca="1" ref="C230" ca="1">INDIRECT($A$1&amp;C$1&amp;$A230)</f>
        <v>marche_bogande</v>
      </c>
      <c r="D230">
        <f t="shared" ca="1" si="44"/>
        <v>1</v>
      </c>
      <c r="E230">
        <f t="shared" ca="1" si="44"/>
        <v>0</v>
      </c>
      <c r="F230">
        <f t="shared" ca="1" si="44"/>
        <v>1</v>
      </c>
      <c r="G230">
        <f t="shared" ca="1" si="44"/>
        <v>1</v>
      </c>
      <c r="H230">
        <f t="shared" ca="1" si="44"/>
        <v>1</v>
      </c>
      <c r="I230">
        <f t="shared" ca="1" si="44"/>
        <v>0</v>
      </c>
      <c r="J230">
        <f t="shared" ca="1" si="44"/>
        <v>1</v>
      </c>
      <c r="K230">
        <f t="shared" ca="1" si="44"/>
        <v>1</v>
      </c>
      <c r="L230">
        <f t="shared" ca="1" si="44"/>
        <v>0</v>
      </c>
      <c r="M230">
        <f t="shared" ca="1" si="44"/>
        <v>0</v>
      </c>
      <c r="N230">
        <f t="shared" ca="1" si="44"/>
        <v>0</v>
      </c>
      <c r="P230" cm="1">
        <f t="array" aca="1" ref="P230" ca="1">INDIRECT($A$1&amp;P$1&amp;$A230)</f>
        <v>0</v>
      </c>
      <c r="Q230" cm="1">
        <f t="array" aca="1" ref="Q230" ca="1">INDIRECT($A$1&amp;Q$1&amp;$A230)</f>
        <v>0</v>
      </c>
      <c r="R230" t="str" cm="1">
        <f t="array" aca="1" ref="R230" ca="1">INDIRECT($A$1&amp;R$1&amp;$A230)</f>
        <v>disponible</v>
      </c>
      <c r="S230" t="str" cm="1">
        <f t="array" aca="1" ref="S230" ca="1">INDIRECT($A$1&amp;S$1&amp;$A230)</f>
        <v>disponible</v>
      </c>
      <c r="T230" t="str" cm="1">
        <f t="array" aca="1" ref="T230" ca="1">INDIRECT($A$1&amp;T$1&amp;$A230)</f>
        <v>disponible</v>
      </c>
      <c r="U230" cm="1">
        <f t="array" aca="1" ref="U230" ca="1">INDIRECT($A$1&amp;U$1&amp;$A230)</f>
        <v>0</v>
      </c>
      <c r="V230" t="str" cm="1">
        <f t="array" aca="1" ref="V230" ca="1">INDIRECT($A$1&amp;V$1&amp;$A230)</f>
        <v>disponible</v>
      </c>
      <c r="W230" cm="1">
        <f t="array" aca="1" ref="W230" ca="1">INDIRECT($A$1&amp;W$1&amp;$A230)</f>
        <v>0</v>
      </c>
      <c r="X230" cm="1">
        <f t="array" aca="1" ref="X230" ca="1">INDIRECT($A$1&amp;X$1&amp;$A230)</f>
        <v>0</v>
      </c>
      <c r="Y230" cm="1">
        <f t="array" aca="1" ref="Y230" ca="1">INDIRECT($A$1&amp;Y$1&amp;$A230)</f>
        <v>0</v>
      </c>
      <c r="Z230" cm="1">
        <f t="array" aca="1" ref="Z230" ca="1">INDIRECT($A$1&amp;Z$1&amp;$A230)</f>
        <v>0</v>
      </c>
      <c r="AA230" cm="1">
        <f t="array" aca="1" ref="AA230" ca="1">INDIRECT($A$1&amp;AA$1&amp;$A230)</f>
        <v>0</v>
      </c>
      <c r="AB230" cm="1">
        <f t="array" aca="1" ref="AB230" ca="1">INDIRECT($A$1&amp;AB$1&amp;$A230)</f>
        <v>0</v>
      </c>
      <c r="AC230" cm="1">
        <f t="array" aca="1" ref="AC230" ca="1">INDIRECT($A$1&amp;AC$1&amp;$A230)</f>
        <v>0</v>
      </c>
      <c r="AD230" cm="1">
        <f t="array" aca="1" ref="AD230" ca="1">INDIRECT($A$1&amp;AD$1&amp;$A230)</f>
        <v>0</v>
      </c>
      <c r="AE230" cm="1">
        <f t="array" aca="1" ref="AE230" ca="1">INDIRECT($A$1&amp;AE$1&amp;$A230)</f>
        <v>0</v>
      </c>
      <c r="AF230" cm="1">
        <f t="array" aca="1" ref="AF230" ca="1">INDIRECT($A$1&amp;AF$1&amp;$A230)</f>
        <v>0</v>
      </c>
      <c r="AG230" cm="1">
        <f t="array" aca="1" ref="AG230" ca="1">INDIRECT($A$1&amp;AG$1&amp;$A230)</f>
        <v>0</v>
      </c>
      <c r="AH230" cm="1">
        <f t="array" aca="1" ref="AH230" ca="1">INDIRECT($A$1&amp;AH$1&amp;$A230)</f>
        <v>0</v>
      </c>
      <c r="AI230" t="str" cm="1">
        <f t="array" aca="1" ref="AI230" ca="1">INDIRECT($A$1&amp;AI$1&amp;$A230)</f>
        <v>disponible</v>
      </c>
      <c r="AJ230" cm="1">
        <f t="array" aca="1" ref="AJ230" ca="1">INDIRECT($A$1&amp;AJ$1&amp;$A230)</f>
        <v>0</v>
      </c>
      <c r="AK230" t="str" cm="1">
        <f t="array" aca="1" ref="AK230" ca="1">INDIRECT($A$1&amp;AK$1&amp;$A230)</f>
        <v>disponible</v>
      </c>
      <c r="AM230">
        <f t="shared" ca="1" si="46"/>
        <v>0</v>
      </c>
      <c r="AN230">
        <f t="shared" ca="1" si="46"/>
        <v>0</v>
      </c>
      <c r="AO230">
        <f t="shared" ca="1" si="46"/>
        <v>0</v>
      </c>
      <c r="AP230">
        <f t="shared" ca="1" si="46"/>
        <v>0</v>
      </c>
      <c r="AQ230">
        <f t="shared" ca="1" si="46"/>
        <v>0</v>
      </c>
      <c r="AR230">
        <f t="shared" ca="1" si="46"/>
        <v>0</v>
      </c>
      <c r="AS230">
        <f t="shared" ca="1" si="46"/>
        <v>0</v>
      </c>
      <c r="AU230" cm="1">
        <f t="array" aca="1" ref="AU230" ca="1">INDIRECT($A$1&amp;AU$1&amp;$A230)</f>
        <v>0</v>
      </c>
      <c r="AV230" cm="1">
        <f t="array" aca="1" ref="AV230" ca="1">INDIRECT($A$1&amp;AV$1&amp;$A230)</f>
        <v>0</v>
      </c>
      <c r="AW230" cm="1">
        <f t="array" aca="1" ref="AW230" ca="1">INDIRECT($A$1&amp;AW$1&amp;$A230)</f>
        <v>0</v>
      </c>
      <c r="AX230" cm="1">
        <f t="array" aca="1" ref="AX230" ca="1">INDIRECT($A$1&amp;AX$1&amp;$A230)</f>
        <v>0</v>
      </c>
      <c r="AY230" cm="1">
        <f t="array" aca="1" ref="AY230" ca="1">INDIRECT($A$1&amp;AY$1&amp;$A230)</f>
        <v>0</v>
      </c>
      <c r="AZ230" cm="1">
        <f t="array" aca="1" ref="AZ230" ca="1">INDIRECT($A$1&amp;AZ$1&amp;$A230)</f>
        <v>0</v>
      </c>
      <c r="BA230" cm="1">
        <f t="array" aca="1" ref="BA230" ca="1">INDIRECT($A$1&amp;BA$1&amp;$A230)</f>
        <v>0</v>
      </c>
      <c r="BB230" cm="1">
        <f t="array" aca="1" ref="BB230" ca="1">INDIRECT($A$1&amp;BB$1&amp;$A230)</f>
        <v>0</v>
      </c>
      <c r="BC230" cm="1">
        <f t="array" aca="1" ref="BC230" ca="1">INDIRECT($A$1&amp;BC$1&amp;$A230)</f>
        <v>0</v>
      </c>
      <c r="BD230" cm="1">
        <f t="array" aca="1" ref="BD230" ca="1">INDIRECT($A$1&amp;BD$1&amp;$A230)</f>
        <v>0</v>
      </c>
      <c r="BE230" cm="1">
        <f t="array" aca="1" ref="BE230" ca="1">INDIRECT($A$1&amp;BE$1&amp;$A230)</f>
        <v>0</v>
      </c>
      <c r="BF230" cm="1">
        <f t="array" aca="1" ref="BF230" ca="1">INDIRECT($A$1&amp;BF$1&amp;$A230)</f>
        <v>0</v>
      </c>
      <c r="BG230" cm="1">
        <f t="array" aca="1" ref="BG230" ca="1">INDIRECT($A$1&amp;BG$1&amp;$A230)</f>
        <v>0</v>
      </c>
      <c r="BH230" cm="1">
        <f t="array" aca="1" ref="BH230" ca="1">INDIRECT($A$1&amp;BH$1&amp;$A230)</f>
        <v>0</v>
      </c>
      <c r="BI230" cm="1">
        <f t="array" aca="1" ref="BI230" ca="1">INDIRECT($A$1&amp;BI$1&amp;$A230)</f>
        <v>0</v>
      </c>
      <c r="BJ230" cm="1">
        <f t="array" aca="1" ref="BJ230" ca="1">INDIRECT($A$1&amp;BJ$1&amp;$A230)</f>
        <v>0</v>
      </c>
      <c r="BK230" cm="1">
        <f t="array" aca="1" ref="BK230" ca="1">INDIRECT($A$1&amp;BK$1&amp;$A230)</f>
        <v>0</v>
      </c>
      <c r="BL230" cm="1">
        <f t="array" aca="1" ref="BL230" ca="1">INDIRECT($A$1&amp;BL$1&amp;$A230)</f>
        <v>0</v>
      </c>
      <c r="BM230" cm="1">
        <f t="array" aca="1" ref="BM230" ca="1">INDIRECT($A$1&amp;BM$1&amp;$A230)</f>
        <v>0</v>
      </c>
      <c r="BN230" cm="1">
        <f t="array" aca="1" ref="BN230" ca="1">INDIRECT($A$1&amp;BN$1&amp;$A230)</f>
        <v>0</v>
      </c>
      <c r="BO230" cm="1">
        <f t="array" aca="1" ref="BO230" ca="1">INDIRECT($A$1&amp;BO$1&amp;$A230)</f>
        <v>0</v>
      </c>
      <c r="BP230" cm="1">
        <f t="array" aca="1" ref="BP230" ca="1">INDIRECT($A$1&amp;BP$1&amp;$A230)</f>
        <v>0</v>
      </c>
      <c r="BQ230" cm="1">
        <f t="array" aca="1" ref="BQ230" ca="1">INDIRECT($A$1&amp;BQ$1&amp;$A230)</f>
        <v>0</v>
      </c>
      <c r="BR230" cm="1">
        <f t="array" aca="1" ref="BR230" ca="1">INDIRECT($A$1&amp;BR$1&amp;$A230)</f>
        <v>0</v>
      </c>
      <c r="BS230" cm="1">
        <f t="array" aca="1" ref="BS230" ca="1">INDIRECT($A$1&amp;BS$1&amp;$A230)</f>
        <v>0</v>
      </c>
      <c r="BT230" cm="1">
        <f t="array" aca="1" ref="BT230" ca="1">INDIRECT($A$1&amp;BT$1&amp;$A230)</f>
        <v>0</v>
      </c>
      <c r="BU230" cm="1">
        <f t="array" aca="1" ref="BU230" ca="1">INDIRECT($A$1&amp;BU$1&amp;$A230)</f>
        <v>0</v>
      </c>
    </row>
    <row r="231" spans="1:73" x14ac:dyDescent="0.35">
      <c r="A231" s="65">
        <f t="shared" si="33"/>
        <v>216</v>
      </c>
      <c r="C231" t="str" cm="1">
        <f t="array" aca="1" ref="C231" ca="1">INDIRECT($A$1&amp;C$1&amp;$A231)</f>
        <v>marche_bogande</v>
      </c>
      <c r="D231">
        <f t="shared" ca="1" si="44"/>
        <v>1</v>
      </c>
      <c r="E231">
        <f t="shared" ca="1" si="44"/>
        <v>1</v>
      </c>
      <c r="F231">
        <f t="shared" ca="1" si="44"/>
        <v>1</v>
      </c>
      <c r="G231">
        <f t="shared" ca="1" si="44"/>
        <v>1</v>
      </c>
      <c r="H231">
        <f t="shared" ca="1" si="44"/>
        <v>1</v>
      </c>
      <c r="I231">
        <f t="shared" ca="1" si="44"/>
        <v>0</v>
      </c>
      <c r="J231">
        <f t="shared" ca="1" si="44"/>
        <v>0</v>
      </c>
      <c r="K231">
        <f t="shared" ca="1" si="44"/>
        <v>1</v>
      </c>
      <c r="L231">
        <f t="shared" ca="1" si="44"/>
        <v>0</v>
      </c>
      <c r="M231">
        <f t="shared" ca="1" si="44"/>
        <v>0</v>
      </c>
      <c r="N231">
        <f t="shared" ca="1" si="44"/>
        <v>0</v>
      </c>
      <c r="P231" t="str" cm="1">
        <f t="array" aca="1" ref="P231" ca="1">INDIRECT($A$1&amp;P$1&amp;$A231)</f>
        <v>disponible</v>
      </c>
      <c r="Q231" t="str" cm="1">
        <f t="array" aca="1" ref="Q231" ca="1">INDIRECT($A$1&amp;Q$1&amp;$A231)</f>
        <v>peudisponible</v>
      </c>
      <c r="R231" cm="1">
        <f t="array" aca="1" ref="R231" ca="1">INDIRECT($A$1&amp;R$1&amp;$A231)</f>
        <v>0</v>
      </c>
      <c r="S231" cm="1">
        <f t="array" aca="1" ref="S231" ca="1">INDIRECT($A$1&amp;S$1&amp;$A231)</f>
        <v>0</v>
      </c>
      <c r="T231" cm="1">
        <f t="array" aca="1" ref="T231" ca="1">INDIRECT($A$1&amp;T$1&amp;$A231)</f>
        <v>0</v>
      </c>
      <c r="U231" cm="1">
        <f t="array" aca="1" ref="U231" ca="1">INDIRECT($A$1&amp;U$1&amp;$A231)</f>
        <v>0</v>
      </c>
      <c r="V231" cm="1">
        <f t="array" aca="1" ref="V231" ca="1">INDIRECT($A$1&amp;V$1&amp;$A231)</f>
        <v>0</v>
      </c>
      <c r="W231" cm="1">
        <f t="array" aca="1" ref="W231" ca="1">INDIRECT($A$1&amp;W$1&amp;$A231)</f>
        <v>0</v>
      </c>
      <c r="X231" cm="1">
        <f t="array" aca="1" ref="X231" ca="1">INDIRECT($A$1&amp;X$1&amp;$A231)</f>
        <v>0</v>
      </c>
      <c r="Y231" cm="1">
        <f t="array" aca="1" ref="Y231" ca="1">INDIRECT($A$1&amp;Y$1&amp;$A231)</f>
        <v>0</v>
      </c>
      <c r="Z231" cm="1">
        <f t="array" aca="1" ref="Z231" ca="1">INDIRECT($A$1&amp;Z$1&amp;$A231)</f>
        <v>0</v>
      </c>
      <c r="AA231" cm="1">
        <f t="array" aca="1" ref="AA231" ca="1">INDIRECT($A$1&amp;AA$1&amp;$A231)</f>
        <v>0</v>
      </c>
      <c r="AB231" cm="1">
        <f t="array" aca="1" ref="AB231" ca="1">INDIRECT($A$1&amp;AB$1&amp;$A231)</f>
        <v>0</v>
      </c>
      <c r="AC231" t="str" cm="1">
        <f t="array" aca="1" ref="AC231" ca="1">INDIRECT($A$1&amp;AC$1&amp;$A231)</f>
        <v>disponible</v>
      </c>
      <c r="AD231" cm="1">
        <f t="array" aca="1" ref="AD231" ca="1">INDIRECT($A$1&amp;AD$1&amp;$A231)</f>
        <v>0</v>
      </c>
      <c r="AE231" t="str" cm="1">
        <f t="array" aca="1" ref="AE231" ca="1">INDIRECT($A$1&amp;AE$1&amp;$A231)</f>
        <v>disponible</v>
      </c>
      <c r="AF231" t="str" cm="1">
        <f t="array" aca="1" ref="AF231" ca="1">INDIRECT($A$1&amp;AF$1&amp;$A231)</f>
        <v>disponible</v>
      </c>
      <c r="AG231" cm="1">
        <f t="array" aca="1" ref="AG231" ca="1">INDIRECT($A$1&amp;AG$1&amp;$A231)</f>
        <v>0</v>
      </c>
      <c r="AH231" cm="1">
        <f t="array" aca="1" ref="AH231" ca="1">INDIRECT($A$1&amp;AH$1&amp;$A231)</f>
        <v>0</v>
      </c>
      <c r="AI231" cm="1">
        <f t="array" aca="1" ref="AI231" ca="1">INDIRECT($A$1&amp;AI$1&amp;$A231)</f>
        <v>0</v>
      </c>
      <c r="AJ231" cm="1">
        <f t="array" aca="1" ref="AJ231" ca="1">INDIRECT($A$1&amp;AJ$1&amp;$A231)</f>
        <v>0</v>
      </c>
      <c r="AK231" cm="1">
        <f t="array" aca="1" ref="AK231" ca="1">INDIRECT($A$1&amp;AK$1&amp;$A231)</f>
        <v>0</v>
      </c>
      <c r="AM231">
        <f t="shared" ca="1" si="46"/>
        <v>0</v>
      </c>
      <c r="AN231">
        <f t="shared" ca="1" si="46"/>
        <v>0</v>
      </c>
      <c r="AO231">
        <f t="shared" ca="1" si="46"/>
        <v>0</v>
      </c>
      <c r="AP231">
        <f t="shared" ca="1" si="46"/>
        <v>0</v>
      </c>
      <c r="AQ231">
        <f t="shared" ca="1" si="46"/>
        <v>0</v>
      </c>
      <c r="AR231">
        <f t="shared" ca="1" si="46"/>
        <v>0</v>
      </c>
      <c r="AS231">
        <f t="shared" ca="1" si="46"/>
        <v>0</v>
      </c>
      <c r="AU231" cm="1">
        <f t="array" aca="1" ref="AU231" ca="1">INDIRECT($A$1&amp;AU$1&amp;$A231)</f>
        <v>0</v>
      </c>
      <c r="AV231" cm="1">
        <f t="array" aca="1" ref="AV231" ca="1">INDIRECT($A$1&amp;AV$1&amp;$A231)</f>
        <v>0</v>
      </c>
      <c r="AW231" cm="1">
        <f t="array" aca="1" ref="AW231" ca="1">INDIRECT($A$1&amp;AW$1&amp;$A231)</f>
        <v>0</v>
      </c>
      <c r="AX231" cm="1">
        <f t="array" aca="1" ref="AX231" ca="1">INDIRECT($A$1&amp;AX$1&amp;$A231)</f>
        <v>0</v>
      </c>
      <c r="AY231" cm="1">
        <f t="array" aca="1" ref="AY231" ca="1">INDIRECT($A$1&amp;AY$1&amp;$A231)</f>
        <v>0</v>
      </c>
      <c r="AZ231" cm="1">
        <f t="array" aca="1" ref="AZ231" ca="1">INDIRECT($A$1&amp;AZ$1&amp;$A231)</f>
        <v>0</v>
      </c>
      <c r="BA231" cm="1">
        <f t="array" aca="1" ref="BA231" ca="1">INDIRECT($A$1&amp;BA$1&amp;$A231)</f>
        <v>0</v>
      </c>
      <c r="BB231" cm="1">
        <f t="array" aca="1" ref="BB231" ca="1">INDIRECT($A$1&amp;BB$1&amp;$A231)</f>
        <v>0</v>
      </c>
      <c r="BC231" cm="1">
        <f t="array" aca="1" ref="BC231" ca="1">INDIRECT($A$1&amp;BC$1&amp;$A231)</f>
        <v>0</v>
      </c>
      <c r="BD231" cm="1">
        <f t="array" aca="1" ref="BD231" ca="1">INDIRECT($A$1&amp;BD$1&amp;$A231)</f>
        <v>0</v>
      </c>
      <c r="BE231" cm="1">
        <f t="array" aca="1" ref="BE231" ca="1">INDIRECT($A$1&amp;BE$1&amp;$A231)</f>
        <v>0</v>
      </c>
      <c r="BF231" cm="1">
        <f t="array" aca="1" ref="BF231" ca="1">INDIRECT($A$1&amp;BF$1&amp;$A231)</f>
        <v>0</v>
      </c>
      <c r="BG231" cm="1">
        <f t="array" aca="1" ref="BG231" ca="1">INDIRECT($A$1&amp;BG$1&amp;$A231)</f>
        <v>0</v>
      </c>
      <c r="BH231" cm="1">
        <f t="array" aca="1" ref="BH231" ca="1">INDIRECT($A$1&amp;BH$1&amp;$A231)</f>
        <v>0</v>
      </c>
      <c r="BI231" cm="1">
        <f t="array" aca="1" ref="BI231" ca="1">INDIRECT($A$1&amp;BI$1&amp;$A231)</f>
        <v>0</v>
      </c>
      <c r="BJ231" cm="1">
        <f t="array" aca="1" ref="BJ231" ca="1">INDIRECT($A$1&amp;BJ$1&amp;$A231)</f>
        <v>0</v>
      </c>
      <c r="BK231" cm="1">
        <f t="array" aca="1" ref="BK231" ca="1">INDIRECT($A$1&amp;BK$1&amp;$A231)</f>
        <v>0</v>
      </c>
      <c r="BL231" cm="1">
        <f t="array" aca="1" ref="BL231" ca="1">INDIRECT($A$1&amp;BL$1&amp;$A231)</f>
        <v>0</v>
      </c>
      <c r="BM231" cm="1">
        <f t="array" aca="1" ref="BM231" ca="1">INDIRECT($A$1&amp;BM$1&amp;$A231)</f>
        <v>0</v>
      </c>
      <c r="BN231" cm="1">
        <f t="array" aca="1" ref="BN231" ca="1">INDIRECT($A$1&amp;BN$1&amp;$A231)</f>
        <v>0</v>
      </c>
      <c r="BO231" cm="1">
        <f t="array" aca="1" ref="BO231" ca="1">INDIRECT($A$1&amp;BO$1&amp;$A231)</f>
        <v>0</v>
      </c>
      <c r="BP231" cm="1">
        <f t="array" aca="1" ref="BP231" ca="1">INDIRECT($A$1&amp;BP$1&amp;$A231)</f>
        <v>0</v>
      </c>
      <c r="BQ231" cm="1">
        <f t="array" aca="1" ref="BQ231" ca="1">INDIRECT($A$1&amp;BQ$1&amp;$A231)</f>
        <v>0</v>
      </c>
      <c r="BR231" cm="1">
        <f t="array" aca="1" ref="BR231" ca="1">INDIRECT($A$1&amp;BR$1&amp;$A231)</f>
        <v>0</v>
      </c>
      <c r="BS231" cm="1">
        <f t="array" aca="1" ref="BS231" ca="1">INDIRECT($A$1&amp;BS$1&amp;$A231)</f>
        <v>0</v>
      </c>
      <c r="BT231" cm="1">
        <f t="array" aca="1" ref="BT231" ca="1">INDIRECT($A$1&amp;BT$1&amp;$A231)</f>
        <v>0</v>
      </c>
      <c r="BU231" cm="1">
        <f t="array" aca="1" ref="BU231" ca="1">INDIRECT($A$1&amp;BU$1&amp;$A231)</f>
        <v>0</v>
      </c>
    </row>
    <row r="232" spans="1:73" x14ac:dyDescent="0.35">
      <c r="A232" s="65">
        <f t="shared" si="33"/>
        <v>217</v>
      </c>
      <c r="C232" t="str" cm="1">
        <f t="array" aca="1" ref="C232" ca="1">INDIRECT($A$1&amp;C$1&amp;$A232)</f>
        <v>marche_bogande</v>
      </c>
      <c r="D232">
        <f t="shared" ca="1" si="44"/>
        <v>1</v>
      </c>
      <c r="E232">
        <f t="shared" ca="1" si="44"/>
        <v>0</v>
      </c>
      <c r="F232">
        <f t="shared" ca="1" si="44"/>
        <v>0</v>
      </c>
      <c r="G232">
        <f t="shared" ca="1" si="44"/>
        <v>1</v>
      </c>
      <c r="H232">
        <f t="shared" ca="1" si="44"/>
        <v>1</v>
      </c>
      <c r="I232">
        <f t="shared" ca="1" si="44"/>
        <v>0</v>
      </c>
      <c r="J232">
        <f t="shared" ca="1" si="44"/>
        <v>0</v>
      </c>
      <c r="K232">
        <f t="shared" ca="1" si="44"/>
        <v>0</v>
      </c>
      <c r="L232">
        <f t="shared" ca="1" si="44"/>
        <v>0</v>
      </c>
      <c r="M232">
        <f t="shared" ca="1" si="44"/>
        <v>0</v>
      </c>
      <c r="N232">
        <f t="shared" ca="1" si="44"/>
        <v>0</v>
      </c>
      <c r="P232" cm="1">
        <f t="array" aca="1" ref="P232" ca="1">INDIRECT($A$1&amp;P$1&amp;$A232)</f>
        <v>0</v>
      </c>
      <c r="Q232" cm="1">
        <f t="array" aca="1" ref="Q232" ca="1">INDIRECT($A$1&amp;Q$1&amp;$A232)</f>
        <v>0</v>
      </c>
      <c r="R232" cm="1">
        <f t="array" aca="1" ref="R232" ca="1">INDIRECT($A$1&amp;R$1&amp;$A232)</f>
        <v>0</v>
      </c>
      <c r="S232" t="str" cm="1">
        <f t="array" aca="1" ref="S232" ca="1">INDIRECT($A$1&amp;S$1&amp;$A232)</f>
        <v>disponible</v>
      </c>
      <c r="T232" t="str" cm="1">
        <f t="array" aca="1" ref="T232" ca="1">INDIRECT($A$1&amp;T$1&amp;$A232)</f>
        <v>disponible</v>
      </c>
      <c r="U232" cm="1">
        <f t="array" aca="1" ref="U232" ca="1">INDIRECT($A$1&amp;U$1&amp;$A232)</f>
        <v>0</v>
      </c>
      <c r="V232" t="str" cm="1">
        <f t="array" aca="1" ref="V232" ca="1">INDIRECT($A$1&amp;V$1&amp;$A232)</f>
        <v>disponible</v>
      </c>
      <c r="W232" cm="1">
        <f t="array" aca="1" ref="W232" ca="1">INDIRECT($A$1&amp;W$1&amp;$A232)</f>
        <v>0</v>
      </c>
      <c r="X232" cm="1">
        <f t="array" aca="1" ref="X232" ca="1">INDIRECT($A$1&amp;X$1&amp;$A232)</f>
        <v>0</v>
      </c>
      <c r="Y232" cm="1">
        <f t="array" aca="1" ref="Y232" ca="1">INDIRECT($A$1&amp;Y$1&amp;$A232)</f>
        <v>0</v>
      </c>
      <c r="Z232" cm="1">
        <f t="array" aca="1" ref="Z232" ca="1">INDIRECT($A$1&amp;Z$1&amp;$A232)</f>
        <v>0</v>
      </c>
      <c r="AA232" cm="1">
        <f t="array" aca="1" ref="AA232" ca="1">INDIRECT($A$1&amp;AA$1&amp;$A232)</f>
        <v>0</v>
      </c>
      <c r="AB232" cm="1">
        <f t="array" aca="1" ref="AB232" ca="1">INDIRECT($A$1&amp;AB$1&amp;$A232)</f>
        <v>0</v>
      </c>
      <c r="AC232" cm="1">
        <f t="array" aca="1" ref="AC232" ca="1">INDIRECT($A$1&amp;AC$1&amp;$A232)</f>
        <v>0</v>
      </c>
      <c r="AD232" cm="1">
        <f t="array" aca="1" ref="AD232" ca="1">INDIRECT($A$1&amp;AD$1&amp;$A232)</f>
        <v>0</v>
      </c>
      <c r="AE232" cm="1">
        <f t="array" aca="1" ref="AE232" ca="1">INDIRECT($A$1&amp;AE$1&amp;$A232)</f>
        <v>0</v>
      </c>
      <c r="AF232" cm="1">
        <f t="array" aca="1" ref="AF232" ca="1">INDIRECT($A$1&amp;AF$1&amp;$A232)</f>
        <v>0</v>
      </c>
      <c r="AG232" cm="1">
        <f t="array" aca="1" ref="AG232" ca="1">INDIRECT($A$1&amp;AG$1&amp;$A232)</f>
        <v>0</v>
      </c>
      <c r="AH232" cm="1">
        <f t="array" aca="1" ref="AH232" ca="1">INDIRECT($A$1&amp;AH$1&amp;$A232)</f>
        <v>0</v>
      </c>
      <c r="AI232" cm="1">
        <f t="array" aca="1" ref="AI232" ca="1">INDIRECT($A$1&amp;AI$1&amp;$A232)</f>
        <v>0</v>
      </c>
      <c r="AJ232" cm="1">
        <f t="array" aca="1" ref="AJ232" ca="1">INDIRECT($A$1&amp;AJ$1&amp;$A232)</f>
        <v>0</v>
      </c>
      <c r="AK232" cm="1">
        <f t="array" aca="1" ref="AK232" ca="1">INDIRECT($A$1&amp;AK$1&amp;$A232)</f>
        <v>0</v>
      </c>
      <c r="AM232">
        <f t="shared" ca="1" si="46"/>
        <v>0</v>
      </c>
      <c r="AN232">
        <f t="shared" ca="1" si="46"/>
        <v>0</v>
      </c>
      <c r="AO232">
        <f t="shared" ca="1" si="46"/>
        <v>0</v>
      </c>
      <c r="AP232">
        <f t="shared" ca="1" si="46"/>
        <v>0</v>
      </c>
      <c r="AQ232">
        <f t="shared" ca="1" si="46"/>
        <v>0</v>
      </c>
      <c r="AR232">
        <f t="shared" ca="1" si="46"/>
        <v>0</v>
      </c>
      <c r="AS232">
        <f t="shared" ca="1" si="46"/>
        <v>0</v>
      </c>
      <c r="AU232" cm="1">
        <f t="array" aca="1" ref="AU232" ca="1">INDIRECT($A$1&amp;AU$1&amp;$A232)</f>
        <v>0</v>
      </c>
      <c r="AV232" cm="1">
        <f t="array" aca="1" ref="AV232" ca="1">INDIRECT($A$1&amp;AV$1&amp;$A232)</f>
        <v>0</v>
      </c>
      <c r="AW232" cm="1">
        <f t="array" aca="1" ref="AW232" ca="1">INDIRECT($A$1&amp;AW$1&amp;$A232)</f>
        <v>0</v>
      </c>
      <c r="AX232" cm="1">
        <f t="array" aca="1" ref="AX232" ca="1">INDIRECT($A$1&amp;AX$1&amp;$A232)</f>
        <v>0</v>
      </c>
      <c r="AY232" cm="1">
        <f t="array" aca="1" ref="AY232" ca="1">INDIRECT($A$1&amp;AY$1&amp;$A232)</f>
        <v>0</v>
      </c>
      <c r="AZ232" cm="1">
        <f t="array" aca="1" ref="AZ232" ca="1">INDIRECT($A$1&amp;AZ$1&amp;$A232)</f>
        <v>0</v>
      </c>
      <c r="BA232" cm="1">
        <f t="array" aca="1" ref="BA232" ca="1">INDIRECT($A$1&amp;BA$1&amp;$A232)</f>
        <v>0</v>
      </c>
      <c r="BB232" cm="1">
        <f t="array" aca="1" ref="BB232" ca="1">INDIRECT($A$1&amp;BB$1&amp;$A232)</f>
        <v>0</v>
      </c>
      <c r="BC232" cm="1">
        <f t="array" aca="1" ref="BC232" ca="1">INDIRECT($A$1&amp;BC$1&amp;$A232)</f>
        <v>0</v>
      </c>
      <c r="BD232" cm="1">
        <f t="array" aca="1" ref="BD232" ca="1">INDIRECT($A$1&amp;BD$1&amp;$A232)</f>
        <v>0</v>
      </c>
      <c r="BE232" cm="1">
        <f t="array" aca="1" ref="BE232" ca="1">INDIRECT($A$1&amp;BE$1&amp;$A232)</f>
        <v>0</v>
      </c>
      <c r="BF232" cm="1">
        <f t="array" aca="1" ref="BF232" ca="1">INDIRECT($A$1&amp;BF$1&amp;$A232)</f>
        <v>0</v>
      </c>
      <c r="BG232" cm="1">
        <f t="array" aca="1" ref="BG232" ca="1">INDIRECT($A$1&amp;BG$1&amp;$A232)</f>
        <v>0</v>
      </c>
      <c r="BH232" cm="1">
        <f t="array" aca="1" ref="BH232" ca="1">INDIRECT($A$1&amp;BH$1&amp;$A232)</f>
        <v>0</v>
      </c>
      <c r="BI232" cm="1">
        <f t="array" aca="1" ref="BI232" ca="1">INDIRECT($A$1&amp;BI$1&amp;$A232)</f>
        <v>0</v>
      </c>
      <c r="BJ232" cm="1">
        <f t="array" aca="1" ref="BJ232" ca="1">INDIRECT($A$1&amp;BJ$1&amp;$A232)</f>
        <v>0</v>
      </c>
      <c r="BK232" cm="1">
        <f t="array" aca="1" ref="BK232" ca="1">INDIRECT($A$1&amp;BK$1&amp;$A232)</f>
        <v>0</v>
      </c>
      <c r="BL232" cm="1">
        <f t="array" aca="1" ref="BL232" ca="1">INDIRECT($A$1&amp;BL$1&amp;$A232)</f>
        <v>0</v>
      </c>
      <c r="BM232" cm="1">
        <f t="array" aca="1" ref="BM232" ca="1">INDIRECT($A$1&amp;BM$1&amp;$A232)</f>
        <v>0</v>
      </c>
      <c r="BN232" cm="1">
        <f t="array" aca="1" ref="BN232" ca="1">INDIRECT($A$1&amp;BN$1&amp;$A232)</f>
        <v>0</v>
      </c>
      <c r="BO232" cm="1">
        <f t="array" aca="1" ref="BO232" ca="1">INDIRECT($A$1&amp;BO$1&amp;$A232)</f>
        <v>0</v>
      </c>
      <c r="BP232" cm="1">
        <f t="array" aca="1" ref="BP232" ca="1">INDIRECT($A$1&amp;BP$1&amp;$A232)</f>
        <v>0</v>
      </c>
      <c r="BQ232" cm="1">
        <f t="array" aca="1" ref="BQ232" ca="1">INDIRECT($A$1&amp;BQ$1&amp;$A232)</f>
        <v>0</v>
      </c>
      <c r="BR232" cm="1">
        <f t="array" aca="1" ref="BR232" ca="1">INDIRECT($A$1&amp;BR$1&amp;$A232)</f>
        <v>0</v>
      </c>
      <c r="BS232" cm="1">
        <f t="array" aca="1" ref="BS232" ca="1">INDIRECT($A$1&amp;BS$1&amp;$A232)</f>
        <v>0</v>
      </c>
      <c r="BT232" cm="1">
        <f t="array" aca="1" ref="BT232" ca="1">INDIRECT($A$1&amp;BT$1&amp;$A232)</f>
        <v>0</v>
      </c>
      <c r="BU232" cm="1">
        <f t="array" aca="1" ref="BU232" ca="1">INDIRECT($A$1&amp;BU$1&amp;$A232)</f>
        <v>0</v>
      </c>
    </row>
    <row r="233" spans="1:73" x14ac:dyDescent="0.35">
      <c r="A233" s="65">
        <f t="shared" si="33"/>
        <v>218</v>
      </c>
      <c r="C233" t="str" cm="1">
        <f t="array" aca="1" ref="C233" ca="1">INDIRECT($A$1&amp;C$1&amp;$A233)</f>
        <v>marche_bogande</v>
      </c>
      <c r="D233">
        <f t="shared" ca="1" si="44"/>
        <v>1</v>
      </c>
      <c r="E233">
        <f t="shared" ca="1" si="44"/>
        <v>0</v>
      </c>
      <c r="F233">
        <f t="shared" ca="1" si="44"/>
        <v>1</v>
      </c>
      <c r="G233">
        <f t="shared" ca="1" si="44"/>
        <v>1</v>
      </c>
      <c r="H233">
        <f t="shared" ca="1" si="44"/>
        <v>1</v>
      </c>
      <c r="I233">
        <f t="shared" ca="1" si="44"/>
        <v>0</v>
      </c>
      <c r="J233">
        <f t="shared" ca="1" si="44"/>
        <v>1</v>
      </c>
      <c r="K233">
        <f t="shared" ca="1" si="44"/>
        <v>1</v>
      </c>
      <c r="L233">
        <f t="shared" ca="1" si="44"/>
        <v>0</v>
      </c>
      <c r="M233">
        <f t="shared" ca="1" si="44"/>
        <v>0</v>
      </c>
      <c r="N233">
        <f t="shared" ca="1" si="44"/>
        <v>0</v>
      </c>
      <c r="P233" cm="1">
        <f t="array" aca="1" ref="P233" ca="1">INDIRECT($A$1&amp;P$1&amp;$A233)</f>
        <v>0</v>
      </c>
      <c r="Q233" cm="1">
        <f t="array" aca="1" ref="Q233" ca="1">INDIRECT($A$1&amp;Q$1&amp;$A233)</f>
        <v>0</v>
      </c>
      <c r="R233" cm="1">
        <f t="array" aca="1" ref="R233" ca="1">INDIRECT($A$1&amp;R$1&amp;$A233)</f>
        <v>0</v>
      </c>
      <c r="S233" t="str" cm="1">
        <f t="array" aca="1" ref="S233" ca="1">INDIRECT($A$1&amp;S$1&amp;$A233)</f>
        <v>disponible</v>
      </c>
      <c r="T233" t="str" cm="1">
        <f t="array" aca="1" ref="T233" ca="1">INDIRECT($A$1&amp;T$1&amp;$A233)</f>
        <v>disponible</v>
      </c>
      <c r="U233" cm="1">
        <f t="array" aca="1" ref="U233" ca="1">INDIRECT($A$1&amp;U$1&amp;$A233)</f>
        <v>0</v>
      </c>
      <c r="V233" cm="1">
        <f t="array" aca="1" ref="V233" ca="1">INDIRECT($A$1&amp;V$1&amp;$A233)</f>
        <v>0</v>
      </c>
      <c r="W233" cm="1">
        <f t="array" aca="1" ref="W233" ca="1">INDIRECT($A$1&amp;W$1&amp;$A233)</f>
        <v>0</v>
      </c>
      <c r="X233" cm="1">
        <f t="array" aca="1" ref="X233" ca="1">INDIRECT($A$1&amp;X$1&amp;$A233)</f>
        <v>0</v>
      </c>
      <c r="Y233" cm="1">
        <f t="array" aca="1" ref="Y233" ca="1">INDIRECT($A$1&amp;Y$1&amp;$A233)</f>
        <v>0</v>
      </c>
      <c r="Z233" cm="1">
        <f t="array" aca="1" ref="Z233" ca="1">INDIRECT($A$1&amp;Z$1&amp;$A233)</f>
        <v>0</v>
      </c>
      <c r="AA233" cm="1">
        <f t="array" aca="1" ref="AA233" ca="1">INDIRECT($A$1&amp;AA$1&amp;$A233)</f>
        <v>0</v>
      </c>
      <c r="AB233" cm="1">
        <f t="array" aca="1" ref="AB233" ca="1">INDIRECT($A$1&amp;AB$1&amp;$A233)</f>
        <v>0</v>
      </c>
      <c r="AC233" cm="1">
        <f t="array" aca="1" ref="AC233" ca="1">INDIRECT($A$1&amp;AC$1&amp;$A233)</f>
        <v>0</v>
      </c>
      <c r="AD233" cm="1">
        <f t="array" aca="1" ref="AD233" ca="1">INDIRECT($A$1&amp;AD$1&amp;$A233)</f>
        <v>0</v>
      </c>
      <c r="AE233" cm="1">
        <f t="array" aca="1" ref="AE233" ca="1">INDIRECT($A$1&amp;AE$1&amp;$A233)</f>
        <v>0</v>
      </c>
      <c r="AF233" cm="1">
        <f t="array" aca="1" ref="AF233" ca="1">INDIRECT($A$1&amp;AF$1&amp;$A233)</f>
        <v>0</v>
      </c>
      <c r="AG233" cm="1">
        <f t="array" aca="1" ref="AG233" ca="1">INDIRECT($A$1&amp;AG$1&amp;$A233)</f>
        <v>0</v>
      </c>
      <c r="AH233" cm="1">
        <f t="array" aca="1" ref="AH233" ca="1">INDIRECT($A$1&amp;AH$1&amp;$A233)</f>
        <v>0</v>
      </c>
      <c r="AI233" cm="1">
        <f t="array" aca="1" ref="AI233" ca="1">INDIRECT($A$1&amp;AI$1&amp;$A233)</f>
        <v>0</v>
      </c>
      <c r="AJ233" cm="1">
        <f t="array" aca="1" ref="AJ233" ca="1">INDIRECT($A$1&amp;AJ$1&amp;$A233)</f>
        <v>0</v>
      </c>
      <c r="AK233" t="str" cm="1">
        <f t="array" aca="1" ref="AK233" ca="1">INDIRECT($A$1&amp;AK$1&amp;$A233)</f>
        <v>disponible</v>
      </c>
      <c r="AM233">
        <f t="shared" ca="1" si="46"/>
        <v>0</v>
      </c>
      <c r="AN233">
        <f t="shared" ca="1" si="46"/>
        <v>1</v>
      </c>
      <c r="AO233">
        <f t="shared" ca="1" si="46"/>
        <v>0</v>
      </c>
      <c r="AP233">
        <f t="shared" ca="1" si="46"/>
        <v>0</v>
      </c>
      <c r="AQ233">
        <f t="shared" ca="1" si="46"/>
        <v>0</v>
      </c>
      <c r="AR233">
        <f t="shared" ca="1" si="46"/>
        <v>0</v>
      </c>
      <c r="AS233">
        <f t="shared" ca="1" si="46"/>
        <v>0</v>
      </c>
      <c r="AU233" cm="1">
        <f t="array" aca="1" ref="AU233" ca="1">INDIRECT($A$1&amp;AU$1&amp;$A233)</f>
        <v>0</v>
      </c>
      <c r="AV233" cm="1">
        <f t="array" aca="1" ref="AV233" ca="1">INDIRECT($A$1&amp;AV$1&amp;$A233)</f>
        <v>0</v>
      </c>
      <c r="AW233" cm="1">
        <f t="array" aca="1" ref="AW233" ca="1">INDIRECT($A$1&amp;AW$1&amp;$A233)</f>
        <v>0</v>
      </c>
      <c r="AX233" cm="1">
        <f t="array" aca="1" ref="AX233" ca="1">INDIRECT($A$1&amp;AX$1&amp;$A233)</f>
        <v>0</v>
      </c>
      <c r="AY233" cm="1">
        <f t="array" aca="1" ref="AY233" ca="1">INDIRECT($A$1&amp;AY$1&amp;$A233)</f>
        <v>0</v>
      </c>
      <c r="AZ233" cm="1">
        <f t="array" aca="1" ref="AZ233" ca="1">INDIRECT($A$1&amp;AZ$1&amp;$A233)</f>
        <v>0</v>
      </c>
      <c r="BA233" cm="1">
        <f t="array" aca="1" ref="BA233" ca="1">INDIRECT($A$1&amp;BA$1&amp;$A233)</f>
        <v>0</v>
      </c>
      <c r="BB233" cm="1">
        <f t="array" aca="1" ref="BB233" ca="1">INDIRECT($A$1&amp;BB$1&amp;$A233)</f>
        <v>0</v>
      </c>
      <c r="BC233" cm="1">
        <f t="array" aca="1" ref="BC233" ca="1">INDIRECT($A$1&amp;BC$1&amp;$A233)</f>
        <v>0</v>
      </c>
      <c r="BD233" cm="1">
        <f t="array" aca="1" ref="BD233" ca="1">INDIRECT($A$1&amp;BD$1&amp;$A233)</f>
        <v>0</v>
      </c>
      <c r="BE233" cm="1">
        <f t="array" aca="1" ref="BE233" ca="1">INDIRECT($A$1&amp;BE$1&amp;$A233)</f>
        <v>0</v>
      </c>
      <c r="BF233" cm="1">
        <f t="array" aca="1" ref="BF233" ca="1">INDIRECT($A$1&amp;BF$1&amp;$A233)</f>
        <v>0</v>
      </c>
      <c r="BG233" cm="1">
        <f t="array" aca="1" ref="BG233" ca="1">INDIRECT($A$1&amp;BG$1&amp;$A233)</f>
        <v>0</v>
      </c>
      <c r="BH233" cm="1">
        <f t="array" aca="1" ref="BH233" ca="1">INDIRECT($A$1&amp;BH$1&amp;$A233)</f>
        <v>0</v>
      </c>
      <c r="BI233" cm="1">
        <f t="array" aca="1" ref="BI233" ca="1">INDIRECT($A$1&amp;BI$1&amp;$A233)</f>
        <v>0</v>
      </c>
      <c r="BJ233" cm="1">
        <f t="array" aca="1" ref="BJ233" ca="1">INDIRECT($A$1&amp;BJ$1&amp;$A233)</f>
        <v>0</v>
      </c>
      <c r="BK233" cm="1">
        <f t="array" aca="1" ref="BK233" ca="1">INDIRECT($A$1&amp;BK$1&amp;$A233)</f>
        <v>0</v>
      </c>
      <c r="BL233" cm="1">
        <f t="array" aca="1" ref="BL233" ca="1">INDIRECT($A$1&amp;BL$1&amp;$A233)</f>
        <v>0</v>
      </c>
      <c r="BM233" cm="1">
        <f t="array" aca="1" ref="BM233" ca="1">INDIRECT($A$1&amp;BM$1&amp;$A233)</f>
        <v>0</v>
      </c>
      <c r="BN233" cm="1">
        <f t="array" aca="1" ref="BN233" ca="1">INDIRECT($A$1&amp;BN$1&amp;$A233)</f>
        <v>0</v>
      </c>
      <c r="BO233" cm="1">
        <f t="array" aca="1" ref="BO233" ca="1">INDIRECT($A$1&amp;BO$1&amp;$A233)</f>
        <v>0</v>
      </c>
      <c r="BP233" cm="1">
        <f t="array" aca="1" ref="BP233" ca="1">INDIRECT($A$1&amp;BP$1&amp;$A233)</f>
        <v>0</v>
      </c>
      <c r="BQ233" cm="1">
        <f t="array" aca="1" ref="BQ233" ca="1">INDIRECT($A$1&amp;BQ$1&amp;$A233)</f>
        <v>0</v>
      </c>
      <c r="BR233" cm="1">
        <f t="array" aca="1" ref="BR233" ca="1">INDIRECT($A$1&amp;BR$1&amp;$A233)</f>
        <v>0</v>
      </c>
      <c r="BS233" cm="1">
        <f t="array" aca="1" ref="BS233" ca="1">INDIRECT($A$1&amp;BS$1&amp;$A233)</f>
        <v>0</v>
      </c>
      <c r="BT233" cm="1">
        <f t="array" aca="1" ref="BT233" ca="1">INDIRECT($A$1&amp;BT$1&amp;$A233)</f>
        <v>0</v>
      </c>
      <c r="BU233" cm="1">
        <f t="array" aca="1" ref="BU233" ca="1">INDIRECT($A$1&amp;BU$1&amp;$A233)</f>
        <v>0</v>
      </c>
    </row>
    <row r="234" spans="1:73" x14ac:dyDescent="0.35">
      <c r="A234" s="65">
        <f t="shared" si="33"/>
        <v>219</v>
      </c>
      <c r="C234" t="str" cm="1">
        <f t="array" aca="1" ref="C234" ca="1">INDIRECT($A$1&amp;C$1&amp;$A234)</f>
        <v>marche_bogande</v>
      </c>
      <c r="D234">
        <f t="shared" ca="1" si="44"/>
        <v>0</v>
      </c>
      <c r="E234">
        <f t="shared" ca="1" si="44"/>
        <v>1</v>
      </c>
      <c r="F234">
        <f t="shared" ca="1" si="44"/>
        <v>1</v>
      </c>
      <c r="G234">
        <f t="shared" ca="1" si="44"/>
        <v>1</v>
      </c>
      <c r="H234">
        <f t="shared" ca="1" si="44"/>
        <v>0</v>
      </c>
      <c r="I234">
        <f t="shared" ca="1" si="44"/>
        <v>0</v>
      </c>
      <c r="J234">
        <f t="shared" ca="1" si="44"/>
        <v>1</v>
      </c>
      <c r="K234">
        <f t="shared" ca="1" si="44"/>
        <v>0</v>
      </c>
      <c r="L234">
        <f t="shared" ca="1" si="44"/>
        <v>0</v>
      </c>
      <c r="M234">
        <f t="shared" ca="1" si="44"/>
        <v>0</v>
      </c>
      <c r="N234">
        <f t="shared" ca="1" si="44"/>
        <v>0</v>
      </c>
      <c r="P234" t="str" cm="1">
        <f t="array" aca="1" ref="P234" ca="1">INDIRECT($A$1&amp;P$1&amp;$A234)</f>
        <v>disponible</v>
      </c>
      <c r="Q234" t="str" cm="1">
        <f t="array" aca="1" ref="Q234" ca="1">INDIRECT($A$1&amp;Q$1&amp;$A234)</f>
        <v>disponible</v>
      </c>
      <c r="R234" t="str" cm="1">
        <f t="array" aca="1" ref="R234" ca="1">INDIRECT($A$1&amp;R$1&amp;$A234)</f>
        <v>disponible</v>
      </c>
      <c r="S234" t="str" cm="1">
        <f t="array" aca="1" ref="S234" ca="1">INDIRECT($A$1&amp;S$1&amp;$A234)</f>
        <v>disponible</v>
      </c>
      <c r="T234" t="str" cm="1">
        <f t="array" aca="1" ref="T234" ca="1">INDIRECT($A$1&amp;T$1&amp;$A234)</f>
        <v>disponible</v>
      </c>
      <c r="U234" t="str" cm="1">
        <f t="array" aca="1" ref="U234" ca="1">INDIRECT($A$1&amp;U$1&amp;$A234)</f>
        <v>disponible</v>
      </c>
      <c r="V234" t="str" cm="1">
        <f t="array" aca="1" ref="V234" ca="1">INDIRECT($A$1&amp;V$1&amp;$A234)</f>
        <v>disponible</v>
      </c>
      <c r="W234" cm="1">
        <f t="array" aca="1" ref="W234" ca="1">INDIRECT($A$1&amp;W$1&amp;$A234)</f>
        <v>0</v>
      </c>
      <c r="X234" t="str" cm="1">
        <f t="array" aca="1" ref="X234" ca="1">INDIRECT($A$1&amp;X$1&amp;$A234)</f>
        <v>peudisponible</v>
      </c>
      <c r="Y234" t="str" cm="1">
        <f t="array" aca="1" ref="Y234" ca="1">INDIRECT($A$1&amp;Y$1&amp;$A234)</f>
        <v>disponible</v>
      </c>
      <c r="Z234" t="str" cm="1">
        <f t="array" aca="1" ref="Z234" ca="1">INDIRECT($A$1&amp;Z$1&amp;$A234)</f>
        <v>peudisponible</v>
      </c>
      <c r="AA234" t="str" cm="1">
        <f t="array" aca="1" ref="AA234" ca="1">INDIRECT($A$1&amp;AA$1&amp;$A234)</f>
        <v>peudisponible</v>
      </c>
      <c r="AB234" t="str" cm="1">
        <f t="array" aca="1" ref="AB234" ca="1">INDIRECT($A$1&amp;AB$1&amp;$A234)</f>
        <v>disponible</v>
      </c>
      <c r="AC234" t="str" cm="1">
        <f t="array" aca="1" ref="AC234" ca="1">INDIRECT($A$1&amp;AC$1&amp;$A234)</f>
        <v>disponible</v>
      </c>
      <c r="AD234" t="str" cm="1">
        <f t="array" aca="1" ref="AD234" ca="1">INDIRECT($A$1&amp;AD$1&amp;$A234)</f>
        <v>peudisponible</v>
      </c>
      <c r="AE234" t="str" cm="1">
        <f t="array" aca="1" ref="AE234" ca="1">INDIRECT($A$1&amp;AE$1&amp;$A234)</f>
        <v>disponible</v>
      </c>
      <c r="AF234" t="str" cm="1">
        <f t="array" aca="1" ref="AF234" ca="1">INDIRECT($A$1&amp;AF$1&amp;$A234)</f>
        <v>disponible</v>
      </c>
      <c r="AG234" t="str" cm="1">
        <f t="array" aca="1" ref="AG234" ca="1">INDIRECT($A$1&amp;AG$1&amp;$A234)</f>
        <v>disponible</v>
      </c>
      <c r="AH234" t="str" cm="1">
        <f t="array" aca="1" ref="AH234" ca="1">INDIRECT($A$1&amp;AH$1&amp;$A234)</f>
        <v>disponible</v>
      </c>
      <c r="AI234" t="str" cm="1">
        <f t="array" aca="1" ref="AI234" ca="1">INDIRECT($A$1&amp;AI$1&amp;$A234)</f>
        <v>disponible</v>
      </c>
      <c r="AJ234" t="str" cm="1">
        <f t="array" aca="1" ref="AJ234" ca="1">INDIRECT($A$1&amp;AJ$1&amp;$A234)</f>
        <v>disponible</v>
      </c>
      <c r="AK234" t="str" cm="1">
        <f t="array" aca="1" ref="AK234" ca="1">INDIRECT($A$1&amp;AK$1&amp;$A234)</f>
        <v>disponible</v>
      </c>
      <c r="AM234">
        <f t="shared" ca="1" si="46"/>
        <v>0</v>
      </c>
      <c r="AN234">
        <f t="shared" ca="1" si="46"/>
        <v>0</v>
      </c>
      <c r="AO234">
        <f t="shared" ca="1" si="46"/>
        <v>0</v>
      </c>
      <c r="AP234">
        <f t="shared" ca="1" si="46"/>
        <v>0</v>
      </c>
      <c r="AQ234">
        <f t="shared" ca="1" si="46"/>
        <v>0</v>
      </c>
      <c r="AR234">
        <f t="shared" ca="1" si="46"/>
        <v>0</v>
      </c>
      <c r="AS234">
        <f t="shared" ca="1" si="46"/>
        <v>0</v>
      </c>
      <c r="AU234" cm="1">
        <f t="array" aca="1" ref="AU234" ca="1">INDIRECT($A$1&amp;AU$1&amp;$A234)</f>
        <v>0</v>
      </c>
      <c r="AV234" cm="1">
        <f t="array" aca="1" ref="AV234" ca="1">INDIRECT($A$1&amp;AV$1&amp;$A234)</f>
        <v>0</v>
      </c>
      <c r="AW234" cm="1">
        <f t="array" aca="1" ref="AW234" ca="1">INDIRECT($A$1&amp;AW$1&amp;$A234)</f>
        <v>0</v>
      </c>
      <c r="AX234" cm="1">
        <f t="array" aca="1" ref="AX234" ca="1">INDIRECT($A$1&amp;AX$1&amp;$A234)</f>
        <v>0</v>
      </c>
      <c r="AY234" cm="1">
        <f t="array" aca="1" ref="AY234" ca="1">INDIRECT($A$1&amp;AY$1&amp;$A234)</f>
        <v>0</v>
      </c>
      <c r="AZ234" cm="1">
        <f t="array" aca="1" ref="AZ234" ca="1">INDIRECT($A$1&amp;AZ$1&amp;$A234)</f>
        <v>0</v>
      </c>
      <c r="BA234" cm="1">
        <f t="array" aca="1" ref="BA234" ca="1">INDIRECT($A$1&amp;BA$1&amp;$A234)</f>
        <v>0</v>
      </c>
      <c r="BB234" cm="1">
        <f t="array" aca="1" ref="BB234" ca="1">INDIRECT($A$1&amp;BB$1&amp;$A234)</f>
        <v>0</v>
      </c>
      <c r="BC234" cm="1">
        <f t="array" aca="1" ref="BC234" ca="1">INDIRECT($A$1&amp;BC$1&amp;$A234)</f>
        <v>0</v>
      </c>
      <c r="BD234" cm="1">
        <f t="array" aca="1" ref="BD234" ca="1">INDIRECT($A$1&amp;BD$1&amp;$A234)</f>
        <v>0</v>
      </c>
      <c r="BE234" cm="1">
        <f t="array" aca="1" ref="BE234" ca="1">INDIRECT($A$1&amp;BE$1&amp;$A234)</f>
        <v>0</v>
      </c>
      <c r="BF234" cm="1">
        <f t="array" aca="1" ref="BF234" ca="1">INDIRECT($A$1&amp;BF$1&amp;$A234)</f>
        <v>0</v>
      </c>
      <c r="BG234" cm="1">
        <f t="array" aca="1" ref="BG234" ca="1">INDIRECT($A$1&amp;BG$1&amp;$A234)</f>
        <v>0</v>
      </c>
      <c r="BH234" cm="1">
        <f t="array" aca="1" ref="BH234" ca="1">INDIRECT($A$1&amp;BH$1&amp;$A234)</f>
        <v>0</v>
      </c>
      <c r="BI234" cm="1">
        <f t="array" aca="1" ref="BI234" ca="1">INDIRECT($A$1&amp;BI$1&amp;$A234)</f>
        <v>0</v>
      </c>
      <c r="BJ234" cm="1">
        <f t="array" aca="1" ref="BJ234" ca="1">INDIRECT($A$1&amp;BJ$1&amp;$A234)</f>
        <v>0</v>
      </c>
      <c r="BK234" cm="1">
        <f t="array" aca="1" ref="BK234" ca="1">INDIRECT($A$1&amp;BK$1&amp;$A234)</f>
        <v>0</v>
      </c>
      <c r="BL234" cm="1">
        <f t="array" aca="1" ref="BL234" ca="1">INDIRECT($A$1&amp;BL$1&amp;$A234)</f>
        <v>0</v>
      </c>
      <c r="BM234" cm="1">
        <f t="array" aca="1" ref="BM234" ca="1">INDIRECT($A$1&amp;BM$1&amp;$A234)</f>
        <v>0</v>
      </c>
      <c r="BN234" cm="1">
        <f t="array" aca="1" ref="BN234" ca="1">INDIRECT($A$1&amp;BN$1&amp;$A234)</f>
        <v>0</v>
      </c>
      <c r="BO234" cm="1">
        <f t="array" aca="1" ref="BO234" ca="1">INDIRECT($A$1&amp;BO$1&amp;$A234)</f>
        <v>0</v>
      </c>
      <c r="BP234" cm="1">
        <f t="array" aca="1" ref="BP234" ca="1">INDIRECT($A$1&amp;BP$1&amp;$A234)</f>
        <v>0</v>
      </c>
      <c r="BQ234" cm="1">
        <f t="array" aca="1" ref="BQ234" ca="1">INDIRECT($A$1&amp;BQ$1&amp;$A234)</f>
        <v>0</v>
      </c>
      <c r="BR234" cm="1">
        <f t="array" aca="1" ref="BR234" ca="1">INDIRECT($A$1&amp;BR$1&amp;$A234)</f>
        <v>0</v>
      </c>
      <c r="BS234" cm="1">
        <f t="array" aca="1" ref="BS234" ca="1">INDIRECT($A$1&amp;BS$1&amp;$A234)</f>
        <v>0</v>
      </c>
      <c r="BT234" cm="1">
        <f t="array" aca="1" ref="BT234" ca="1">INDIRECT($A$1&amp;BT$1&amp;$A234)</f>
        <v>0</v>
      </c>
      <c r="BU234" cm="1">
        <f t="array" aca="1" ref="BU234" ca="1">INDIRECT($A$1&amp;BU$1&amp;$A234)</f>
        <v>0</v>
      </c>
    </row>
    <row r="235" spans="1:73" x14ac:dyDescent="0.35">
      <c r="A235" s="65">
        <f t="shared" si="33"/>
        <v>220</v>
      </c>
      <c r="C235" t="str" cm="1">
        <f t="array" aca="1" ref="C235" ca="1">INDIRECT($A$1&amp;C$1&amp;$A235)</f>
        <v>marche_gayeri</v>
      </c>
      <c r="D235">
        <f t="shared" ca="1" si="44"/>
        <v>1</v>
      </c>
      <c r="E235">
        <f t="shared" ca="1" si="44"/>
        <v>0</v>
      </c>
      <c r="F235">
        <f t="shared" ca="1" si="44"/>
        <v>0</v>
      </c>
      <c r="G235">
        <f t="shared" ca="1" si="44"/>
        <v>0</v>
      </c>
      <c r="H235">
        <f t="shared" ca="1" si="44"/>
        <v>0</v>
      </c>
      <c r="I235">
        <f t="shared" ca="1" si="44"/>
        <v>1</v>
      </c>
      <c r="J235">
        <f t="shared" ca="1" si="44"/>
        <v>0</v>
      </c>
      <c r="K235">
        <f t="shared" ca="1" si="44"/>
        <v>0</v>
      </c>
      <c r="L235">
        <f t="shared" ca="1" si="44"/>
        <v>0</v>
      </c>
      <c r="M235">
        <f t="shared" ca="1" si="44"/>
        <v>0</v>
      </c>
      <c r="N235">
        <f t="shared" ca="1" si="44"/>
        <v>0</v>
      </c>
      <c r="P235" cm="1">
        <f t="array" aca="1" ref="P235" ca="1">INDIRECT($A$1&amp;P$1&amp;$A235)</f>
        <v>0</v>
      </c>
      <c r="Q235" cm="1">
        <f t="array" aca="1" ref="Q235" ca="1">INDIRECT($A$1&amp;Q$1&amp;$A235)</f>
        <v>0</v>
      </c>
      <c r="R235" cm="1">
        <f t="array" aca="1" ref="R235" ca="1">INDIRECT($A$1&amp;R$1&amp;$A235)</f>
        <v>0</v>
      </c>
      <c r="S235" cm="1">
        <f t="array" aca="1" ref="S235" ca="1">INDIRECT($A$1&amp;S$1&amp;$A235)</f>
        <v>0</v>
      </c>
      <c r="T235" cm="1">
        <f t="array" aca="1" ref="T235" ca="1">INDIRECT($A$1&amp;T$1&amp;$A235)</f>
        <v>0</v>
      </c>
      <c r="U235" cm="1">
        <f t="array" aca="1" ref="U235" ca="1">INDIRECT($A$1&amp;U$1&amp;$A235)</f>
        <v>0</v>
      </c>
      <c r="V235" cm="1">
        <f t="array" aca="1" ref="V235" ca="1">INDIRECT($A$1&amp;V$1&amp;$A235)</f>
        <v>0</v>
      </c>
      <c r="W235" cm="1">
        <f t="array" aca="1" ref="W235" ca="1">INDIRECT($A$1&amp;W$1&amp;$A235)</f>
        <v>0</v>
      </c>
      <c r="X235" t="str" cm="1">
        <f t="array" aca="1" ref="X235" ca="1">INDIRECT($A$1&amp;X$1&amp;$A235)</f>
        <v>peudisponible</v>
      </c>
      <c r="Y235" cm="1">
        <f t="array" aca="1" ref="Y235" ca="1">INDIRECT($A$1&amp;Y$1&amp;$A235)</f>
        <v>0</v>
      </c>
      <c r="Z235" cm="1">
        <f t="array" aca="1" ref="Z235" ca="1">INDIRECT($A$1&amp;Z$1&amp;$A235)</f>
        <v>0</v>
      </c>
      <c r="AA235" cm="1">
        <f t="array" aca="1" ref="AA235" ca="1">INDIRECT($A$1&amp;AA$1&amp;$A235)</f>
        <v>0</v>
      </c>
      <c r="AB235" cm="1">
        <f t="array" aca="1" ref="AB235" ca="1">INDIRECT($A$1&amp;AB$1&amp;$A235)</f>
        <v>0</v>
      </c>
      <c r="AC235" cm="1">
        <f t="array" aca="1" ref="AC235" ca="1">INDIRECT($A$1&amp;AC$1&amp;$A235)</f>
        <v>0</v>
      </c>
      <c r="AD235" cm="1">
        <f t="array" aca="1" ref="AD235" ca="1">INDIRECT($A$1&amp;AD$1&amp;$A235)</f>
        <v>0</v>
      </c>
      <c r="AE235" cm="1">
        <f t="array" aca="1" ref="AE235" ca="1">INDIRECT($A$1&amp;AE$1&amp;$A235)</f>
        <v>0</v>
      </c>
      <c r="AF235" cm="1">
        <f t="array" aca="1" ref="AF235" ca="1">INDIRECT($A$1&amp;AF$1&amp;$A235)</f>
        <v>0</v>
      </c>
      <c r="AG235" cm="1">
        <f t="array" aca="1" ref="AG235" ca="1">INDIRECT($A$1&amp;AG$1&amp;$A235)</f>
        <v>0</v>
      </c>
      <c r="AH235" cm="1">
        <f t="array" aca="1" ref="AH235" ca="1">INDIRECT($A$1&amp;AH$1&amp;$A235)</f>
        <v>0</v>
      </c>
      <c r="AI235" cm="1">
        <f t="array" aca="1" ref="AI235" ca="1">INDIRECT($A$1&amp;AI$1&amp;$A235)</f>
        <v>0</v>
      </c>
      <c r="AJ235" cm="1">
        <f t="array" aca="1" ref="AJ235" ca="1">INDIRECT($A$1&amp;AJ$1&amp;$A235)</f>
        <v>0</v>
      </c>
      <c r="AK235" cm="1">
        <f t="array" aca="1" ref="AK235" ca="1">INDIRECT($A$1&amp;AK$1&amp;$A235)</f>
        <v>0</v>
      </c>
      <c r="AM235">
        <f t="shared" ca="1" si="46"/>
        <v>1</v>
      </c>
      <c r="AN235">
        <f t="shared" ca="1" si="46"/>
        <v>1</v>
      </c>
      <c r="AO235">
        <f t="shared" ca="1" si="46"/>
        <v>0</v>
      </c>
      <c r="AP235">
        <f t="shared" ca="1" si="46"/>
        <v>0</v>
      </c>
      <c r="AQ235">
        <f t="shared" ca="1" si="46"/>
        <v>1</v>
      </c>
      <c r="AR235">
        <f t="shared" ca="1" si="46"/>
        <v>1</v>
      </c>
      <c r="AS235">
        <f t="shared" ca="1" si="46"/>
        <v>1</v>
      </c>
      <c r="AU235" cm="1">
        <f t="array" aca="1" ref="AU235" ca="1">INDIRECT($A$1&amp;AU$1&amp;$A235)</f>
        <v>0</v>
      </c>
      <c r="AV235" cm="1">
        <f t="array" aca="1" ref="AV235" ca="1">INDIRECT($A$1&amp;AV$1&amp;$A235)</f>
        <v>0</v>
      </c>
      <c r="AW235" cm="1">
        <f t="array" aca="1" ref="AW235" ca="1">INDIRECT($A$1&amp;AW$1&amp;$A235)</f>
        <v>0</v>
      </c>
      <c r="AX235" cm="1">
        <f t="array" aca="1" ref="AX235" ca="1">INDIRECT($A$1&amp;AX$1&amp;$A235)</f>
        <v>0</v>
      </c>
      <c r="AY235" cm="1">
        <f t="array" aca="1" ref="AY235" ca="1">INDIRECT($A$1&amp;AY$1&amp;$A235)</f>
        <v>0</v>
      </c>
      <c r="AZ235" cm="1">
        <f t="array" aca="1" ref="AZ235" ca="1">INDIRECT($A$1&amp;AZ$1&amp;$A235)</f>
        <v>0</v>
      </c>
      <c r="BA235" cm="1">
        <f t="array" aca="1" ref="BA235" ca="1">INDIRECT($A$1&amp;BA$1&amp;$A235)</f>
        <v>0</v>
      </c>
      <c r="BB235" cm="1">
        <f t="array" aca="1" ref="BB235" ca="1">INDIRECT($A$1&amp;BB$1&amp;$A235)</f>
        <v>0</v>
      </c>
      <c r="BC235" cm="1">
        <f t="array" aca="1" ref="BC235" ca="1">INDIRECT($A$1&amp;BC$1&amp;$A235)</f>
        <v>0</v>
      </c>
      <c r="BD235" cm="1">
        <f t="array" aca="1" ref="BD235" ca="1">INDIRECT($A$1&amp;BD$1&amp;$A235)</f>
        <v>0</v>
      </c>
      <c r="BE235" cm="1">
        <f t="array" aca="1" ref="BE235" ca="1">INDIRECT($A$1&amp;BE$1&amp;$A235)</f>
        <v>0</v>
      </c>
      <c r="BF235" cm="1">
        <f t="array" aca="1" ref="BF235" ca="1">INDIRECT($A$1&amp;BF$1&amp;$A235)</f>
        <v>0</v>
      </c>
      <c r="BG235" cm="1">
        <f t="array" aca="1" ref="BG235" ca="1">INDIRECT($A$1&amp;BG$1&amp;$A235)</f>
        <v>0</v>
      </c>
      <c r="BH235" cm="1">
        <f t="array" aca="1" ref="BH235" ca="1">INDIRECT($A$1&amp;BH$1&amp;$A235)</f>
        <v>0</v>
      </c>
      <c r="BI235" cm="1">
        <f t="array" aca="1" ref="BI235" ca="1">INDIRECT($A$1&amp;BI$1&amp;$A235)</f>
        <v>0</v>
      </c>
      <c r="BJ235" cm="1">
        <f t="array" aca="1" ref="BJ235" ca="1">INDIRECT($A$1&amp;BJ$1&amp;$A235)</f>
        <v>0</v>
      </c>
      <c r="BK235" cm="1">
        <f t="array" aca="1" ref="BK235" ca="1">INDIRECT($A$1&amp;BK$1&amp;$A235)</f>
        <v>0</v>
      </c>
      <c r="BL235" cm="1">
        <f t="array" aca="1" ref="BL235" ca="1">INDIRECT($A$1&amp;BL$1&amp;$A235)</f>
        <v>0</v>
      </c>
      <c r="BM235" cm="1">
        <f t="array" aca="1" ref="BM235" ca="1">INDIRECT($A$1&amp;BM$1&amp;$A235)</f>
        <v>0</v>
      </c>
      <c r="BN235" cm="1">
        <f t="array" aca="1" ref="BN235" ca="1">INDIRECT($A$1&amp;BN$1&amp;$A235)</f>
        <v>0</v>
      </c>
      <c r="BO235" cm="1">
        <f t="array" aca="1" ref="BO235" ca="1">INDIRECT($A$1&amp;BO$1&amp;$A235)</f>
        <v>0</v>
      </c>
      <c r="BP235" cm="1">
        <f t="array" aca="1" ref="BP235" ca="1">INDIRECT($A$1&amp;BP$1&amp;$A235)</f>
        <v>0</v>
      </c>
      <c r="BQ235" cm="1">
        <f t="array" aca="1" ref="BQ235" ca="1">INDIRECT($A$1&amp;BQ$1&amp;$A235)</f>
        <v>0</v>
      </c>
      <c r="BR235" cm="1">
        <f t="array" aca="1" ref="BR235" ca="1">INDIRECT($A$1&amp;BR$1&amp;$A235)</f>
        <v>0</v>
      </c>
      <c r="BS235" cm="1">
        <f t="array" aca="1" ref="BS235" ca="1">INDIRECT($A$1&amp;BS$1&amp;$A235)</f>
        <v>0</v>
      </c>
      <c r="BT235" cm="1">
        <f t="array" aca="1" ref="BT235" ca="1">INDIRECT($A$1&amp;BT$1&amp;$A235)</f>
        <v>0</v>
      </c>
      <c r="BU235" cm="1">
        <f t="array" aca="1" ref="BU235" ca="1">INDIRECT($A$1&amp;BU$1&amp;$A235)</f>
        <v>0</v>
      </c>
    </row>
    <row r="236" spans="1:73" x14ac:dyDescent="0.35">
      <c r="A236" s="65">
        <f t="shared" si="33"/>
        <v>221</v>
      </c>
      <c r="C236" t="str" cm="1">
        <f t="array" aca="1" ref="C236" ca="1">INDIRECT($A$1&amp;C$1&amp;$A236)</f>
        <v>marche_gayeri</v>
      </c>
      <c r="D236">
        <f t="shared" ca="1" si="44"/>
        <v>1</v>
      </c>
      <c r="E236">
        <f t="shared" ca="1" si="44"/>
        <v>0</v>
      </c>
      <c r="F236">
        <f t="shared" ca="1" si="44"/>
        <v>0</v>
      </c>
      <c r="G236">
        <f t="shared" ca="1" si="44"/>
        <v>0</v>
      </c>
      <c r="H236">
        <f t="shared" ca="1" si="44"/>
        <v>0</v>
      </c>
      <c r="I236">
        <f t="shared" ca="1" si="44"/>
        <v>1</v>
      </c>
      <c r="J236">
        <f t="shared" ca="1" si="44"/>
        <v>0</v>
      </c>
      <c r="K236">
        <f t="shared" ca="1" si="44"/>
        <v>0</v>
      </c>
      <c r="L236">
        <f t="shared" ca="1" si="44"/>
        <v>0</v>
      </c>
      <c r="M236">
        <f t="shared" ca="1" si="44"/>
        <v>0</v>
      </c>
      <c r="N236">
        <f t="shared" ca="1" si="44"/>
        <v>0</v>
      </c>
      <c r="P236" cm="1">
        <f t="array" aca="1" ref="P236" ca="1">INDIRECT($A$1&amp;P$1&amp;$A236)</f>
        <v>0</v>
      </c>
      <c r="Q236" cm="1">
        <f t="array" aca="1" ref="Q236" ca="1">INDIRECT($A$1&amp;Q$1&amp;$A236)</f>
        <v>0</v>
      </c>
      <c r="R236" cm="1">
        <f t="array" aca="1" ref="R236" ca="1">INDIRECT($A$1&amp;R$1&amp;$A236)</f>
        <v>0</v>
      </c>
      <c r="S236" cm="1">
        <f t="array" aca="1" ref="S236" ca="1">INDIRECT($A$1&amp;S$1&amp;$A236)</f>
        <v>0</v>
      </c>
      <c r="T236" cm="1">
        <f t="array" aca="1" ref="T236" ca="1">INDIRECT($A$1&amp;T$1&amp;$A236)</f>
        <v>0</v>
      </c>
      <c r="U236" cm="1">
        <f t="array" aca="1" ref="U236" ca="1">INDIRECT($A$1&amp;U$1&amp;$A236)</f>
        <v>0</v>
      </c>
      <c r="V236" cm="1">
        <f t="array" aca="1" ref="V236" ca="1">INDIRECT($A$1&amp;V$1&amp;$A236)</f>
        <v>0</v>
      </c>
      <c r="W236" cm="1">
        <f t="array" aca="1" ref="W236" ca="1">INDIRECT($A$1&amp;W$1&amp;$A236)</f>
        <v>0</v>
      </c>
      <c r="X236" t="str" cm="1">
        <f t="array" aca="1" ref="X236" ca="1">INDIRECT($A$1&amp;X$1&amp;$A236)</f>
        <v>peudisponible</v>
      </c>
      <c r="Y236" cm="1">
        <f t="array" aca="1" ref="Y236" ca="1">INDIRECT($A$1&amp;Y$1&amp;$A236)</f>
        <v>0</v>
      </c>
      <c r="Z236" cm="1">
        <f t="array" aca="1" ref="Z236" ca="1">INDIRECT($A$1&amp;Z$1&amp;$A236)</f>
        <v>0</v>
      </c>
      <c r="AA236" cm="1">
        <f t="array" aca="1" ref="AA236" ca="1">INDIRECT($A$1&amp;AA$1&amp;$A236)</f>
        <v>0</v>
      </c>
      <c r="AB236" cm="1">
        <f t="array" aca="1" ref="AB236" ca="1">INDIRECT($A$1&amp;AB$1&amp;$A236)</f>
        <v>0</v>
      </c>
      <c r="AC236" cm="1">
        <f t="array" aca="1" ref="AC236" ca="1">INDIRECT($A$1&amp;AC$1&amp;$A236)</f>
        <v>0</v>
      </c>
      <c r="AD236" cm="1">
        <f t="array" aca="1" ref="AD236" ca="1">INDIRECT($A$1&amp;AD$1&amp;$A236)</f>
        <v>0</v>
      </c>
      <c r="AE236" cm="1">
        <f t="array" aca="1" ref="AE236" ca="1">INDIRECT($A$1&amp;AE$1&amp;$A236)</f>
        <v>0</v>
      </c>
      <c r="AF236" cm="1">
        <f t="array" aca="1" ref="AF236" ca="1">INDIRECT($A$1&amp;AF$1&amp;$A236)</f>
        <v>0</v>
      </c>
      <c r="AG236" cm="1">
        <f t="array" aca="1" ref="AG236" ca="1">INDIRECT($A$1&amp;AG$1&amp;$A236)</f>
        <v>0</v>
      </c>
      <c r="AH236" cm="1">
        <f t="array" aca="1" ref="AH236" ca="1">INDIRECT($A$1&amp;AH$1&amp;$A236)</f>
        <v>0</v>
      </c>
      <c r="AI236" cm="1">
        <f t="array" aca="1" ref="AI236" ca="1">INDIRECT($A$1&amp;AI$1&amp;$A236)</f>
        <v>0</v>
      </c>
      <c r="AJ236" cm="1">
        <f t="array" aca="1" ref="AJ236" ca="1">INDIRECT($A$1&amp;AJ$1&amp;$A236)</f>
        <v>0</v>
      </c>
      <c r="AK236" cm="1">
        <f t="array" aca="1" ref="AK236" ca="1">INDIRECT($A$1&amp;AK$1&amp;$A236)</f>
        <v>0</v>
      </c>
      <c r="AM236">
        <f t="shared" ca="1" si="46"/>
        <v>1</v>
      </c>
      <c r="AN236">
        <f t="shared" ca="1" si="46"/>
        <v>1</v>
      </c>
      <c r="AO236">
        <f t="shared" ca="1" si="46"/>
        <v>0</v>
      </c>
      <c r="AP236">
        <f t="shared" ca="1" si="46"/>
        <v>0</v>
      </c>
      <c r="AQ236">
        <f t="shared" ca="1" si="46"/>
        <v>0</v>
      </c>
      <c r="AR236">
        <f t="shared" ca="1" si="46"/>
        <v>1</v>
      </c>
      <c r="AS236">
        <f t="shared" ca="1" si="46"/>
        <v>0</v>
      </c>
      <c r="AU236" cm="1">
        <f t="array" aca="1" ref="AU236" ca="1">INDIRECT($A$1&amp;AU$1&amp;$A236)</f>
        <v>0</v>
      </c>
      <c r="AV236" cm="1">
        <f t="array" aca="1" ref="AV236" ca="1">INDIRECT($A$1&amp;AV$1&amp;$A236)</f>
        <v>0</v>
      </c>
      <c r="AW236" cm="1">
        <f t="array" aca="1" ref="AW236" ca="1">INDIRECT($A$1&amp;AW$1&amp;$A236)</f>
        <v>0</v>
      </c>
      <c r="AX236" cm="1">
        <f t="array" aca="1" ref="AX236" ca="1">INDIRECT($A$1&amp;AX$1&amp;$A236)</f>
        <v>0</v>
      </c>
      <c r="AY236" cm="1">
        <f t="array" aca="1" ref="AY236" ca="1">INDIRECT($A$1&amp;AY$1&amp;$A236)</f>
        <v>0</v>
      </c>
      <c r="AZ236" cm="1">
        <f t="array" aca="1" ref="AZ236" ca="1">INDIRECT($A$1&amp;AZ$1&amp;$A236)</f>
        <v>0</v>
      </c>
      <c r="BA236" cm="1">
        <f t="array" aca="1" ref="BA236" ca="1">INDIRECT($A$1&amp;BA$1&amp;$A236)</f>
        <v>0</v>
      </c>
      <c r="BB236" cm="1">
        <f t="array" aca="1" ref="BB236" ca="1">INDIRECT($A$1&amp;BB$1&amp;$A236)</f>
        <v>0</v>
      </c>
      <c r="BC236" cm="1">
        <f t="array" aca="1" ref="BC236" ca="1">INDIRECT($A$1&amp;BC$1&amp;$A236)</f>
        <v>0</v>
      </c>
      <c r="BD236" cm="1">
        <f t="array" aca="1" ref="BD236" ca="1">INDIRECT($A$1&amp;BD$1&amp;$A236)</f>
        <v>0</v>
      </c>
      <c r="BE236" cm="1">
        <f t="array" aca="1" ref="BE236" ca="1">INDIRECT($A$1&amp;BE$1&amp;$A236)</f>
        <v>0</v>
      </c>
      <c r="BF236" cm="1">
        <f t="array" aca="1" ref="BF236" ca="1">INDIRECT($A$1&amp;BF$1&amp;$A236)</f>
        <v>0</v>
      </c>
      <c r="BG236" cm="1">
        <f t="array" aca="1" ref="BG236" ca="1">INDIRECT($A$1&amp;BG$1&amp;$A236)</f>
        <v>0</v>
      </c>
      <c r="BH236" cm="1">
        <f t="array" aca="1" ref="BH236" ca="1">INDIRECT($A$1&amp;BH$1&amp;$A236)</f>
        <v>0</v>
      </c>
      <c r="BI236" cm="1">
        <f t="array" aca="1" ref="BI236" ca="1">INDIRECT($A$1&amp;BI$1&amp;$A236)</f>
        <v>0</v>
      </c>
      <c r="BJ236" cm="1">
        <f t="array" aca="1" ref="BJ236" ca="1">INDIRECT($A$1&amp;BJ$1&amp;$A236)</f>
        <v>0</v>
      </c>
      <c r="BK236" cm="1">
        <f t="array" aca="1" ref="BK236" ca="1">INDIRECT($A$1&amp;BK$1&amp;$A236)</f>
        <v>0</v>
      </c>
      <c r="BL236" cm="1">
        <f t="array" aca="1" ref="BL236" ca="1">INDIRECT($A$1&amp;BL$1&amp;$A236)</f>
        <v>0</v>
      </c>
      <c r="BM236" cm="1">
        <f t="array" aca="1" ref="BM236" ca="1">INDIRECT($A$1&amp;BM$1&amp;$A236)</f>
        <v>0</v>
      </c>
      <c r="BN236" cm="1">
        <f t="array" aca="1" ref="BN236" ca="1">INDIRECT($A$1&amp;BN$1&amp;$A236)</f>
        <v>0</v>
      </c>
      <c r="BO236" cm="1">
        <f t="array" aca="1" ref="BO236" ca="1">INDIRECT($A$1&amp;BO$1&amp;$A236)</f>
        <v>0</v>
      </c>
      <c r="BP236" cm="1">
        <f t="array" aca="1" ref="BP236" ca="1">INDIRECT($A$1&amp;BP$1&amp;$A236)</f>
        <v>0</v>
      </c>
      <c r="BQ236" cm="1">
        <f t="array" aca="1" ref="BQ236" ca="1">INDIRECT($A$1&amp;BQ$1&amp;$A236)</f>
        <v>0</v>
      </c>
      <c r="BR236" cm="1">
        <f t="array" aca="1" ref="BR236" ca="1">INDIRECT($A$1&amp;BR$1&amp;$A236)</f>
        <v>0</v>
      </c>
      <c r="BS236" cm="1">
        <f t="array" aca="1" ref="BS236" ca="1">INDIRECT($A$1&amp;BS$1&amp;$A236)</f>
        <v>0</v>
      </c>
      <c r="BT236" cm="1">
        <f t="array" aca="1" ref="BT236" ca="1">INDIRECT($A$1&amp;BT$1&amp;$A236)</f>
        <v>0</v>
      </c>
      <c r="BU236" cm="1">
        <f t="array" aca="1" ref="BU236" ca="1">INDIRECT($A$1&amp;BU$1&amp;$A236)</f>
        <v>0</v>
      </c>
    </row>
    <row r="237" spans="1:73" x14ac:dyDescent="0.35">
      <c r="A237" s="65">
        <f t="shared" si="33"/>
        <v>222</v>
      </c>
      <c r="C237" cm="1">
        <f t="array" aca="1" ref="C237" ca="1">INDIRECT($A$1&amp;C$1&amp;$A237)</f>
        <v>0</v>
      </c>
      <c r="D237">
        <f t="shared" ca="1" si="44"/>
        <v>0</v>
      </c>
      <c r="E237">
        <f t="shared" ca="1" si="44"/>
        <v>0</v>
      </c>
      <c r="F237">
        <f t="shared" ca="1" si="44"/>
        <v>0</v>
      </c>
      <c r="G237">
        <f t="shared" ca="1" si="44"/>
        <v>0</v>
      </c>
      <c r="H237">
        <f t="shared" ca="1" si="44"/>
        <v>0</v>
      </c>
      <c r="I237">
        <f t="shared" ca="1" si="44"/>
        <v>0</v>
      </c>
      <c r="J237">
        <f t="shared" ca="1" si="44"/>
        <v>0</v>
      </c>
      <c r="K237">
        <f t="shared" ca="1" si="44"/>
        <v>0</v>
      </c>
      <c r="L237">
        <f t="shared" ca="1" si="44"/>
        <v>0</v>
      </c>
      <c r="M237">
        <f t="shared" ca="1" si="44"/>
        <v>0</v>
      </c>
      <c r="N237">
        <f t="shared" ca="1" si="44"/>
        <v>0</v>
      </c>
      <c r="P237" cm="1">
        <f t="array" aca="1" ref="P237" ca="1">INDIRECT($A$1&amp;P$1&amp;$A237)</f>
        <v>0</v>
      </c>
      <c r="Q237" cm="1">
        <f t="array" aca="1" ref="Q237" ca="1">INDIRECT($A$1&amp;Q$1&amp;$A237)</f>
        <v>0</v>
      </c>
      <c r="R237" cm="1">
        <f t="array" aca="1" ref="R237" ca="1">INDIRECT($A$1&amp;R$1&amp;$A237)</f>
        <v>0</v>
      </c>
      <c r="S237" cm="1">
        <f t="array" aca="1" ref="S237" ca="1">INDIRECT($A$1&amp;S$1&amp;$A237)</f>
        <v>0</v>
      </c>
      <c r="T237" cm="1">
        <f t="array" aca="1" ref="T237" ca="1">INDIRECT($A$1&amp;T$1&amp;$A237)</f>
        <v>0</v>
      </c>
      <c r="U237" cm="1">
        <f t="array" aca="1" ref="U237" ca="1">INDIRECT($A$1&amp;U$1&amp;$A237)</f>
        <v>0</v>
      </c>
      <c r="V237" cm="1">
        <f t="array" aca="1" ref="V237" ca="1">INDIRECT($A$1&amp;V$1&amp;$A237)</f>
        <v>0</v>
      </c>
      <c r="W237" cm="1">
        <f t="array" aca="1" ref="W237" ca="1">INDIRECT($A$1&amp;W$1&amp;$A237)</f>
        <v>0</v>
      </c>
      <c r="X237" cm="1">
        <f t="array" aca="1" ref="X237" ca="1">INDIRECT($A$1&amp;X$1&amp;$A237)</f>
        <v>0</v>
      </c>
      <c r="Y237" cm="1">
        <f t="array" aca="1" ref="Y237" ca="1">INDIRECT($A$1&amp;Y$1&amp;$A237)</f>
        <v>0</v>
      </c>
      <c r="Z237" cm="1">
        <f t="array" aca="1" ref="Z237" ca="1">INDIRECT($A$1&amp;Z$1&amp;$A237)</f>
        <v>0</v>
      </c>
      <c r="AA237" cm="1">
        <f t="array" aca="1" ref="AA237" ca="1">INDIRECT($A$1&amp;AA$1&amp;$A237)</f>
        <v>0</v>
      </c>
      <c r="AB237" cm="1">
        <f t="array" aca="1" ref="AB237" ca="1">INDIRECT($A$1&amp;AB$1&amp;$A237)</f>
        <v>0</v>
      </c>
      <c r="AC237" cm="1">
        <f t="array" aca="1" ref="AC237" ca="1">INDIRECT($A$1&amp;AC$1&amp;$A237)</f>
        <v>0</v>
      </c>
      <c r="AD237" cm="1">
        <f t="array" aca="1" ref="AD237" ca="1">INDIRECT($A$1&amp;AD$1&amp;$A237)</f>
        <v>0</v>
      </c>
      <c r="AE237" cm="1">
        <f t="array" aca="1" ref="AE237" ca="1">INDIRECT($A$1&amp;AE$1&amp;$A237)</f>
        <v>0</v>
      </c>
      <c r="AF237" cm="1">
        <f t="array" aca="1" ref="AF237" ca="1">INDIRECT($A$1&amp;AF$1&amp;$A237)</f>
        <v>0</v>
      </c>
      <c r="AG237" cm="1">
        <f t="array" aca="1" ref="AG237" ca="1">INDIRECT($A$1&amp;AG$1&amp;$A237)</f>
        <v>0</v>
      </c>
      <c r="AH237" cm="1">
        <f t="array" aca="1" ref="AH237" ca="1">INDIRECT($A$1&amp;AH$1&amp;$A237)</f>
        <v>0</v>
      </c>
      <c r="AI237" cm="1">
        <f t="array" aca="1" ref="AI237" ca="1">INDIRECT($A$1&amp;AI$1&amp;$A237)</f>
        <v>0</v>
      </c>
      <c r="AJ237" cm="1">
        <f t="array" aca="1" ref="AJ237" ca="1">INDIRECT($A$1&amp;AJ$1&amp;$A237)</f>
        <v>0</v>
      </c>
      <c r="AK237" cm="1">
        <f t="array" aca="1" ref="AK237" ca="1">INDIRECT($A$1&amp;AK$1&amp;$A237)</f>
        <v>0</v>
      </c>
      <c r="AM237">
        <f t="shared" ca="1" si="46"/>
        <v>0</v>
      </c>
      <c r="AN237">
        <f t="shared" ca="1" si="46"/>
        <v>0</v>
      </c>
      <c r="AO237">
        <f t="shared" ca="1" si="46"/>
        <v>0</v>
      </c>
      <c r="AP237">
        <f t="shared" ca="1" si="46"/>
        <v>0</v>
      </c>
      <c r="AQ237">
        <f t="shared" ca="1" si="46"/>
        <v>0</v>
      </c>
      <c r="AR237">
        <f t="shared" ca="1" si="46"/>
        <v>0</v>
      </c>
      <c r="AS237">
        <f t="shared" ca="1" si="46"/>
        <v>0</v>
      </c>
      <c r="AU237" cm="1">
        <f t="array" aca="1" ref="AU237" ca="1">INDIRECT($A$1&amp;AU$1&amp;$A237)</f>
        <v>0</v>
      </c>
      <c r="AV237" cm="1">
        <f t="array" aca="1" ref="AV237" ca="1">INDIRECT($A$1&amp;AV$1&amp;$A237)</f>
        <v>0</v>
      </c>
      <c r="AW237" cm="1">
        <f t="array" aca="1" ref="AW237" ca="1">INDIRECT($A$1&amp;AW$1&amp;$A237)</f>
        <v>0</v>
      </c>
      <c r="AX237" cm="1">
        <f t="array" aca="1" ref="AX237" ca="1">INDIRECT($A$1&amp;AX$1&amp;$A237)</f>
        <v>0</v>
      </c>
      <c r="AY237" cm="1">
        <f t="array" aca="1" ref="AY237" ca="1">INDIRECT($A$1&amp;AY$1&amp;$A237)</f>
        <v>0</v>
      </c>
      <c r="AZ237" cm="1">
        <f t="array" aca="1" ref="AZ237" ca="1">INDIRECT($A$1&amp;AZ$1&amp;$A237)</f>
        <v>0</v>
      </c>
      <c r="BA237" cm="1">
        <f t="array" aca="1" ref="BA237" ca="1">INDIRECT($A$1&amp;BA$1&amp;$A237)</f>
        <v>0</v>
      </c>
      <c r="BB237" cm="1">
        <f t="array" aca="1" ref="BB237" ca="1">INDIRECT($A$1&amp;BB$1&amp;$A237)</f>
        <v>0</v>
      </c>
      <c r="BC237" cm="1">
        <f t="array" aca="1" ref="BC237" ca="1">INDIRECT($A$1&amp;BC$1&amp;$A237)</f>
        <v>0</v>
      </c>
      <c r="BD237" cm="1">
        <f t="array" aca="1" ref="BD237" ca="1">INDIRECT($A$1&amp;BD$1&amp;$A237)</f>
        <v>0</v>
      </c>
      <c r="BE237" cm="1">
        <f t="array" aca="1" ref="BE237" ca="1">INDIRECT($A$1&amp;BE$1&amp;$A237)</f>
        <v>0</v>
      </c>
      <c r="BF237" cm="1">
        <f t="array" aca="1" ref="BF237" ca="1">INDIRECT($A$1&amp;BF$1&amp;$A237)</f>
        <v>0</v>
      </c>
      <c r="BG237" cm="1">
        <f t="array" aca="1" ref="BG237" ca="1">INDIRECT($A$1&amp;BG$1&amp;$A237)</f>
        <v>0</v>
      </c>
      <c r="BH237" cm="1">
        <f t="array" aca="1" ref="BH237" ca="1">INDIRECT($A$1&amp;BH$1&amp;$A237)</f>
        <v>0</v>
      </c>
      <c r="BI237" cm="1">
        <f t="array" aca="1" ref="BI237" ca="1">INDIRECT($A$1&amp;BI$1&amp;$A237)</f>
        <v>0</v>
      </c>
      <c r="BJ237" cm="1">
        <f t="array" aca="1" ref="BJ237" ca="1">INDIRECT($A$1&amp;BJ$1&amp;$A237)</f>
        <v>0</v>
      </c>
      <c r="BK237" cm="1">
        <f t="array" aca="1" ref="BK237" ca="1">INDIRECT($A$1&amp;BK$1&amp;$A237)</f>
        <v>0</v>
      </c>
      <c r="BL237" cm="1">
        <f t="array" aca="1" ref="BL237" ca="1">INDIRECT($A$1&amp;BL$1&amp;$A237)</f>
        <v>0</v>
      </c>
      <c r="BM237" cm="1">
        <f t="array" aca="1" ref="BM237" ca="1">INDIRECT($A$1&amp;BM$1&amp;$A237)</f>
        <v>0</v>
      </c>
      <c r="BN237" cm="1">
        <f t="array" aca="1" ref="BN237" ca="1">INDIRECT($A$1&amp;BN$1&amp;$A237)</f>
        <v>0</v>
      </c>
      <c r="BO237" cm="1">
        <f t="array" aca="1" ref="BO237" ca="1">INDIRECT($A$1&amp;BO$1&amp;$A237)</f>
        <v>0</v>
      </c>
      <c r="BP237" cm="1">
        <f t="array" aca="1" ref="BP237" ca="1">INDIRECT($A$1&amp;BP$1&amp;$A237)</f>
        <v>0</v>
      </c>
      <c r="BQ237" cm="1">
        <f t="array" aca="1" ref="BQ237" ca="1">INDIRECT($A$1&amp;BQ$1&amp;$A237)</f>
        <v>0</v>
      </c>
      <c r="BR237" cm="1">
        <f t="array" aca="1" ref="BR237" ca="1">INDIRECT($A$1&amp;BR$1&amp;$A237)</f>
        <v>0</v>
      </c>
      <c r="BS237" cm="1">
        <f t="array" aca="1" ref="BS237" ca="1">INDIRECT($A$1&amp;BS$1&amp;$A237)</f>
        <v>0</v>
      </c>
      <c r="BT237" cm="1">
        <f t="array" aca="1" ref="BT237" ca="1">INDIRECT($A$1&amp;BT$1&amp;$A237)</f>
        <v>0</v>
      </c>
      <c r="BU237" cm="1">
        <f t="array" aca="1" ref="BU237" ca="1">INDIRECT($A$1&amp;BU$1&amp;$A237)</f>
        <v>0</v>
      </c>
    </row>
    <row r="238" spans="1:73" x14ac:dyDescent="0.35">
      <c r="A238" s="65">
        <f t="shared" si="33"/>
        <v>223</v>
      </c>
      <c r="C238" cm="1">
        <f t="array" aca="1" ref="C238" ca="1">INDIRECT($A$1&amp;C$1&amp;$A238)</f>
        <v>0</v>
      </c>
      <c r="D238">
        <f t="shared" ca="1" si="44"/>
        <v>0</v>
      </c>
      <c r="E238">
        <f t="shared" ca="1" si="44"/>
        <v>0</v>
      </c>
      <c r="F238">
        <f t="shared" ca="1" si="44"/>
        <v>0</v>
      </c>
      <c r="G238">
        <f t="shared" ca="1" si="44"/>
        <v>0</v>
      </c>
      <c r="H238">
        <f t="shared" ca="1" si="44"/>
        <v>0</v>
      </c>
      <c r="I238">
        <f t="shared" ca="1" si="44"/>
        <v>0</v>
      </c>
      <c r="J238">
        <f t="shared" ca="1" si="44"/>
        <v>0</v>
      </c>
      <c r="K238">
        <f t="shared" ca="1" si="44"/>
        <v>0</v>
      </c>
      <c r="L238">
        <f t="shared" ca="1" si="44"/>
        <v>0</v>
      </c>
      <c r="M238">
        <f t="shared" ca="1" si="44"/>
        <v>0</v>
      </c>
      <c r="N238">
        <f t="shared" ca="1" si="44"/>
        <v>0</v>
      </c>
      <c r="P238" cm="1">
        <f t="array" aca="1" ref="P238" ca="1">INDIRECT($A$1&amp;P$1&amp;$A238)</f>
        <v>0</v>
      </c>
      <c r="Q238" cm="1">
        <f t="array" aca="1" ref="Q238" ca="1">INDIRECT($A$1&amp;Q$1&amp;$A238)</f>
        <v>0</v>
      </c>
      <c r="R238" cm="1">
        <f t="array" aca="1" ref="R238" ca="1">INDIRECT($A$1&amp;R$1&amp;$A238)</f>
        <v>0</v>
      </c>
      <c r="S238" cm="1">
        <f t="array" aca="1" ref="S238" ca="1">INDIRECT($A$1&amp;S$1&amp;$A238)</f>
        <v>0</v>
      </c>
      <c r="T238" cm="1">
        <f t="array" aca="1" ref="T238" ca="1">INDIRECT($A$1&amp;T$1&amp;$A238)</f>
        <v>0</v>
      </c>
      <c r="U238" cm="1">
        <f t="array" aca="1" ref="U238" ca="1">INDIRECT($A$1&amp;U$1&amp;$A238)</f>
        <v>0</v>
      </c>
      <c r="V238" cm="1">
        <f t="array" aca="1" ref="V238" ca="1">INDIRECT($A$1&amp;V$1&amp;$A238)</f>
        <v>0</v>
      </c>
      <c r="W238" cm="1">
        <f t="array" aca="1" ref="W238" ca="1">INDIRECT($A$1&amp;W$1&amp;$A238)</f>
        <v>0</v>
      </c>
      <c r="X238" cm="1">
        <f t="array" aca="1" ref="X238" ca="1">INDIRECT($A$1&amp;X$1&amp;$A238)</f>
        <v>0</v>
      </c>
      <c r="Y238" cm="1">
        <f t="array" aca="1" ref="Y238" ca="1">INDIRECT($A$1&amp;Y$1&amp;$A238)</f>
        <v>0</v>
      </c>
      <c r="Z238" cm="1">
        <f t="array" aca="1" ref="Z238" ca="1">INDIRECT($A$1&amp;Z$1&amp;$A238)</f>
        <v>0</v>
      </c>
      <c r="AA238" cm="1">
        <f t="array" aca="1" ref="AA238" ca="1">INDIRECT($A$1&amp;AA$1&amp;$A238)</f>
        <v>0</v>
      </c>
      <c r="AB238" cm="1">
        <f t="array" aca="1" ref="AB238" ca="1">INDIRECT($A$1&amp;AB$1&amp;$A238)</f>
        <v>0</v>
      </c>
      <c r="AC238" cm="1">
        <f t="array" aca="1" ref="AC238" ca="1">INDIRECT($A$1&amp;AC$1&amp;$A238)</f>
        <v>0</v>
      </c>
      <c r="AD238" cm="1">
        <f t="array" aca="1" ref="AD238" ca="1">INDIRECT($A$1&amp;AD$1&amp;$A238)</f>
        <v>0</v>
      </c>
      <c r="AE238" cm="1">
        <f t="array" aca="1" ref="AE238" ca="1">INDIRECT($A$1&amp;AE$1&amp;$A238)</f>
        <v>0</v>
      </c>
      <c r="AF238" cm="1">
        <f t="array" aca="1" ref="AF238" ca="1">INDIRECT($A$1&amp;AF$1&amp;$A238)</f>
        <v>0</v>
      </c>
      <c r="AG238" cm="1">
        <f t="array" aca="1" ref="AG238" ca="1">INDIRECT($A$1&amp;AG$1&amp;$A238)</f>
        <v>0</v>
      </c>
      <c r="AH238" cm="1">
        <f t="array" aca="1" ref="AH238" ca="1">INDIRECT($A$1&amp;AH$1&amp;$A238)</f>
        <v>0</v>
      </c>
      <c r="AI238" cm="1">
        <f t="array" aca="1" ref="AI238" ca="1">INDIRECT($A$1&amp;AI$1&amp;$A238)</f>
        <v>0</v>
      </c>
      <c r="AJ238" cm="1">
        <f t="array" aca="1" ref="AJ238" ca="1">INDIRECT($A$1&amp;AJ$1&amp;$A238)</f>
        <v>0</v>
      </c>
      <c r="AK238" cm="1">
        <f t="array" aca="1" ref="AK238" ca="1">INDIRECT($A$1&amp;AK$1&amp;$A238)</f>
        <v>0</v>
      </c>
      <c r="AM238">
        <f t="shared" ca="1" si="46"/>
        <v>0</v>
      </c>
      <c r="AN238">
        <f t="shared" ca="1" si="46"/>
        <v>0</v>
      </c>
      <c r="AO238">
        <f t="shared" ca="1" si="46"/>
        <v>0</v>
      </c>
      <c r="AP238">
        <f t="shared" ca="1" si="46"/>
        <v>0</v>
      </c>
      <c r="AQ238">
        <f t="shared" ca="1" si="46"/>
        <v>0</v>
      </c>
      <c r="AR238">
        <f t="shared" ca="1" si="46"/>
        <v>0</v>
      </c>
      <c r="AS238">
        <f t="shared" ca="1" si="46"/>
        <v>0</v>
      </c>
      <c r="AU238" cm="1">
        <f t="array" aca="1" ref="AU238" ca="1">INDIRECT($A$1&amp;AU$1&amp;$A238)</f>
        <v>0</v>
      </c>
      <c r="AV238" cm="1">
        <f t="array" aca="1" ref="AV238" ca="1">INDIRECT($A$1&amp;AV$1&amp;$A238)</f>
        <v>0</v>
      </c>
      <c r="AW238" cm="1">
        <f t="array" aca="1" ref="AW238" ca="1">INDIRECT($A$1&amp;AW$1&amp;$A238)</f>
        <v>0</v>
      </c>
      <c r="AX238" cm="1">
        <f t="array" aca="1" ref="AX238" ca="1">INDIRECT($A$1&amp;AX$1&amp;$A238)</f>
        <v>0</v>
      </c>
      <c r="AY238" cm="1">
        <f t="array" aca="1" ref="AY238" ca="1">INDIRECT($A$1&amp;AY$1&amp;$A238)</f>
        <v>0</v>
      </c>
      <c r="AZ238" cm="1">
        <f t="array" aca="1" ref="AZ238" ca="1">INDIRECT($A$1&amp;AZ$1&amp;$A238)</f>
        <v>0</v>
      </c>
      <c r="BA238" cm="1">
        <f t="array" aca="1" ref="BA238" ca="1">INDIRECT($A$1&amp;BA$1&amp;$A238)</f>
        <v>0</v>
      </c>
      <c r="BB238" cm="1">
        <f t="array" aca="1" ref="BB238" ca="1">INDIRECT($A$1&amp;BB$1&amp;$A238)</f>
        <v>0</v>
      </c>
      <c r="BC238" cm="1">
        <f t="array" aca="1" ref="BC238" ca="1">INDIRECT($A$1&amp;BC$1&amp;$A238)</f>
        <v>0</v>
      </c>
      <c r="BD238" cm="1">
        <f t="array" aca="1" ref="BD238" ca="1">INDIRECT($A$1&amp;BD$1&amp;$A238)</f>
        <v>0</v>
      </c>
      <c r="BE238" cm="1">
        <f t="array" aca="1" ref="BE238" ca="1">INDIRECT($A$1&amp;BE$1&amp;$A238)</f>
        <v>0</v>
      </c>
      <c r="BF238" cm="1">
        <f t="array" aca="1" ref="BF238" ca="1">INDIRECT($A$1&amp;BF$1&amp;$A238)</f>
        <v>0</v>
      </c>
      <c r="BG238" cm="1">
        <f t="array" aca="1" ref="BG238" ca="1">INDIRECT($A$1&amp;BG$1&amp;$A238)</f>
        <v>0</v>
      </c>
      <c r="BH238" cm="1">
        <f t="array" aca="1" ref="BH238" ca="1">INDIRECT($A$1&amp;BH$1&amp;$A238)</f>
        <v>0</v>
      </c>
      <c r="BI238" cm="1">
        <f t="array" aca="1" ref="BI238" ca="1">INDIRECT($A$1&amp;BI$1&amp;$A238)</f>
        <v>0</v>
      </c>
      <c r="BJ238" cm="1">
        <f t="array" aca="1" ref="BJ238" ca="1">INDIRECT($A$1&amp;BJ$1&amp;$A238)</f>
        <v>0</v>
      </c>
      <c r="BK238" cm="1">
        <f t="array" aca="1" ref="BK238" ca="1">INDIRECT($A$1&amp;BK$1&amp;$A238)</f>
        <v>0</v>
      </c>
      <c r="BL238" cm="1">
        <f t="array" aca="1" ref="BL238" ca="1">INDIRECT($A$1&amp;BL$1&amp;$A238)</f>
        <v>0</v>
      </c>
      <c r="BM238" cm="1">
        <f t="array" aca="1" ref="BM238" ca="1">INDIRECT($A$1&amp;BM$1&amp;$A238)</f>
        <v>0</v>
      </c>
      <c r="BN238" cm="1">
        <f t="array" aca="1" ref="BN238" ca="1">INDIRECT($A$1&amp;BN$1&amp;$A238)</f>
        <v>0</v>
      </c>
      <c r="BO238" cm="1">
        <f t="array" aca="1" ref="BO238" ca="1">INDIRECT($A$1&amp;BO$1&amp;$A238)</f>
        <v>0</v>
      </c>
      <c r="BP238" cm="1">
        <f t="array" aca="1" ref="BP238" ca="1">INDIRECT($A$1&amp;BP$1&amp;$A238)</f>
        <v>0</v>
      </c>
      <c r="BQ238" cm="1">
        <f t="array" aca="1" ref="BQ238" ca="1">INDIRECT($A$1&amp;BQ$1&amp;$A238)</f>
        <v>0</v>
      </c>
      <c r="BR238" cm="1">
        <f t="array" aca="1" ref="BR238" ca="1">INDIRECT($A$1&amp;BR$1&amp;$A238)</f>
        <v>0</v>
      </c>
      <c r="BS238" cm="1">
        <f t="array" aca="1" ref="BS238" ca="1">INDIRECT($A$1&amp;BS$1&amp;$A238)</f>
        <v>0</v>
      </c>
      <c r="BT238" cm="1">
        <f t="array" aca="1" ref="BT238" ca="1">INDIRECT($A$1&amp;BT$1&amp;$A238)</f>
        <v>0</v>
      </c>
      <c r="BU238" cm="1">
        <f t="array" aca="1" ref="BU238" ca="1">INDIRECT($A$1&amp;BU$1&amp;$A238)</f>
        <v>0</v>
      </c>
    </row>
    <row r="239" spans="1:73" x14ac:dyDescent="0.35">
      <c r="A239" s="65">
        <f t="shared" si="33"/>
        <v>224</v>
      </c>
      <c r="C239" cm="1">
        <f t="array" aca="1" ref="C239" ca="1">INDIRECT($A$1&amp;C$1&amp;$A239)</f>
        <v>0</v>
      </c>
      <c r="D239">
        <f t="shared" ca="1" si="44"/>
        <v>0</v>
      </c>
      <c r="E239">
        <f t="shared" ca="1" si="44"/>
        <v>0</v>
      </c>
      <c r="F239">
        <f t="shared" ref="F239:N239" ca="1" si="47">IF(SUM(INDIRECT($A$1&amp;F$1&amp;$A239),INDIRECT($A$1&amp;F$2&amp;$A239),INDIRECT($A$1&amp;F$3&amp;$A239))&gt;0,1,0)</f>
        <v>0</v>
      </c>
      <c r="G239">
        <f t="shared" ca="1" si="47"/>
        <v>0</v>
      </c>
      <c r="H239">
        <f t="shared" ca="1" si="47"/>
        <v>0</v>
      </c>
      <c r="I239">
        <f t="shared" ca="1" si="47"/>
        <v>0</v>
      </c>
      <c r="J239">
        <f t="shared" ca="1" si="47"/>
        <v>0</v>
      </c>
      <c r="K239">
        <f t="shared" ca="1" si="47"/>
        <v>0</v>
      </c>
      <c r="L239">
        <f t="shared" ca="1" si="47"/>
        <v>0</v>
      </c>
      <c r="M239">
        <f t="shared" ca="1" si="47"/>
        <v>0</v>
      </c>
      <c r="N239">
        <f t="shared" ca="1" si="47"/>
        <v>0</v>
      </c>
      <c r="P239" cm="1">
        <f t="array" aca="1" ref="P239" ca="1">INDIRECT($A$1&amp;P$1&amp;$A239)</f>
        <v>0</v>
      </c>
      <c r="Q239" cm="1">
        <f t="array" aca="1" ref="Q239" ca="1">INDIRECT($A$1&amp;Q$1&amp;$A239)</f>
        <v>0</v>
      </c>
      <c r="R239" cm="1">
        <f t="array" aca="1" ref="R239" ca="1">INDIRECT($A$1&amp;R$1&amp;$A239)</f>
        <v>0</v>
      </c>
      <c r="S239" cm="1">
        <f t="array" aca="1" ref="S239" ca="1">INDIRECT($A$1&amp;S$1&amp;$A239)</f>
        <v>0</v>
      </c>
      <c r="T239" cm="1">
        <f t="array" aca="1" ref="T239" ca="1">INDIRECT($A$1&amp;T$1&amp;$A239)</f>
        <v>0</v>
      </c>
      <c r="U239" cm="1">
        <f t="array" aca="1" ref="U239" ca="1">INDIRECT($A$1&amp;U$1&amp;$A239)</f>
        <v>0</v>
      </c>
      <c r="V239" cm="1">
        <f t="array" aca="1" ref="V239" ca="1">INDIRECT($A$1&amp;V$1&amp;$A239)</f>
        <v>0</v>
      </c>
      <c r="W239" cm="1">
        <f t="array" aca="1" ref="W239" ca="1">INDIRECT($A$1&amp;W$1&amp;$A239)</f>
        <v>0</v>
      </c>
      <c r="X239" cm="1">
        <f t="array" aca="1" ref="X239" ca="1">INDIRECT($A$1&amp;X$1&amp;$A239)</f>
        <v>0</v>
      </c>
      <c r="Y239" cm="1">
        <f t="array" aca="1" ref="Y239" ca="1">INDIRECT($A$1&amp;Y$1&amp;$A239)</f>
        <v>0</v>
      </c>
      <c r="Z239" cm="1">
        <f t="array" aca="1" ref="Z239" ca="1">INDIRECT($A$1&amp;Z$1&amp;$A239)</f>
        <v>0</v>
      </c>
      <c r="AA239" cm="1">
        <f t="array" aca="1" ref="AA239" ca="1">INDIRECT($A$1&amp;AA$1&amp;$A239)</f>
        <v>0</v>
      </c>
      <c r="AB239" cm="1">
        <f t="array" aca="1" ref="AB239" ca="1">INDIRECT($A$1&amp;AB$1&amp;$A239)</f>
        <v>0</v>
      </c>
      <c r="AC239" cm="1">
        <f t="array" aca="1" ref="AC239" ca="1">INDIRECT($A$1&amp;AC$1&amp;$A239)</f>
        <v>0</v>
      </c>
      <c r="AD239" cm="1">
        <f t="array" aca="1" ref="AD239" ca="1">INDIRECT($A$1&amp;AD$1&amp;$A239)</f>
        <v>0</v>
      </c>
      <c r="AE239" cm="1">
        <f t="array" aca="1" ref="AE239" ca="1">INDIRECT($A$1&amp;AE$1&amp;$A239)</f>
        <v>0</v>
      </c>
      <c r="AF239" cm="1">
        <f t="array" aca="1" ref="AF239" ca="1">INDIRECT($A$1&amp;AF$1&amp;$A239)</f>
        <v>0</v>
      </c>
      <c r="AG239" cm="1">
        <f t="array" aca="1" ref="AG239" ca="1">INDIRECT($A$1&amp;AG$1&amp;$A239)</f>
        <v>0</v>
      </c>
      <c r="AH239" cm="1">
        <f t="array" aca="1" ref="AH239" ca="1">INDIRECT($A$1&amp;AH$1&amp;$A239)</f>
        <v>0</v>
      </c>
      <c r="AI239" cm="1">
        <f t="array" aca="1" ref="AI239" ca="1">INDIRECT($A$1&amp;AI$1&amp;$A239)</f>
        <v>0</v>
      </c>
      <c r="AJ239" cm="1">
        <f t="array" aca="1" ref="AJ239" ca="1">INDIRECT($A$1&amp;AJ$1&amp;$A239)</f>
        <v>0</v>
      </c>
      <c r="AK239" cm="1">
        <f t="array" aca="1" ref="AK239" ca="1">INDIRECT($A$1&amp;AK$1&amp;$A239)</f>
        <v>0</v>
      </c>
      <c r="AM239">
        <f t="shared" ca="1" si="46"/>
        <v>0</v>
      </c>
      <c r="AN239">
        <f t="shared" ca="1" si="46"/>
        <v>0</v>
      </c>
      <c r="AO239">
        <f t="shared" ca="1" si="46"/>
        <v>0</v>
      </c>
      <c r="AP239">
        <f t="shared" ca="1" si="46"/>
        <v>0</v>
      </c>
      <c r="AQ239">
        <f t="shared" ca="1" si="46"/>
        <v>0</v>
      </c>
      <c r="AR239">
        <f t="shared" ca="1" si="46"/>
        <v>0</v>
      </c>
      <c r="AS239">
        <f t="shared" ca="1" si="46"/>
        <v>0</v>
      </c>
      <c r="AU239" cm="1">
        <f t="array" aca="1" ref="AU239" ca="1">INDIRECT($A$1&amp;AU$1&amp;$A239)</f>
        <v>0</v>
      </c>
      <c r="AV239" cm="1">
        <f t="array" aca="1" ref="AV239" ca="1">INDIRECT($A$1&amp;AV$1&amp;$A239)</f>
        <v>0</v>
      </c>
      <c r="AW239" cm="1">
        <f t="array" aca="1" ref="AW239" ca="1">INDIRECT($A$1&amp;AW$1&amp;$A239)</f>
        <v>0</v>
      </c>
      <c r="AX239" cm="1">
        <f t="array" aca="1" ref="AX239" ca="1">INDIRECT($A$1&amp;AX$1&amp;$A239)</f>
        <v>0</v>
      </c>
      <c r="AY239" cm="1">
        <f t="array" aca="1" ref="AY239" ca="1">INDIRECT($A$1&amp;AY$1&amp;$A239)</f>
        <v>0</v>
      </c>
      <c r="AZ239" cm="1">
        <f t="array" aca="1" ref="AZ239" ca="1">INDIRECT($A$1&amp;AZ$1&amp;$A239)</f>
        <v>0</v>
      </c>
      <c r="BA239" cm="1">
        <f t="array" aca="1" ref="BA239" ca="1">INDIRECT($A$1&amp;BA$1&amp;$A239)</f>
        <v>0</v>
      </c>
      <c r="BB239" cm="1">
        <f t="array" aca="1" ref="BB239" ca="1">INDIRECT($A$1&amp;BB$1&amp;$A239)</f>
        <v>0</v>
      </c>
      <c r="BC239" cm="1">
        <f t="array" aca="1" ref="BC239" ca="1">INDIRECT($A$1&amp;BC$1&amp;$A239)</f>
        <v>0</v>
      </c>
      <c r="BD239" cm="1">
        <f t="array" aca="1" ref="BD239" ca="1">INDIRECT($A$1&amp;BD$1&amp;$A239)</f>
        <v>0</v>
      </c>
      <c r="BE239" cm="1">
        <f t="array" aca="1" ref="BE239" ca="1">INDIRECT($A$1&amp;BE$1&amp;$A239)</f>
        <v>0</v>
      </c>
      <c r="BF239" cm="1">
        <f t="array" aca="1" ref="BF239" ca="1">INDIRECT($A$1&amp;BF$1&amp;$A239)</f>
        <v>0</v>
      </c>
      <c r="BG239" cm="1">
        <f t="array" aca="1" ref="BG239" ca="1">INDIRECT($A$1&amp;BG$1&amp;$A239)</f>
        <v>0</v>
      </c>
      <c r="BH239" cm="1">
        <f t="array" aca="1" ref="BH239" ca="1">INDIRECT($A$1&amp;BH$1&amp;$A239)</f>
        <v>0</v>
      </c>
      <c r="BI239" cm="1">
        <f t="array" aca="1" ref="BI239" ca="1">INDIRECT($A$1&amp;BI$1&amp;$A239)</f>
        <v>0</v>
      </c>
      <c r="BJ239" cm="1">
        <f t="array" aca="1" ref="BJ239" ca="1">INDIRECT($A$1&amp;BJ$1&amp;$A239)</f>
        <v>0</v>
      </c>
      <c r="BK239" cm="1">
        <f t="array" aca="1" ref="BK239" ca="1">INDIRECT($A$1&amp;BK$1&amp;$A239)</f>
        <v>0</v>
      </c>
      <c r="BL239" cm="1">
        <f t="array" aca="1" ref="BL239" ca="1">INDIRECT($A$1&amp;BL$1&amp;$A239)</f>
        <v>0</v>
      </c>
      <c r="BM239" cm="1">
        <f t="array" aca="1" ref="BM239" ca="1">INDIRECT($A$1&amp;BM$1&amp;$A239)</f>
        <v>0</v>
      </c>
      <c r="BN239" cm="1">
        <f t="array" aca="1" ref="BN239" ca="1">INDIRECT($A$1&amp;BN$1&amp;$A239)</f>
        <v>0</v>
      </c>
      <c r="BO239" cm="1">
        <f t="array" aca="1" ref="BO239" ca="1">INDIRECT($A$1&amp;BO$1&amp;$A239)</f>
        <v>0</v>
      </c>
      <c r="BP239" cm="1">
        <f t="array" aca="1" ref="BP239" ca="1">INDIRECT($A$1&amp;BP$1&amp;$A239)</f>
        <v>0</v>
      </c>
      <c r="BQ239" cm="1">
        <f t="array" aca="1" ref="BQ239" ca="1">INDIRECT($A$1&amp;BQ$1&amp;$A239)</f>
        <v>0</v>
      </c>
      <c r="BR239" cm="1">
        <f t="array" aca="1" ref="BR239" ca="1">INDIRECT($A$1&amp;BR$1&amp;$A239)</f>
        <v>0</v>
      </c>
      <c r="BS239" cm="1">
        <f t="array" aca="1" ref="BS239" ca="1">INDIRECT($A$1&amp;BS$1&amp;$A239)</f>
        <v>0</v>
      </c>
      <c r="BT239" cm="1">
        <f t="array" aca="1" ref="BT239" ca="1">INDIRECT($A$1&amp;BT$1&amp;$A239)</f>
        <v>0</v>
      </c>
      <c r="BU239" cm="1">
        <f t="array" aca="1" ref="BU239" ca="1">INDIRECT($A$1&amp;BU$1&amp;$A239)</f>
        <v>0</v>
      </c>
    </row>
    <row r="240" spans="1:73" x14ac:dyDescent="0.35">
      <c r="A240" s="65">
        <f t="shared" si="33"/>
        <v>225</v>
      </c>
      <c r="C240" cm="1">
        <f t="array" aca="1" ref="C240" ca="1">INDIRECT($A$1&amp;C$1&amp;$A240)</f>
        <v>0</v>
      </c>
      <c r="D240">
        <f t="shared" ref="D240:N258" ca="1" si="48">IF(SUM(INDIRECT($A$1&amp;D$1&amp;$A240),INDIRECT($A$1&amp;D$2&amp;$A240),INDIRECT($A$1&amp;D$3&amp;$A240))&gt;0,1,0)</f>
        <v>0</v>
      </c>
      <c r="E240">
        <f t="shared" ca="1" si="48"/>
        <v>0</v>
      </c>
      <c r="F240">
        <f t="shared" ca="1" si="48"/>
        <v>0</v>
      </c>
      <c r="G240">
        <f t="shared" ca="1" si="48"/>
        <v>0</v>
      </c>
      <c r="H240">
        <f t="shared" ca="1" si="48"/>
        <v>0</v>
      </c>
      <c r="I240">
        <f t="shared" ca="1" si="48"/>
        <v>0</v>
      </c>
      <c r="J240">
        <f t="shared" ca="1" si="48"/>
        <v>0</v>
      </c>
      <c r="K240">
        <f t="shared" ca="1" si="48"/>
        <v>0</v>
      </c>
      <c r="L240">
        <f t="shared" ca="1" si="48"/>
        <v>0</v>
      </c>
      <c r="M240">
        <f t="shared" ca="1" si="48"/>
        <v>0</v>
      </c>
      <c r="N240">
        <f t="shared" ca="1" si="48"/>
        <v>0</v>
      </c>
      <c r="P240" cm="1">
        <f t="array" aca="1" ref="P240" ca="1">INDIRECT($A$1&amp;P$1&amp;$A240)</f>
        <v>0</v>
      </c>
      <c r="Q240" cm="1">
        <f t="array" aca="1" ref="Q240" ca="1">INDIRECT($A$1&amp;Q$1&amp;$A240)</f>
        <v>0</v>
      </c>
      <c r="R240" cm="1">
        <f t="array" aca="1" ref="R240" ca="1">INDIRECT($A$1&amp;R$1&amp;$A240)</f>
        <v>0</v>
      </c>
      <c r="S240" cm="1">
        <f t="array" aca="1" ref="S240" ca="1">INDIRECT($A$1&amp;S$1&amp;$A240)</f>
        <v>0</v>
      </c>
      <c r="T240" cm="1">
        <f t="array" aca="1" ref="T240" ca="1">INDIRECT($A$1&amp;T$1&amp;$A240)</f>
        <v>0</v>
      </c>
      <c r="U240" cm="1">
        <f t="array" aca="1" ref="U240" ca="1">INDIRECT($A$1&amp;U$1&amp;$A240)</f>
        <v>0</v>
      </c>
      <c r="V240" cm="1">
        <f t="array" aca="1" ref="V240" ca="1">INDIRECT($A$1&amp;V$1&amp;$A240)</f>
        <v>0</v>
      </c>
      <c r="W240" cm="1">
        <f t="array" aca="1" ref="W240" ca="1">INDIRECT($A$1&amp;W$1&amp;$A240)</f>
        <v>0</v>
      </c>
      <c r="X240" cm="1">
        <f t="array" aca="1" ref="X240" ca="1">INDIRECT($A$1&amp;X$1&amp;$A240)</f>
        <v>0</v>
      </c>
      <c r="Y240" cm="1">
        <f t="array" aca="1" ref="Y240" ca="1">INDIRECT($A$1&amp;Y$1&amp;$A240)</f>
        <v>0</v>
      </c>
      <c r="Z240" cm="1">
        <f t="array" aca="1" ref="Z240" ca="1">INDIRECT($A$1&amp;Z$1&amp;$A240)</f>
        <v>0</v>
      </c>
      <c r="AA240" cm="1">
        <f t="array" aca="1" ref="AA240" ca="1">INDIRECT($A$1&amp;AA$1&amp;$A240)</f>
        <v>0</v>
      </c>
      <c r="AB240" cm="1">
        <f t="array" aca="1" ref="AB240" ca="1">INDIRECT($A$1&amp;AB$1&amp;$A240)</f>
        <v>0</v>
      </c>
      <c r="AC240" cm="1">
        <f t="array" aca="1" ref="AC240" ca="1">INDIRECT($A$1&amp;AC$1&amp;$A240)</f>
        <v>0</v>
      </c>
      <c r="AD240" cm="1">
        <f t="array" aca="1" ref="AD240" ca="1">INDIRECT($A$1&amp;AD$1&amp;$A240)</f>
        <v>0</v>
      </c>
      <c r="AE240" cm="1">
        <f t="array" aca="1" ref="AE240" ca="1">INDIRECT($A$1&amp;AE$1&amp;$A240)</f>
        <v>0</v>
      </c>
      <c r="AF240" cm="1">
        <f t="array" aca="1" ref="AF240" ca="1">INDIRECT($A$1&amp;AF$1&amp;$A240)</f>
        <v>0</v>
      </c>
      <c r="AG240" cm="1">
        <f t="array" aca="1" ref="AG240" ca="1">INDIRECT($A$1&amp;AG$1&amp;$A240)</f>
        <v>0</v>
      </c>
      <c r="AH240" cm="1">
        <f t="array" aca="1" ref="AH240" ca="1">INDIRECT($A$1&amp;AH$1&amp;$A240)</f>
        <v>0</v>
      </c>
      <c r="AI240" cm="1">
        <f t="array" aca="1" ref="AI240" ca="1">INDIRECT($A$1&amp;AI$1&amp;$A240)</f>
        <v>0</v>
      </c>
      <c r="AJ240" cm="1">
        <f t="array" aca="1" ref="AJ240" ca="1">INDIRECT($A$1&amp;AJ$1&amp;$A240)</f>
        <v>0</v>
      </c>
      <c r="AK240" cm="1">
        <f t="array" aca="1" ref="AK240" ca="1">INDIRECT($A$1&amp;AK$1&amp;$A240)</f>
        <v>0</v>
      </c>
      <c r="AM240">
        <f t="shared" ca="1" si="46"/>
        <v>0</v>
      </c>
      <c r="AN240">
        <f t="shared" ca="1" si="46"/>
        <v>0</v>
      </c>
      <c r="AO240">
        <f t="shared" ca="1" si="46"/>
        <v>0</v>
      </c>
      <c r="AP240">
        <f t="shared" ca="1" si="46"/>
        <v>0</v>
      </c>
      <c r="AQ240">
        <f t="shared" ca="1" si="46"/>
        <v>0</v>
      </c>
      <c r="AR240">
        <f t="shared" ca="1" si="46"/>
        <v>0</v>
      </c>
      <c r="AS240">
        <f t="shared" ca="1" si="46"/>
        <v>0</v>
      </c>
      <c r="AU240" cm="1">
        <f t="array" aca="1" ref="AU240" ca="1">INDIRECT($A$1&amp;AU$1&amp;$A240)</f>
        <v>0</v>
      </c>
      <c r="AV240" cm="1">
        <f t="array" aca="1" ref="AV240" ca="1">INDIRECT($A$1&amp;AV$1&amp;$A240)</f>
        <v>0</v>
      </c>
      <c r="AW240" cm="1">
        <f t="array" aca="1" ref="AW240" ca="1">INDIRECT($A$1&amp;AW$1&amp;$A240)</f>
        <v>0</v>
      </c>
      <c r="AX240" cm="1">
        <f t="array" aca="1" ref="AX240" ca="1">INDIRECT($A$1&amp;AX$1&amp;$A240)</f>
        <v>0</v>
      </c>
      <c r="AY240" cm="1">
        <f t="array" aca="1" ref="AY240" ca="1">INDIRECT($A$1&amp;AY$1&amp;$A240)</f>
        <v>0</v>
      </c>
      <c r="AZ240" cm="1">
        <f t="array" aca="1" ref="AZ240" ca="1">INDIRECT($A$1&amp;AZ$1&amp;$A240)</f>
        <v>0</v>
      </c>
      <c r="BA240" cm="1">
        <f t="array" aca="1" ref="BA240" ca="1">INDIRECT($A$1&amp;BA$1&amp;$A240)</f>
        <v>0</v>
      </c>
      <c r="BB240" cm="1">
        <f t="array" aca="1" ref="BB240" ca="1">INDIRECT($A$1&amp;BB$1&amp;$A240)</f>
        <v>0</v>
      </c>
      <c r="BC240" cm="1">
        <f t="array" aca="1" ref="BC240" ca="1">INDIRECT($A$1&amp;BC$1&amp;$A240)</f>
        <v>0</v>
      </c>
      <c r="BD240" cm="1">
        <f t="array" aca="1" ref="BD240" ca="1">INDIRECT($A$1&amp;BD$1&amp;$A240)</f>
        <v>0</v>
      </c>
      <c r="BE240" cm="1">
        <f t="array" aca="1" ref="BE240" ca="1">INDIRECT($A$1&amp;BE$1&amp;$A240)</f>
        <v>0</v>
      </c>
      <c r="BF240" cm="1">
        <f t="array" aca="1" ref="BF240" ca="1">INDIRECT($A$1&amp;BF$1&amp;$A240)</f>
        <v>0</v>
      </c>
      <c r="BG240" cm="1">
        <f t="array" aca="1" ref="BG240" ca="1">INDIRECT($A$1&amp;BG$1&amp;$A240)</f>
        <v>0</v>
      </c>
      <c r="BH240" cm="1">
        <f t="array" aca="1" ref="BH240" ca="1">INDIRECT($A$1&amp;BH$1&amp;$A240)</f>
        <v>0</v>
      </c>
      <c r="BI240" cm="1">
        <f t="array" aca="1" ref="BI240" ca="1">INDIRECT($A$1&amp;BI$1&amp;$A240)</f>
        <v>0</v>
      </c>
      <c r="BJ240" cm="1">
        <f t="array" aca="1" ref="BJ240" ca="1">INDIRECT($A$1&amp;BJ$1&amp;$A240)</f>
        <v>0</v>
      </c>
      <c r="BK240" cm="1">
        <f t="array" aca="1" ref="BK240" ca="1">INDIRECT($A$1&amp;BK$1&amp;$A240)</f>
        <v>0</v>
      </c>
      <c r="BL240" cm="1">
        <f t="array" aca="1" ref="BL240" ca="1">INDIRECT($A$1&amp;BL$1&amp;$A240)</f>
        <v>0</v>
      </c>
      <c r="BM240" cm="1">
        <f t="array" aca="1" ref="BM240" ca="1">INDIRECT($A$1&amp;BM$1&amp;$A240)</f>
        <v>0</v>
      </c>
      <c r="BN240" cm="1">
        <f t="array" aca="1" ref="BN240" ca="1">INDIRECT($A$1&amp;BN$1&amp;$A240)</f>
        <v>0</v>
      </c>
      <c r="BO240" cm="1">
        <f t="array" aca="1" ref="BO240" ca="1">INDIRECT($A$1&amp;BO$1&amp;$A240)</f>
        <v>0</v>
      </c>
      <c r="BP240" cm="1">
        <f t="array" aca="1" ref="BP240" ca="1">INDIRECT($A$1&amp;BP$1&amp;$A240)</f>
        <v>0</v>
      </c>
      <c r="BQ240" cm="1">
        <f t="array" aca="1" ref="BQ240" ca="1">INDIRECT($A$1&amp;BQ$1&amp;$A240)</f>
        <v>0</v>
      </c>
      <c r="BR240" cm="1">
        <f t="array" aca="1" ref="BR240" ca="1">INDIRECT($A$1&amp;BR$1&amp;$A240)</f>
        <v>0</v>
      </c>
      <c r="BS240" cm="1">
        <f t="array" aca="1" ref="BS240" ca="1">INDIRECT($A$1&amp;BS$1&amp;$A240)</f>
        <v>0</v>
      </c>
      <c r="BT240" cm="1">
        <f t="array" aca="1" ref="BT240" ca="1">INDIRECT($A$1&amp;BT$1&amp;$A240)</f>
        <v>0</v>
      </c>
      <c r="BU240" cm="1">
        <f t="array" aca="1" ref="BU240" ca="1">INDIRECT($A$1&amp;BU$1&amp;$A240)</f>
        <v>0</v>
      </c>
    </row>
    <row r="241" spans="1:73" x14ac:dyDescent="0.35">
      <c r="A241" s="65">
        <f t="shared" si="33"/>
        <v>226</v>
      </c>
      <c r="C241" cm="1">
        <f t="array" aca="1" ref="C241" ca="1">INDIRECT($A$1&amp;C$1&amp;$A241)</f>
        <v>0</v>
      </c>
      <c r="D241">
        <f t="shared" ca="1" si="48"/>
        <v>0</v>
      </c>
      <c r="E241">
        <f t="shared" ca="1" si="48"/>
        <v>0</v>
      </c>
      <c r="F241">
        <f t="shared" ca="1" si="48"/>
        <v>0</v>
      </c>
      <c r="G241">
        <f t="shared" ca="1" si="48"/>
        <v>0</v>
      </c>
      <c r="H241">
        <f t="shared" ca="1" si="48"/>
        <v>0</v>
      </c>
      <c r="I241">
        <f t="shared" ca="1" si="48"/>
        <v>0</v>
      </c>
      <c r="J241">
        <f t="shared" ca="1" si="48"/>
        <v>0</v>
      </c>
      <c r="K241">
        <f t="shared" ca="1" si="48"/>
        <v>0</v>
      </c>
      <c r="L241">
        <f t="shared" ca="1" si="48"/>
        <v>0</v>
      </c>
      <c r="M241">
        <f t="shared" ca="1" si="48"/>
        <v>0</v>
      </c>
      <c r="N241">
        <f t="shared" ca="1" si="48"/>
        <v>0</v>
      </c>
      <c r="P241" cm="1">
        <f t="array" aca="1" ref="P241" ca="1">INDIRECT($A$1&amp;P$1&amp;$A241)</f>
        <v>0</v>
      </c>
      <c r="Q241" cm="1">
        <f t="array" aca="1" ref="Q241" ca="1">INDIRECT($A$1&amp;Q$1&amp;$A241)</f>
        <v>0</v>
      </c>
      <c r="R241" cm="1">
        <f t="array" aca="1" ref="R241" ca="1">INDIRECT($A$1&amp;R$1&amp;$A241)</f>
        <v>0</v>
      </c>
      <c r="S241" cm="1">
        <f t="array" aca="1" ref="S241" ca="1">INDIRECT($A$1&amp;S$1&amp;$A241)</f>
        <v>0</v>
      </c>
      <c r="T241" cm="1">
        <f t="array" aca="1" ref="T241" ca="1">INDIRECT($A$1&amp;T$1&amp;$A241)</f>
        <v>0</v>
      </c>
      <c r="U241" cm="1">
        <f t="array" aca="1" ref="U241" ca="1">INDIRECT($A$1&amp;U$1&amp;$A241)</f>
        <v>0</v>
      </c>
      <c r="V241" cm="1">
        <f t="array" aca="1" ref="V241" ca="1">INDIRECT($A$1&amp;V$1&amp;$A241)</f>
        <v>0</v>
      </c>
      <c r="W241" cm="1">
        <f t="array" aca="1" ref="W241" ca="1">INDIRECT($A$1&amp;W$1&amp;$A241)</f>
        <v>0</v>
      </c>
      <c r="X241" cm="1">
        <f t="array" aca="1" ref="X241" ca="1">INDIRECT($A$1&amp;X$1&amp;$A241)</f>
        <v>0</v>
      </c>
      <c r="Y241" cm="1">
        <f t="array" aca="1" ref="Y241" ca="1">INDIRECT($A$1&amp;Y$1&amp;$A241)</f>
        <v>0</v>
      </c>
      <c r="Z241" cm="1">
        <f t="array" aca="1" ref="Z241" ca="1">INDIRECT($A$1&amp;Z$1&amp;$A241)</f>
        <v>0</v>
      </c>
      <c r="AA241" cm="1">
        <f t="array" aca="1" ref="AA241" ca="1">INDIRECT($A$1&amp;AA$1&amp;$A241)</f>
        <v>0</v>
      </c>
      <c r="AB241" cm="1">
        <f t="array" aca="1" ref="AB241" ca="1">INDIRECT($A$1&amp;AB$1&amp;$A241)</f>
        <v>0</v>
      </c>
      <c r="AC241" cm="1">
        <f t="array" aca="1" ref="AC241" ca="1">INDIRECT($A$1&amp;AC$1&amp;$A241)</f>
        <v>0</v>
      </c>
      <c r="AD241" cm="1">
        <f t="array" aca="1" ref="AD241" ca="1">INDIRECT($A$1&amp;AD$1&amp;$A241)</f>
        <v>0</v>
      </c>
      <c r="AE241" cm="1">
        <f t="array" aca="1" ref="AE241" ca="1">INDIRECT($A$1&amp;AE$1&amp;$A241)</f>
        <v>0</v>
      </c>
      <c r="AF241" cm="1">
        <f t="array" aca="1" ref="AF241" ca="1">INDIRECT($A$1&amp;AF$1&amp;$A241)</f>
        <v>0</v>
      </c>
      <c r="AG241" cm="1">
        <f t="array" aca="1" ref="AG241" ca="1">INDIRECT($A$1&amp;AG$1&amp;$A241)</f>
        <v>0</v>
      </c>
      <c r="AH241" cm="1">
        <f t="array" aca="1" ref="AH241" ca="1">INDIRECT($A$1&amp;AH$1&amp;$A241)</f>
        <v>0</v>
      </c>
      <c r="AI241" cm="1">
        <f t="array" aca="1" ref="AI241" ca="1">INDIRECT($A$1&amp;AI$1&amp;$A241)</f>
        <v>0</v>
      </c>
      <c r="AJ241" cm="1">
        <f t="array" aca="1" ref="AJ241" ca="1">INDIRECT($A$1&amp;AJ$1&amp;$A241)</f>
        <v>0</v>
      </c>
      <c r="AK241" cm="1">
        <f t="array" aca="1" ref="AK241" ca="1">INDIRECT($A$1&amp;AK$1&amp;$A241)</f>
        <v>0</v>
      </c>
      <c r="AM241">
        <f t="shared" ca="1" si="46"/>
        <v>0</v>
      </c>
      <c r="AN241">
        <f t="shared" ca="1" si="46"/>
        <v>0</v>
      </c>
      <c r="AO241">
        <f t="shared" ca="1" si="46"/>
        <v>0</v>
      </c>
      <c r="AP241">
        <f t="shared" ca="1" si="46"/>
        <v>0</v>
      </c>
      <c r="AQ241">
        <f t="shared" ca="1" si="46"/>
        <v>0</v>
      </c>
      <c r="AR241">
        <f t="shared" ca="1" si="46"/>
        <v>0</v>
      </c>
      <c r="AS241">
        <f t="shared" ca="1" si="46"/>
        <v>0</v>
      </c>
      <c r="AU241" cm="1">
        <f t="array" aca="1" ref="AU241" ca="1">INDIRECT($A$1&amp;AU$1&amp;$A241)</f>
        <v>0</v>
      </c>
      <c r="AV241" cm="1">
        <f t="array" aca="1" ref="AV241" ca="1">INDIRECT($A$1&amp;AV$1&amp;$A241)</f>
        <v>0</v>
      </c>
      <c r="AW241" cm="1">
        <f t="array" aca="1" ref="AW241" ca="1">INDIRECT($A$1&amp;AW$1&amp;$A241)</f>
        <v>0</v>
      </c>
      <c r="AX241" cm="1">
        <f t="array" aca="1" ref="AX241" ca="1">INDIRECT($A$1&amp;AX$1&amp;$A241)</f>
        <v>0</v>
      </c>
      <c r="AY241" cm="1">
        <f t="array" aca="1" ref="AY241" ca="1">INDIRECT($A$1&amp;AY$1&amp;$A241)</f>
        <v>0</v>
      </c>
      <c r="AZ241" cm="1">
        <f t="array" aca="1" ref="AZ241" ca="1">INDIRECT($A$1&amp;AZ$1&amp;$A241)</f>
        <v>0</v>
      </c>
      <c r="BA241" cm="1">
        <f t="array" aca="1" ref="BA241" ca="1">INDIRECT($A$1&amp;BA$1&amp;$A241)</f>
        <v>0</v>
      </c>
      <c r="BB241" cm="1">
        <f t="array" aca="1" ref="BB241" ca="1">INDIRECT($A$1&amp;BB$1&amp;$A241)</f>
        <v>0</v>
      </c>
      <c r="BC241" cm="1">
        <f t="array" aca="1" ref="BC241" ca="1">INDIRECT($A$1&amp;BC$1&amp;$A241)</f>
        <v>0</v>
      </c>
      <c r="BD241" cm="1">
        <f t="array" aca="1" ref="BD241" ca="1">INDIRECT($A$1&amp;BD$1&amp;$A241)</f>
        <v>0</v>
      </c>
      <c r="BE241" cm="1">
        <f t="array" aca="1" ref="BE241" ca="1">INDIRECT($A$1&amp;BE$1&amp;$A241)</f>
        <v>0</v>
      </c>
      <c r="BF241" cm="1">
        <f t="array" aca="1" ref="BF241" ca="1">INDIRECT($A$1&amp;BF$1&amp;$A241)</f>
        <v>0</v>
      </c>
      <c r="BG241" cm="1">
        <f t="array" aca="1" ref="BG241" ca="1">INDIRECT($A$1&amp;BG$1&amp;$A241)</f>
        <v>0</v>
      </c>
      <c r="BH241" cm="1">
        <f t="array" aca="1" ref="BH241" ca="1">INDIRECT($A$1&amp;BH$1&amp;$A241)</f>
        <v>0</v>
      </c>
      <c r="BI241" cm="1">
        <f t="array" aca="1" ref="BI241" ca="1">INDIRECT($A$1&amp;BI$1&amp;$A241)</f>
        <v>0</v>
      </c>
      <c r="BJ241" cm="1">
        <f t="array" aca="1" ref="BJ241" ca="1">INDIRECT($A$1&amp;BJ$1&amp;$A241)</f>
        <v>0</v>
      </c>
      <c r="BK241" cm="1">
        <f t="array" aca="1" ref="BK241" ca="1">INDIRECT($A$1&amp;BK$1&amp;$A241)</f>
        <v>0</v>
      </c>
      <c r="BL241" cm="1">
        <f t="array" aca="1" ref="BL241" ca="1">INDIRECT($A$1&amp;BL$1&amp;$A241)</f>
        <v>0</v>
      </c>
      <c r="BM241" cm="1">
        <f t="array" aca="1" ref="BM241" ca="1">INDIRECT($A$1&amp;BM$1&amp;$A241)</f>
        <v>0</v>
      </c>
      <c r="BN241" cm="1">
        <f t="array" aca="1" ref="BN241" ca="1">INDIRECT($A$1&amp;BN$1&amp;$A241)</f>
        <v>0</v>
      </c>
      <c r="BO241" cm="1">
        <f t="array" aca="1" ref="BO241" ca="1">INDIRECT($A$1&amp;BO$1&amp;$A241)</f>
        <v>0</v>
      </c>
      <c r="BP241" cm="1">
        <f t="array" aca="1" ref="BP241" ca="1">INDIRECT($A$1&amp;BP$1&amp;$A241)</f>
        <v>0</v>
      </c>
      <c r="BQ241" cm="1">
        <f t="array" aca="1" ref="BQ241" ca="1">INDIRECT($A$1&amp;BQ$1&amp;$A241)</f>
        <v>0</v>
      </c>
      <c r="BR241" cm="1">
        <f t="array" aca="1" ref="BR241" ca="1">INDIRECT($A$1&amp;BR$1&amp;$A241)</f>
        <v>0</v>
      </c>
      <c r="BS241" cm="1">
        <f t="array" aca="1" ref="BS241" ca="1">INDIRECT($A$1&amp;BS$1&amp;$A241)</f>
        <v>0</v>
      </c>
      <c r="BT241" cm="1">
        <f t="array" aca="1" ref="BT241" ca="1">INDIRECT($A$1&amp;BT$1&amp;$A241)</f>
        <v>0</v>
      </c>
      <c r="BU241" cm="1">
        <f t="array" aca="1" ref="BU241" ca="1">INDIRECT($A$1&amp;BU$1&amp;$A241)</f>
        <v>0</v>
      </c>
    </row>
    <row r="242" spans="1:73" x14ac:dyDescent="0.35">
      <c r="A242" s="65">
        <f t="shared" si="33"/>
        <v>227</v>
      </c>
      <c r="C242" cm="1">
        <f t="array" aca="1" ref="C242" ca="1">INDIRECT($A$1&amp;C$1&amp;$A242)</f>
        <v>0</v>
      </c>
      <c r="D242">
        <f t="shared" ca="1" si="48"/>
        <v>0</v>
      </c>
      <c r="E242">
        <f t="shared" ca="1" si="48"/>
        <v>0</v>
      </c>
      <c r="F242">
        <f t="shared" ca="1" si="48"/>
        <v>0</v>
      </c>
      <c r="G242">
        <f t="shared" ca="1" si="48"/>
        <v>0</v>
      </c>
      <c r="H242">
        <f t="shared" ca="1" si="48"/>
        <v>0</v>
      </c>
      <c r="I242">
        <f t="shared" ca="1" si="48"/>
        <v>0</v>
      </c>
      <c r="J242">
        <f t="shared" ca="1" si="48"/>
        <v>0</v>
      </c>
      <c r="K242">
        <f t="shared" ca="1" si="48"/>
        <v>0</v>
      </c>
      <c r="L242">
        <f t="shared" ca="1" si="48"/>
        <v>0</v>
      </c>
      <c r="M242">
        <f t="shared" ca="1" si="48"/>
        <v>0</v>
      </c>
      <c r="N242">
        <f t="shared" ca="1" si="48"/>
        <v>0</v>
      </c>
      <c r="P242" cm="1">
        <f t="array" aca="1" ref="P242" ca="1">INDIRECT($A$1&amp;P$1&amp;$A242)</f>
        <v>0</v>
      </c>
      <c r="Q242" cm="1">
        <f t="array" aca="1" ref="Q242" ca="1">INDIRECT($A$1&amp;Q$1&amp;$A242)</f>
        <v>0</v>
      </c>
      <c r="R242" cm="1">
        <f t="array" aca="1" ref="R242" ca="1">INDIRECT($A$1&amp;R$1&amp;$A242)</f>
        <v>0</v>
      </c>
      <c r="S242" cm="1">
        <f t="array" aca="1" ref="S242" ca="1">INDIRECT($A$1&amp;S$1&amp;$A242)</f>
        <v>0</v>
      </c>
      <c r="T242" cm="1">
        <f t="array" aca="1" ref="T242" ca="1">INDIRECT($A$1&amp;T$1&amp;$A242)</f>
        <v>0</v>
      </c>
      <c r="U242" cm="1">
        <f t="array" aca="1" ref="U242" ca="1">INDIRECT($A$1&amp;U$1&amp;$A242)</f>
        <v>0</v>
      </c>
      <c r="V242" cm="1">
        <f t="array" aca="1" ref="V242" ca="1">INDIRECT($A$1&amp;V$1&amp;$A242)</f>
        <v>0</v>
      </c>
      <c r="W242" cm="1">
        <f t="array" aca="1" ref="W242" ca="1">INDIRECT($A$1&amp;W$1&amp;$A242)</f>
        <v>0</v>
      </c>
      <c r="X242" cm="1">
        <f t="array" aca="1" ref="X242" ca="1">INDIRECT($A$1&amp;X$1&amp;$A242)</f>
        <v>0</v>
      </c>
      <c r="Y242" cm="1">
        <f t="array" aca="1" ref="Y242" ca="1">INDIRECT($A$1&amp;Y$1&amp;$A242)</f>
        <v>0</v>
      </c>
      <c r="Z242" cm="1">
        <f t="array" aca="1" ref="Z242" ca="1">INDIRECT($A$1&amp;Z$1&amp;$A242)</f>
        <v>0</v>
      </c>
      <c r="AA242" cm="1">
        <f t="array" aca="1" ref="AA242" ca="1">INDIRECT($A$1&amp;AA$1&amp;$A242)</f>
        <v>0</v>
      </c>
      <c r="AB242" cm="1">
        <f t="array" aca="1" ref="AB242" ca="1">INDIRECT($A$1&amp;AB$1&amp;$A242)</f>
        <v>0</v>
      </c>
      <c r="AC242" cm="1">
        <f t="array" aca="1" ref="AC242" ca="1">INDIRECT($A$1&amp;AC$1&amp;$A242)</f>
        <v>0</v>
      </c>
      <c r="AD242" cm="1">
        <f t="array" aca="1" ref="AD242" ca="1">INDIRECT($A$1&amp;AD$1&amp;$A242)</f>
        <v>0</v>
      </c>
      <c r="AE242" cm="1">
        <f t="array" aca="1" ref="AE242" ca="1">INDIRECT($A$1&amp;AE$1&amp;$A242)</f>
        <v>0</v>
      </c>
      <c r="AF242" cm="1">
        <f t="array" aca="1" ref="AF242" ca="1">INDIRECT($A$1&amp;AF$1&amp;$A242)</f>
        <v>0</v>
      </c>
      <c r="AG242" cm="1">
        <f t="array" aca="1" ref="AG242" ca="1">INDIRECT($A$1&amp;AG$1&amp;$A242)</f>
        <v>0</v>
      </c>
      <c r="AH242" cm="1">
        <f t="array" aca="1" ref="AH242" ca="1">INDIRECT($A$1&amp;AH$1&amp;$A242)</f>
        <v>0</v>
      </c>
      <c r="AI242" cm="1">
        <f t="array" aca="1" ref="AI242" ca="1">INDIRECT($A$1&amp;AI$1&amp;$A242)</f>
        <v>0</v>
      </c>
      <c r="AJ242" cm="1">
        <f t="array" aca="1" ref="AJ242" ca="1">INDIRECT($A$1&amp;AJ$1&amp;$A242)</f>
        <v>0</v>
      </c>
      <c r="AK242" cm="1">
        <f t="array" aca="1" ref="AK242" ca="1">INDIRECT($A$1&amp;AK$1&amp;$A242)</f>
        <v>0</v>
      </c>
      <c r="AM242">
        <f t="shared" ca="1" si="46"/>
        <v>0</v>
      </c>
      <c r="AN242">
        <f t="shared" ca="1" si="46"/>
        <v>0</v>
      </c>
      <c r="AO242">
        <f t="shared" ca="1" si="46"/>
        <v>0</v>
      </c>
      <c r="AP242">
        <f t="shared" ca="1" si="46"/>
        <v>0</v>
      </c>
      <c r="AQ242">
        <f t="shared" ca="1" si="46"/>
        <v>0</v>
      </c>
      <c r="AR242">
        <f t="shared" ca="1" si="46"/>
        <v>0</v>
      </c>
      <c r="AS242">
        <f t="shared" ca="1" si="46"/>
        <v>0</v>
      </c>
      <c r="AU242" cm="1">
        <f t="array" aca="1" ref="AU242" ca="1">INDIRECT($A$1&amp;AU$1&amp;$A242)</f>
        <v>0</v>
      </c>
      <c r="AV242" cm="1">
        <f t="array" aca="1" ref="AV242" ca="1">INDIRECT($A$1&amp;AV$1&amp;$A242)</f>
        <v>0</v>
      </c>
      <c r="AW242" cm="1">
        <f t="array" aca="1" ref="AW242" ca="1">INDIRECT($A$1&amp;AW$1&amp;$A242)</f>
        <v>0</v>
      </c>
      <c r="AX242" cm="1">
        <f t="array" aca="1" ref="AX242" ca="1">INDIRECT($A$1&amp;AX$1&amp;$A242)</f>
        <v>0</v>
      </c>
      <c r="AY242" cm="1">
        <f t="array" aca="1" ref="AY242" ca="1">INDIRECT($A$1&amp;AY$1&amp;$A242)</f>
        <v>0</v>
      </c>
      <c r="AZ242" cm="1">
        <f t="array" aca="1" ref="AZ242" ca="1">INDIRECT($A$1&amp;AZ$1&amp;$A242)</f>
        <v>0</v>
      </c>
      <c r="BA242" cm="1">
        <f t="array" aca="1" ref="BA242" ca="1">INDIRECT($A$1&amp;BA$1&amp;$A242)</f>
        <v>0</v>
      </c>
      <c r="BB242" cm="1">
        <f t="array" aca="1" ref="BB242" ca="1">INDIRECT($A$1&amp;BB$1&amp;$A242)</f>
        <v>0</v>
      </c>
      <c r="BC242" cm="1">
        <f t="array" aca="1" ref="BC242" ca="1">INDIRECT($A$1&amp;BC$1&amp;$A242)</f>
        <v>0</v>
      </c>
      <c r="BD242" cm="1">
        <f t="array" aca="1" ref="BD242" ca="1">INDIRECT($A$1&amp;BD$1&amp;$A242)</f>
        <v>0</v>
      </c>
      <c r="BE242" cm="1">
        <f t="array" aca="1" ref="BE242" ca="1">INDIRECT($A$1&amp;BE$1&amp;$A242)</f>
        <v>0</v>
      </c>
      <c r="BF242" cm="1">
        <f t="array" aca="1" ref="BF242" ca="1">INDIRECT($A$1&amp;BF$1&amp;$A242)</f>
        <v>0</v>
      </c>
      <c r="BG242" cm="1">
        <f t="array" aca="1" ref="BG242" ca="1">INDIRECT($A$1&amp;BG$1&amp;$A242)</f>
        <v>0</v>
      </c>
      <c r="BH242" cm="1">
        <f t="array" aca="1" ref="BH242" ca="1">INDIRECT($A$1&amp;BH$1&amp;$A242)</f>
        <v>0</v>
      </c>
      <c r="BI242" cm="1">
        <f t="array" aca="1" ref="BI242" ca="1">INDIRECT($A$1&amp;BI$1&amp;$A242)</f>
        <v>0</v>
      </c>
      <c r="BJ242" cm="1">
        <f t="array" aca="1" ref="BJ242" ca="1">INDIRECT($A$1&amp;BJ$1&amp;$A242)</f>
        <v>0</v>
      </c>
      <c r="BK242" cm="1">
        <f t="array" aca="1" ref="BK242" ca="1">INDIRECT($A$1&amp;BK$1&amp;$A242)</f>
        <v>0</v>
      </c>
      <c r="BL242" cm="1">
        <f t="array" aca="1" ref="BL242" ca="1">INDIRECT($A$1&amp;BL$1&amp;$A242)</f>
        <v>0</v>
      </c>
      <c r="BM242" cm="1">
        <f t="array" aca="1" ref="BM242" ca="1">INDIRECT($A$1&amp;BM$1&amp;$A242)</f>
        <v>0</v>
      </c>
      <c r="BN242" cm="1">
        <f t="array" aca="1" ref="BN242" ca="1">INDIRECT($A$1&amp;BN$1&amp;$A242)</f>
        <v>0</v>
      </c>
      <c r="BO242" cm="1">
        <f t="array" aca="1" ref="BO242" ca="1">INDIRECT($A$1&amp;BO$1&amp;$A242)</f>
        <v>0</v>
      </c>
      <c r="BP242" cm="1">
        <f t="array" aca="1" ref="BP242" ca="1">INDIRECT($A$1&amp;BP$1&amp;$A242)</f>
        <v>0</v>
      </c>
      <c r="BQ242" cm="1">
        <f t="array" aca="1" ref="BQ242" ca="1">INDIRECT($A$1&amp;BQ$1&amp;$A242)</f>
        <v>0</v>
      </c>
      <c r="BR242" cm="1">
        <f t="array" aca="1" ref="BR242" ca="1">INDIRECT($A$1&amp;BR$1&amp;$A242)</f>
        <v>0</v>
      </c>
      <c r="BS242" cm="1">
        <f t="array" aca="1" ref="BS242" ca="1">INDIRECT($A$1&amp;BS$1&amp;$A242)</f>
        <v>0</v>
      </c>
      <c r="BT242" cm="1">
        <f t="array" aca="1" ref="BT242" ca="1">INDIRECT($A$1&amp;BT$1&amp;$A242)</f>
        <v>0</v>
      </c>
      <c r="BU242" cm="1">
        <f t="array" aca="1" ref="BU242" ca="1">INDIRECT($A$1&amp;BU$1&amp;$A242)</f>
        <v>0</v>
      </c>
    </row>
    <row r="243" spans="1:73" x14ac:dyDescent="0.35">
      <c r="A243" s="65">
        <f t="shared" si="33"/>
        <v>228</v>
      </c>
      <c r="C243" cm="1">
        <f t="array" aca="1" ref="C243" ca="1">INDIRECT($A$1&amp;C$1&amp;$A243)</f>
        <v>0</v>
      </c>
      <c r="D243">
        <f t="shared" ca="1" si="48"/>
        <v>0</v>
      </c>
      <c r="E243">
        <f t="shared" ca="1" si="48"/>
        <v>0</v>
      </c>
      <c r="F243">
        <f t="shared" ca="1" si="48"/>
        <v>0</v>
      </c>
      <c r="G243">
        <f t="shared" ca="1" si="48"/>
        <v>0</v>
      </c>
      <c r="H243">
        <f t="shared" ca="1" si="48"/>
        <v>0</v>
      </c>
      <c r="I243">
        <f t="shared" ca="1" si="48"/>
        <v>0</v>
      </c>
      <c r="J243">
        <f t="shared" ca="1" si="48"/>
        <v>0</v>
      </c>
      <c r="K243">
        <f t="shared" ca="1" si="48"/>
        <v>0</v>
      </c>
      <c r="L243">
        <f t="shared" ca="1" si="48"/>
        <v>0</v>
      </c>
      <c r="M243">
        <f t="shared" ca="1" si="48"/>
        <v>0</v>
      </c>
      <c r="N243">
        <f t="shared" ca="1" si="48"/>
        <v>0</v>
      </c>
      <c r="P243" cm="1">
        <f t="array" aca="1" ref="P243" ca="1">INDIRECT($A$1&amp;P$1&amp;$A243)</f>
        <v>0</v>
      </c>
      <c r="Q243" cm="1">
        <f t="array" aca="1" ref="Q243" ca="1">INDIRECT($A$1&amp;Q$1&amp;$A243)</f>
        <v>0</v>
      </c>
      <c r="R243" cm="1">
        <f t="array" aca="1" ref="R243" ca="1">INDIRECT($A$1&amp;R$1&amp;$A243)</f>
        <v>0</v>
      </c>
      <c r="S243" cm="1">
        <f t="array" aca="1" ref="S243" ca="1">INDIRECT($A$1&amp;S$1&amp;$A243)</f>
        <v>0</v>
      </c>
      <c r="T243" cm="1">
        <f t="array" aca="1" ref="T243" ca="1">INDIRECT($A$1&amp;T$1&amp;$A243)</f>
        <v>0</v>
      </c>
      <c r="U243" cm="1">
        <f t="array" aca="1" ref="U243" ca="1">INDIRECT($A$1&amp;U$1&amp;$A243)</f>
        <v>0</v>
      </c>
      <c r="V243" cm="1">
        <f t="array" aca="1" ref="V243" ca="1">INDIRECT($A$1&amp;V$1&amp;$A243)</f>
        <v>0</v>
      </c>
      <c r="W243" cm="1">
        <f t="array" aca="1" ref="W243" ca="1">INDIRECT($A$1&amp;W$1&amp;$A243)</f>
        <v>0</v>
      </c>
      <c r="X243" cm="1">
        <f t="array" aca="1" ref="X243" ca="1">INDIRECT($A$1&amp;X$1&amp;$A243)</f>
        <v>0</v>
      </c>
      <c r="Y243" cm="1">
        <f t="array" aca="1" ref="Y243" ca="1">INDIRECT($A$1&amp;Y$1&amp;$A243)</f>
        <v>0</v>
      </c>
      <c r="Z243" cm="1">
        <f t="array" aca="1" ref="Z243" ca="1">INDIRECT($A$1&amp;Z$1&amp;$A243)</f>
        <v>0</v>
      </c>
      <c r="AA243" cm="1">
        <f t="array" aca="1" ref="AA243" ca="1">INDIRECT($A$1&amp;AA$1&amp;$A243)</f>
        <v>0</v>
      </c>
      <c r="AB243" cm="1">
        <f t="array" aca="1" ref="AB243" ca="1">INDIRECT($A$1&amp;AB$1&amp;$A243)</f>
        <v>0</v>
      </c>
      <c r="AC243" cm="1">
        <f t="array" aca="1" ref="AC243" ca="1">INDIRECT($A$1&amp;AC$1&amp;$A243)</f>
        <v>0</v>
      </c>
      <c r="AD243" cm="1">
        <f t="array" aca="1" ref="AD243" ca="1">INDIRECT($A$1&amp;AD$1&amp;$A243)</f>
        <v>0</v>
      </c>
      <c r="AE243" cm="1">
        <f t="array" aca="1" ref="AE243" ca="1">INDIRECT($A$1&amp;AE$1&amp;$A243)</f>
        <v>0</v>
      </c>
      <c r="AF243" cm="1">
        <f t="array" aca="1" ref="AF243" ca="1">INDIRECT($A$1&amp;AF$1&amp;$A243)</f>
        <v>0</v>
      </c>
      <c r="AG243" cm="1">
        <f t="array" aca="1" ref="AG243" ca="1">INDIRECT($A$1&amp;AG$1&amp;$A243)</f>
        <v>0</v>
      </c>
      <c r="AH243" cm="1">
        <f t="array" aca="1" ref="AH243" ca="1">INDIRECT($A$1&amp;AH$1&amp;$A243)</f>
        <v>0</v>
      </c>
      <c r="AI243" cm="1">
        <f t="array" aca="1" ref="AI243" ca="1">INDIRECT($A$1&amp;AI$1&amp;$A243)</f>
        <v>0</v>
      </c>
      <c r="AJ243" cm="1">
        <f t="array" aca="1" ref="AJ243" ca="1">INDIRECT($A$1&amp;AJ$1&amp;$A243)</f>
        <v>0</v>
      </c>
      <c r="AK243" cm="1">
        <f t="array" aca="1" ref="AK243" ca="1">INDIRECT($A$1&amp;AK$1&amp;$A243)</f>
        <v>0</v>
      </c>
      <c r="AM243">
        <f t="shared" ca="1" si="46"/>
        <v>0</v>
      </c>
      <c r="AN243">
        <f t="shared" ca="1" si="46"/>
        <v>0</v>
      </c>
      <c r="AO243">
        <f t="shared" ca="1" si="46"/>
        <v>0</v>
      </c>
      <c r="AP243">
        <f t="shared" ca="1" si="46"/>
        <v>0</v>
      </c>
      <c r="AQ243">
        <f t="shared" ca="1" si="46"/>
        <v>0</v>
      </c>
      <c r="AR243">
        <f t="shared" ca="1" si="46"/>
        <v>0</v>
      </c>
      <c r="AS243">
        <f t="shared" ca="1" si="46"/>
        <v>0</v>
      </c>
      <c r="AU243" cm="1">
        <f t="array" aca="1" ref="AU243" ca="1">INDIRECT($A$1&amp;AU$1&amp;$A243)</f>
        <v>0</v>
      </c>
      <c r="AV243" cm="1">
        <f t="array" aca="1" ref="AV243" ca="1">INDIRECT($A$1&amp;AV$1&amp;$A243)</f>
        <v>0</v>
      </c>
      <c r="AW243" cm="1">
        <f t="array" aca="1" ref="AW243" ca="1">INDIRECT($A$1&amp;AW$1&amp;$A243)</f>
        <v>0</v>
      </c>
      <c r="AX243" cm="1">
        <f t="array" aca="1" ref="AX243" ca="1">INDIRECT($A$1&amp;AX$1&amp;$A243)</f>
        <v>0</v>
      </c>
      <c r="AY243" cm="1">
        <f t="array" aca="1" ref="AY243" ca="1">INDIRECT($A$1&amp;AY$1&amp;$A243)</f>
        <v>0</v>
      </c>
      <c r="AZ243" cm="1">
        <f t="array" aca="1" ref="AZ243" ca="1">INDIRECT($A$1&amp;AZ$1&amp;$A243)</f>
        <v>0</v>
      </c>
      <c r="BA243" cm="1">
        <f t="array" aca="1" ref="BA243" ca="1">INDIRECT($A$1&amp;BA$1&amp;$A243)</f>
        <v>0</v>
      </c>
      <c r="BB243" cm="1">
        <f t="array" aca="1" ref="BB243" ca="1">INDIRECT($A$1&amp;BB$1&amp;$A243)</f>
        <v>0</v>
      </c>
      <c r="BC243" cm="1">
        <f t="array" aca="1" ref="BC243" ca="1">INDIRECT($A$1&amp;BC$1&amp;$A243)</f>
        <v>0</v>
      </c>
      <c r="BD243" cm="1">
        <f t="array" aca="1" ref="BD243" ca="1">INDIRECT($A$1&amp;BD$1&amp;$A243)</f>
        <v>0</v>
      </c>
      <c r="BE243" cm="1">
        <f t="array" aca="1" ref="BE243" ca="1">INDIRECT($A$1&amp;BE$1&amp;$A243)</f>
        <v>0</v>
      </c>
      <c r="BF243" cm="1">
        <f t="array" aca="1" ref="BF243" ca="1">INDIRECT($A$1&amp;BF$1&amp;$A243)</f>
        <v>0</v>
      </c>
      <c r="BG243" cm="1">
        <f t="array" aca="1" ref="BG243" ca="1">INDIRECT($A$1&amp;BG$1&amp;$A243)</f>
        <v>0</v>
      </c>
      <c r="BH243" cm="1">
        <f t="array" aca="1" ref="BH243" ca="1">INDIRECT($A$1&amp;BH$1&amp;$A243)</f>
        <v>0</v>
      </c>
      <c r="BI243" cm="1">
        <f t="array" aca="1" ref="BI243" ca="1">INDIRECT($A$1&amp;BI$1&amp;$A243)</f>
        <v>0</v>
      </c>
      <c r="BJ243" cm="1">
        <f t="array" aca="1" ref="BJ243" ca="1">INDIRECT($A$1&amp;BJ$1&amp;$A243)</f>
        <v>0</v>
      </c>
      <c r="BK243" cm="1">
        <f t="array" aca="1" ref="BK243" ca="1">INDIRECT($A$1&amp;BK$1&amp;$A243)</f>
        <v>0</v>
      </c>
      <c r="BL243" cm="1">
        <f t="array" aca="1" ref="BL243" ca="1">INDIRECT($A$1&amp;BL$1&amp;$A243)</f>
        <v>0</v>
      </c>
      <c r="BM243" cm="1">
        <f t="array" aca="1" ref="BM243" ca="1">INDIRECT($A$1&amp;BM$1&amp;$A243)</f>
        <v>0</v>
      </c>
      <c r="BN243" cm="1">
        <f t="array" aca="1" ref="BN243" ca="1">INDIRECT($A$1&amp;BN$1&amp;$A243)</f>
        <v>0</v>
      </c>
      <c r="BO243" cm="1">
        <f t="array" aca="1" ref="BO243" ca="1">INDIRECT($A$1&amp;BO$1&amp;$A243)</f>
        <v>0</v>
      </c>
      <c r="BP243" cm="1">
        <f t="array" aca="1" ref="BP243" ca="1">INDIRECT($A$1&amp;BP$1&amp;$A243)</f>
        <v>0</v>
      </c>
      <c r="BQ243" cm="1">
        <f t="array" aca="1" ref="BQ243" ca="1">INDIRECT($A$1&amp;BQ$1&amp;$A243)</f>
        <v>0</v>
      </c>
      <c r="BR243" cm="1">
        <f t="array" aca="1" ref="BR243" ca="1">INDIRECT($A$1&amp;BR$1&amp;$A243)</f>
        <v>0</v>
      </c>
      <c r="BS243" cm="1">
        <f t="array" aca="1" ref="BS243" ca="1">INDIRECT($A$1&amp;BS$1&amp;$A243)</f>
        <v>0</v>
      </c>
      <c r="BT243" cm="1">
        <f t="array" aca="1" ref="BT243" ca="1">INDIRECT($A$1&amp;BT$1&amp;$A243)</f>
        <v>0</v>
      </c>
      <c r="BU243" cm="1">
        <f t="array" aca="1" ref="BU243" ca="1">INDIRECT($A$1&amp;BU$1&amp;$A243)</f>
        <v>0</v>
      </c>
    </row>
    <row r="244" spans="1:73" x14ac:dyDescent="0.35">
      <c r="A244" s="65">
        <f t="shared" si="33"/>
        <v>229</v>
      </c>
      <c r="C244" cm="1">
        <f t="array" aca="1" ref="C244" ca="1">INDIRECT($A$1&amp;C$1&amp;$A244)</f>
        <v>0</v>
      </c>
      <c r="D244">
        <f t="shared" ca="1" si="48"/>
        <v>0</v>
      </c>
      <c r="E244">
        <f t="shared" ca="1" si="48"/>
        <v>0</v>
      </c>
      <c r="F244">
        <f t="shared" ca="1" si="48"/>
        <v>0</v>
      </c>
      <c r="G244">
        <f t="shared" ca="1" si="48"/>
        <v>0</v>
      </c>
      <c r="H244">
        <f t="shared" ca="1" si="48"/>
        <v>0</v>
      </c>
      <c r="I244">
        <f t="shared" ca="1" si="48"/>
        <v>0</v>
      </c>
      <c r="J244">
        <f t="shared" ca="1" si="48"/>
        <v>0</v>
      </c>
      <c r="K244">
        <f t="shared" ca="1" si="48"/>
        <v>0</v>
      </c>
      <c r="L244">
        <f t="shared" ca="1" si="48"/>
        <v>0</v>
      </c>
      <c r="M244">
        <f t="shared" ca="1" si="48"/>
        <v>0</v>
      </c>
      <c r="N244">
        <f t="shared" ca="1" si="48"/>
        <v>0</v>
      </c>
      <c r="P244" cm="1">
        <f t="array" aca="1" ref="P244" ca="1">INDIRECT($A$1&amp;P$1&amp;$A244)</f>
        <v>0</v>
      </c>
      <c r="Q244" cm="1">
        <f t="array" aca="1" ref="Q244" ca="1">INDIRECT($A$1&amp;Q$1&amp;$A244)</f>
        <v>0</v>
      </c>
      <c r="R244" cm="1">
        <f t="array" aca="1" ref="R244" ca="1">INDIRECT($A$1&amp;R$1&amp;$A244)</f>
        <v>0</v>
      </c>
      <c r="S244" cm="1">
        <f t="array" aca="1" ref="S244" ca="1">INDIRECT($A$1&amp;S$1&amp;$A244)</f>
        <v>0</v>
      </c>
      <c r="T244" cm="1">
        <f t="array" aca="1" ref="T244" ca="1">INDIRECT($A$1&amp;T$1&amp;$A244)</f>
        <v>0</v>
      </c>
      <c r="U244" cm="1">
        <f t="array" aca="1" ref="U244" ca="1">INDIRECT($A$1&amp;U$1&amp;$A244)</f>
        <v>0</v>
      </c>
      <c r="V244" cm="1">
        <f t="array" aca="1" ref="V244" ca="1">INDIRECT($A$1&amp;V$1&amp;$A244)</f>
        <v>0</v>
      </c>
      <c r="W244" cm="1">
        <f t="array" aca="1" ref="W244" ca="1">INDIRECT($A$1&amp;W$1&amp;$A244)</f>
        <v>0</v>
      </c>
      <c r="X244" cm="1">
        <f t="array" aca="1" ref="X244" ca="1">INDIRECT($A$1&amp;X$1&amp;$A244)</f>
        <v>0</v>
      </c>
      <c r="Y244" cm="1">
        <f t="array" aca="1" ref="Y244" ca="1">INDIRECT($A$1&amp;Y$1&amp;$A244)</f>
        <v>0</v>
      </c>
      <c r="Z244" cm="1">
        <f t="array" aca="1" ref="Z244" ca="1">INDIRECT($A$1&amp;Z$1&amp;$A244)</f>
        <v>0</v>
      </c>
      <c r="AA244" cm="1">
        <f t="array" aca="1" ref="AA244" ca="1">INDIRECT($A$1&amp;AA$1&amp;$A244)</f>
        <v>0</v>
      </c>
      <c r="AB244" cm="1">
        <f t="array" aca="1" ref="AB244" ca="1">INDIRECT($A$1&amp;AB$1&amp;$A244)</f>
        <v>0</v>
      </c>
      <c r="AC244" cm="1">
        <f t="array" aca="1" ref="AC244" ca="1">INDIRECT($A$1&amp;AC$1&amp;$A244)</f>
        <v>0</v>
      </c>
      <c r="AD244" cm="1">
        <f t="array" aca="1" ref="AD244" ca="1">INDIRECT($A$1&amp;AD$1&amp;$A244)</f>
        <v>0</v>
      </c>
      <c r="AE244" cm="1">
        <f t="array" aca="1" ref="AE244" ca="1">INDIRECT($A$1&amp;AE$1&amp;$A244)</f>
        <v>0</v>
      </c>
      <c r="AF244" cm="1">
        <f t="array" aca="1" ref="AF244" ca="1">INDIRECT($A$1&amp;AF$1&amp;$A244)</f>
        <v>0</v>
      </c>
      <c r="AG244" cm="1">
        <f t="array" aca="1" ref="AG244" ca="1">INDIRECT($A$1&amp;AG$1&amp;$A244)</f>
        <v>0</v>
      </c>
      <c r="AH244" cm="1">
        <f t="array" aca="1" ref="AH244" ca="1">INDIRECT($A$1&amp;AH$1&amp;$A244)</f>
        <v>0</v>
      </c>
      <c r="AI244" cm="1">
        <f t="array" aca="1" ref="AI244" ca="1">INDIRECT($A$1&amp;AI$1&amp;$A244)</f>
        <v>0</v>
      </c>
      <c r="AJ244" cm="1">
        <f t="array" aca="1" ref="AJ244" ca="1">INDIRECT($A$1&amp;AJ$1&amp;$A244)</f>
        <v>0</v>
      </c>
      <c r="AK244" cm="1">
        <f t="array" aca="1" ref="AK244" ca="1">INDIRECT($A$1&amp;AK$1&amp;$A244)</f>
        <v>0</v>
      </c>
      <c r="AM244">
        <f t="shared" ca="1" si="46"/>
        <v>0</v>
      </c>
      <c r="AN244">
        <f t="shared" ca="1" si="46"/>
        <v>0</v>
      </c>
      <c r="AO244">
        <f t="shared" ca="1" si="46"/>
        <v>0</v>
      </c>
      <c r="AP244">
        <f t="shared" ca="1" si="46"/>
        <v>0</v>
      </c>
      <c r="AQ244">
        <f t="shared" ca="1" si="46"/>
        <v>0</v>
      </c>
      <c r="AR244">
        <f t="shared" ca="1" si="46"/>
        <v>0</v>
      </c>
      <c r="AS244">
        <f t="shared" ca="1" si="46"/>
        <v>0</v>
      </c>
      <c r="AU244" cm="1">
        <f t="array" aca="1" ref="AU244" ca="1">INDIRECT($A$1&amp;AU$1&amp;$A244)</f>
        <v>0</v>
      </c>
      <c r="AV244" cm="1">
        <f t="array" aca="1" ref="AV244" ca="1">INDIRECT($A$1&amp;AV$1&amp;$A244)</f>
        <v>0</v>
      </c>
      <c r="AW244" cm="1">
        <f t="array" aca="1" ref="AW244" ca="1">INDIRECT($A$1&amp;AW$1&amp;$A244)</f>
        <v>0</v>
      </c>
      <c r="AX244" cm="1">
        <f t="array" aca="1" ref="AX244" ca="1">INDIRECT($A$1&amp;AX$1&amp;$A244)</f>
        <v>0</v>
      </c>
      <c r="AY244" cm="1">
        <f t="array" aca="1" ref="AY244" ca="1">INDIRECT($A$1&amp;AY$1&amp;$A244)</f>
        <v>0</v>
      </c>
      <c r="AZ244" cm="1">
        <f t="array" aca="1" ref="AZ244" ca="1">INDIRECT($A$1&amp;AZ$1&amp;$A244)</f>
        <v>0</v>
      </c>
      <c r="BA244" cm="1">
        <f t="array" aca="1" ref="BA244" ca="1">INDIRECT($A$1&amp;BA$1&amp;$A244)</f>
        <v>0</v>
      </c>
      <c r="BB244" cm="1">
        <f t="array" aca="1" ref="BB244" ca="1">INDIRECT($A$1&amp;BB$1&amp;$A244)</f>
        <v>0</v>
      </c>
      <c r="BC244" cm="1">
        <f t="array" aca="1" ref="BC244" ca="1">INDIRECT($A$1&amp;BC$1&amp;$A244)</f>
        <v>0</v>
      </c>
      <c r="BD244" cm="1">
        <f t="array" aca="1" ref="BD244" ca="1">INDIRECT($A$1&amp;BD$1&amp;$A244)</f>
        <v>0</v>
      </c>
      <c r="BE244" cm="1">
        <f t="array" aca="1" ref="BE244" ca="1">INDIRECT($A$1&amp;BE$1&amp;$A244)</f>
        <v>0</v>
      </c>
      <c r="BF244" cm="1">
        <f t="array" aca="1" ref="BF244" ca="1">INDIRECT($A$1&amp;BF$1&amp;$A244)</f>
        <v>0</v>
      </c>
      <c r="BG244" cm="1">
        <f t="array" aca="1" ref="BG244" ca="1">INDIRECT($A$1&amp;BG$1&amp;$A244)</f>
        <v>0</v>
      </c>
      <c r="BH244" cm="1">
        <f t="array" aca="1" ref="BH244" ca="1">INDIRECT($A$1&amp;BH$1&amp;$A244)</f>
        <v>0</v>
      </c>
      <c r="BI244" cm="1">
        <f t="array" aca="1" ref="BI244" ca="1">INDIRECT($A$1&amp;BI$1&amp;$A244)</f>
        <v>0</v>
      </c>
      <c r="BJ244" cm="1">
        <f t="array" aca="1" ref="BJ244" ca="1">INDIRECT($A$1&amp;BJ$1&amp;$A244)</f>
        <v>0</v>
      </c>
      <c r="BK244" cm="1">
        <f t="array" aca="1" ref="BK244" ca="1">INDIRECT($A$1&amp;BK$1&amp;$A244)</f>
        <v>0</v>
      </c>
      <c r="BL244" cm="1">
        <f t="array" aca="1" ref="BL244" ca="1">INDIRECT($A$1&amp;BL$1&amp;$A244)</f>
        <v>0</v>
      </c>
      <c r="BM244" cm="1">
        <f t="array" aca="1" ref="BM244" ca="1">INDIRECT($A$1&amp;BM$1&amp;$A244)</f>
        <v>0</v>
      </c>
      <c r="BN244" cm="1">
        <f t="array" aca="1" ref="BN244" ca="1">INDIRECT($A$1&amp;BN$1&amp;$A244)</f>
        <v>0</v>
      </c>
      <c r="BO244" cm="1">
        <f t="array" aca="1" ref="BO244" ca="1">INDIRECT($A$1&amp;BO$1&amp;$A244)</f>
        <v>0</v>
      </c>
      <c r="BP244" cm="1">
        <f t="array" aca="1" ref="BP244" ca="1">INDIRECT($A$1&amp;BP$1&amp;$A244)</f>
        <v>0</v>
      </c>
      <c r="BQ244" cm="1">
        <f t="array" aca="1" ref="BQ244" ca="1">INDIRECT($A$1&amp;BQ$1&amp;$A244)</f>
        <v>0</v>
      </c>
      <c r="BR244" cm="1">
        <f t="array" aca="1" ref="BR244" ca="1">INDIRECT($A$1&amp;BR$1&amp;$A244)</f>
        <v>0</v>
      </c>
      <c r="BS244" cm="1">
        <f t="array" aca="1" ref="BS244" ca="1">INDIRECT($A$1&amp;BS$1&amp;$A244)</f>
        <v>0</v>
      </c>
      <c r="BT244" cm="1">
        <f t="array" aca="1" ref="BT244" ca="1">INDIRECT($A$1&amp;BT$1&amp;$A244)</f>
        <v>0</v>
      </c>
      <c r="BU244" cm="1">
        <f t="array" aca="1" ref="BU244" ca="1">INDIRECT($A$1&amp;BU$1&amp;$A244)</f>
        <v>0</v>
      </c>
    </row>
    <row r="245" spans="1:73" x14ac:dyDescent="0.35">
      <c r="A245" s="65">
        <f t="shared" si="33"/>
        <v>230</v>
      </c>
      <c r="C245" cm="1">
        <f t="array" aca="1" ref="C245" ca="1">INDIRECT($A$1&amp;C$1&amp;$A245)</f>
        <v>0</v>
      </c>
      <c r="D245">
        <f t="shared" ca="1" si="48"/>
        <v>0</v>
      </c>
      <c r="E245">
        <f t="shared" ca="1" si="48"/>
        <v>0</v>
      </c>
      <c r="F245">
        <f t="shared" ca="1" si="48"/>
        <v>0</v>
      </c>
      <c r="G245">
        <f t="shared" ca="1" si="48"/>
        <v>0</v>
      </c>
      <c r="H245">
        <f t="shared" ca="1" si="48"/>
        <v>0</v>
      </c>
      <c r="I245">
        <f t="shared" ca="1" si="48"/>
        <v>0</v>
      </c>
      <c r="J245">
        <f t="shared" ca="1" si="48"/>
        <v>0</v>
      </c>
      <c r="K245">
        <f t="shared" ca="1" si="48"/>
        <v>0</v>
      </c>
      <c r="L245">
        <f t="shared" ca="1" si="48"/>
        <v>0</v>
      </c>
      <c r="M245">
        <f t="shared" ca="1" si="48"/>
        <v>0</v>
      </c>
      <c r="N245">
        <f t="shared" ca="1" si="48"/>
        <v>0</v>
      </c>
      <c r="P245" cm="1">
        <f t="array" aca="1" ref="P245" ca="1">INDIRECT($A$1&amp;P$1&amp;$A245)</f>
        <v>0</v>
      </c>
      <c r="Q245" cm="1">
        <f t="array" aca="1" ref="Q245" ca="1">INDIRECT($A$1&amp;Q$1&amp;$A245)</f>
        <v>0</v>
      </c>
      <c r="R245" cm="1">
        <f t="array" aca="1" ref="R245" ca="1">INDIRECT($A$1&amp;R$1&amp;$A245)</f>
        <v>0</v>
      </c>
      <c r="S245" cm="1">
        <f t="array" aca="1" ref="S245" ca="1">INDIRECT($A$1&amp;S$1&amp;$A245)</f>
        <v>0</v>
      </c>
      <c r="T245" cm="1">
        <f t="array" aca="1" ref="T245" ca="1">INDIRECT($A$1&amp;T$1&amp;$A245)</f>
        <v>0</v>
      </c>
      <c r="U245" cm="1">
        <f t="array" aca="1" ref="U245" ca="1">INDIRECT($A$1&amp;U$1&amp;$A245)</f>
        <v>0</v>
      </c>
      <c r="V245" cm="1">
        <f t="array" aca="1" ref="V245" ca="1">INDIRECT($A$1&amp;V$1&amp;$A245)</f>
        <v>0</v>
      </c>
      <c r="W245" cm="1">
        <f t="array" aca="1" ref="W245" ca="1">INDIRECT($A$1&amp;W$1&amp;$A245)</f>
        <v>0</v>
      </c>
      <c r="X245" cm="1">
        <f t="array" aca="1" ref="X245" ca="1">INDIRECT($A$1&amp;X$1&amp;$A245)</f>
        <v>0</v>
      </c>
      <c r="Y245" cm="1">
        <f t="array" aca="1" ref="Y245" ca="1">INDIRECT($A$1&amp;Y$1&amp;$A245)</f>
        <v>0</v>
      </c>
      <c r="Z245" cm="1">
        <f t="array" aca="1" ref="Z245" ca="1">INDIRECT($A$1&amp;Z$1&amp;$A245)</f>
        <v>0</v>
      </c>
      <c r="AA245" cm="1">
        <f t="array" aca="1" ref="AA245" ca="1">INDIRECT($A$1&amp;AA$1&amp;$A245)</f>
        <v>0</v>
      </c>
      <c r="AB245" cm="1">
        <f t="array" aca="1" ref="AB245" ca="1">INDIRECT($A$1&amp;AB$1&amp;$A245)</f>
        <v>0</v>
      </c>
      <c r="AC245" cm="1">
        <f t="array" aca="1" ref="AC245" ca="1">INDIRECT($A$1&amp;AC$1&amp;$A245)</f>
        <v>0</v>
      </c>
      <c r="AD245" cm="1">
        <f t="array" aca="1" ref="AD245" ca="1">INDIRECT($A$1&amp;AD$1&amp;$A245)</f>
        <v>0</v>
      </c>
      <c r="AE245" cm="1">
        <f t="array" aca="1" ref="AE245" ca="1">INDIRECT($A$1&amp;AE$1&amp;$A245)</f>
        <v>0</v>
      </c>
      <c r="AF245" cm="1">
        <f t="array" aca="1" ref="AF245" ca="1">INDIRECT($A$1&amp;AF$1&amp;$A245)</f>
        <v>0</v>
      </c>
      <c r="AG245" cm="1">
        <f t="array" aca="1" ref="AG245" ca="1">INDIRECT($A$1&amp;AG$1&amp;$A245)</f>
        <v>0</v>
      </c>
      <c r="AH245" cm="1">
        <f t="array" aca="1" ref="AH245" ca="1">INDIRECT($A$1&amp;AH$1&amp;$A245)</f>
        <v>0</v>
      </c>
      <c r="AI245" cm="1">
        <f t="array" aca="1" ref="AI245" ca="1">INDIRECT($A$1&amp;AI$1&amp;$A245)</f>
        <v>0</v>
      </c>
      <c r="AJ245" cm="1">
        <f t="array" aca="1" ref="AJ245" ca="1">INDIRECT($A$1&amp;AJ$1&amp;$A245)</f>
        <v>0</v>
      </c>
      <c r="AK245" cm="1">
        <f t="array" aca="1" ref="AK245" ca="1">INDIRECT($A$1&amp;AK$1&amp;$A245)</f>
        <v>0</v>
      </c>
      <c r="AM245">
        <f t="shared" ca="1" si="46"/>
        <v>0</v>
      </c>
      <c r="AN245">
        <f t="shared" ca="1" si="46"/>
        <v>0</v>
      </c>
      <c r="AO245">
        <f t="shared" ca="1" si="46"/>
        <v>0</v>
      </c>
      <c r="AP245">
        <f t="shared" ca="1" si="46"/>
        <v>0</v>
      </c>
      <c r="AQ245">
        <f t="shared" ca="1" si="46"/>
        <v>0</v>
      </c>
      <c r="AR245">
        <f t="shared" ca="1" si="46"/>
        <v>0</v>
      </c>
      <c r="AS245">
        <f t="shared" ca="1" si="46"/>
        <v>0</v>
      </c>
      <c r="AU245" cm="1">
        <f t="array" aca="1" ref="AU245" ca="1">INDIRECT($A$1&amp;AU$1&amp;$A245)</f>
        <v>0</v>
      </c>
      <c r="AV245" cm="1">
        <f t="array" aca="1" ref="AV245" ca="1">INDIRECT($A$1&amp;AV$1&amp;$A245)</f>
        <v>0</v>
      </c>
      <c r="AW245" cm="1">
        <f t="array" aca="1" ref="AW245" ca="1">INDIRECT($A$1&amp;AW$1&amp;$A245)</f>
        <v>0</v>
      </c>
      <c r="AX245" cm="1">
        <f t="array" aca="1" ref="AX245" ca="1">INDIRECT($A$1&amp;AX$1&amp;$A245)</f>
        <v>0</v>
      </c>
      <c r="AY245" cm="1">
        <f t="array" aca="1" ref="AY245" ca="1">INDIRECT($A$1&amp;AY$1&amp;$A245)</f>
        <v>0</v>
      </c>
      <c r="AZ245" cm="1">
        <f t="array" aca="1" ref="AZ245" ca="1">INDIRECT($A$1&amp;AZ$1&amp;$A245)</f>
        <v>0</v>
      </c>
      <c r="BA245" cm="1">
        <f t="array" aca="1" ref="BA245" ca="1">INDIRECT($A$1&amp;BA$1&amp;$A245)</f>
        <v>0</v>
      </c>
      <c r="BB245" cm="1">
        <f t="array" aca="1" ref="BB245" ca="1">INDIRECT($A$1&amp;BB$1&amp;$A245)</f>
        <v>0</v>
      </c>
      <c r="BC245" cm="1">
        <f t="array" aca="1" ref="BC245" ca="1">INDIRECT($A$1&amp;BC$1&amp;$A245)</f>
        <v>0</v>
      </c>
      <c r="BD245" cm="1">
        <f t="array" aca="1" ref="BD245" ca="1">INDIRECT($A$1&amp;BD$1&amp;$A245)</f>
        <v>0</v>
      </c>
      <c r="BE245" cm="1">
        <f t="array" aca="1" ref="BE245" ca="1">INDIRECT($A$1&amp;BE$1&amp;$A245)</f>
        <v>0</v>
      </c>
      <c r="BF245" cm="1">
        <f t="array" aca="1" ref="BF245" ca="1">INDIRECT($A$1&amp;BF$1&amp;$A245)</f>
        <v>0</v>
      </c>
      <c r="BG245" cm="1">
        <f t="array" aca="1" ref="BG245" ca="1">INDIRECT($A$1&amp;BG$1&amp;$A245)</f>
        <v>0</v>
      </c>
      <c r="BH245" cm="1">
        <f t="array" aca="1" ref="BH245" ca="1">INDIRECT($A$1&amp;BH$1&amp;$A245)</f>
        <v>0</v>
      </c>
      <c r="BI245" cm="1">
        <f t="array" aca="1" ref="BI245" ca="1">INDIRECT($A$1&amp;BI$1&amp;$A245)</f>
        <v>0</v>
      </c>
      <c r="BJ245" cm="1">
        <f t="array" aca="1" ref="BJ245" ca="1">INDIRECT($A$1&amp;BJ$1&amp;$A245)</f>
        <v>0</v>
      </c>
      <c r="BK245" cm="1">
        <f t="array" aca="1" ref="BK245" ca="1">INDIRECT($A$1&amp;BK$1&amp;$A245)</f>
        <v>0</v>
      </c>
      <c r="BL245" cm="1">
        <f t="array" aca="1" ref="BL245" ca="1">INDIRECT($A$1&amp;BL$1&amp;$A245)</f>
        <v>0</v>
      </c>
      <c r="BM245" cm="1">
        <f t="array" aca="1" ref="BM245" ca="1">INDIRECT($A$1&amp;BM$1&amp;$A245)</f>
        <v>0</v>
      </c>
      <c r="BN245" cm="1">
        <f t="array" aca="1" ref="BN245" ca="1">INDIRECT($A$1&amp;BN$1&amp;$A245)</f>
        <v>0</v>
      </c>
      <c r="BO245" cm="1">
        <f t="array" aca="1" ref="BO245" ca="1">INDIRECT($A$1&amp;BO$1&amp;$A245)</f>
        <v>0</v>
      </c>
      <c r="BP245" cm="1">
        <f t="array" aca="1" ref="BP245" ca="1">INDIRECT($A$1&amp;BP$1&amp;$A245)</f>
        <v>0</v>
      </c>
      <c r="BQ245" cm="1">
        <f t="array" aca="1" ref="BQ245" ca="1">INDIRECT($A$1&amp;BQ$1&amp;$A245)</f>
        <v>0</v>
      </c>
      <c r="BR245" cm="1">
        <f t="array" aca="1" ref="BR245" ca="1">INDIRECT($A$1&amp;BR$1&amp;$A245)</f>
        <v>0</v>
      </c>
      <c r="BS245" cm="1">
        <f t="array" aca="1" ref="BS245" ca="1">INDIRECT($A$1&amp;BS$1&amp;$A245)</f>
        <v>0</v>
      </c>
      <c r="BT245" cm="1">
        <f t="array" aca="1" ref="BT245" ca="1">INDIRECT($A$1&amp;BT$1&amp;$A245)</f>
        <v>0</v>
      </c>
      <c r="BU245" cm="1">
        <f t="array" aca="1" ref="BU245" ca="1">INDIRECT($A$1&amp;BU$1&amp;$A245)</f>
        <v>0</v>
      </c>
    </row>
    <row r="246" spans="1:73" x14ac:dyDescent="0.35">
      <c r="A246" s="65">
        <f t="shared" si="33"/>
        <v>231</v>
      </c>
      <c r="C246" cm="1">
        <f t="array" aca="1" ref="C246" ca="1">INDIRECT($A$1&amp;C$1&amp;$A246)</f>
        <v>0</v>
      </c>
      <c r="D246">
        <f t="shared" ca="1" si="48"/>
        <v>0</v>
      </c>
      <c r="E246">
        <f t="shared" ca="1" si="48"/>
        <v>0</v>
      </c>
      <c r="F246">
        <f t="shared" ca="1" si="48"/>
        <v>0</v>
      </c>
      <c r="G246">
        <f t="shared" ca="1" si="48"/>
        <v>0</v>
      </c>
      <c r="H246">
        <f t="shared" ca="1" si="48"/>
        <v>0</v>
      </c>
      <c r="I246">
        <f t="shared" ca="1" si="48"/>
        <v>0</v>
      </c>
      <c r="J246">
        <f t="shared" ca="1" si="48"/>
        <v>0</v>
      </c>
      <c r="K246">
        <f t="shared" ca="1" si="48"/>
        <v>0</v>
      </c>
      <c r="L246">
        <f t="shared" ca="1" si="48"/>
        <v>0</v>
      </c>
      <c r="M246">
        <f t="shared" ca="1" si="48"/>
        <v>0</v>
      </c>
      <c r="N246">
        <f t="shared" ca="1" si="48"/>
        <v>0</v>
      </c>
      <c r="P246" cm="1">
        <f t="array" aca="1" ref="P246" ca="1">INDIRECT($A$1&amp;P$1&amp;$A246)</f>
        <v>0</v>
      </c>
      <c r="Q246" cm="1">
        <f t="array" aca="1" ref="Q246" ca="1">INDIRECT($A$1&amp;Q$1&amp;$A246)</f>
        <v>0</v>
      </c>
      <c r="R246" cm="1">
        <f t="array" aca="1" ref="R246" ca="1">INDIRECT($A$1&amp;R$1&amp;$A246)</f>
        <v>0</v>
      </c>
      <c r="S246" cm="1">
        <f t="array" aca="1" ref="S246" ca="1">INDIRECT($A$1&amp;S$1&amp;$A246)</f>
        <v>0</v>
      </c>
      <c r="T246" cm="1">
        <f t="array" aca="1" ref="T246" ca="1">INDIRECT($A$1&amp;T$1&amp;$A246)</f>
        <v>0</v>
      </c>
      <c r="U246" cm="1">
        <f t="array" aca="1" ref="U246" ca="1">INDIRECT($A$1&amp;U$1&amp;$A246)</f>
        <v>0</v>
      </c>
      <c r="V246" cm="1">
        <f t="array" aca="1" ref="V246" ca="1">INDIRECT($A$1&amp;V$1&amp;$A246)</f>
        <v>0</v>
      </c>
      <c r="W246" cm="1">
        <f t="array" aca="1" ref="W246" ca="1">INDIRECT($A$1&amp;W$1&amp;$A246)</f>
        <v>0</v>
      </c>
      <c r="X246" cm="1">
        <f t="array" aca="1" ref="X246" ca="1">INDIRECT($A$1&amp;X$1&amp;$A246)</f>
        <v>0</v>
      </c>
      <c r="Y246" cm="1">
        <f t="array" aca="1" ref="Y246" ca="1">INDIRECT($A$1&amp;Y$1&amp;$A246)</f>
        <v>0</v>
      </c>
      <c r="Z246" cm="1">
        <f t="array" aca="1" ref="Z246" ca="1">INDIRECT($A$1&amp;Z$1&amp;$A246)</f>
        <v>0</v>
      </c>
      <c r="AA246" cm="1">
        <f t="array" aca="1" ref="AA246" ca="1">INDIRECT($A$1&amp;AA$1&amp;$A246)</f>
        <v>0</v>
      </c>
      <c r="AB246" cm="1">
        <f t="array" aca="1" ref="AB246" ca="1">INDIRECT($A$1&amp;AB$1&amp;$A246)</f>
        <v>0</v>
      </c>
      <c r="AC246" cm="1">
        <f t="array" aca="1" ref="AC246" ca="1">INDIRECT($A$1&amp;AC$1&amp;$A246)</f>
        <v>0</v>
      </c>
      <c r="AD246" cm="1">
        <f t="array" aca="1" ref="AD246" ca="1">INDIRECT($A$1&amp;AD$1&amp;$A246)</f>
        <v>0</v>
      </c>
      <c r="AE246" cm="1">
        <f t="array" aca="1" ref="AE246" ca="1">INDIRECT($A$1&amp;AE$1&amp;$A246)</f>
        <v>0</v>
      </c>
      <c r="AF246" cm="1">
        <f t="array" aca="1" ref="AF246" ca="1">INDIRECT($A$1&amp;AF$1&amp;$A246)</f>
        <v>0</v>
      </c>
      <c r="AG246" cm="1">
        <f t="array" aca="1" ref="AG246" ca="1">INDIRECT($A$1&amp;AG$1&amp;$A246)</f>
        <v>0</v>
      </c>
      <c r="AH246" cm="1">
        <f t="array" aca="1" ref="AH246" ca="1">INDIRECT($A$1&amp;AH$1&amp;$A246)</f>
        <v>0</v>
      </c>
      <c r="AI246" cm="1">
        <f t="array" aca="1" ref="AI246" ca="1">INDIRECT($A$1&amp;AI$1&amp;$A246)</f>
        <v>0</v>
      </c>
      <c r="AJ246" cm="1">
        <f t="array" aca="1" ref="AJ246" ca="1">INDIRECT($A$1&amp;AJ$1&amp;$A246)</f>
        <v>0</v>
      </c>
      <c r="AK246" cm="1">
        <f t="array" aca="1" ref="AK246" ca="1">INDIRECT($A$1&amp;AK$1&amp;$A246)</f>
        <v>0</v>
      </c>
      <c r="AM246">
        <f t="shared" ca="1" si="46"/>
        <v>0</v>
      </c>
      <c r="AN246">
        <f t="shared" ca="1" si="46"/>
        <v>0</v>
      </c>
      <c r="AO246">
        <f t="shared" ca="1" si="46"/>
        <v>0</v>
      </c>
      <c r="AP246">
        <f t="shared" ca="1" si="46"/>
        <v>0</v>
      </c>
      <c r="AQ246">
        <f t="shared" ca="1" si="46"/>
        <v>0</v>
      </c>
      <c r="AR246">
        <f t="shared" ca="1" si="46"/>
        <v>0</v>
      </c>
      <c r="AS246">
        <f t="shared" ca="1" si="46"/>
        <v>0</v>
      </c>
      <c r="AU246" cm="1">
        <f t="array" aca="1" ref="AU246" ca="1">INDIRECT($A$1&amp;AU$1&amp;$A246)</f>
        <v>0</v>
      </c>
      <c r="AV246" cm="1">
        <f t="array" aca="1" ref="AV246" ca="1">INDIRECT($A$1&amp;AV$1&amp;$A246)</f>
        <v>0</v>
      </c>
      <c r="AW246" cm="1">
        <f t="array" aca="1" ref="AW246" ca="1">INDIRECT($A$1&amp;AW$1&amp;$A246)</f>
        <v>0</v>
      </c>
      <c r="AX246" cm="1">
        <f t="array" aca="1" ref="AX246" ca="1">INDIRECT($A$1&amp;AX$1&amp;$A246)</f>
        <v>0</v>
      </c>
      <c r="AY246" cm="1">
        <f t="array" aca="1" ref="AY246" ca="1">INDIRECT($A$1&amp;AY$1&amp;$A246)</f>
        <v>0</v>
      </c>
      <c r="AZ246" cm="1">
        <f t="array" aca="1" ref="AZ246" ca="1">INDIRECT($A$1&amp;AZ$1&amp;$A246)</f>
        <v>0</v>
      </c>
      <c r="BA246" cm="1">
        <f t="array" aca="1" ref="BA246" ca="1">INDIRECT($A$1&amp;BA$1&amp;$A246)</f>
        <v>0</v>
      </c>
      <c r="BB246" cm="1">
        <f t="array" aca="1" ref="BB246" ca="1">INDIRECT($A$1&amp;BB$1&amp;$A246)</f>
        <v>0</v>
      </c>
      <c r="BC246" cm="1">
        <f t="array" aca="1" ref="BC246" ca="1">INDIRECT($A$1&amp;BC$1&amp;$A246)</f>
        <v>0</v>
      </c>
      <c r="BD246" cm="1">
        <f t="array" aca="1" ref="BD246" ca="1">INDIRECT($A$1&amp;BD$1&amp;$A246)</f>
        <v>0</v>
      </c>
      <c r="BE246" cm="1">
        <f t="array" aca="1" ref="BE246" ca="1">INDIRECT($A$1&amp;BE$1&amp;$A246)</f>
        <v>0</v>
      </c>
      <c r="BF246" cm="1">
        <f t="array" aca="1" ref="BF246" ca="1">INDIRECT($A$1&amp;BF$1&amp;$A246)</f>
        <v>0</v>
      </c>
      <c r="BG246" cm="1">
        <f t="array" aca="1" ref="BG246" ca="1">INDIRECT($A$1&amp;BG$1&amp;$A246)</f>
        <v>0</v>
      </c>
      <c r="BH246" cm="1">
        <f t="array" aca="1" ref="BH246" ca="1">INDIRECT($A$1&amp;BH$1&amp;$A246)</f>
        <v>0</v>
      </c>
      <c r="BI246" cm="1">
        <f t="array" aca="1" ref="BI246" ca="1">INDIRECT($A$1&amp;BI$1&amp;$A246)</f>
        <v>0</v>
      </c>
      <c r="BJ246" cm="1">
        <f t="array" aca="1" ref="BJ246" ca="1">INDIRECT($A$1&amp;BJ$1&amp;$A246)</f>
        <v>0</v>
      </c>
      <c r="BK246" cm="1">
        <f t="array" aca="1" ref="BK246" ca="1">INDIRECT($A$1&amp;BK$1&amp;$A246)</f>
        <v>0</v>
      </c>
      <c r="BL246" cm="1">
        <f t="array" aca="1" ref="BL246" ca="1">INDIRECT($A$1&amp;BL$1&amp;$A246)</f>
        <v>0</v>
      </c>
      <c r="BM246" cm="1">
        <f t="array" aca="1" ref="BM246" ca="1">INDIRECT($A$1&amp;BM$1&amp;$A246)</f>
        <v>0</v>
      </c>
      <c r="BN246" cm="1">
        <f t="array" aca="1" ref="BN246" ca="1">INDIRECT($A$1&amp;BN$1&amp;$A246)</f>
        <v>0</v>
      </c>
      <c r="BO246" cm="1">
        <f t="array" aca="1" ref="BO246" ca="1">INDIRECT($A$1&amp;BO$1&amp;$A246)</f>
        <v>0</v>
      </c>
      <c r="BP246" cm="1">
        <f t="array" aca="1" ref="BP246" ca="1">INDIRECT($A$1&amp;BP$1&amp;$A246)</f>
        <v>0</v>
      </c>
      <c r="BQ246" cm="1">
        <f t="array" aca="1" ref="BQ246" ca="1">INDIRECT($A$1&amp;BQ$1&amp;$A246)</f>
        <v>0</v>
      </c>
      <c r="BR246" cm="1">
        <f t="array" aca="1" ref="BR246" ca="1">INDIRECT($A$1&amp;BR$1&amp;$A246)</f>
        <v>0</v>
      </c>
      <c r="BS246" cm="1">
        <f t="array" aca="1" ref="BS246" ca="1">INDIRECT($A$1&amp;BS$1&amp;$A246)</f>
        <v>0</v>
      </c>
      <c r="BT246" cm="1">
        <f t="array" aca="1" ref="BT246" ca="1">INDIRECT($A$1&amp;BT$1&amp;$A246)</f>
        <v>0</v>
      </c>
      <c r="BU246" cm="1">
        <f t="array" aca="1" ref="BU246" ca="1">INDIRECT($A$1&amp;BU$1&amp;$A246)</f>
        <v>0</v>
      </c>
    </row>
    <row r="247" spans="1:73" x14ac:dyDescent="0.35">
      <c r="A247" s="65">
        <f t="shared" si="33"/>
        <v>232</v>
      </c>
      <c r="C247" cm="1">
        <f t="array" aca="1" ref="C247" ca="1">INDIRECT($A$1&amp;C$1&amp;$A247)</f>
        <v>0</v>
      </c>
      <c r="D247">
        <f t="shared" ca="1" si="48"/>
        <v>0</v>
      </c>
      <c r="E247">
        <f t="shared" ca="1" si="48"/>
        <v>0</v>
      </c>
      <c r="F247">
        <f t="shared" ca="1" si="48"/>
        <v>0</v>
      </c>
      <c r="G247">
        <f t="shared" ca="1" si="48"/>
        <v>0</v>
      </c>
      <c r="H247">
        <f t="shared" ca="1" si="48"/>
        <v>0</v>
      </c>
      <c r="I247">
        <f t="shared" ca="1" si="48"/>
        <v>0</v>
      </c>
      <c r="J247">
        <f t="shared" ca="1" si="48"/>
        <v>0</v>
      </c>
      <c r="K247">
        <f t="shared" ca="1" si="48"/>
        <v>0</v>
      </c>
      <c r="L247">
        <f t="shared" ca="1" si="48"/>
        <v>0</v>
      </c>
      <c r="M247">
        <f t="shared" ca="1" si="48"/>
        <v>0</v>
      </c>
      <c r="N247">
        <f t="shared" ca="1" si="48"/>
        <v>0</v>
      </c>
      <c r="P247" cm="1">
        <f t="array" aca="1" ref="P247" ca="1">INDIRECT($A$1&amp;P$1&amp;$A247)</f>
        <v>0</v>
      </c>
      <c r="Q247" cm="1">
        <f t="array" aca="1" ref="Q247" ca="1">INDIRECT($A$1&amp;Q$1&amp;$A247)</f>
        <v>0</v>
      </c>
      <c r="R247" cm="1">
        <f t="array" aca="1" ref="R247" ca="1">INDIRECT($A$1&amp;R$1&amp;$A247)</f>
        <v>0</v>
      </c>
      <c r="S247" cm="1">
        <f t="array" aca="1" ref="S247" ca="1">INDIRECT($A$1&amp;S$1&amp;$A247)</f>
        <v>0</v>
      </c>
      <c r="T247" cm="1">
        <f t="array" aca="1" ref="T247" ca="1">INDIRECT($A$1&amp;T$1&amp;$A247)</f>
        <v>0</v>
      </c>
      <c r="U247" cm="1">
        <f t="array" aca="1" ref="U247" ca="1">INDIRECT($A$1&amp;U$1&amp;$A247)</f>
        <v>0</v>
      </c>
      <c r="V247" cm="1">
        <f t="array" aca="1" ref="V247" ca="1">INDIRECT($A$1&amp;V$1&amp;$A247)</f>
        <v>0</v>
      </c>
      <c r="W247" cm="1">
        <f t="array" aca="1" ref="W247" ca="1">INDIRECT($A$1&amp;W$1&amp;$A247)</f>
        <v>0</v>
      </c>
      <c r="X247" cm="1">
        <f t="array" aca="1" ref="X247" ca="1">INDIRECT($A$1&amp;X$1&amp;$A247)</f>
        <v>0</v>
      </c>
      <c r="Y247" cm="1">
        <f t="array" aca="1" ref="Y247" ca="1">INDIRECT($A$1&amp;Y$1&amp;$A247)</f>
        <v>0</v>
      </c>
      <c r="Z247" cm="1">
        <f t="array" aca="1" ref="Z247" ca="1">INDIRECT($A$1&amp;Z$1&amp;$A247)</f>
        <v>0</v>
      </c>
      <c r="AA247" cm="1">
        <f t="array" aca="1" ref="AA247" ca="1">INDIRECT($A$1&amp;AA$1&amp;$A247)</f>
        <v>0</v>
      </c>
      <c r="AB247" cm="1">
        <f t="array" aca="1" ref="AB247" ca="1">INDIRECT($A$1&amp;AB$1&amp;$A247)</f>
        <v>0</v>
      </c>
      <c r="AC247" cm="1">
        <f t="array" aca="1" ref="AC247" ca="1">INDIRECT($A$1&amp;AC$1&amp;$A247)</f>
        <v>0</v>
      </c>
      <c r="AD247" cm="1">
        <f t="array" aca="1" ref="AD247" ca="1">INDIRECT($A$1&amp;AD$1&amp;$A247)</f>
        <v>0</v>
      </c>
      <c r="AE247" cm="1">
        <f t="array" aca="1" ref="AE247" ca="1">INDIRECT($A$1&amp;AE$1&amp;$A247)</f>
        <v>0</v>
      </c>
      <c r="AF247" cm="1">
        <f t="array" aca="1" ref="AF247" ca="1">INDIRECT($A$1&amp;AF$1&amp;$A247)</f>
        <v>0</v>
      </c>
      <c r="AG247" cm="1">
        <f t="array" aca="1" ref="AG247" ca="1">INDIRECT($A$1&amp;AG$1&amp;$A247)</f>
        <v>0</v>
      </c>
      <c r="AH247" cm="1">
        <f t="array" aca="1" ref="AH247" ca="1">INDIRECT($A$1&amp;AH$1&amp;$A247)</f>
        <v>0</v>
      </c>
      <c r="AI247" cm="1">
        <f t="array" aca="1" ref="AI247" ca="1">INDIRECT($A$1&amp;AI$1&amp;$A247)</f>
        <v>0</v>
      </c>
      <c r="AJ247" cm="1">
        <f t="array" aca="1" ref="AJ247" ca="1">INDIRECT($A$1&amp;AJ$1&amp;$A247)</f>
        <v>0</v>
      </c>
      <c r="AK247" cm="1">
        <f t="array" aca="1" ref="AK247" ca="1">INDIRECT($A$1&amp;AK$1&amp;$A247)</f>
        <v>0</v>
      </c>
      <c r="AM247">
        <f t="shared" ca="1" si="46"/>
        <v>0</v>
      </c>
      <c r="AN247">
        <f t="shared" ca="1" si="46"/>
        <v>0</v>
      </c>
      <c r="AO247">
        <f t="shared" ca="1" si="46"/>
        <v>0</v>
      </c>
      <c r="AP247">
        <f t="shared" ca="1" si="46"/>
        <v>0</v>
      </c>
      <c r="AQ247">
        <f t="shared" ca="1" si="46"/>
        <v>0</v>
      </c>
      <c r="AR247">
        <f t="shared" ca="1" si="46"/>
        <v>0</v>
      </c>
      <c r="AS247">
        <f t="shared" ca="1" si="46"/>
        <v>0</v>
      </c>
      <c r="AU247" cm="1">
        <f t="array" aca="1" ref="AU247" ca="1">INDIRECT($A$1&amp;AU$1&amp;$A247)</f>
        <v>0</v>
      </c>
      <c r="AV247" cm="1">
        <f t="array" aca="1" ref="AV247" ca="1">INDIRECT($A$1&amp;AV$1&amp;$A247)</f>
        <v>0</v>
      </c>
      <c r="AW247" cm="1">
        <f t="array" aca="1" ref="AW247" ca="1">INDIRECT($A$1&amp;AW$1&amp;$A247)</f>
        <v>0</v>
      </c>
      <c r="AX247" cm="1">
        <f t="array" aca="1" ref="AX247" ca="1">INDIRECT($A$1&amp;AX$1&amp;$A247)</f>
        <v>0</v>
      </c>
      <c r="AY247" cm="1">
        <f t="array" aca="1" ref="AY247" ca="1">INDIRECT($A$1&amp;AY$1&amp;$A247)</f>
        <v>0</v>
      </c>
      <c r="AZ247" cm="1">
        <f t="array" aca="1" ref="AZ247" ca="1">INDIRECT($A$1&amp;AZ$1&amp;$A247)</f>
        <v>0</v>
      </c>
      <c r="BA247" cm="1">
        <f t="array" aca="1" ref="BA247" ca="1">INDIRECT($A$1&amp;BA$1&amp;$A247)</f>
        <v>0</v>
      </c>
      <c r="BB247" cm="1">
        <f t="array" aca="1" ref="BB247" ca="1">INDIRECT($A$1&amp;BB$1&amp;$A247)</f>
        <v>0</v>
      </c>
      <c r="BC247" cm="1">
        <f t="array" aca="1" ref="BC247" ca="1">INDIRECT($A$1&amp;BC$1&amp;$A247)</f>
        <v>0</v>
      </c>
      <c r="BD247" cm="1">
        <f t="array" aca="1" ref="BD247" ca="1">INDIRECT($A$1&amp;BD$1&amp;$A247)</f>
        <v>0</v>
      </c>
      <c r="BE247" cm="1">
        <f t="array" aca="1" ref="BE247" ca="1">INDIRECT($A$1&amp;BE$1&amp;$A247)</f>
        <v>0</v>
      </c>
      <c r="BF247" cm="1">
        <f t="array" aca="1" ref="BF247" ca="1">INDIRECT($A$1&amp;BF$1&amp;$A247)</f>
        <v>0</v>
      </c>
      <c r="BG247" cm="1">
        <f t="array" aca="1" ref="BG247" ca="1">INDIRECT($A$1&amp;BG$1&amp;$A247)</f>
        <v>0</v>
      </c>
      <c r="BH247" cm="1">
        <f t="array" aca="1" ref="BH247" ca="1">INDIRECT($A$1&amp;BH$1&amp;$A247)</f>
        <v>0</v>
      </c>
      <c r="BI247" cm="1">
        <f t="array" aca="1" ref="BI247" ca="1">INDIRECT($A$1&amp;BI$1&amp;$A247)</f>
        <v>0</v>
      </c>
      <c r="BJ247" cm="1">
        <f t="array" aca="1" ref="BJ247" ca="1">INDIRECT($A$1&amp;BJ$1&amp;$A247)</f>
        <v>0</v>
      </c>
      <c r="BK247" cm="1">
        <f t="array" aca="1" ref="BK247" ca="1">INDIRECT($A$1&amp;BK$1&amp;$A247)</f>
        <v>0</v>
      </c>
      <c r="BL247" cm="1">
        <f t="array" aca="1" ref="BL247" ca="1">INDIRECT($A$1&amp;BL$1&amp;$A247)</f>
        <v>0</v>
      </c>
      <c r="BM247" cm="1">
        <f t="array" aca="1" ref="BM247" ca="1">INDIRECT($A$1&amp;BM$1&amp;$A247)</f>
        <v>0</v>
      </c>
      <c r="BN247" cm="1">
        <f t="array" aca="1" ref="BN247" ca="1">INDIRECT($A$1&amp;BN$1&amp;$A247)</f>
        <v>0</v>
      </c>
      <c r="BO247" cm="1">
        <f t="array" aca="1" ref="BO247" ca="1">INDIRECT($A$1&amp;BO$1&amp;$A247)</f>
        <v>0</v>
      </c>
      <c r="BP247" cm="1">
        <f t="array" aca="1" ref="BP247" ca="1">INDIRECT($A$1&amp;BP$1&amp;$A247)</f>
        <v>0</v>
      </c>
      <c r="BQ247" cm="1">
        <f t="array" aca="1" ref="BQ247" ca="1">INDIRECT($A$1&amp;BQ$1&amp;$A247)</f>
        <v>0</v>
      </c>
      <c r="BR247" cm="1">
        <f t="array" aca="1" ref="BR247" ca="1">INDIRECT($A$1&amp;BR$1&amp;$A247)</f>
        <v>0</v>
      </c>
      <c r="BS247" cm="1">
        <f t="array" aca="1" ref="BS247" ca="1">INDIRECT($A$1&amp;BS$1&amp;$A247)</f>
        <v>0</v>
      </c>
      <c r="BT247" cm="1">
        <f t="array" aca="1" ref="BT247" ca="1">INDIRECT($A$1&amp;BT$1&amp;$A247)</f>
        <v>0</v>
      </c>
      <c r="BU247" cm="1">
        <f t="array" aca="1" ref="BU247" ca="1">INDIRECT($A$1&amp;BU$1&amp;$A247)</f>
        <v>0</v>
      </c>
    </row>
    <row r="248" spans="1:73" x14ac:dyDescent="0.35">
      <c r="A248" s="65">
        <f t="shared" si="33"/>
        <v>233</v>
      </c>
      <c r="C248" cm="1">
        <f t="array" aca="1" ref="C248" ca="1">INDIRECT($A$1&amp;C$1&amp;$A248)</f>
        <v>0</v>
      </c>
      <c r="D248">
        <f t="shared" ca="1" si="48"/>
        <v>0</v>
      </c>
      <c r="E248">
        <f t="shared" ca="1" si="48"/>
        <v>0</v>
      </c>
      <c r="F248">
        <f t="shared" ca="1" si="48"/>
        <v>0</v>
      </c>
      <c r="G248">
        <f t="shared" ca="1" si="48"/>
        <v>0</v>
      </c>
      <c r="H248">
        <f t="shared" ca="1" si="48"/>
        <v>0</v>
      </c>
      <c r="I248">
        <f t="shared" ca="1" si="48"/>
        <v>0</v>
      </c>
      <c r="J248">
        <f t="shared" ca="1" si="48"/>
        <v>0</v>
      </c>
      <c r="K248">
        <f t="shared" ca="1" si="48"/>
        <v>0</v>
      </c>
      <c r="L248">
        <f t="shared" ca="1" si="48"/>
        <v>0</v>
      </c>
      <c r="M248">
        <f t="shared" ca="1" si="48"/>
        <v>0</v>
      </c>
      <c r="N248">
        <f t="shared" ca="1" si="48"/>
        <v>0</v>
      </c>
      <c r="P248" cm="1">
        <f t="array" aca="1" ref="P248" ca="1">INDIRECT($A$1&amp;P$1&amp;$A248)</f>
        <v>0</v>
      </c>
      <c r="Q248" cm="1">
        <f t="array" aca="1" ref="Q248" ca="1">INDIRECT($A$1&amp;Q$1&amp;$A248)</f>
        <v>0</v>
      </c>
      <c r="R248" cm="1">
        <f t="array" aca="1" ref="R248" ca="1">INDIRECT($A$1&amp;R$1&amp;$A248)</f>
        <v>0</v>
      </c>
      <c r="S248" cm="1">
        <f t="array" aca="1" ref="S248" ca="1">INDIRECT($A$1&amp;S$1&amp;$A248)</f>
        <v>0</v>
      </c>
      <c r="T248" cm="1">
        <f t="array" aca="1" ref="T248" ca="1">INDIRECT($A$1&amp;T$1&amp;$A248)</f>
        <v>0</v>
      </c>
      <c r="U248" cm="1">
        <f t="array" aca="1" ref="U248" ca="1">INDIRECT($A$1&amp;U$1&amp;$A248)</f>
        <v>0</v>
      </c>
      <c r="V248" cm="1">
        <f t="array" aca="1" ref="V248" ca="1">INDIRECT($A$1&amp;V$1&amp;$A248)</f>
        <v>0</v>
      </c>
      <c r="W248" cm="1">
        <f t="array" aca="1" ref="W248" ca="1">INDIRECT($A$1&amp;W$1&amp;$A248)</f>
        <v>0</v>
      </c>
      <c r="X248" cm="1">
        <f t="array" aca="1" ref="X248" ca="1">INDIRECT($A$1&amp;X$1&amp;$A248)</f>
        <v>0</v>
      </c>
      <c r="Y248" cm="1">
        <f t="array" aca="1" ref="Y248" ca="1">INDIRECT($A$1&amp;Y$1&amp;$A248)</f>
        <v>0</v>
      </c>
      <c r="Z248" cm="1">
        <f t="array" aca="1" ref="Z248" ca="1">INDIRECT($A$1&amp;Z$1&amp;$A248)</f>
        <v>0</v>
      </c>
      <c r="AA248" cm="1">
        <f t="array" aca="1" ref="AA248" ca="1">INDIRECT($A$1&amp;AA$1&amp;$A248)</f>
        <v>0</v>
      </c>
      <c r="AB248" cm="1">
        <f t="array" aca="1" ref="AB248" ca="1">INDIRECT($A$1&amp;AB$1&amp;$A248)</f>
        <v>0</v>
      </c>
      <c r="AC248" cm="1">
        <f t="array" aca="1" ref="AC248" ca="1">INDIRECT($A$1&amp;AC$1&amp;$A248)</f>
        <v>0</v>
      </c>
      <c r="AD248" cm="1">
        <f t="array" aca="1" ref="AD248" ca="1">INDIRECT($A$1&amp;AD$1&amp;$A248)</f>
        <v>0</v>
      </c>
      <c r="AE248" cm="1">
        <f t="array" aca="1" ref="AE248" ca="1">INDIRECT($A$1&amp;AE$1&amp;$A248)</f>
        <v>0</v>
      </c>
      <c r="AF248" cm="1">
        <f t="array" aca="1" ref="AF248" ca="1">INDIRECT($A$1&amp;AF$1&amp;$A248)</f>
        <v>0</v>
      </c>
      <c r="AG248" cm="1">
        <f t="array" aca="1" ref="AG248" ca="1">INDIRECT($A$1&amp;AG$1&amp;$A248)</f>
        <v>0</v>
      </c>
      <c r="AH248" cm="1">
        <f t="array" aca="1" ref="AH248" ca="1">INDIRECT($A$1&amp;AH$1&amp;$A248)</f>
        <v>0</v>
      </c>
      <c r="AI248" cm="1">
        <f t="array" aca="1" ref="AI248" ca="1">INDIRECT($A$1&amp;AI$1&amp;$A248)</f>
        <v>0</v>
      </c>
      <c r="AJ248" cm="1">
        <f t="array" aca="1" ref="AJ248" ca="1">INDIRECT($A$1&amp;AJ$1&amp;$A248)</f>
        <v>0</v>
      </c>
      <c r="AK248" cm="1">
        <f t="array" aca="1" ref="AK248" ca="1">INDIRECT($A$1&amp;AK$1&amp;$A248)</f>
        <v>0</v>
      </c>
      <c r="AM248">
        <f t="shared" ca="1" si="46"/>
        <v>0</v>
      </c>
      <c r="AN248">
        <f t="shared" ca="1" si="46"/>
        <v>0</v>
      </c>
      <c r="AO248">
        <f t="shared" ca="1" si="46"/>
        <v>0</v>
      </c>
      <c r="AP248">
        <f t="shared" ca="1" si="46"/>
        <v>0</v>
      </c>
      <c r="AQ248">
        <f t="shared" ca="1" si="46"/>
        <v>0</v>
      </c>
      <c r="AR248">
        <f t="shared" ca="1" si="46"/>
        <v>0</v>
      </c>
      <c r="AS248">
        <f t="shared" ca="1" si="46"/>
        <v>0</v>
      </c>
      <c r="AU248" cm="1">
        <f t="array" aca="1" ref="AU248" ca="1">INDIRECT($A$1&amp;AU$1&amp;$A248)</f>
        <v>0</v>
      </c>
      <c r="AV248" cm="1">
        <f t="array" aca="1" ref="AV248" ca="1">INDIRECT($A$1&amp;AV$1&amp;$A248)</f>
        <v>0</v>
      </c>
      <c r="AW248" cm="1">
        <f t="array" aca="1" ref="AW248" ca="1">INDIRECT($A$1&amp;AW$1&amp;$A248)</f>
        <v>0</v>
      </c>
      <c r="AX248" cm="1">
        <f t="array" aca="1" ref="AX248" ca="1">INDIRECT($A$1&amp;AX$1&amp;$A248)</f>
        <v>0</v>
      </c>
      <c r="AY248" cm="1">
        <f t="array" aca="1" ref="AY248" ca="1">INDIRECT($A$1&amp;AY$1&amp;$A248)</f>
        <v>0</v>
      </c>
      <c r="AZ248" cm="1">
        <f t="array" aca="1" ref="AZ248" ca="1">INDIRECT($A$1&amp;AZ$1&amp;$A248)</f>
        <v>0</v>
      </c>
      <c r="BA248" cm="1">
        <f t="array" aca="1" ref="BA248" ca="1">INDIRECT($A$1&amp;BA$1&amp;$A248)</f>
        <v>0</v>
      </c>
      <c r="BB248" cm="1">
        <f t="array" aca="1" ref="BB248" ca="1">INDIRECT($A$1&amp;BB$1&amp;$A248)</f>
        <v>0</v>
      </c>
      <c r="BC248" cm="1">
        <f t="array" aca="1" ref="BC248" ca="1">INDIRECT($A$1&amp;BC$1&amp;$A248)</f>
        <v>0</v>
      </c>
      <c r="BD248" cm="1">
        <f t="array" aca="1" ref="BD248" ca="1">INDIRECT($A$1&amp;BD$1&amp;$A248)</f>
        <v>0</v>
      </c>
      <c r="BE248" cm="1">
        <f t="array" aca="1" ref="BE248" ca="1">INDIRECT($A$1&amp;BE$1&amp;$A248)</f>
        <v>0</v>
      </c>
      <c r="BF248" cm="1">
        <f t="array" aca="1" ref="BF248" ca="1">INDIRECT($A$1&amp;BF$1&amp;$A248)</f>
        <v>0</v>
      </c>
      <c r="BG248" cm="1">
        <f t="array" aca="1" ref="BG248" ca="1">INDIRECT($A$1&amp;BG$1&amp;$A248)</f>
        <v>0</v>
      </c>
      <c r="BH248" cm="1">
        <f t="array" aca="1" ref="BH248" ca="1">INDIRECT($A$1&amp;BH$1&amp;$A248)</f>
        <v>0</v>
      </c>
      <c r="BI248" cm="1">
        <f t="array" aca="1" ref="BI248" ca="1">INDIRECT($A$1&amp;BI$1&amp;$A248)</f>
        <v>0</v>
      </c>
      <c r="BJ248" cm="1">
        <f t="array" aca="1" ref="BJ248" ca="1">INDIRECT($A$1&amp;BJ$1&amp;$A248)</f>
        <v>0</v>
      </c>
      <c r="BK248" cm="1">
        <f t="array" aca="1" ref="BK248" ca="1">INDIRECT($A$1&amp;BK$1&amp;$A248)</f>
        <v>0</v>
      </c>
      <c r="BL248" cm="1">
        <f t="array" aca="1" ref="BL248" ca="1">INDIRECT($A$1&amp;BL$1&amp;$A248)</f>
        <v>0</v>
      </c>
      <c r="BM248" cm="1">
        <f t="array" aca="1" ref="BM248" ca="1">INDIRECT($A$1&amp;BM$1&amp;$A248)</f>
        <v>0</v>
      </c>
      <c r="BN248" cm="1">
        <f t="array" aca="1" ref="BN248" ca="1">INDIRECT($A$1&amp;BN$1&amp;$A248)</f>
        <v>0</v>
      </c>
      <c r="BO248" cm="1">
        <f t="array" aca="1" ref="BO248" ca="1">INDIRECT($A$1&amp;BO$1&amp;$A248)</f>
        <v>0</v>
      </c>
      <c r="BP248" cm="1">
        <f t="array" aca="1" ref="BP248" ca="1">INDIRECT($A$1&amp;BP$1&amp;$A248)</f>
        <v>0</v>
      </c>
      <c r="BQ248" cm="1">
        <f t="array" aca="1" ref="BQ248" ca="1">INDIRECT($A$1&amp;BQ$1&amp;$A248)</f>
        <v>0</v>
      </c>
      <c r="BR248" cm="1">
        <f t="array" aca="1" ref="BR248" ca="1">INDIRECT($A$1&amp;BR$1&amp;$A248)</f>
        <v>0</v>
      </c>
      <c r="BS248" cm="1">
        <f t="array" aca="1" ref="BS248" ca="1">INDIRECT($A$1&amp;BS$1&amp;$A248)</f>
        <v>0</v>
      </c>
      <c r="BT248" cm="1">
        <f t="array" aca="1" ref="BT248" ca="1">INDIRECT($A$1&amp;BT$1&amp;$A248)</f>
        <v>0</v>
      </c>
      <c r="BU248" cm="1">
        <f t="array" aca="1" ref="BU248" ca="1">INDIRECT($A$1&amp;BU$1&amp;$A248)</f>
        <v>0</v>
      </c>
    </row>
    <row r="249" spans="1:73" x14ac:dyDescent="0.35">
      <c r="A249" s="65">
        <f t="shared" si="33"/>
        <v>234</v>
      </c>
      <c r="C249" cm="1">
        <f t="array" aca="1" ref="C249" ca="1">INDIRECT($A$1&amp;C$1&amp;$A249)</f>
        <v>0</v>
      </c>
      <c r="D249">
        <f t="shared" ca="1" si="48"/>
        <v>0</v>
      </c>
      <c r="E249">
        <f t="shared" ca="1" si="48"/>
        <v>0</v>
      </c>
      <c r="F249">
        <f t="shared" ca="1" si="48"/>
        <v>0</v>
      </c>
      <c r="G249">
        <f t="shared" ca="1" si="48"/>
        <v>0</v>
      </c>
      <c r="H249">
        <f t="shared" ca="1" si="48"/>
        <v>0</v>
      </c>
      <c r="I249">
        <f t="shared" ca="1" si="48"/>
        <v>0</v>
      </c>
      <c r="J249">
        <f t="shared" ca="1" si="48"/>
        <v>0</v>
      </c>
      <c r="K249">
        <f t="shared" ca="1" si="48"/>
        <v>0</v>
      </c>
      <c r="L249">
        <f t="shared" ca="1" si="48"/>
        <v>0</v>
      </c>
      <c r="M249">
        <f t="shared" ca="1" si="48"/>
        <v>0</v>
      </c>
      <c r="N249">
        <f t="shared" ca="1" si="48"/>
        <v>0</v>
      </c>
      <c r="P249" cm="1">
        <f t="array" aca="1" ref="P249" ca="1">INDIRECT($A$1&amp;P$1&amp;$A249)</f>
        <v>0</v>
      </c>
      <c r="Q249" cm="1">
        <f t="array" aca="1" ref="Q249" ca="1">INDIRECT($A$1&amp;Q$1&amp;$A249)</f>
        <v>0</v>
      </c>
      <c r="R249" cm="1">
        <f t="array" aca="1" ref="R249" ca="1">INDIRECT($A$1&amp;R$1&amp;$A249)</f>
        <v>0</v>
      </c>
      <c r="S249" cm="1">
        <f t="array" aca="1" ref="S249" ca="1">INDIRECT($A$1&amp;S$1&amp;$A249)</f>
        <v>0</v>
      </c>
      <c r="T249" cm="1">
        <f t="array" aca="1" ref="T249" ca="1">INDIRECT($A$1&amp;T$1&amp;$A249)</f>
        <v>0</v>
      </c>
      <c r="U249" cm="1">
        <f t="array" aca="1" ref="U249" ca="1">INDIRECT($A$1&amp;U$1&amp;$A249)</f>
        <v>0</v>
      </c>
      <c r="V249" cm="1">
        <f t="array" aca="1" ref="V249" ca="1">INDIRECT($A$1&amp;V$1&amp;$A249)</f>
        <v>0</v>
      </c>
      <c r="W249" cm="1">
        <f t="array" aca="1" ref="W249" ca="1">INDIRECT($A$1&amp;W$1&amp;$A249)</f>
        <v>0</v>
      </c>
      <c r="X249" cm="1">
        <f t="array" aca="1" ref="X249" ca="1">INDIRECT($A$1&amp;X$1&amp;$A249)</f>
        <v>0</v>
      </c>
      <c r="Y249" cm="1">
        <f t="array" aca="1" ref="Y249" ca="1">INDIRECT($A$1&amp;Y$1&amp;$A249)</f>
        <v>0</v>
      </c>
      <c r="Z249" cm="1">
        <f t="array" aca="1" ref="Z249" ca="1">INDIRECT($A$1&amp;Z$1&amp;$A249)</f>
        <v>0</v>
      </c>
      <c r="AA249" cm="1">
        <f t="array" aca="1" ref="AA249" ca="1">INDIRECT($A$1&amp;AA$1&amp;$A249)</f>
        <v>0</v>
      </c>
      <c r="AB249" cm="1">
        <f t="array" aca="1" ref="AB249" ca="1">INDIRECT($A$1&amp;AB$1&amp;$A249)</f>
        <v>0</v>
      </c>
      <c r="AC249" cm="1">
        <f t="array" aca="1" ref="AC249" ca="1">INDIRECT($A$1&amp;AC$1&amp;$A249)</f>
        <v>0</v>
      </c>
      <c r="AD249" cm="1">
        <f t="array" aca="1" ref="AD249" ca="1">INDIRECT($A$1&amp;AD$1&amp;$A249)</f>
        <v>0</v>
      </c>
      <c r="AE249" cm="1">
        <f t="array" aca="1" ref="AE249" ca="1">INDIRECT($A$1&amp;AE$1&amp;$A249)</f>
        <v>0</v>
      </c>
      <c r="AF249" cm="1">
        <f t="array" aca="1" ref="AF249" ca="1">INDIRECT($A$1&amp;AF$1&amp;$A249)</f>
        <v>0</v>
      </c>
      <c r="AG249" cm="1">
        <f t="array" aca="1" ref="AG249" ca="1">INDIRECT($A$1&amp;AG$1&amp;$A249)</f>
        <v>0</v>
      </c>
      <c r="AH249" cm="1">
        <f t="array" aca="1" ref="AH249" ca="1">INDIRECT($A$1&amp;AH$1&amp;$A249)</f>
        <v>0</v>
      </c>
      <c r="AI249" cm="1">
        <f t="array" aca="1" ref="AI249" ca="1">INDIRECT($A$1&amp;AI$1&amp;$A249)</f>
        <v>0</v>
      </c>
      <c r="AJ249" cm="1">
        <f t="array" aca="1" ref="AJ249" ca="1">INDIRECT($A$1&amp;AJ$1&amp;$A249)</f>
        <v>0</v>
      </c>
      <c r="AK249" cm="1">
        <f t="array" aca="1" ref="AK249" ca="1">INDIRECT($A$1&amp;AK$1&amp;$A249)</f>
        <v>0</v>
      </c>
      <c r="AM249">
        <f t="shared" ca="1" si="46"/>
        <v>0</v>
      </c>
      <c r="AN249">
        <f t="shared" ca="1" si="46"/>
        <v>0</v>
      </c>
      <c r="AO249">
        <f t="shared" ca="1" si="46"/>
        <v>0</v>
      </c>
      <c r="AP249">
        <f t="shared" ca="1" si="46"/>
        <v>0</v>
      </c>
      <c r="AQ249">
        <f t="shared" ca="1" si="46"/>
        <v>0</v>
      </c>
      <c r="AR249">
        <f t="shared" ca="1" si="46"/>
        <v>0</v>
      </c>
      <c r="AS249">
        <f t="shared" ca="1" si="46"/>
        <v>0</v>
      </c>
      <c r="AU249" cm="1">
        <f t="array" aca="1" ref="AU249" ca="1">INDIRECT($A$1&amp;AU$1&amp;$A249)</f>
        <v>0</v>
      </c>
      <c r="AV249" cm="1">
        <f t="array" aca="1" ref="AV249" ca="1">INDIRECT($A$1&amp;AV$1&amp;$A249)</f>
        <v>0</v>
      </c>
      <c r="AW249" cm="1">
        <f t="array" aca="1" ref="AW249" ca="1">INDIRECT($A$1&amp;AW$1&amp;$A249)</f>
        <v>0</v>
      </c>
      <c r="AX249" cm="1">
        <f t="array" aca="1" ref="AX249" ca="1">INDIRECT($A$1&amp;AX$1&amp;$A249)</f>
        <v>0</v>
      </c>
      <c r="AY249" cm="1">
        <f t="array" aca="1" ref="AY249" ca="1">INDIRECT($A$1&amp;AY$1&amp;$A249)</f>
        <v>0</v>
      </c>
      <c r="AZ249" cm="1">
        <f t="array" aca="1" ref="AZ249" ca="1">INDIRECT($A$1&amp;AZ$1&amp;$A249)</f>
        <v>0</v>
      </c>
      <c r="BA249" cm="1">
        <f t="array" aca="1" ref="BA249" ca="1">INDIRECT($A$1&amp;BA$1&amp;$A249)</f>
        <v>0</v>
      </c>
      <c r="BB249" cm="1">
        <f t="array" aca="1" ref="BB249" ca="1">INDIRECT($A$1&amp;BB$1&amp;$A249)</f>
        <v>0</v>
      </c>
      <c r="BC249" cm="1">
        <f t="array" aca="1" ref="BC249" ca="1">INDIRECT($A$1&amp;BC$1&amp;$A249)</f>
        <v>0</v>
      </c>
      <c r="BD249" cm="1">
        <f t="array" aca="1" ref="BD249" ca="1">INDIRECT($A$1&amp;BD$1&amp;$A249)</f>
        <v>0</v>
      </c>
      <c r="BE249" cm="1">
        <f t="array" aca="1" ref="BE249" ca="1">INDIRECT($A$1&amp;BE$1&amp;$A249)</f>
        <v>0</v>
      </c>
      <c r="BF249" cm="1">
        <f t="array" aca="1" ref="BF249" ca="1">INDIRECT($A$1&amp;BF$1&amp;$A249)</f>
        <v>0</v>
      </c>
      <c r="BG249" cm="1">
        <f t="array" aca="1" ref="BG249" ca="1">INDIRECT($A$1&amp;BG$1&amp;$A249)</f>
        <v>0</v>
      </c>
      <c r="BH249" cm="1">
        <f t="array" aca="1" ref="BH249" ca="1">INDIRECT($A$1&amp;BH$1&amp;$A249)</f>
        <v>0</v>
      </c>
      <c r="BI249" cm="1">
        <f t="array" aca="1" ref="BI249" ca="1">INDIRECT($A$1&amp;BI$1&amp;$A249)</f>
        <v>0</v>
      </c>
      <c r="BJ249" cm="1">
        <f t="array" aca="1" ref="BJ249" ca="1">INDIRECT($A$1&amp;BJ$1&amp;$A249)</f>
        <v>0</v>
      </c>
      <c r="BK249" cm="1">
        <f t="array" aca="1" ref="BK249" ca="1">INDIRECT($A$1&amp;BK$1&amp;$A249)</f>
        <v>0</v>
      </c>
      <c r="BL249" cm="1">
        <f t="array" aca="1" ref="BL249" ca="1">INDIRECT($A$1&amp;BL$1&amp;$A249)</f>
        <v>0</v>
      </c>
      <c r="BM249" cm="1">
        <f t="array" aca="1" ref="BM249" ca="1">INDIRECT($A$1&amp;BM$1&amp;$A249)</f>
        <v>0</v>
      </c>
      <c r="BN249" cm="1">
        <f t="array" aca="1" ref="BN249" ca="1">INDIRECT($A$1&amp;BN$1&amp;$A249)</f>
        <v>0</v>
      </c>
      <c r="BO249" cm="1">
        <f t="array" aca="1" ref="BO249" ca="1">INDIRECT($A$1&amp;BO$1&amp;$A249)</f>
        <v>0</v>
      </c>
      <c r="BP249" cm="1">
        <f t="array" aca="1" ref="BP249" ca="1">INDIRECT($A$1&amp;BP$1&amp;$A249)</f>
        <v>0</v>
      </c>
      <c r="BQ249" cm="1">
        <f t="array" aca="1" ref="BQ249" ca="1">INDIRECT($A$1&amp;BQ$1&amp;$A249)</f>
        <v>0</v>
      </c>
      <c r="BR249" cm="1">
        <f t="array" aca="1" ref="BR249" ca="1">INDIRECT($A$1&amp;BR$1&amp;$A249)</f>
        <v>0</v>
      </c>
      <c r="BS249" cm="1">
        <f t="array" aca="1" ref="BS249" ca="1">INDIRECT($A$1&amp;BS$1&amp;$A249)</f>
        <v>0</v>
      </c>
      <c r="BT249" cm="1">
        <f t="array" aca="1" ref="BT249" ca="1">INDIRECT($A$1&amp;BT$1&amp;$A249)</f>
        <v>0</v>
      </c>
      <c r="BU249" cm="1">
        <f t="array" aca="1" ref="BU249" ca="1">INDIRECT($A$1&amp;BU$1&amp;$A249)</f>
        <v>0</v>
      </c>
    </row>
    <row r="250" spans="1:73" x14ac:dyDescent="0.35">
      <c r="A250" s="65">
        <f t="shared" si="33"/>
        <v>235</v>
      </c>
      <c r="C250" cm="1">
        <f t="array" aca="1" ref="C250" ca="1">INDIRECT($A$1&amp;C$1&amp;$A250)</f>
        <v>0</v>
      </c>
      <c r="D250">
        <f t="shared" ca="1" si="48"/>
        <v>0</v>
      </c>
      <c r="E250">
        <f t="shared" ca="1" si="48"/>
        <v>0</v>
      </c>
      <c r="F250">
        <f t="shared" ca="1" si="48"/>
        <v>0</v>
      </c>
      <c r="G250">
        <f t="shared" ca="1" si="48"/>
        <v>0</v>
      </c>
      <c r="H250">
        <f t="shared" ca="1" si="48"/>
        <v>0</v>
      </c>
      <c r="I250">
        <f t="shared" ca="1" si="48"/>
        <v>0</v>
      </c>
      <c r="J250">
        <f t="shared" ca="1" si="48"/>
        <v>0</v>
      </c>
      <c r="K250">
        <f t="shared" ca="1" si="48"/>
        <v>0</v>
      </c>
      <c r="L250">
        <f t="shared" ca="1" si="48"/>
        <v>0</v>
      </c>
      <c r="M250">
        <f t="shared" ca="1" si="48"/>
        <v>0</v>
      </c>
      <c r="N250">
        <f t="shared" ca="1" si="48"/>
        <v>0</v>
      </c>
      <c r="P250" cm="1">
        <f t="array" aca="1" ref="P250" ca="1">INDIRECT($A$1&amp;P$1&amp;$A250)</f>
        <v>0</v>
      </c>
      <c r="Q250" cm="1">
        <f t="array" aca="1" ref="Q250" ca="1">INDIRECT($A$1&amp;Q$1&amp;$A250)</f>
        <v>0</v>
      </c>
      <c r="R250" cm="1">
        <f t="array" aca="1" ref="R250" ca="1">INDIRECT($A$1&amp;R$1&amp;$A250)</f>
        <v>0</v>
      </c>
      <c r="S250" cm="1">
        <f t="array" aca="1" ref="S250" ca="1">INDIRECT($A$1&amp;S$1&amp;$A250)</f>
        <v>0</v>
      </c>
      <c r="T250" cm="1">
        <f t="array" aca="1" ref="T250" ca="1">INDIRECT($A$1&amp;T$1&amp;$A250)</f>
        <v>0</v>
      </c>
      <c r="U250" cm="1">
        <f t="array" aca="1" ref="U250" ca="1">INDIRECT($A$1&amp;U$1&amp;$A250)</f>
        <v>0</v>
      </c>
      <c r="V250" cm="1">
        <f t="array" aca="1" ref="V250" ca="1">INDIRECT($A$1&amp;V$1&amp;$A250)</f>
        <v>0</v>
      </c>
      <c r="W250" cm="1">
        <f t="array" aca="1" ref="W250" ca="1">INDIRECT($A$1&amp;W$1&amp;$A250)</f>
        <v>0</v>
      </c>
      <c r="X250" cm="1">
        <f t="array" aca="1" ref="X250" ca="1">INDIRECT($A$1&amp;X$1&amp;$A250)</f>
        <v>0</v>
      </c>
      <c r="Y250" cm="1">
        <f t="array" aca="1" ref="Y250" ca="1">INDIRECT($A$1&amp;Y$1&amp;$A250)</f>
        <v>0</v>
      </c>
      <c r="Z250" cm="1">
        <f t="array" aca="1" ref="Z250" ca="1">INDIRECT($A$1&amp;Z$1&amp;$A250)</f>
        <v>0</v>
      </c>
      <c r="AA250" cm="1">
        <f t="array" aca="1" ref="AA250" ca="1">INDIRECT($A$1&amp;AA$1&amp;$A250)</f>
        <v>0</v>
      </c>
      <c r="AB250" cm="1">
        <f t="array" aca="1" ref="AB250" ca="1">INDIRECT($A$1&amp;AB$1&amp;$A250)</f>
        <v>0</v>
      </c>
      <c r="AC250" cm="1">
        <f t="array" aca="1" ref="AC250" ca="1">INDIRECT($A$1&amp;AC$1&amp;$A250)</f>
        <v>0</v>
      </c>
      <c r="AD250" cm="1">
        <f t="array" aca="1" ref="AD250" ca="1">INDIRECT($A$1&amp;AD$1&amp;$A250)</f>
        <v>0</v>
      </c>
      <c r="AE250" cm="1">
        <f t="array" aca="1" ref="AE250" ca="1">INDIRECT($A$1&amp;AE$1&amp;$A250)</f>
        <v>0</v>
      </c>
      <c r="AF250" cm="1">
        <f t="array" aca="1" ref="AF250" ca="1">INDIRECT($A$1&amp;AF$1&amp;$A250)</f>
        <v>0</v>
      </c>
      <c r="AG250" cm="1">
        <f t="array" aca="1" ref="AG250" ca="1">INDIRECT($A$1&amp;AG$1&amp;$A250)</f>
        <v>0</v>
      </c>
      <c r="AH250" cm="1">
        <f t="array" aca="1" ref="AH250" ca="1">INDIRECT($A$1&amp;AH$1&amp;$A250)</f>
        <v>0</v>
      </c>
      <c r="AI250" cm="1">
        <f t="array" aca="1" ref="AI250" ca="1">INDIRECT($A$1&amp;AI$1&amp;$A250)</f>
        <v>0</v>
      </c>
      <c r="AJ250" cm="1">
        <f t="array" aca="1" ref="AJ250" ca="1">INDIRECT($A$1&amp;AJ$1&amp;$A250)</f>
        <v>0</v>
      </c>
      <c r="AK250" cm="1">
        <f t="array" aca="1" ref="AK250" ca="1">INDIRECT($A$1&amp;AK$1&amp;$A250)</f>
        <v>0</v>
      </c>
      <c r="AM250">
        <f t="shared" ca="1" si="46"/>
        <v>0</v>
      </c>
      <c r="AN250">
        <f t="shared" ca="1" si="46"/>
        <v>0</v>
      </c>
      <c r="AO250">
        <f t="shared" ca="1" si="46"/>
        <v>0</v>
      </c>
      <c r="AP250">
        <f t="shared" ca="1" si="46"/>
        <v>0</v>
      </c>
      <c r="AQ250">
        <f t="shared" ca="1" si="46"/>
        <v>0</v>
      </c>
      <c r="AR250">
        <f t="shared" ca="1" si="46"/>
        <v>0</v>
      </c>
      <c r="AS250">
        <f t="shared" ca="1" si="46"/>
        <v>0</v>
      </c>
      <c r="AU250" cm="1">
        <f t="array" aca="1" ref="AU250" ca="1">INDIRECT($A$1&amp;AU$1&amp;$A250)</f>
        <v>0</v>
      </c>
      <c r="AV250" cm="1">
        <f t="array" aca="1" ref="AV250" ca="1">INDIRECT($A$1&amp;AV$1&amp;$A250)</f>
        <v>0</v>
      </c>
      <c r="AW250" cm="1">
        <f t="array" aca="1" ref="AW250" ca="1">INDIRECT($A$1&amp;AW$1&amp;$A250)</f>
        <v>0</v>
      </c>
      <c r="AX250" cm="1">
        <f t="array" aca="1" ref="AX250" ca="1">INDIRECT($A$1&amp;AX$1&amp;$A250)</f>
        <v>0</v>
      </c>
      <c r="AY250" cm="1">
        <f t="array" aca="1" ref="AY250" ca="1">INDIRECT($A$1&amp;AY$1&amp;$A250)</f>
        <v>0</v>
      </c>
      <c r="AZ250" cm="1">
        <f t="array" aca="1" ref="AZ250" ca="1">INDIRECT($A$1&amp;AZ$1&amp;$A250)</f>
        <v>0</v>
      </c>
      <c r="BA250" cm="1">
        <f t="array" aca="1" ref="BA250" ca="1">INDIRECT($A$1&amp;BA$1&amp;$A250)</f>
        <v>0</v>
      </c>
      <c r="BB250" cm="1">
        <f t="array" aca="1" ref="BB250" ca="1">INDIRECT($A$1&amp;BB$1&amp;$A250)</f>
        <v>0</v>
      </c>
      <c r="BC250" cm="1">
        <f t="array" aca="1" ref="BC250" ca="1">INDIRECT($A$1&amp;BC$1&amp;$A250)</f>
        <v>0</v>
      </c>
      <c r="BD250" cm="1">
        <f t="array" aca="1" ref="BD250" ca="1">INDIRECT($A$1&amp;BD$1&amp;$A250)</f>
        <v>0</v>
      </c>
      <c r="BE250" cm="1">
        <f t="array" aca="1" ref="BE250" ca="1">INDIRECT($A$1&amp;BE$1&amp;$A250)</f>
        <v>0</v>
      </c>
      <c r="BF250" cm="1">
        <f t="array" aca="1" ref="BF250" ca="1">INDIRECT($A$1&amp;BF$1&amp;$A250)</f>
        <v>0</v>
      </c>
      <c r="BG250" cm="1">
        <f t="array" aca="1" ref="BG250" ca="1">INDIRECT($A$1&amp;BG$1&amp;$A250)</f>
        <v>0</v>
      </c>
      <c r="BH250" cm="1">
        <f t="array" aca="1" ref="BH250" ca="1">INDIRECT($A$1&amp;BH$1&amp;$A250)</f>
        <v>0</v>
      </c>
      <c r="BI250" cm="1">
        <f t="array" aca="1" ref="BI250" ca="1">INDIRECT($A$1&amp;BI$1&amp;$A250)</f>
        <v>0</v>
      </c>
      <c r="BJ250" cm="1">
        <f t="array" aca="1" ref="BJ250" ca="1">INDIRECT($A$1&amp;BJ$1&amp;$A250)</f>
        <v>0</v>
      </c>
      <c r="BK250" cm="1">
        <f t="array" aca="1" ref="BK250" ca="1">INDIRECT($A$1&amp;BK$1&amp;$A250)</f>
        <v>0</v>
      </c>
      <c r="BL250" cm="1">
        <f t="array" aca="1" ref="BL250" ca="1">INDIRECT($A$1&amp;BL$1&amp;$A250)</f>
        <v>0</v>
      </c>
      <c r="BM250" cm="1">
        <f t="array" aca="1" ref="BM250" ca="1">INDIRECT($A$1&amp;BM$1&amp;$A250)</f>
        <v>0</v>
      </c>
      <c r="BN250" cm="1">
        <f t="array" aca="1" ref="BN250" ca="1">INDIRECT($A$1&amp;BN$1&amp;$A250)</f>
        <v>0</v>
      </c>
      <c r="BO250" cm="1">
        <f t="array" aca="1" ref="BO250" ca="1">INDIRECT($A$1&amp;BO$1&amp;$A250)</f>
        <v>0</v>
      </c>
      <c r="BP250" cm="1">
        <f t="array" aca="1" ref="BP250" ca="1">INDIRECT($A$1&amp;BP$1&amp;$A250)</f>
        <v>0</v>
      </c>
      <c r="BQ250" cm="1">
        <f t="array" aca="1" ref="BQ250" ca="1">INDIRECT($A$1&amp;BQ$1&amp;$A250)</f>
        <v>0</v>
      </c>
      <c r="BR250" cm="1">
        <f t="array" aca="1" ref="BR250" ca="1">INDIRECT($A$1&amp;BR$1&amp;$A250)</f>
        <v>0</v>
      </c>
      <c r="BS250" cm="1">
        <f t="array" aca="1" ref="BS250" ca="1">INDIRECT($A$1&amp;BS$1&amp;$A250)</f>
        <v>0</v>
      </c>
      <c r="BT250" cm="1">
        <f t="array" aca="1" ref="BT250" ca="1">INDIRECT($A$1&amp;BT$1&amp;$A250)</f>
        <v>0</v>
      </c>
      <c r="BU250" cm="1">
        <f t="array" aca="1" ref="BU250" ca="1">INDIRECT($A$1&amp;BU$1&amp;$A250)</f>
        <v>0</v>
      </c>
    </row>
    <row r="251" spans="1:73" x14ac:dyDescent="0.35">
      <c r="A251" s="65">
        <f t="shared" si="33"/>
        <v>236</v>
      </c>
      <c r="C251" cm="1">
        <f t="array" aca="1" ref="C251" ca="1">INDIRECT($A$1&amp;C$1&amp;$A251)</f>
        <v>0</v>
      </c>
      <c r="D251">
        <f t="shared" ca="1" si="48"/>
        <v>0</v>
      </c>
      <c r="E251">
        <f t="shared" ca="1" si="48"/>
        <v>0</v>
      </c>
      <c r="F251">
        <f t="shared" ca="1" si="48"/>
        <v>0</v>
      </c>
      <c r="G251">
        <f t="shared" ca="1" si="48"/>
        <v>0</v>
      </c>
      <c r="H251">
        <f t="shared" ca="1" si="48"/>
        <v>0</v>
      </c>
      <c r="I251">
        <f t="shared" ca="1" si="48"/>
        <v>0</v>
      </c>
      <c r="J251">
        <f t="shared" ca="1" si="48"/>
        <v>0</v>
      </c>
      <c r="K251">
        <f t="shared" ca="1" si="48"/>
        <v>0</v>
      </c>
      <c r="L251">
        <f t="shared" ca="1" si="48"/>
        <v>0</v>
      </c>
      <c r="M251">
        <f t="shared" ca="1" si="48"/>
        <v>0</v>
      </c>
      <c r="N251">
        <f t="shared" ca="1" si="48"/>
        <v>0</v>
      </c>
      <c r="P251" cm="1">
        <f t="array" aca="1" ref="P251" ca="1">INDIRECT($A$1&amp;P$1&amp;$A251)</f>
        <v>0</v>
      </c>
      <c r="Q251" cm="1">
        <f t="array" aca="1" ref="Q251" ca="1">INDIRECT($A$1&amp;Q$1&amp;$A251)</f>
        <v>0</v>
      </c>
      <c r="R251" cm="1">
        <f t="array" aca="1" ref="R251" ca="1">INDIRECT($A$1&amp;R$1&amp;$A251)</f>
        <v>0</v>
      </c>
      <c r="S251" cm="1">
        <f t="array" aca="1" ref="S251" ca="1">INDIRECT($A$1&amp;S$1&amp;$A251)</f>
        <v>0</v>
      </c>
      <c r="T251" cm="1">
        <f t="array" aca="1" ref="T251" ca="1">INDIRECT($A$1&amp;T$1&amp;$A251)</f>
        <v>0</v>
      </c>
      <c r="U251" cm="1">
        <f t="array" aca="1" ref="U251" ca="1">INDIRECT($A$1&amp;U$1&amp;$A251)</f>
        <v>0</v>
      </c>
      <c r="V251" cm="1">
        <f t="array" aca="1" ref="V251" ca="1">INDIRECT($A$1&amp;V$1&amp;$A251)</f>
        <v>0</v>
      </c>
      <c r="W251" cm="1">
        <f t="array" aca="1" ref="W251" ca="1">INDIRECT($A$1&amp;W$1&amp;$A251)</f>
        <v>0</v>
      </c>
      <c r="X251" cm="1">
        <f t="array" aca="1" ref="X251" ca="1">INDIRECT($A$1&amp;X$1&amp;$A251)</f>
        <v>0</v>
      </c>
      <c r="Y251" cm="1">
        <f t="array" aca="1" ref="Y251" ca="1">INDIRECT($A$1&amp;Y$1&amp;$A251)</f>
        <v>0</v>
      </c>
      <c r="Z251" cm="1">
        <f t="array" aca="1" ref="Z251" ca="1">INDIRECT($A$1&amp;Z$1&amp;$A251)</f>
        <v>0</v>
      </c>
      <c r="AA251" cm="1">
        <f t="array" aca="1" ref="AA251" ca="1">INDIRECT($A$1&amp;AA$1&amp;$A251)</f>
        <v>0</v>
      </c>
      <c r="AB251" cm="1">
        <f t="array" aca="1" ref="AB251" ca="1">INDIRECT($A$1&amp;AB$1&amp;$A251)</f>
        <v>0</v>
      </c>
      <c r="AC251" cm="1">
        <f t="array" aca="1" ref="AC251" ca="1">INDIRECT($A$1&amp;AC$1&amp;$A251)</f>
        <v>0</v>
      </c>
      <c r="AD251" cm="1">
        <f t="array" aca="1" ref="AD251" ca="1">INDIRECT($A$1&amp;AD$1&amp;$A251)</f>
        <v>0</v>
      </c>
      <c r="AE251" cm="1">
        <f t="array" aca="1" ref="AE251" ca="1">INDIRECT($A$1&amp;AE$1&amp;$A251)</f>
        <v>0</v>
      </c>
      <c r="AF251" cm="1">
        <f t="array" aca="1" ref="AF251" ca="1">INDIRECT($A$1&amp;AF$1&amp;$A251)</f>
        <v>0</v>
      </c>
      <c r="AG251" cm="1">
        <f t="array" aca="1" ref="AG251" ca="1">INDIRECT($A$1&amp;AG$1&amp;$A251)</f>
        <v>0</v>
      </c>
      <c r="AH251" cm="1">
        <f t="array" aca="1" ref="AH251" ca="1">INDIRECT($A$1&amp;AH$1&amp;$A251)</f>
        <v>0</v>
      </c>
      <c r="AI251" cm="1">
        <f t="array" aca="1" ref="AI251" ca="1">INDIRECT($A$1&amp;AI$1&amp;$A251)</f>
        <v>0</v>
      </c>
      <c r="AJ251" cm="1">
        <f t="array" aca="1" ref="AJ251" ca="1">INDIRECT($A$1&amp;AJ$1&amp;$A251)</f>
        <v>0</v>
      </c>
      <c r="AK251" cm="1">
        <f t="array" aca="1" ref="AK251" ca="1">INDIRECT($A$1&amp;AK$1&amp;$A251)</f>
        <v>0</v>
      </c>
      <c r="AM251">
        <f t="shared" ca="1" si="46"/>
        <v>0</v>
      </c>
      <c r="AN251">
        <f t="shared" ca="1" si="46"/>
        <v>0</v>
      </c>
      <c r="AO251">
        <f t="shared" ca="1" si="46"/>
        <v>0</v>
      </c>
      <c r="AP251">
        <f t="shared" ca="1" si="46"/>
        <v>0</v>
      </c>
      <c r="AQ251">
        <f t="shared" ca="1" si="46"/>
        <v>0</v>
      </c>
      <c r="AR251">
        <f t="shared" ca="1" si="46"/>
        <v>0</v>
      </c>
      <c r="AS251">
        <f t="shared" ca="1" si="46"/>
        <v>0</v>
      </c>
      <c r="AU251" cm="1">
        <f t="array" aca="1" ref="AU251" ca="1">INDIRECT($A$1&amp;AU$1&amp;$A251)</f>
        <v>0</v>
      </c>
      <c r="AV251" cm="1">
        <f t="array" aca="1" ref="AV251" ca="1">INDIRECT($A$1&amp;AV$1&amp;$A251)</f>
        <v>0</v>
      </c>
      <c r="AW251" cm="1">
        <f t="array" aca="1" ref="AW251" ca="1">INDIRECT($A$1&amp;AW$1&amp;$A251)</f>
        <v>0</v>
      </c>
      <c r="AX251" cm="1">
        <f t="array" aca="1" ref="AX251" ca="1">INDIRECT($A$1&amp;AX$1&amp;$A251)</f>
        <v>0</v>
      </c>
      <c r="AY251" cm="1">
        <f t="array" aca="1" ref="AY251" ca="1">INDIRECT($A$1&amp;AY$1&amp;$A251)</f>
        <v>0</v>
      </c>
      <c r="AZ251" cm="1">
        <f t="array" aca="1" ref="AZ251" ca="1">INDIRECT($A$1&amp;AZ$1&amp;$A251)</f>
        <v>0</v>
      </c>
      <c r="BA251" cm="1">
        <f t="array" aca="1" ref="BA251" ca="1">INDIRECT($A$1&amp;BA$1&amp;$A251)</f>
        <v>0</v>
      </c>
      <c r="BB251" cm="1">
        <f t="array" aca="1" ref="BB251" ca="1">INDIRECT($A$1&amp;BB$1&amp;$A251)</f>
        <v>0</v>
      </c>
      <c r="BC251" cm="1">
        <f t="array" aca="1" ref="BC251" ca="1">INDIRECT($A$1&amp;BC$1&amp;$A251)</f>
        <v>0</v>
      </c>
      <c r="BD251" cm="1">
        <f t="array" aca="1" ref="BD251" ca="1">INDIRECT($A$1&amp;BD$1&amp;$A251)</f>
        <v>0</v>
      </c>
      <c r="BE251" cm="1">
        <f t="array" aca="1" ref="BE251" ca="1">INDIRECT($A$1&amp;BE$1&amp;$A251)</f>
        <v>0</v>
      </c>
      <c r="BF251" cm="1">
        <f t="array" aca="1" ref="BF251" ca="1">INDIRECT($A$1&amp;BF$1&amp;$A251)</f>
        <v>0</v>
      </c>
      <c r="BG251" cm="1">
        <f t="array" aca="1" ref="BG251" ca="1">INDIRECT($A$1&amp;BG$1&amp;$A251)</f>
        <v>0</v>
      </c>
      <c r="BH251" cm="1">
        <f t="array" aca="1" ref="BH251" ca="1">INDIRECT($A$1&amp;BH$1&amp;$A251)</f>
        <v>0</v>
      </c>
      <c r="BI251" cm="1">
        <f t="array" aca="1" ref="BI251" ca="1">INDIRECT($A$1&amp;BI$1&amp;$A251)</f>
        <v>0</v>
      </c>
      <c r="BJ251" cm="1">
        <f t="array" aca="1" ref="BJ251" ca="1">INDIRECT($A$1&amp;BJ$1&amp;$A251)</f>
        <v>0</v>
      </c>
      <c r="BK251" cm="1">
        <f t="array" aca="1" ref="BK251" ca="1">INDIRECT($A$1&amp;BK$1&amp;$A251)</f>
        <v>0</v>
      </c>
      <c r="BL251" cm="1">
        <f t="array" aca="1" ref="BL251" ca="1">INDIRECT($A$1&amp;BL$1&amp;$A251)</f>
        <v>0</v>
      </c>
      <c r="BM251" cm="1">
        <f t="array" aca="1" ref="BM251" ca="1">INDIRECT($A$1&amp;BM$1&amp;$A251)</f>
        <v>0</v>
      </c>
      <c r="BN251" cm="1">
        <f t="array" aca="1" ref="BN251" ca="1">INDIRECT($A$1&amp;BN$1&amp;$A251)</f>
        <v>0</v>
      </c>
      <c r="BO251" cm="1">
        <f t="array" aca="1" ref="BO251" ca="1">INDIRECT($A$1&amp;BO$1&amp;$A251)</f>
        <v>0</v>
      </c>
      <c r="BP251" cm="1">
        <f t="array" aca="1" ref="BP251" ca="1">INDIRECT($A$1&amp;BP$1&amp;$A251)</f>
        <v>0</v>
      </c>
      <c r="BQ251" cm="1">
        <f t="array" aca="1" ref="BQ251" ca="1">INDIRECT($A$1&amp;BQ$1&amp;$A251)</f>
        <v>0</v>
      </c>
      <c r="BR251" cm="1">
        <f t="array" aca="1" ref="BR251" ca="1">INDIRECT($A$1&amp;BR$1&amp;$A251)</f>
        <v>0</v>
      </c>
      <c r="BS251" cm="1">
        <f t="array" aca="1" ref="BS251" ca="1">INDIRECT($A$1&amp;BS$1&amp;$A251)</f>
        <v>0</v>
      </c>
      <c r="BT251" cm="1">
        <f t="array" aca="1" ref="BT251" ca="1">INDIRECT($A$1&amp;BT$1&amp;$A251)</f>
        <v>0</v>
      </c>
      <c r="BU251" cm="1">
        <f t="array" aca="1" ref="BU251" ca="1">INDIRECT($A$1&amp;BU$1&amp;$A251)</f>
        <v>0</v>
      </c>
    </row>
    <row r="252" spans="1:73" x14ac:dyDescent="0.35">
      <c r="A252" s="65">
        <f t="shared" si="33"/>
        <v>237</v>
      </c>
      <c r="C252" cm="1">
        <f t="array" aca="1" ref="C252" ca="1">INDIRECT($A$1&amp;C$1&amp;$A252)</f>
        <v>0</v>
      </c>
      <c r="D252">
        <f t="shared" ca="1" si="48"/>
        <v>0</v>
      </c>
      <c r="E252">
        <f t="shared" ca="1" si="48"/>
        <v>0</v>
      </c>
      <c r="F252">
        <f t="shared" ca="1" si="48"/>
        <v>0</v>
      </c>
      <c r="G252">
        <f t="shared" ca="1" si="48"/>
        <v>0</v>
      </c>
      <c r="H252">
        <f t="shared" ca="1" si="48"/>
        <v>0</v>
      </c>
      <c r="I252">
        <f t="shared" ca="1" si="48"/>
        <v>0</v>
      </c>
      <c r="J252">
        <f t="shared" ca="1" si="48"/>
        <v>0</v>
      </c>
      <c r="K252">
        <f t="shared" ca="1" si="48"/>
        <v>0</v>
      </c>
      <c r="L252">
        <f t="shared" ca="1" si="48"/>
        <v>0</v>
      </c>
      <c r="M252">
        <f t="shared" ca="1" si="48"/>
        <v>0</v>
      </c>
      <c r="N252">
        <f t="shared" ca="1" si="48"/>
        <v>0</v>
      </c>
      <c r="P252" cm="1">
        <f t="array" aca="1" ref="P252" ca="1">INDIRECT($A$1&amp;P$1&amp;$A252)</f>
        <v>0</v>
      </c>
      <c r="Q252" cm="1">
        <f t="array" aca="1" ref="Q252" ca="1">INDIRECT($A$1&amp;Q$1&amp;$A252)</f>
        <v>0</v>
      </c>
      <c r="R252" cm="1">
        <f t="array" aca="1" ref="R252" ca="1">INDIRECT($A$1&amp;R$1&amp;$A252)</f>
        <v>0</v>
      </c>
      <c r="S252" cm="1">
        <f t="array" aca="1" ref="S252" ca="1">INDIRECT($A$1&amp;S$1&amp;$A252)</f>
        <v>0</v>
      </c>
      <c r="T252" cm="1">
        <f t="array" aca="1" ref="T252" ca="1">INDIRECT($A$1&amp;T$1&amp;$A252)</f>
        <v>0</v>
      </c>
      <c r="U252" cm="1">
        <f t="array" aca="1" ref="U252" ca="1">INDIRECT($A$1&amp;U$1&amp;$A252)</f>
        <v>0</v>
      </c>
      <c r="V252" cm="1">
        <f t="array" aca="1" ref="V252" ca="1">INDIRECT($A$1&amp;V$1&amp;$A252)</f>
        <v>0</v>
      </c>
      <c r="W252" cm="1">
        <f t="array" aca="1" ref="W252" ca="1">INDIRECT($A$1&amp;W$1&amp;$A252)</f>
        <v>0</v>
      </c>
      <c r="X252" cm="1">
        <f t="array" aca="1" ref="X252" ca="1">INDIRECT($A$1&amp;X$1&amp;$A252)</f>
        <v>0</v>
      </c>
      <c r="Y252" cm="1">
        <f t="array" aca="1" ref="Y252" ca="1">INDIRECT($A$1&amp;Y$1&amp;$A252)</f>
        <v>0</v>
      </c>
      <c r="Z252" cm="1">
        <f t="array" aca="1" ref="Z252" ca="1">INDIRECT($A$1&amp;Z$1&amp;$A252)</f>
        <v>0</v>
      </c>
      <c r="AA252" cm="1">
        <f t="array" aca="1" ref="AA252" ca="1">INDIRECT($A$1&amp;AA$1&amp;$A252)</f>
        <v>0</v>
      </c>
      <c r="AB252" cm="1">
        <f t="array" aca="1" ref="AB252" ca="1">INDIRECT($A$1&amp;AB$1&amp;$A252)</f>
        <v>0</v>
      </c>
      <c r="AC252" cm="1">
        <f t="array" aca="1" ref="AC252" ca="1">INDIRECT($A$1&amp;AC$1&amp;$A252)</f>
        <v>0</v>
      </c>
      <c r="AD252" cm="1">
        <f t="array" aca="1" ref="AD252" ca="1">INDIRECT($A$1&amp;AD$1&amp;$A252)</f>
        <v>0</v>
      </c>
      <c r="AE252" cm="1">
        <f t="array" aca="1" ref="AE252" ca="1">INDIRECT($A$1&amp;AE$1&amp;$A252)</f>
        <v>0</v>
      </c>
      <c r="AF252" cm="1">
        <f t="array" aca="1" ref="AF252" ca="1">INDIRECT($A$1&amp;AF$1&amp;$A252)</f>
        <v>0</v>
      </c>
      <c r="AG252" cm="1">
        <f t="array" aca="1" ref="AG252" ca="1">INDIRECT($A$1&amp;AG$1&amp;$A252)</f>
        <v>0</v>
      </c>
      <c r="AH252" cm="1">
        <f t="array" aca="1" ref="AH252" ca="1">INDIRECT($A$1&amp;AH$1&amp;$A252)</f>
        <v>0</v>
      </c>
      <c r="AI252" cm="1">
        <f t="array" aca="1" ref="AI252" ca="1">INDIRECT($A$1&amp;AI$1&amp;$A252)</f>
        <v>0</v>
      </c>
      <c r="AJ252" cm="1">
        <f t="array" aca="1" ref="AJ252" ca="1">INDIRECT($A$1&amp;AJ$1&amp;$A252)</f>
        <v>0</v>
      </c>
      <c r="AK252" cm="1">
        <f t="array" aca="1" ref="AK252" ca="1">INDIRECT($A$1&amp;AK$1&amp;$A252)</f>
        <v>0</v>
      </c>
      <c r="AM252">
        <f t="shared" ca="1" si="46"/>
        <v>0</v>
      </c>
      <c r="AN252">
        <f t="shared" ca="1" si="46"/>
        <v>0</v>
      </c>
      <c r="AO252">
        <f t="shared" ca="1" si="46"/>
        <v>0</v>
      </c>
      <c r="AP252">
        <f t="shared" ca="1" si="46"/>
        <v>0</v>
      </c>
      <c r="AQ252">
        <f t="shared" ca="1" si="46"/>
        <v>0</v>
      </c>
      <c r="AR252">
        <f t="shared" ca="1" si="46"/>
        <v>0</v>
      </c>
      <c r="AS252">
        <f t="shared" ca="1" si="46"/>
        <v>0</v>
      </c>
      <c r="AU252" cm="1">
        <f t="array" aca="1" ref="AU252" ca="1">INDIRECT($A$1&amp;AU$1&amp;$A252)</f>
        <v>0</v>
      </c>
      <c r="AV252" cm="1">
        <f t="array" aca="1" ref="AV252" ca="1">INDIRECT($A$1&amp;AV$1&amp;$A252)</f>
        <v>0</v>
      </c>
      <c r="AW252" cm="1">
        <f t="array" aca="1" ref="AW252" ca="1">INDIRECT($A$1&amp;AW$1&amp;$A252)</f>
        <v>0</v>
      </c>
      <c r="AX252" cm="1">
        <f t="array" aca="1" ref="AX252" ca="1">INDIRECT($A$1&amp;AX$1&amp;$A252)</f>
        <v>0</v>
      </c>
      <c r="AY252" cm="1">
        <f t="array" aca="1" ref="AY252" ca="1">INDIRECT($A$1&amp;AY$1&amp;$A252)</f>
        <v>0</v>
      </c>
      <c r="AZ252" cm="1">
        <f t="array" aca="1" ref="AZ252" ca="1">INDIRECT($A$1&amp;AZ$1&amp;$A252)</f>
        <v>0</v>
      </c>
      <c r="BA252" cm="1">
        <f t="array" aca="1" ref="BA252" ca="1">INDIRECT($A$1&amp;BA$1&amp;$A252)</f>
        <v>0</v>
      </c>
      <c r="BB252" cm="1">
        <f t="array" aca="1" ref="BB252" ca="1">INDIRECT($A$1&amp;BB$1&amp;$A252)</f>
        <v>0</v>
      </c>
      <c r="BC252" cm="1">
        <f t="array" aca="1" ref="BC252" ca="1">INDIRECT($A$1&amp;BC$1&amp;$A252)</f>
        <v>0</v>
      </c>
      <c r="BD252" cm="1">
        <f t="array" aca="1" ref="BD252" ca="1">INDIRECT($A$1&amp;BD$1&amp;$A252)</f>
        <v>0</v>
      </c>
      <c r="BE252" cm="1">
        <f t="array" aca="1" ref="BE252" ca="1">INDIRECT($A$1&amp;BE$1&amp;$A252)</f>
        <v>0</v>
      </c>
      <c r="BF252" cm="1">
        <f t="array" aca="1" ref="BF252" ca="1">INDIRECT($A$1&amp;BF$1&amp;$A252)</f>
        <v>0</v>
      </c>
      <c r="BG252" cm="1">
        <f t="array" aca="1" ref="BG252" ca="1">INDIRECT($A$1&amp;BG$1&amp;$A252)</f>
        <v>0</v>
      </c>
      <c r="BH252" cm="1">
        <f t="array" aca="1" ref="BH252" ca="1">INDIRECT($A$1&amp;BH$1&amp;$A252)</f>
        <v>0</v>
      </c>
      <c r="BI252" cm="1">
        <f t="array" aca="1" ref="BI252" ca="1">INDIRECT($A$1&amp;BI$1&amp;$A252)</f>
        <v>0</v>
      </c>
      <c r="BJ252" cm="1">
        <f t="array" aca="1" ref="BJ252" ca="1">INDIRECT($A$1&amp;BJ$1&amp;$A252)</f>
        <v>0</v>
      </c>
      <c r="BK252" cm="1">
        <f t="array" aca="1" ref="BK252" ca="1">INDIRECT($A$1&amp;BK$1&amp;$A252)</f>
        <v>0</v>
      </c>
      <c r="BL252" cm="1">
        <f t="array" aca="1" ref="BL252" ca="1">INDIRECT($A$1&amp;BL$1&amp;$A252)</f>
        <v>0</v>
      </c>
      <c r="BM252" cm="1">
        <f t="array" aca="1" ref="BM252" ca="1">INDIRECT($A$1&amp;BM$1&amp;$A252)</f>
        <v>0</v>
      </c>
      <c r="BN252" cm="1">
        <f t="array" aca="1" ref="BN252" ca="1">INDIRECT($A$1&amp;BN$1&amp;$A252)</f>
        <v>0</v>
      </c>
      <c r="BO252" cm="1">
        <f t="array" aca="1" ref="BO252" ca="1">INDIRECT($A$1&amp;BO$1&amp;$A252)</f>
        <v>0</v>
      </c>
      <c r="BP252" cm="1">
        <f t="array" aca="1" ref="BP252" ca="1">INDIRECT($A$1&amp;BP$1&amp;$A252)</f>
        <v>0</v>
      </c>
      <c r="BQ252" cm="1">
        <f t="array" aca="1" ref="BQ252" ca="1">INDIRECT($A$1&amp;BQ$1&amp;$A252)</f>
        <v>0</v>
      </c>
      <c r="BR252" cm="1">
        <f t="array" aca="1" ref="BR252" ca="1">INDIRECT($A$1&amp;BR$1&amp;$A252)</f>
        <v>0</v>
      </c>
      <c r="BS252" cm="1">
        <f t="array" aca="1" ref="BS252" ca="1">INDIRECT($A$1&amp;BS$1&amp;$A252)</f>
        <v>0</v>
      </c>
      <c r="BT252" cm="1">
        <f t="array" aca="1" ref="BT252" ca="1">INDIRECT($A$1&amp;BT$1&amp;$A252)</f>
        <v>0</v>
      </c>
      <c r="BU252" cm="1">
        <f t="array" aca="1" ref="BU252" ca="1">INDIRECT($A$1&amp;BU$1&amp;$A252)</f>
        <v>0</v>
      </c>
    </row>
    <row r="253" spans="1:73" x14ac:dyDescent="0.35">
      <c r="A253" s="65">
        <f t="shared" si="33"/>
        <v>238</v>
      </c>
      <c r="C253" cm="1">
        <f t="array" aca="1" ref="C253" ca="1">INDIRECT($A$1&amp;C$1&amp;$A253)</f>
        <v>0</v>
      </c>
      <c r="D253">
        <f t="shared" ca="1" si="48"/>
        <v>0</v>
      </c>
      <c r="E253">
        <f t="shared" ca="1" si="48"/>
        <v>0</v>
      </c>
      <c r="F253">
        <f t="shared" ca="1" si="48"/>
        <v>0</v>
      </c>
      <c r="G253">
        <f t="shared" ca="1" si="48"/>
        <v>0</v>
      </c>
      <c r="H253">
        <f t="shared" ca="1" si="48"/>
        <v>0</v>
      </c>
      <c r="I253">
        <f t="shared" ca="1" si="48"/>
        <v>0</v>
      </c>
      <c r="J253">
        <f t="shared" ca="1" si="48"/>
        <v>0</v>
      </c>
      <c r="K253">
        <f t="shared" ca="1" si="48"/>
        <v>0</v>
      </c>
      <c r="L253">
        <f t="shared" ca="1" si="48"/>
        <v>0</v>
      </c>
      <c r="M253">
        <f t="shared" ca="1" si="48"/>
        <v>0</v>
      </c>
      <c r="N253">
        <f t="shared" ca="1" si="48"/>
        <v>0</v>
      </c>
      <c r="P253" cm="1">
        <f t="array" aca="1" ref="P253" ca="1">INDIRECT($A$1&amp;P$1&amp;$A253)</f>
        <v>0</v>
      </c>
      <c r="Q253" cm="1">
        <f t="array" aca="1" ref="Q253" ca="1">INDIRECT($A$1&amp;Q$1&amp;$A253)</f>
        <v>0</v>
      </c>
      <c r="R253" cm="1">
        <f t="array" aca="1" ref="R253" ca="1">INDIRECT($A$1&amp;R$1&amp;$A253)</f>
        <v>0</v>
      </c>
      <c r="S253" cm="1">
        <f t="array" aca="1" ref="S253" ca="1">INDIRECT($A$1&amp;S$1&amp;$A253)</f>
        <v>0</v>
      </c>
      <c r="T253" cm="1">
        <f t="array" aca="1" ref="T253" ca="1">INDIRECT($A$1&amp;T$1&amp;$A253)</f>
        <v>0</v>
      </c>
      <c r="U253" cm="1">
        <f t="array" aca="1" ref="U253" ca="1">INDIRECT($A$1&amp;U$1&amp;$A253)</f>
        <v>0</v>
      </c>
      <c r="V253" cm="1">
        <f t="array" aca="1" ref="V253" ca="1">INDIRECT($A$1&amp;V$1&amp;$A253)</f>
        <v>0</v>
      </c>
      <c r="W253" cm="1">
        <f t="array" aca="1" ref="W253" ca="1">INDIRECT($A$1&amp;W$1&amp;$A253)</f>
        <v>0</v>
      </c>
      <c r="X253" cm="1">
        <f t="array" aca="1" ref="X253" ca="1">INDIRECT($A$1&amp;X$1&amp;$A253)</f>
        <v>0</v>
      </c>
      <c r="Y253" cm="1">
        <f t="array" aca="1" ref="Y253" ca="1">INDIRECT($A$1&amp;Y$1&amp;$A253)</f>
        <v>0</v>
      </c>
      <c r="Z253" cm="1">
        <f t="array" aca="1" ref="Z253" ca="1">INDIRECT($A$1&amp;Z$1&amp;$A253)</f>
        <v>0</v>
      </c>
      <c r="AA253" cm="1">
        <f t="array" aca="1" ref="AA253" ca="1">INDIRECT($A$1&amp;AA$1&amp;$A253)</f>
        <v>0</v>
      </c>
      <c r="AB253" cm="1">
        <f t="array" aca="1" ref="AB253" ca="1">INDIRECT($A$1&amp;AB$1&amp;$A253)</f>
        <v>0</v>
      </c>
      <c r="AC253" cm="1">
        <f t="array" aca="1" ref="AC253" ca="1">INDIRECT($A$1&amp;AC$1&amp;$A253)</f>
        <v>0</v>
      </c>
      <c r="AD253" cm="1">
        <f t="array" aca="1" ref="AD253" ca="1">INDIRECT($A$1&amp;AD$1&amp;$A253)</f>
        <v>0</v>
      </c>
      <c r="AE253" cm="1">
        <f t="array" aca="1" ref="AE253" ca="1">INDIRECT($A$1&amp;AE$1&amp;$A253)</f>
        <v>0</v>
      </c>
      <c r="AF253" cm="1">
        <f t="array" aca="1" ref="AF253" ca="1">INDIRECT($A$1&amp;AF$1&amp;$A253)</f>
        <v>0</v>
      </c>
      <c r="AG253" cm="1">
        <f t="array" aca="1" ref="AG253" ca="1">INDIRECT($A$1&amp;AG$1&amp;$A253)</f>
        <v>0</v>
      </c>
      <c r="AH253" cm="1">
        <f t="array" aca="1" ref="AH253" ca="1">INDIRECT($A$1&amp;AH$1&amp;$A253)</f>
        <v>0</v>
      </c>
      <c r="AI253" cm="1">
        <f t="array" aca="1" ref="AI253" ca="1">INDIRECT($A$1&amp;AI$1&amp;$A253)</f>
        <v>0</v>
      </c>
      <c r="AJ253" cm="1">
        <f t="array" aca="1" ref="AJ253" ca="1">INDIRECT($A$1&amp;AJ$1&amp;$A253)</f>
        <v>0</v>
      </c>
      <c r="AK253" cm="1">
        <f t="array" aca="1" ref="AK253" ca="1">INDIRECT($A$1&amp;AK$1&amp;$A253)</f>
        <v>0</v>
      </c>
      <c r="AM253">
        <f t="shared" ca="1" si="46"/>
        <v>0</v>
      </c>
      <c r="AN253">
        <f t="shared" ca="1" si="46"/>
        <v>0</v>
      </c>
      <c r="AO253">
        <f t="shared" ca="1" si="46"/>
        <v>0</v>
      </c>
      <c r="AP253">
        <f t="shared" ca="1" si="46"/>
        <v>0</v>
      </c>
      <c r="AQ253">
        <f t="shared" ca="1" si="46"/>
        <v>0</v>
      </c>
      <c r="AR253">
        <f t="shared" ca="1" si="46"/>
        <v>0</v>
      </c>
      <c r="AS253">
        <f t="shared" ca="1" si="46"/>
        <v>0</v>
      </c>
      <c r="AU253" cm="1">
        <f t="array" aca="1" ref="AU253" ca="1">INDIRECT($A$1&amp;AU$1&amp;$A253)</f>
        <v>0</v>
      </c>
      <c r="AV253" cm="1">
        <f t="array" aca="1" ref="AV253" ca="1">INDIRECT($A$1&amp;AV$1&amp;$A253)</f>
        <v>0</v>
      </c>
      <c r="AW253" cm="1">
        <f t="array" aca="1" ref="AW253" ca="1">INDIRECT($A$1&amp;AW$1&amp;$A253)</f>
        <v>0</v>
      </c>
      <c r="AX253" cm="1">
        <f t="array" aca="1" ref="AX253" ca="1">INDIRECT($A$1&amp;AX$1&amp;$A253)</f>
        <v>0</v>
      </c>
      <c r="AY253" cm="1">
        <f t="array" aca="1" ref="AY253" ca="1">INDIRECT($A$1&amp;AY$1&amp;$A253)</f>
        <v>0</v>
      </c>
      <c r="AZ253" cm="1">
        <f t="array" aca="1" ref="AZ253" ca="1">INDIRECT($A$1&amp;AZ$1&amp;$A253)</f>
        <v>0</v>
      </c>
      <c r="BA253" cm="1">
        <f t="array" aca="1" ref="BA253" ca="1">INDIRECT($A$1&amp;BA$1&amp;$A253)</f>
        <v>0</v>
      </c>
      <c r="BB253" cm="1">
        <f t="array" aca="1" ref="BB253" ca="1">INDIRECT($A$1&amp;BB$1&amp;$A253)</f>
        <v>0</v>
      </c>
      <c r="BC253" cm="1">
        <f t="array" aca="1" ref="BC253" ca="1">INDIRECT($A$1&amp;BC$1&amp;$A253)</f>
        <v>0</v>
      </c>
      <c r="BD253" cm="1">
        <f t="array" aca="1" ref="BD253" ca="1">INDIRECT($A$1&amp;BD$1&amp;$A253)</f>
        <v>0</v>
      </c>
      <c r="BE253" cm="1">
        <f t="array" aca="1" ref="BE253" ca="1">INDIRECT($A$1&amp;BE$1&amp;$A253)</f>
        <v>0</v>
      </c>
      <c r="BF253" cm="1">
        <f t="array" aca="1" ref="BF253" ca="1">INDIRECT($A$1&amp;BF$1&amp;$A253)</f>
        <v>0</v>
      </c>
      <c r="BG253" cm="1">
        <f t="array" aca="1" ref="BG253" ca="1">INDIRECT($A$1&amp;BG$1&amp;$A253)</f>
        <v>0</v>
      </c>
      <c r="BH253" cm="1">
        <f t="array" aca="1" ref="BH253" ca="1">INDIRECT($A$1&amp;BH$1&amp;$A253)</f>
        <v>0</v>
      </c>
      <c r="BI253" cm="1">
        <f t="array" aca="1" ref="BI253" ca="1">INDIRECT($A$1&amp;BI$1&amp;$A253)</f>
        <v>0</v>
      </c>
      <c r="BJ253" cm="1">
        <f t="array" aca="1" ref="BJ253" ca="1">INDIRECT($A$1&amp;BJ$1&amp;$A253)</f>
        <v>0</v>
      </c>
      <c r="BK253" cm="1">
        <f t="array" aca="1" ref="BK253" ca="1">INDIRECT($A$1&amp;BK$1&amp;$A253)</f>
        <v>0</v>
      </c>
      <c r="BL253" cm="1">
        <f t="array" aca="1" ref="BL253" ca="1">INDIRECT($A$1&amp;BL$1&amp;$A253)</f>
        <v>0</v>
      </c>
      <c r="BM253" cm="1">
        <f t="array" aca="1" ref="BM253" ca="1">INDIRECT($A$1&amp;BM$1&amp;$A253)</f>
        <v>0</v>
      </c>
      <c r="BN253" cm="1">
        <f t="array" aca="1" ref="BN253" ca="1">INDIRECT($A$1&amp;BN$1&amp;$A253)</f>
        <v>0</v>
      </c>
      <c r="BO253" cm="1">
        <f t="array" aca="1" ref="BO253" ca="1">INDIRECT($A$1&amp;BO$1&amp;$A253)</f>
        <v>0</v>
      </c>
      <c r="BP253" cm="1">
        <f t="array" aca="1" ref="BP253" ca="1">INDIRECT($A$1&amp;BP$1&amp;$A253)</f>
        <v>0</v>
      </c>
      <c r="BQ253" cm="1">
        <f t="array" aca="1" ref="BQ253" ca="1">INDIRECT($A$1&amp;BQ$1&amp;$A253)</f>
        <v>0</v>
      </c>
      <c r="BR253" cm="1">
        <f t="array" aca="1" ref="BR253" ca="1">INDIRECT($A$1&amp;BR$1&amp;$A253)</f>
        <v>0</v>
      </c>
      <c r="BS253" cm="1">
        <f t="array" aca="1" ref="BS253" ca="1">INDIRECT($A$1&amp;BS$1&amp;$A253)</f>
        <v>0</v>
      </c>
      <c r="BT253" cm="1">
        <f t="array" aca="1" ref="BT253" ca="1">INDIRECT($A$1&amp;BT$1&amp;$A253)</f>
        <v>0</v>
      </c>
      <c r="BU253" cm="1">
        <f t="array" aca="1" ref="BU253" ca="1">INDIRECT($A$1&amp;BU$1&amp;$A253)</f>
        <v>0</v>
      </c>
    </row>
    <row r="254" spans="1:73" x14ac:dyDescent="0.35">
      <c r="A254" s="65">
        <f t="shared" si="33"/>
        <v>239</v>
      </c>
      <c r="C254" cm="1">
        <f t="array" aca="1" ref="C254" ca="1">INDIRECT($A$1&amp;C$1&amp;$A254)</f>
        <v>0</v>
      </c>
      <c r="D254">
        <f t="shared" ca="1" si="48"/>
        <v>0</v>
      </c>
      <c r="E254">
        <f t="shared" ca="1" si="48"/>
        <v>0</v>
      </c>
      <c r="F254">
        <f t="shared" ca="1" si="48"/>
        <v>0</v>
      </c>
      <c r="G254">
        <f t="shared" ca="1" si="48"/>
        <v>0</v>
      </c>
      <c r="H254">
        <f t="shared" ca="1" si="48"/>
        <v>0</v>
      </c>
      <c r="I254">
        <f t="shared" ca="1" si="48"/>
        <v>0</v>
      </c>
      <c r="J254">
        <f t="shared" ca="1" si="48"/>
        <v>0</v>
      </c>
      <c r="K254">
        <f t="shared" ca="1" si="48"/>
        <v>0</v>
      </c>
      <c r="L254">
        <f t="shared" ca="1" si="48"/>
        <v>0</v>
      </c>
      <c r="M254">
        <f t="shared" ca="1" si="48"/>
        <v>0</v>
      </c>
      <c r="N254">
        <f t="shared" ca="1" si="48"/>
        <v>0</v>
      </c>
      <c r="P254" cm="1">
        <f t="array" aca="1" ref="P254" ca="1">INDIRECT($A$1&amp;P$1&amp;$A254)</f>
        <v>0</v>
      </c>
      <c r="Q254" cm="1">
        <f t="array" aca="1" ref="Q254" ca="1">INDIRECT($A$1&amp;Q$1&amp;$A254)</f>
        <v>0</v>
      </c>
      <c r="R254" cm="1">
        <f t="array" aca="1" ref="R254" ca="1">INDIRECT($A$1&amp;R$1&amp;$A254)</f>
        <v>0</v>
      </c>
      <c r="S254" cm="1">
        <f t="array" aca="1" ref="S254" ca="1">INDIRECT($A$1&amp;S$1&amp;$A254)</f>
        <v>0</v>
      </c>
      <c r="T254" cm="1">
        <f t="array" aca="1" ref="T254" ca="1">INDIRECT($A$1&amp;T$1&amp;$A254)</f>
        <v>0</v>
      </c>
      <c r="U254" cm="1">
        <f t="array" aca="1" ref="U254" ca="1">INDIRECT($A$1&amp;U$1&amp;$A254)</f>
        <v>0</v>
      </c>
      <c r="V254" cm="1">
        <f t="array" aca="1" ref="V254" ca="1">INDIRECT($A$1&amp;V$1&amp;$A254)</f>
        <v>0</v>
      </c>
      <c r="W254" cm="1">
        <f t="array" aca="1" ref="W254" ca="1">INDIRECT($A$1&amp;W$1&amp;$A254)</f>
        <v>0</v>
      </c>
      <c r="X254" cm="1">
        <f t="array" aca="1" ref="X254" ca="1">INDIRECT($A$1&amp;X$1&amp;$A254)</f>
        <v>0</v>
      </c>
      <c r="Y254" cm="1">
        <f t="array" aca="1" ref="Y254" ca="1">INDIRECT($A$1&amp;Y$1&amp;$A254)</f>
        <v>0</v>
      </c>
      <c r="Z254" cm="1">
        <f t="array" aca="1" ref="Z254" ca="1">INDIRECT($A$1&amp;Z$1&amp;$A254)</f>
        <v>0</v>
      </c>
      <c r="AA254" cm="1">
        <f t="array" aca="1" ref="AA254" ca="1">INDIRECT($A$1&amp;AA$1&amp;$A254)</f>
        <v>0</v>
      </c>
      <c r="AB254" cm="1">
        <f t="array" aca="1" ref="AB254" ca="1">INDIRECT($A$1&amp;AB$1&amp;$A254)</f>
        <v>0</v>
      </c>
      <c r="AC254" cm="1">
        <f t="array" aca="1" ref="AC254" ca="1">INDIRECT($A$1&amp;AC$1&amp;$A254)</f>
        <v>0</v>
      </c>
      <c r="AD254" cm="1">
        <f t="array" aca="1" ref="AD254" ca="1">INDIRECT($A$1&amp;AD$1&amp;$A254)</f>
        <v>0</v>
      </c>
      <c r="AE254" cm="1">
        <f t="array" aca="1" ref="AE254" ca="1">INDIRECT($A$1&amp;AE$1&amp;$A254)</f>
        <v>0</v>
      </c>
      <c r="AF254" cm="1">
        <f t="array" aca="1" ref="AF254" ca="1">INDIRECT($A$1&amp;AF$1&amp;$A254)</f>
        <v>0</v>
      </c>
      <c r="AG254" cm="1">
        <f t="array" aca="1" ref="AG254" ca="1">INDIRECT($A$1&amp;AG$1&amp;$A254)</f>
        <v>0</v>
      </c>
      <c r="AH254" cm="1">
        <f t="array" aca="1" ref="AH254" ca="1">INDIRECT($A$1&amp;AH$1&amp;$A254)</f>
        <v>0</v>
      </c>
      <c r="AI254" cm="1">
        <f t="array" aca="1" ref="AI254" ca="1">INDIRECT($A$1&amp;AI$1&amp;$A254)</f>
        <v>0</v>
      </c>
      <c r="AJ254" cm="1">
        <f t="array" aca="1" ref="AJ254" ca="1">INDIRECT($A$1&amp;AJ$1&amp;$A254)</f>
        <v>0</v>
      </c>
      <c r="AK254" cm="1">
        <f t="array" aca="1" ref="AK254" ca="1">INDIRECT($A$1&amp;AK$1&amp;$A254)</f>
        <v>0</v>
      </c>
      <c r="AM254">
        <f t="shared" ca="1" si="46"/>
        <v>0</v>
      </c>
      <c r="AN254">
        <f t="shared" ca="1" si="46"/>
        <v>0</v>
      </c>
      <c r="AO254">
        <f t="shared" ca="1" si="46"/>
        <v>0</v>
      </c>
      <c r="AP254">
        <f t="shared" ca="1" si="46"/>
        <v>0</v>
      </c>
      <c r="AQ254">
        <f t="shared" ca="1" si="46"/>
        <v>0</v>
      </c>
      <c r="AR254">
        <f t="shared" ca="1" si="46"/>
        <v>0</v>
      </c>
      <c r="AS254">
        <f t="shared" ca="1" si="46"/>
        <v>0</v>
      </c>
      <c r="AU254" cm="1">
        <f t="array" aca="1" ref="AU254" ca="1">INDIRECT($A$1&amp;AU$1&amp;$A254)</f>
        <v>0</v>
      </c>
      <c r="AV254" cm="1">
        <f t="array" aca="1" ref="AV254" ca="1">INDIRECT($A$1&amp;AV$1&amp;$A254)</f>
        <v>0</v>
      </c>
      <c r="AW254" cm="1">
        <f t="array" aca="1" ref="AW254" ca="1">INDIRECT($A$1&amp;AW$1&amp;$A254)</f>
        <v>0</v>
      </c>
      <c r="AX254" cm="1">
        <f t="array" aca="1" ref="AX254" ca="1">INDIRECT($A$1&amp;AX$1&amp;$A254)</f>
        <v>0</v>
      </c>
      <c r="AY254" cm="1">
        <f t="array" aca="1" ref="AY254" ca="1">INDIRECT($A$1&amp;AY$1&amp;$A254)</f>
        <v>0</v>
      </c>
      <c r="AZ254" cm="1">
        <f t="array" aca="1" ref="AZ254" ca="1">INDIRECT($A$1&amp;AZ$1&amp;$A254)</f>
        <v>0</v>
      </c>
      <c r="BA254" cm="1">
        <f t="array" aca="1" ref="BA254" ca="1">INDIRECT($A$1&amp;BA$1&amp;$A254)</f>
        <v>0</v>
      </c>
      <c r="BB254" cm="1">
        <f t="array" aca="1" ref="BB254" ca="1">INDIRECT($A$1&amp;BB$1&amp;$A254)</f>
        <v>0</v>
      </c>
      <c r="BC254" cm="1">
        <f t="array" aca="1" ref="BC254" ca="1">INDIRECT($A$1&amp;BC$1&amp;$A254)</f>
        <v>0</v>
      </c>
      <c r="BD254" cm="1">
        <f t="array" aca="1" ref="BD254" ca="1">INDIRECT($A$1&amp;BD$1&amp;$A254)</f>
        <v>0</v>
      </c>
      <c r="BE254" cm="1">
        <f t="array" aca="1" ref="BE254" ca="1">INDIRECT($A$1&amp;BE$1&amp;$A254)</f>
        <v>0</v>
      </c>
      <c r="BF254" cm="1">
        <f t="array" aca="1" ref="BF254" ca="1">INDIRECT($A$1&amp;BF$1&amp;$A254)</f>
        <v>0</v>
      </c>
      <c r="BG254" cm="1">
        <f t="array" aca="1" ref="BG254" ca="1">INDIRECT($A$1&amp;BG$1&amp;$A254)</f>
        <v>0</v>
      </c>
      <c r="BH254" cm="1">
        <f t="array" aca="1" ref="BH254" ca="1">INDIRECT($A$1&amp;BH$1&amp;$A254)</f>
        <v>0</v>
      </c>
      <c r="BI254" cm="1">
        <f t="array" aca="1" ref="BI254" ca="1">INDIRECT($A$1&amp;BI$1&amp;$A254)</f>
        <v>0</v>
      </c>
      <c r="BJ254" cm="1">
        <f t="array" aca="1" ref="BJ254" ca="1">INDIRECT($A$1&amp;BJ$1&amp;$A254)</f>
        <v>0</v>
      </c>
      <c r="BK254" cm="1">
        <f t="array" aca="1" ref="BK254" ca="1">INDIRECT($A$1&amp;BK$1&amp;$A254)</f>
        <v>0</v>
      </c>
      <c r="BL254" cm="1">
        <f t="array" aca="1" ref="BL254" ca="1">INDIRECT($A$1&amp;BL$1&amp;$A254)</f>
        <v>0</v>
      </c>
      <c r="BM254" cm="1">
        <f t="array" aca="1" ref="BM254" ca="1">INDIRECT($A$1&amp;BM$1&amp;$A254)</f>
        <v>0</v>
      </c>
      <c r="BN254" cm="1">
        <f t="array" aca="1" ref="BN254" ca="1">INDIRECT($A$1&amp;BN$1&amp;$A254)</f>
        <v>0</v>
      </c>
      <c r="BO254" cm="1">
        <f t="array" aca="1" ref="BO254" ca="1">INDIRECT($A$1&amp;BO$1&amp;$A254)</f>
        <v>0</v>
      </c>
      <c r="BP254" cm="1">
        <f t="array" aca="1" ref="BP254" ca="1">INDIRECT($A$1&amp;BP$1&amp;$A254)</f>
        <v>0</v>
      </c>
      <c r="BQ254" cm="1">
        <f t="array" aca="1" ref="BQ254" ca="1">INDIRECT($A$1&amp;BQ$1&amp;$A254)</f>
        <v>0</v>
      </c>
      <c r="BR254" cm="1">
        <f t="array" aca="1" ref="BR254" ca="1">INDIRECT($A$1&amp;BR$1&amp;$A254)</f>
        <v>0</v>
      </c>
      <c r="BS254" cm="1">
        <f t="array" aca="1" ref="BS254" ca="1">INDIRECT($A$1&amp;BS$1&amp;$A254)</f>
        <v>0</v>
      </c>
      <c r="BT254" cm="1">
        <f t="array" aca="1" ref="BT254" ca="1">INDIRECT($A$1&amp;BT$1&amp;$A254)</f>
        <v>0</v>
      </c>
      <c r="BU254" cm="1">
        <f t="array" aca="1" ref="BU254" ca="1">INDIRECT($A$1&amp;BU$1&amp;$A254)</f>
        <v>0</v>
      </c>
    </row>
    <row r="255" spans="1:73" x14ac:dyDescent="0.35">
      <c r="A255" s="65">
        <f t="shared" si="33"/>
        <v>240</v>
      </c>
      <c r="C255" cm="1">
        <f t="array" aca="1" ref="C255" ca="1">INDIRECT($A$1&amp;C$1&amp;$A255)</f>
        <v>0</v>
      </c>
      <c r="D255">
        <f t="shared" ca="1" si="48"/>
        <v>0</v>
      </c>
      <c r="E255">
        <f t="shared" ca="1" si="48"/>
        <v>0</v>
      </c>
      <c r="F255">
        <f t="shared" ca="1" si="48"/>
        <v>0</v>
      </c>
      <c r="G255">
        <f t="shared" ca="1" si="48"/>
        <v>0</v>
      </c>
      <c r="H255">
        <f t="shared" ca="1" si="48"/>
        <v>0</v>
      </c>
      <c r="I255">
        <f t="shared" ca="1" si="48"/>
        <v>0</v>
      </c>
      <c r="J255">
        <f t="shared" ca="1" si="48"/>
        <v>0</v>
      </c>
      <c r="K255">
        <f t="shared" ca="1" si="48"/>
        <v>0</v>
      </c>
      <c r="L255">
        <f t="shared" ca="1" si="48"/>
        <v>0</v>
      </c>
      <c r="M255">
        <f t="shared" ca="1" si="48"/>
        <v>0</v>
      </c>
      <c r="N255">
        <f t="shared" ca="1" si="48"/>
        <v>0</v>
      </c>
      <c r="P255" cm="1">
        <f t="array" aca="1" ref="P255" ca="1">INDIRECT($A$1&amp;P$1&amp;$A255)</f>
        <v>0</v>
      </c>
      <c r="Q255" cm="1">
        <f t="array" aca="1" ref="Q255" ca="1">INDIRECT($A$1&amp;Q$1&amp;$A255)</f>
        <v>0</v>
      </c>
      <c r="R255" cm="1">
        <f t="array" aca="1" ref="R255" ca="1">INDIRECT($A$1&amp;R$1&amp;$A255)</f>
        <v>0</v>
      </c>
      <c r="S255" cm="1">
        <f t="array" aca="1" ref="S255" ca="1">INDIRECT($A$1&amp;S$1&amp;$A255)</f>
        <v>0</v>
      </c>
      <c r="T255" cm="1">
        <f t="array" aca="1" ref="T255" ca="1">INDIRECT($A$1&amp;T$1&amp;$A255)</f>
        <v>0</v>
      </c>
      <c r="U255" cm="1">
        <f t="array" aca="1" ref="U255" ca="1">INDIRECT($A$1&amp;U$1&amp;$A255)</f>
        <v>0</v>
      </c>
      <c r="V255" cm="1">
        <f t="array" aca="1" ref="V255" ca="1">INDIRECT($A$1&amp;V$1&amp;$A255)</f>
        <v>0</v>
      </c>
      <c r="W255" cm="1">
        <f t="array" aca="1" ref="W255" ca="1">INDIRECT($A$1&amp;W$1&amp;$A255)</f>
        <v>0</v>
      </c>
      <c r="X255" cm="1">
        <f t="array" aca="1" ref="X255" ca="1">INDIRECT($A$1&amp;X$1&amp;$A255)</f>
        <v>0</v>
      </c>
      <c r="Y255" cm="1">
        <f t="array" aca="1" ref="Y255" ca="1">INDIRECT($A$1&amp;Y$1&amp;$A255)</f>
        <v>0</v>
      </c>
      <c r="Z255" cm="1">
        <f t="array" aca="1" ref="Z255" ca="1">INDIRECT($A$1&amp;Z$1&amp;$A255)</f>
        <v>0</v>
      </c>
      <c r="AA255" cm="1">
        <f t="array" aca="1" ref="AA255" ca="1">INDIRECT($A$1&amp;AA$1&amp;$A255)</f>
        <v>0</v>
      </c>
      <c r="AB255" cm="1">
        <f t="array" aca="1" ref="AB255" ca="1">INDIRECT($A$1&amp;AB$1&amp;$A255)</f>
        <v>0</v>
      </c>
      <c r="AC255" cm="1">
        <f t="array" aca="1" ref="AC255" ca="1">INDIRECT($A$1&amp;AC$1&amp;$A255)</f>
        <v>0</v>
      </c>
      <c r="AD255" cm="1">
        <f t="array" aca="1" ref="AD255" ca="1">INDIRECT($A$1&amp;AD$1&amp;$A255)</f>
        <v>0</v>
      </c>
      <c r="AE255" cm="1">
        <f t="array" aca="1" ref="AE255" ca="1">INDIRECT($A$1&amp;AE$1&amp;$A255)</f>
        <v>0</v>
      </c>
      <c r="AF255" cm="1">
        <f t="array" aca="1" ref="AF255" ca="1">INDIRECT($A$1&amp;AF$1&amp;$A255)</f>
        <v>0</v>
      </c>
      <c r="AG255" cm="1">
        <f t="array" aca="1" ref="AG255" ca="1">INDIRECT($A$1&amp;AG$1&amp;$A255)</f>
        <v>0</v>
      </c>
      <c r="AH255" cm="1">
        <f t="array" aca="1" ref="AH255" ca="1">INDIRECT($A$1&amp;AH$1&amp;$A255)</f>
        <v>0</v>
      </c>
      <c r="AI255" cm="1">
        <f t="array" aca="1" ref="AI255" ca="1">INDIRECT($A$1&amp;AI$1&amp;$A255)</f>
        <v>0</v>
      </c>
      <c r="AJ255" cm="1">
        <f t="array" aca="1" ref="AJ255" ca="1">INDIRECT($A$1&amp;AJ$1&amp;$A255)</f>
        <v>0</v>
      </c>
      <c r="AK255" cm="1">
        <f t="array" aca="1" ref="AK255" ca="1">INDIRECT($A$1&amp;AK$1&amp;$A255)</f>
        <v>0</v>
      </c>
      <c r="AM255">
        <f t="shared" ca="1" si="46"/>
        <v>0</v>
      </c>
      <c r="AN255">
        <f t="shared" ca="1" si="46"/>
        <v>0</v>
      </c>
      <c r="AO255">
        <f t="shared" ca="1" si="46"/>
        <v>0</v>
      </c>
      <c r="AP255">
        <f t="shared" ca="1" si="46"/>
        <v>0</v>
      </c>
      <c r="AQ255">
        <f t="shared" ca="1" si="46"/>
        <v>0</v>
      </c>
      <c r="AR255">
        <f t="shared" ca="1" si="46"/>
        <v>0</v>
      </c>
      <c r="AS255">
        <f t="shared" ca="1" si="46"/>
        <v>0</v>
      </c>
      <c r="AU255" cm="1">
        <f t="array" aca="1" ref="AU255" ca="1">INDIRECT($A$1&amp;AU$1&amp;$A255)</f>
        <v>0</v>
      </c>
      <c r="AV255" cm="1">
        <f t="array" aca="1" ref="AV255" ca="1">INDIRECT($A$1&amp;AV$1&amp;$A255)</f>
        <v>0</v>
      </c>
      <c r="AW255" cm="1">
        <f t="array" aca="1" ref="AW255" ca="1">INDIRECT($A$1&amp;AW$1&amp;$A255)</f>
        <v>0</v>
      </c>
      <c r="AX255" cm="1">
        <f t="array" aca="1" ref="AX255" ca="1">INDIRECT($A$1&amp;AX$1&amp;$A255)</f>
        <v>0</v>
      </c>
      <c r="AY255" cm="1">
        <f t="array" aca="1" ref="AY255" ca="1">INDIRECT($A$1&amp;AY$1&amp;$A255)</f>
        <v>0</v>
      </c>
      <c r="AZ255" cm="1">
        <f t="array" aca="1" ref="AZ255" ca="1">INDIRECT($A$1&amp;AZ$1&amp;$A255)</f>
        <v>0</v>
      </c>
      <c r="BA255" cm="1">
        <f t="array" aca="1" ref="BA255" ca="1">INDIRECT($A$1&amp;BA$1&amp;$A255)</f>
        <v>0</v>
      </c>
      <c r="BB255" cm="1">
        <f t="array" aca="1" ref="BB255" ca="1">INDIRECT($A$1&amp;BB$1&amp;$A255)</f>
        <v>0</v>
      </c>
      <c r="BC255" cm="1">
        <f t="array" aca="1" ref="BC255" ca="1">INDIRECT($A$1&amp;BC$1&amp;$A255)</f>
        <v>0</v>
      </c>
      <c r="BD255" cm="1">
        <f t="array" aca="1" ref="BD255" ca="1">INDIRECT($A$1&amp;BD$1&amp;$A255)</f>
        <v>0</v>
      </c>
      <c r="BE255" cm="1">
        <f t="array" aca="1" ref="BE255" ca="1">INDIRECT($A$1&amp;BE$1&amp;$A255)</f>
        <v>0</v>
      </c>
      <c r="BF255" cm="1">
        <f t="array" aca="1" ref="BF255" ca="1">INDIRECT($A$1&amp;BF$1&amp;$A255)</f>
        <v>0</v>
      </c>
      <c r="BG255" cm="1">
        <f t="array" aca="1" ref="BG255" ca="1">INDIRECT($A$1&amp;BG$1&amp;$A255)</f>
        <v>0</v>
      </c>
      <c r="BH255" cm="1">
        <f t="array" aca="1" ref="BH255" ca="1">INDIRECT($A$1&amp;BH$1&amp;$A255)</f>
        <v>0</v>
      </c>
      <c r="BI255" cm="1">
        <f t="array" aca="1" ref="BI255" ca="1">INDIRECT($A$1&amp;BI$1&amp;$A255)</f>
        <v>0</v>
      </c>
      <c r="BJ255" cm="1">
        <f t="array" aca="1" ref="BJ255" ca="1">INDIRECT($A$1&amp;BJ$1&amp;$A255)</f>
        <v>0</v>
      </c>
      <c r="BK255" cm="1">
        <f t="array" aca="1" ref="BK255" ca="1">INDIRECT($A$1&amp;BK$1&amp;$A255)</f>
        <v>0</v>
      </c>
      <c r="BL255" cm="1">
        <f t="array" aca="1" ref="BL255" ca="1">INDIRECT($A$1&amp;BL$1&amp;$A255)</f>
        <v>0</v>
      </c>
      <c r="BM255" cm="1">
        <f t="array" aca="1" ref="BM255" ca="1">INDIRECT($A$1&amp;BM$1&amp;$A255)</f>
        <v>0</v>
      </c>
      <c r="BN255" cm="1">
        <f t="array" aca="1" ref="BN255" ca="1">INDIRECT($A$1&amp;BN$1&amp;$A255)</f>
        <v>0</v>
      </c>
      <c r="BO255" cm="1">
        <f t="array" aca="1" ref="BO255" ca="1">INDIRECT($A$1&amp;BO$1&amp;$A255)</f>
        <v>0</v>
      </c>
      <c r="BP255" cm="1">
        <f t="array" aca="1" ref="BP255" ca="1">INDIRECT($A$1&amp;BP$1&amp;$A255)</f>
        <v>0</v>
      </c>
      <c r="BQ255" cm="1">
        <f t="array" aca="1" ref="BQ255" ca="1">INDIRECT($A$1&amp;BQ$1&amp;$A255)</f>
        <v>0</v>
      </c>
      <c r="BR255" cm="1">
        <f t="array" aca="1" ref="BR255" ca="1">INDIRECT($A$1&amp;BR$1&amp;$A255)</f>
        <v>0</v>
      </c>
      <c r="BS255" cm="1">
        <f t="array" aca="1" ref="BS255" ca="1">INDIRECT($A$1&amp;BS$1&amp;$A255)</f>
        <v>0</v>
      </c>
      <c r="BT255" cm="1">
        <f t="array" aca="1" ref="BT255" ca="1">INDIRECT($A$1&amp;BT$1&amp;$A255)</f>
        <v>0</v>
      </c>
      <c r="BU255" cm="1">
        <f t="array" aca="1" ref="BU255" ca="1">INDIRECT($A$1&amp;BU$1&amp;$A255)</f>
        <v>0</v>
      </c>
    </row>
    <row r="256" spans="1:73" x14ac:dyDescent="0.35">
      <c r="A256" s="65">
        <f t="shared" si="33"/>
        <v>241</v>
      </c>
      <c r="C256" cm="1">
        <f t="array" aca="1" ref="C256" ca="1">INDIRECT($A$1&amp;C$1&amp;$A256)</f>
        <v>0</v>
      </c>
      <c r="D256">
        <f t="shared" ca="1" si="48"/>
        <v>0</v>
      </c>
      <c r="E256">
        <f t="shared" ca="1" si="48"/>
        <v>0</v>
      </c>
      <c r="F256">
        <f t="shared" ca="1" si="48"/>
        <v>0</v>
      </c>
      <c r="G256">
        <f t="shared" ca="1" si="48"/>
        <v>0</v>
      </c>
      <c r="H256">
        <f t="shared" ca="1" si="48"/>
        <v>0</v>
      </c>
      <c r="I256">
        <f t="shared" ca="1" si="48"/>
        <v>0</v>
      </c>
      <c r="J256">
        <f t="shared" ca="1" si="48"/>
        <v>0</v>
      </c>
      <c r="K256">
        <f t="shared" ca="1" si="48"/>
        <v>0</v>
      </c>
      <c r="L256">
        <f t="shared" ca="1" si="48"/>
        <v>0</v>
      </c>
      <c r="M256">
        <f t="shared" ca="1" si="48"/>
        <v>0</v>
      </c>
      <c r="N256">
        <f t="shared" ca="1" si="48"/>
        <v>0</v>
      </c>
      <c r="P256" cm="1">
        <f t="array" aca="1" ref="P256" ca="1">INDIRECT($A$1&amp;P$1&amp;$A256)</f>
        <v>0</v>
      </c>
      <c r="Q256" cm="1">
        <f t="array" aca="1" ref="Q256" ca="1">INDIRECT($A$1&amp;Q$1&amp;$A256)</f>
        <v>0</v>
      </c>
      <c r="R256" cm="1">
        <f t="array" aca="1" ref="R256" ca="1">INDIRECT($A$1&amp;R$1&amp;$A256)</f>
        <v>0</v>
      </c>
      <c r="S256" cm="1">
        <f t="array" aca="1" ref="S256" ca="1">INDIRECT($A$1&amp;S$1&amp;$A256)</f>
        <v>0</v>
      </c>
      <c r="T256" cm="1">
        <f t="array" aca="1" ref="T256" ca="1">INDIRECT($A$1&amp;T$1&amp;$A256)</f>
        <v>0</v>
      </c>
      <c r="U256" cm="1">
        <f t="array" aca="1" ref="U256" ca="1">INDIRECT($A$1&amp;U$1&amp;$A256)</f>
        <v>0</v>
      </c>
      <c r="V256" cm="1">
        <f t="array" aca="1" ref="V256" ca="1">INDIRECT($A$1&amp;V$1&amp;$A256)</f>
        <v>0</v>
      </c>
      <c r="W256" cm="1">
        <f t="array" aca="1" ref="W256" ca="1">INDIRECT($A$1&amp;W$1&amp;$A256)</f>
        <v>0</v>
      </c>
      <c r="X256" cm="1">
        <f t="array" aca="1" ref="X256" ca="1">INDIRECT($A$1&amp;X$1&amp;$A256)</f>
        <v>0</v>
      </c>
      <c r="Y256" cm="1">
        <f t="array" aca="1" ref="Y256" ca="1">INDIRECT($A$1&amp;Y$1&amp;$A256)</f>
        <v>0</v>
      </c>
      <c r="Z256" cm="1">
        <f t="array" aca="1" ref="Z256" ca="1">INDIRECT($A$1&amp;Z$1&amp;$A256)</f>
        <v>0</v>
      </c>
      <c r="AA256" cm="1">
        <f t="array" aca="1" ref="AA256" ca="1">INDIRECT($A$1&amp;AA$1&amp;$A256)</f>
        <v>0</v>
      </c>
      <c r="AB256" cm="1">
        <f t="array" aca="1" ref="AB256" ca="1">INDIRECT($A$1&amp;AB$1&amp;$A256)</f>
        <v>0</v>
      </c>
      <c r="AC256" cm="1">
        <f t="array" aca="1" ref="AC256" ca="1">INDIRECT($A$1&amp;AC$1&amp;$A256)</f>
        <v>0</v>
      </c>
      <c r="AD256" cm="1">
        <f t="array" aca="1" ref="AD256" ca="1">INDIRECT($A$1&amp;AD$1&amp;$A256)</f>
        <v>0</v>
      </c>
      <c r="AE256" cm="1">
        <f t="array" aca="1" ref="AE256" ca="1">INDIRECT($A$1&amp;AE$1&amp;$A256)</f>
        <v>0</v>
      </c>
      <c r="AF256" cm="1">
        <f t="array" aca="1" ref="AF256" ca="1">INDIRECT($A$1&amp;AF$1&amp;$A256)</f>
        <v>0</v>
      </c>
      <c r="AG256" cm="1">
        <f t="array" aca="1" ref="AG256" ca="1">INDIRECT($A$1&amp;AG$1&amp;$A256)</f>
        <v>0</v>
      </c>
      <c r="AH256" cm="1">
        <f t="array" aca="1" ref="AH256" ca="1">INDIRECT($A$1&amp;AH$1&amp;$A256)</f>
        <v>0</v>
      </c>
      <c r="AI256" cm="1">
        <f t="array" aca="1" ref="AI256" ca="1">INDIRECT($A$1&amp;AI$1&amp;$A256)</f>
        <v>0</v>
      </c>
      <c r="AJ256" cm="1">
        <f t="array" aca="1" ref="AJ256" ca="1">INDIRECT($A$1&amp;AJ$1&amp;$A256)</f>
        <v>0</v>
      </c>
      <c r="AK256" cm="1">
        <f t="array" aca="1" ref="AK256" ca="1">INDIRECT($A$1&amp;AK$1&amp;$A256)</f>
        <v>0</v>
      </c>
      <c r="AM256">
        <f t="shared" ca="1" si="46"/>
        <v>0</v>
      </c>
      <c r="AN256">
        <f t="shared" ca="1" si="46"/>
        <v>0</v>
      </c>
      <c r="AO256">
        <f t="shared" ca="1" si="46"/>
        <v>0</v>
      </c>
      <c r="AP256">
        <f t="shared" ca="1" si="46"/>
        <v>0</v>
      </c>
      <c r="AQ256">
        <f t="shared" ca="1" si="46"/>
        <v>0</v>
      </c>
      <c r="AR256">
        <f t="shared" ca="1" si="46"/>
        <v>0</v>
      </c>
      <c r="AS256">
        <f t="shared" ca="1" si="46"/>
        <v>0</v>
      </c>
      <c r="AU256" cm="1">
        <f t="array" aca="1" ref="AU256" ca="1">INDIRECT($A$1&amp;AU$1&amp;$A256)</f>
        <v>0</v>
      </c>
      <c r="AV256" cm="1">
        <f t="array" aca="1" ref="AV256" ca="1">INDIRECT($A$1&amp;AV$1&amp;$A256)</f>
        <v>0</v>
      </c>
      <c r="AW256" cm="1">
        <f t="array" aca="1" ref="AW256" ca="1">INDIRECT($A$1&amp;AW$1&amp;$A256)</f>
        <v>0</v>
      </c>
      <c r="AX256" cm="1">
        <f t="array" aca="1" ref="AX256" ca="1">INDIRECT($A$1&amp;AX$1&amp;$A256)</f>
        <v>0</v>
      </c>
      <c r="AY256" cm="1">
        <f t="array" aca="1" ref="AY256" ca="1">INDIRECT($A$1&amp;AY$1&amp;$A256)</f>
        <v>0</v>
      </c>
      <c r="AZ256" cm="1">
        <f t="array" aca="1" ref="AZ256" ca="1">INDIRECT($A$1&amp;AZ$1&amp;$A256)</f>
        <v>0</v>
      </c>
      <c r="BA256" cm="1">
        <f t="array" aca="1" ref="BA256" ca="1">INDIRECT($A$1&amp;BA$1&amp;$A256)</f>
        <v>0</v>
      </c>
      <c r="BB256" cm="1">
        <f t="array" aca="1" ref="BB256" ca="1">INDIRECT($A$1&amp;BB$1&amp;$A256)</f>
        <v>0</v>
      </c>
      <c r="BC256" cm="1">
        <f t="array" aca="1" ref="BC256" ca="1">INDIRECT($A$1&amp;BC$1&amp;$A256)</f>
        <v>0</v>
      </c>
      <c r="BD256" cm="1">
        <f t="array" aca="1" ref="BD256" ca="1">INDIRECT($A$1&amp;BD$1&amp;$A256)</f>
        <v>0</v>
      </c>
      <c r="BE256" cm="1">
        <f t="array" aca="1" ref="BE256" ca="1">INDIRECT($A$1&amp;BE$1&amp;$A256)</f>
        <v>0</v>
      </c>
      <c r="BF256" cm="1">
        <f t="array" aca="1" ref="BF256" ca="1">INDIRECT($A$1&amp;BF$1&amp;$A256)</f>
        <v>0</v>
      </c>
      <c r="BG256" cm="1">
        <f t="array" aca="1" ref="BG256" ca="1">INDIRECT($A$1&amp;BG$1&amp;$A256)</f>
        <v>0</v>
      </c>
      <c r="BH256" cm="1">
        <f t="array" aca="1" ref="BH256" ca="1">INDIRECT($A$1&amp;BH$1&amp;$A256)</f>
        <v>0</v>
      </c>
      <c r="BI256" cm="1">
        <f t="array" aca="1" ref="BI256" ca="1">INDIRECT($A$1&amp;BI$1&amp;$A256)</f>
        <v>0</v>
      </c>
      <c r="BJ256" cm="1">
        <f t="array" aca="1" ref="BJ256" ca="1">INDIRECT($A$1&amp;BJ$1&amp;$A256)</f>
        <v>0</v>
      </c>
      <c r="BK256" cm="1">
        <f t="array" aca="1" ref="BK256" ca="1">INDIRECT($A$1&amp;BK$1&amp;$A256)</f>
        <v>0</v>
      </c>
      <c r="BL256" cm="1">
        <f t="array" aca="1" ref="BL256" ca="1">INDIRECT($A$1&amp;BL$1&amp;$A256)</f>
        <v>0</v>
      </c>
      <c r="BM256" cm="1">
        <f t="array" aca="1" ref="BM256" ca="1">INDIRECT($A$1&amp;BM$1&amp;$A256)</f>
        <v>0</v>
      </c>
      <c r="BN256" cm="1">
        <f t="array" aca="1" ref="BN256" ca="1">INDIRECT($A$1&amp;BN$1&amp;$A256)</f>
        <v>0</v>
      </c>
      <c r="BO256" cm="1">
        <f t="array" aca="1" ref="BO256" ca="1">INDIRECT($A$1&amp;BO$1&amp;$A256)</f>
        <v>0</v>
      </c>
      <c r="BP256" cm="1">
        <f t="array" aca="1" ref="BP256" ca="1">INDIRECT($A$1&amp;BP$1&amp;$A256)</f>
        <v>0</v>
      </c>
      <c r="BQ256" cm="1">
        <f t="array" aca="1" ref="BQ256" ca="1">INDIRECT($A$1&amp;BQ$1&amp;$A256)</f>
        <v>0</v>
      </c>
      <c r="BR256" cm="1">
        <f t="array" aca="1" ref="BR256" ca="1">INDIRECT($A$1&amp;BR$1&amp;$A256)</f>
        <v>0</v>
      </c>
      <c r="BS256" cm="1">
        <f t="array" aca="1" ref="BS256" ca="1">INDIRECT($A$1&amp;BS$1&amp;$A256)</f>
        <v>0</v>
      </c>
      <c r="BT256" cm="1">
        <f t="array" aca="1" ref="BT256" ca="1">INDIRECT($A$1&amp;BT$1&amp;$A256)</f>
        <v>0</v>
      </c>
      <c r="BU256" cm="1">
        <f t="array" aca="1" ref="BU256" ca="1">INDIRECT($A$1&amp;BU$1&amp;$A256)</f>
        <v>0</v>
      </c>
    </row>
    <row r="257" spans="1:73" x14ac:dyDescent="0.35">
      <c r="A257" s="65">
        <f t="shared" si="33"/>
        <v>242</v>
      </c>
      <c r="C257" cm="1">
        <f t="array" aca="1" ref="C257" ca="1">INDIRECT($A$1&amp;C$1&amp;$A257)</f>
        <v>0</v>
      </c>
      <c r="D257">
        <f t="shared" ca="1" si="48"/>
        <v>0</v>
      </c>
      <c r="E257">
        <f t="shared" ca="1" si="48"/>
        <v>0</v>
      </c>
      <c r="F257">
        <f t="shared" ca="1" si="48"/>
        <v>0</v>
      </c>
      <c r="G257">
        <f t="shared" ca="1" si="48"/>
        <v>0</v>
      </c>
      <c r="H257">
        <f t="shared" ca="1" si="48"/>
        <v>0</v>
      </c>
      <c r="I257">
        <f t="shared" ca="1" si="48"/>
        <v>0</v>
      </c>
      <c r="J257">
        <f t="shared" ca="1" si="48"/>
        <v>0</v>
      </c>
      <c r="K257">
        <f t="shared" ca="1" si="48"/>
        <v>0</v>
      </c>
      <c r="L257">
        <f t="shared" ca="1" si="48"/>
        <v>0</v>
      </c>
      <c r="M257">
        <f t="shared" ca="1" si="48"/>
        <v>0</v>
      </c>
      <c r="N257">
        <f t="shared" ca="1" si="48"/>
        <v>0</v>
      </c>
      <c r="P257" cm="1">
        <f t="array" aca="1" ref="P257" ca="1">INDIRECT($A$1&amp;P$1&amp;$A257)</f>
        <v>0</v>
      </c>
      <c r="Q257" cm="1">
        <f t="array" aca="1" ref="Q257" ca="1">INDIRECT($A$1&amp;Q$1&amp;$A257)</f>
        <v>0</v>
      </c>
      <c r="R257" cm="1">
        <f t="array" aca="1" ref="R257" ca="1">INDIRECT($A$1&amp;R$1&amp;$A257)</f>
        <v>0</v>
      </c>
      <c r="S257" cm="1">
        <f t="array" aca="1" ref="S257" ca="1">INDIRECT($A$1&amp;S$1&amp;$A257)</f>
        <v>0</v>
      </c>
      <c r="T257" cm="1">
        <f t="array" aca="1" ref="T257" ca="1">INDIRECT($A$1&amp;T$1&amp;$A257)</f>
        <v>0</v>
      </c>
      <c r="U257" cm="1">
        <f t="array" aca="1" ref="U257" ca="1">INDIRECT($A$1&amp;U$1&amp;$A257)</f>
        <v>0</v>
      </c>
      <c r="V257" cm="1">
        <f t="array" aca="1" ref="V257" ca="1">INDIRECT($A$1&amp;V$1&amp;$A257)</f>
        <v>0</v>
      </c>
      <c r="W257" cm="1">
        <f t="array" aca="1" ref="W257" ca="1">INDIRECT($A$1&amp;W$1&amp;$A257)</f>
        <v>0</v>
      </c>
      <c r="X257" cm="1">
        <f t="array" aca="1" ref="X257" ca="1">INDIRECT($A$1&amp;X$1&amp;$A257)</f>
        <v>0</v>
      </c>
      <c r="Y257" cm="1">
        <f t="array" aca="1" ref="Y257" ca="1">INDIRECT($A$1&amp;Y$1&amp;$A257)</f>
        <v>0</v>
      </c>
      <c r="Z257" cm="1">
        <f t="array" aca="1" ref="Z257" ca="1">INDIRECT($A$1&amp;Z$1&amp;$A257)</f>
        <v>0</v>
      </c>
      <c r="AA257" cm="1">
        <f t="array" aca="1" ref="AA257" ca="1">INDIRECT($A$1&amp;AA$1&amp;$A257)</f>
        <v>0</v>
      </c>
      <c r="AB257" cm="1">
        <f t="array" aca="1" ref="AB257" ca="1">INDIRECT($A$1&amp;AB$1&amp;$A257)</f>
        <v>0</v>
      </c>
      <c r="AC257" cm="1">
        <f t="array" aca="1" ref="AC257" ca="1">INDIRECT($A$1&amp;AC$1&amp;$A257)</f>
        <v>0</v>
      </c>
      <c r="AD257" cm="1">
        <f t="array" aca="1" ref="AD257" ca="1">INDIRECT($A$1&amp;AD$1&amp;$A257)</f>
        <v>0</v>
      </c>
      <c r="AE257" cm="1">
        <f t="array" aca="1" ref="AE257" ca="1">INDIRECT($A$1&amp;AE$1&amp;$A257)</f>
        <v>0</v>
      </c>
      <c r="AF257" cm="1">
        <f t="array" aca="1" ref="AF257" ca="1">INDIRECT($A$1&amp;AF$1&amp;$A257)</f>
        <v>0</v>
      </c>
      <c r="AG257" cm="1">
        <f t="array" aca="1" ref="AG257" ca="1">INDIRECT($A$1&amp;AG$1&amp;$A257)</f>
        <v>0</v>
      </c>
      <c r="AH257" cm="1">
        <f t="array" aca="1" ref="AH257" ca="1">INDIRECT($A$1&amp;AH$1&amp;$A257)</f>
        <v>0</v>
      </c>
      <c r="AI257" cm="1">
        <f t="array" aca="1" ref="AI257" ca="1">INDIRECT($A$1&amp;AI$1&amp;$A257)</f>
        <v>0</v>
      </c>
      <c r="AJ257" cm="1">
        <f t="array" aca="1" ref="AJ257" ca="1">INDIRECT($A$1&amp;AJ$1&amp;$A257)</f>
        <v>0</v>
      </c>
      <c r="AK257" cm="1">
        <f t="array" aca="1" ref="AK257" ca="1">INDIRECT($A$1&amp;AK$1&amp;$A257)</f>
        <v>0</v>
      </c>
      <c r="AM257">
        <f t="shared" ca="1" si="46"/>
        <v>0</v>
      </c>
      <c r="AN257">
        <f t="shared" ca="1" si="46"/>
        <v>0</v>
      </c>
      <c r="AO257">
        <f t="shared" ca="1" si="46"/>
        <v>0</v>
      </c>
      <c r="AP257">
        <f t="shared" ca="1" si="46"/>
        <v>0</v>
      </c>
      <c r="AQ257">
        <f t="shared" ca="1" si="46"/>
        <v>0</v>
      </c>
      <c r="AR257">
        <f t="shared" ca="1" si="46"/>
        <v>0</v>
      </c>
      <c r="AS257">
        <f t="shared" ca="1" si="46"/>
        <v>0</v>
      </c>
      <c r="AU257" cm="1">
        <f t="array" aca="1" ref="AU257" ca="1">INDIRECT($A$1&amp;AU$1&amp;$A257)</f>
        <v>0</v>
      </c>
      <c r="AV257" cm="1">
        <f t="array" aca="1" ref="AV257" ca="1">INDIRECT($A$1&amp;AV$1&amp;$A257)</f>
        <v>0</v>
      </c>
      <c r="AW257" cm="1">
        <f t="array" aca="1" ref="AW257" ca="1">INDIRECT($A$1&amp;AW$1&amp;$A257)</f>
        <v>0</v>
      </c>
      <c r="AX257" cm="1">
        <f t="array" aca="1" ref="AX257" ca="1">INDIRECT($A$1&amp;AX$1&amp;$A257)</f>
        <v>0</v>
      </c>
      <c r="AY257" cm="1">
        <f t="array" aca="1" ref="AY257" ca="1">INDIRECT($A$1&amp;AY$1&amp;$A257)</f>
        <v>0</v>
      </c>
      <c r="AZ257" cm="1">
        <f t="array" aca="1" ref="AZ257" ca="1">INDIRECT($A$1&amp;AZ$1&amp;$A257)</f>
        <v>0</v>
      </c>
      <c r="BA257" cm="1">
        <f t="array" aca="1" ref="BA257" ca="1">INDIRECT($A$1&amp;BA$1&amp;$A257)</f>
        <v>0</v>
      </c>
      <c r="BB257" cm="1">
        <f t="array" aca="1" ref="BB257" ca="1">INDIRECT($A$1&amp;BB$1&amp;$A257)</f>
        <v>0</v>
      </c>
      <c r="BC257" cm="1">
        <f t="array" aca="1" ref="BC257" ca="1">INDIRECT($A$1&amp;BC$1&amp;$A257)</f>
        <v>0</v>
      </c>
      <c r="BD257" cm="1">
        <f t="array" aca="1" ref="BD257" ca="1">INDIRECT($A$1&amp;BD$1&amp;$A257)</f>
        <v>0</v>
      </c>
      <c r="BE257" cm="1">
        <f t="array" aca="1" ref="BE257" ca="1">INDIRECT($A$1&amp;BE$1&amp;$A257)</f>
        <v>0</v>
      </c>
      <c r="BF257" cm="1">
        <f t="array" aca="1" ref="BF257" ca="1">INDIRECT($A$1&amp;BF$1&amp;$A257)</f>
        <v>0</v>
      </c>
      <c r="BG257" cm="1">
        <f t="array" aca="1" ref="BG257" ca="1">INDIRECT($A$1&amp;BG$1&amp;$A257)</f>
        <v>0</v>
      </c>
      <c r="BH257" cm="1">
        <f t="array" aca="1" ref="BH257" ca="1">INDIRECT($A$1&amp;BH$1&amp;$A257)</f>
        <v>0</v>
      </c>
      <c r="BI257" cm="1">
        <f t="array" aca="1" ref="BI257" ca="1">INDIRECT($A$1&amp;BI$1&amp;$A257)</f>
        <v>0</v>
      </c>
      <c r="BJ257" cm="1">
        <f t="array" aca="1" ref="BJ257" ca="1">INDIRECT($A$1&amp;BJ$1&amp;$A257)</f>
        <v>0</v>
      </c>
      <c r="BK257" cm="1">
        <f t="array" aca="1" ref="BK257" ca="1">INDIRECT($A$1&amp;BK$1&amp;$A257)</f>
        <v>0</v>
      </c>
      <c r="BL257" cm="1">
        <f t="array" aca="1" ref="BL257" ca="1">INDIRECT($A$1&amp;BL$1&amp;$A257)</f>
        <v>0</v>
      </c>
      <c r="BM257" cm="1">
        <f t="array" aca="1" ref="BM257" ca="1">INDIRECT($A$1&amp;BM$1&amp;$A257)</f>
        <v>0</v>
      </c>
      <c r="BN257" cm="1">
        <f t="array" aca="1" ref="BN257" ca="1">INDIRECT($A$1&amp;BN$1&amp;$A257)</f>
        <v>0</v>
      </c>
      <c r="BO257" cm="1">
        <f t="array" aca="1" ref="BO257" ca="1">INDIRECT($A$1&amp;BO$1&amp;$A257)</f>
        <v>0</v>
      </c>
      <c r="BP257" cm="1">
        <f t="array" aca="1" ref="BP257" ca="1">INDIRECT($A$1&amp;BP$1&amp;$A257)</f>
        <v>0</v>
      </c>
      <c r="BQ257" cm="1">
        <f t="array" aca="1" ref="BQ257" ca="1">INDIRECT($A$1&amp;BQ$1&amp;$A257)</f>
        <v>0</v>
      </c>
      <c r="BR257" cm="1">
        <f t="array" aca="1" ref="BR257" ca="1">INDIRECT($A$1&amp;BR$1&amp;$A257)</f>
        <v>0</v>
      </c>
      <c r="BS257" cm="1">
        <f t="array" aca="1" ref="BS257" ca="1">INDIRECT($A$1&amp;BS$1&amp;$A257)</f>
        <v>0</v>
      </c>
      <c r="BT257" cm="1">
        <f t="array" aca="1" ref="BT257" ca="1">INDIRECT($A$1&amp;BT$1&amp;$A257)</f>
        <v>0</v>
      </c>
      <c r="BU257" cm="1">
        <f t="array" aca="1" ref="BU257" ca="1">INDIRECT($A$1&amp;BU$1&amp;$A257)</f>
        <v>0</v>
      </c>
    </row>
    <row r="258" spans="1:73" x14ac:dyDescent="0.35">
      <c r="A258" s="65">
        <f t="shared" si="33"/>
        <v>243</v>
      </c>
      <c r="C258" cm="1">
        <f t="array" aca="1" ref="C258" ca="1">INDIRECT($A$1&amp;C$1&amp;$A258)</f>
        <v>0</v>
      </c>
      <c r="D258">
        <f t="shared" ca="1" si="48"/>
        <v>0</v>
      </c>
      <c r="E258">
        <f t="shared" ca="1" si="48"/>
        <v>0</v>
      </c>
      <c r="F258">
        <f t="shared" ref="F258:N258" ca="1" si="49">IF(SUM(INDIRECT($A$1&amp;F$1&amp;$A258),INDIRECT($A$1&amp;F$2&amp;$A258),INDIRECT($A$1&amp;F$3&amp;$A258))&gt;0,1,0)</f>
        <v>0</v>
      </c>
      <c r="G258">
        <f t="shared" ca="1" si="49"/>
        <v>0</v>
      </c>
      <c r="H258">
        <f t="shared" ca="1" si="49"/>
        <v>0</v>
      </c>
      <c r="I258">
        <f t="shared" ca="1" si="49"/>
        <v>0</v>
      </c>
      <c r="J258">
        <f t="shared" ca="1" si="49"/>
        <v>0</v>
      </c>
      <c r="K258">
        <f t="shared" ca="1" si="49"/>
        <v>0</v>
      </c>
      <c r="L258">
        <f t="shared" ca="1" si="49"/>
        <v>0</v>
      </c>
      <c r="M258">
        <f t="shared" ca="1" si="49"/>
        <v>0</v>
      </c>
      <c r="N258">
        <f t="shared" ca="1" si="49"/>
        <v>0</v>
      </c>
      <c r="P258" cm="1">
        <f t="array" aca="1" ref="P258" ca="1">INDIRECT($A$1&amp;P$1&amp;$A258)</f>
        <v>0</v>
      </c>
      <c r="Q258" cm="1">
        <f t="array" aca="1" ref="Q258" ca="1">INDIRECT($A$1&amp;Q$1&amp;$A258)</f>
        <v>0</v>
      </c>
      <c r="R258" cm="1">
        <f t="array" aca="1" ref="R258" ca="1">INDIRECT($A$1&amp;R$1&amp;$A258)</f>
        <v>0</v>
      </c>
      <c r="S258" cm="1">
        <f t="array" aca="1" ref="S258" ca="1">INDIRECT($A$1&amp;S$1&amp;$A258)</f>
        <v>0</v>
      </c>
      <c r="T258" cm="1">
        <f t="array" aca="1" ref="T258" ca="1">INDIRECT($A$1&amp;T$1&amp;$A258)</f>
        <v>0</v>
      </c>
      <c r="U258" cm="1">
        <f t="array" aca="1" ref="U258" ca="1">INDIRECT($A$1&amp;U$1&amp;$A258)</f>
        <v>0</v>
      </c>
      <c r="V258" cm="1">
        <f t="array" aca="1" ref="V258" ca="1">INDIRECT($A$1&amp;V$1&amp;$A258)</f>
        <v>0</v>
      </c>
      <c r="W258" cm="1">
        <f t="array" aca="1" ref="W258" ca="1">INDIRECT($A$1&amp;W$1&amp;$A258)</f>
        <v>0</v>
      </c>
      <c r="X258" cm="1">
        <f t="array" aca="1" ref="X258" ca="1">INDIRECT($A$1&amp;X$1&amp;$A258)</f>
        <v>0</v>
      </c>
      <c r="Y258" cm="1">
        <f t="array" aca="1" ref="Y258" ca="1">INDIRECT($A$1&amp;Y$1&amp;$A258)</f>
        <v>0</v>
      </c>
      <c r="Z258" cm="1">
        <f t="array" aca="1" ref="Z258" ca="1">INDIRECT($A$1&amp;Z$1&amp;$A258)</f>
        <v>0</v>
      </c>
      <c r="AA258" cm="1">
        <f t="array" aca="1" ref="AA258" ca="1">INDIRECT($A$1&amp;AA$1&amp;$A258)</f>
        <v>0</v>
      </c>
      <c r="AB258" cm="1">
        <f t="array" aca="1" ref="AB258" ca="1">INDIRECT($A$1&amp;AB$1&amp;$A258)</f>
        <v>0</v>
      </c>
      <c r="AC258" cm="1">
        <f t="array" aca="1" ref="AC258" ca="1">INDIRECT($A$1&amp;AC$1&amp;$A258)</f>
        <v>0</v>
      </c>
      <c r="AD258" cm="1">
        <f t="array" aca="1" ref="AD258" ca="1">INDIRECT($A$1&amp;AD$1&amp;$A258)</f>
        <v>0</v>
      </c>
      <c r="AE258" cm="1">
        <f t="array" aca="1" ref="AE258" ca="1">INDIRECT($A$1&amp;AE$1&amp;$A258)</f>
        <v>0</v>
      </c>
      <c r="AF258" cm="1">
        <f t="array" aca="1" ref="AF258" ca="1">INDIRECT($A$1&amp;AF$1&amp;$A258)</f>
        <v>0</v>
      </c>
      <c r="AG258" cm="1">
        <f t="array" aca="1" ref="AG258" ca="1">INDIRECT($A$1&amp;AG$1&amp;$A258)</f>
        <v>0</v>
      </c>
      <c r="AH258" cm="1">
        <f t="array" aca="1" ref="AH258" ca="1">INDIRECT($A$1&amp;AH$1&amp;$A258)</f>
        <v>0</v>
      </c>
      <c r="AI258" cm="1">
        <f t="array" aca="1" ref="AI258" ca="1">INDIRECT($A$1&amp;AI$1&amp;$A258)</f>
        <v>0</v>
      </c>
      <c r="AJ258" cm="1">
        <f t="array" aca="1" ref="AJ258" ca="1">INDIRECT($A$1&amp;AJ$1&amp;$A258)</f>
        <v>0</v>
      </c>
      <c r="AK258" cm="1">
        <f t="array" aca="1" ref="AK258" ca="1">INDIRECT($A$1&amp;AK$1&amp;$A258)</f>
        <v>0</v>
      </c>
      <c r="AM258">
        <f t="shared" ca="1" si="46"/>
        <v>0</v>
      </c>
      <c r="AN258">
        <f t="shared" ca="1" si="46"/>
        <v>0</v>
      </c>
      <c r="AO258">
        <f t="shared" ca="1" si="46"/>
        <v>0</v>
      </c>
      <c r="AP258">
        <f t="shared" ca="1" si="46"/>
        <v>0</v>
      </c>
      <c r="AQ258">
        <f t="shared" ca="1" si="46"/>
        <v>0</v>
      </c>
      <c r="AR258">
        <f t="shared" ca="1" si="46"/>
        <v>0</v>
      </c>
      <c r="AS258">
        <f t="shared" ca="1" si="46"/>
        <v>0</v>
      </c>
      <c r="AU258" cm="1">
        <f t="array" aca="1" ref="AU258" ca="1">INDIRECT($A$1&amp;AU$1&amp;$A258)</f>
        <v>0</v>
      </c>
      <c r="AV258" cm="1">
        <f t="array" aca="1" ref="AV258" ca="1">INDIRECT($A$1&amp;AV$1&amp;$A258)</f>
        <v>0</v>
      </c>
      <c r="AW258" cm="1">
        <f t="array" aca="1" ref="AW258" ca="1">INDIRECT($A$1&amp;AW$1&amp;$A258)</f>
        <v>0</v>
      </c>
      <c r="AX258" cm="1">
        <f t="array" aca="1" ref="AX258" ca="1">INDIRECT($A$1&amp;AX$1&amp;$A258)</f>
        <v>0</v>
      </c>
      <c r="AY258" cm="1">
        <f t="array" aca="1" ref="AY258" ca="1">INDIRECT($A$1&amp;AY$1&amp;$A258)</f>
        <v>0</v>
      </c>
      <c r="AZ258" cm="1">
        <f t="array" aca="1" ref="AZ258" ca="1">INDIRECT($A$1&amp;AZ$1&amp;$A258)</f>
        <v>0</v>
      </c>
      <c r="BA258" cm="1">
        <f t="array" aca="1" ref="BA258" ca="1">INDIRECT($A$1&amp;BA$1&amp;$A258)</f>
        <v>0</v>
      </c>
      <c r="BB258" cm="1">
        <f t="array" aca="1" ref="BB258" ca="1">INDIRECT($A$1&amp;BB$1&amp;$A258)</f>
        <v>0</v>
      </c>
      <c r="BC258" cm="1">
        <f t="array" aca="1" ref="BC258" ca="1">INDIRECT($A$1&amp;BC$1&amp;$A258)</f>
        <v>0</v>
      </c>
      <c r="BD258" cm="1">
        <f t="array" aca="1" ref="BD258" ca="1">INDIRECT($A$1&amp;BD$1&amp;$A258)</f>
        <v>0</v>
      </c>
      <c r="BE258" cm="1">
        <f t="array" aca="1" ref="BE258" ca="1">INDIRECT($A$1&amp;BE$1&amp;$A258)</f>
        <v>0</v>
      </c>
      <c r="BF258" cm="1">
        <f t="array" aca="1" ref="BF258" ca="1">INDIRECT($A$1&amp;BF$1&amp;$A258)</f>
        <v>0</v>
      </c>
      <c r="BG258" cm="1">
        <f t="array" aca="1" ref="BG258" ca="1">INDIRECT($A$1&amp;BG$1&amp;$A258)</f>
        <v>0</v>
      </c>
      <c r="BH258" cm="1">
        <f t="array" aca="1" ref="BH258" ca="1">INDIRECT($A$1&amp;BH$1&amp;$A258)</f>
        <v>0</v>
      </c>
      <c r="BI258" cm="1">
        <f t="array" aca="1" ref="BI258" ca="1">INDIRECT($A$1&amp;BI$1&amp;$A258)</f>
        <v>0</v>
      </c>
      <c r="BJ258" cm="1">
        <f t="array" aca="1" ref="BJ258" ca="1">INDIRECT($A$1&amp;BJ$1&amp;$A258)</f>
        <v>0</v>
      </c>
      <c r="BK258" cm="1">
        <f t="array" aca="1" ref="BK258" ca="1">INDIRECT($A$1&amp;BK$1&amp;$A258)</f>
        <v>0</v>
      </c>
      <c r="BL258" cm="1">
        <f t="array" aca="1" ref="BL258" ca="1">INDIRECT($A$1&amp;BL$1&amp;$A258)</f>
        <v>0</v>
      </c>
      <c r="BM258" cm="1">
        <f t="array" aca="1" ref="BM258" ca="1">INDIRECT($A$1&amp;BM$1&amp;$A258)</f>
        <v>0</v>
      </c>
      <c r="BN258" cm="1">
        <f t="array" aca="1" ref="BN258" ca="1">INDIRECT($A$1&amp;BN$1&amp;$A258)</f>
        <v>0</v>
      </c>
      <c r="BO258" cm="1">
        <f t="array" aca="1" ref="BO258" ca="1">INDIRECT($A$1&amp;BO$1&amp;$A258)</f>
        <v>0</v>
      </c>
      <c r="BP258" cm="1">
        <f t="array" aca="1" ref="BP258" ca="1">INDIRECT($A$1&amp;BP$1&amp;$A258)</f>
        <v>0</v>
      </c>
      <c r="BQ258" cm="1">
        <f t="array" aca="1" ref="BQ258" ca="1">INDIRECT($A$1&amp;BQ$1&amp;$A258)</f>
        <v>0</v>
      </c>
      <c r="BR258" cm="1">
        <f t="array" aca="1" ref="BR258" ca="1">INDIRECT($A$1&amp;BR$1&amp;$A258)</f>
        <v>0</v>
      </c>
      <c r="BS258" cm="1">
        <f t="array" aca="1" ref="BS258" ca="1">INDIRECT($A$1&amp;BS$1&amp;$A258)</f>
        <v>0</v>
      </c>
      <c r="BT258" cm="1">
        <f t="array" aca="1" ref="BT258" ca="1">INDIRECT($A$1&amp;BT$1&amp;$A258)</f>
        <v>0</v>
      </c>
      <c r="BU258" cm="1">
        <f t="array" aca="1" ref="BU258" ca="1">INDIRECT($A$1&amp;BU$1&amp;$A258)</f>
        <v>0</v>
      </c>
    </row>
    <row r="259" spans="1:73" x14ac:dyDescent="0.35">
      <c r="A259" s="65">
        <f t="shared" si="33"/>
        <v>244</v>
      </c>
      <c r="C259" cm="1">
        <f t="array" aca="1" ref="C259" ca="1">INDIRECT($A$1&amp;C$1&amp;$A259)</f>
        <v>0</v>
      </c>
      <c r="D259">
        <f t="shared" ref="D259:N267" ca="1" si="50">IF(SUM(INDIRECT($A$1&amp;D$1&amp;$A259),INDIRECT($A$1&amp;D$2&amp;$A259),INDIRECT($A$1&amp;D$3&amp;$A259))&gt;0,1,0)</f>
        <v>0</v>
      </c>
      <c r="E259">
        <f t="shared" ca="1" si="50"/>
        <v>0</v>
      </c>
      <c r="F259">
        <f t="shared" ca="1" si="50"/>
        <v>0</v>
      </c>
      <c r="G259">
        <f t="shared" ca="1" si="50"/>
        <v>0</v>
      </c>
      <c r="H259">
        <f t="shared" ca="1" si="50"/>
        <v>0</v>
      </c>
      <c r="I259">
        <f t="shared" ca="1" si="50"/>
        <v>0</v>
      </c>
      <c r="J259">
        <f t="shared" ca="1" si="50"/>
        <v>0</v>
      </c>
      <c r="K259">
        <f t="shared" ca="1" si="50"/>
        <v>0</v>
      </c>
      <c r="L259">
        <f t="shared" ca="1" si="50"/>
        <v>0</v>
      </c>
      <c r="M259">
        <f t="shared" ca="1" si="50"/>
        <v>0</v>
      </c>
      <c r="N259">
        <f t="shared" ca="1" si="50"/>
        <v>0</v>
      </c>
      <c r="P259" cm="1">
        <f t="array" aca="1" ref="P259" ca="1">INDIRECT($A$1&amp;P$1&amp;$A259)</f>
        <v>0</v>
      </c>
      <c r="Q259" cm="1">
        <f t="array" aca="1" ref="Q259" ca="1">INDIRECT($A$1&amp;Q$1&amp;$A259)</f>
        <v>0</v>
      </c>
      <c r="R259" cm="1">
        <f t="array" aca="1" ref="R259" ca="1">INDIRECT($A$1&amp;R$1&amp;$A259)</f>
        <v>0</v>
      </c>
      <c r="S259" cm="1">
        <f t="array" aca="1" ref="S259" ca="1">INDIRECT($A$1&amp;S$1&amp;$A259)</f>
        <v>0</v>
      </c>
      <c r="T259" cm="1">
        <f t="array" aca="1" ref="T259" ca="1">INDIRECT($A$1&amp;T$1&amp;$A259)</f>
        <v>0</v>
      </c>
      <c r="U259" cm="1">
        <f t="array" aca="1" ref="U259" ca="1">INDIRECT($A$1&amp;U$1&amp;$A259)</f>
        <v>0</v>
      </c>
      <c r="V259" cm="1">
        <f t="array" aca="1" ref="V259" ca="1">INDIRECT($A$1&amp;V$1&amp;$A259)</f>
        <v>0</v>
      </c>
      <c r="W259" cm="1">
        <f t="array" aca="1" ref="W259" ca="1">INDIRECT($A$1&amp;W$1&amp;$A259)</f>
        <v>0</v>
      </c>
      <c r="X259" cm="1">
        <f t="array" aca="1" ref="X259" ca="1">INDIRECT($A$1&amp;X$1&amp;$A259)</f>
        <v>0</v>
      </c>
      <c r="Y259" cm="1">
        <f t="array" aca="1" ref="Y259" ca="1">INDIRECT($A$1&amp;Y$1&amp;$A259)</f>
        <v>0</v>
      </c>
      <c r="Z259" cm="1">
        <f t="array" aca="1" ref="Z259" ca="1">INDIRECT($A$1&amp;Z$1&amp;$A259)</f>
        <v>0</v>
      </c>
      <c r="AA259" cm="1">
        <f t="array" aca="1" ref="AA259" ca="1">INDIRECT($A$1&amp;AA$1&amp;$A259)</f>
        <v>0</v>
      </c>
      <c r="AB259" cm="1">
        <f t="array" aca="1" ref="AB259" ca="1">INDIRECT($A$1&amp;AB$1&amp;$A259)</f>
        <v>0</v>
      </c>
      <c r="AC259" cm="1">
        <f t="array" aca="1" ref="AC259" ca="1">INDIRECT($A$1&amp;AC$1&amp;$A259)</f>
        <v>0</v>
      </c>
      <c r="AD259" cm="1">
        <f t="array" aca="1" ref="AD259" ca="1">INDIRECT($A$1&amp;AD$1&amp;$A259)</f>
        <v>0</v>
      </c>
      <c r="AE259" cm="1">
        <f t="array" aca="1" ref="AE259" ca="1">INDIRECT($A$1&amp;AE$1&amp;$A259)</f>
        <v>0</v>
      </c>
      <c r="AF259" cm="1">
        <f t="array" aca="1" ref="AF259" ca="1">INDIRECT($A$1&amp;AF$1&amp;$A259)</f>
        <v>0</v>
      </c>
      <c r="AG259" cm="1">
        <f t="array" aca="1" ref="AG259" ca="1">INDIRECT($A$1&amp;AG$1&amp;$A259)</f>
        <v>0</v>
      </c>
      <c r="AH259" cm="1">
        <f t="array" aca="1" ref="AH259" ca="1">INDIRECT($A$1&amp;AH$1&amp;$A259)</f>
        <v>0</v>
      </c>
      <c r="AI259" cm="1">
        <f t="array" aca="1" ref="AI259" ca="1">INDIRECT($A$1&amp;AI$1&amp;$A259)</f>
        <v>0</v>
      </c>
      <c r="AJ259" cm="1">
        <f t="array" aca="1" ref="AJ259" ca="1">INDIRECT($A$1&amp;AJ$1&amp;$A259)</f>
        <v>0</v>
      </c>
      <c r="AK259" cm="1">
        <f t="array" aca="1" ref="AK259" ca="1">INDIRECT($A$1&amp;AK$1&amp;$A259)</f>
        <v>0</v>
      </c>
      <c r="AM259">
        <f t="shared" ref="AM259:AS267" ca="1" si="51">IF(SUM(INDIRECT($A$1&amp;AM$1&amp;$A259),INDIRECT($A$1&amp;AM$2&amp;$A259),INDIRECT($A$1&amp;AM$3&amp;$A259),INDIRECT($A$1&amp;AM$4&amp;$A259),INDIRECT($A$1&amp;AM$5&amp;$A259),INDIRECT($A$1&amp;AM$6&amp;$A259),INDIRECT($A$1&amp;AM$7&amp;$A259))&gt;0,1,0)</f>
        <v>0</v>
      </c>
      <c r="AN259">
        <f t="shared" ca="1" si="51"/>
        <v>0</v>
      </c>
      <c r="AO259">
        <f t="shared" ca="1" si="51"/>
        <v>0</v>
      </c>
      <c r="AP259">
        <f t="shared" ca="1" si="51"/>
        <v>0</v>
      </c>
      <c r="AQ259">
        <f t="shared" ca="1" si="51"/>
        <v>0</v>
      </c>
      <c r="AR259">
        <f t="shared" ca="1" si="51"/>
        <v>0</v>
      </c>
      <c r="AS259">
        <f t="shared" ca="1" si="51"/>
        <v>0</v>
      </c>
      <c r="AU259" cm="1">
        <f t="array" aca="1" ref="AU259" ca="1">INDIRECT($A$1&amp;AU$1&amp;$A259)</f>
        <v>0</v>
      </c>
      <c r="AV259" cm="1">
        <f t="array" aca="1" ref="AV259" ca="1">INDIRECT($A$1&amp;AV$1&amp;$A259)</f>
        <v>0</v>
      </c>
      <c r="AW259" cm="1">
        <f t="array" aca="1" ref="AW259" ca="1">INDIRECT($A$1&amp;AW$1&amp;$A259)</f>
        <v>0</v>
      </c>
      <c r="AX259" cm="1">
        <f t="array" aca="1" ref="AX259" ca="1">INDIRECT($A$1&amp;AX$1&amp;$A259)</f>
        <v>0</v>
      </c>
      <c r="AY259" cm="1">
        <f t="array" aca="1" ref="AY259" ca="1">INDIRECT($A$1&amp;AY$1&amp;$A259)</f>
        <v>0</v>
      </c>
      <c r="AZ259" cm="1">
        <f t="array" aca="1" ref="AZ259" ca="1">INDIRECT($A$1&amp;AZ$1&amp;$A259)</f>
        <v>0</v>
      </c>
      <c r="BA259" cm="1">
        <f t="array" aca="1" ref="BA259" ca="1">INDIRECT($A$1&amp;BA$1&amp;$A259)</f>
        <v>0</v>
      </c>
      <c r="BB259" cm="1">
        <f t="array" aca="1" ref="BB259" ca="1">INDIRECT($A$1&amp;BB$1&amp;$A259)</f>
        <v>0</v>
      </c>
      <c r="BC259" cm="1">
        <f t="array" aca="1" ref="BC259" ca="1">INDIRECT($A$1&amp;BC$1&amp;$A259)</f>
        <v>0</v>
      </c>
      <c r="BD259" cm="1">
        <f t="array" aca="1" ref="BD259" ca="1">INDIRECT($A$1&amp;BD$1&amp;$A259)</f>
        <v>0</v>
      </c>
      <c r="BE259" cm="1">
        <f t="array" aca="1" ref="BE259" ca="1">INDIRECT($A$1&amp;BE$1&amp;$A259)</f>
        <v>0</v>
      </c>
      <c r="BF259" cm="1">
        <f t="array" aca="1" ref="BF259" ca="1">INDIRECT($A$1&amp;BF$1&amp;$A259)</f>
        <v>0</v>
      </c>
      <c r="BG259" cm="1">
        <f t="array" aca="1" ref="BG259" ca="1">INDIRECT($A$1&amp;BG$1&amp;$A259)</f>
        <v>0</v>
      </c>
      <c r="BH259" cm="1">
        <f t="array" aca="1" ref="BH259" ca="1">INDIRECT($A$1&amp;BH$1&amp;$A259)</f>
        <v>0</v>
      </c>
      <c r="BI259" cm="1">
        <f t="array" aca="1" ref="BI259" ca="1">INDIRECT($A$1&amp;BI$1&amp;$A259)</f>
        <v>0</v>
      </c>
      <c r="BJ259" cm="1">
        <f t="array" aca="1" ref="BJ259" ca="1">INDIRECT($A$1&amp;BJ$1&amp;$A259)</f>
        <v>0</v>
      </c>
      <c r="BK259" cm="1">
        <f t="array" aca="1" ref="BK259" ca="1">INDIRECT($A$1&amp;BK$1&amp;$A259)</f>
        <v>0</v>
      </c>
      <c r="BL259" cm="1">
        <f t="array" aca="1" ref="BL259" ca="1">INDIRECT($A$1&amp;BL$1&amp;$A259)</f>
        <v>0</v>
      </c>
      <c r="BM259" cm="1">
        <f t="array" aca="1" ref="BM259" ca="1">INDIRECT($A$1&amp;BM$1&amp;$A259)</f>
        <v>0</v>
      </c>
      <c r="BN259" cm="1">
        <f t="array" aca="1" ref="BN259" ca="1">INDIRECT($A$1&amp;BN$1&amp;$A259)</f>
        <v>0</v>
      </c>
      <c r="BO259" cm="1">
        <f t="array" aca="1" ref="BO259" ca="1">INDIRECT($A$1&amp;BO$1&amp;$A259)</f>
        <v>0</v>
      </c>
      <c r="BP259" cm="1">
        <f t="array" aca="1" ref="BP259" ca="1">INDIRECT($A$1&amp;BP$1&amp;$A259)</f>
        <v>0</v>
      </c>
      <c r="BQ259" cm="1">
        <f t="array" aca="1" ref="BQ259" ca="1">INDIRECT($A$1&amp;BQ$1&amp;$A259)</f>
        <v>0</v>
      </c>
      <c r="BR259" cm="1">
        <f t="array" aca="1" ref="BR259" ca="1">INDIRECT($A$1&amp;BR$1&amp;$A259)</f>
        <v>0</v>
      </c>
      <c r="BS259" cm="1">
        <f t="array" aca="1" ref="BS259" ca="1">INDIRECT($A$1&amp;BS$1&amp;$A259)</f>
        <v>0</v>
      </c>
      <c r="BT259" cm="1">
        <f t="array" aca="1" ref="BT259" ca="1">INDIRECT($A$1&amp;BT$1&amp;$A259)</f>
        <v>0</v>
      </c>
      <c r="BU259" cm="1">
        <f t="array" aca="1" ref="BU259" ca="1">INDIRECT($A$1&amp;BU$1&amp;$A259)</f>
        <v>0</v>
      </c>
    </row>
    <row r="260" spans="1:73" x14ac:dyDescent="0.35">
      <c r="A260" s="65">
        <f t="shared" si="33"/>
        <v>245</v>
      </c>
      <c r="C260" cm="1">
        <f t="array" aca="1" ref="C260" ca="1">INDIRECT($A$1&amp;C$1&amp;$A260)</f>
        <v>0</v>
      </c>
      <c r="D260">
        <f t="shared" ca="1" si="50"/>
        <v>0</v>
      </c>
      <c r="E260">
        <f t="shared" ca="1" si="50"/>
        <v>0</v>
      </c>
      <c r="F260">
        <f t="shared" ca="1" si="50"/>
        <v>0</v>
      </c>
      <c r="G260">
        <f t="shared" ca="1" si="50"/>
        <v>0</v>
      </c>
      <c r="H260">
        <f t="shared" ca="1" si="50"/>
        <v>0</v>
      </c>
      <c r="I260">
        <f t="shared" ca="1" si="50"/>
        <v>0</v>
      </c>
      <c r="J260">
        <f t="shared" ca="1" si="50"/>
        <v>0</v>
      </c>
      <c r="K260">
        <f t="shared" ca="1" si="50"/>
        <v>0</v>
      </c>
      <c r="L260">
        <f t="shared" ca="1" si="50"/>
        <v>0</v>
      </c>
      <c r="M260">
        <f t="shared" ca="1" si="50"/>
        <v>0</v>
      </c>
      <c r="N260">
        <f t="shared" ca="1" si="50"/>
        <v>0</v>
      </c>
      <c r="P260" cm="1">
        <f t="array" aca="1" ref="P260" ca="1">INDIRECT($A$1&amp;P$1&amp;$A260)</f>
        <v>0</v>
      </c>
      <c r="Q260" cm="1">
        <f t="array" aca="1" ref="Q260" ca="1">INDIRECT($A$1&amp;Q$1&amp;$A260)</f>
        <v>0</v>
      </c>
      <c r="R260" cm="1">
        <f t="array" aca="1" ref="R260" ca="1">INDIRECT($A$1&amp;R$1&amp;$A260)</f>
        <v>0</v>
      </c>
      <c r="S260" cm="1">
        <f t="array" aca="1" ref="S260" ca="1">INDIRECT($A$1&amp;S$1&amp;$A260)</f>
        <v>0</v>
      </c>
      <c r="T260" cm="1">
        <f t="array" aca="1" ref="T260" ca="1">INDIRECT($A$1&amp;T$1&amp;$A260)</f>
        <v>0</v>
      </c>
      <c r="U260" cm="1">
        <f t="array" aca="1" ref="U260" ca="1">INDIRECT($A$1&amp;U$1&amp;$A260)</f>
        <v>0</v>
      </c>
      <c r="V260" cm="1">
        <f t="array" aca="1" ref="V260" ca="1">INDIRECT($A$1&amp;V$1&amp;$A260)</f>
        <v>0</v>
      </c>
      <c r="W260" cm="1">
        <f t="array" aca="1" ref="W260" ca="1">INDIRECT($A$1&amp;W$1&amp;$A260)</f>
        <v>0</v>
      </c>
      <c r="X260" cm="1">
        <f t="array" aca="1" ref="X260" ca="1">INDIRECT($A$1&amp;X$1&amp;$A260)</f>
        <v>0</v>
      </c>
      <c r="Y260" cm="1">
        <f t="array" aca="1" ref="Y260" ca="1">INDIRECT($A$1&amp;Y$1&amp;$A260)</f>
        <v>0</v>
      </c>
      <c r="Z260" cm="1">
        <f t="array" aca="1" ref="Z260" ca="1">INDIRECT($A$1&amp;Z$1&amp;$A260)</f>
        <v>0</v>
      </c>
      <c r="AA260" cm="1">
        <f t="array" aca="1" ref="AA260" ca="1">INDIRECT($A$1&amp;AA$1&amp;$A260)</f>
        <v>0</v>
      </c>
      <c r="AB260" cm="1">
        <f t="array" aca="1" ref="AB260" ca="1">INDIRECT($A$1&amp;AB$1&amp;$A260)</f>
        <v>0</v>
      </c>
      <c r="AC260" cm="1">
        <f t="array" aca="1" ref="AC260" ca="1">INDIRECT($A$1&amp;AC$1&amp;$A260)</f>
        <v>0</v>
      </c>
      <c r="AD260" cm="1">
        <f t="array" aca="1" ref="AD260" ca="1">INDIRECT($A$1&amp;AD$1&amp;$A260)</f>
        <v>0</v>
      </c>
      <c r="AE260" cm="1">
        <f t="array" aca="1" ref="AE260" ca="1">INDIRECT($A$1&amp;AE$1&amp;$A260)</f>
        <v>0</v>
      </c>
      <c r="AF260" cm="1">
        <f t="array" aca="1" ref="AF260" ca="1">INDIRECT($A$1&amp;AF$1&amp;$A260)</f>
        <v>0</v>
      </c>
      <c r="AG260" cm="1">
        <f t="array" aca="1" ref="AG260" ca="1">INDIRECT($A$1&amp;AG$1&amp;$A260)</f>
        <v>0</v>
      </c>
      <c r="AH260" cm="1">
        <f t="array" aca="1" ref="AH260" ca="1">INDIRECT($A$1&amp;AH$1&amp;$A260)</f>
        <v>0</v>
      </c>
      <c r="AI260" cm="1">
        <f t="array" aca="1" ref="AI260" ca="1">INDIRECT($A$1&amp;AI$1&amp;$A260)</f>
        <v>0</v>
      </c>
      <c r="AJ260" cm="1">
        <f t="array" aca="1" ref="AJ260" ca="1">INDIRECT($A$1&amp;AJ$1&amp;$A260)</f>
        <v>0</v>
      </c>
      <c r="AK260" cm="1">
        <f t="array" aca="1" ref="AK260" ca="1">INDIRECT($A$1&amp;AK$1&amp;$A260)</f>
        <v>0</v>
      </c>
      <c r="AM260">
        <f t="shared" ca="1" si="51"/>
        <v>0</v>
      </c>
      <c r="AN260">
        <f t="shared" ca="1" si="51"/>
        <v>0</v>
      </c>
      <c r="AO260">
        <f t="shared" ca="1" si="51"/>
        <v>0</v>
      </c>
      <c r="AP260">
        <f t="shared" ca="1" si="51"/>
        <v>0</v>
      </c>
      <c r="AQ260">
        <f t="shared" ca="1" si="51"/>
        <v>0</v>
      </c>
      <c r="AR260">
        <f t="shared" ca="1" si="51"/>
        <v>0</v>
      </c>
      <c r="AS260">
        <f t="shared" ca="1" si="51"/>
        <v>0</v>
      </c>
      <c r="AU260" cm="1">
        <f t="array" aca="1" ref="AU260" ca="1">INDIRECT($A$1&amp;AU$1&amp;$A260)</f>
        <v>0</v>
      </c>
      <c r="AV260" cm="1">
        <f t="array" aca="1" ref="AV260" ca="1">INDIRECT($A$1&amp;AV$1&amp;$A260)</f>
        <v>0</v>
      </c>
      <c r="AW260" cm="1">
        <f t="array" aca="1" ref="AW260" ca="1">INDIRECT($A$1&amp;AW$1&amp;$A260)</f>
        <v>0</v>
      </c>
      <c r="AX260" cm="1">
        <f t="array" aca="1" ref="AX260" ca="1">INDIRECT($A$1&amp;AX$1&amp;$A260)</f>
        <v>0</v>
      </c>
      <c r="AY260" cm="1">
        <f t="array" aca="1" ref="AY260" ca="1">INDIRECT($A$1&amp;AY$1&amp;$A260)</f>
        <v>0</v>
      </c>
      <c r="AZ260" cm="1">
        <f t="array" aca="1" ref="AZ260" ca="1">INDIRECT($A$1&amp;AZ$1&amp;$A260)</f>
        <v>0</v>
      </c>
      <c r="BA260" cm="1">
        <f t="array" aca="1" ref="BA260" ca="1">INDIRECT($A$1&amp;BA$1&amp;$A260)</f>
        <v>0</v>
      </c>
      <c r="BB260" cm="1">
        <f t="array" aca="1" ref="BB260" ca="1">INDIRECT($A$1&amp;BB$1&amp;$A260)</f>
        <v>0</v>
      </c>
      <c r="BC260" cm="1">
        <f t="array" aca="1" ref="BC260" ca="1">INDIRECT($A$1&amp;BC$1&amp;$A260)</f>
        <v>0</v>
      </c>
      <c r="BD260" cm="1">
        <f t="array" aca="1" ref="BD260" ca="1">INDIRECT($A$1&amp;BD$1&amp;$A260)</f>
        <v>0</v>
      </c>
      <c r="BE260" cm="1">
        <f t="array" aca="1" ref="BE260" ca="1">INDIRECT($A$1&amp;BE$1&amp;$A260)</f>
        <v>0</v>
      </c>
      <c r="BF260" cm="1">
        <f t="array" aca="1" ref="BF260" ca="1">INDIRECT($A$1&amp;BF$1&amp;$A260)</f>
        <v>0</v>
      </c>
      <c r="BG260" cm="1">
        <f t="array" aca="1" ref="BG260" ca="1">INDIRECT($A$1&amp;BG$1&amp;$A260)</f>
        <v>0</v>
      </c>
      <c r="BH260" cm="1">
        <f t="array" aca="1" ref="BH260" ca="1">INDIRECT($A$1&amp;BH$1&amp;$A260)</f>
        <v>0</v>
      </c>
      <c r="BI260" cm="1">
        <f t="array" aca="1" ref="BI260" ca="1">INDIRECT($A$1&amp;BI$1&amp;$A260)</f>
        <v>0</v>
      </c>
      <c r="BJ260" cm="1">
        <f t="array" aca="1" ref="BJ260" ca="1">INDIRECT($A$1&amp;BJ$1&amp;$A260)</f>
        <v>0</v>
      </c>
      <c r="BK260" cm="1">
        <f t="array" aca="1" ref="BK260" ca="1">INDIRECT($A$1&amp;BK$1&amp;$A260)</f>
        <v>0</v>
      </c>
      <c r="BL260" cm="1">
        <f t="array" aca="1" ref="BL260" ca="1">INDIRECT($A$1&amp;BL$1&amp;$A260)</f>
        <v>0</v>
      </c>
      <c r="BM260" cm="1">
        <f t="array" aca="1" ref="BM260" ca="1">INDIRECT($A$1&amp;BM$1&amp;$A260)</f>
        <v>0</v>
      </c>
      <c r="BN260" cm="1">
        <f t="array" aca="1" ref="BN260" ca="1">INDIRECT($A$1&amp;BN$1&amp;$A260)</f>
        <v>0</v>
      </c>
      <c r="BO260" cm="1">
        <f t="array" aca="1" ref="BO260" ca="1">INDIRECT($A$1&amp;BO$1&amp;$A260)</f>
        <v>0</v>
      </c>
      <c r="BP260" cm="1">
        <f t="array" aca="1" ref="BP260" ca="1">INDIRECT($A$1&amp;BP$1&amp;$A260)</f>
        <v>0</v>
      </c>
      <c r="BQ260" cm="1">
        <f t="array" aca="1" ref="BQ260" ca="1">INDIRECT($A$1&amp;BQ$1&amp;$A260)</f>
        <v>0</v>
      </c>
      <c r="BR260" cm="1">
        <f t="array" aca="1" ref="BR260" ca="1">INDIRECT($A$1&amp;BR$1&amp;$A260)</f>
        <v>0</v>
      </c>
      <c r="BS260" cm="1">
        <f t="array" aca="1" ref="BS260" ca="1">INDIRECT($A$1&amp;BS$1&amp;$A260)</f>
        <v>0</v>
      </c>
      <c r="BT260" cm="1">
        <f t="array" aca="1" ref="BT260" ca="1">INDIRECT($A$1&amp;BT$1&amp;$A260)</f>
        <v>0</v>
      </c>
      <c r="BU260" cm="1">
        <f t="array" aca="1" ref="BU260" ca="1">INDIRECT($A$1&amp;BU$1&amp;$A260)</f>
        <v>0</v>
      </c>
    </row>
    <row r="261" spans="1:73" x14ac:dyDescent="0.35">
      <c r="A261" s="65">
        <f t="shared" si="33"/>
        <v>246</v>
      </c>
      <c r="C261" cm="1">
        <f t="array" aca="1" ref="C261" ca="1">INDIRECT($A$1&amp;C$1&amp;$A261)</f>
        <v>0</v>
      </c>
      <c r="D261">
        <f t="shared" ca="1" si="50"/>
        <v>0</v>
      </c>
      <c r="E261">
        <f t="shared" ca="1" si="50"/>
        <v>0</v>
      </c>
      <c r="F261">
        <f t="shared" ca="1" si="50"/>
        <v>0</v>
      </c>
      <c r="G261">
        <f t="shared" ca="1" si="50"/>
        <v>0</v>
      </c>
      <c r="H261">
        <f t="shared" ca="1" si="50"/>
        <v>0</v>
      </c>
      <c r="I261">
        <f t="shared" ca="1" si="50"/>
        <v>0</v>
      </c>
      <c r="J261">
        <f t="shared" ca="1" si="50"/>
        <v>0</v>
      </c>
      <c r="K261">
        <f t="shared" ca="1" si="50"/>
        <v>0</v>
      </c>
      <c r="L261">
        <f t="shared" ca="1" si="50"/>
        <v>0</v>
      </c>
      <c r="M261">
        <f t="shared" ca="1" si="50"/>
        <v>0</v>
      </c>
      <c r="N261">
        <f t="shared" ca="1" si="50"/>
        <v>0</v>
      </c>
      <c r="P261" cm="1">
        <f t="array" aca="1" ref="P261" ca="1">INDIRECT($A$1&amp;P$1&amp;$A261)</f>
        <v>0</v>
      </c>
      <c r="Q261" cm="1">
        <f t="array" aca="1" ref="Q261" ca="1">INDIRECT($A$1&amp;Q$1&amp;$A261)</f>
        <v>0</v>
      </c>
      <c r="R261" cm="1">
        <f t="array" aca="1" ref="R261" ca="1">INDIRECT($A$1&amp;R$1&amp;$A261)</f>
        <v>0</v>
      </c>
      <c r="S261" cm="1">
        <f t="array" aca="1" ref="S261" ca="1">INDIRECT($A$1&amp;S$1&amp;$A261)</f>
        <v>0</v>
      </c>
      <c r="T261" cm="1">
        <f t="array" aca="1" ref="T261" ca="1">INDIRECT($A$1&amp;T$1&amp;$A261)</f>
        <v>0</v>
      </c>
      <c r="U261" cm="1">
        <f t="array" aca="1" ref="U261" ca="1">INDIRECT($A$1&amp;U$1&amp;$A261)</f>
        <v>0</v>
      </c>
      <c r="V261" cm="1">
        <f t="array" aca="1" ref="V261" ca="1">INDIRECT($A$1&amp;V$1&amp;$A261)</f>
        <v>0</v>
      </c>
      <c r="W261" cm="1">
        <f t="array" aca="1" ref="W261" ca="1">INDIRECT($A$1&amp;W$1&amp;$A261)</f>
        <v>0</v>
      </c>
      <c r="X261" cm="1">
        <f t="array" aca="1" ref="X261" ca="1">INDIRECT($A$1&amp;X$1&amp;$A261)</f>
        <v>0</v>
      </c>
      <c r="Y261" cm="1">
        <f t="array" aca="1" ref="Y261" ca="1">INDIRECT($A$1&amp;Y$1&amp;$A261)</f>
        <v>0</v>
      </c>
      <c r="Z261" cm="1">
        <f t="array" aca="1" ref="Z261" ca="1">INDIRECT($A$1&amp;Z$1&amp;$A261)</f>
        <v>0</v>
      </c>
      <c r="AA261" cm="1">
        <f t="array" aca="1" ref="AA261" ca="1">INDIRECT($A$1&amp;AA$1&amp;$A261)</f>
        <v>0</v>
      </c>
      <c r="AB261" cm="1">
        <f t="array" aca="1" ref="AB261" ca="1">INDIRECT($A$1&amp;AB$1&amp;$A261)</f>
        <v>0</v>
      </c>
      <c r="AC261" cm="1">
        <f t="array" aca="1" ref="AC261" ca="1">INDIRECT($A$1&amp;AC$1&amp;$A261)</f>
        <v>0</v>
      </c>
      <c r="AD261" cm="1">
        <f t="array" aca="1" ref="AD261" ca="1">INDIRECT($A$1&amp;AD$1&amp;$A261)</f>
        <v>0</v>
      </c>
      <c r="AE261" cm="1">
        <f t="array" aca="1" ref="AE261" ca="1">INDIRECT($A$1&amp;AE$1&amp;$A261)</f>
        <v>0</v>
      </c>
      <c r="AF261" cm="1">
        <f t="array" aca="1" ref="AF261" ca="1">INDIRECT($A$1&amp;AF$1&amp;$A261)</f>
        <v>0</v>
      </c>
      <c r="AG261" cm="1">
        <f t="array" aca="1" ref="AG261" ca="1">INDIRECT($A$1&amp;AG$1&amp;$A261)</f>
        <v>0</v>
      </c>
      <c r="AH261" cm="1">
        <f t="array" aca="1" ref="AH261" ca="1">INDIRECT($A$1&amp;AH$1&amp;$A261)</f>
        <v>0</v>
      </c>
      <c r="AI261" cm="1">
        <f t="array" aca="1" ref="AI261" ca="1">INDIRECT($A$1&amp;AI$1&amp;$A261)</f>
        <v>0</v>
      </c>
      <c r="AJ261" cm="1">
        <f t="array" aca="1" ref="AJ261" ca="1">INDIRECT($A$1&amp;AJ$1&amp;$A261)</f>
        <v>0</v>
      </c>
      <c r="AK261" cm="1">
        <f t="array" aca="1" ref="AK261" ca="1">INDIRECT($A$1&amp;AK$1&amp;$A261)</f>
        <v>0</v>
      </c>
      <c r="AM261">
        <f t="shared" ca="1" si="51"/>
        <v>0</v>
      </c>
      <c r="AN261">
        <f t="shared" ca="1" si="51"/>
        <v>0</v>
      </c>
      <c r="AO261">
        <f t="shared" ca="1" si="51"/>
        <v>0</v>
      </c>
      <c r="AP261">
        <f t="shared" ca="1" si="51"/>
        <v>0</v>
      </c>
      <c r="AQ261">
        <f t="shared" ca="1" si="51"/>
        <v>0</v>
      </c>
      <c r="AR261">
        <f t="shared" ca="1" si="51"/>
        <v>0</v>
      </c>
      <c r="AS261">
        <f t="shared" ca="1" si="51"/>
        <v>0</v>
      </c>
      <c r="AU261" cm="1">
        <f t="array" aca="1" ref="AU261" ca="1">INDIRECT($A$1&amp;AU$1&amp;$A261)</f>
        <v>0</v>
      </c>
      <c r="AV261" cm="1">
        <f t="array" aca="1" ref="AV261" ca="1">INDIRECT($A$1&amp;AV$1&amp;$A261)</f>
        <v>0</v>
      </c>
      <c r="AW261" cm="1">
        <f t="array" aca="1" ref="AW261" ca="1">INDIRECT($A$1&amp;AW$1&amp;$A261)</f>
        <v>0</v>
      </c>
      <c r="AX261" cm="1">
        <f t="array" aca="1" ref="AX261" ca="1">INDIRECT($A$1&amp;AX$1&amp;$A261)</f>
        <v>0</v>
      </c>
      <c r="AY261" cm="1">
        <f t="array" aca="1" ref="AY261" ca="1">INDIRECT($A$1&amp;AY$1&amp;$A261)</f>
        <v>0</v>
      </c>
      <c r="AZ261" cm="1">
        <f t="array" aca="1" ref="AZ261" ca="1">INDIRECT($A$1&amp;AZ$1&amp;$A261)</f>
        <v>0</v>
      </c>
      <c r="BA261" cm="1">
        <f t="array" aca="1" ref="BA261" ca="1">INDIRECT($A$1&amp;BA$1&amp;$A261)</f>
        <v>0</v>
      </c>
      <c r="BB261" cm="1">
        <f t="array" aca="1" ref="BB261" ca="1">INDIRECT($A$1&amp;BB$1&amp;$A261)</f>
        <v>0</v>
      </c>
      <c r="BC261" cm="1">
        <f t="array" aca="1" ref="BC261" ca="1">INDIRECT($A$1&amp;BC$1&amp;$A261)</f>
        <v>0</v>
      </c>
      <c r="BD261" cm="1">
        <f t="array" aca="1" ref="BD261" ca="1">INDIRECT($A$1&amp;BD$1&amp;$A261)</f>
        <v>0</v>
      </c>
      <c r="BE261" cm="1">
        <f t="array" aca="1" ref="BE261" ca="1">INDIRECT($A$1&amp;BE$1&amp;$A261)</f>
        <v>0</v>
      </c>
      <c r="BF261" cm="1">
        <f t="array" aca="1" ref="BF261" ca="1">INDIRECT($A$1&amp;BF$1&amp;$A261)</f>
        <v>0</v>
      </c>
      <c r="BG261" cm="1">
        <f t="array" aca="1" ref="BG261" ca="1">INDIRECT($A$1&amp;BG$1&amp;$A261)</f>
        <v>0</v>
      </c>
      <c r="BH261" cm="1">
        <f t="array" aca="1" ref="BH261" ca="1">INDIRECT($A$1&amp;BH$1&amp;$A261)</f>
        <v>0</v>
      </c>
      <c r="BI261" cm="1">
        <f t="array" aca="1" ref="BI261" ca="1">INDIRECT($A$1&amp;BI$1&amp;$A261)</f>
        <v>0</v>
      </c>
      <c r="BJ261" cm="1">
        <f t="array" aca="1" ref="BJ261" ca="1">INDIRECT($A$1&amp;BJ$1&amp;$A261)</f>
        <v>0</v>
      </c>
      <c r="BK261" cm="1">
        <f t="array" aca="1" ref="BK261" ca="1">INDIRECT($A$1&amp;BK$1&amp;$A261)</f>
        <v>0</v>
      </c>
      <c r="BL261" cm="1">
        <f t="array" aca="1" ref="BL261" ca="1">INDIRECT($A$1&amp;BL$1&amp;$A261)</f>
        <v>0</v>
      </c>
      <c r="BM261" cm="1">
        <f t="array" aca="1" ref="BM261" ca="1">INDIRECT($A$1&amp;BM$1&amp;$A261)</f>
        <v>0</v>
      </c>
      <c r="BN261" cm="1">
        <f t="array" aca="1" ref="BN261" ca="1">INDIRECT($A$1&amp;BN$1&amp;$A261)</f>
        <v>0</v>
      </c>
      <c r="BO261" cm="1">
        <f t="array" aca="1" ref="BO261" ca="1">INDIRECT($A$1&amp;BO$1&amp;$A261)</f>
        <v>0</v>
      </c>
      <c r="BP261" cm="1">
        <f t="array" aca="1" ref="BP261" ca="1">INDIRECT($A$1&amp;BP$1&amp;$A261)</f>
        <v>0</v>
      </c>
      <c r="BQ261" cm="1">
        <f t="array" aca="1" ref="BQ261" ca="1">INDIRECT($A$1&amp;BQ$1&amp;$A261)</f>
        <v>0</v>
      </c>
      <c r="BR261" cm="1">
        <f t="array" aca="1" ref="BR261" ca="1">INDIRECT($A$1&amp;BR$1&amp;$A261)</f>
        <v>0</v>
      </c>
      <c r="BS261" cm="1">
        <f t="array" aca="1" ref="BS261" ca="1">INDIRECT($A$1&amp;BS$1&amp;$A261)</f>
        <v>0</v>
      </c>
      <c r="BT261" cm="1">
        <f t="array" aca="1" ref="BT261" ca="1">INDIRECT($A$1&amp;BT$1&amp;$A261)</f>
        <v>0</v>
      </c>
      <c r="BU261" cm="1">
        <f t="array" aca="1" ref="BU261" ca="1">INDIRECT($A$1&amp;BU$1&amp;$A261)</f>
        <v>0</v>
      </c>
    </row>
    <row r="262" spans="1:73" x14ac:dyDescent="0.35">
      <c r="A262" s="65">
        <f t="shared" si="33"/>
        <v>247</v>
      </c>
      <c r="C262" cm="1">
        <f t="array" aca="1" ref="C262" ca="1">INDIRECT($A$1&amp;C$1&amp;$A262)</f>
        <v>0</v>
      </c>
      <c r="D262">
        <f t="shared" ca="1" si="50"/>
        <v>0</v>
      </c>
      <c r="E262">
        <f t="shared" ca="1" si="50"/>
        <v>0</v>
      </c>
      <c r="F262">
        <f t="shared" ca="1" si="50"/>
        <v>0</v>
      </c>
      <c r="G262">
        <f t="shared" ca="1" si="50"/>
        <v>0</v>
      </c>
      <c r="H262">
        <f t="shared" ca="1" si="50"/>
        <v>0</v>
      </c>
      <c r="I262">
        <f t="shared" ca="1" si="50"/>
        <v>0</v>
      </c>
      <c r="J262">
        <f t="shared" ca="1" si="50"/>
        <v>0</v>
      </c>
      <c r="K262">
        <f t="shared" ca="1" si="50"/>
        <v>0</v>
      </c>
      <c r="L262">
        <f t="shared" ca="1" si="50"/>
        <v>0</v>
      </c>
      <c r="M262">
        <f t="shared" ca="1" si="50"/>
        <v>0</v>
      </c>
      <c r="N262">
        <f t="shared" ca="1" si="50"/>
        <v>0</v>
      </c>
      <c r="P262" cm="1">
        <f t="array" aca="1" ref="P262" ca="1">INDIRECT($A$1&amp;P$1&amp;$A262)</f>
        <v>0</v>
      </c>
      <c r="Q262" cm="1">
        <f t="array" aca="1" ref="Q262" ca="1">INDIRECT($A$1&amp;Q$1&amp;$A262)</f>
        <v>0</v>
      </c>
      <c r="R262" cm="1">
        <f t="array" aca="1" ref="R262" ca="1">INDIRECT($A$1&amp;R$1&amp;$A262)</f>
        <v>0</v>
      </c>
      <c r="S262" cm="1">
        <f t="array" aca="1" ref="S262" ca="1">INDIRECT($A$1&amp;S$1&amp;$A262)</f>
        <v>0</v>
      </c>
      <c r="T262" cm="1">
        <f t="array" aca="1" ref="T262" ca="1">INDIRECT($A$1&amp;T$1&amp;$A262)</f>
        <v>0</v>
      </c>
      <c r="U262" cm="1">
        <f t="array" aca="1" ref="U262" ca="1">INDIRECT($A$1&amp;U$1&amp;$A262)</f>
        <v>0</v>
      </c>
      <c r="V262" cm="1">
        <f t="array" aca="1" ref="V262" ca="1">INDIRECT($A$1&amp;V$1&amp;$A262)</f>
        <v>0</v>
      </c>
      <c r="W262" cm="1">
        <f t="array" aca="1" ref="W262" ca="1">INDIRECT($A$1&amp;W$1&amp;$A262)</f>
        <v>0</v>
      </c>
      <c r="X262" cm="1">
        <f t="array" aca="1" ref="X262" ca="1">INDIRECT($A$1&amp;X$1&amp;$A262)</f>
        <v>0</v>
      </c>
      <c r="Y262" cm="1">
        <f t="array" aca="1" ref="Y262" ca="1">INDIRECT($A$1&amp;Y$1&amp;$A262)</f>
        <v>0</v>
      </c>
      <c r="Z262" cm="1">
        <f t="array" aca="1" ref="Z262" ca="1">INDIRECT($A$1&amp;Z$1&amp;$A262)</f>
        <v>0</v>
      </c>
      <c r="AA262" cm="1">
        <f t="array" aca="1" ref="AA262" ca="1">INDIRECT($A$1&amp;AA$1&amp;$A262)</f>
        <v>0</v>
      </c>
      <c r="AB262" cm="1">
        <f t="array" aca="1" ref="AB262" ca="1">INDIRECT($A$1&amp;AB$1&amp;$A262)</f>
        <v>0</v>
      </c>
      <c r="AC262" cm="1">
        <f t="array" aca="1" ref="AC262" ca="1">INDIRECT($A$1&amp;AC$1&amp;$A262)</f>
        <v>0</v>
      </c>
      <c r="AD262" cm="1">
        <f t="array" aca="1" ref="AD262" ca="1">INDIRECT($A$1&amp;AD$1&amp;$A262)</f>
        <v>0</v>
      </c>
      <c r="AE262" cm="1">
        <f t="array" aca="1" ref="AE262" ca="1">INDIRECT($A$1&amp;AE$1&amp;$A262)</f>
        <v>0</v>
      </c>
      <c r="AF262" cm="1">
        <f t="array" aca="1" ref="AF262" ca="1">INDIRECT($A$1&amp;AF$1&amp;$A262)</f>
        <v>0</v>
      </c>
      <c r="AG262" cm="1">
        <f t="array" aca="1" ref="AG262" ca="1">INDIRECT($A$1&amp;AG$1&amp;$A262)</f>
        <v>0</v>
      </c>
      <c r="AH262" cm="1">
        <f t="array" aca="1" ref="AH262" ca="1">INDIRECT($A$1&amp;AH$1&amp;$A262)</f>
        <v>0</v>
      </c>
      <c r="AI262" cm="1">
        <f t="array" aca="1" ref="AI262" ca="1">INDIRECT($A$1&amp;AI$1&amp;$A262)</f>
        <v>0</v>
      </c>
      <c r="AJ262" cm="1">
        <f t="array" aca="1" ref="AJ262" ca="1">INDIRECT($A$1&amp;AJ$1&amp;$A262)</f>
        <v>0</v>
      </c>
      <c r="AK262" cm="1">
        <f t="array" aca="1" ref="AK262" ca="1">INDIRECT($A$1&amp;AK$1&amp;$A262)</f>
        <v>0</v>
      </c>
      <c r="AM262">
        <f t="shared" ca="1" si="51"/>
        <v>0</v>
      </c>
      <c r="AN262">
        <f t="shared" ca="1" si="51"/>
        <v>0</v>
      </c>
      <c r="AO262">
        <f t="shared" ca="1" si="51"/>
        <v>0</v>
      </c>
      <c r="AP262">
        <f t="shared" ca="1" si="51"/>
        <v>0</v>
      </c>
      <c r="AQ262">
        <f t="shared" ca="1" si="51"/>
        <v>0</v>
      </c>
      <c r="AR262">
        <f t="shared" ca="1" si="51"/>
        <v>0</v>
      </c>
      <c r="AS262">
        <f t="shared" ca="1" si="51"/>
        <v>0</v>
      </c>
      <c r="AU262" cm="1">
        <f t="array" aca="1" ref="AU262" ca="1">INDIRECT($A$1&amp;AU$1&amp;$A262)</f>
        <v>0</v>
      </c>
      <c r="AV262" cm="1">
        <f t="array" aca="1" ref="AV262" ca="1">INDIRECT($A$1&amp;AV$1&amp;$A262)</f>
        <v>0</v>
      </c>
      <c r="AW262" cm="1">
        <f t="array" aca="1" ref="AW262" ca="1">INDIRECT($A$1&amp;AW$1&amp;$A262)</f>
        <v>0</v>
      </c>
      <c r="AX262" cm="1">
        <f t="array" aca="1" ref="AX262" ca="1">INDIRECT($A$1&amp;AX$1&amp;$A262)</f>
        <v>0</v>
      </c>
      <c r="AY262" cm="1">
        <f t="array" aca="1" ref="AY262" ca="1">INDIRECT($A$1&amp;AY$1&amp;$A262)</f>
        <v>0</v>
      </c>
      <c r="AZ262" cm="1">
        <f t="array" aca="1" ref="AZ262" ca="1">INDIRECT($A$1&amp;AZ$1&amp;$A262)</f>
        <v>0</v>
      </c>
      <c r="BA262" cm="1">
        <f t="array" aca="1" ref="BA262" ca="1">INDIRECT($A$1&amp;BA$1&amp;$A262)</f>
        <v>0</v>
      </c>
      <c r="BB262" cm="1">
        <f t="array" aca="1" ref="BB262" ca="1">INDIRECT($A$1&amp;BB$1&amp;$A262)</f>
        <v>0</v>
      </c>
      <c r="BC262" cm="1">
        <f t="array" aca="1" ref="BC262" ca="1">INDIRECT($A$1&amp;BC$1&amp;$A262)</f>
        <v>0</v>
      </c>
      <c r="BD262" cm="1">
        <f t="array" aca="1" ref="BD262" ca="1">INDIRECT($A$1&amp;BD$1&amp;$A262)</f>
        <v>0</v>
      </c>
      <c r="BE262" cm="1">
        <f t="array" aca="1" ref="BE262" ca="1">INDIRECT($A$1&amp;BE$1&amp;$A262)</f>
        <v>0</v>
      </c>
      <c r="BF262" cm="1">
        <f t="array" aca="1" ref="BF262" ca="1">INDIRECT($A$1&amp;BF$1&amp;$A262)</f>
        <v>0</v>
      </c>
      <c r="BG262" cm="1">
        <f t="array" aca="1" ref="BG262" ca="1">INDIRECT($A$1&amp;BG$1&amp;$A262)</f>
        <v>0</v>
      </c>
      <c r="BH262" cm="1">
        <f t="array" aca="1" ref="BH262" ca="1">INDIRECT($A$1&amp;BH$1&amp;$A262)</f>
        <v>0</v>
      </c>
      <c r="BI262" cm="1">
        <f t="array" aca="1" ref="BI262" ca="1">INDIRECT($A$1&amp;BI$1&amp;$A262)</f>
        <v>0</v>
      </c>
      <c r="BJ262" cm="1">
        <f t="array" aca="1" ref="BJ262" ca="1">INDIRECT($A$1&amp;BJ$1&amp;$A262)</f>
        <v>0</v>
      </c>
      <c r="BK262" cm="1">
        <f t="array" aca="1" ref="BK262" ca="1">INDIRECT($A$1&amp;BK$1&amp;$A262)</f>
        <v>0</v>
      </c>
      <c r="BL262" cm="1">
        <f t="array" aca="1" ref="BL262" ca="1">INDIRECT($A$1&amp;BL$1&amp;$A262)</f>
        <v>0</v>
      </c>
      <c r="BM262" cm="1">
        <f t="array" aca="1" ref="BM262" ca="1">INDIRECT($A$1&amp;BM$1&amp;$A262)</f>
        <v>0</v>
      </c>
      <c r="BN262" cm="1">
        <f t="array" aca="1" ref="BN262" ca="1">INDIRECT($A$1&amp;BN$1&amp;$A262)</f>
        <v>0</v>
      </c>
      <c r="BO262" cm="1">
        <f t="array" aca="1" ref="BO262" ca="1">INDIRECT($A$1&amp;BO$1&amp;$A262)</f>
        <v>0</v>
      </c>
      <c r="BP262" cm="1">
        <f t="array" aca="1" ref="BP262" ca="1">INDIRECT($A$1&amp;BP$1&amp;$A262)</f>
        <v>0</v>
      </c>
      <c r="BQ262" cm="1">
        <f t="array" aca="1" ref="BQ262" ca="1">INDIRECT($A$1&amp;BQ$1&amp;$A262)</f>
        <v>0</v>
      </c>
      <c r="BR262" cm="1">
        <f t="array" aca="1" ref="BR262" ca="1">INDIRECT($A$1&amp;BR$1&amp;$A262)</f>
        <v>0</v>
      </c>
      <c r="BS262" cm="1">
        <f t="array" aca="1" ref="BS262" ca="1">INDIRECT($A$1&amp;BS$1&amp;$A262)</f>
        <v>0</v>
      </c>
      <c r="BT262" cm="1">
        <f t="array" aca="1" ref="BT262" ca="1">INDIRECT($A$1&amp;BT$1&amp;$A262)</f>
        <v>0</v>
      </c>
      <c r="BU262" cm="1">
        <f t="array" aca="1" ref="BU262" ca="1">INDIRECT($A$1&amp;BU$1&amp;$A262)</f>
        <v>0</v>
      </c>
    </row>
    <row r="263" spans="1:73" x14ac:dyDescent="0.35">
      <c r="A263" s="65">
        <f t="shared" si="33"/>
        <v>248</v>
      </c>
      <c r="C263" cm="1">
        <f t="array" aca="1" ref="C263" ca="1">INDIRECT($A$1&amp;C$1&amp;$A263)</f>
        <v>0</v>
      </c>
      <c r="D263">
        <f t="shared" ca="1" si="50"/>
        <v>0</v>
      </c>
      <c r="E263">
        <f t="shared" ca="1" si="50"/>
        <v>0</v>
      </c>
      <c r="F263">
        <f t="shared" ca="1" si="50"/>
        <v>0</v>
      </c>
      <c r="G263">
        <f t="shared" ca="1" si="50"/>
        <v>0</v>
      </c>
      <c r="H263">
        <f t="shared" ca="1" si="50"/>
        <v>0</v>
      </c>
      <c r="I263">
        <f t="shared" ca="1" si="50"/>
        <v>0</v>
      </c>
      <c r="J263">
        <f t="shared" ca="1" si="50"/>
        <v>0</v>
      </c>
      <c r="K263">
        <f t="shared" ca="1" si="50"/>
        <v>0</v>
      </c>
      <c r="L263">
        <f t="shared" ca="1" si="50"/>
        <v>0</v>
      </c>
      <c r="M263">
        <f t="shared" ca="1" si="50"/>
        <v>0</v>
      </c>
      <c r="N263">
        <f t="shared" ca="1" si="50"/>
        <v>0</v>
      </c>
      <c r="P263" cm="1">
        <f t="array" aca="1" ref="P263" ca="1">INDIRECT($A$1&amp;P$1&amp;$A263)</f>
        <v>0</v>
      </c>
      <c r="Q263" cm="1">
        <f t="array" aca="1" ref="Q263" ca="1">INDIRECT($A$1&amp;Q$1&amp;$A263)</f>
        <v>0</v>
      </c>
      <c r="R263" cm="1">
        <f t="array" aca="1" ref="R263" ca="1">INDIRECT($A$1&amp;R$1&amp;$A263)</f>
        <v>0</v>
      </c>
      <c r="S263" cm="1">
        <f t="array" aca="1" ref="S263" ca="1">INDIRECT($A$1&amp;S$1&amp;$A263)</f>
        <v>0</v>
      </c>
      <c r="T263" cm="1">
        <f t="array" aca="1" ref="T263" ca="1">INDIRECT($A$1&amp;T$1&amp;$A263)</f>
        <v>0</v>
      </c>
      <c r="U263" cm="1">
        <f t="array" aca="1" ref="U263" ca="1">INDIRECT($A$1&amp;U$1&amp;$A263)</f>
        <v>0</v>
      </c>
      <c r="V263" cm="1">
        <f t="array" aca="1" ref="V263" ca="1">INDIRECT($A$1&amp;V$1&amp;$A263)</f>
        <v>0</v>
      </c>
      <c r="W263" cm="1">
        <f t="array" aca="1" ref="W263" ca="1">INDIRECT($A$1&amp;W$1&amp;$A263)</f>
        <v>0</v>
      </c>
      <c r="X263" cm="1">
        <f t="array" aca="1" ref="X263" ca="1">INDIRECT($A$1&amp;X$1&amp;$A263)</f>
        <v>0</v>
      </c>
      <c r="Y263" cm="1">
        <f t="array" aca="1" ref="Y263" ca="1">INDIRECT($A$1&amp;Y$1&amp;$A263)</f>
        <v>0</v>
      </c>
      <c r="Z263" cm="1">
        <f t="array" aca="1" ref="Z263" ca="1">INDIRECT($A$1&amp;Z$1&amp;$A263)</f>
        <v>0</v>
      </c>
      <c r="AA263" cm="1">
        <f t="array" aca="1" ref="AA263" ca="1">INDIRECT($A$1&amp;AA$1&amp;$A263)</f>
        <v>0</v>
      </c>
      <c r="AB263" cm="1">
        <f t="array" aca="1" ref="AB263" ca="1">INDIRECT($A$1&amp;AB$1&amp;$A263)</f>
        <v>0</v>
      </c>
      <c r="AC263" cm="1">
        <f t="array" aca="1" ref="AC263" ca="1">INDIRECT($A$1&amp;AC$1&amp;$A263)</f>
        <v>0</v>
      </c>
      <c r="AD263" cm="1">
        <f t="array" aca="1" ref="AD263" ca="1">INDIRECT($A$1&amp;AD$1&amp;$A263)</f>
        <v>0</v>
      </c>
      <c r="AE263" cm="1">
        <f t="array" aca="1" ref="AE263" ca="1">INDIRECT($A$1&amp;AE$1&amp;$A263)</f>
        <v>0</v>
      </c>
      <c r="AF263" cm="1">
        <f t="array" aca="1" ref="AF263" ca="1">INDIRECT($A$1&amp;AF$1&amp;$A263)</f>
        <v>0</v>
      </c>
      <c r="AG263" cm="1">
        <f t="array" aca="1" ref="AG263" ca="1">INDIRECT($A$1&amp;AG$1&amp;$A263)</f>
        <v>0</v>
      </c>
      <c r="AH263" cm="1">
        <f t="array" aca="1" ref="AH263" ca="1">INDIRECT($A$1&amp;AH$1&amp;$A263)</f>
        <v>0</v>
      </c>
      <c r="AI263" cm="1">
        <f t="array" aca="1" ref="AI263" ca="1">INDIRECT($A$1&amp;AI$1&amp;$A263)</f>
        <v>0</v>
      </c>
      <c r="AJ263" cm="1">
        <f t="array" aca="1" ref="AJ263" ca="1">INDIRECT($A$1&amp;AJ$1&amp;$A263)</f>
        <v>0</v>
      </c>
      <c r="AK263" cm="1">
        <f t="array" aca="1" ref="AK263" ca="1">INDIRECT($A$1&amp;AK$1&amp;$A263)</f>
        <v>0</v>
      </c>
      <c r="AM263">
        <f t="shared" ca="1" si="51"/>
        <v>0</v>
      </c>
      <c r="AN263">
        <f t="shared" ca="1" si="51"/>
        <v>0</v>
      </c>
      <c r="AO263">
        <f t="shared" ca="1" si="51"/>
        <v>0</v>
      </c>
      <c r="AP263">
        <f t="shared" ca="1" si="51"/>
        <v>0</v>
      </c>
      <c r="AQ263">
        <f t="shared" ca="1" si="51"/>
        <v>0</v>
      </c>
      <c r="AR263">
        <f t="shared" ca="1" si="51"/>
        <v>0</v>
      </c>
      <c r="AS263">
        <f t="shared" ca="1" si="51"/>
        <v>0</v>
      </c>
      <c r="AU263" cm="1">
        <f t="array" aca="1" ref="AU263" ca="1">INDIRECT($A$1&amp;AU$1&amp;$A263)</f>
        <v>0</v>
      </c>
      <c r="AV263" cm="1">
        <f t="array" aca="1" ref="AV263" ca="1">INDIRECT($A$1&amp;AV$1&amp;$A263)</f>
        <v>0</v>
      </c>
      <c r="AW263" cm="1">
        <f t="array" aca="1" ref="AW263" ca="1">INDIRECT($A$1&amp;AW$1&amp;$A263)</f>
        <v>0</v>
      </c>
      <c r="AX263" cm="1">
        <f t="array" aca="1" ref="AX263" ca="1">INDIRECT($A$1&amp;AX$1&amp;$A263)</f>
        <v>0</v>
      </c>
      <c r="AY263" cm="1">
        <f t="array" aca="1" ref="AY263" ca="1">INDIRECT($A$1&amp;AY$1&amp;$A263)</f>
        <v>0</v>
      </c>
      <c r="AZ263" cm="1">
        <f t="array" aca="1" ref="AZ263" ca="1">INDIRECT($A$1&amp;AZ$1&amp;$A263)</f>
        <v>0</v>
      </c>
      <c r="BA263" cm="1">
        <f t="array" aca="1" ref="BA263" ca="1">INDIRECT($A$1&amp;BA$1&amp;$A263)</f>
        <v>0</v>
      </c>
      <c r="BB263" cm="1">
        <f t="array" aca="1" ref="BB263" ca="1">INDIRECT($A$1&amp;BB$1&amp;$A263)</f>
        <v>0</v>
      </c>
      <c r="BC263" cm="1">
        <f t="array" aca="1" ref="BC263" ca="1">INDIRECT($A$1&amp;BC$1&amp;$A263)</f>
        <v>0</v>
      </c>
      <c r="BD263" cm="1">
        <f t="array" aca="1" ref="BD263" ca="1">INDIRECT($A$1&amp;BD$1&amp;$A263)</f>
        <v>0</v>
      </c>
      <c r="BE263" cm="1">
        <f t="array" aca="1" ref="BE263" ca="1">INDIRECT($A$1&amp;BE$1&amp;$A263)</f>
        <v>0</v>
      </c>
      <c r="BF263" cm="1">
        <f t="array" aca="1" ref="BF263" ca="1">INDIRECT($A$1&amp;BF$1&amp;$A263)</f>
        <v>0</v>
      </c>
      <c r="BG263" cm="1">
        <f t="array" aca="1" ref="BG263" ca="1">INDIRECT($A$1&amp;BG$1&amp;$A263)</f>
        <v>0</v>
      </c>
      <c r="BH263" cm="1">
        <f t="array" aca="1" ref="BH263" ca="1">INDIRECT($A$1&amp;BH$1&amp;$A263)</f>
        <v>0</v>
      </c>
      <c r="BI263" cm="1">
        <f t="array" aca="1" ref="BI263" ca="1">INDIRECT($A$1&amp;BI$1&amp;$A263)</f>
        <v>0</v>
      </c>
      <c r="BJ263" cm="1">
        <f t="array" aca="1" ref="BJ263" ca="1">INDIRECT($A$1&amp;BJ$1&amp;$A263)</f>
        <v>0</v>
      </c>
      <c r="BK263" cm="1">
        <f t="array" aca="1" ref="BK263" ca="1">INDIRECT($A$1&amp;BK$1&amp;$A263)</f>
        <v>0</v>
      </c>
      <c r="BL263" cm="1">
        <f t="array" aca="1" ref="BL263" ca="1">INDIRECT($A$1&amp;BL$1&amp;$A263)</f>
        <v>0</v>
      </c>
      <c r="BM263" cm="1">
        <f t="array" aca="1" ref="BM263" ca="1">INDIRECT($A$1&amp;BM$1&amp;$A263)</f>
        <v>0</v>
      </c>
      <c r="BN263" cm="1">
        <f t="array" aca="1" ref="BN263" ca="1">INDIRECT($A$1&amp;BN$1&amp;$A263)</f>
        <v>0</v>
      </c>
      <c r="BO263" cm="1">
        <f t="array" aca="1" ref="BO263" ca="1">INDIRECT($A$1&amp;BO$1&amp;$A263)</f>
        <v>0</v>
      </c>
      <c r="BP263" cm="1">
        <f t="array" aca="1" ref="BP263" ca="1">INDIRECT($A$1&amp;BP$1&amp;$A263)</f>
        <v>0</v>
      </c>
      <c r="BQ263" cm="1">
        <f t="array" aca="1" ref="BQ263" ca="1">INDIRECT($A$1&amp;BQ$1&amp;$A263)</f>
        <v>0</v>
      </c>
      <c r="BR263" cm="1">
        <f t="array" aca="1" ref="BR263" ca="1">INDIRECT($A$1&amp;BR$1&amp;$A263)</f>
        <v>0</v>
      </c>
      <c r="BS263" cm="1">
        <f t="array" aca="1" ref="BS263" ca="1">INDIRECT($A$1&amp;BS$1&amp;$A263)</f>
        <v>0</v>
      </c>
      <c r="BT263" cm="1">
        <f t="array" aca="1" ref="BT263" ca="1">INDIRECT($A$1&amp;BT$1&amp;$A263)</f>
        <v>0</v>
      </c>
      <c r="BU263" cm="1">
        <f t="array" aca="1" ref="BU263" ca="1">INDIRECT($A$1&amp;BU$1&amp;$A263)</f>
        <v>0</v>
      </c>
    </row>
    <row r="264" spans="1:73" x14ac:dyDescent="0.35">
      <c r="A264" s="65">
        <f t="shared" si="33"/>
        <v>249</v>
      </c>
      <c r="C264" cm="1">
        <f t="array" aca="1" ref="C264" ca="1">INDIRECT($A$1&amp;C$1&amp;$A264)</f>
        <v>0</v>
      </c>
      <c r="D264">
        <f t="shared" ca="1" si="50"/>
        <v>0</v>
      </c>
      <c r="E264">
        <f t="shared" ca="1" si="50"/>
        <v>0</v>
      </c>
      <c r="F264">
        <f t="shared" ca="1" si="50"/>
        <v>0</v>
      </c>
      <c r="G264">
        <f t="shared" ca="1" si="50"/>
        <v>0</v>
      </c>
      <c r="H264">
        <f t="shared" ca="1" si="50"/>
        <v>0</v>
      </c>
      <c r="I264">
        <f t="shared" ca="1" si="50"/>
        <v>0</v>
      </c>
      <c r="J264">
        <f t="shared" ca="1" si="50"/>
        <v>0</v>
      </c>
      <c r="K264">
        <f t="shared" ca="1" si="50"/>
        <v>0</v>
      </c>
      <c r="L264">
        <f t="shared" ca="1" si="50"/>
        <v>0</v>
      </c>
      <c r="M264">
        <f t="shared" ca="1" si="50"/>
        <v>0</v>
      </c>
      <c r="N264">
        <f t="shared" ca="1" si="50"/>
        <v>0</v>
      </c>
      <c r="P264" cm="1">
        <f t="array" aca="1" ref="P264" ca="1">INDIRECT($A$1&amp;P$1&amp;$A264)</f>
        <v>0</v>
      </c>
      <c r="Q264" cm="1">
        <f t="array" aca="1" ref="Q264" ca="1">INDIRECT($A$1&amp;Q$1&amp;$A264)</f>
        <v>0</v>
      </c>
      <c r="R264" cm="1">
        <f t="array" aca="1" ref="R264" ca="1">INDIRECT($A$1&amp;R$1&amp;$A264)</f>
        <v>0</v>
      </c>
      <c r="S264" cm="1">
        <f t="array" aca="1" ref="S264" ca="1">INDIRECT($A$1&amp;S$1&amp;$A264)</f>
        <v>0</v>
      </c>
      <c r="T264" cm="1">
        <f t="array" aca="1" ref="T264" ca="1">INDIRECT($A$1&amp;T$1&amp;$A264)</f>
        <v>0</v>
      </c>
      <c r="U264" cm="1">
        <f t="array" aca="1" ref="U264" ca="1">INDIRECT($A$1&amp;U$1&amp;$A264)</f>
        <v>0</v>
      </c>
      <c r="V264" cm="1">
        <f t="array" aca="1" ref="V264" ca="1">INDIRECT($A$1&amp;V$1&amp;$A264)</f>
        <v>0</v>
      </c>
      <c r="W264" cm="1">
        <f t="array" aca="1" ref="W264" ca="1">INDIRECT($A$1&amp;W$1&amp;$A264)</f>
        <v>0</v>
      </c>
      <c r="X264" cm="1">
        <f t="array" aca="1" ref="X264" ca="1">INDIRECT($A$1&amp;X$1&amp;$A264)</f>
        <v>0</v>
      </c>
      <c r="Y264" cm="1">
        <f t="array" aca="1" ref="Y264" ca="1">INDIRECT($A$1&amp;Y$1&amp;$A264)</f>
        <v>0</v>
      </c>
      <c r="Z264" cm="1">
        <f t="array" aca="1" ref="Z264" ca="1">INDIRECT($A$1&amp;Z$1&amp;$A264)</f>
        <v>0</v>
      </c>
      <c r="AA264" cm="1">
        <f t="array" aca="1" ref="AA264" ca="1">INDIRECT($A$1&amp;AA$1&amp;$A264)</f>
        <v>0</v>
      </c>
      <c r="AB264" cm="1">
        <f t="array" aca="1" ref="AB264" ca="1">INDIRECT($A$1&amp;AB$1&amp;$A264)</f>
        <v>0</v>
      </c>
      <c r="AC264" cm="1">
        <f t="array" aca="1" ref="AC264" ca="1">INDIRECT($A$1&amp;AC$1&amp;$A264)</f>
        <v>0</v>
      </c>
      <c r="AD264" cm="1">
        <f t="array" aca="1" ref="AD264" ca="1">INDIRECT($A$1&amp;AD$1&amp;$A264)</f>
        <v>0</v>
      </c>
      <c r="AE264" cm="1">
        <f t="array" aca="1" ref="AE264" ca="1">INDIRECT($A$1&amp;AE$1&amp;$A264)</f>
        <v>0</v>
      </c>
      <c r="AF264" cm="1">
        <f t="array" aca="1" ref="AF264" ca="1">INDIRECT($A$1&amp;AF$1&amp;$A264)</f>
        <v>0</v>
      </c>
      <c r="AG264" cm="1">
        <f t="array" aca="1" ref="AG264" ca="1">INDIRECT($A$1&amp;AG$1&amp;$A264)</f>
        <v>0</v>
      </c>
      <c r="AH264" cm="1">
        <f t="array" aca="1" ref="AH264" ca="1">INDIRECT($A$1&amp;AH$1&amp;$A264)</f>
        <v>0</v>
      </c>
      <c r="AI264" cm="1">
        <f t="array" aca="1" ref="AI264" ca="1">INDIRECT($A$1&amp;AI$1&amp;$A264)</f>
        <v>0</v>
      </c>
      <c r="AJ264" cm="1">
        <f t="array" aca="1" ref="AJ264" ca="1">INDIRECT($A$1&amp;AJ$1&amp;$A264)</f>
        <v>0</v>
      </c>
      <c r="AK264" cm="1">
        <f t="array" aca="1" ref="AK264" ca="1">INDIRECT($A$1&amp;AK$1&amp;$A264)</f>
        <v>0</v>
      </c>
      <c r="AM264">
        <f t="shared" ca="1" si="51"/>
        <v>0</v>
      </c>
      <c r="AN264">
        <f t="shared" ca="1" si="51"/>
        <v>0</v>
      </c>
      <c r="AO264">
        <f t="shared" ca="1" si="51"/>
        <v>0</v>
      </c>
      <c r="AP264">
        <f t="shared" ca="1" si="51"/>
        <v>0</v>
      </c>
      <c r="AQ264">
        <f t="shared" ca="1" si="51"/>
        <v>0</v>
      </c>
      <c r="AR264">
        <f t="shared" ca="1" si="51"/>
        <v>0</v>
      </c>
      <c r="AS264">
        <f t="shared" ca="1" si="51"/>
        <v>0</v>
      </c>
      <c r="AU264" cm="1">
        <f t="array" aca="1" ref="AU264" ca="1">INDIRECT($A$1&amp;AU$1&amp;$A264)</f>
        <v>0</v>
      </c>
      <c r="AV264" cm="1">
        <f t="array" aca="1" ref="AV264" ca="1">INDIRECT($A$1&amp;AV$1&amp;$A264)</f>
        <v>0</v>
      </c>
      <c r="AW264" cm="1">
        <f t="array" aca="1" ref="AW264" ca="1">INDIRECT($A$1&amp;AW$1&amp;$A264)</f>
        <v>0</v>
      </c>
      <c r="AX264" cm="1">
        <f t="array" aca="1" ref="AX264" ca="1">INDIRECT($A$1&amp;AX$1&amp;$A264)</f>
        <v>0</v>
      </c>
      <c r="AY264" cm="1">
        <f t="array" aca="1" ref="AY264" ca="1">INDIRECT($A$1&amp;AY$1&amp;$A264)</f>
        <v>0</v>
      </c>
      <c r="AZ264" cm="1">
        <f t="array" aca="1" ref="AZ264" ca="1">INDIRECT($A$1&amp;AZ$1&amp;$A264)</f>
        <v>0</v>
      </c>
      <c r="BA264" cm="1">
        <f t="array" aca="1" ref="BA264" ca="1">INDIRECT($A$1&amp;BA$1&amp;$A264)</f>
        <v>0</v>
      </c>
      <c r="BB264" cm="1">
        <f t="array" aca="1" ref="BB264" ca="1">INDIRECT($A$1&amp;BB$1&amp;$A264)</f>
        <v>0</v>
      </c>
      <c r="BC264" cm="1">
        <f t="array" aca="1" ref="BC264" ca="1">INDIRECT($A$1&amp;BC$1&amp;$A264)</f>
        <v>0</v>
      </c>
      <c r="BD264" cm="1">
        <f t="array" aca="1" ref="BD264" ca="1">INDIRECT($A$1&amp;BD$1&amp;$A264)</f>
        <v>0</v>
      </c>
      <c r="BE264" cm="1">
        <f t="array" aca="1" ref="BE264" ca="1">INDIRECT($A$1&amp;BE$1&amp;$A264)</f>
        <v>0</v>
      </c>
      <c r="BF264" cm="1">
        <f t="array" aca="1" ref="BF264" ca="1">INDIRECT($A$1&amp;BF$1&amp;$A264)</f>
        <v>0</v>
      </c>
      <c r="BG264" cm="1">
        <f t="array" aca="1" ref="BG264" ca="1">INDIRECT($A$1&amp;BG$1&amp;$A264)</f>
        <v>0</v>
      </c>
      <c r="BH264" cm="1">
        <f t="array" aca="1" ref="BH264" ca="1">INDIRECT($A$1&amp;BH$1&amp;$A264)</f>
        <v>0</v>
      </c>
      <c r="BI264" cm="1">
        <f t="array" aca="1" ref="BI264" ca="1">INDIRECT($A$1&amp;BI$1&amp;$A264)</f>
        <v>0</v>
      </c>
      <c r="BJ264" cm="1">
        <f t="array" aca="1" ref="BJ264" ca="1">INDIRECT($A$1&amp;BJ$1&amp;$A264)</f>
        <v>0</v>
      </c>
      <c r="BK264" cm="1">
        <f t="array" aca="1" ref="BK264" ca="1">INDIRECT($A$1&amp;BK$1&amp;$A264)</f>
        <v>0</v>
      </c>
      <c r="BL264" cm="1">
        <f t="array" aca="1" ref="BL264" ca="1">INDIRECT($A$1&amp;BL$1&amp;$A264)</f>
        <v>0</v>
      </c>
      <c r="BM264" cm="1">
        <f t="array" aca="1" ref="BM264" ca="1">INDIRECT($A$1&amp;BM$1&amp;$A264)</f>
        <v>0</v>
      </c>
      <c r="BN264" cm="1">
        <f t="array" aca="1" ref="BN264" ca="1">INDIRECT($A$1&amp;BN$1&amp;$A264)</f>
        <v>0</v>
      </c>
      <c r="BO264" cm="1">
        <f t="array" aca="1" ref="BO264" ca="1">INDIRECT($A$1&amp;BO$1&amp;$A264)</f>
        <v>0</v>
      </c>
      <c r="BP264" cm="1">
        <f t="array" aca="1" ref="BP264" ca="1">INDIRECT($A$1&amp;BP$1&amp;$A264)</f>
        <v>0</v>
      </c>
      <c r="BQ264" cm="1">
        <f t="array" aca="1" ref="BQ264" ca="1">INDIRECT($A$1&amp;BQ$1&amp;$A264)</f>
        <v>0</v>
      </c>
      <c r="BR264" cm="1">
        <f t="array" aca="1" ref="BR264" ca="1">INDIRECT($A$1&amp;BR$1&amp;$A264)</f>
        <v>0</v>
      </c>
      <c r="BS264" cm="1">
        <f t="array" aca="1" ref="BS264" ca="1">INDIRECT($A$1&amp;BS$1&amp;$A264)</f>
        <v>0</v>
      </c>
      <c r="BT264" cm="1">
        <f t="array" aca="1" ref="BT264" ca="1">INDIRECT($A$1&amp;BT$1&amp;$A264)</f>
        <v>0</v>
      </c>
      <c r="BU264" cm="1">
        <f t="array" aca="1" ref="BU264" ca="1">INDIRECT($A$1&amp;BU$1&amp;$A264)</f>
        <v>0</v>
      </c>
    </row>
    <row r="265" spans="1:73" x14ac:dyDescent="0.35">
      <c r="A265" s="65">
        <f t="shared" si="33"/>
        <v>250</v>
      </c>
      <c r="C265" cm="1">
        <f t="array" aca="1" ref="C265" ca="1">INDIRECT($A$1&amp;C$1&amp;$A265)</f>
        <v>0</v>
      </c>
      <c r="D265">
        <f t="shared" ca="1" si="50"/>
        <v>0</v>
      </c>
      <c r="E265">
        <f t="shared" ca="1" si="50"/>
        <v>0</v>
      </c>
      <c r="F265">
        <f t="shared" ca="1" si="50"/>
        <v>0</v>
      </c>
      <c r="G265">
        <f t="shared" ca="1" si="50"/>
        <v>0</v>
      </c>
      <c r="H265">
        <f t="shared" ca="1" si="50"/>
        <v>0</v>
      </c>
      <c r="I265">
        <f t="shared" ca="1" si="50"/>
        <v>0</v>
      </c>
      <c r="J265">
        <f t="shared" ca="1" si="50"/>
        <v>0</v>
      </c>
      <c r="K265">
        <f t="shared" ca="1" si="50"/>
        <v>0</v>
      </c>
      <c r="L265">
        <f t="shared" ca="1" si="50"/>
        <v>0</v>
      </c>
      <c r="M265">
        <f t="shared" ca="1" si="50"/>
        <v>0</v>
      </c>
      <c r="N265">
        <f t="shared" ca="1" si="50"/>
        <v>0</v>
      </c>
      <c r="P265" cm="1">
        <f t="array" aca="1" ref="P265" ca="1">INDIRECT($A$1&amp;P$1&amp;$A265)</f>
        <v>0</v>
      </c>
      <c r="Q265" cm="1">
        <f t="array" aca="1" ref="Q265" ca="1">INDIRECT($A$1&amp;Q$1&amp;$A265)</f>
        <v>0</v>
      </c>
      <c r="R265" cm="1">
        <f t="array" aca="1" ref="R265" ca="1">INDIRECT($A$1&amp;R$1&amp;$A265)</f>
        <v>0</v>
      </c>
      <c r="S265" cm="1">
        <f t="array" aca="1" ref="S265" ca="1">INDIRECT($A$1&amp;S$1&amp;$A265)</f>
        <v>0</v>
      </c>
      <c r="T265" cm="1">
        <f t="array" aca="1" ref="T265" ca="1">INDIRECT($A$1&amp;T$1&amp;$A265)</f>
        <v>0</v>
      </c>
      <c r="U265" cm="1">
        <f t="array" aca="1" ref="U265" ca="1">INDIRECT($A$1&amp;U$1&amp;$A265)</f>
        <v>0</v>
      </c>
      <c r="V265" cm="1">
        <f t="array" aca="1" ref="V265" ca="1">INDIRECT($A$1&amp;V$1&amp;$A265)</f>
        <v>0</v>
      </c>
      <c r="W265" cm="1">
        <f t="array" aca="1" ref="W265" ca="1">INDIRECT($A$1&amp;W$1&amp;$A265)</f>
        <v>0</v>
      </c>
      <c r="X265" cm="1">
        <f t="array" aca="1" ref="X265" ca="1">INDIRECT($A$1&amp;X$1&amp;$A265)</f>
        <v>0</v>
      </c>
      <c r="Y265" cm="1">
        <f t="array" aca="1" ref="Y265" ca="1">INDIRECT($A$1&amp;Y$1&amp;$A265)</f>
        <v>0</v>
      </c>
      <c r="Z265" cm="1">
        <f t="array" aca="1" ref="Z265" ca="1">INDIRECT($A$1&amp;Z$1&amp;$A265)</f>
        <v>0</v>
      </c>
      <c r="AA265" cm="1">
        <f t="array" aca="1" ref="AA265" ca="1">INDIRECT($A$1&amp;AA$1&amp;$A265)</f>
        <v>0</v>
      </c>
      <c r="AB265" cm="1">
        <f t="array" aca="1" ref="AB265" ca="1">INDIRECT($A$1&amp;AB$1&amp;$A265)</f>
        <v>0</v>
      </c>
      <c r="AC265" cm="1">
        <f t="array" aca="1" ref="AC265" ca="1">INDIRECT($A$1&amp;AC$1&amp;$A265)</f>
        <v>0</v>
      </c>
      <c r="AD265" cm="1">
        <f t="array" aca="1" ref="AD265" ca="1">INDIRECT($A$1&amp;AD$1&amp;$A265)</f>
        <v>0</v>
      </c>
      <c r="AE265" cm="1">
        <f t="array" aca="1" ref="AE265" ca="1">INDIRECT($A$1&amp;AE$1&amp;$A265)</f>
        <v>0</v>
      </c>
      <c r="AF265" cm="1">
        <f t="array" aca="1" ref="AF265" ca="1">INDIRECT($A$1&amp;AF$1&amp;$A265)</f>
        <v>0</v>
      </c>
      <c r="AG265" cm="1">
        <f t="array" aca="1" ref="AG265" ca="1">INDIRECT($A$1&amp;AG$1&amp;$A265)</f>
        <v>0</v>
      </c>
      <c r="AH265" cm="1">
        <f t="array" aca="1" ref="AH265" ca="1">INDIRECT($A$1&amp;AH$1&amp;$A265)</f>
        <v>0</v>
      </c>
      <c r="AI265" cm="1">
        <f t="array" aca="1" ref="AI265" ca="1">INDIRECT($A$1&amp;AI$1&amp;$A265)</f>
        <v>0</v>
      </c>
      <c r="AJ265" cm="1">
        <f t="array" aca="1" ref="AJ265" ca="1">INDIRECT($A$1&amp;AJ$1&amp;$A265)</f>
        <v>0</v>
      </c>
      <c r="AK265" cm="1">
        <f t="array" aca="1" ref="AK265" ca="1">INDIRECT($A$1&amp;AK$1&amp;$A265)</f>
        <v>0</v>
      </c>
      <c r="AM265">
        <f t="shared" ca="1" si="51"/>
        <v>0</v>
      </c>
      <c r="AN265">
        <f t="shared" ca="1" si="51"/>
        <v>0</v>
      </c>
      <c r="AO265">
        <f t="shared" ca="1" si="51"/>
        <v>0</v>
      </c>
      <c r="AP265">
        <f t="shared" ca="1" si="51"/>
        <v>0</v>
      </c>
      <c r="AQ265">
        <f t="shared" ca="1" si="51"/>
        <v>0</v>
      </c>
      <c r="AR265">
        <f t="shared" ca="1" si="51"/>
        <v>0</v>
      </c>
      <c r="AS265">
        <f t="shared" ca="1" si="51"/>
        <v>0</v>
      </c>
      <c r="AU265" cm="1">
        <f t="array" aca="1" ref="AU265" ca="1">INDIRECT($A$1&amp;AU$1&amp;$A265)</f>
        <v>0</v>
      </c>
      <c r="AV265" cm="1">
        <f t="array" aca="1" ref="AV265" ca="1">INDIRECT($A$1&amp;AV$1&amp;$A265)</f>
        <v>0</v>
      </c>
      <c r="AW265" cm="1">
        <f t="array" aca="1" ref="AW265" ca="1">INDIRECT($A$1&amp;AW$1&amp;$A265)</f>
        <v>0</v>
      </c>
      <c r="AX265" cm="1">
        <f t="array" aca="1" ref="AX265" ca="1">INDIRECT($A$1&amp;AX$1&amp;$A265)</f>
        <v>0</v>
      </c>
      <c r="AY265" cm="1">
        <f t="array" aca="1" ref="AY265" ca="1">INDIRECT($A$1&amp;AY$1&amp;$A265)</f>
        <v>0</v>
      </c>
      <c r="AZ265" cm="1">
        <f t="array" aca="1" ref="AZ265" ca="1">INDIRECT($A$1&amp;AZ$1&amp;$A265)</f>
        <v>0</v>
      </c>
      <c r="BA265" cm="1">
        <f t="array" aca="1" ref="BA265" ca="1">INDIRECT($A$1&amp;BA$1&amp;$A265)</f>
        <v>0</v>
      </c>
      <c r="BB265" cm="1">
        <f t="array" aca="1" ref="BB265" ca="1">INDIRECT($A$1&amp;BB$1&amp;$A265)</f>
        <v>0</v>
      </c>
      <c r="BC265" cm="1">
        <f t="array" aca="1" ref="BC265" ca="1">INDIRECT($A$1&amp;BC$1&amp;$A265)</f>
        <v>0</v>
      </c>
      <c r="BD265" cm="1">
        <f t="array" aca="1" ref="BD265" ca="1">INDIRECT($A$1&amp;BD$1&amp;$A265)</f>
        <v>0</v>
      </c>
      <c r="BE265" cm="1">
        <f t="array" aca="1" ref="BE265" ca="1">INDIRECT($A$1&amp;BE$1&amp;$A265)</f>
        <v>0</v>
      </c>
      <c r="BF265" cm="1">
        <f t="array" aca="1" ref="BF265" ca="1">INDIRECT($A$1&amp;BF$1&amp;$A265)</f>
        <v>0</v>
      </c>
      <c r="BG265" cm="1">
        <f t="array" aca="1" ref="BG265" ca="1">INDIRECT($A$1&amp;BG$1&amp;$A265)</f>
        <v>0</v>
      </c>
      <c r="BH265" cm="1">
        <f t="array" aca="1" ref="BH265" ca="1">INDIRECT($A$1&amp;BH$1&amp;$A265)</f>
        <v>0</v>
      </c>
      <c r="BI265" cm="1">
        <f t="array" aca="1" ref="BI265" ca="1">INDIRECT($A$1&amp;BI$1&amp;$A265)</f>
        <v>0</v>
      </c>
      <c r="BJ265" cm="1">
        <f t="array" aca="1" ref="BJ265" ca="1">INDIRECT($A$1&amp;BJ$1&amp;$A265)</f>
        <v>0</v>
      </c>
      <c r="BK265" cm="1">
        <f t="array" aca="1" ref="BK265" ca="1">INDIRECT($A$1&amp;BK$1&amp;$A265)</f>
        <v>0</v>
      </c>
      <c r="BL265" cm="1">
        <f t="array" aca="1" ref="BL265" ca="1">INDIRECT($A$1&amp;BL$1&amp;$A265)</f>
        <v>0</v>
      </c>
      <c r="BM265" cm="1">
        <f t="array" aca="1" ref="BM265" ca="1">INDIRECT($A$1&amp;BM$1&amp;$A265)</f>
        <v>0</v>
      </c>
      <c r="BN265" cm="1">
        <f t="array" aca="1" ref="BN265" ca="1">INDIRECT($A$1&amp;BN$1&amp;$A265)</f>
        <v>0</v>
      </c>
      <c r="BO265" cm="1">
        <f t="array" aca="1" ref="BO265" ca="1">INDIRECT($A$1&amp;BO$1&amp;$A265)</f>
        <v>0</v>
      </c>
      <c r="BP265" cm="1">
        <f t="array" aca="1" ref="BP265" ca="1">INDIRECT($A$1&amp;BP$1&amp;$A265)</f>
        <v>0</v>
      </c>
      <c r="BQ265" cm="1">
        <f t="array" aca="1" ref="BQ265" ca="1">INDIRECT($A$1&amp;BQ$1&amp;$A265)</f>
        <v>0</v>
      </c>
      <c r="BR265" cm="1">
        <f t="array" aca="1" ref="BR265" ca="1">INDIRECT($A$1&amp;BR$1&amp;$A265)</f>
        <v>0</v>
      </c>
      <c r="BS265" cm="1">
        <f t="array" aca="1" ref="BS265" ca="1">INDIRECT($A$1&amp;BS$1&amp;$A265)</f>
        <v>0</v>
      </c>
      <c r="BT265" cm="1">
        <f t="array" aca="1" ref="BT265" ca="1">INDIRECT($A$1&amp;BT$1&amp;$A265)</f>
        <v>0</v>
      </c>
      <c r="BU265" cm="1">
        <f t="array" aca="1" ref="BU265" ca="1">INDIRECT($A$1&amp;BU$1&amp;$A265)</f>
        <v>0</v>
      </c>
    </row>
    <row r="266" spans="1:73" x14ac:dyDescent="0.35">
      <c r="A266" s="65">
        <f t="shared" si="33"/>
        <v>251</v>
      </c>
      <c r="C266" cm="1">
        <f t="array" aca="1" ref="C266" ca="1">INDIRECT($A$1&amp;C$1&amp;$A266)</f>
        <v>0</v>
      </c>
      <c r="D266">
        <f t="shared" ca="1" si="50"/>
        <v>0</v>
      </c>
      <c r="E266">
        <f t="shared" ca="1" si="50"/>
        <v>0</v>
      </c>
      <c r="F266">
        <f t="shared" ca="1" si="50"/>
        <v>0</v>
      </c>
      <c r="G266">
        <f t="shared" ca="1" si="50"/>
        <v>0</v>
      </c>
      <c r="H266">
        <f t="shared" ca="1" si="50"/>
        <v>0</v>
      </c>
      <c r="I266">
        <f t="shared" ca="1" si="50"/>
        <v>0</v>
      </c>
      <c r="J266">
        <f t="shared" ca="1" si="50"/>
        <v>0</v>
      </c>
      <c r="K266">
        <f t="shared" ca="1" si="50"/>
        <v>0</v>
      </c>
      <c r="L266">
        <f t="shared" ca="1" si="50"/>
        <v>0</v>
      </c>
      <c r="M266">
        <f t="shared" ca="1" si="50"/>
        <v>0</v>
      </c>
      <c r="N266">
        <f t="shared" ca="1" si="50"/>
        <v>0</v>
      </c>
      <c r="P266" cm="1">
        <f t="array" aca="1" ref="P266" ca="1">INDIRECT($A$1&amp;P$1&amp;$A266)</f>
        <v>0</v>
      </c>
      <c r="Q266" cm="1">
        <f t="array" aca="1" ref="Q266" ca="1">INDIRECT($A$1&amp;Q$1&amp;$A266)</f>
        <v>0</v>
      </c>
      <c r="R266" cm="1">
        <f t="array" aca="1" ref="R266" ca="1">INDIRECT($A$1&amp;R$1&amp;$A266)</f>
        <v>0</v>
      </c>
      <c r="S266" cm="1">
        <f t="array" aca="1" ref="S266" ca="1">INDIRECT($A$1&amp;S$1&amp;$A266)</f>
        <v>0</v>
      </c>
      <c r="T266" cm="1">
        <f t="array" aca="1" ref="T266" ca="1">INDIRECT($A$1&amp;T$1&amp;$A266)</f>
        <v>0</v>
      </c>
      <c r="U266" cm="1">
        <f t="array" aca="1" ref="U266" ca="1">INDIRECT($A$1&amp;U$1&amp;$A266)</f>
        <v>0</v>
      </c>
      <c r="V266" cm="1">
        <f t="array" aca="1" ref="V266" ca="1">INDIRECT($A$1&amp;V$1&amp;$A266)</f>
        <v>0</v>
      </c>
      <c r="W266" cm="1">
        <f t="array" aca="1" ref="W266" ca="1">INDIRECT($A$1&amp;W$1&amp;$A266)</f>
        <v>0</v>
      </c>
      <c r="X266" cm="1">
        <f t="array" aca="1" ref="X266" ca="1">INDIRECT($A$1&amp;X$1&amp;$A266)</f>
        <v>0</v>
      </c>
      <c r="Y266" cm="1">
        <f t="array" aca="1" ref="Y266" ca="1">INDIRECT($A$1&amp;Y$1&amp;$A266)</f>
        <v>0</v>
      </c>
      <c r="Z266" cm="1">
        <f t="array" aca="1" ref="Z266" ca="1">INDIRECT($A$1&amp;Z$1&amp;$A266)</f>
        <v>0</v>
      </c>
      <c r="AA266" cm="1">
        <f t="array" aca="1" ref="AA266" ca="1">INDIRECT($A$1&amp;AA$1&amp;$A266)</f>
        <v>0</v>
      </c>
      <c r="AB266" cm="1">
        <f t="array" aca="1" ref="AB266" ca="1">INDIRECT($A$1&amp;AB$1&amp;$A266)</f>
        <v>0</v>
      </c>
      <c r="AC266" cm="1">
        <f t="array" aca="1" ref="AC266" ca="1">INDIRECT($A$1&amp;AC$1&amp;$A266)</f>
        <v>0</v>
      </c>
      <c r="AD266" cm="1">
        <f t="array" aca="1" ref="AD266" ca="1">INDIRECT($A$1&amp;AD$1&amp;$A266)</f>
        <v>0</v>
      </c>
      <c r="AE266" cm="1">
        <f t="array" aca="1" ref="AE266" ca="1">INDIRECT($A$1&amp;AE$1&amp;$A266)</f>
        <v>0</v>
      </c>
      <c r="AF266" cm="1">
        <f t="array" aca="1" ref="AF266" ca="1">INDIRECT($A$1&amp;AF$1&amp;$A266)</f>
        <v>0</v>
      </c>
      <c r="AG266" cm="1">
        <f t="array" aca="1" ref="AG266" ca="1">INDIRECT($A$1&amp;AG$1&amp;$A266)</f>
        <v>0</v>
      </c>
      <c r="AH266" cm="1">
        <f t="array" aca="1" ref="AH266" ca="1">INDIRECT($A$1&amp;AH$1&amp;$A266)</f>
        <v>0</v>
      </c>
      <c r="AI266" cm="1">
        <f t="array" aca="1" ref="AI266" ca="1">INDIRECT($A$1&amp;AI$1&amp;$A266)</f>
        <v>0</v>
      </c>
      <c r="AJ266" cm="1">
        <f t="array" aca="1" ref="AJ266" ca="1">INDIRECT($A$1&amp;AJ$1&amp;$A266)</f>
        <v>0</v>
      </c>
      <c r="AK266" cm="1">
        <f t="array" aca="1" ref="AK266" ca="1">INDIRECT($A$1&amp;AK$1&amp;$A266)</f>
        <v>0</v>
      </c>
      <c r="AM266">
        <f t="shared" ca="1" si="51"/>
        <v>0</v>
      </c>
      <c r="AN266">
        <f t="shared" ca="1" si="51"/>
        <v>0</v>
      </c>
      <c r="AO266">
        <f t="shared" ca="1" si="51"/>
        <v>0</v>
      </c>
      <c r="AP266">
        <f t="shared" ca="1" si="51"/>
        <v>0</v>
      </c>
      <c r="AQ266">
        <f t="shared" ca="1" si="51"/>
        <v>0</v>
      </c>
      <c r="AR266">
        <f t="shared" ca="1" si="51"/>
        <v>0</v>
      </c>
      <c r="AS266">
        <f t="shared" ca="1" si="51"/>
        <v>0</v>
      </c>
      <c r="AU266" cm="1">
        <f t="array" aca="1" ref="AU266" ca="1">INDIRECT($A$1&amp;AU$1&amp;$A266)</f>
        <v>0</v>
      </c>
      <c r="AV266" cm="1">
        <f t="array" aca="1" ref="AV266" ca="1">INDIRECT($A$1&amp;AV$1&amp;$A266)</f>
        <v>0</v>
      </c>
      <c r="AW266" cm="1">
        <f t="array" aca="1" ref="AW266" ca="1">INDIRECT($A$1&amp;AW$1&amp;$A266)</f>
        <v>0</v>
      </c>
      <c r="AX266" cm="1">
        <f t="array" aca="1" ref="AX266" ca="1">INDIRECT($A$1&amp;AX$1&amp;$A266)</f>
        <v>0</v>
      </c>
      <c r="AY266" cm="1">
        <f t="array" aca="1" ref="AY266" ca="1">INDIRECT($A$1&amp;AY$1&amp;$A266)</f>
        <v>0</v>
      </c>
      <c r="AZ266" cm="1">
        <f t="array" aca="1" ref="AZ266" ca="1">INDIRECT($A$1&amp;AZ$1&amp;$A266)</f>
        <v>0</v>
      </c>
      <c r="BA266" cm="1">
        <f t="array" aca="1" ref="BA266" ca="1">INDIRECT($A$1&amp;BA$1&amp;$A266)</f>
        <v>0</v>
      </c>
      <c r="BB266" cm="1">
        <f t="array" aca="1" ref="BB266" ca="1">INDIRECT($A$1&amp;BB$1&amp;$A266)</f>
        <v>0</v>
      </c>
      <c r="BC266" cm="1">
        <f t="array" aca="1" ref="BC266" ca="1">INDIRECT($A$1&amp;BC$1&amp;$A266)</f>
        <v>0</v>
      </c>
      <c r="BD266" cm="1">
        <f t="array" aca="1" ref="BD266" ca="1">INDIRECT($A$1&amp;BD$1&amp;$A266)</f>
        <v>0</v>
      </c>
      <c r="BE266" cm="1">
        <f t="array" aca="1" ref="BE266" ca="1">INDIRECT($A$1&amp;BE$1&amp;$A266)</f>
        <v>0</v>
      </c>
      <c r="BF266" cm="1">
        <f t="array" aca="1" ref="BF266" ca="1">INDIRECT($A$1&amp;BF$1&amp;$A266)</f>
        <v>0</v>
      </c>
      <c r="BG266" cm="1">
        <f t="array" aca="1" ref="BG266" ca="1">INDIRECT($A$1&amp;BG$1&amp;$A266)</f>
        <v>0</v>
      </c>
      <c r="BH266" cm="1">
        <f t="array" aca="1" ref="BH266" ca="1">INDIRECT($A$1&amp;BH$1&amp;$A266)</f>
        <v>0</v>
      </c>
      <c r="BI266" cm="1">
        <f t="array" aca="1" ref="BI266" ca="1">INDIRECT($A$1&amp;BI$1&amp;$A266)</f>
        <v>0</v>
      </c>
      <c r="BJ266" cm="1">
        <f t="array" aca="1" ref="BJ266" ca="1">INDIRECT($A$1&amp;BJ$1&amp;$A266)</f>
        <v>0</v>
      </c>
      <c r="BK266" cm="1">
        <f t="array" aca="1" ref="BK266" ca="1">INDIRECT($A$1&amp;BK$1&amp;$A266)</f>
        <v>0</v>
      </c>
      <c r="BL266" cm="1">
        <f t="array" aca="1" ref="BL266" ca="1">INDIRECT($A$1&amp;BL$1&amp;$A266)</f>
        <v>0</v>
      </c>
      <c r="BM266" cm="1">
        <f t="array" aca="1" ref="BM266" ca="1">INDIRECT($A$1&amp;BM$1&amp;$A266)</f>
        <v>0</v>
      </c>
      <c r="BN266" cm="1">
        <f t="array" aca="1" ref="BN266" ca="1">INDIRECT($A$1&amp;BN$1&amp;$A266)</f>
        <v>0</v>
      </c>
      <c r="BO266" cm="1">
        <f t="array" aca="1" ref="BO266" ca="1">INDIRECT($A$1&amp;BO$1&amp;$A266)</f>
        <v>0</v>
      </c>
      <c r="BP266" cm="1">
        <f t="array" aca="1" ref="BP266" ca="1">INDIRECT($A$1&amp;BP$1&amp;$A266)</f>
        <v>0</v>
      </c>
      <c r="BQ266" cm="1">
        <f t="array" aca="1" ref="BQ266" ca="1">INDIRECT($A$1&amp;BQ$1&amp;$A266)</f>
        <v>0</v>
      </c>
      <c r="BR266" cm="1">
        <f t="array" aca="1" ref="BR266" ca="1">INDIRECT($A$1&amp;BR$1&amp;$A266)</f>
        <v>0</v>
      </c>
      <c r="BS266" cm="1">
        <f t="array" aca="1" ref="BS266" ca="1">INDIRECT($A$1&amp;BS$1&amp;$A266)</f>
        <v>0</v>
      </c>
      <c r="BT266" cm="1">
        <f t="array" aca="1" ref="BT266" ca="1">INDIRECT($A$1&amp;BT$1&amp;$A266)</f>
        <v>0</v>
      </c>
      <c r="BU266" cm="1">
        <f t="array" aca="1" ref="BU266" ca="1">INDIRECT($A$1&amp;BU$1&amp;$A266)</f>
        <v>0</v>
      </c>
    </row>
    <row r="267" spans="1:73" x14ac:dyDescent="0.35">
      <c r="A267" s="65">
        <f t="shared" si="33"/>
        <v>252</v>
      </c>
      <c r="C267" cm="1">
        <f t="array" aca="1" ref="C267" ca="1">INDIRECT($A$1&amp;C$1&amp;$A267)</f>
        <v>0</v>
      </c>
      <c r="D267">
        <f t="shared" ca="1" si="50"/>
        <v>0</v>
      </c>
      <c r="E267">
        <f t="shared" ca="1" si="50"/>
        <v>0</v>
      </c>
      <c r="F267">
        <f t="shared" ca="1" si="50"/>
        <v>0</v>
      </c>
      <c r="G267">
        <f t="shared" ca="1" si="50"/>
        <v>0</v>
      </c>
      <c r="H267">
        <f t="shared" ca="1" si="50"/>
        <v>0</v>
      </c>
      <c r="I267">
        <f t="shared" ca="1" si="50"/>
        <v>0</v>
      </c>
      <c r="J267">
        <f t="shared" ca="1" si="50"/>
        <v>0</v>
      </c>
      <c r="K267">
        <f t="shared" ca="1" si="50"/>
        <v>0</v>
      </c>
      <c r="L267">
        <f t="shared" ca="1" si="50"/>
        <v>0</v>
      </c>
      <c r="M267">
        <f t="shared" ca="1" si="50"/>
        <v>0</v>
      </c>
      <c r="N267">
        <f t="shared" ca="1" si="50"/>
        <v>0</v>
      </c>
      <c r="P267" cm="1">
        <f t="array" aca="1" ref="P267" ca="1">INDIRECT($A$1&amp;P$1&amp;$A267)</f>
        <v>0</v>
      </c>
      <c r="Q267" cm="1">
        <f t="array" aca="1" ref="Q267" ca="1">INDIRECT($A$1&amp;Q$1&amp;$A267)</f>
        <v>0</v>
      </c>
      <c r="R267" cm="1">
        <f t="array" aca="1" ref="R267" ca="1">INDIRECT($A$1&amp;R$1&amp;$A267)</f>
        <v>0</v>
      </c>
      <c r="S267" cm="1">
        <f t="array" aca="1" ref="S267" ca="1">INDIRECT($A$1&amp;S$1&amp;$A267)</f>
        <v>0</v>
      </c>
      <c r="T267" cm="1">
        <f t="array" aca="1" ref="T267" ca="1">INDIRECT($A$1&amp;T$1&amp;$A267)</f>
        <v>0</v>
      </c>
      <c r="U267" cm="1">
        <f t="array" aca="1" ref="U267" ca="1">INDIRECT($A$1&amp;U$1&amp;$A267)</f>
        <v>0</v>
      </c>
      <c r="V267" cm="1">
        <f t="array" aca="1" ref="V267" ca="1">INDIRECT($A$1&amp;V$1&amp;$A267)</f>
        <v>0</v>
      </c>
      <c r="W267" cm="1">
        <f t="array" aca="1" ref="W267" ca="1">INDIRECT($A$1&amp;W$1&amp;$A267)</f>
        <v>0</v>
      </c>
      <c r="X267" cm="1">
        <f t="array" aca="1" ref="X267" ca="1">INDIRECT($A$1&amp;X$1&amp;$A267)</f>
        <v>0</v>
      </c>
      <c r="Y267" cm="1">
        <f t="array" aca="1" ref="Y267" ca="1">INDIRECT($A$1&amp;Y$1&amp;$A267)</f>
        <v>0</v>
      </c>
      <c r="Z267" cm="1">
        <f t="array" aca="1" ref="Z267" ca="1">INDIRECT($A$1&amp;Z$1&amp;$A267)</f>
        <v>0</v>
      </c>
      <c r="AA267" cm="1">
        <f t="array" aca="1" ref="AA267" ca="1">INDIRECT($A$1&amp;AA$1&amp;$A267)</f>
        <v>0</v>
      </c>
      <c r="AB267" cm="1">
        <f t="array" aca="1" ref="AB267" ca="1">INDIRECT($A$1&amp;AB$1&amp;$A267)</f>
        <v>0</v>
      </c>
      <c r="AC267" cm="1">
        <f t="array" aca="1" ref="AC267" ca="1">INDIRECT($A$1&amp;AC$1&amp;$A267)</f>
        <v>0</v>
      </c>
      <c r="AD267" cm="1">
        <f t="array" aca="1" ref="AD267" ca="1">INDIRECT($A$1&amp;AD$1&amp;$A267)</f>
        <v>0</v>
      </c>
      <c r="AE267" cm="1">
        <f t="array" aca="1" ref="AE267" ca="1">INDIRECT($A$1&amp;AE$1&amp;$A267)</f>
        <v>0</v>
      </c>
      <c r="AF267" cm="1">
        <f t="array" aca="1" ref="AF267" ca="1">INDIRECT($A$1&amp;AF$1&amp;$A267)</f>
        <v>0</v>
      </c>
      <c r="AG267" cm="1">
        <f t="array" aca="1" ref="AG267" ca="1">INDIRECT($A$1&amp;AG$1&amp;$A267)</f>
        <v>0</v>
      </c>
      <c r="AH267" cm="1">
        <f t="array" aca="1" ref="AH267" ca="1">INDIRECT($A$1&amp;AH$1&amp;$A267)</f>
        <v>0</v>
      </c>
      <c r="AI267" cm="1">
        <f t="array" aca="1" ref="AI267" ca="1">INDIRECT($A$1&amp;AI$1&amp;$A267)</f>
        <v>0</v>
      </c>
      <c r="AJ267" cm="1">
        <f t="array" aca="1" ref="AJ267" ca="1">INDIRECT($A$1&amp;AJ$1&amp;$A267)</f>
        <v>0</v>
      </c>
      <c r="AK267" cm="1">
        <f t="array" aca="1" ref="AK267" ca="1">INDIRECT($A$1&amp;AK$1&amp;$A267)</f>
        <v>0</v>
      </c>
      <c r="AM267">
        <f t="shared" ca="1" si="51"/>
        <v>0</v>
      </c>
      <c r="AN267">
        <f t="shared" ca="1" si="51"/>
        <v>0</v>
      </c>
      <c r="AO267">
        <f t="shared" ca="1" si="51"/>
        <v>0</v>
      </c>
      <c r="AP267">
        <f t="shared" ca="1" si="51"/>
        <v>0</v>
      </c>
      <c r="AQ267">
        <f t="shared" ca="1" si="51"/>
        <v>0</v>
      </c>
      <c r="AR267">
        <f t="shared" ca="1" si="51"/>
        <v>0</v>
      </c>
      <c r="AS267">
        <f t="shared" ca="1" si="51"/>
        <v>0</v>
      </c>
      <c r="AU267" cm="1">
        <f t="array" aca="1" ref="AU267" ca="1">INDIRECT($A$1&amp;AU$1&amp;$A267)</f>
        <v>0</v>
      </c>
      <c r="AV267" cm="1">
        <f t="array" aca="1" ref="AV267" ca="1">INDIRECT($A$1&amp;AV$1&amp;$A267)</f>
        <v>0</v>
      </c>
      <c r="AW267" cm="1">
        <f t="array" aca="1" ref="AW267" ca="1">INDIRECT($A$1&amp;AW$1&amp;$A267)</f>
        <v>0</v>
      </c>
      <c r="AX267" cm="1">
        <f t="array" aca="1" ref="AX267" ca="1">INDIRECT($A$1&amp;AX$1&amp;$A267)</f>
        <v>0</v>
      </c>
      <c r="AY267" cm="1">
        <f t="array" aca="1" ref="AY267" ca="1">INDIRECT($A$1&amp;AY$1&amp;$A267)</f>
        <v>0</v>
      </c>
      <c r="AZ267" cm="1">
        <f t="array" aca="1" ref="AZ267" ca="1">INDIRECT($A$1&amp;AZ$1&amp;$A267)</f>
        <v>0</v>
      </c>
      <c r="BA267" cm="1">
        <f t="array" aca="1" ref="BA267" ca="1">INDIRECT($A$1&amp;BA$1&amp;$A267)</f>
        <v>0</v>
      </c>
      <c r="BB267" cm="1">
        <f t="array" aca="1" ref="BB267" ca="1">INDIRECT($A$1&amp;BB$1&amp;$A267)</f>
        <v>0</v>
      </c>
      <c r="BC267" cm="1">
        <f t="array" aca="1" ref="BC267" ca="1">INDIRECT($A$1&amp;BC$1&amp;$A267)</f>
        <v>0</v>
      </c>
      <c r="BD267" cm="1">
        <f t="array" aca="1" ref="BD267" ca="1">INDIRECT($A$1&amp;BD$1&amp;$A267)</f>
        <v>0</v>
      </c>
      <c r="BE267" cm="1">
        <f t="array" aca="1" ref="BE267" ca="1">INDIRECT($A$1&amp;BE$1&amp;$A267)</f>
        <v>0</v>
      </c>
      <c r="BF267" cm="1">
        <f t="array" aca="1" ref="BF267" ca="1">INDIRECT($A$1&amp;BF$1&amp;$A267)</f>
        <v>0</v>
      </c>
      <c r="BG267" cm="1">
        <f t="array" aca="1" ref="BG267" ca="1">INDIRECT($A$1&amp;BG$1&amp;$A267)</f>
        <v>0</v>
      </c>
      <c r="BH267" cm="1">
        <f t="array" aca="1" ref="BH267" ca="1">INDIRECT($A$1&amp;BH$1&amp;$A267)</f>
        <v>0</v>
      </c>
      <c r="BI267" cm="1">
        <f t="array" aca="1" ref="BI267" ca="1">INDIRECT($A$1&amp;BI$1&amp;$A267)</f>
        <v>0</v>
      </c>
      <c r="BJ267" cm="1">
        <f t="array" aca="1" ref="BJ267" ca="1">INDIRECT($A$1&amp;BJ$1&amp;$A267)</f>
        <v>0</v>
      </c>
      <c r="BK267" cm="1">
        <f t="array" aca="1" ref="BK267" ca="1">INDIRECT($A$1&amp;BK$1&amp;$A267)</f>
        <v>0</v>
      </c>
      <c r="BL267" cm="1">
        <f t="array" aca="1" ref="BL267" ca="1">INDIRECT($A$1&amp;BL$1&amp;$A267)</f>
        <v>0</v>
      </c>
      <c r="BM267" cm="1">
        <f t="array" aca="1" ref="BM267" ca="1">INDIRECT($A$1&amp;BM$1&amp;$A267)</f>
        <v>0</v>
      </c>
      <c r="BN267" cm="1">
        <f t="array" aca="1" ref="BN267" ca="1">INDIRECT($A$1&amp;BN$1&amp;$A267)</f>
        <v>0</v>
      </c>
      <c r="BO267" cm="1">
        <f t="array" aca="1" ref="BO267" ca="1">INDIRECT($A$1&amp;BO$1&amp;$A267)</f>
        <v>0</v>
      </c>
      <c r="BP267" cm="1">
        <f t="array" aca="1" ref="BP267" ca="1">INDIRECT($A$1&amp;BP$1&amp;$A267)</f>
        <v>0</v>
      </c>
      <c r="BQ267" cm="1">
        <f t="array" aca="1" ref="BQ267" ca="1">INDIRECT($A$1&amp;BQ$1&amp;$A267)</f>
        <v>0</v>
      </c>
      <c r="BR267" cm="1">
        <f t="array" aca="1" ref="BR267" ca="1">INDIRECT($A$1&amp;BR$1&amp;$A267)</f>
        <v>0</v>
      </c>
      <c r="BS267" cm="1">
        <f t="array" aca="1" ref="BS267" ca="1">INDIRECT($A$1&amp;BS$1&amp;$A267)</f>
        <v>0</v>
      </c>
      <c r="BT267" cm="1">
        <f t="array" aca="1" ref="BT267" ca="1">INDIRECT($A$1&amp;BT$1&amp;$A267)</f>
        <v>0</v>
      </c>
      <c r="BU267" cm="1">
        <f t="array" aca="1" ref="BU267" ca="1">INDIRECT($A$1&amp;BU$1&amp;$A267)</f>
        <v>0</v>
      </c>
    </row>
    <row r="268" spans="1:73" x14ac:dyDescent="0.35">
      <c r="A268" s="65"/>
    </row>
    <row r="269" spans="1:73" x14ac:dyDescent="0.35">
      <c r="A269" s="65"/>
    </row>
    <row r="270" spans="1:73" x14ac:dyDescent="0.35">
      <c r="A270" s="65"/>
    </row>
    <row r="271" spans="1:73" x14ac:dyDescent="0.35">
      <c r="A271" s="65"/>
    </row>
    <row r="272" spans="1:73" x14ac:dyDescent="0.35">
      <c r="A272" s="65"/>
    </row>
    <row r="273" spans="1:1" x14ac:dyDescent="0.35">
      <c r="A273" s="65"/>
    </row>
    <row r="274" spans="1:1" x14ac:dyDescent="0.35">
      <c r="A274" s="65"/>
    </row>
    <row r="275" spans="1:1" x14ac:dyDescent="0.35">
      <c r="A275" s="65"/>
    </row>
    <row r="276" spans="1:1" x14ac:dyDescent="0.35">
      <c r="A276" s="65"/>
    </row>
    <row r="277" spans="1:1" x14ac:dyDescent="0.35">
      <c r="A277" s="65"/>
    </row>
    <row r="278" spans="1:1" x14ac:dyDescent="0.35">
      <c r="A278" s="65"/>
    </row>
    <row r="279" spans="1:1" x14ac:dyDescent="0.35">
      <c r="A279" s="65"/>
    </row>
    <row r="280" spans="1:1" x14ac:dyDescent="0.35">
      <c r="A280" s="65"/>
    </row>
    <row r="281" spans="1:1" x14ac:dyDescent="0.35">
      <c r="A281" s="65"/>
    </row>
    <row r="282" spans="1:1" x14ac:dyDescent="0.35">
      <c r="A282" s="65"/>
    </row>
    <row r="283" spans="1:1" x14ac:dyDescent="0.35">
      <c r="A283" s="65"/>
    </row>
    <row r="284" spans="1:1" x14ac:dyDescent="0.35">
      <c r="A284" s="65"/>
    </row>
    <row r="285" spans="1:1" x14ac:dyDescent="0.35">
      <c r="A285" s="65"/>
    </row>
    <row r="286" spans="1:1" x14ac:dyDescent="0.35">
      <c r="A286" s="65"/>
    </row>
    <row r="287" spans="1:1" x14ac:dyDescent="0.35">
      <c r="A287" s="65"/>
    </row>
    <row r="288" spans="1:1" x14ac:dyDescent="0.35">
      <c r="A288" s="65"/>
    </row>
    <row r="289" spans="1:1" x14ac:dyDescent="0.35">
      <c r="A289" s="65"/>
    </row>
    <row r="290" spans="1:1" x14ac:dyDescent="0.35">
      <c r="A290" s="65"/>
    </row>
    <row r="291" spans="1:1" x14ac:dyDescent="0.35">
      <c r="A291" s="65"/>
    </row>
    <row r="292" spans="1:1" x14ac:dyDescent="0.35">
      <c r="A292" s="65"/>
    </row>
    <row r="293" spans="1:1" x14ac:dyDescent="0.35">
      <c r="A293" s="65"/>
    </row>
    <row r="294" spans="1:1" x14ac:dyDescent="0.35">
      <c r="A294" s="65"/>
    </row>
    <row r="295" spans="1:1" x14ac:dyDescent="0.35">
      <c r="A295" s="65"/>
    </row>
    <row r="296" spans="1:1" x14ac:dyDescent="0.35">
      <c r="A296" s="65"/>
    </row>
    <row r="297" spans="1:1" x14ac:dyDescent="0.35">
      <c r="A297" s="65"/>
    </row>
    <row r="298" spans="1:1" x14ac:dyDescent="0.35">
      <c r="A298" s="65"/>
    </row>
    <row r="299" spans="1:1" x14ac:dyDescent="0.35">
      <c r="A299" s="65"/>
    </row>
    <row r="300" spans="1:1" x14ac:dyDescent="0.35">
      <c r="A300" s="65"/>
    </row>
    <row r="301" spans="1:1" x14ac:dyDescent="0.35">
      <c r="A301" s="65"/>
    </row>
    <row r="302" spans="1:1" x14ac:dyDescent="0.35">
      <c r="A302" s="65"/>
    </row>
    <row r="303" spans="1:1" x14ac:dyDescent="0.35">
      <c r="A303" s="65"/>
    </row>
    <row r="304" spans="1:1" x14ac:dyDescent="0.35">
      <c r="A304" s="65"/>
    </row>
    <row r="305" spans="1:1" x14ac:dyDescent="0.35">
      <c r="A305" s="65"/>
    </row>
    <row r="306" spans="1:1" x14ac:dyDescent="0.35">
      <c r="A306" s="65"/>
    </row>
    <row r="307" spans="1:1" x14ac:dyDescent="0.35">
      <c r="A307" s="65"/>
    </row>
    <row r="308" spans="1:1" x14ac:dyDescent="0.35">
      <c r="A308" s="65"/>
    </row>
    <row r="309" spans="1:1" x14ac:dyDescent="0.35">
      <c r="A309" s="65"/>
    </row>
    <row r="310" spans="1:1" x14ac:dyDescent="0.35">
      <c r="A310" s="65"/>
    </row>
  </sheetData>
  <autoFilter ref="A15:BV250" xr:uid="{917A5194-DB73-4911-AE67-53A5AD0FAD0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C30C-2EC1-44C1-A073-74C0920CEBDB}">
  <dimension ref="B2:R20"/>
  <sheetViews>
    <sheetView workbookViewId="0">
      <pane ySplit="3" topLeftCell="A4" activePane="bottomLeft" state="frozen"/>
      <selection pane="bottomLeft" activeCell="O24" sqref="O24"/>
    </sheetView>
  </sheetViews>
  <sheetFormatPr baseColWidth="10" defaultColWidth="11.453125" defaultRowHeight="14.5" x14ac:dyDescent="0.35"/>
  <cols>
    <col min="1" max="1" width="7" customWidth="1"/>
    <col min="2" max="2" width="17.81640625" bestFit="1" customWidth="1"/>
    <col min="3" max="3" width="11.1796875" bestFit="1" customWidth="1"/>
    <col min="4" max="4" width="13.1796875" bestFit="1" customWidth="1"/>
    <col min="5" max="5" width="20.453125" bestFit="1" customWidth="1"/>
  </cols>
  <sheetData>
    <row r="2" spans="2:18" ht="15.5" x14ac:dyDescent="0.35">
      <c r="B2" s="4" t="s">
        <v>3177</v>
      </c>
    </row>
    <row r="3" spans="2:18" x14ac:dyDescent="0.35">
      <c r="B3" s="3" t="s">
        <v>3178</v>
      </c>
      <c r="C3" s="3" t="s">
        <v>3179</v>
      </c>
      <c r="D3" s="3" t="s">
        <v>3180</v>
      </c>
      <c r="E3" s="3" t="s">
        <v>3181</v>
      </c>
      <c r="F3" s="3" t="s">
        <v>3182</v>
      </c>
    </row>
    <row r="4" spans="2:18" x14ac:dyDescent="0.35">
      <c r="B4" t="s">
        <v>3183</v>
      </c>
      <c r="C4" t="s">
        <v>3184</v>
      </c>
      <c r="D4" t="s">
        <v>62</v>
      </c>
      <c r="E4" t="s">
        <v>64</v>
      </c>
      <c r="F4" t="s">
        <v>63</v>
      </c>
    </row>
    <row r="5" spans="2:18" x14ac:dyDescent="0.35">
      <c r="B5" t="s">
        <v>3183</v>
      </c>
      <c r="C5" t="s">
        <v>3185</v>
      </c>
      <c r="D5" t="s">
        <v>70</v>
      </c>
      <c r="E5" t="s">
        <v>71</v>
      </c>
      <c r="F5" t="s">
        <v>63</v>
      </c>
    </row>
    <row r="6" spans="2:18" x14ac:dyDescent="0.35">
      <c r="B6" t="s">
        <v>3186</v>
      </c>
      <c r="C6" t="s">
        <v>3187</v>
      </c>
      <c r="D6" t="s">
        <v>72</v>
      </c>
      <c r="E6" t="s">
        <v>74</v>
      </c>
      <c r="F6" t="s">
        <v>73</v>
      </c>
    </row>
    <row r="7" spans="2:18" x14ac:dyDescent="0.35">
      <c r="B7" t="s">
        <v>3186</v>
      </c>
      <c r="C7" t="s">
        <v>3187</v>
      </c>
      <c r="D7" t="s">
        <v>76</v>
      </c>
      <c r="E7" t="s">
        <v>77</v>
      </c>
      <c r="F7" t="s">
        <v>73</v>
      </c>
    </row>
    <row r="8" spans="2:18" x14ac:dyDescent="0.35">
      <c r="B8" t="s">
        <v>3186</v>
      </c>
      <c r="C8" t="s">
        <v>3188</v>
      </c>
      <c r="D8" t="s">
        <v>78</v>
      </c>
      <c r="E8" t="s">
        <v>79</v>
      </c>
      <c r="F8" t="s">
        <v>73</v>
      </c>
    </row>
    <row r="9" spans="2:18" x14ac:dyDescent="0.35">
      <c r="B9" t="s">
        <v>3189</v>
      </c>
      <c r="C9" t="s">
        <v>3190</v>
      </c>
      <c r="D9" t="s">
        <v>80</v>
      </c>
      <c r="E9" t="s">
        <v>82</v>
      </c>
      <c r="F9" t="s">
        <v>81</v>
      </c>
    </row>
    <row r="10" spans="2:18" x14ac:dyDescent="0.35">
      <c r="B10" t="s">
        <v>3189</v>
      </c>
      <c r="C10" t="s">
        <v>3191</v>
      </c>
      <c r="D10" t="s">
        <v>83</v>
      </c>
      <c r="E10" t="s">
        <v>84</v>
      </c>
      <c r="F10" t="s">
        <v>81</v>
      </c>
    </row>
    <row r="11" spans="2:18" x14ac:dyDescent="0.35">
      <c r="B11" t="s">
        <v>3189</v>
      </c>
      <c r="C11" t="s">
        <v>3191</v>
      </c>
      <c r="D11" t="s">
        <v>85</v>
      </c>
      <c r="E11" t="s">
        <v>86</v>
      </c>
      <c r="F11" t="s">
        <v>81</v>
      </c>
    </row>
    <row r="12" spans="2:18" x14ac:dyDescent="0.35">
      <c r="B12" t="s">
        <v>3189</v>
      </c>
      <c r="C12" t="s">
        <v>3191</v>
      </c>
      <c r="D12" t="s">
        <v>87</v>
      </c>
      <c r="E12" t="s">
        <v>88</v>
      </c>
      <c r="F12" t="s">
        <v>81</v>
      </c>
    </row>
    <row r="13" spans="2:18" x14ac:dyDescent="0.35">
      <c r="B13" t="s">
        <v>3189</v>
      </c>
      <c r="C13" t="s">
        <v>3192</v>
      </c>
      <c r="D13" t="s">
        <v>89</v>
      </c>
      <c r="E13" t="s">
        <v>90</v>
      </c>
      <c r="F13" t="s">
        <v>81</v>
      </c>
      <c r="N13" t="s">
        <v>3193</v>
      </c>
      <c r="Q13">
        <f>(LEN(N13)-LEN(SUBSTITUTE(N13,"apple","")))/R13</f>
        <v>2</v>
      </c>
      <c r="R13">
        <f>LEN("apple")</f>
        <v>5</v>
      </c>
    </row>
    <row r="14" spans="2:18" x14ac:dyDescent="0.35">
      <c r="B14" t="s">
        <v>3189</v>
      </c>
      <c r="C14" t="s">
        <v>3191</v>
      </c>
      <c r="D14" t="s">
        <v>91</v>
      </c>
      <c r="E14" t="s">
        <v>92</v>
      </c>
      <c r="F14" t="s">
        <v>81</v>
      </c>
      <c r="N14">
        <f>LEN(N13)</f>
        <v>30</v>
      </c>
      <c r="P14">
        <f>LEN(SUBSTITUTE(N13,"apple",""))</f>
        <v>20</v>
      </c>
    </row>
    <row r="15" spans="2:18" x14ac:dyDescent="0.35">
      <c r="B15" t="s">
        <v>3189</v>
      </c>
      <c r="C15" t="s">
        <v>3191</v>
      </c>
      <c r="D15" t="s">
        <v>93</v>
      </c>
      <c r="E15" t="s">
        <v>94</v>
      </c>
      <c r="F15" t="s">
        <v>81</v>
      </c>
    </row>
    <row r="16" spans="2:18" x14ac:dyDescent="0.35">
      <c r="B16" t="s">
        <v>3194</v>
      </c>
      <c r="C16" t="s">
        <v>3195</v>
      </c>
      <c r="D16" t="s">
        <v>95</v>
      </c>
      <c r="E16" t="s">
        <v>97</v>
      </c>
      <c r="F16" t="s">
        <v>96</v>
      </c>
    </row>
    <row r="17" spans="2:6" x14ac:dyDescent="0.35">
      <c r="B17" t="s">
        <v>3196</v>
      </c>
      <c r="C17" t="s">
        <v>3197</v>
      </c>
      <c r="D17" t="s">
        <v>98</v>
      </c>
      <c r="E17" t="s">
        <v>100</v>
      </c>
      <c r="F17" t="s">
        <v>99</v>
      </c>
    </row>
    <row r="18" spans="2:6" x14ac:dyDescent="0.35">
      <c r="B18" t="s">
        <v>3196</v>
      </c>
      <c r="C18" t="s">
        <v>3198</v>
      </c>
      <c r="D18" t="s">
        <v>101</v>
      </c>
      <c r="E18" t="s">
        <v>102</v>
      </c>
      <c r="F18" t="s">
        <v>99</v>
      </c>
    </row>
    <row r="19" spans="2:6" x14ac:dyDescent="0.35">
      <c r="B19" t="s">
        <v>3196</v>
      </c>
      <c r="C19" t="s">
        <v>3199</v>
      </c>
      <c r="D19" t="s">
        <v>103</v>
      </c>
      <c r="E19" t="s">
        <v>104</v>
      </c>
      <c r="F19" t="s">
        <v>99</v>
      </c>
    </row>
    <row r="20" spans="2:6" x14ac:dyDescent="0.35">
      <c r="B20" t="s">
        <v>3196</v>
      </c>
      <c r="C20" t="s">
        <v>3200</v>
      </c>
      <c r="D20" t="s">
        <v>105</v>
      </c>
      <c r="E20" t="s">
        <v>106</v>
      </c>
      <c r="F20" t="s">
        <v>99</v>
      </c>
    </row>
  </sheetData>
  <autoFilter ref="B3:F20" xr:uid="{517CC30C-2EC1-44C1-A073-74C0920CEBDB}"/>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D74-65E2-464F-8DC0-84F56839232A}">
  <sheetPr>
    <tabColor theme="6"/>
  </sheetPr>
  <dimension ref="A1:AJ308"/>
  <sheetViews>
    <sheetView topLeftCell="A139" zoomScale="70" zoomScaleNormal="70" workbookViewId="0">
      <selection activeCell="I184" sqref="I184"/>
    </sheetView>
  </sheetViews>
  <sheetFormatPr baseColWidth="10" defaultColWidth="11.453125" defaultRowHeight="14.5" x14ac:dyDescent="0.35"/>
  <cols>
    <col min="1" max="5" width="10.81640625" style="5"/>
    <col min="6" max="36" width="10.81640625" style="7"/>
  </cols>
  <sheetData>
    <row r="1" spans="1:35" x14ac:dyDescent="0.35">
      <c r="A1" s="5" t="s">
        <v>3201</v>
      </c>
    </row>
    <row r="2" spans="1:35" x14ac:dyDescent="0.35">
      <c r="A2" s="11" t="s">
        <v>2184</v>
      </c>
    </row>
    <row r="3" spans="1:35" x14ac:dyDescent="0.35">
      <c r="A3" s="12"/>
    </row>
    <row r="4" spans="1:35" x14ac:dyDescent="0.35">
      <c r="A4" s="5" t="s">
        <v>3178</v>
      </c>
      <c r="B4" s="5" t="s">
        <v>3202</v>
      </c>
      <c r="C4" s="5" t="s">
        <v>75</v>
      </c>
      <c r="D4" s="9" t="s">
        <v>3165</v>
      </c>
      <c r="E4" s="5" t="s">
        <v>3180</v>
      </c>
      <c r="F4" s="57" t="s">
        <v>3167</v>
      </c>
      <c r="G4" s="7" t="s">
        <v>33</v>
      </c>
      <c r="H4" s="7" t="s">
        <v>34</v>
      </c>
      <c r="I4" s="7" t="s">
        <v>35</v>
      </c>
      <c r="J4" s="7" t="s">
        <v>36</v>
      </c>
      <c r="K4" s="7" t="s">
        <v>37</v>
      </c>
      <c r="L4" s="7" t="s">
        <v>38</v>
      </c>
      <c r="M4" s="7" t="s">
        <v>39</v>
      </c>
      <c r="N4" s="7" t="s">
        <v>40</v>
      </c>
      <c r="O4" s="7" t="s">
        <v>41</v>
      </c>
      <c r="P4" s="7" t="s">
        <v>42</v>
      </c>
      <c r="Q4" s="7" t="s">
        <v>43</v>
      </c>
      <c r="R4" s="7" t="s">
        <v>44</v>
      </c>
      <c r="S4" s="7" t="s">
        <v>45</v>
      </c>
      <c r="T4" s="7" t="s">
        <v>46</v>
      </c>
      <c r="U4" s="7" t="s">
        <v>47</v>
      </c>
      <c r="V4" s="7" t="s">
        <v>48</v>
      </c>
      <c r="W4" s="7" t="s">
        <v>49</v>
      </c>
      <c r="X4" s="7" t="s">
        <v>50</v>
      </c>
      <c r="Y4" s="7" t="s">
        <v>51</v>
      </c>
      <c r="Z4" s="7" t="s">
        <v>52</v>
      </c>
      <c r="AA4" s="7" t="s">
        <v>53</v>
      </c>
      <c r="AB4" s="7" t="s">
        <v>54</v>
      </c>
      <c r="AC4" s="7" t="s">
        <v>55</v>
      </c>
      <c r="AD4" s="7" t="s">
        <v>56</v>
      </c>
      <c r="AE4" s="7" t="s">
        <v>57</v>
      </c>
      <c r="AF4" s="7" t="s">
        <v>58</v>
      </c>
      <c r="AG4" s="7" t="s">
        <v>59</v>
      </c>
      <c r="AH4" s="7" t="s">
        <v>60</v>
      </c>
      <c r="AI4" s="7" t="s">
        <v>61</v>
      </c>
    </row>
    <row r="6" spans="1:35" x14ac:dyDescent="0.35">
      <c r="E6" s="5" t="s">
        <v>62</v>
      </c>
    </row>
    <row r="7" spans="1:35" x14ac:dyDescent="0.35">
      <c r="A7" s="5" t="s">
        <v>63</v>
      </c>
      <c r="B7" s="5" t="s">
        <v>64</v>
      </c>
      <c r="C7" s="9" t="s">
        <v>3203</v>
      </c>
      <c r="D7" s="5" t="str">
        <f>_xlfn.CONCAT(B7:C7)</f>
        <v>marche_dedougouBNA_nov22!</v>
      </c>
      <c r="E7" s="11">
        <v>44866</v>
      </c>
      <c r="G7" s="8">
        <f t="shared" ref="G7:P20" ca="1" si="0">IFERROR(VLOOKUP($B7,INDIRECT($C7&amp;$A$1),MATCH(G$4,INDIRECT($C7&amp;"$B$7:$BZ$7"),0),FALSE),"")</f>
        <v>1000</v>
      </c>
      <c r="H7" s="8">
        <f t="shared" ca="1" si="0"/>
        <v>700</v>
      </c>
      <c r="I7" s="8">
        <f t="shared" ca="1" si="0"/>
        <v>1875</v>
      </c>
      <c r="J7" s="8">
        <f t="shared" ca="1" si="0"/>
        <v>450</v>
      </c>
      <c r="K7" s="8">
        <f t="shared" ca="1" si="0"/>
        <v>250</v>
      </c>
      <c r="L7" s="8">
        <f t="shared" ca="1" si="0"/>
        <v>5000</v>
      </c>
      <c r="M7" s="8">
        <f t="shared" ca="1" si="0"/>
        <v>6750</v>
      </c>
      <c r="N7" s="8">
        <f t="shared" ca="1" si="0"/>
        <v>1000</v>
      </c>
      <c r="O7" s="8">
        <f t="shared" ca="1" si="0"/>
        <v>500</v>
      </c>
      <c r="P7" s="8">
        <f t="shared" ca="1" si="0"/>
        <v>4000</v>
      </c>
      <c r="Q7" s="8">
        <f t="shared" ref="Q7:Z20" ca="1" si="1">IFERROR(VLOOKUP($B7,INDIRECT($C7&amp;$A$1),MATCH(Q$4,INDIRECT($C7&amp;"$B$7:$BZ$7"),0),FALSE),"")</f>
        <v>100</v>
      </c>
      <c r="R7" s="8" t="str">
        <f t="shared" ca="1" si="1"/>
        <v>MC</v>
      </c>
      <c r="S7" s="8">
        <f t="shared" ca="1" si="1"/>
        <v>26000</v>
      </c>
      <c r="T7" s="8">
        <f t="shared" ca="1" si="1"/>
        <v>27500</v>
      </c>
      <c r="U7" s="8">
        <f t="shared" ca="1" si="1"/>
        <v>5000</v>
      </c>
      <c r="V7" s="8">
        <f t="shared" ca="1" si="1"/>
        <v>3500</v>
      </c>
      <c r="W7" s="8">
        <f t="shared" ca="1" si="1"/>
        <v>1500</v>
      </c>
      <c r="X7" s="8">
        <f t="shared" ca="1" si="1"/>
        <v>100</v>
      </c>
      <c r="Y7" s="8">
        <f t="shared" ca="1" si="1"/>
        <v>500</v>
      </c>
      <c r="Z7" s="8">
        <f t="shared" ca="1" si="1"/>
        <v>750</v>
      </c>
      <c r="AA7" s="8">
        <f t="shared" ref="AA7:AI20" ca="1" si="2">IFERROR(VLOOKUP($B7,INDIRECT($C7&amp;$A$1),MATCH(AA$4,INDIRECT($C7&amp;"$B$7:$BZ$7"),0),FALSE),"")</f>
        <v>1000</v>
      </c>
      <c r="AB7" s="8">
        <f t="shared" ca="1" si="2"/>
        <v>1500</v>
      </c>
      <c r="AC7" s="8">
        <f t="shared" ca="1" si="2"/>
        <v>3000</v>
      </c>
      <c r="AD7" s="8">
        <f t="shared" ca="1" si="2"/>
        <v>3000</v>
      </c>
      <c r="AE7" s="8">
        <f t="shared" ca="1" si="2"/>
        <v>3000</v>
      </c>
      <c r="AF7" s="8">
        <f t="shared" ca="1" si="2"/>
        <v>1500</v>
      </c>
      <c r="AG7" s="8">
        <f t="shared" ca="1" si="2"/>
        <v>2250</v>
      </c>
      <c r="AH7" s="8">
        <f t="shared" ca="1" si="2"/>
        <v>250</v>
      </c>
      <c r="AI7" s="8" t="str">
        <f t="shared" ca="1" si="2"/>
        <v>MC</v>
      </c>
    </row>
    <row r="8" spans="1:35" x14ac:dyDescent="0.35">
      <c r="A8" s="5" t="s">
        <v>63</v>
      </c>
      <c r="B8" s="5" t="s">
        <v>64</v>
      </c>
      <c r="C8" s="9" t="s">
        <v>3204</v>
      </c>
      <c r="D8" s="5" t="str">
        <f t="shared" ref="D8:D107" si="3">_xlfn.CONCAT(B8:C8)</f>
        <v>marche_dedougouBNA_dec22!</v>
      </c>
      <c r="E8" s="11">
        <f>EDATE(E7,1)</f>
        <v>44896</v>
      </c>
      <c r="G8" s="8">
        <f t="shared" ca="1" si="0"/>
        <v>1000</v>
      </c>
      <c r="H8" s="8">
        <f t="shared" ca="1" si="0"/>
        <v>700</v>
      </c>
      <c r="I8" s="8">
        <f t="shared" ca="1" si="0"/>
        <v>1750</v>
      </c>
      <c r="J8" s="8">
        <f t="shared" ca="1" si="0"/>
        <v>450</v>
      </c>
      <c r="K8" s="8">
        <f t="shared" ca="1" si="0"/>
        <v>250</v>
      </c>
      <c r="L8" s="8">
        <f t="shared" ca="1" si="0"/>
        <v>4750</v>
      </c>
      <c r="M8" s="8">
        <f t="shared" ca="1" si="0"/>
        <v>6000</v>
      </c>
      <c r="N8" s="8">
        <f t="shared" ca="1" si="0"/>
        <v>1500</v>
      </c>
      <c r="O8" s="8">
        <f t="shared" ca="1" si="0"/>
        <v>2000</v>
      </c>
      <c r="P8" s="8">
        <f t="shared" ca="1" si="0"/>
        <v>4500</v>
      </c>
      <c r="Q8" s="8">
        <f t="shared" ca="1" si="1"/>
        <v>100</v>
      </c>
      <c r="R8" s="8" t="str">
        <f t="shared" ca="1" si="1"/>
        <v>MC</v>
      </c>
      <c r="S8" s="8" t="str">
        <f t="shared" ca="1" si="1"/>
        <v>MC</v>
      </c>
      <c r="T8" s="8" t="str">
        <f t="shared" ca="1" si="1"/>
        <v>MC</v>
      </c>
      <c r="U8" s="8">
        <f t="shared" ca="1" si="1"/>
        <v>5000</v>
      </c>
      <c r="V8" s="8">
        <f t="shared" ca="1" si="1"/>
        <v>3500</v>
      </c>
      <c r="W8" s="8">
        <f t="shared" ca="1" si="1"/>
        <v>1500</v>
      </c>
      <c r="X8" s="8">
        <f t="shared" ca="1" si="1"/>
        <v>100</v>
      </c>
      <c r="Y8" s="8">
        <f t="shared" ca="1" si="1"/>
        <v>550</v>
      </c>
      <c r="Z8" s="8">
        <f t="shared" ca="1" si="1"/>
        <v>750</v>
      </c>
      <c r="AA8" s="8">
        <f t="shared" ca="1" si="2"/>
        <v>1000</v>
      </c>
      <c r="AB8" s="8">
        <f t="shared" ca="1" si="2"/>
        <v>2000</v>
      </c>
      <c r="AC8" s="8">
        <f t="shared" ca="1" si="2"/>
        <v>3000</v>
      </c>
      <c r="AD8" s="8">
        <f t="shared" ca="1" si="2"/>
        <v>2250</v>
      </c>
      <c r="AE8" s="8">
        <f t="shared" ca="1" si="2"/>
        <v>3000</v>
      </c>
      <c r="AF8" s="8">
        <f t="shared" ca="1" si="2"/>
        <v>1500</v>
      </c>
      <c r="AG8" s="8">
        <f t="shared" ca="1" si="2"/>
        <v>2250</v>
      </c>
      <c r="AH8" s="8">
        <f t="shared" ca="1" si="2"/>
        <v>250</v>
      </c>
      <c r="AI8" s="8">
        <f t="shared" ca="1" si="2"/>
        <v>200</v>
      </c>
    </row>
    <row r="9" spans="1:35" x14ac:dyDescent="0.35">
      <c r="A9" s="5" t="s">
        <v>63</v>
      </c>
      <c r="B9" s="5" t="s">
        <v>64</v>
      </c>
      <c r="C9" s="9" t="s">
        <v>3205</v>
      </c>
      <c r="D9" s="5" t="str">
        <f t="shared" si="3"/>
        <v>marche_dedougouBNA_jan23!</v>
      </c>
      <c r="E9" s="11">
        <f t="shared" ref="E9:E20" si="4">EDATE(E8,1)</f>
        <v>44927</v>
      </c>
      <c r="G9" s="8">
        <f t="shared" ca="1" si="0"/>
        <v>1000</v>
      </c>
      <c r="H9" s="8" t="str">
        <f t="shared" ca="1" si="0"/>
        <v>MC</v>
      </c>
      <c r="I9" s="8" t="str">
        <f t="shared" ca="1" si="0"/>
        <v>MC</v>
      </c>
      <c r="J9" s="8">
        <f t="shared" ca="1" si="0"/>
        <v>450</v>
      </c>
      <c r="K9" s="8">
        <f t="shared" ca="1" si="0"/>
        <v>275</v>
      </c>
      <c r="L9" s="8">
        <f t="shared" ca="1" si="0"/>
        <v>5000</v>
      </c>
      <c r="M9" s="8" t="str">
        <f t="shared" ca="1" si="0"/>
        <v>MC</v>
      </c>
      <c r="N9" s="8">
        <f t="shared" ca="1" si="0"/>
        <v>1125</v>
      </c>
      <c r="O9" s="8">
        <f t="shared" ca="1" si="0"/>
        <v>2000</v>
      </c>
      <c r="P9" s="8" t="str">
        <f t="shared" ca="1" si="0"/>
        <v>MC</v>
      </c>
      <c r="Q9" s="8">
        <f t="shared" ca="1" si="1"/>
        <v>100</v>
      </c>
      <c r="R9" s="8" t="str">
        <f t="shared" ca="1" si="1"/>
        <v>MC</v>
      </c>
      <c r="S9" s="8" t="str">
        <f t="shared" ca="1" si="1"/>
        <v>MC</v>
      </c>
      <c r="T9" s="8" t="str">
        <f t="shared" ca="1" si="1"/>
        <v>MC</v>
      </c>
      <c r="U9" s="8">
        <f t="shared" ca="1" si="1"/>
        <v>7500</v>
      </c>
      <c r="V9" s="8">
        <f t="shared" ca="1" si="1"/>
        <v>5250</v>
      </c>
      <c r="W9" s="8">
        <f t="shared" ca="1" si="1"/>
        <v>400</v>
      </c>
      <c r="X9" s="8">
        <f t="shared" ca="1" si="1"/>
        <v>125</v>
      </c>
      <c r="Y9" s="8">
        <f t="shared" ca="1" si="1"/>
        <v>550</v>
      </c>
      <c r="Z9" s="8">
        <f t="shared" ca="1" si="1"/>
        <v>775</v>
      </c>
      <c r="AA9" s="8">
        <f t="shared" ca="1" si="2"/>
        <v>1150</v>
      </c>
      <c r="AB9" s="8">
        <f t="shared" ca="1" si="2"/>
        <v>2000</v>
      </c>
      <c r="AC9" s="8">
        <f t="shared" ca="1" si="2"/>
        <v>3000</v>
      </c>
      <c r="AD9" s="8">
        <f t="shared" ca="1" si="2"/>
        <v>2500</v>
      </c>
      <c r="AE9" s="8" t="str">
        <f t="shared" ca="1" si="2"/>
        <v>MC</v>
      </c>
      <c r="AF9" s="8">
        <f t="shared" ca="1" si="2"/>
        <v>1500</v>
      </c>
      <c r="AG9" s="8">
        <f t="shared" ca="1" si="2"/>
        <v>2250</v>
      </c>
      <c r="AH9" s="8">
        <f t="shared" ca="1" si="2"/>
        <v>250</v>
      </c>
      <c r="AI9" s="8" t="str">
        <f t="shared" ca="1" si="2"/>
        <v>MC</v>
      </c>
    </row>
    <row r="10" spans="1:35" x14ac:dyDescent="0.35">
      <c r="A10" s="5" t="s">
        <v>63</v>
      </c>
      <c r="B10" s="5" t="s">
        <v>64</v>
      </c>
      <c r="C10" s="9" t="s">
        <v>3206</v>
      </c>
      <c r="D10" s="5" t="str">
        <f t="shared" si="3"/>
        <v>marche_dedougouBNA_fev23!</v>
      </c>
      <c r="E10" s="11">
        <f t="shared" si="4"/>
        <v>44958</v>
      </c>
      <c r="G10" s="8">
        <f t="shared" ca="1" si="0"/>
        <v>1000</v>
      </c>
      <c r="H10" s="8" t="str">
        <f t="shared" ca="1" si="0"/>
        <v>MC</v>
      </c>
      <c r="I10" s="8" t="str">
        <f t="shared" ca="1" si="0"/>
        <v>MC</v>
      </c>
      <c r="J10" s="8">
        <f t="shared" ca="1" si="0"/>
        <v>450</v>
      </c>
      <c r="K10" s="8">
        <f t="shared" ca="1" si="0"/>
        <v>300</v>
      </c>
      <c r="L10" s="8">
        <f t="shared" ca="1" si="0"/>
        <v>5000</v>
      </c>
      <c r="M10" s="8" t="str">
        <f t="shared" ca="1" si="0"/>
        <v>MC</v>
      </c>
      <c r="N10" s="8">
        <f t="shared" ca="1" si="0"/>
        <v>1000</v>
      </c>
      <c r="O10" s="8">
        <f t="shared" ca="1" si="0"/>
        <v>1750</v>
      </c>
      <c r="P10" s="8" t="str">
        <f t="shared" ca="1" si="0"/>
        <v>MC</v>
      </c>
      <c r="Q10" s="8">
        <f t="shared" ca="1" si="1"/>
        <v>100</v>
      </c>
      <c r="R10" s="8" t="str">
        <f t="shared" ca="1" si="1"/>
        <v>MC</v>
      </c>
      <c r="S10" s="8" t="str">
        <f t="shared" ca="1" si="1"/>
        <v>MC</v>
      </c>
      <c r="T10" s="8" t="str">
        <f t="shared" ca="1" si="1"/>
        <v>MC</v>
      </c>
      <c r="U10" s="8">
        <f t="shared" ca="1" si="1"/>
        <v>7000</v>
      </c>
      <c r="V10" s="8">
        <f t="shared" ca="1" si="1"/>
        <v>5500</v>
      </c>
      <c r="W10" s="8">
        <f t="shared" ca="1" si="1"/>
        <v>400</v>
      </c>
      <c r="X10" s="8">
        <f t="shared" ca="1" si="1"/>
        <v>125</v>
      </c>
      <c r="Y10" s="8">
        <f t="shared" ca="1" si="1"/>
        <v>600</v>
      </c>
      <c r="Z10" s="8">
        <f t="shared" ca="1" si="1"/>
        <v>750</v>
      </c>
      <c r="AA10" s="8">
        <f t="shared" ca="1" si="2"/>
        <v>1200</v>
      </c>
      <c r="AB10" s="8">
        <f t="shared" ca="1" si="2"/>
        <v>2250</v>
      </c>
      <c r="AC10" s="8">
        <f t="shared" ca="1" si="2"/>
        <v>3000</v>
      </c>
      <c r="AD10" s="8">
        <f t="shared" ca="1" si="2"/>
        <v>2500</v>
      </c>
      <c r="AE10" s="8" t="str">
        <f t="shared" ca="1" si="2"/>
        <v>MC</v>
      </c>
      <c r="AF10" s="8">
        <f t="shared" ca="1" si="2"/>
        <v>1500</v>
      </c>
      <c r="AG10" s="8">
        <f t="shared" ca="1" si="2"/>
        <v>2250</v>
      </c>
      <c r="AH10" s="8">
        <f t="shared" ca="1" si="2"/>
        <v>250</v>
      </c>
      <c r="AI10" s="8">
        <f t="shared" ca="1" si="2"/>
        <v>500</v>
      </c>
    </row>
    <row r="11" spans="1:35" x14ac:dyDescent="0.35">
      <c r="A11" s="5" t="s">
        <v>63</v>
      </c>
      <c r="B11" s="5" t="s">
        <v>64</v>
      </c>
      <c r="C11" s="9" t="s">
        <v>3207</v>
      </c>
      <c r="D11" s="5" t="str">
        <f t="shared" si="3"/>
        <v>marche_dedougouBNA_mar23!</v>
      </c>
      <c r="E11" s="11">
        <f t="shared" si="4"/>
        <v>44986</v>
      </c>
      <c r="G11" s="8">
        <f t="shared" ca="1" si="0"/>
        <v>1000</v>
      </c>
      <c r="H11" s="8" t="str">
        <f t="shared" ca="1" si="0"/>
        <v>MC</v>
      </c>
      <c r="I11" s="8" t="str">
        <f t="shared" ca="1" si="0"/>
        <v>MC</v>
      </c>
      <c r="J11" s="8">
        <f t="shared" ca="1" si="0"/>
        <v>500</v>
      </c>
      <c r="K11" s="8">
        <f t="shared" ca="1" si="0"/>
        <v>300</v>
      </c>
      <c r="L11" s="8">
        <f t="shared" ca="1" si="0"/>
        <v>5000</v>
      </c>
      <c r="M11" s="8" t="str">
        <f t="shared" ca="1" si="0"/>
        <v>MC</v>
      </c>
      <c r="N11" s="8">
        <f t="shared" ca="1" si="0"/>
        <v>1500</v>
      </c>
      <c r="O11" s="8">
        <f t="shared" ca="1" si="0"/>
        <v>2000</v>
      </c>
      <c r="P11" s="8">
        <f t="shared" ca="1" si="0"/>
        <v>4000</v>
      </c>
      <c r="Q11" s="8">
        <f t="shared" ca="1" si="1"/>
        <v>100</v>
      </c>
      <c r="R11" s="8" t="str">
        <f t="shared" ca="1" si="1"/>
        <v>MC</v>
      </c>
      <c r="S11" s="8">
        <f t="shared" ca="1" si="1"/>
        <v>32500</v>
      </c>
      <c r="T11" s="8">
        <f t="shared" ca="1" si="1"/>
        <v>37500</v>
      </c>
      <c r="U11" s="8">
        <f t="shared" ca="1" si="1"/>
        <v>7000</v>
      </c>
      <c r="V11" s="8">
        <f t="shared" ca="1" si="1"/>
        <v>5250</v>
      </c>
      <c r="W11" s="8">
        <f t="shared" ca="1" si="1"/>
        <v>400</v>
      </c>
      <c r="X11" s="8">
        <f t="shared" ca="1" si="1"/>
        <v>125</v>
      </c>
      <c r="Y11" s="8">
        <f t="shared" ca="1" si="1"/>
        <v>600</v>
      </c>
      <c r="Z11" s="8">
        <f t="shared" ca="1" si="1"/>
        <v>800</v>
      </c>
      <c r="AA11" s="8">
        <f t="shared" ca="1" si="2"/>
        <v>1200</v>
      </c>
      <c r="AB11" s="8" t="str">
        <f t="shared" ca="1" si="2"/>
        <v>MC</v>
      </c>
      <c r="AC11" s="8">
        <f t="shared" ca="1" si="2"/>
        <v>3000</v>
      </c>
      <c r="AD11" s="8" t="str">
        <f t="shared" ca="1" si="2"/>
        <v>MC</v>
      </c>
      <c r="AE11" s="8" t="str">
        <f t="shared" ca="1" si="2"/>
        <v>MC</v>
      </c>
      <c r="AF11" s="8">
        <f t="shared" ca="1" si="2"/>
        <v>1500</v>
      </c>
      <c r="AG11" s="8">
        <f t="shared" ca="1" si="2"/>
        <v>2250</v>
      </c>
      <c r="AH11" s="8">
        <f t="shared" ca="1" si="2"/>
        <v>250</v>
      </c>
      <c r="AI11" s="8">
        <f t="shared" ca="1" si="2"/>
        <v>200</v>
      </c>
    </row>
    <row r="12" spans="1:35" x14ac:dyDescent="0.35">
      <c r="A12" s="5" t="s">
        <v>63</v>
      </c>
      <c r="B12" s="5" t="s">
        <v>64</v>
      </c>
      <c r="C12" s="9" t="s">
        <v>3208</v>
      </c>
      <c r="D12" s="5" t="str">
        <f t="shared" si="3"/>
        <v>marche_dedougouBNA_avr23!</v>
      </c>
      <c r="E12" s="11">
        <f t="shared" si="4"/>
        <v>45017</v>
      </c>
      <c r="G12" s="8" t="str">
        <f t="shared" ca="1" si="0"/>
        <v>MC</v>
      </c>
      <c r="H12" s="8" t="str">
        <f t="shared" ca="1" si="0"/>
        <v>MC</v>
      </c>
      <c r="I12" s="8" t="str">
        <f t="shared" ca="1" si="0"/>
        <v>MC</v>
      </c>
      <c r="J12" s="8" t="str">
        <f t="shared" ca="1" si="0"/>
        <v>MC</v>
      </c>
      <c r="K12" s="8" t="str">
        <f t="shared" ca="1" si="0"/>
        <v>MC</v>
      </c>
      <c r="L12" s="8">
        <f t="shared" ca="1" si="0"/>
        <v>5000</v>
      </c>
      <c r="M12" s="8" t="str">
        <f t="shared" ca="1" si="0"/>
        <v>MC</v>
      </c>
      <c r="N12" s="8" t="str">
        <f t="shared" ca="1" si="0"/>
        <v>MC</v>
      </c>
      <c r="O12" s="8" t="str">
        <f t="shared" ca="1" si="0"/>
        <v>MC</v>
      </c>
      <c r="P12" s="8" t="str">
        <f t="shared" ca="1" si="0"/>
        <v>MC</v>
      </c>
      <c r="Q12" s="8">
        <f t="shared" ca="1" si="1"/>
        <v>100</v>
      </c>
      <c r="R12" s="8" t="str">
        <f t="shared" ca="1" si="1"/>
        <v>MC</v>
      </c>
      <c r="S12" s="8">
        <f t="shared" ca="1" si="1"/>
        <v>32500</v>
      </c>
      <c r="T12" s="8">
        <f t="shared" ca="1" si="1"/>
        <v>37500</v>
      </c>
      <c r="U12" s="8" t="str">
        <f t="shared" ca="1" si="1"/>
        <v>MC</v>
      </c>
      <c r="V12" s="8" t="str">
        <f t="shared" ca="1" si="1"/>
        <v>MC</v>
      </c>
      <c r="W12" s="8" t="str">
        <f t="shared" ca="1" si="1"/>
        <v>MC</v>
      </c>
      <c r="X12" s="8" t="str">
        <f t="shared" ca="1" si="1"/>
        <v>MC</v>
      </c>
      <c r="Y12" s="8" t="str">
        <f t="shared" ca="1" si="1"/>
        <v>MC</v>
      </c>
      <c r="Z12" s="8" t="str">
        <f t="shared" ca="1" si="1"/>
        <v>MC</v>
      </c>
      <c r="AA12" s="8" t="str">
        <f t="shared" ca="1" si="2"/>
        <v>MC</v>
      </c>
      <c r="AB12" s="8" t="str">
        <f t="shared" ca="1" si="2"/>
        <v>MC</v>
      </c>
      <c r="AC12" s="8" t="str">
        <f t="shared" ca="1" si="2"/>
        <v>MC</v>
      </c>
      <c r="AD12" s="8" t="str">
        <f t="shared" ca="1" si="2"/>
        <v>MC</v>
      </c>
      <c r="AE12" s="8" t="str">
        <f t="shared" ca="1" si="2"/>
        <v>MC</v>
      </c>
      <c r="AF12" s="8" t="str">
        <f t="shared" ca="1" si="2"/>
        <v>MC</v>
      </c>
      <c r="AG12" s="8">
        <f t="shared" ca="1" si="2"/>
        <v>2250</v>
      </c>
      <c r="AH12" s="8">
        <f t="shared" ca="1" si="2"/>
        <v>250</v>
      </c>
      <c r="AI12" s="8">
        <f t="shared" ca="1" si="2"/>
        <v>200</v>
      </c>
    </row>
    <row r="13" spans="1:35" x14ac:dyDescent="0.35">
      <c r="A13" s="5" t="s">
        <v>63</v>
      </c>
      <c r="B13" s="5" t="s">
        <v>64</v>
      </c>
      <c r="C13" s="9" t="s">
        <v>3209</v>
      </c>
      <c r="D13" s="5" t="str">
        <f t="shared" si="3"/>
        <v>marche_dedougouBNA_mai23!</v>
      </c>
      <c r="E13" s="11">
        <f t="shared" si="4"/>
        <v>45047</v>
      </c>
      <c r="G13" s="8">
        <f t="shared" ca="1" si="0"/>
        <v>1150</v>
      </c>
      <c r="H13" s="8" t="str">
        <f t="shared" ca="1" si="0"/>
        <v>MC</v>
      </c>
      <c r="I13" s="8" t="str">
        <f t="shared" ca="1" si="0"/>
        <v>MC</v>
      </c>
      <c r="J13" s="8">
        <f t="shared" ca="1" si="0"/>
        <v>500</v>
      </c>
      <c r="K13" s="8">
        <f t="shared" ca="1" si="0"/>
        <v>325</v>
      </c>
      <c r="L13" s="8">
        <f t="shared" ca="1" si="0"/>
        <v>5000</v>
      </c>
      <c r="M13" s="8" t="str">
        <f t="shared" ca="1" si="0"/>
        <v>MC</v>
      </c>
      <c r="N13" s="8">
        <f t="shared" ca="1" si="0"/>
        <v>1375</v>
      </c>
      <c r="O13" s="8">
        <f t="shared" ca="1" si="0"/>
        <v>2000</v>
      </c>
      <c r="P13" s="8">
        <f t="shared" ca="1" si="0"/>
        <v>5000</v>
      </c>
      <c r="Q13" s="8">
        <f t="shared" ca="1" si="1"/>
        <v>100</v>
      </c>
      <c r="R13" s="8" t="str">
        <f t="shared" ca="1" si="1"/>
        <v>MC</v>
      </c>
      <c r="S13" s="8">
        <f t="shared" ca="1" si="1"/>
        <v>32500</v>
      </c>
      <c r="T13" s="8">
        <f t="shared" ca="1" si="1"/>
        <v>37500</v>
      </c>
      <c r="U13" s="8">
        <f t="shared" ca="1" si="1"/>
        <v>7500</v>
      </c>
      <c r="V13" s="8">
        <f t="shared" ca="1" si="1"/>
        <v>5500</v>
      </c>
      <c r="W13" s="8">
        <f t="shared" ca="1" si="1"/>
        <v>400</v>
      </c>
      <c r="X13" s="8">
        <f t="shared" ca="1" si="1"/>
        <v>125</v>
      </c>
      <c r="Y13" s="8" t="str">
        <f t="shared" ca="1" si="1"/>
        <v>MC</v>
      </c>
      <c r="Z13" s="8">
        <f t="shared" ca="1" si="1"/>
        <v>800</v>
      </c>
      <c r="AA13" s="8">
        <f t="shared" ca="1" si="2"/>
        <v>1300</v>
      </c>
      <c r="AB13" s="8">
        <f t="shared" ca="1" si="2"/>
        <v>2125</v>
      </c>
      <c r="AC13" s="8">
        <f t="shared" ca="1" si="2"/>
        <v>3000</v>
      </c>
      <c r="AD13" s="8" t="str">
        <f t="shared" ca="1" si="2"/>
        <v>MC</v>
      </c>
      <c r="AE13" s="8" t="str">
        <f t="shared" ca="1" si="2"/>
        <v>MC</v>
      </c>
      <c r="AF13" s="8" t="str">
        <f t="shared" ca="1" si="2"/>
        <v>MC</v>
      </c>
      <c r="AG13" s="8">
        <f t="shared" ca="1" si="2"/>
        <v>2625</v>
      </c>
      <c r="AH13" s="8">
        <f t="shared" ca="1" si="2"/>
        <v>250</v>
      </c>
      <c r="AI13" s="8">
        <f t="shared" ca="1" si="2"/>
        <v>200</v>
      </c>
    </row>
    <row r="14" spans="1:35" x14ac:dyDescent="0.35">
      <c r="A14" s="5" t="s">
        <v>63</v>
      </c>
      <c r="B14" s="5" t="s">
        <v>64</v>
      </c>
      <c r="C14" s="9" t="s">
        <v>3210</v>
      </c>
      <c r="D14" s="5" t="str">
        <f t="shared" si="3"/>
        <v>marche_dedougouBNA_juin23!</v>
      </c>
      <c r="E14" s="11">
        <f t="shared" si="4"/>
        <v>45078</v>
      </c>
      <c r="G14" s="8">
        <f t="shared" ca="1" si="0"/>
        <v>1050</v>
      </c>
      <c r="H14" s="8" t="str">
        <f t="shared" ca="1" si="0"/>
        <v>MC</v>
      </c>
      <c r="I14" s="8" t="str">
        <f t="shared" ca="1" si="0"/>
        <v>MC</v>
      </c>
      <c r="J14" s="8">
        <f t="shared" ca="1" si="0"/>
        <v>500</v>
      </c>
      <c r="K14" s="8">
        <f t="shared" ca="1" si="0"/>
        <v>337.5</v>
      </c>
      <c r="L14" s="8">
        <f t="shared" ca="1" si="0"/>
        <v>5500</v>
      </c>
      <c r="M14" s="8" t="str">
        <f t="shared" ca="1" si="0"/>
        <v>MC</v>
      </c>
      <c r="N14" s="8">
        <f t="shared" ca="1" si="0"/>
        <v>1250</v>
      </c>
      <c r="O14" s="8">
        <f t="shared" ca="1" si="0"/>
        <v>2375</v>
      </c>
      <c r="P14" s="8">
        <f t="shared" ca="1" si="0"/>
        <v>5750</v>
      </c>
      <c r="Q14" s="8">
        <f t="shared" ca="1" si="1"/>
        <v>100</v>
      </c>
      <c r="R14" s="8" t="str">
        <f t="shared" ca="1" si="1"/>
        <v>MC</v>
      </c>
      <c r="S14" s="8">
        <f t="shared" ca="1" si="1"/>
        <v>31750</v>
      </c>
      <c r="T14" s="8">
        <f t="shared" ca="1" si="1"/>
        <v>36250</v>
      </c>
      <c r="U14" s="8">
        <f t="shared" ca="1" si="1"/>
        <v>7500</v>
      </c>
      <c r="V14" s="8">
        <f t="shared" ca="1" si="1"/>
        <v>5500</v>
      </c>
      <c r="W14" s="8">
        <f t="shared" ca="1" si="1"/>
        <v>400</v>
      </c>
      <c r="X14" s="8">
        <f t="shared" ca="1" si="1"/>
        <v>100</v>
      </c>
      <c r="Y14" s="8">
        <f t="shared" ca="1" si="1"/>
        <v>750</v>
      </c>
      <c r="Z14" s="8">
        <f t="shared" ca="1" si="1"/>
        <v>1000</v>
      </c>
      <c r="AA14" s="8">
        <f t="shared" ca="1" si="2"/>
        <v>1500</v>
      </c>
      <c r="AB14" s="8">
        <f t="shared" ca="1" si="2"/>
        <v>2000</v>
      </c>
      <c r="AC14" s="8">
        <f t="shared" ca="1" si="2"/>
        <v>3000</v>
      </c>
      <c r="AD14" s="8">
        <f t="shared" ca="1" si="2"/>
        <v>3000</v>
      </c>
      <c r="AE14" s="8">
        <f t="shared" ca="1" si="2"/>
        <v>2500</v>
      </c>
      <c r="AF14" s="8">
        <f t="shared" ca="1" si="2"/>
        <v>1375</v>
      </c>
      <c r="AG14" s="8">
        <f t="shared" ca="1" si="2"/>
        <v>2250</v>
      </c>
      <c r="AH14" s="8">
        <f t="shared" ca="1" si="2"/>
        <v>250</v>
      </c>
      <c r="AI14" s="8">
        <f t="shared" ca="1" si="2"/>
        <v>200</v>
      </c>
    </row>
    <row r="15" spans="1:35" x14ac:dyDescent="0.35">
      <c r="A15" s="5" t="str">
        <f>A14</f>
        <v>boucle_du_mouhoun</v>
      </c>
      <c r="B15" s="5" t="str">
        <f>B14</f>
        <v>marche_dedougou</v>
      </c>
      <c r="C15" s="9" t="s">
        <v>2183</v>
      </c>
      <c r="D15" s="5" t="str">
        <f t="shared" si="3"/>
        <v>marche_dedougouBNA_juil23!</v>
      </c>
      <c r="E15" s="11">
        <f t="shared" si="4"/>
        <v>45108</v>
      </c>
      <c r="G15" s="8">
        <f t="shared" ca="1" si="0"/>
        <v>1100</v>
      </c>
      <c r="H15" s="8" t="str">
        <f t="shared" ca="1" si="0"/>
        <v>MC</v>
      </c>
      <c r="I15" s="8" t="str">
        <f t="shared" ca="1" si="0"/>
        <v>MC</v>
      </c>
      <c r="J15" s="8" t="str">
        <f t="shared" ca="1" si="0"/>
        <v>MC</v>
      </c>
      <c r="K15" s="8" t="str">
        <f t="shared" ca="1" si="0"/>
        <v>MC</v>
      </c>
      <c r="L15" s="8">
        <f t="shared" ca="1" si="0"/>
        <v>5000</v>
      </c>
      <c r="M15" s="8" t="str">
        <f t="shared" ca="1" si="0"/>
        <v>MC</v>
      </c>
      <c r="N15" s="8">
        <f t="shared" ca="1" si="0"/>
        <v>1000</v>
      </c>
      <c r="O15" s="8">
        <f t="shared" ca="1" si="0"/>
        <v>2000</v>
      </c>
      <c r="P15" s="8">
        <f t="shared" ca="1" si="0"/>
        <v>6000</v>
      </c>
      <c r="Q15" s="8">
        <f t="shared" ca="1" si="1"/>
        <v>100</v>
      </c>
      <c r="R15" s="8" t="str">
        <f t="shared" ca="1" si="1"/>
        <v>MC</v>
      </c>
      <c r="S15" s="8">
        <f t="shared" ca="1" si="1"/>
        <v>32500</v>
      </c>
      <c r="T15" s="8">
        <f t="shared" ca="1" si="1"/>
        <v>37500</v>
      </c>
      <c r="U15" s="8">
        <f t="shared" ca="1" si="1"/>
        <v>7500</v>
      </c>
      <c r="V15" s="8">
        <f t="shared" ca="1" si="1"/>
        <v>6000</v>
      </c>
      <c r="W15" s="8">
        <f t="shared" ca="1" si="1"/>
        <v>400</v>
      </c>
      <c r="X15" s="8">
        <f t="shared" ca="1" si="1"/>
        <v>100</v>
      </c>
      <c r="Y15" s="8">
        <f t="shared" ca="1" si="1"/>
        <v>650</v>
      </c>
      <c r="Z15" s="8">
        <f t="shared" ca="1" si="1"/>
        <v>850</v>
      </c>
      <c r="AA15" s="8">
        <f t="shared" ca="1" si="2"/>
        <v>1200</v>
      </c>
      <c r="AB15" s="8">
        <f t="shared" ca="1" si="2"/>
        <v>2000</v>
      </c>
      <c r="AC15" s="8">
        <f t="shared" ca="1" si="2"/>
        <v>3000</v>
      </c>
      <c r="AD15" s="8">
        <f t="shared" ca="1" si="2"/>
        <v>3500</v>
      </c>
      <c r="AE15" s="8">
        <f t="shared" ca="1" si="2"/>
        <v>2500</v>
      </c>
      <c r="AF15" s="8">
        <f t="shared" ca="1" si="2"/>
        <v>1250</v>
      </c>
      <c r="AG15" s="8">
        <f t="shared" ca="1" si="2"/>
        <v>3000</v>
      </c>
      <c r="AH15" s="8">
        <f t="shared" ca="1" si="2"/>
        <v>250</v>
      </c>
      <c r="AI15" s="8">
        <f t="shared" ca="1" si="2"/>
        <v>350</v>
      </c>
    </row>
    <row r="16" spans="1:35" x14ac:dyDescent="0.35">
      <c r="A16" s="5" t="str">
        <f t="shared" ref="A16:A20" si="5">A15</f>
        <v>boucle_du_mouhoun</v>
      </c>
      <c r="B16" s="5" t="str">
        <f t="shared" ref="B16:B20" si="6">B15</f>
        <v>marche_dedougou</v>
      </c>
      <c r="C16" s="9" t="s">
        <v>3211</v>
      </c>
      <c r="D16" s="5" t="str">
        <f t="shared" si="3"/>
        <v>marche_dedougouBNA_aout23!</v>
      </c>
      <c r="E16" s="11">
        <f t="shared" si="4"/>
        <v>45139</v>
      </c>
      <c r="G16" s="8">
        <f t="shared" ca="1" si="0"/>
        <v>1000</v>
      </c>
      <c r="H16" s="8" t="str">
        <f t="shared" ca="1" si="0"/>
        <v>MC</v>
      </c>
      <c r="I16" s="8" t="str">
        <f t="shared" ca="1" si="0"/>
        <v>MC</v>
      </c>
      <c r="J16" s="8">
        <f t="shared" ca="1" si="0"/>
        <v>500</v>
      </c>
      <c r="K16" s="8">
        <f t="shared" ca="1" si="0"/>
        <v>300</v>
      </c>
      <c r="L16" s="8">
        <f t="shared" ca="1" si="0"/>
        <v>5000</v>
      </c>
      <c r="M16" s="8" t="str">
        <f t="shared" ca="1" si="0"/>
        <v>MC</v>
      </c>
      <c r="N16" s="8">
        <f t="shared" ca="1" si="0"/>
        <v>1250</v>
      </c>
      <c r="O16" s="8">
        <f t="shared" ca="1" si="0"/>
        <v>2000</v>
      </c>
      <c r="P16" s="8">
        <f t="shared" ca="1" si="0"/>
        <v>6000</v>
      </c>
      <c r="Q16" s="8">
        <f t="shared" ca="1" si="1"/>
        <v>100</v>
      </c>
      <c r="R16" s="8" t="str">
        <f t="shared" ca="1" si="1"/>
        <v>MC</v>
      </c>
      <c r="S16" s="8">
        <f t="shared" ca="1" si="1"/>
        <v>31250</v>
      </c>
      <c r="T16" s="8">
        <f t="shared" ca="1" si="1"/>
        <v>35000</v>
      </c>
      <c r="U16" s="8">
        <f t="shared" ca="1" si="1"/>
        <v>7500</v>
      </c>
      <c r="V16" s="8">
        <f t="shared" ca="1" si="1"/>
        <v>5500</v>
      </c>
      <c r="W16" s="8">
        <f t="shared" ca="1" si="1"/>
        <v>450</v>
      </c>
      <c r="X16" s="8">
        <f t="shared" ca="1" si="1"/>
        <v>100</v>
      </c>
      <c r="Y16" s="8">
        <f t="shared" ca="1" si="1"/>
        <v>600</v>
      </c>
      <c r="Z16" s="8">
        <f t="shared" ca="1" si="1"/>
        <v>750</v>
      </c>
      <c r="AA16" s="8">
        <f t="shared" ca="1" si="2"/>
        <v>1100</v>
      </c>
      <c r="AB16" s="8">
        <f t="shared" ca="1" si="2"/>
        <v>2000</v>
      </c>
      <c r="AC16" s="8">
        <f t="shared" ca="1" si="2"/>
        <v>3000</v>
      </c>
      <c r="AD16" s="8">
        <f t="shared" ca="1" si="2"/>
        <v>3000</v>
      </c>
      <c r="AE16" s="8">
        <f t="shared" ca="1" si="2"/>
        <v>2500</v>
      </c>
      <c r="AF16" s="8">
        <f t="shared" ca="1" si="2"/>
        <v>1375</v>
      </c>
      <c r="AG16" s="8">
        <f t="shared" ca="1" si="2"/>
        <v>3000</v>
      </c>
      <c r="AH16" s="8">
        <f t="shared" ca="1" si="2"/>
        <v>250</v>
      </c>
      <c r="AI16" s="8">
        <f t="shared" ca="1" si="2"/>
        <v>200</v>
      </c>
    </row>
    <row r="17" spans="1:35" x14ac:dyDescent="0.35">
      <c r="A17" s="5" t="str">
        <f t="shared" si="5"/>
        <v>boucle_du_mouhoun</v>
      </c>
      <c r="B17" s="5" t="str">
        <f t="shared" si="6"/>
        <v>marche_dedougou</v>
      </c>
      <c r="C17" s="9" t="s">
        <v>3212</v>
      </c>
      <c r="D17" s="5" t="str">
        <f t="shared" si="3"/>
        <v>marche_dedougouBNA_sept23!</v>
      </c>
      <c r="E17" s="11">
        <f t="shared" si="4"/>
        <v>45170</v>
      </c>
      <c r="G17" s="8" t="str">
        <f t="shared" ca="1" si="0"/>
        <v/>
      </c>
      <c r="H17" s="8" t="str">
        <f t="shared" ca="1" si="0"/>
        <v/>
      </c>
      <c r="I17" s="8" t="str">
        <f t="shared" ca="1" si="0"/>
        <v/>
      </c>
      <c r="J17" s="8" t="str">
        <f t="shared" ca="1" si="0"/>
        <v/>
      </c>
      <c r="K17" s="8" t="str">
        <f t="shared" ca="1" si="0"/>
        <v/>
      </c>
      <c r="L17" s="8" t="str">
        <f t="shared" ca="1" si="0"/>
        <v/>
      </c>
      <c r="M17" s="8" t="str">
        <f t="shared" ca="1" si="0"/>
        <v/>
      </c>
      <c r="N17" s="8" t="str">
        <f t="shared" ca="1" si="0"/>
        <v/>
      </c>
      <c r="O17" s="8" t="str">
        <f t="shared" ca="1" si="0"/>
        <v/>
      </c>
      <c r="P17" s="8" t="str">
        <f t="shared" ca="1" si="0"/>
        <v/>
      </c>
      <c r="Q17" s="8" t="str">
        <f t="shared" ca="1" si="1"/>
        <v/>
      </c>
      <c r="R17" s="8" t="str">
        <f t="shared" ca="1" si="1"/>
        <v/>
      </c>
      <c r="S17" s="8" t="str">
        <f t="shared" ca="1" si="1"/>
        <v/>
      </c>
      <c r="T17" s="8" t="str">
        <f t="shared" ca="1" si="1"/>
        <v/>
      </c>
      <c r="U17" s="8" t="str">
        <f t="shared" ca="1" si="1"/>
        <v/>
      </c>
      <c r="V17" s="8" t="str">
        <f t="shared" ca="1" si="1"/>
        <v/>
      </c>
      <c r="W17" s="8" t="str">
        <f t="shared" ca="1" si="1"/>
        <v/>
      </c>
      <c r="X17" s="8" t="str">
        <f t="shared" ca="1" si="1"/>
        <v/>
      </c>
      <c r="Y17" s="8" t="str">
        <f t="shared" ca="1" si="1"/>
        <v/>
      </c>
      <c r="Z17" s="8" t="str">
        <f t="shared" ca="1" si="1"/>
        <v/>
      </c>
      <c r="AA17" s="8" t="str">
        <f t="shared" ca="1" si="2"/>
        <v/>
      </c>
      <c r="AB17" s="8" t="str">
        <f t="shared" ca="1" si="2"/>
        <v/>
      </c>
      <c r="AC17" s="8" t="str">
        <f t="shared" ca="1" si="2"/>
        <v/>
      </c>
      <c r="AD17" s="8" t="str">
        <f t="shared" ca="1" si="2"/>
        <v/>
      </c>
      <c r="AE17" s="8" t="str">
        <f t="shared" ca="1" si="2"/>
        <v/>
      </c>
      <c r="AF17" s="8" t="str">
        <f t="shared" ca="1" si="2"/>
        <v/>
      </c>
      <c r="AG17" s="8" t="str">
        <f t="shared" ca="1" si="2"/>
        <v/>
      </c>
      <c r="AH17" s="8" t="str">
        <f t="shared" ca="1" si="2"/>
        <v/>
      </c>
      <c r="AI17" s="8" t="str">
        <f t="shared" ca="1" si="2"/>
        <v/>
      </c>
    </row>
    <row r="18" spans="1:35" x14ac:dyDescent="0.35">
      <c r="A18" s="5" t="str">
        <f t="shared" si="5"/>
        <v>boucle_du_mouhoun</v>
      </c>
      <c r="B18" s="5" t="str">
        <f t="shared" si="6"/>
        <v>marche_dedougou</v>
      </c>
      <c r="C18" s="9" t="s">
        <v>3213</v>
      </c>
      <c r="D18" s="5" t="str">
        <f t="shared" si="3"/>
        <v>marche_dedougouBNA_oct23!</v>
      </c>
      <c r="E18" s="11">
        <f t="shared" si="4"/>
        <v>45200</v>
      </c>
      <c r="G18" s="8" t="str">
        <f t="shared" ca="1" si="0"/>
        <v/>
      </c>
      <c r="H18" s="8" t="str">
        <f t="shared" ca="1" si="0"/>
        <v/>
      </c>
      <c r="I18" s="8" t="str">
        <f t="shared" ca="1" si="0"/>
        <v/>
      </c>
      <c r="J18" s="8" t="str">
        <f t="shared" ca="1" si="0"/>
        <v/>
      </c>
      <c r="K18" s="8" t="str">
        <f t="shared" ca="1" si="0"/>
        <v/>
      </c>
      <c r="L18" s="8" t="str">
        <f t="shared" ca="1" si="0"/>
        <v/>
      </c>
      <c r="M18" s="8" t="str">
        <f t="shared" ca="1" si="0"/>
        <v/>
      </c>
      <c r="N18" s="8" t="str">
        <f t="shared" ca="1" si="0"/>
        <v/>
      </c>
      <c r="O18" s="8" t="str">
        <f t="shared" ca="1" si="0"/>
        <v/>
      </c>
      <c r="P18" s="8" t="str">
        <f t="shared" ca="1" si="0"/>
        <v/>
      </c>
      <c r="Q18" s="8" t="str">
        <f t="shared" ca="1" si="1"/>
        <v/>
      </c>
      <c r="R18" s="8" t="str">
        <f t="shared" ca="1" si="1"/>
        <v/>
      </c>
      <c r="S18" s="8" t="str">
        <f t="shared" ca="1" si="1"/>
        <v/>
      </c>
      <c r="T18" s="8" t="str">
        <f t="shared" ca="1" si="1"/>
        <v/>
      </c>
      <c r="U18" s="8" t="str">
        <f t="shared" ca="1" si="1"/>
        <v/>
      </c>
      <c r="V18" s="8" t="str">
        <f t="shared" ca="1" si="1"/>
        <v/>
      </c>
      <c r="W18" s="8" t="str">
        <f t="shared" ca="1" si="1"/>
        <v/>
      </c>
      <c r="X18" s="8" t="str">
        <f t="shared" ca="1" si="1"/>
        <v/>
      </c>
      <c r="Y18" s="8" t="str">
        <f t="shared" ca="1" si="1"/>
        <v/>
      </c>
      <c r="Z18" s="8" t="str">
        <f t="shared" ca="1" si="1"/>
        <v/>
      </c>
      <c r="AA18" s="8" t="str">
        <f t="shared" ca="1" si="2"/>
        <v/>
      </c>
      <c r="AB18" s="8" t="str">
        <f t="shared" ca="1" si="2"/>
        <v/>
      </c>
      <c r="AC18" s="8" t="str">
        <f t="shared" ca="1" si="2"/>
        <v/>
      </c>
      <c r="AD18" s="8" t="str">
        <f t="shared" ca="1" si="2"/>
        <v/>
      </c>
      <c r="AE18" s="8" t="str">
        <f t="shared" ca="1" si="2"/>
        <v/>
      </c>
      <c r="AF18" s="8" t="str">
        <f t="shared" ca="1" si="2"/>
        <v/>
      </c>
      <c r="AG18" s="8" t="str">
        <f t="shared" ca="1" si="2"/>
        <v/>
      </c>
      <c r="AH18" s="8" t="str">
        <f t="shared" ca="1" si="2"/>
        <v/>
      </c>
      <c r="AI18" s="8" t="str">
        <f t="shared" ca="1" si="2"/>
        <v/>
      </c>
    </row>
    <row r="19" spans="1:35" x14ac:dyDescent="0.35">
      <c r="A19" s="5" t="str">
        <f t="shared" si="5"/>
        <v>boucle_du_mouhoun</v>
      </c>
      <c r="B19" s="5" t="str">
        <f t="shared" si="6"/>
        <v>marche_dedougou</v>
      </c>
      <c r="C19" s="9" t="s">
        <v>3214</v>
      </c>
      <c r="D19" s="5" t="str">
        <f t="shared" si="3"/>
        <v>marche_dedougouBNA_nov23!</v>
      </c>
      <c r="E19" s="11">
        <f t="shared" si="4"/>
        <v>45231</v>
      </c>
      <c r="G19" s="8" t="str">
        <f t="shared" ca="1" si="0"/>
        <v/>
      </c>
      <c r="H19" s="8" t="str">
        <f t="shared" ca="1" si="0"/>
        <v/>
      </c>
      <c r="I19" s="8" t="str">
        <f t="shared" ca="1" si="0"/>
        <v/>
      </c>
      <c r="J19" s="8" t="str">
        <f t="shared" ca="1" si="0"/>
        <v/>
      </c>
      <c r="K19" s="8" t="str">
        <f t="shared" ca="1" si="0"/>
        <v/>
      </c>
      <c r="L19" s="8" t="str">
        <f t="shared" ca="1" si="0"/>
        <v/>
      </c>
      <c r="M19" s="8" t="str">
        <f t="shared" ca="1" si="0"/>
        <v/>
      </c>
      <c r="N19" s="8" t="str">
        <f t="shared" ca="1" si="0"/>
        <v/>
      </c>
      <c r="O19" s="8" t="str">
        <f t="shared" ca="1" si="0"/>
        <v/>
      </c>
      <c r="P19" s="8" t="str">
        <f t="shared" ca="1" si="0"/>
        <v/>
      </c>
      <c r="Q19" s="8" t="str">
        <f t="shared" ca="1" si="1"/>
        <v/>
      </c>
      <c r="R19" s="8" t="str">
        <f t="shared" ca="1" si="1"/>
        <v/>
      </c>
      <c r="S19" s="8" t="str">
        <f t="shared" ca="1" si="1"/>
        <v/>
      </c>
      <c r="T19" s="8" t="str">
        <f t="shared" ca="1" si="1"/>
        <v/>
      </c>
      <c r="U19" s="8" t="str">
        <f t="shared" ca="1" si="1"/>
        <v/>
      </c>
      <c r="V19" s="8" t="str">
        <f t="shared" ca="1" si="1"/>
        <v/>
      </c>
      <c r="W19" s="8" t="str">
        <f t="shared" ca="1" si="1"/>
        <v/>
      </c>
      <c r="X19" s="8" t="str">
        <f t="shared" ca="1" si="1"/>
        <v/>
      </c>
      <c r="Y19" s="8" t="str">
        <f t="shared" ca="1" si="1"/>
        <v/>
      </c>
      <c r="Z19" s="8" t="str">
        <f t="shared" ca="1" si="1"/>
        <v/>
      </c>
      <c r="AA19" s="8" t="str">
        <f t="shared" ca="1" si="2"/>
        <v/>
      </c>
      <c r="AB19" s="8" t="str">
        <f t="shared" ca="1" si="2"/>
        <v/>
      </c>
      <c r="AC19" s="8" t="str">
        <f t="shared" ca="1" si="2"/>
        <v/>
      </c>
      <c r="AD19" s="8" t="str">
        <f t="shared" ca="1" si="2"/>
        <v/>
      </c>
      <c r="AE19" s="8" t="str">
        <f t="shared" ca="1" si="2"/>
        <v/>
      </c>
      <c r="AF19" s="8" t="str">
        <f t="shared" ca="1" si="2"/>
        <v/>
      </c>
      <c r="AG19" s="8" t="str">
        <f t="shared" ca="1" si="2"/>
        <v/>
      </c>
      <c r="AH19" s="8" t="str">
        <f t="shared" ca="1" si="2"/>
        <v/>
      </c>
      <c r="AI19" s="8" t="str">
        <f t="shared" ca="1" si="2"/>
        <v/>
      </c>
    </row>
    <row r="20" spans="1:35" x14ac:dyDescent="0.35">
      <c r="A20" s="5" t="str">
        <f t="shared" si="5"/>
        <v>boucle_du_mouhoun</v>
      </c>
      <c r="B20" s="5" t="str">
        <f t="shared" si="6"/>
        <v>marche_dedougou</v>
      </c>
      <c r="C20" s="9" t="s">
        <v>3215</v>
      </c>
      <c r="D20" s="5" t="str">
        <f t="shared" si="3"/>
        <v>marche_dedougouBNA_dec23!</v>
      </c>
      <c r="E20" s="11">
        <f t="shared" si="4"/>
        <v>45261</v>
      </c>
      <c r="G20" s="8" t="str">
        <f t="shared" ca="1" si="0"/>
        <v/>
      </c>
      <c r="H20" s="8" t="str">
        <f t="shared" ca="1" si="0"/>
        <v/>
      </c>
      <c r="I20" s="8" t="str">
        <f t="shared" ca="1" si="0"/>
        <v/>
      </c>
      <c r="J20" s="8" t="str">
        <f t="shared" ca="1" si="0"/>
        <v/>
      </c>
      <c r="K20" s="8" t="str">
        <f t="shared" ca="1" si="0"/>
        <v/>
      </c>
      <c r="L20" s="8" t="str">
        <f t="shared" ca="1" si="0"/>
        <v/>
      </c>
      <c r="M20" s="8" t="str">
        <f t="shared" ca="1" si="0"/>
        <v/>
      </c>
      <c r="N20" s="8" t="str">
        <f t="shared" ca="1" si="0"/>
        <v/>
      </c>
      <c r="O20" s="8" t="str">
        <f t="shared" ca="1" si="0"/>
        <v/>
      </c>
      <c r="P20" s="8" t="str">
        <f t="shared" ca="1" si="0"/>
        <v/>
      </c>
      <c r="Q20" s="8" t="str">
        <f t="shared" ca="1" si="1"/>
        <v/>
      </c>
      <c r="R20" s="8" t="str">
        <f t="shared" ca="1" si="1"/>
        <v/>
      </c>
      <c r="S20" s="8" t="str">
        <f t="shared" ca="1" si="1"/>
        <v/>
      </c>
      <c r="T20" s="8" t="str">
        <f t="shared" ca="1" si="1"/>
        <v/>
      </c>
      <c r="U20" s="8" t="str">
        <f t="shared" ca="1" si="1"/>
        <v/>
      </c>
      <c r="V20" s="8" t="str">
        <f t="shared" ca="1" si="1"/>
        <v/>
      </c>
      <c r="W20" s="8" t="str">
        <f t="shared" ca="1" si="1"/>
        <v/>
      </c>
      <c r="X20" s="8" t="str">
        <f t="shared" ca="1" si="1"/>
        <v/>
      </c>
      <c r="Y20" s="8" t="str">
        <f t="shared" ca="1" si="1"/>
        <v/>
      </c>
      <c r="Z20" s="8" t="str">
        <f t="shared" ca="1" si="1"/>
        <v/>
      </c>
      <c r="AA20" s="8" t="str">
        <f t="shared" ca="1" si="2"/>
        <v/>
      </c>
      <c r="AB20" s="8" t="str">
        <f t="shared" ca="1" si="2"/>
        <v/>
      </c>
      <c r="AC20" s="8" t="str">
        <f t="shared" ca="1" si="2"/>
        <v/>
      </c>
      <c r="AD20" s="8" t="str">
        <f t="shared" ca="1" si="2"/>
        <v/>
      </c>
      <c r="AE20" s="8" t="str">
        <f t="shared" ca="1" si="2"/>
        <v/>
      </c>
      <c r="AF20" s="8" t="str">
        <f t="shared" ca="1" si="2"/>
        <v/>
      </c>
      <c r="AG20" s="8" t="str">
        <f t="shared" ca="1" si="2"/>
        <v/>
      </c>
      <c r="AH20" s="8" t="str">
        <f t="shared" ca="1" si="2"/>
        <v/>
      </c>
      <c r="AI20" s="8" t="str">
        <f t="shared" ca="1" si="2"/>
        <v/>
      </c>
    </row>
    <row r="21" spans="1:35" x14ac:dyDescent="0.35">
      <c r="C21" s="9"/>
      <c r="E21" s="11"/>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row>
    <row r="22" spans="1:35" x14ac:dyDescent="0.35">
      <c r="D22" s="5" t="str">
        <f t="shared" si="3"/>
        <v/>
      </c>
      <c r="E22" s="5" t="s">
        <v>70</v>
      </c>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row>
    <row r="23" spans="1:35" x14ac:dyDescent="0.35">
      <c r="A23" s="5" t="s">
        <v>63</v>
      </c>
      <c r="B23" s="5" t="s">
        <v>71</v>
      </c>
      <c r="C23" s="11" t="str">
        <f t="shared" ref="C23:C30" si="7">C7</f>
        <v>BNA_nov22!</v>
      </c>
      <c r="D23" s="5" t="str">
        <f t="shared" si="3"/>
        <v>marché_touganBNA_nov22!</v>
      </c>
      <c r="E23" s="11">
        <f t="shared" ref="E23:E30" si="8">E7</f>
        <v>44866</v>
      </c>
      <c r="G23" s="8">
        <f t="shared" ref="G23:P36" ca="1" si="9">IFERROR(VLOOKUP($B23,INDIRECT($C23&amp;$A$1),MATCH(G$4,INDIRECT($C23&amp;"$B$7:$BZ$7"),0),FALSE),"")</f>
        <v>1000</v>
      </c>
      <c r="H23" s="8">
        <f t="shared" ca="1" si="9"/>
        <v>2000</v>
      </c>
      <c r="I23" s="8" t="str">
        <f t="shared" ca="1" si="9"/>
        <v>MC</v>
      </c>
      <c r="J23" s="8">
        <f t="shared" ca="1" si="9"/>
        <v>500</v>
      </c>
      <c r="K23" s="8">
        <f t="shared" ca="1" si="9"/>
        <v>275</v>
      </c>
      <c r="L23" s="8">
        <f t="shared" ca="1" si="9"/>
        <v>5000</v>
      </c>
      <c r="M23" s="8">
        <f t="shared" ca="1" si="9"/>
        <v>4500</v>
      </c>
      <c r="N23" s="8">
        <f t="shared" ca="1" si="9"/>
        <v>1000</v>
      </c>
      <c r="O23" s="8">
        <f t="shared" ca="1" si="9"/>
        <v>1750</v>
      </c>
      <c r="P23" s="8">
        <f t="shared" ca="1" si="9"/>
        <v>3625</v>
      </c>
      <c r="Q23" s="8">
        <f t="shared" ref="Q23:Z36" ca="1" si="10">IFERROR(VLOOKUP($B23,INDIRECT($C23&amp;$A$1),MATCH(Q$4,INDIRECT($C23&amp;"$B$7:$BZ$7"),0),FALSE),"")</f>
        <v>100</v>
      </c>
      <c r="R23" s="8" t="str">
        <f t="shared" ca="1" si="10"/>
        <v>MC</v>
      </c>
      <c r="S23" s="8">
        <f t="shared" ca="1" si="10"/>
        <v>27500</v>
      </c>
      <c r="T23" s="8">
        <f t="shared" ca="1" si="10"/>
        <v>27500</v>
      </c>
      <c r="U23" s="8">
        <f t="shared" ca="1" si="10"/>
        <v>7500</v>
      </c>
      <c r="V23" s="8">
        <f t="shared" ca="1" si="10"/>
        <v>6000</v>
      </c>
      <c r="W23" s="8">
        <f t="shared" ca="1" si="10"/>
        <v>2750</v>
      </c>
      <c r="X23" s="8">
        <f t="shared" ca="1" si="10"/>
        <v>200</v>
      </c>
      <c r="Y23" s="8">
        <f t="shared" ca="1" si="10"/>
        <v>500</v>
      </c>
      <c r="Z23" s="8">
        <f t="shared" ca="1" si="10"/>
        <v>750</v>
      </c>
      <c r="AA23" s="8">
        <f t="shared" ref="AA23:AI36" ca="1" si="11">IFERROR(VLOOKUP($B23,INDIRECT($C23&amp;$A$1),MATCH(AA$4,INDIRECT($C23&amp;"$B$7:$BZ$7"),0),FALSE),"")</f>
        <v>1250</v>
      </c>
      <c r="AB23" s="8">
        <f t="shared" ca="1" si="11"/>
        <v>1250</v>
      </c>
      <c r="AC23" s="8">
        <f t="shared" ca="1" si="11"/>
        <v>3000</v>
      </c>
      <c r="AD23" s="8">
        <f t="shared" ca="1" si="11"/>
        <v>2500</v>
      </c>
      <c r="AE23" s="8">
        <f t="shared" ca="1" si="11"/>
        <v>2500</v>
      </c>
      <c r="AF23" s="8">
        <f t="shared" ca="1" si="11"/>
        <v>1500</v>
      </c>
      <c r="AG23" s="8">
        <f t="shared" ca="1" si="11"/>
        <v>2000</v>
      </c>
      <c r="AH23" s="8">
        <f t="shared" ca="1" si="11"/>
        <v>200</v>
      </c>
      <c r="AI23" s="8" t="str">
        <f t="shared" ca="1" si="11"/>
        <v>MC</v>
      </c>
    </row>
    <row r="24" spans="1:35" x14ac:dyDescent="0.35">
      <c r="A24" s="5" t="s">
        <v>63</v>
      </c>
      <c r="B24" s="5" t="s">
        <v>71</v>
      </c>
      <c r="C24" s="11" t="str">
        <f t="shared" si="7"/>
        <v>BNA_dec22!</v>
      </c>
      <c r="D24" s="5" t="str">
        <f t="shared" si="3"/>
        <v>marché_touganBNA_dec22!</v>
      </c>
      <c r="E24" s="11">
        <f t="shared" si="8"/>
        <v>44896</v>
      </c>
      <c r="G24" s="8">
        <f t="shared" ca="1" si="9"/>
        <v>1000</v>
      </c>
      <c r="H24" s="8" t="str">
        <f t="shared" ca="1" si="9"/>
        <v>MC</v>
      </c>
      <c r="I24" s="8" t="str">
        <f t="shared" ca="1" si="9"/>
        <v>MC</v>
      </c>
      <c r="J24" s="8">
        <f t="shared" ca="1" si="9"/>
        <v>450</v>
      </c>
      <c r="K24" s="8">
        <f t="shared" ca="1" si="9"/>
        <v>300</v>
      </c>
      <c r="L24" s="8">
        <f t="shared" ca="1" si="9"/>
        <v>5000</v>
      </c>
      <c r="M24" s="8">
        <f t="shared" ca="1" si="9"/>
        <v>4500</v>
      </c>
      <c r="N24" s="8">
        <f t="shared" ca="1" si="9"/>
        <v>1000</v>
      </c>
      <c r="O24" s="8">
        <f t="shared" ca="1" si="9"/>
        <v>300</v>
      </c>
      <c r="P24" s="8">
        <f t="shared" ca="1" si="9"/>
        <v>3250</v>
      </c>
      <c r="Q24" s="8">
        <f t="shared" ca="1" si="10"/>
        <v>100</v>
      </c>
      <c r="R24" s="8" t="str">
        <f t="shared" ca="1" si="10"/>
        <v>MC</v>
      </c>
      <c r="S24" s="8">
        <f t="shared" ca="1" si="10"/>
        <v>27000</v>
      </c>
      <c r="T24" s="8">
        <f t="shared" ca="1" si="10"/>
        <v>27750</v>
      </c>
      <c r="U24" s="8">
        <f t="shared" ca="1" si="10"/>
        <v>7500</v>
      </c>
      <c r="V24" s="8">
        <f t="shared" ca="1" si="10"/>
        <v>6000</v>
      </c>
      <c r="W24" s="8">
        <f t="shared" ca="1" si="10"/>
        <v>3000</v>
      </c>
      <c r="X24" s="8">
        <f t="shared" ca="1" si="10"/>
        <v>150</v>
      </c>
      <c r="Y24" s="8" t="str">
        <f t="shared" ca="1" si="10"/>
        <v>MC</v>
      </c>
      <c r="Z24" s="8">
        <f t="shared" ca="1" si="10"/>
        <v>700</v>
      </c>
      <c r="AA24" s="8">
        <f t="shared" ca="1" si="11"/>
        <v>1000</v>
      </c>
      <c r="AB24" s="8">
        <f t="shared" ca="1" si="11"/>
        <v>1250</v>
      </c>
      <c r="AC24" s="8">
        <f t="shared" ca="1" si="11"/>
        <v>3000</v>
      </c>
      <c r="AD24" s="8">
        <f t="shared" ca="1" si="11"/>
        <v>2750</v>
      </c>
      <c r="AE24" s="8">
        <f t="shared" ca="1" si="11"/>
        <v>2500</v>
      </c>
      <c r="AF24" s="8">
        <f t="shared" ca="1" si="11"/>
        <v>1500</v>
      </c>
      <c r="AG24" s="8">
        <f t="shared" ca="1" si="11"/>
        <v>2250</v>
      </c>
      <c r="AH24" s="8">
        <f t="shared" ca="1" si="11"/>
        <v>200</v>
      </c>
      <c r="AI24" s="8">
        <f t="shared" ca="1" si="11"/>
        <v>200</v>
      </c>
    </row>
    <row r="25" spans="1:35" x14ac:dyDescent="0.35">
      <c r="A25" s="5" t="s">
        <v>63</v>
      </c>
      <c r="B25" s="5" t="s">
        <v>71</v>
      </c>
      <c r="C25" s="11" t="str">
        <f t="shared" si="7"/>
        <v>BNA_jan23!</v>
      </c>
      <c r="D25" s="5" t="str">
        <f t="shared" si="3"/>
        <v>marché_touganBNA_jan23!</v>
      </c>
      <c r="E25" s="11">
        <f t="shared" si="8"/>
        <v>44927</v>
      </c>
      <c r="G25" s="8" t="str">
        <f t="shared" ca="1" si="9"/>
        <v>-</v>
      </c>
      <c r="H25" s="8" t="str">
        <f t="shared" ca="1" si="9"/>
        <v>-</v>
      </c>
      <c r="I25" s="8" t="str">
        <f t="shared" ca="1" si="9"/>
        <v>-</v>
      </c>
      <c r="J25" s="8" t="str">
        <f t="shared" ca="1" si="9"/>
        <v>-</v>
      </c>
      <c r="K25" s="8" t="str">
        <f t="shared" ca="1" si="9"/>
        <v>-</v>
      </c>
      <c r="L25" s="8" t="str">
        <f t="shared" ca="1" si="9"/>
        <v>-</v>
      </c>
      <c r="M25" s="8" t="str">
        <f t="shared" ca="1" si="9"/>
        <v>-</v>
      </c>
      <c r="N25" s="8" t="str">
        <f t="shared" ca="1" si="9"/>
        <v>-</v>
      </c>
      <c r="O25" s="8" t="str">
        <f t="shared" ca="1" si="9"/>
        <v>-</v>
      </c>
      <c r="P25" s="8" t="str">
        <f t="shared" ca="1" si="9"/>
        <v>-</v>
      </c>
      <c r="Q25" s="8" t="str">
        <f t="shared" ca="1" si="10"/>
        <v>-</v>
      </c>
      <c r="R25" s="8" t="str">
        <f t="shared" ca="1" si="10"/>
        <v>-</v>
      </c>
      <c r="S25" s="8" t="str">
        <f t="shared" ca="1" si="10"/>
        <v>-</v>
      </c>
      <c r="T25" s="8" t="str">
        <f t="shared" ca="1" si="10"/>
        <v>-</v>
      </c>
      <c r="U25" s="8" t="str">
        <f t="shared" ca="1" si="10"/>
        <v>-</v>
      </c>
      <c r="V25" s="8" t="str">
        <f t="shared" ca="1" si="10"/>
        <v>-</v>
      </c>
      <c r="W25" s="8" t="str">
        <f t="shared" ca="1" si="10"/>
        <v>-</v>
      </c>
      <c r="X25" s="8" t="str">
        <f t="shared" ca="1" si="10"/>
        <v>-</v>
      </c>
      <c r="Y25" s="8" t="str">
        <f t="shared" ca="1" si="10"/>
        <v>-</v>
      </c>
      <c r="Z25" s="8" t="str">
        <f t="shared" ca="1" si="10"/>
        <v>-</v>
      </c>
      <c r="AA25" s="8" t="str">
        <f t="shared" ca="1" si="11"/>
        <v>-</v>
      </c>
      <c r="AB25" s="8" t="str">
        <f t="shared" ca="1" si="11"/>
        <v>-</v>
      </c>
      <c r="AC25" s="8" t="str">
        <f t="shared" ca="1" si="11"/>
        <v>-</v>
      </c>
      <c r="AD25" s="8" t="str">
        <f t="shared" ca="1" si="11"/>
        <v>-</v>
      </c>
      <c r="AE25" s="8" t="str">
        <f t="shared" ca="1" si="11"/>
        <v>-</v>
      </c>
      <c r="AF25" s="8" t="str">
        <f t="shared" ca="1" si="11"/>
        <v>-</v>
      </c>
      <c r="AG25" s="8" t="str">
        <f t="shared" ca="1" si="11"/>
        <v>-</v>
      </c>
      <c r="AH25" s="8" t="str">
        <f t="shared" ca="1" si="11"/>
        <v>-</v>
      </c>
      <c r="AI25" s="8" t="str">
        <f t="shared" ca="1" si="11"/>
        <v>-</v>
      </c>
    </row>
    <row r="26" spans="1:35" x14ac:dyDescent="0.35">
      <c r="A26" s="5" t="s">
        <v>63</v>
      </c>
      <c r="B26" s="5" t="s">
        <v>71</v>
      </c>
      <c r="C26" s="11" t="str">
        <f t="shared" si="7"/>
        <v>BNA_fev23!</v>
      </c>
      <c r="D26" s="5" t="str">
        <f t="shared" si="3"/>
        <v>marché_touganBNA_fev23!</v>
      </c>
      <c r="E26" s="11">
        <f t="shared" si="8"/>
        <v>44958</v>
      </c>
      <c r="G26" s="8" t="str">
        <f t="shared" ca="1" si="9"/>
        <v>-</v>
      </c>
      <c r="H26" s="8" t="str">
        <f t="shared" ca="1" si="9"/>
        <v>-</v>
      </c>
      <c r="I26" s="8" t="str">
        <f t="shared" ca="1" si="9"/>
        <v>-</v>
      </c>
      <c r="J26" s="8" t="str">
        <f t="shared" ca="1" si="9"/>
        <v>-</v>
      </c>
      <c r="K26" s="8" t="str">
        <f t="shared" ca="1" si="9"/>
        <v>-</v>
      </c>
      <c r="L26" s="8" t="str">
        <f t="shared" ca="1" si="9"/>
        <v>-</v>
      </c>
      <c r="M26" s="8" t="str">
        <f t="shared" ca="1" si="9"/>
        <v>-</v>
      </c>
      <c r="N26" s="8" t="str">
        <f t="shared" ca="1" si="9"/>
        <v>-</v>
      </c>
      <c r="O26" s="8" t="str">
        <f t="shared" ca="1" si="9"/>
        <v>-</v>
      </c>
      <c r="P26" s="8" t="str">
        <f t="shared" ca="1" si="9"/>
        <v>-</v>
      </c>
      <c r="Q26" s="8" t="str">
        <f t="shared" ca="1" si="10"/>
        <v>-</v>
      </c>
      <c r="R26" s="8" t="str">
        <f t="shared" ca="1" si="10"/>
        <v>-</v>
      </c>
      <c r="S26" s="8" t="str">
        <f t="shared" ca="1" si="10"/>
        <v>-</v>
      </c>
      <c r="T26" s="8" t="str">
        <f t="shared" ca="1" si="10"/>
        <v>-</v>
      </c>
      <c r="U26" s="8" t="str">
        <f t="shared" ca="1" si="10"/>
        <v>-</v>
      </c>
      <c r="V26" s="8" t="str">
        <f t="shared" ca="1" si="10"/>
        <v>-</v>
      </c>
      <c r="W26" s="8" t="str">
        <f t="shared" ca="1" si="10"/>
        <v>-</v>
      </c>
      <c r="X26" s="8" t="str">
        <f t="shared" ca="1" si="10"/>
        <v>-</v>
      </c>
      <c r="Y26" s="8" t="str">
        <f t="shared" ca="1" si="10"/>
        <v>-</v>
      </c>
      <c r="Z26" s="8" t="str">
        <f t="shared" ca="1" si="10"/>
        <v>-</v>
      </c>
      <c r="AA26" s="8" t="str">
        <f t="shared" ca="1" si="11"/>
        <v>-</v>
      </c>
      <c r="AB26" s="8" t="str">
        <f t="shared" ca="1" si="11"/>
        <v>-</v>
      </c>
      <c r="AC26" s="8" t="str">
        <f t="shared" ca="1" si="11"/>
        <v>-</v>
      </c>
      <c r="AD26" s="8" t="str">
        <f t="shared" ca="1" si="11"/>
        <v>-</v>
      </c>
      <c r="AE26" s="8" t="str">
        <f t="shared" ca="1" si="11"/>
        <v>-</v>
      </c>
      <c r="AF26" s="8" t="str">
        <f t="shared" ca="1" si="11"/>
        <v>-</v>
      </c>
      <c r="AG26" s="8" t="str">
        <f t="shared" ca="1" si="11"/>
        <v>-</v>
      </c>
      <c r="AH26" s="8" t="str">
        <f t="shared" ca="1" si="11"/>
        <v>-</v>
      </c>
      <c r="AI26" s="8" t="str">
        <f t="shared" ca="1" si="11"/>
        <v>-</v>
      </c>
    </row>
    <row r="27" spans="1:35" x14ac:dyDescent="0.35">
      <c r="A27" s="5" t="s">
        <v>63</v>
      </c>
      <c r="B27" s="5" t="s">
        <v>71</v>
      </c>
      <c r="C27" s="11" t="str">
        <f t="shared" si="7"/>
        <v>BNA_mar23!</v>
      </c>
      <c r="D27" s="5" t="str">
        <f t="shared" si="3"/>
        <v>marché_touganBNA_mar23!</v>
      </c>
      <c r="E27" s="11">
        <f t="shared" si="8"/>
        <v>44986</v>
      </c>
      <c r="G27" s="8">
        <f t="shared" ca="1" si="9"/>
        <v>1050</v>
      </c>
      <c r="H27" s="8" t="str">
        <f t="shared" ca="1" si="9"/>
        <v>MC</v>
      </c>
      <c r="I27" s="8" t="str">
        <f t="shared" ca="1" si="9"/>
        <v>MC</v>
      </c>
      <c r="J27" s="8">
        <f t="shared" ca="1" si="9"/>
        <v>500</v>
      </c>
      <c r="K27" s="8">
        <f t="shared" ca="1" si="9"/>
        <v>300</v>
      </c>
      <c r="L27" s="8">
        <f t="shared" ca="1" si="9"/>
        <v>5500</v>
      </c>
      <c r="M27" s="8">
        <f t="shared" ca="1" si="9"/>
        <v>4625</v>
      </c>
      <c r="N27" s="8">
        <f t="shared" ca="1" si="9"/>
        <v>1000</v>
      </c>
      <c r="O27" s="8">
        <f t="shared" ca="1" si="9"/>
        <v>1875</v>
      </c>
      <c r="P27" s="8" t="str">
        <f t="shared" ca="1" si="9"/>
        <v>MC</v>
      </c>
      <c r="Q27" s="8" t="str">
        <f t="shared" ca="1" si="10"/>
        <v>MC</v>
      </c>
      <c r="R27" s="8" t="str">
        <f t="shared" ca="1" si="10"/>
        <v>MC</v>
      </c>
      <c r="S27" s="8" t="str">
        <f t="shared" ca="1" si="10"/>
        <v>MC</v>
      </c>
      <c r="T27" s="8" t="str">
        <f t="shared" ca="1" si="10"/>
        <v>MC</v>
      </c>
      <c r="U27" s="8">
        <f t="shared" ca="1" si="10"/>
        <v>7500</v>
      </c>
      <c r="V27" s="8">
        <f t="shared" ca="1" si="10"/>
        <v>6500</v>
      </c>
      <c r="W27" s="8">
        <f t="shared" ca="1" si="10"/>
        <v>400</v>
      </c>
      <c r="X27" s="8">
        <f t="shared" ca="1" si="10"/>
        <v>150</v>
      </c>
      <c r="Y27" s="8" t="str">
        <f t="shared" ca="1" si="10"/>
        <v>MC</v>
      </c>
      <c r="Z27" s="8">
        <f t="shared" ca="1" si="10"/>
        <v>600</v>
      </c>
      <c r="AA27" s="8">
        <f t="shared" ca="1" si="11"/>
        <v>925</v>
      </c>
      <c r="AB27" s="8">
        <f t="shared" ca="1" si="11"/>
        <v>1500</v>
      </c>
      <c r="AC27" s="8">
        <f t="shared" ca="1" si="11"/>
        <v>3500</v>
      </c>
      <c r="AD27" s="8" t="str">
        <f t="shared" ca="1" si="11"/>
        <v>MC</v>
      </c>
      <c r="AE27" s="8" t="str">
        <f t="shared" ca="1" si="11"/>
        <v>MC</v>
      </c>
      <c r="AF27" s="8">
        <f t="shared" ca="1" si="11"/>
        <v>1500</v>
      </c>
      <c r="AG27" s="8" t="str">
        <f t="shared" ca="1" si="11"/>
        <v>MC</v>
      </c>
      <c r="AH27" s="8">
        <f t="shared" ca="1" si="11"/>
        <v>200</v>
      </c>
      <c r="AI27" s="8" t="str">
        <f t="shared" ca="1" si="11"/>
        <v>MC</v>
      </c>
    </row>
    <row r="28" spans="1:35" x14ac:dyDescent="0.35">
      <c r="A28" s="5" t="s">
        <v>63</v>
      </c>
      <c r="B28" s="5" t="s">
        <v>71</v>
      </c>
      <c r="C28" s="11" t="str">
        <f t="shared" si="7"/>
        <v>BNA_avr23!</v>
      </c>
      <c r="D28" s="5" t="str">
        <f>_xlfn.CONCAT(B28:C28)</f>
        <v>marché_touganBNA_avr23!</v>
      </c>
      <c r="E28" s="11">
        <f t="shared" si="8"/>
        <v>45017</v>
      </c>
      <c r="G28" s="8">
        <f t="shared" ca="1" si="9"/>
        <v>1000</v>
      </c>
      <c r="H28" s="8" t="str">
        <f t="shared" ca="1" si="9"/>
        <v>MC</v>
      </c>
      <c r="I28" s="8" t="str">
        <f t="shared" ca="1" si="9"/>
        <v>MC</v>
      </c>
      <c r="J28" s="8">
        <f t="shared" ca="1" si="9"/>
        <v>500</v>
      </c>
      <c r="K28" s="8">
        <f t="shared" ca="1" si="9"/>
        <v>300</v>
      </c>
      <c r="L28" s="8">
        <f t="shared" ca="1" si="9"/>
        <v>5000</v>
      </c>
      <c r="M28" s="8">
        <f t="shared" ca="1" si="9"/>
        <v>4500</v>
      </c>
      <c r="N28" s="8">
        <f t="shared" ca="1" si="9"/>
        <v>1000</v>
      </c>
      <c r="O28" s="8">
        <f t="shared" ca="1" si="9"/>
        <v>1750</v>
      </c>
      <c r="P28" s="8">
        <f t="shared" ca="1" si="9"/>
        <v>8000</v>
      </c>
      <c r="Q28" s="8">
        <f t="shared" ca="1" si="10"/>
        <v>200</v>
      </c>
      <c r="R28" s="8" t="str">
        <f t="shared" ca="1" si="10"/>
        <v>MC</v>
      </c>
      <c r="S28" s="8">
        <f t="shared" ca="1" si="10"/>
        <v>32000</v>
      </c>
      <c r="T28" s="8">
        <f t="shared" ca="1" si="10"/>
        <v>36000</v>
      </c>
      <c r="U28" s="8">
        <f t="shared" ca="1" si="10"/>
        <v>7500</v>
      </c>
      <c r="V28" s="8">
        <f t="shared" ca="1" si="10"/>
        <v>6500</v>
      </c>
      <c r="W28" s="8">
        <f t="shared" ca="1" si="10"/>
        <v>450</v>
      </c>
      <c r="X28" s="8">
        <f t="shared" ca="1" si="10"/>
        <v>150</v>
      </c>
      <c r="Y28" s="8" t="str">
        <f t="shared" ca="1" si="10"/>
        <v>MC</v>
      </c>
      <c r="Z28" s="8">
        <f t="shared" ca="1" si="10"/>
        <v>675</v>
      </c>
      <c r="AA28" s="8">
        <f t="shared" ca="1" si="11"/>
        <v>875</v>
      </c>
      <c r="AB28" s="8">
        <f t="shared" ca="1" si="11"/>
        <v>1500</v>
      </c>
      <c r="AC28" s="8">
        <f t="shared" ca="1" si="11"/>
        <v>3000</v>
      </c>
      <c r="AD28" s="8">
        <f t="shared" ca="1" si="11"/>
        <v>2500</v>
      </c>
      <c r="AE28" s="8">
        <f t="shared" ca="1" si="11"/>
        <v>2500</v>
      </c>
      <c r="AF28" s="8">
        <f t="shared" ca="1" si="11"/>
        <v>2000</v>
      </c>
      <c r="AG28" s="8">
        <f t="shared" ca="1" si="11"/>
        <v>6500</v>
      </c>
      <c r="AH28" s="8">
        <f t="shared" ca="1" si="11"/>
        <v>200</v>
      </c>
      <c r="AI28" s="8" t="str">
        <f t="shared" ca="1" si="11"/>
        <v>MC</v>
      </c>
    </row>
    <row r="29" spans="1:35" x14ac:dyDescent="0.35">
      <c r="A29" s="5" t="s">
        <v>63</v>
      </c>
      <c r="B29" s="5" t="s">
        <v>71</v>
      </c>
      <c r="C29" s="11" t="str">
        <f t="shared" si="7"/>
        <v>BNA_mai23!</v>
      </c>
      <c r="D29" s="5" t="str">
        <f t="shared" si="3"/>
        <v>marché_touganBNA_mai23!</v>
      </c>
      <c r="E29" s="11">
        <f t="shared" si="8"/>
        <v>45047</v>
      </c>
      <c r="G29" s="8">
        <f t="shared" ca="1" si="9"/>
        <v>1000</v>
      </c>
      <c r="H29" s="8" t="str">
        <f t="shared" ca="1" si="9"/>
        <v>MC</v>
      </c>
      <c r="I29" s="8" t="str">
        <f t="shared" ca="1" si="9"/>
        <v>MC</v>
      </c>
      <c r="J29" s="8">
        <f t="shared" ca="1" si="9"/>
        <v>462.5</v>
      </c>
      <c r="K29" s="8">
        <f t="shared" ca="1" si="9"/>
        <v>300</v>
      </c>
      <c r="L29" s="8">
        <f t="shared" ca="1" si="9"/>
        <v>5250</v>
      </c>
      <c r="M29" s="8">
        <f t="shared" ca="1" si="9"/>
        <v>5000</v>
      </c>
      <c r="N29" s="8">
        <f t="shared" ca="1" si="9"/>
        <v>1000</v>
      </c>
      <c r="O29" s="8">
        <f t="shared" ca="1" si="9"/>
        <v>1875</v>
      </c>
      <c r="P29" s="8">
        <f t="shared" ca="1" si="9"/>
        <v>7500</v>
      </c>
      <c r="Q29" s="8">
        <f t="shared" ca="1" si="10"/>
        <v>200</v>
      </c>
      <c r="R29" s="8" t="str">
        <f t="shared" ca="1" si="10"/>
        <v>MC</v>
      </c>
      <c r="S29" s="8">
        <f t="shared" ca="1" si="10"/>
        <v>31750</v>
      </c>
      <c r="T29" s="8">
        <f t="shared" ca="1" si="10"/>
        <v>34750</v>
      </c>
      <c r="U29" s="8">
        <f t="shared" ca="1" si="10"/>
        <v>7500</v>
      </c>
      <c r="V29" s="8">
        <f t="shared" ca="1" si="10"/>
        <v>6250</v>
      </c>
      <c r="W29" s="8">
        <f t="shared" ca="1" si="10"/>
        <v>425</v>
      </c>
      <c r="X29" s="8">
        <f t="shared" ca="1" si="10"/>
        <v>150</v>
      </c>
      <c r="Y29" s="8" t="str">
        <f t="shared" ca="1" si="10"/>
        <v>MC</v>
      </c>
      <c r="Z29" s="8">
        <f t="shared" ca="1" si="10"/>
        <v>625</v>
      </c>
      <c r="AA29" s="8">
        <f t="shared" ca="1" si="11"/>
        <v>825</v>
      </c>
      <c r="AB29" s="8">
        <f t="shared" ca="1" si="11"/>
        <v>1500</v>
      </c>
      <c r="AC29" s="8">
        <f t="shared" ca="1" si="11"/>
        <v>3000</v>
      </c>
      <c r="AD29" s="8">
        <f t="shared" ca="1" si="11"/>
        <v>2500</v>
      </c>
      <c r="AE29" s="8">
        <f t="shared" ca="1" si="11"/>
        <v>2500</v>
      </c>
      <c r="AF29" s="8">
        <f t="shared" ca="1" si="11"/>
        <v>1500</v>
      </c>
      <c r="AG29" s="8">
        <f t="shared" ca="1" si="11"/>
        <v>6500</v>
      </c>
      <c r="AH29" s="8">
        <f t="shared" ca="1" si="11"/>
        <v>200</v>
      </c>
      <c r="AI29" s="8" t="str">
        <f t="shared" ca="1" si="11"/>
        <v>MC</v>
      </c>
    </row>
    <row r="30" spans="1:35" x14ac:dyDescent="0.35">
      <c r="A30" s="5" t="s">
        <v>63</v>
      </c>
      <c r="B30" s="5" t="s">
        <v>71</v>
      </c>
      <c r="C30" s="11" t="str">
        <f t="shared" si="7"/>
        <v>BNA_juin23!</v>
      </c>
      <c r="D30" s="5" t="str">
        <f t="shared" si="3"/>
        <v>marché_touganBNA_juin23!</v>
      </c>
      <c r="E30" s="11">
        <f t="shared" si="8"/>
        <v>45078</v>
      </c>
      <c r="G30" s="8">
        <f t="shared" ca="1" si="9"/>
        <v>1000</v>
      </c>
      <c r="H30" s="8">
        <f t="shared" ca="1" si="9"/>
        <v>3050</v>
      </c>
      <c r="I30" s="8" t="str">
        <f t="shared" ca="1" si="9"/>
        <v>MC</v>
      </c>
      <c r="J30" s="8">
        <f t="shared" ca="1" si="9"/>
        <v>500</v>
      </c>
      <c r="K30" s="8">
        <f t="shared" ca="1" si="9"/>
        <v>300</v>
      </c>
      <c r="L30" s="8">
        <f t="shared" ca="1" si="9"/>
        <v>5000</v>
      </c>
      <c r="M30" s="8">
        <f t="shared" ca="1" si="9"/>
        <v>12750</v>
      </c>
      <c r="N30" s="8">
        <f t="shared" ca="1" si="9"/>
        <v>1000</v>
      </c>
      <c r="O30" s="8">
        <f t="shared" ca="1" si="9"/>
        <v>2900</v>
      </c>
      <c r="P30" s="8">
        <f t="shared" ca="1" si="9"/>
        <v>8500</v>
      </c>
      <c r="Q30" s="8" t="str">
        <f t="shared" ca="1" si="10"/>
        <v>MC</v>
      </c>
      <c r="R30" s="8" t="str">
        <f t="shared" ca="1" si="10"/>
        <v>MC</v>
      </c>
      <c r="S30" s="8">
        <f t="shared" ca="1" si="10"/>
        <v>32500</v>
      </c>
      <c r="T30" s="8">
        <f t="shared" ca="1" si="10"/>
        <v>45000</v>
      </c>
      <c r="U30" s="8" t="str">
        <f t="shared" ca="1" si="10"/>
        <v>MC</v>
      </c>
      <c r="V30" s="8" t="str">
        <f t="shared" ca="1" si="10"/>
        <v>MC</v>
      </c>
      <c r="W30" s="8">
        <f t="shared" ca="1" si="10"/>
        <v>800</v>
      </c>
      <c r="X30" s="8">
        <f t="shared" ca="1" si="10"/>
        <v>200</v>
      </c>
      <c r="Y30" s="8" t="str">
        <f t="shared" ca="1" si="10"/>
        <v>MC</v>
      </c>
      <c r="Z30" s="8">
        <f t="shared" ca="1" si="10"/>
        <v>1000</v>
      </c>
      <c r="AA30" s="8">
        <f t="shared" ca="1" si="11"/>
        <v>1500</v>
      </c>
      <c r="AB30" s="8">
        <f t="shared" ca="1" si="11"/>
        <v>2500</v>
      </c>
      <c r="AC30" s="8" t="str">
        <f t="shared" ca="1" si="11"/>
        <v>MC</v>
      </c>
      <c r="AD30" s="8" t="str">
        <f t="shared" ca="1" si="11"/>
        <v>MC</v>
      </c>
      <c r="AE30" s="8" t="str">
        <f t="shared" ca="1" si="11"/>
        <v>MC</v>
      </c>
      <c r="AF30" s="8" t="str">
        <f t="shared" ca="1" si="11"/>
        <v>MC</v>
      </c>
      <c r="AG30" s="8" t="str">
        <f t="shared" ca="1" si="11"/>
        <v>MC</v>
      </c>
      <c r="AH30" s="8" t="str">
        <f t="shared" ca="1" si="11"/>
        <v>MC</v>
      </c>
      <c r="AI30" s="8">
        <f t="shared" ca="1" si="11"/>
        <v>400</v>
      </c>
    </row>
    <row r="31" spans="1:35" x14ac:dyDescent="0.35">
      <c r="A31" s="5" t="str">
        <f>A30</f>
        <v>boucle_du_mouhoun</v>
      </c>
      <c r="B31" s="5" t="str">
        <f>B30</f>
        <v>marché_tougan</v>
      </c>
      <c r="C31" s="11" t="str">
        <f t="shared" ref="C31:C36" si="12">C15</f>
        <v>BNA_juil23!</v>
      </c>
      <c r="D31" s="5" t="str">
        <f t="shared" si="3"/>
        <v>marché_touganBNA_juil23!</v>
      </c>
      <c r="E31" s="11">
        <f t="shared" ref="E31:E36" si="13">EDATE(E30,1)</f>
        <v>45108</v>
      </c>
      <c r="G31" s="8">
        <f t="shared" ca="1" si="9"/>
        <v>1000</v>
      </c>
      <c r="H31" s="8">
        <f t="shared" ca="1" si="9"/>
        <v>3000</v>
      </c>
      <c r="I31" s="8">
        <f t="shared" ca="1" si="9"/>
        <v>3700</v>
      </c>
      <c r="J31" s="8">
        <f t="shared" ca="1" si="9"/>
        <v>500</v>
      </c>
      <c r="K31" s="8">
        <f t="shared" ca="1" si="9"/>
        <v>350</v>
      </c>
      <c r="L31" s="8">
        <f t="shared" ca="1" si="9"/>
        <v>6000</v>
      </c>
      <c r="M31" s="8">
        <f t="shared" ca="1" si="9"/>
        <v>12500</v>
      </c>
      <c r="N31" s="8">
        <f t="shared" ca="1" si="9"/>
        <v>1000</v>
      </c>
      <c r="O31" s="8">
        <f t="shared" ca="1" si="9"/>
        <v>3950</v>
      </c>
      <c r="P31" s="8">
        <f t="shared" ca="1" si="9"/>
        <v>8000</v>
      </c>
      <c r="Q31" s="8">
        <f t="shared" ca="1" si="10"/>
        <v>200</v>
      </c>
      <c r="R31" s="8" t="str">
        <f t="shared" ca="1" si="10"/>
        <v>MC</v>
      </c>
      <c r="S31" s="8">
        <f t="shared" ca="1" si="10"/>
        <v>15000</v>
      </c>
      <c r="T31" s="8" t="str">
        <f t="shared" ca="1" si="10"/>
        <v>MC</v>
      </c>
      <c r="U31" s="8">
        <f t="shared" ca="1" si="10"/>
        <v>8000</v>
      </c>
      <c r="V31" s="8" t="str">
        <f t="shared" ca="1" si="10"/>
        <v>MC</v>
      </c>
      <c r="W31" s="8">
        <f t="shared" ca="1" si="10"/>
        <v>1000</v>
      </c>
      <c r="X31" s="8">
        <f t="shared" ca="1" si="10"/>
        <v>800</v>
      </c>
      <c r="Y31" s="8" t="str">
        <f t="shared" ca="1" si="10"/>
        <v>MC</v>
      </c>
      <c r="Z31" s="8">
        <f t="shared" ca="1" si="10"/>
        <v>1800</v>
      </c>
      <c r="AA31" s="8">
        <f t="shared" ca="1" si="11"/>
        <v>2100</v>
      </c>
      <c r="AB31" s="8">
        <f t="shared" ca="1" si="11"/>
        <v>3800</v>
      </c>
      <c r="AC31" s="8">
        <f t="shared" ca="1" si="11"/>
        <v>3500</v>
      </c>
      <c r="AD31" s="8">
        <f t="shared" ca="1" si="11"/>
        <v>700</v>
      </c>
      <c r="AE31" s="8" t="str">
        <f t="shared" ca="1" si="11"/>
        <v>MC</v>
      </c>
      <c r="AF31" s="8">
        <f t="shared" ca="1" si="11"/>
        <v>1350</v>
      </c>
      <c r="AG31" s="8">
        <f t="shared" ca="1" si="11"/>
        <v>3000</v>
      </c>
      <c r="AH31" s="8">
        <f t="shared" ca="1" si="11"/>
        <v>300</v>
      </c>
      <c r="AI31" s="8">
        <f t="shared" ca="1" si="11"/>
        <v>500</v>
      </c>
    </row>
    <row r="32" spans="1:35" x14ac:dyDescent="0.35">
      <c r="A32" s="5" t="str">
        <f t="shared" ref="A32:A36" si="14">A31</f>
        <v>boucle_du_mouhoun</v>
      </c>
      <c r="B32" s="5" t="str">
        <f t="shared" ref="B32:B36" si="15">B31</f>
        <v>marché_tougan</v>
      </c>
      <c r="C32" s="11" t="str">
        <f t="shared" si="12"/>
        <v>BNA_aout23!</v>
      </c>
      <c r="D32" s="5" t="str">
        <f t="shared" si="3"/>
        <v>marché_touganBNA_aout23!</v>
      </c>
      <c r="E32" s="11">
        <f t="shared" si="13"/>
        <v>45139</v>
      </c>
      <c r="G32" s="8" t="str">
        <f t="shared" ca="1" si="9"/>
        <v>MC</v>
      </c>
      <c r="H32" s="8" t="str">
        <f t="shared" ca="1" si="9"/>
        <v>MC</v>
      </c>
      <c r="I32" s="8" t="str">
        <f t="shared" ca="1" si="9"/>
        <v>MC</v>
      </c>
      <c r="J32" s="8" t="str">
        <f t="shared" ca="1" si="9"/>
        <v>MC</v>
      </c>
      <c r="K32" s="8" t="str">
        <f t="shared" ca="1" si="9"/>
        <v>MC</v>
      </c>
      <c r="L32" s="8" t="str">
        <f t="shared" ca="1" si="9"/>
        <v>MC</v>
      </c>
      <c r="M32" s="8" t="str">
        <f t="shared" ca="1" si="9"/>
        <v>MC</v>
      </c>
      <c r="N32" s="8" t="str">
        <f t="shared" ca="1" si="9"/>
        <v>MC</v>
      </c>
      <c r="O32" s="8" t="str">
        <f t="shared" ca="1" si="9"/>
        <v>MC</v>
      </c>
      <c r="P32" s="8" t="str">
        <f t="shared" ca="1" si="9"/>
        <v>MC</v>
      </c>
      <c r="Q32" s="8" t="str">
        <f t="shared" ca="1" si="10"/>
        <v>MC</v>
      </c>
      <c r="R32" s="8" t="str">
        <f t="shared" ca="1" si="10"/>
        <v>MC</v>
      </c>
      <c r="S32" s="8" t="str">
        <f t="shared" ca="1" si="10"/>
        <v>MC</v>
      </c>
      <c r="T32" s="8" t="str">
        <f t="shared" ca="1" si="10"/>
        <v>MC</v>
      </c>
      <c r="U32" s="8" t="str">
        <f t="shared" ca="1" si="10"/>
        <v>MC</v>
      </c>
      <c r="V32" s="8" t="str">
        <f t="shared" ca="1" si="10"/>
        <v>MC</v>
      </c>
      <c r="W32" s="8" t="str">
        <f t="shared" ca="1" si="10"/>
        <v>MC</v>
      </c>
      <c r="X32" s="8" t="str">
        <f t="shared" ca="1" si="10"/>
        <v>MC</v>
      </c>
      <c r="Y32" s="8" t="str">
        <f t="shared" ca="1" si="10"/>
        <v>MC</v>
      </c>
      <c r="Z32" s="8" t="str">
        <f t="shared" ca="1" si="10"/>
        <v>MC</v>
      </c>
      <c r="AA32" s="8" t="str">
        <f t="shared" ca="1" si="11"/>
        <v>MC</v>
      </c>
      <c r="AB32" s="8" t="str">
        <f t="shared" ca="1" si="11"/>
        <v>MC</v>
      </c>
      <c r="AC32" s="8" t="str">
        <f t="shared" ca="1" si="11"/>
        <v>MC</v>
      </c>
      <c r="AD32" s="8" t="str">
        <f t="shared" ca="1" si="11"/>
        <v>MC</v>
      </c>
      <c r="AE32" s="8" t="str">
        <f t="shared" ca="1" si="11"/>
        <v>MC</v>
      </c>
      <c r="AF32" s="8" t="str">
        <f t="shared" ca="1" si="11"/>
        <v>MC</v>
      </c>
      <c r="AG32" s="8" t="str">
        <f t="shared" ca="1" si="11"/>
        <v>MC</v>
      </c>
      <c r="AH32" s="8" t="str">
        <f t="shared" ca="1" si="11"/>
        <v>MC</v>
      </c>
      <c r="AI32" s="8" t="str">
        <f t="shared" ca="1" si="11"/>
        <v>MC</v>
      </c>
    </row>
    <row r="33" spans="1:35" x14ac:dyDescent="0.35">
      <c r="A33" s="5" t="str">
        <f t="shared" si="14"/>
        <v>boucle_du_mouhoun</v>
      </c>
      <c r="B33" s="5" t="str">
        <f t="shared" si="15"/>
        <v>marché_tougan</v>
      </c>
      <c r="C33" s="11" t="str">
        <f t="shared" si="12"/>
        <v>BNA_sept23!</v>
      </c>
      <c r="D33" s="5" t="str">
        <f t="shared" si="3"/>
        <v>marché_touganBNA_sept23!</v>
      </c>
      <c r="E33" s="11">
        <f t="shared" si="13"/>
        <v>45170</v>
      </c>
      <c r="G33" s="8" t="str">
        <f t="shared" ca="1" si="9"/>
        <v/>
      </c>
      <c r="H33" s="8" t="str">
        <f t="shared" ca="1" si="9"/>
        <v/>
      </c>
      <c r="I33" s="8" t="str">
        <f t="shared" ca="1" si="9"/>
        <v/>
      </c>
      <c r="J33" s="8" t="str">
        <f t="shared" ca="1" si="9"/>
        <v/>
      </c>
      <c r="K33" s="8" t="str">
        <f t="shared" ca="1" si="9"/>
        <v/>
      </c>
      <c r="L33" s="8" t="str">
        <f t="shared" ca="1" si="9"/>
        <v/>
      </c>
      <c r="M33" s="8" t="str">
        <f t="shared" ca="1" si="9"/>
        <v/>
      </c>
      <c r="N33" s="8" t="str">
        <f t="shared" ca="1" si="9"/>
        <v/>
      </c>
      <c r="O33" s="8" t="str">
        <f t="shared" ca="1" si="9"/>
        <v/>
      </c>
      <c r="P33" s="8" t="str">
        <f t="shared" ca="1" si="9"/>
        <v/>
      </c>
      <c r="Q33" s="8" t="str">
        <f t="shared" ca="1" si="10"/>
        <v/>
      </c>
      <c r="R33" s="8" t="str">
        <f t="shared" ca="1" si="10"/>
        <v/>
      </c>
      <c r="S33" s="8" t="str">
        <f t="shared" ca="1" si="10"/>
        <v/>
      </c>
      <c r="T33" s="8" t="str">
        <f t="shared" ca="1" si="10"/>
        <v/>
      </c>
      <c r="U33" s="8" t="str">
        <f t="shared" ca="1" si="10"/>
        <v/>
      </c>
      <c r="V33" s="8" t="str">
        <f t="shared" ca="1" si="10"/>
        <v/>
      </c>
      <c r="W33" s="8" t="str">
        <f t="shared" ca="1" si="10"/>
        <v/>
      </c>
      <c r="X33" s="8" t="str">
        <f t="shared" ca="1" si="10"/>
        <v/>
      </c>
      <c r="Y33" s="8" t="str">
        <f t="shared" ca="1" si="10"/>
        <v/>
      </c>
      <c r="Z33" s="8" t="str">
        <f t="shared" ca="1" si="10"/>
        <v/>
      </c>
      <c r="AA33" s="8" t="str">
        <f t="shared" ca="1" si="11"/>
        <v/>
      </c>
      <c r="AB33" s="8" t="str">
        <f t="shared" ca="1" si="11"/>
        <v/>
      </c>
      <c r="AC33" s="8" t="str">
        <f t="shared" ca="1" si="11"/>
        <v/>
      </c>
      <c r="AD33" s="8" t="str">
        <f t="shared" ca="1" si="11"/>
        <v/>
      </c>
      <c r="AE33" s="8" t="str">
        <f t="shared" ca="1" si="11"/>
        <v/>
      </c>
      <c r="AF33" s="8" t="str">
        <f t="shared" ca="1" si="11"/>
        <v/>
      </c>
      <c r="AG33" s="8" t="str">
        <f t="shared" ca="1" si="11"/>
        <v/>
      </c>
      <c r="AH33" s="8" t="str">
        <f t="shared" ca="1" si="11"/>
        <v/>
      </c>
      <c r="AI33" s="8" t="str">
        <f t="shared" ca="1" si="11"/>
        <v/>
      </c>
    </row>
    <row r="34" spans="1:35" x14ac:dyDescent="0.35">
      <c r="A34" s="5" t="str">
        <f t="shared" si="14"/>
        <v>boucle_du_mouhoun</v>
      </c>
      <c r="B34" s="5" t="str">
        <f t="shared" si="15"/>
        <v>marché_tougan</v>
      </c>
      <c r="C34" s="11" t="str">
        <f t="shared" si="12"/>
        <v>BNA_oct23!</v>
      </c>
      <c r="D34" s="5" t="str">
        <f t="shared" si="3"/>
        <v>marché_touganBNA_oct23!</v>
      </c>
      <c r="E34" s="11">
        <f t="shared" si="13"/>
        <v>45200</v>
      </c>
      <c r="G34" s="8" t="str">
        <f t="shared" ca="1" si="9"/>
        <v/>
      </c>
      <c r="H34" s="8" t="str">
        <f t="shared" ca="1" si="9"/>
        <v/>
      </c>
      <c r="I34" s="8" t="str">
        <f t="shared" ca="1" si="9"/>
        <v/>
      </c>
      <c r="J34" s="8" t="str">
        <f t="shared" ca="1" si="9"/>
        <v/>
      </c>
      <c r="K34" s="8" t="str">
        <f t="shared" ca="1" si="9"/>
        <v/>
      </c>
      <c r="L34" s="8" t="str">
        <f t="shared" ca="1" si="9"/>
        <v/>
      </c>
      <c r="M34" s="8" t="str">
        <f t="shared" ca="1" si="9"/>
        <v/>
      </c>
      <c r="N34" s="8" t="str">
        <f t="shared" ca="1" si="9"/>
        <v/>
      </c>
      <c r="O34" s="8" t="str">
        <f t="shared" ca="1" si="9"/>
        <v/>
      </c>
      <c r="P34" s="8" t="str">
        <f t="shared" ca="1" si="9"/>
        <v/>
      </c>
      <c r="Q34" s="8" t="str">
        <f t="shared" ca="1" si="10"/>
        <v/>
      </c>
      <c r="R34" s="8" t="str">
        <f t="shared" ca="1" si="10"/>
        <v/>
      </c>
      <c r="S34" s="8" t="str">
        <f t="shared" ca="1" si="10"/>
        <v/>
      </c>
      <c r="T34" s="8" t="str">
        <f t="shared" ca="1" si="10"/>
        <v/>
      </c>
      <c r="U34" s="8" t="str">
        <f t="shared" ca="1" si="10"/>
        <v/>
      </c>
      <c r="V34" s="8" t="str">
        <f t="shared" ca="1" si="10"/>
        <v/>
      </c>
      <c r="W34" s="8" t="str">
        <f t="shared" ca="1" si="10"/>
        <v/>
      </c>
      <c r="X34" s="8" t="str">
        <f t="shared" ca="1" si="10"/>
        <v/>
      </c>
      <c r="Y34" s="8" t="str">
        <f t="shared" ca="1" si="10"/>
        <v/>
      </c>
      <c r="Z34" s="8" t="str">
        <f t="shared" ca="1" si="10"/>
        <v/>
      </c>
      <c r="AA34" s="8" t="str">
        <f t="shared" ca="1" si="11"/>
        <v/>
      </c>
      <c r="AB34" s="8" t="str">
        <f t="shared" ca="1" si="11"/>
        <v/>
      </c>
      <c r="AC34" s="8" t="str">
        <f t="shared" ca="1" si="11"/>
        <v/>
      </c>
      <c r="AD34" s="8" t="str">
        <f t="shared" ca="1" si="11"/>
        <v/>
      </c>
      <c r="AE34" s="8" t="str">
        <f t="shared" ca="1" si="11"/>
        <v/>
      </c>
      <c r="AF34" s="8" t="str">
        <f t="shared" ca="1" si="11"/>
        <v/>
      </c>
      <c r="AG34" s="8" t="str">
        <f t="shared" ca="1" si="11"/>
        <v/>
      </c>
      <c r="AH34" s="8" t="str">
        <f t="shared" ca="1" si="11"/>
        <v/>
      </c>
      <c r="AI34" s="8" t="str">
        <f t="shared" ca="1" si="11"/>
        <v/>
      </c>
    </row>
    <row r="35" spans="1:35" x14ac:dyDescent="0.35">
      <c r="A35" s="5" t="str">
        <f t="shared" si="14"/>
        <v>boucle_du_mouhoun</v>
      </c>
      <c r="B35" s="5" t="str">
        <f t="shared" si="15"/>
        <v>marché_tougan</v>
      </c>
      <c r="C35" s="11" t="str">
        <f t="shared" si="12"/>
        <v>BNA_nov23!</v>
      </c>
      <c r="D35" s="5" t="str">
        <f t="shared" si="3"/>
        <v>marché_touganBNA_nov23!</v>
      </c>
      <c r="E35" s="11">
        <f t="shared" si="13"/>
        <v>45231</v>
      </c>
      <c r="G35" s="8" t="str">
        <f t="shared" ca="1" si="9"/>
        <v/>
      </c>
      <c r="H35" s="8" t="str">
        <f t="shared" ca="1" si="9"/>
        <v/>
      </c>
      <c r="I35" s="8" t="str">
        <f t="shared" ca="1" si="9"/>
        <v/>
      </c>
      <c r="J35" s="8" t="str">
        <f t="shared" ca="1" si="9"/>
        <v/>
      </c>
      <c r="K35" s="8" t="str">
        <f t="shared" ca="1" si="9"/>
        <v/>
      </c>
      <c r="L35" s="8" t="str">
        <f t="shared" ca="1" si="9"/>
        <v/>
      </c>
      <c r="M35" s="8" t="str">
        <f t="shared" ca="1" si="9"/>
        <v/>
      </c>
      <c r="N35" s="8" t="str">
        <f t="shared" ca="1" si="9"/>
        <v/>
      </c>
      <c r="O35" s="8" t="str">
        <f t="shared" ca="1" si="9"/>
        <v/>
      </c>
      <c r="P35" s="8" t="str">
        <f t="shared" ca="1" si="9"/>
        <v/>
      </c>
      <c r="Q35" s="8" t="str">
        <f t="shared" ca="1" si="10"/>
        <v/>
      </c>
      <c r="R35" s="8" t="str">
        <f t="shared" ca="1" si="10"/>
        <v/>
      </c>
      <c r="S35" s="8" t="str">
        <f t="shared" ca="1" si="10"/>
        <v/>
      </c>
      <c r="T35" s="8" t="str">
        <f t="shared" ca="1" si="10"/>
        <v/>
      </c>
      <c r="U35" s="8" t="str">
        <f t="shared" ca="1" si="10"/>
        <v/>
      </c>
      <c r="V35" s="8" t="str">
        <f t="shared" ca="1" si="10"/>
        <v/>
      </c>
      <c r="W35" s="8" t="str">
        <f t="shared" ca="1" si="10"/>
        <v/>
      </c>
      <c r="X35" s="8" t="str">
        <f t="shared" ca="1" si="10"/>
        <v/>
      </c>
      <c r="Y35" s="8" t="str">
        <f t="shared" ca="1" si="10"/>
        <v/>
      </c>
      <c r="Z35" s="8" t="str">
        <f t="shared" ca="1" si="10"/>
        <v/>
      </c>
      <c r="AA35" s="8" t="str">
        <f t="shared" ca="1" si="11"/>
        <v/>
      </c>
      <c r="AB35" s="8" t="str">
        <f t="shared" ca="1" si="11"/>
        <v/>
      </c>
      <c r="AC35" s="8" t="str">
        <f t="shared" ca="1" si="11"/>
        <v/>
      </c>
      <c r="AD35" s="8" t="str">
        <f t="shared" ca="1" si="11"/>
        <v/>
      </c>
      <c r="AE35" s="8" t="str">
        <f t="shared" ca="1" si="11"/>
        <v/>
      </c>
      <c r="AF35" s="8" t="str">
        <f t="shared" ca="1" si="11"/>
        <v/>
      </c>
      <c r="AG35" s="8" t="str">
        <f t="shared" ca="1" si="11"/>
        <v/>
      </c>
      <c r="AH35" s="8" t="str">
        <f t="shared" ca="1" si="11"/>
        <v/>
      </c>
      <c r="AI35" s="8" t="str">
        <f t="shared" ca="1" si="11"/>
        <v/>
      </c>
    </row>
    <row r="36" spans="1:35" x14ac:dyDescent="0.35">
      <c r="A36" s="5" t="str">
        <f t="shared" si="14"/>
        <v>boucle_du_mouhoun</v>
      </c>
      <c r="B36" s="5" t="str">
        <f t="shared" si="15"/>
        <v>marché_tougan</v>
      </c>
      <c r="C36" s="11" t="str">
        <f t="shared" si="12"/>
        <v>BNA_dec23!</v>
      </c>
      <c r="D36" s="5" t="str">
        <f t="shared" si="3"/>
        <v>marché_touganBNA_dec23!</v>
      </c>
      <c r="E36" s="11">
        <f t="shared" si="13"/>
        <v>45261</v>
      </c>
      <c r="G36" s="8" t="str">
        <f t="shared" ca="1" si="9"/>
        <v/>
      </c>
      <c r="H36" s="8" t="str">
        <f t="shared" ca="1" si="9"/>
        <v/>
      </c>
      <c r="I36" s="8" t="str">
        <f t="shared" ca="1" si="9"/>
        <v/>
      </c>
      <c r="J36" s="8" t="str">
        <f t="shared" ca="1" si="9"/>
        <v/>
      </c>
      <c r="K36" s="8" t="str">
        <f t="shared" ca="1" si="9"/>
        <v/>
      </c>
      <c r="L36" s="8" t="str">
        <f t="shared" ca="1" si="9"/>
        <v/>
      </c>
      <c r="M36" s="8" t="str">
        <f t="shared" ca="1" si="9"/>
        <v/>
      </c>
      <c r="N36" s="8" t="str">
        <f t="shared" ca="1" si="9"/>
        <v/>
      </c>
      <c r="O36" s="8" t="str">
        <f t="shared" ca="1" si="9"/>
        <v/>
      </c>
      <c r="P36" s="8" t="str">
        <f t="shared" ca="1" si="9"/>
        <v/>
      </c>
      <c r="Q36" s="8" t="str">
        <f t="shared" ca="1" si="10"/>
        <v/>
      </c>
      <c r="R36" s="8" t="str">
        <f t="shared" ca="1" si="10"/>
        <v/>
      </c>
      <c r="S36" s="8" t="str">
        <f t="shared" ca="1" si="10"/>
        <v/>
      </c>
      <c r="T36" s="8" t="str">
        <f t="shared" ca="1" si="10"/>
        <v/>
      </c>
      <c r="U36" s="8" t="str">
        <f t="shared" ca="1" si="10"/>
        <v/>
      </c>
      <c r="V36" s="8" t="str">
        <f t="shared" ca="1" si="10"/>
        <v/>
      </c>
      <c r="W36" s="8" t="str">
        <f t="shared" ca="1" si="10"/>
        <v/>
      </c>
      <c r="X36" s="8" t="str">
        <f t="shared" ca="1" si="10"/>
        <v/>
      </c>
      <c r="Y36" s="8" t="str">
        <f t="shared" ca="1" si="10"/>
        <v/>
      </c>
      <c r="Z36" s="8" t="str">
        <f t="shared" ca="1" si="10"/>
        <v/>
      </c>
      <c r="AA36" s="8" t="str">
        <f t="shared" ca="1" si="11"/>
        <v/>
      </c>
      <c r="AB36" s="8" t="str">
        <f t="shared" ca="1" si="11"/>
        <v/>
      </c>
      <c r="AC36" s="8" t="str">
        <f t="shared" ca="1" si="11"/>
        <v/>
      </c>
      <c r="AD36" s="8" t="str">
        <f t="shared" ca="1" si="11"/>
        <v/>
      </c>
      <c r="AE36" s="8" t="str">
        <f t="shared" ca="1" si="11"/>
        <v/>
      </c>
      <c r="AF36" s="8" t="str">
        <f t="shared" ca="1" si="11"/>
        <v/>
      </c>
      <c r="AG36" s="8" t="str">
        <f t="shared" ca="1" si="11"/>
        <v/>
      </c>
      <c r="AH36" s="8" t="str">
        <f t="shared" ca="1" si="11"/>
        <v/>
      </c>
      <c r="AI36" s="8" t="str">
        <f t="shared" ca="1" si="11"/>
        <v/>
      </c>
    </row>
    <row r="37" spans="1:35" x14ac:dyDescent="0.35">
      <c r="D37" s="5" t="str">
        <f t="shared" si="3"/>
        <v/>
      </c>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row>
    <row r="38" spans="1:35" x14ac:dyDescent="0.35">
      <c r="D38" s="5" t="str">
        <f t="shared" si="3"/>
        <v/>
      </c>
      <c r="E38" s="5" t="s">
        <v>72</v>
      </c>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row>
    <row r="39" spans="1:35" x14ac:dyDescent="0.35">
      <c r="A39" s="5" t="s">
        <v>73</v>
      </c>
      <c r="B39" s="5" t="s">
        <v>74</v>
      </c>
      <c r="C39" s="11" t="str">
        <f t="shared" ref="C39:C46" si="16">C23</f>
        <v>BNA_nov22!</v>
      </c>
      <c r="D39" s="5" t="str">
        <f t="shared" si="3"/>
        <v>marche_barsaloghoBNA_nov22!</v>
      </c>
      <c r="E39" s="11">
        <f t="shared" ref="E39:E46" si="17">E23</f>
        <v>44866</v>
      </c>
      <c r="G39" s="8" t="str">
        <f t="shared" ref="G39:P52" ca="1" si="18">IFERROR(VLOOKUP($B39,INDIRECT($C39&amp;$A$1),MATCH(G$4,INDIRECT($C39&amp;"$B$7:$BZ$7"),0),FALSE),"")</f>
        <v>-</v>
      </c>
      <c r="H39" s="8" t="str">
        <f t="shared" ca="1" si="18"/>
        <v>-</v>
      </c>
      <c r="I39" s="8" t="str">
        <f t="shared" ca="1" si="18"/>
        <v>-</v>
      </c>
      <c r="J39" s="8" t="str">
        <f t="shared" ca="1" si="18"/>
        <v>-</v>
      </c>
      <c r="K39" s="8" t="str">
        <f t="shared" ca="1" si="18"/>
        <v>-</v>
      </c>
      <c r="L39" s="8" t="str">
        <f t="shared" ca="1" si="18"/>
        <v>-</v>
      </c>
      <c r="M39" s="8" t="str">
        <f t="shared" ca="1" si="18"/>
        <v>-</v>
      </c>
      <c r="N39" s="8" t="str">
        <f t="shared" ca="1" si="18"/>
        <v>-</v>
      </c>
      <c r="O39" s="8" t="str">
        <f t="shared" ca="1" si="18"/>
        <v>-</v>
      </c>
      <c r="P39" s="8" t="str">
        <f t="shared" ca="1" si="18"/>
        <v>-</v>
      </c>
      <c r="Q39" s="8" t="str">
        <f t="shared" ref="Q39:Z52" ca="1" si="19">IFERROR(VLOOKUP($B39,INDIRECT($C39&amp;$A$1),MATCH(Q$4,INDIRECT($C39&amp;"$B$7:$BZ$7"),0),FALSE),"")</f>
        <v>-</v>
      </c>
      <c r="R39" s="8" t="str">
        <f t="shared" ca="1" si="19"/>
        <v>-</v>
      </c>
      <c r="S39" s="8" t="str">
        <f t="shared" ca="1" si="19"/>
        <v>-</v>
      </c>
      <c r="T39" s="8" t="str">
        <f t="shared" ca="1" si="19"/>
        <v>-</v>
      </c>
      <c r="U39" s="8" t="str">
        <f t="shared" ca="1" si="19"/>
        <v>-</v>
      </c>
      <c r="V39" s="8" t="str">
        <f t="shared" ca="1" si="19"/>
        <v>-</v>
      </c>
      <c r="W39" s="8" t="str">
        <f t="shared" ca="1" si="19"/>
        <v>-</v>
      </c>
      <c r="X39" s="8" t="str">
        <f t="shared" ca="1" si="19"/>
        <v>-</v>
      </c>
      <c r="Y39" s="8" t="str">
        <f t="shared" ca="1" si="19"/>
        <v>-</v>
      </c>
      <c r="Z39" s="8" t="str">
        <f t="shared" ca="1" si="19"/>
        <v>-</v>
      </c>
      <c r="AA39" s="8" t="str">
        <f t="shared" ref="AA39:AI52" ca="1" si="20">IFERROR(VLOOKUP($B39,INDIRECT($C39&amp;$A$1),MATCH(AA$4,INDIRECT($C39&amp;"$B$7:$BZ$7"),0),FALSE),"")</f>
        <v>-</v>
      </c>
      <c r="AB39" s="8" t="str">
        <f t="shared" ca="1" si="20"/>
        <v>-</v>
      </c>
      <c r="AC39" s="8" t="str">
        <f t="shared" ca="1" si="20"/>
        <v>-</v>
      </c>
      <c r="AD39" s="8" t="str">
        <f t="shared" ca="1" si="20"/>
        <v>-</v>
      </c>
      <c r="AE39" s="8" t="str">
        <f t="shared" ca="1" si="20"/>
        <v>-</v>
      </c>
      <c r="AF39" s="8" t="str">
        <f t="shared" ca="1" si="20"/>
        <v>-</v>
      </c>
      <c r="AG39" s="8" t="str">
        <f t="shared" ca="1" si="20"/>
        <v>-</v>
      </c>
      <c r="AH39" s="8" t="str">
        <f t="shared" ca="1" si="20"/>
        <v>-</v>
      </c>
      <c r="AI39" s="8" t="str">
        <f t="shared" ca="1" si="20"/>
        <v>-</v>
      </c>
    </row>
    <row r="40" spans="1:35" x14ac:dyDescent="0.35">
      <c r="A40" s="5" t="s">
        <v>73</v>
      </c>
      <c r="B40" s="5" t="s">
        <v>74</v>
      </c>
      <c r="C40" s="11" t="str">
        <f t="shared" si="16"/>
        <v>BNA_dec22!</v>
      </c>
      <c r="D40" s="5" t="str">
        <f t="shared" si="3"/>
        <v>marche_barsaloghoBNA_dec22!</v>
      </c>
      <c r="E40" s="11">
        <f t="shared" si="17"/>
        <v>44896</v>
      </c>
      <c r="G40" s="8" t="str">
        <f t="shared" ca="1" si="18"/>
        <v>-</v>
      </c>
      <c r="H40" s="8" t="str">
        <f t="shared" ca="1" si="18"/>
        <v>-</v>
      </c>
      <c r="I40" s="8" t="str">
        <f t="shared" ca="1" si="18"/>
        <v>-</v>
      </c>
      <c r="J40" s="8" t="str">
        <f t="shared" ca="1" si="18"/>
        <v>-</v>
      </c>
      <c r="K40" s="8" t="str">
        <f t="shared" ca="1" si="18"/>
        <v>-</v>
      </c>
      <c r="L40" s="8" t="str">
        <f t="shared" ca="1" si="18"/>
        <v>-</v>
      </c>
      <c r="M40" s="8" t="str">
        <f t="shared" ca="1" si="18"/>
        <v>-</v>
      </c>
      <c r="N40" s="8" t="str">
        <f t="shared" ca="1" si="18"/>
        <v>-</v>
      </c>
      <c r="O40" s="8" t="str">
        <f t="shared" ca="1" si="18"/>
        <v>-</v>
      </c>
      <c r="P40" s="8" t="str">
        <f t="shared" ca="1" si="18"/>
        <v>-</v>
      </c>
      <c r="Q40" s="8" t="str">
        <f t="shared" ca="1" si="19"/>
        <v>-</v>
      </c>
      <c r="R40" s="8" t="str">
        <f t="shared" ca="1" si="19"/>
        <v>-</v>
      </c>
      <c r="S40" s="8" t="str">
        <f t="shared" ca="1" si="19"/>
        <v>-</v>
      </c>
      <c r="T40" s="8" t="str">
        <f t="shared" ca="1" si="19"/>
        <v>-</v>
      </c>
      <c r="U40" s="8" t="str">
        <f t="shared" ca="1" si="19"/>
        <v>-</v>
      </c>
      <c r="V40" s="8" t="str">
        <f t="shared" ca="1" si="19"/>
        <v>-</v>
      </c>
      <c r="W40" s="8" t="str">
        <f t="shared" ca="1" si="19"/>
        <v>-</v>
      </c>
      <c r="X40" s="8" t="str">
        <f t="shared" ca="1" si="19"/>
        <v>-</v>
      </c>
      <c r="Y40" s="8" t="str">
        <f t="shared" ca="1" si="19"/>
        <v>-</v>
      </c>
      <c r="Z40" s="8" t="str">
        <f t="shared" ca="1" si="19"/>
        <v>-</v>
      </c>
      <c r="AA40" s="8" t="str">
        <f t="shared" ca="1" si="20"/>
        <v>-</v>
      </c>
      <c r="AB40" s="8" t="str">
        <f t="shared" ca="1" si="20"/>
        <v>-</v>
      </c>
      <c r="AC40" s="8" t="str">
        <f t="shared" ca="1" si="20"/>
        <v>-</v>
      </c>
      <c r="AD40" s="8" t="str">
        <f t="shared" ca="1" si="20"/>
        <v>-</v>
      </c>
      <c r="AE40" s="8" t="str">
        <f t="shared" ca="1" si="20"/>
        <v>-</v>
      </c>
      <c r="AF40" s="8" t="str">
        <f t="shared" ca="1" si="20"/>
        <v>-</v>
      </c>
      <c r="AG40" s="8" t="str">
        <f t="shared" ca="1" si="20"/>
        <v>-</v>
      </c>
      <c r="AH40" s="8" t="str">
        <f t="shared" ca="1" si="20"/>
        <v>-</v>
      </c>
      <c r="AI40" s="8" t="str">
        <f t="shared" ca="1" si="20"/>
        <v>-</v>
      </c>
    </row>
    <row r="41" spans="1:35" x14ac:dyDescent="0.35">
      <c r="A41" s="5" t="s">
        <v>73</v>
      </c>
      <c r="B41" s="5" t="s">
        <v>74</v>
      </c>
      <c r="C41" s="11" t="str">
        <f t="shared" si="16"/>
        <v>BNA_jan23!</v>
      </c>
      <c r="D41" s="5" t="str">
        <f t="shared" si="3"/>
        <v>marche_barsaloghoBNA_jan23!</v>
      </c>
      <c r="E41" s="11">
        <f t="shared" si="17"/>
        <v>44927</v>
      </c>
      <c r="G41" s="8" t="str">
        <f t="shared" ca="1" si="18"/>
        <v>-</v>
      </c>
      <c r="H41" s="8" t="str">
        <f t="shared" ca="1" si="18"/>
        <v>-</v>
      </c>
      <c r="I41" s="8" t="str">
        <f t="shared" ca="1" si="18"/>
        <v>-</v>
      </c>
      <c r="J41" s="8" t="str">
        <f t="shared" ca="1" si="18"/>
        <v>-</v>
      </c>
      <c r="K41" s="8" t="str">
        <f t="shared" ca="1" si="18"/>
        <v>-</v>
      </c>
      <c r="L41" s="8" t="str">
        <f t="shared" ca="1" si="18"/>
        <v>-</v>
      </c>
      <c r="M41" s="8" t="str">
        <f t="shared" ca="1" si="18"/>
        <v>-</v>
      </c>
      <c r="N41" s="8" t="str">
        <f t="shared" ca="1" si="18"/>
        <v>-</v>
      </c>
      <c r="O41" s="8" t="str">
        <f t="shared" ca="1" si="18"/>
        <v>-</v>
      </c>
      <c r="P41" s="8" t="str">
        <f t="shared" ca="1" si="18"/>
        <v>-</v>
      </c>
      <c r="Q41" s="8" t="str">
        <f t="shared" ca="1" si="19"/>
        <v>-</v>
      </c>
      <c r="R41" s="8" t="str">
        <f t="shared" ca="1" si="19"/>
        <v>-</v>
      </c>
      <c r="S41" s="8" t="str">
        <f t="shared" ca="1" si="19"/>
        <v>-</v>
      </c>
      <c r="T41" s="8" t="str">
        <f t="shared" ca="1" si="19"/>
        <v>-</v>
      </c>
      <c r="U41" s="8" t="str">
        <f t="shared" ca="1" si="19"/>
        <v>-</v>
      </c>
      <c r="V41" s="8" t="str">
        <f t="shared" ca="1" si="19"/>
        <v>-</v>
      </c>
      <c r="W41" s="8" t="str">
        <f t="shared" ca="1" si="19"/>
        <v>-</v>
      </c>
      <c r="X41" s="8" t="str">
        <f t="shared" ca="1" si="19"/>
        <v>-</v>
      </c>
      <c r="Y41" s="8" t="str">
        <f t="shared" ca="1" si="19"/>
        <v>-</v>
      </c>
      <c r="Z41" s="8" t="str">
        <f t="shared" ca="1" si="19"/>
        <v>-</v>
      </c>
      <c r="AA41" s="8" t="str">
        <f t="shared" ca="1" si="20"/>
        <v>-</v>
      </c>
      <c r="AB41" s="8" t="str">
        <f t="shared" ca="1" si="20"/>
        <v>-</v>
      </c>
      <c r="AC41" s="8" t="str">
        <f t="shared" ca="1" si="20"/>
        <v>-</v>
      </c>
      <c r="AD41" s="8" t="str">
        <f t="shared" ca="1" si="20"/>
        <v>-</v>
      </c>
      <c r="AE41" s="8" t="str">
        <f t="shared" ca="1" si="20"/>
        <v>-</v>
      </c>
      <c r="AF41" s="8" t="str">
        <f t="shared" ca="1" si="20"/>
        <v>-</v>
      </c>
      <c r="AG41" s="8" t="str">
        <f t="shared" ca="1" si="20"/>
        <v>-</v>
      </c>
      <c r="AH41" s="8" t="str">
        <f t="shared" ca="1" si="20"/>
        <v>-</v>
      </c>
      <c r="AI41" s="8" t="str">
        <f t="shared" ca="1" si="20"/>
        <v>-</v>
      </c>
    </row>
    <row r="42" spans="1:35" x14ac:dyDescent="0.35">
      <c r="A42" s="5" t="s">
        <v>73</v>
      </c>
      <c r="B42" s="5" t="s">
        <v>74</v>
      </c>
      <c r="C42" s="11" t="str">
        <f t="shared" si="16"/>
        <v>BNA_fev23!</v>
      </c>
      <c r="D42" s="5" t="str">
        <f t="shared" si="3"/>
        <v>marche_barsaloghoBNA_fev23!</v>
      </c>
      <c r="E42" s="11">
        <f t="shared" si="17"/>
        <v>44958</v>
      </c>
      <c r="G42" s="8" t="str">
        <f t="shared" ca="1" si="18"/>
        <v>-</v>
      </c>
      <c r="H42" s="8" t="str">
        <f t="shared" ca="1" si="18"/>
        <v>-</v>
      </c>
      <c r="I42" s="8" t="str">
        <f t="shared" ca="1" si="18"/>
        <v>-</v>
      </c>
      <c r="J42" s="8" t="str">
        <f t="shared" ca="1" si="18"/>
        <v>-</v>
      </c>
      <c r="K42" s="8" t="str">
        <f t="shared" ca="1" si="18"/>
        <v>-</v>
      </c>
      <c r="L42" s="8" t="str">
        <f t="shared" ca="1" si="18"/>
        <v>-</v>
      </c>
      <c r="M42" s="8" t="str">
        <f t="shared" ca="1" si="18"/>
        <v>-</v>
      </c>
      <c r="N42" s="8" t="str">
        <f t="shared" ca="1" si="18"/>
        <v>-</v>
      </c>
      <c r="O42" s="8" t="str">
        <f t="shared" ca="1" si="18"/>
        <v>-</v>
      </c>
      <c r="P42" s="8" t="str">
        <f t="shared" ca="1" si="18"/>
        <v>-</v>
      </c>
      <c r="Q42" s="8" t="str">
        <f t="shared" ca="1" si="19"/>
        <v>-</v>
      </c>
      <c r="R42" s="8" t="str">
        <f t="shared" ca="1" si="19"/>
        <v>-</v>
      </c>
      <c r="S42" s="8" t="str">
        <f t="shared" ca="1" si="19"/>
        <v>-</v>
      </c>
      <c r="T42" s="8" t="str">
        <f t="shared" ca="1" si="19"/>
        <v>-</v>
      </c>
      <c r="U42" s="8" t="str">
        <f t="shared" ca="1" si="19"/>
        <v>-</v>
      </c>
      <c r="V42" s="8" t="str">
        <f t="shared" ca="1" si="19"/>
        <v>-</v>
      </c>
      <c r="W42" s="8" t="str">
        <f t="shared" ca="1" si="19"/>
        <v>-</v>
      </c>
      <c r="X42" s="8" t="str">
        <f t="shared" ca="1" si="19"/>
        <v>-</v>
      </c>
      <c r="Y42" s="8" t="str">
        <f t="shared" ca="1" si="19"/>
        <v>-</v>
      </c>
      <c r="Z42" s="8" t="str">
        <f t="shared" ca="1" si="19"/>
        <v>-</v>
      </c>
      <c r="AA42" s="8" t="str">
        <f t="shared" ca="1" si="20"/>
        <v>-</v>
      </c>
      <c r="AB42" s="8" t="str">
        <f t="shared" ca="1" si="20"/>
        <v>-</v>
      </c>
      <c r="AC42" s="8" t="str">
        <f t="shared" ca="1" si="20"/>
        <v>-</v>
      </c>
      <c r="AD42" s="8" t="str">
        <f t="shared" ca="1" si="20"/>
        <v>-</v>
      </c>
      <c r="AE42" s="8" t="str">
        <f t="shared" ca="1" si="20"/>
        <v>-</v>
      </c>
      <c r="AF42" s="8" t="str">
        <f t="shared" ca="1" si="20"/>
        <v>-</v>
      </c>
      <c r="AG42" s="8" t="str">
        <f t="shared" ca="1" si="20"/>
        <v>-</v>
      </c>
      <c r="AH42" s="8" t="str">
        <f t="shared" ca="1" si="20"/>
        <v>-</v>
      </c>
      <c r="AI42" s="8" t="str">
        <f t="shared" ca="1" si="20"/>
        <v>-</v>
      </c>
    </row>
    <row r="43" spans="1:35" x14ac:dyDescent="0.35">
      <c r="A43" s="5" t="s">
        <v>73</v>
      </c>
      <c r="B43" s="5" t="s">
        <v>74</v>
      </c>
      <c r="C43" s="11" t="str">
        <f t="shared" si="16"/>
        <v>BNA_mar23!</v>
      </c>
      <c r="D43" s="5" t="str">
        <f t="shared" si="3"/>
        <v>marche_barsaloghoBNA_mar23!</v>
      </c>
      <c r="E43" s="11">
        <f t="shared" si="17"/>
        <v>44986</v>
      </c>
      <c r="G43" s="8" t="str">
        <f t="shared" ca="1" si="18"/>
        <v>-</v>
      </c>
      <c r="H43" s="8" t="str">
        <f t="shared" ca="1" si="18"/>
        <v>-</v>
      </c>
      <c r="I43" s="8" t="str">
        <f t="shared" ca="1" si="18"/>
        <v>-</v>
      </c>
      <c r="J43" s="8" t="str">
        <f t="shared" ca="1" si="18"/>
        <v>-</v>
      </c>
      <c r="K43" s="8" t="str">
        <f t="shared" ca="1" si="18"/>
        <v>-</v>
      </c>
      <c r="L43" s="8" t="str">
        <f t="shared" ca="1" si="18"/>
        <v>-</v>
      </c>
      <c r="M43" s="8" t="str">
        <f t="shared" ca="1" si="18"/>
        <v>-</v>
      </c>
      <c r="N43" s="8" t="str">
        <f t="shared" ca="1" si="18"/>
        <v>-</v>
      </c>
      <c r="O43" s="8" t="str">
        <f t="shared" ca="1" si="18"/>
        <v>-</v>
      </c>
      <c r="P43" s="8" t="str">
        <f t="shared" ca="1" si="18"/>
        <v>-</v>
      </c>
      <c r="Q43" s="8" t="str">
        <f t="shared" ca="1" si="19"/>
        <v>-</v>
      </c>
      <c r="R43" s="8" t="str">
        <f t="shared" ca="1" si="19"/>
        <v>-</v>
      </c>
      <c r="S43" s="8" t="str">
        <f t="shared" ca="1" si="19"/>
        <v>-</v>
      </c>
      <c r="T43" s="8" t="str">
        <f t="shared" ca="1" si="19"/>
        <v>-</v>
      </c>
      <c r="U43" s="8" t="str">
        <f t="shared" ca="1" si="19"/>
        <v>-</v>
      </c>
      <c r="V43" s="8" t="str">
        <f t="shared" ca="1" si="19"/>
        <v>-</v>
      </c>
      <c r="W43" s="8" t="str">
        <f t="shared" ca="1" si="19"/>
        <v>-</v>
      </c>
      <c r="X43" s="8" t="str">
        <f t="shared" ca="1" si="19"/>
        <v>-</v>
      </c>
      <c r="Y43" s="8" t="str">
        <f t="shared" ca="1" si="19"/>
        <v>-</v>
      </c>
      <c r="Z43" s="8" t="str">
        <f t="shared" ca="1" si="19"/>
        <v>-</v>
      </c>
      <c r="AA43" s="8" t="str">
        <f t="shared" ca="1" si="20"/>
        <v>-</v>
      </c>
      <c r="AB43" s="8" t="str">
        <f t="shared" ca="1" si="20"/>
        <v>-</v>
      </c>
      <c r="AC43" s="8" t="str">
        <f t="shared" ca="1" si="20"/>
        <v>-</v>
      </c>
      <c r="AD43" s="8" t="str">
        <f t="shared" ca="1" si="20"/>
        <v>-</v>
      </c>
      <c r="AE43" s="8" t="str">
        <f t="shared" ca="1" si="20"/>
        <v>-</v>
      </c>
      <c r="AF43" s="8" t="str">
        <f t="shared" ca="1" si="20"/>
        <v>-</v>
      </c>
      <c r="AG43" s="8" t="str">
        <f t="shared" ca="1" si="20"/>
        <v>-</v>
      </c>
      <c r="AH43" s="8" t="str">
        <f t="shared" ca="1" si="20"/>
        <v>-</v>
      </c>
      <c r="AI43" s="8" t="str">
        <f t="shared" ca="1" si="20"/>
        <v>-</v>
      </c>
    </row>
    <row r="44" spans="1:35" x14ac:dyDescent="0.35">
      <c r="A44" s="5" t="s">
        <v>73</v>
      </c>
      <c r="B44" s="5" t="s">
        <v>74</v>
      </c>
      <c r="C44" s="11" t="str">
        <f t="shared" si="16"/>
        <v>BNA_avr23!</v>
      </c>
      <c r="D44" s="5" t="str">
        <f t="shared" si="3"/>
        <v>marche_barsaloghoBNA_avr23!</v>
      </c>
      <c r="E44" s="11">
        <f t="shared" si="17"/>
        <v>45017</v>
      </c>
      <c r="G44" s="8" t="str">
        <f t="shared" ca="1" si="18"/>
        <v>-</v>
      </c>
      <c r="H44" s="8" t="str">
        <f t="shared" ca="1" si="18"/>
        <v>-</v>
      </c>
      <c r="I44" s="8" t="str">
        <f t="shared" ca="1" si="18"/>
        <v>-</v>
      </c>
      <c r="J44" s="8" t="str">
        <f t="shared" ca="1" si="18"/>
        <v>-</v>
      </c>
      <c r="K44" s="8" t="str">
        <f t="shared" ca="1" si="18"/>
        <v>-</v>
      </c>
      <c r="L44" s="8" t="str">
        <f t="shared" ca="1" si="18"/>
        <v>-</v>
      </c>
      <c r="M44" s="8" t="str">
        <f t="shared" ca="1" si="18"/>
        <v>-</v>
      </c>
      <c r="N44" s="8" t="str">
        <f t="shared" ca="1" si="18"/>
        <v>-</v>
      </c>
      <c r="O44" s="8" t="str">
        <f t="shared" ca="1" si="18"/>
        <v>-</v>
      </c>
      <c r="P44" s="8" t="str">
        <f t="shared" ca="1" si="18"/>
        <v>-</v>
      </c>
      <c r="Q44" s="8" t="str">
        <f t="shared" ca="1" si="19"/>
        <v>-</v>
      </c>
      <c r="R44" s="8" t="str">
        <f t="shared" ca="1" si="19"/>
        <v>-</v>
      </c>
      <c r="S44" s="8" t="str">
        <f t="shared" ca="1" si="19"/>
        <v>-</v>
      </c>
      <c r="T44" s="8" t="str">
        <f t="shared" ca="1" si="19"/>
        <v>-</v>
      </c>
      <c r="U44" s="8" t="str">
        <f t="shared" ca="1" si="19"/>
        <v>-</v>
      </c>
      <c r="V44" s="8" t="str">
        <f t="shared" ca="1" si="19"/>
        <v>-</v>
      </c>
      <c r="W44" s="8" t="str">
        <f t="shared" ca="1" si="19"/>
        <v>-</v>
      </c>
      <c r="X44" s="8" t="str">
        <f t="shared" ca="1" si="19"/>
        <v>-</v>
      </c>
      <c r="Y44" s="8" t="str">
        <f t="shared" ca="1" si="19"/>
        <v>-</v>
      </c>
      <c r="Z44" s="8" t="str">
        <f t="shared" ca="1" si="19"/>
        <v>-</v>
      </c>
      <c r="AA44" s="8" t="str">
        <f t="shared" ca="1" si="20"/>
        <v>-</v>
      </c>
      <c r="AB44" s="8" t="str">
        <f t="shared" ca="1" si="20"/>
        <v>-</v>
      </c>
      <c r="AC44" s="8" t="str">
        <f t="shared" ca="1" si="20"/>
        <v>-</v>
      </c>
      <c r="AD44" s="8" t="str">
        <f t="shared" ca="1" si="20"/>
        <v>-</v>
      </c>
      <c r="AE44" s="8" t="str">
        <f t="shared" ca="1" si="20"/>
        <v>-</v>
      </c>
      <c r="AF44" s="8" t="str">
        <f t="shared" ca="1" si="20"/>
        <v>-</v>
      </c>
      <c r="AG44" s="8" t="str">
        <f t="shared" ca="1" si="20"/>
        <v>-</v>
      </c>
      <c r="AH44" s="8" t="str">
        <f t="shared" ca="1" si="20"/>
        <v>-</v>
      </c>
      <c r="AI44" s="8" t="str">
        <f t="shared" ca="1" si="20"/>
        <v>-</v>
      </c>
    </row>
    <row r="45" spans="1:35" x14ac:dyDescent="0.35">
      <c r="A45" s="5" t="s">
        <v>73</v>
      </c>
      <c r="B45" s="5" t="s">
        <v>74</v>
      </c>
      <c r="C45" s="11" t="str">
        <f t="shared" si="16"/>
        <v>BNA_mai23!</v>
      </c>
      <c r="D45" s="5" t="str">
        <f t="shared" si="3"/>
        <v>marche_barsaloghoBNA_mai23!</v>
      </c>
      <c r="E45" s="11">
        <f t="shared" si="17"/>
        <v>45047</v>
      </c>
      <c r="G45" s="8" t="str">
        <f t="shared" ca="1" si="18"/>
        <v>-</v>
      </c>
      <c r="H45" s="8" t="str">
        <f t="shared" ca="1" si="18"/>
        <v>-</v>
      </c>
      <c r="I45" s="8" t="str">
        <f t="shared" ca="1" si="18"/>
        <v>-</v>
      </c>
      <c r="J45" s="8" t="str">
        <f t="shared" ca="1" si="18"/>
        <v>-</v>
      </c>
      <c r="K45" s="8" t="str">
        <f t="shared" ca="1" si="18"/>
        <v>-</v>
      </c>
      <c r="L45" s="8" t="str">
        <f t="shared" ca="1" si="18"/>
        <v>-</v>
      </c>
      <c r="M45" s="8" t="str">
        <f t="shared" ca="1" si="18"/>
        <v>-</v>
      </c>
      <c r="N45" s="8" t="str">
        <f t="shared" ca="1" si="18"/>
        <v>-</v>
      </c>
      <c r="O45" s="8" t="str">
        <f t="shared" ca="1" si="18"/>
        <v>-</v>
      </c>
      <c r="P45" s="8" t="str">
        <f t="shared" ca="1" si="18"/>
        <v>-</v>
      </c>
      <c r="Q45" s="8" t="str">
        <f t="shared" ca="1" si="19"/>
        <v>-</v>
      </c>
      <c r="R45" s="8" t="str">
        <f t="shared" ca="1" si="19"/>
        <v>-</v>
      </c>
      <c r="S45" s="8" t="str">
        <f t="shared" ca="1" si="19"/>
        <v>-</v>
      </c>
      <c r="T45" s="8" t="str">
        <f t="shared" ca="1" si="19"/>
        <v>-</v>
      </c>
      <c r="U45" s="8" t="str">
        <f t="shared" ca="1" si="19"/>
        <v>-</v>
      </c>
      <c r="V45" s="8" t="str">
        <f t="shared" ca="1" si="19"/>
        <v>-</v>
      </c>
      <c r="W45" s="8" t="str">
        <f t="shared" ca="1" si="19"/>
        <v>-</v>
      </c>
      <c r="X45" s="8" t="str">
        <f t="shared" ca="1" si="19"/>
        <v>-</v>
      </c>
      <c r="Y45" s="8" t="str">
        <f t="shared" ca="1" si="19"/>
        <v>-</v>
      </c>
      <c r="Z45" s="8" t="str">
        <f t="shared" ca="1" si="19"/>
        <v>-</v>
      </c>
      <c r="AA45" s="8" t="str">
        <f t="shared" ca="1" si="20"/>
        <v>-</v>
      </c>
      <c r="AB45" s="8" t="str">
        <f t="shared" ca="1" si="20"/>
        <v>-</v>
      </c>
      <c r="AC45" s="8" t="str">
        <f t="shared" ca="1" si="20"/>
        <v>-</v>
      </c>
      <c r="AD45" s="8" t="str">
        <f t="shared" ca="1" si="20"/>
        <v>-</v>
      </c>
      <c r="AE45" s="8" t="str">
        <f t="shared" ca="1" si="20"/>
        <v>-</v>
      </c>
      <c r="AF45" s="8" t="str">
        <f t="shared" ca="1" si="20"/>
        <v>-</v>
      </c>
      <c r="AG45" s="8" t="str">
        <f t="shared" ca="1" si="20"/>
        <v>-</v>
      </c>
      <c r="AH45" s="8" t="str">
        <f t="shared" ca="1" si="20"/>
        <v>-</v>
      </c>
      <c r="AI45" s="8" t="str">
        <f t="shared" ca="1" si="20"/>
        <v>-</v>
      </c>
    </row>
    <row r="46" spans="1:35" x14ac:dyDescent="0.35">
      <c r="A46" s="5" t="s">
        <v>73</v>
      </c>
      <c r="B46" s="5" t="s">
        <v>74</v>
      </c>
      <c r="C46" s="11" t="str">
        <f t="shared" si="16"/>
        <v>BNA_juin23!</v>
      </c>
      <c r="D46" s="5" t="str">
        <f t="shared" si="3"/>
        <v>marche_barsaloghoBNA_juin23!</v>
      </c>
      <c r="E46" s="11">
        <f t="shared" si="17"/>
        <v>45078</v>
      </c>
      <c r="G46" s="8">
        <f t="shared" ca="1" si="18"/>
        <v>1150</v>
      </c>
      <c r="H46" s="8" t="str">
        <f t="shared" ca="1" si="18"/>
        <v>MC</v>
      </c>
      <c r="I46" s="8" t="str">
        <f t="shared" ca="1" si="18"/>
        <v>MC</v>
      </c>
      <c r="J46" s="8" t="str">
        <f t="shared" ca="1" si="18"/>
        <v>MC</v>
      </c>
      <c r="K46" s="8">
        <f t="shared" ca="1" si="18"/>
        <v>525</v>
      </c>
      <c r="L46" s="8">
        <f t="shared" ca="1" si="18"/>
        <v>5500</v>
      </c>
      <c r="M46" s="8">
        <f t="shared" ca="1" si="18"/>
        <v>16000</v>
      </c>
      <c r="N46" s="8">
        <f t="shared" ca="1" si="18"/>
        <v>1500</v>
      </c>
      <c r="O46" s="8">
        <f t="shared" ca="1" si="18"/>
        <v>2750</v>
      </c>
      <c r="P46" s="8" t="str">
        <f t="shared" ca="1" si="18"/>
        <v>MC</v>
      </c>
      <c r="Q46" s="8" t="str">
        <f t="shared" ca="1" si="19"/>
        <v>MC</v>
      </c>
      <c r="R46" s="8" t="str">
        <f t="shared" ca="1" si="19"/>
        <v>MC</v>
      </c>
      <c r="S46" s="8" t="str">
        <f t="shared" ca="1" si="19"/>
        <v>MC</v>
      </c>
      <c r="T46" s="8" t="str">
        <f t="shared" ca="1" si="19"/>
        <v>MC</v>
      </c>
      <c r="U46" s="8" t="str">
        <f t="shared" ca="1" si="19"/>
        <v>MC</v>
      </c>
      <c r="V46" s="8" t="str">
        <f t="shared" ca="1" si="19"/>
        <v>MC</v>
      </c>
      <c r="W46" s="8">
        <f t="shared" ca="1" si="19"/>
        <v>475</v>
      </c>
      <c r="X46" s="8" t="str">
        <f t="shared" ca="1" si="19"/>
        <v>MC</v>
      </c>
      <c r="Y46" s="8" t="str">
        <f t="shared" ca="1" si="19"/>
        <v>MC</v>
      </c>
      <c r="Z46" s="8" t="str">
        <f t="shared" ca="1" si="19"/>
        <v>MC</v>
      </c>
      <c r="AA46" s="8" t="str">
        <f t="shared" ca="1" si="20"/>
        <v>MC</v>
      </c>
      <c r="AB46" s="8" t="str">
        <f t="shared" ca="1" si="20"/>
        <v>MC</v>
      </c>
      <c r="AC46" s="8" t="str">
        <f t="shared" ca="1" si="20"/>
        <v>MC</v>
      </c>
      <c r="AD46" s="8" t="str">
        <f t="shared" ca="1" si="20"/>
        <v>MC</v>
      </c>
      <c r="AE46" s="8" t="str">
        <f t="shared" ca="1" si="20"/>
        <v>MC</v>
      </c>
      <c r="AF46" s="8">
        <f t="shared" ca="1" si="20"/>
        <v>1500</v>
      </c>
      <c r="AG46" s="8" t="str">
        <f t="shared" ca="1" si="20"/>
        <v>MC</v>
      </c>
      <c r="AH46" s="8" t="str">
        <f t="shared" ca="1" si="20"/>
        <v>MC</v>
      </c>
      <c r="AI46" s="8" t="str">
        <f t="shared" ca="1" si="20"/>
        <v>MC</v>
      </c>
    </row>
    <row r="47" spans="1:35" x14ac:dyDescent="0.35">
      <c r="A47" s="5" t="str">
        <f>A46</f>
        <v>centre_nord</v>
      </c>
      <c r="B47" s="5" t="str">
        <f>B46</f>
        <v>marche_barsalogho</v>
      </c>
      <c r="C47" s="11" t="str">
        <f t="shared" ref="C47:C52" si="21">C31</f>
        <v>BNA_juil23!</v>
      </c>
      <c r="D47" s="5" t="str">
        <f t="shared" si="3"/>
        <v>marche_barsaloghoBNA_juil23!</v>
      </c>
      <c r="E47" s="11">
        <f t="shared" ref="E47:E52" si="22">EDATE(E46,1)</f>
        <v>45108</v>
      </c>
      <c r="G47" s="8">
        <f t="shared" ca="1" si="18"/>
        <v>1000</v>
      </c>
      <c r="H47" s="8" t="str">
        <f t="shared" ca="1" si="18"/>
        <v>MC</v>
      </c>
      <c r="I47" s="8" t="str">
        <f t="shared" ca="1" si="18"/>
        <v>MC</v>
      </c>
      <c r="J47" s="8" t="str">
        <f t="shared" ca="1" si="18"/>
        <v>MC</v>
      </c>
      <c r="K47" s="8">
        <f t="shared" ca="1" si="18"/>
        <v>525</v>
      </c>
      <c r="L47" s="8">
        <f t="shared" ca="1" si="18"/>
        <v>6750</v>
      </c>
      <c r="M47" s="8">
        <f t="shared" ca="1" si="18"/>
        <v>9500</v>
      </c>
      <c r="N47" s="8">
        <f t="shared" ca="1" si="18"/>
        <v>1500</v>
      </c>
      <c r="O47" s="8">
        <f t="shared" ca="1" si="18"/>
        <v>3000</v>
      </c>
      <c r="P47" s="8" t="str">
        <f t="shared" ca="1" si="18"/>
        <v>MC</v>
      </c>
      <c r="Q47" s="8" t="str">
        <f t="shared" ca="1" si="19"/>
        <v>MC</v>
      </c>
      <c r="R47" s="8" t="str">
        <f t="shared" ca="1" si="19"/>
        <v>MC</v>
      </c>
      <c r="S47" s="8" t="str">
        <f t="shared" ca="1" si="19"/>
        <v>MC</v>
      </c>
      <c r="T47" s="8" t="str">
        <f t="shared" ca="1" si="19"/>
        <v>MC</v>
      </c>
      <c r="U47" s="8" t="str">
        <f t="shared" ca="1" si="19"/>
        <v>MC</v>
      </c>
      <c r="V47" s="8" t="str">
        <f t="shared" ca="1" si="19"/>
        <v>MC</v>
      </c>
      <c r="W47" s="8" t="str">
        <f t="shared" ca="1" si="19"/>
        <v>MC</v>
      </c>
      <c r="X47" s="8" t="str">
        <f t="shared" ca="1" si="19"/>
        <v>MC</v>
      </c>
      <c r="Y47" s="8" t="str">
        <f t="shared" ca="1" si="19"/>
        <v>MC</v>
      </c>
      <c r="Z47" s="8">
        <f t="shared" ca="1" si="19"/>
        <v>350</v>
      </c>
      <c r="AA47" s="8" t="str">
        <f t="shared" ca="1" si="20"/>
        <v>MC</v>
      </c>
      <c r="AB47" s="8" t="str">
        <f t="shared" ca="1" si="20"/>
        <v>MC</v>
      </c>
      <c r="AC47" s="8" t="str">
        <f t="shared" ca="1" si="20"/>
        <v>MC</v>
      </c>
      <c r="AD47" s="8" t="str">
        <f t="shared" ca="1" si="20"/>
        <v>MC</v>
      </c>
      <c r="AE47" s="8" t="str">
        <f t="shared" ca="1" si="20"/>
        <v>MC</v>
      </c>
      <c r="AF47" s="8">
        <f t="shared" ca="1" si="20"/>
        <v>1750</v>
      </c>
      <c r="AG47" s="8">
        <f t="shared" ca="1" si="20"/>
        <v>7500</v>
      </c>
      <c r="AH47" s="8" t="str">
        <f t="shared" ca="1" si="20"/>
        <v>MC</v>
      </c>
      <c r="AI47" s="8" t="str">
        <f t="shared" ca="1" si="20"/>
        <v>MC</v>
      </c>
    </row>
    <row r="48" spans="1:35" x14ac:dyDescent="0.35">
      <c r="A48" s="5" t="str">
        <f t="shared" ref="A48:A52" si="23">A47</f>
        <v>centre_nord</v>
      </c>
      <c r="B48" s="5" t="str">
        <f t="shared" ref="B48:B52" si="24">B47</f>
        <v>marche_barsalogho</v>
      </c>
      <c r="C48" s="11" t="str">
        <f t="shared" si="21"/>
        <v>BNA_aout23!</v>
      </c>
      <c r="D48" s="5" t="str">
        <f t="shared" si="3"/>
        <v>marche_barsaloghoBNA_aout23!</v>
      </c>
      <c r="E48" s="11">
        <f t="shared" si="22"/>
        <v>45139</v>
      </c>
      <c r="G48" s="8">
        <f t="shared" ca="1" si="18"/>
        <v>1350</v>
      </c>
      <c r="H48" s="8" t="str">
        <f t="shared" ca="1" si="18"/>
        <v>MC</v>
      </c>
      <c r="I48" s="8" t="str">
        <f t="shared" ca="1" si="18"/>
        <v>MC</v>
      </c>
      <c r="J48" s="8" t="str">
        <f t="shared" ca="1" si="18"/>
        <v>MC</v>
      </c>
      <c r="K48" s="8">
        <f t="shared" ca="1" si="18"/>
        <v>387.5</v>
      </c>
      <c r="L48" s="8">
        <f t="shared" ca="1" si="18"/>
        <v>6750</v>
      </c>
      <c r="M48" s="8" t="str">
        <f t="shared" ca="1" si="18"/>
        <v>MC</v>
      </c>
      <c r="N48" s="8" t="str">
        <f t="shared" ca="1" si="18"/>
        <v>MC</v>
      </c>
      <c r="O48" s="8">
        <f t="shared" ca="1" si="18"/>
        <v>2500</v>
      </c>
      <c r="P48" s="8" t="str">
        <f t="shared" ca="1" si="18"/>
        <v>MC</v>
      </c>
      <c r="Q48" s="8" t="str">
        <f t="shared" ca="1" si="19"/>
        <v>MC</v>
      </c>
      <c r="R48" s="8" t="str">
        <f t="shared" ca="1" si="19"/>
        <v>MC</v>
      </c>
      <c r="S48" s="8" t="str">
        <f t="shared" ca="1" si="19"/>
        <v>MC</v>
      </c>
      <c r="T48" s="8" t="str">
        <f t="shared" ca="1" si="19"/>
        <v>MC</v>
      </c>
      <c r="U48" s="8" t="str">
        <f t="shared" ca="1" si="19"/>
        <v>MC</v>
      </c>
      <c r="V48" s="8" t="str">
        <f t="shared" ca="1" si="19"/>
        <v>MC</v>
      </c>
      <c r="W48" s="8" t="str">
        <f t="shared" ca="1" si="19"/>
        <v>MC</v>
      </c>
      <c r="X48" s="8">
        <f t="shared" ca="1" si="19"/>
        <v>375</v>
      </c>
      <c r="Y48" s="8" t="str">
        <f t="shared" ca="1" si="19"/>
        <v>MC</v>
      </c>
      <c r="Z48" s="8" t="str">
        <f t="shared" ca="1" si="19"/>
        <v>MC</v>
      </c>
      <c r="AA48" s="8" t="str">
        <f t="shared" ca="1" si="20"/>
        <v>MC</v>
      </c>
      <c r="AB48" s="8" t="str">
        <f t="shared" ca="1" si="20"/>
        <v>MC</v>
      </c>
      <c r="AC48" s="8" t="str">
        <f t="shared" ca="1" si="20"/>
        <v>MC</v>
      </c>
      <c r="AD48" s="8" t="str">
        <f t="shared" ca="1" si="20"/>
        <v>MC</v>
      </c>
      <c r="AE48" s="8" t="str">
        <f t="shared" ca="1" si="20"/>
        <v>MC</v>
      </c>
      <c r="AF48" s="8">
        <f t="shared" ca="1" si="20"/>
        <v>2000</v>
      </c>
      <c r="AG48" s="8">
        <f t="shared" ca="1" si="20"/>
        <v>7875</v>
      </c>
      <c r="AH48" s="8" t="str">
        <f t="shared" ca="1" si="20"/>
        <v>MC</v>
      </c>
      <c r="AI48" s="8" t="str">
        <f t="shared" ca="1" si="20"/>
        <v>MC</v>
      </c>
    </row>
    <row r="49" spans="1:35" x14ac:dyDescent="0.35">
      <c r="A49" s="5" t="str">
        <f t="shared" si="23"/>
        <v>centre_nord</v>
      </c>
      <c r="B49" s="5" t="str">
        <f t="shared" si="24"/>
        <v>marche_barsalogho</v>
      </c>
      <c r="C49" s="11" t="str">
        <f t="shared" si="21"/>
        <v>BNA_sept23!</v>
      </c>
      <c r="D49" s="5" t="str">
        <f t="shared" si="3"/>
        <v>marche_barsaloghoBNA_sept23!</v>
      </c>
      <c r="E49" s="11">
        <f t="shared" si="22"/>
        <v>45170</v>
      </c>
      <c r="G49" s="8" t="str">
        <f t="shared" ca="1" si="18"/>
        <v/>
      </c>
      <c r="H49" s="8" t="str">
        <f t="shared" ca="1" si="18"/>
        <v/>
      </c>
      <c r="I49" s="8" t="str">
        <f t="shared" ca="1" si="18"/>
        <v/>
      </c>
      <c r="J49" s="8" t="str">
        <f t="shared" ca="1" si="18"/>
        <v/>
      </c>
      <c r="K49" s="8" t="str">
        <f t="shared" ca="1" si="18"/>
        <v/>
      </c>
      <c r="L49" s="8" t="str">
        <f t="shared" ca="1" si="18"/>
        <v/>
      </c>
      <c r="M49" s="8" t="str">
        <f t="shared" ca="1" si="18"/>
        <v/>
      </c>
      <c r="N49" s="8" t="str">
        <f t="shared" ca="1" si="18"/>
        <v/>
      </c>
      <c r="O49" s="8" t="str">
        <f t="shared" ca="1" si="18"/>
        <v/>
      </c>
      <c r="P49" s="8" t="str">
        <f t="shared" ca="1" si="18"/>
        <v/>
      </c>
      <c r="Q49" s="8" t="str">
        <f t="shared" ca="1" si="19"/>
        <v/>
      </c>
      <c r="R49" s="8" t="str">
        <f t="shared" ca="1" si="19"/>
        <v/>
      </c>
      <c r="S49" s="8" t="str">
        <f t="shared" ca="1" si="19"/>
        <v/>
      </c>
      <c r="T49" s="8" t="str">
        <f t="shared" ca="1" si="19"/>
        <v/>
      </c>
      <c r="U49" s="8" t="str">
        <f t="shared" ca="1" si="19"/>
        <v/>
      </c>
      <c r="V49" s="8" t="str">
        <f t="shared" ca="1" si="19"/>
        <v/>
      </c>
      <c r="W49" s="8" t="str">
        <f t="shared" ca="1" si="19"/>
        <v/>
      </c>
      <c r="X49" s="8" t="str">
        <f t="shared" ca="1" si="19"/>
        <v/>
      </c>
      <c r="Y49" s="8" t="str">
        <f t="shared" ca="1" si="19"/>
        <v/>
      </c>
      <c r="Z49" s="8" t="str">
        <f t="shared" ca="1" si="19"/>
        <v/>
      </c>
      <c r="AA49" s="8" t="str">
        <f t="shared" ca="1" si="20"/>
        <v/>
      </c>
      <c r="AB49" s="8" t="str">
        <f t="shared" ca="1" si="20"/>
        <v/>
      </c>
      <c r="AC49" s="8" t="str">
        <f t="shared" ca="1" si="20"/>
        <v/>
      </c>
      <c r="AD49" s="8" t="str">
        <f t="shared" ca="1" si="20"/>
        <v/>
      </c>
      <c r="AE49" s="8" t="str">
        <f t="shared" ca="1" si="20"/>
        <v/>
      </c>
      <c r="AF49" s="8" t="str">
        <f t="shared" ca="1" si="20"/>
        <v/>
      </c>
      <c r="AG49" s="8" t="str">
        <f t="shared" ca="1" si="20"/>
        <v/>
      </c>
      <c r="AH49" s="8" t="str">
        <f t="shared" ca="1" si="20"/>
        <v/>
      </c>
      <c r="AI49" s="8" t="str">
        <f t="shared" ca="1" si="20"/>
        <v/>
      </c>
    </row>
    <row r="50" spans="1:35" x14ac:dyDescent="0.35">
      <c r="A50" s="5" t="str">
        <f t="shared" si="23"/>
        <v>centre_nord</v>
      </c>
      <c r="B50" s="5" t="str">
        <f t="shared" si="24"/>
        <v>marche_barsalogho</v>
      </c>
      <c r="C50" s="11" t="str">
        <f t="shared" si="21"/>
        <v>BNA_oct23!</v>
      </c>
      <c r="D50" s="5" t="str">
        <f t="shared" si="3"/>
        <v>marche_barsaloghoBNA_oct23!</v>
      </c>
      <c r="E50" s="11">
        <f t="shared" si="22"/>
        <v>45200</v>
      </c>
      <c r="G50" s="8" t="str">
        <f t="shared" ca="1" si="18"/>
        <v/>
      </c>
      <c r="H50" s="8" t="str">
        <f t="shared" ca="1" si="18"/>
        <v/>
      </c>
      <c r="I50" s="8" t="str">
        <f t="shared" ca="1" si="18"/>
        <v/>
      </c>
      <c r="J50" s="8" t="str">
        <f t="shared" ca="1" si="18"/>
        <v/>
      </c>
      <c r="K50" s="8" t="str">
        <f t="shared" ca="1" si="18"/>
        <v/>
      </c>
      <c r="L50" s="8" t="str">
        <f t="shared" ca="1" si="18"/>
        <v/>
      </c>
      <c r="M50" s="8" t="str">
        <f t="shared" ca="1" si="18"/>
        <v/>
      </c>
      <c r="N50" s="8" t="str">
        <f t="shared" ca="1" si="18"/>
        <v/>
      </c>
      <c r="O50" s="8" t="str">
        <f t="shared" ca="1" si="18"/>
        <v/>
      </c>
      <c r="P50" s="8" t="str">
        <f t="shared" ca="1" si="18"/>
        <v/>
      </c>
      <c r="Q50" s="8" t="str">
        <f t="shared" ca="1" si="19"/>
        <v/>
      </c>
      <c r="R50" s="8" t="str">
        <f t="shared" ca="1" si="19"/>
        <v/>
      </c>
      <c r="S50" s="8" t="str">
        <f t="shared" ca="1" si="19"/>
        <v/>
      </c>
      <c r="T50" s="8" t="str">
        <f t="shared" ca="1" si="19"/>
        <v/>
      </c>
      <c r="U50" s="8" t="str">
        <f t="shared" ca="1" si="19"/>
        <v/>
      </c>
      <c r="V50" s="8" t="str">
        <f t="shared" ca="1" si="19"/>
        <v/>
      </c>
      <c r="W50" s="8" t="str">
        <f t="shared" ca="1" si="19"/>
        <v/>
      </c>
      <c r="X50" s="8" t="str">
        <f t="shared" ca="1" si="19"/>
        <v/>
      </c>
      <c r="Y50" s="8" t="str">
        <f t="shared" ca="1" si="19"/>
        <v/>
      </c>
      <c r="Z50" s="8" t="str">
        <f t="shared" ca="1" si="19"/>
        <v/>
      </c>
      <c r="AA50" s="8" t="str">
        <f t="shared" ca="1" si="20"/>
        <v/>
      </c>
      <c r="AB50" s="8" t="str">
        <f t="shared" ca="1" si="20"/>
        <v/>
      </c>
      <c r="AC50" s="8" t="str">
        <f t="shared" ca="1" si="20"/>
        <v/>
      </c>
      <c r="AD50" s="8" t="str">
        <f t="shared" ca="1" si="20"/>
        <v/>
      </c>
      <c r="AE50" s="8" t="str">
        <f t="shared" ca="1" si="20"/>
        <v/>
      </c>
      <c r="AF50" s="8" t="str">
        <f t="shared" ca="1" si="20"/>
        <v/>
      </c>
      <c r="AG50" s="8" t="str">
        <f t="shared" ca="1" si="20"/>
        <v/>
      </c>
      <c r="AH50" s="8" t="str">
        <f t="shared" ca="1" si="20"/>
        <v/>
      </c>
      <c r="AI50" s="8" t="str">
        <f t="shared" ca="1" si="20"/>
        <v/>
      </c>
    </row>
    <row r="51" spans="1:35" x14ac:dyDescent="0.35">
      <c r="A51" s="5" t="str">
        <f t="shared" si="23"/>
        <v>centre_nord</v>
      </c>
      <c r="B51" s="5" t="str">
        <f t="shared" si="24"/>
        <v>marche_barsalogho</v>
      </c>
      <c r="C51" s="11" t="str">
        <f t="shared" si="21"/>
        <v>BNA_nov23!</v>
      </c>
      <c r="D51" s="5" t="str">
        <f t="shared" si="3"/>
        <v>marche_barsaloghoBNA_nov23!</v>
      </c>
      <c r="E51" s="11">
        <f t="shared" si="22"/>
        <v>45231</v>
      </c>
      <c r="G51" s="8" t="str">
        <f t="shared" ca="1" si="18"/>
        <v/>
      </c>
      <c r="H51" s="8" t="str">
        <f t="shared" ca="1" si="18"/>
        <v/>
      </c>
      <c r="I51" s="8" t="str">
        <f t="shared" ca="1" si="18"/>
        <v/>
      </c>
      <c r="J51" s="8" t="str">
        <f t="shared" ca="1" si="18"/>
        <v/>
      </c>
      <c r="K51" s="8" t="str">
        <f t="shared" ca="1" si="18"/>
        <v/>
      </c>
      <c r="L51" s="8" t="str">
        <f t="shared" ca="1" si="18"/>
        <v/>
      </c>
      <c r="M51" s="8" t="str">
        <f t="shared" ca="1" si="18"/>
        <v/>
      </c>
      <c r="N51" s="8" t="str">
        <f t="shared" ca="1" si="18"/>
        <v/>
      </c>
      <c r="O51" s="8" t="str">
        <f t="shared" ca="1" si="18"/>
        <v/>
      </c>
      <c r="P51" s="8" t="str">
        <f t="shared" ca="1" si="18"/>
        <v/>
      </c>
      <c r="Q51" s="8" t="str">
        <f t="shared" ca="1" si="19"/>
        <v/>
      </c>
      <c r="R51" s="8" t="str">
        <f t="shared" ca="1" si="19"/>
        <v/>
      </c>
      <c r="S51" s="8" t="str">
        <f t="shared" ca="1" si="19"/>
        <v/>
      </c>
      <c r="T51" s="8" t="str">
        <f t="shared" ca="1" si="19"/>
        <v/>
      </c>
      <c r="U51" s="8" t="str">
        <f t="shared" ca="1" si="19"/>
        <v/>
      </c>
      <c r="V51" s="8" t="str">
        <f t="shared" ca="1" si="19"/>
        <v/>
      </c>
      <c r="W51" s="8" t="str">
        <f t="shared" ca="1" si="19"/>
        <v/>
      </c>
      <c r="X51" s="8" t="str">
        <f t="shared" ca="1" si="19"/>
        <v/>
      </c>
      <c r="Y51" s="8" t="str">
        <f t="shared" ca="1" si="19"/>
        <v/>
      </c>
      <c r="Z51" s="8" t="str">
        <f t="shared" ca="1" si="19"/>
        <v/>
      </c>
      <c r="AA51" s="8" t="str">
        <f t="shared" ca="1" si="20"/>
        <v/>
      </c>
      <c r="AB51" s="8" t="str">
        <f t="shared" ca="1" si="20"/>
        <v/>
      </c>
      <c r="AC51" s="8" t="str">
        <f t="shared" ca="1" si="20"/>
        <v/>
      </c>
      <c r="AD51" s="8" t="str">
        <f t="shared" ca="1" si="20"/>
        <v/>
      </c>
      <c r="AE51" s="8" t="str">
        <f t="shared" ca="1" si="20"/>
        <v/>
      </c>
      <c r="AF51" s="8" t="str">
        <f t="shared" ca="1" si="20"/>
        <v/>
      </c>
      <c r="AG51" s="8" t="str">
        <f t="shared" ca="1" si="20"/>
        <v/>
      </c>
      <c r="AH51" s="8" t="str">
        <f t="shared" ca="1" si="20"/>
        <v/>
      </c>
      <c r="AI51" s="8" t="str">
        <f t="shared" ca="1" si="20"/>
        <v/>
      </c>
    </row>
    <row r="52" spans="1:35" x14ac:dyDescent="0.35">
      <c r="A52" s="5" t="str">
        <f t="shared" si="23"/>
        <v>centre_nord</v>
      </c>
      <c r="B52" s="5" t="str">
        <f t="shared" si="24"/>
        <v>marche_barsalogho</v>
      </c>
      <c r="C52" s="11" t="str">
        <f t="shared" si="21"/>
        <v>BNA_dec23!</v>
      </c>
      <c r="D52" s="5" t="str">
        <f t="shared" si="3"/>
        <v>marche_barsaloghoBNA_dec23!</v>
      </c>
      <c r="E52" s="11">
        <f t="shared" si="22"/>
        <v>45261</v>
      </c>
      <c r="G52" s="8" t="str">
        <f t="shared" ca="1" si="18"/>
        <v/>
      </c>
      <c r="H52" s="8" t="str">
        <f t="shared" ca="1" si="18"/>
        <v/>
      </c>
      <c r="I52" s="8" t="str">
        <f t="shared" ca="1" si="18"/>
        <v/>
      </c>
      <c r="J52" s="8" t="str">
        <f t="shared" ca="1" si="18"/>
        <v/>
      </c>
      <c r="K52" s="8" t="str">
        <f t="shared" ca="1" si="18"/>
        <v/>
      </c>
      <c r="L52" s="8" t="str">
        <f t="shared" ca="1" si="18"/>
        <v/>
      </c>
      <c r="M52" s="8" t="str">
        <f t="shared" ca="1" si="18"/>
        <v/>
      </c>
      <c r="N52" s="8" t="str">
        <f t="shared" ca="1" si="18"/>
        <v/>
      </c>
      <c r="O52" s="8" t="str">
        <f t="shared" ca="1" si="18"/>
        <v/>
      </c>
      <c r="P52" s="8" t="str">
        <f t="shared" ca="1" si="18"/>
        <v/>
      </c>
      <c r="Q52" s="8" t="str">
        <f t="shared" ca="1" si="19"/>
        <v/>
      </c>
      <c r="R52" s="8" t="str">
        <f t="shared" ca="1" si="19"/>
        <v/>
      </c>
      <c r="S52" s="8" t="str">
        <f t="shared" ca="1" si="19"/>
        <v/>
      </c>
      <c r="T52" s="8" t="str">
        <f t="shared" ca="1" si="19"/>
        <v/>
      </c>
      <c r="U52" s="8" t="str">
        <f t="shared" ca="1" si="19"/>
        <v/>
      </c>
      <c r="V52" s="8" t="str">
        <f t="shared" ca="1" si="19"/>
        <v/>
      </c>
      <c r="W52" s="8" t="str">
        <f t="shared" ca="1" si="19"/>
        <v/>
      </c>
      <c r="X52" s="8" t="str">
        <f t="shared" ca="1" si="19"/>
        <v/>
      </c>
      <c r="Y52" s="8" t="str">
        <f t="shared" ca="1" si="19"/>
        <v/>
      </c>
      <c r="Z52" s="8" t="str">
        <f t="shared" ca="1" si="19"/>
        <v/>
      </c>
      <c r="AA52" s="8" t="str">
        <f t="shared" ca="1" si="20"/>
        <v/>
      </c>
      <c r="AB52" s="8" t="str">
        <f t="shared" ca="1" si="20"/>
        <v/>
      </c>
      <c r="AC52" s="8" t="str">
        <f t="shared" ca="1" si="20"/>
        <v/>
      </c>
      <c r="AD52" s="8" t="str">
        <f t="shared" ca="1" si="20"/>
        <v/>
      </c>
      <c r="AE52" s="8" t="str">
        <f t="shared" ca="1" si="20"/>
        <v/>
      </c>
      <c r="AF52" s="8" t="str">
        <f t="shared" ca="1" si="20"/>
        <v/>
      </c>
      <c r="AG52" s="8" t="str">
        <f t="shared" ca="1" si="20"/>
        <v/>
      </c>
      <c r="AH52" s="8" t="str">
        <f t="shared" ca="1" si="20"/>
        <v/>
      </c>
      <c r="AI52" s="8" t="str">
        <f t="shared" ca="1" si="20"/>
        <v/>
      </c>
    </row>
    <row r="53" spans="1:35" x14ac:dyDescent="0.35">
      <c r="C53" s="11"/>
      <c r="E53" s="11"/>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row>
    <row r="54" spans="1:35" x14ac:dyDescent="0.35">
      <c r="D54" s="5" t="str">
        <f t="shared" si="3"/>
        <v/>
      </c>
      <c r="E54" s="5" t="s">
        <v>76</v>
      </c>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row>
    <row r="55" spans="1:35" x14ac:dyDescent="0.35">
      <c r="A55" s="5" t="s">
        <v>73</v>
      </c>
      <c r="B55" s="5" t="s">
        <v>77</v>
      </c>
      <c r="C55" s="11" t="str">
        <f t="shared" ref="C55:C62" si="25">C39</f>
        <v>BNA_nov22!</v>
      </c>
      <c r="D55" s="5" t="str">
        <f t="shared" si="3"/>
        <v>marche_boussoumaBNA_nov22!</v>
      </c>
      <c r="E55" s="11">
        <f t="shared" ref="E55:E62" si="26">E39</f>
        <v>44866</v>
      </c>
      <c r="G55" s="8">
        <f t="shared" ref="G55:P68" ca="1" si="27">IFERROR(VLOOKUP($B55,INDIRECT($C55&amp;$A$1),MATCH(G$4,INDIRECT($C55&amp;"$B$7:$BZ$7"),0),FALSE),"")</f>
        <v>1050</v>
      </c>
      <c r="H55" s="8">
        <f t="shared" ca="1" si="27"/>
        <v>750</v>
      </c>
      <c r="I55" s="8">
        <f t="shared" ca="1" si="27"/>
        <v>1000</v>
      </c>
      <c r="J55" s="8">
        <f t="shared" ca="1" si="27"/>
        <v>400</v>
      </c>
      <c r="K55" s="8">
        <f t="shared" ca="1" si="27"/>
        <v>250</v>
      </c>
      <c r="L55" s="8">
        <f t="shared" ca="1" si="27"/>
        <v>6000</v>
      </c>
      <c r="M55" s="8">
        <f t="shared" ca="1" si="27"/>
        <v>6000</v>
      </c>
      <c r="N55" s="8">
        <f t="shared" ca="1" si="27"/>
        <v>1500</v>
      </c>
      <c r="O55" s="8">
        <f t="shared" ca="1" si="27"/>
        <v>1500</v>
      </c>
      <c r="P55" s="8">
        <f t="shared" ca="1" si="27"/>
        <v>8000</v>
      </c>
      <c r="Q55" s="8">
        <f t="shared" ref="Q55:Z68" ca="1" si="28">IFERROR(VLOOKUP($B55,INDIRECT($C55&amp;$A$1),MATCH(Q$4,INDIRECT($C55&amp;"$B$7:$BZ$7"),0),FALSE),"")</f>
        <v>100</v>
      </c>
      <c r="R55" s="8" t="str">
        <f t="shared" ca="1" si="28"/>
        <v>MC</v>
      </c>
      <c r="S55" s="8">
        <f t="shared" ca="1" si="28"/>
        <v>27500</v>
      </c>
      <c r="T55" s="8">
        <f t="shared" ca="1" si="28"/>
        <v>35000</v>
      </c>
      <c r="U55" s="8">
        <f t="shared" ca="1" si="28"/>
        <v>6000</v>
      </c>
      <c r="V55" s="8">
        <f t="shared" ca="1" si="28"/>
        <v>5000</v>
      </c>
      <c r="W55" s="8">
        <f t="shared" ca="1" si="28"/>
        <v>300</v>
      </c>
      <c r="X55" s="8">
        <f t="shared" ca="1" si="28"/>
        <v>125</v>
      </c>
      <c r="Y55" s="8">
        <f t="shared" ca="1" si="28"/>
        <v>400</v>
      </c>
      <c r="Z55" s="8">
        <f t="shared" ca="1" si="28"/>
        <v>500</v>
      </c>
      <c r="AA55" s="8">
        <f t="shared" ref="AA55:AI68" ca="1" si="29">IFERROR(VLOOKUP($B55,INDIRECT($C55&amp;$A$1),MATCH(AA$4,INDIRECT($C55&amp;"$B$7:$BZ$7"),0),FALSE),"")</f>
        <v>1025</v>
      </c>
      <c r="AB55" s="8">
        <f t="shared" ca="1" si="29"/>
        <v>1500</v>
      </c>
      <c r="AC55" s="8">
        <f t="shared" ca="1" si="29"/>
        <v>3500</v>
      </c>
      <c r="AD55" s="8">
        <f t="shared" ca="1" si="29"/>
        <v>2000</v>
      </c>
      <c r="AE55" s="8">
        <f t="shared" ca="1" si="29"/>
        <v>2000</v>
      </c>
      <c r="AF55" s="8">
        <f t="shared" ca="1" si="29"/>
        <v>700</v>
      </c>
      <c r="AG55" s="8">
        <f t="shared" ca="1" si="29"/>
        <v>4000</v>
      </c>
      <c r="AH55" s="8">
        <f t="shared" ca="1" si="29"/>
        <v>500</v>
      </c>
      <c r="AI55" s="8" t="str">
        <f t="shared" ca="1" si="29"/>
        <v>MC</v>
      </c>
    </row>
    <row r="56" spans="1:35" x14ac:dyDescent="0.35">
      <c r="A56" s="5" t="s">
        <v>73</v>
      </c>
      <c r="B56" s="5" t="s">
        <v>77</v>
      </c>
      <c r="C56" s="11" t="str">
        <f t="shared" si="25"/>
        <v>BNA_dec22!</v>
      </c>
      <c r="D56" s="5" t="str">
        <f t="shared" si="3"/>
        <v>marche_boussoumaBNA_dec22!</v>
      </c>
      <c r="E56" s="11">
        <f t="shared" si="26"/>
        <v>44896</v>
      </c>
      <c r="G56" s="8">
        <f t="shared" ca="1" si="27"/>
        <v>1125</v>
      </c>
      <c r="H56" s="8">
        <f t="shared" ca="1" si="27"/>
        <v>775</v>
      </c>
      <c r="I56" s="8">
        <f t="shared" ca="1" si="27"/>
        <v>1075</v>
      </c>
      <c r="J56" s="8">
        <f t="shared" ca="1" si="27"/>
        <v>562.5</v>
      </c>
      <c r="K56" s="8">
        <f t="shared" ca="1" si="27"/>
        <v>300</v>
      </c>
      <c r="L56" s="8">
        <f t="shared" ca="1" si="27"/>
        <v>6125</v>
      </c>
      <c r="M56" s="8">
        <f t="shared" ca="1" si="27"/>
        <v>4875</v>
      </c>
      <c r="N56" s="8">
        <f t="shared" ca="1" si="27"/>
        <v>2050</v>
      </c>
      <c r="O56" s="8">
        <f t="shared" ca="1" si="27"/>
        <v>1775</v>
      </c>
      <c r="P56" s="8">
        <f t="shared" ca="1" si="27"/>
        <v>8250</v>
      </c>
      <c r="Q56" s="8">
        <f t="shared" ca="1" si="28"/>
        <v>100</v>
      </c>
      <c r="R56" s="8" t="str">
        <f t="shared" ca="1" si="28"/>
        <v>MC</v>
      </c>
      <c r="S56" s="8">
        <f t="shared" ca="1" si="28"/>
        <v>27000</v>
      </c>
      <c r="T56" s="8">
        <f t="shared" ca="1" si="28"/>
        <v>45000</v>
      </c>
      <c r="U56" s="8">
        <f t="shared" ca="1" si="28"/>
        <v>6250</v>
      </c>
      <c r="V56" s="8">
        <f t="shared" ca="1" si="28"/>
        <v>5125</v>
      </c>
      <c r="W56" s="8">
        <f t="shared" ca="1" si="28"/>
        <v>325</v>
      </c>
      <c r="X56" s="8">
        <f t="shared" ca="1" si="28"/>
        <v>137.5</v>
      </c>
      <c r="Y56" s="8">
        <f t="shared" ca="1" si="28"/>
        <v>437.5</v>
      </c>
      <c r="Z56" s="8">
        <f t="shared" ca="1" si="28"/>
        <v>500</v>
      </c>
      <c r="AA56" s="8">
        <f t="shared" ca="1" si="29"/>
        <v>1050</v>
      </c>
      <c r="AB56" s="8">
        <f t="shared" ca="1" si="29"/>
        <v>1750</v>
      </c>
      <c r="AC56" s="8">
        <f t="shared" ca="1" si="29"/>
        <v>3625</v>
      </c>
      <c r="AD56" s="8">
        <f t="shared" ca="1" si="29"/>
        <v>2500</v>
      </c>
      <c r="AE56" s="8">
        <f t="shared" ca="1" si="29"/>
        <v>2500</v>
      </c>
      <c r="AF56" s="8">
        <f t="shared" ca="1" si="29"/>
        <v>2225</v>
      </c>
      <c r="AG56" s="8">
        <f t="shared" ca="1" si="29"/>
        <v>2125</v>
      </c>
      <c r="AH56" s="8">
        <f t="shared" ca="1" si="29"/>
        <v>350</v>
      </c>
      <c r="AI56" s="8">
        <f t="shared" ca="1" si="29"/>
        <v>500</v>
      </c>
    </row>
    <row r="57" spans="1:35" x14ac:dyDescent="0.35">
      <c r="A57" s="5" t="s">
        <v>73</v>
      </c>
      <c r="B57" s="5" t="s">
        <v>77</v>
      </c>
      <c r="C57" s="11" t="str">
        <f t="shared" si="25"/>
        <v>BNA_jan23!</v>
      </c>
      <c r="D57" s="5" t="str">
        <f t="shared" si="3"/>
        <v>marche_boussoumaBNA_jan23!</v>
      </c>
      <c r="E57" s="11">
        <f t="shared" si="26"/>
        <v>44927</v>
      </c>
      <c r="G57" s="8">
        <f t="shared" ca="1" si="27"/>
        <v>1125</v>
      </c>
      <c r="H57" s="8">
        <f t="shared" ca="1" si="27"/>
        <v>775</v>
      </c>
      <c r="I57" s="8">
        <f t="shared" ca="1" si="27"/>
        <v>1050</v>
      </c>
      <c r="J57" s="8">
        <f t="shared" ca="1" si="27"/>
        <v>500</v>
      </c>
      <c r="K57" s="8">
        <f t="shared" ca="1" si="27"/>
        <v>262.5</v>
      </c>
      <c r="L57" s="8">
        <f t="shared" ca="1" si="27"/>
        <v>6375</v>
      </c>
      <c r="M57" s="8">
        <f t="shared" ca="1" si="27"/>
        <v>9000</v>
      </c>
      <c r="N57" s="8">
        <f t="shared" ca="1" si="27"/>
        <v>2000</v>
      </c>
      <c r="O57" s="8">
        <f t="shared" ca="1" si="27"/>
        <v>1725</v>
      </c>
      <c r="P57" s="8">
        <f t="shared" ca="1" si="27"/>
        <v>8875</v>
      </c>
      <c r="Q57" s="8">
        <f t="shared" ca="1" si="28"/>
        <v>100</v>
      </c>
      <c r="R57" s="8" t="str">
        <f t="shared" ca="1" si="28"/>
        <v>MC</v>
      </c>
      <c r="S57" s="8">
        <f t="shared" ca="1" si="28"/>
        <v>27250</v>
      </c>
      <c r="T57" s="8">
        <f t="shared" ca="1" si="28"/>
        <v>46300</v>
      </c>
      <c r="U57" s="8">
        <f t="shared" ca="1" si="28"/>
        <v>6000</v>
      </c>
      <c r="V57" s="8">
        <f t="shared" ca="1" si="28"/>
        <v>5000</v>
      </c>
      <c r="W57" s="8">
        <f t="shared" ca="1" si="28"/>
        <v>350</v>
      </c>
      <c r="X57" s="8">
        <f t="shared" ca="1" si="28"/>
        <v>137.5</v>
      </c>
      <c r="Y57" s="8">
        <f t="shared" ca="1" si="28"/>
        <v>300</v>
      </c>
      <c r="Z57" s="8">
        <f t="shared" ca="1" si="28"/>
        <v>575</v>
      </c>
      <c r="AA57" s="8">
        <f t="shared" ca="1" si="29"/>
        <v>1100</v>
      </c>
      <c r="AB57" s="8">
        <f t="shared" ca="1" si="29"/>
        <v>1675</v>
      </c>
      <c r="AC57" s="8">
        <f t="shared" ca="1" si="29"/>
        <v>4125</v>
      </c>
      <c r="AD57" s="8">
        <f t="shared" ca="1" si="29"/>
        <v>2750</v>
      </c>
      <c r="AE57" s="8">
        <f t="shared" ca="1" si="29"/>
        <v>2500</v>
      </c>
      <c r="AF57" s="8">
        <f t="shared" ca="1" si="29"/>
        <v>2125</v>
      </c>
      <c r="AG57" s="8">
        <f t="shared" ca="1" si="29"/>
        <v>6000</v>
      </c>
      <c r="AH57" s="8">
        <f t="shared" ca="1" si="29"/>
        <v>300</v>
      </c>
      <c r="AI57" s="8">
        <f t="shared" ca="1" si="29"/>
        <v>500</v>
      </c>
    </row>
    <row r="58" spans="1:35" x14ac:dyDescent="0.35">
      <c r="A58" s="5" t="s">
        <v>73</v>
      </c>
      <c r="B58" s="5" t="s">
        <v>77</v>
      </c>
      <c r="C58" s="11" t="str">
        <f t="shared" si="25"/>
        <v>BNA_fev23!</v>
      </c>
      <c r="D58" s="5" t="str">
        <f t="shared" si="3"/>
        <v>marche_boussoumaBNA_fev23!</v>
      </c>
      <c r="E58" s="11">
        <f t="shared" si="26"/>
        <v>44958</v>
      </c>
      <c r="G58" s="8">
        <f t="shared" ca="1" si="27"/>
        <v>1100</v>
      </c>
      <c r="H58" s="8">
        <f t="shared" ca="1" si="27"/>
        <v>800</v>
      </c>
      <c r="I58" s="8">
        <f t="shared" ca="1" si="27"/>
        <v>1000</v>
      </c>
      <c r="J58" s="8">
        <f t="shared" ca="1" si="27"/>
        <v>500</v>
      </c>
      <c r="K58" s="8">
        <f t="shared" ca="1" si="27"/>
        <v>250</v>
      </c>
      <c r="L58" s="8">
        <f t="shared" ca="1" si="27"/>
        <v>6000</v>
      </c>
      <c r="M58" s="8">
        <f t="shared" ca="1" si="27"/>
        <v>9000</v>
      </c>
      <c r="N58" s="8">
        <f t="shared" ca="1" si="27"/>
        <v>2000</v>
      </c>
      <c r="O58" s="8">
        <f t="shared" ca="1" si="27"/>
        <v>1750</v>
      </c>
      <c r="P58" s="8">
        <f t="shared" ca="1" si="27"/>
        <v>8250</v>
      </c>
      <c r="Q58" s="8">
        <f t="shared" ca="1" si="28"/>
        <v>100</v>
      </c>
      <c r="R58" s="8" t="str">
        <f t="shared" ca="1" si="28"/>
        <v>MC</v>
      </c>
      <c r="S58" s="8">
        <f t="shared" ca="1" si="28"/>
        <v>27500</v>
      </c>
      <c r="T58" s="8">
        <f t="shared" ca="1" si="28"/>
        <v>45000</v>
      </c>
      <c r="U58" s="8">
        <f t="shared" ca="1" si="28"/>
        <v>6000</v>
      </c>
      <c r="V58" s="8">
        <f t="shared" ca="1" si="28"/>
        <v>5000</v>
      </c>
      <c r="W58" s="8">
        <f t="shared" ca="1" si="28"/>
        <v>300</v>
      </c>
      <c r="X58" s="8">
        <f t="shared" ca="1" si="28"/>
        <v>137.5</v>
      </c>
      <c r="Y58" s="8">
        <f t="shared" ca="1" si="28"/>
        <v>300</v>
      </c>
      <c r="Z58" s="8">
        <f t="shared" ca="1" si="28"/>
        <v>500</v>
      </c>
      <c r="AA58" s="8">
        <f t="shared" ca="1" si="29"/>
        <v>1000</v>
      </c>
      <c r="AB58" s="8">
        <f t="shared" ca="1" si="29"/>
        <v>1500</v>
      </c>
      <c r="AC58" s="8">
        <f t="shared" ca="1" si="29"/>
        <v>3500</v>
      </c>
      <c r="AD58" s="8">
        <f t="shared" ca="1" si="29"/>
        <v>2000</v>
      </c>
      <c r="AE58" s="8">
        <f t="shared" ca="1" si="29"/>
        <v>2000</v>
      </c>
      <c r="AF58" s="8">
        <f t="shared" ca="1" si="29"/>
        <v>2000</v>
      </c>
      <c r="AG58" s="8">
        <f t="shared" ca="1" si="29"/>
        <v>3000</v>
      </c>
      <c r="AH58" s="8">
        <f t="shared" ca="1" si="29"/>
        <v>300</v>
      </c>
      <c r="AI58" s="8">
        <f t="shared" ca="1" si="29"/>
        <v>500</v>
      </c>
    </row>
    <row r="59" spans="1:35" x14ac:dyDescent="0.35">
      <c r="A59" s="5" t="s">
        <v>73</v>
      </c>
      <c r="B59" s="5" t="s">
        <v>77</v>
      </c>
      <c r="C59" s="11" t="str">
        <f t="shared" si="25"/>
        <v>BNA_mar23!</v>
      </c>
      <c r="D59" s="5" t="str">
        <f t="shared" si="3"/>
        <v>marche_boussoumaBNA_mar23!</v>
      </c>
      <c r="E59" s="11">
        <f t="shared" si="26"/>
        <v>44986</v>
      </c>
      <c r="G59" s="8">
        <f t="shared" ca="1" si="27"/>
        <v>1000</v>
      </c>
      <c r="H59" s="8">
        <f t="shared" ca="1" si="27"/>
        <v>1000</v>
      </c>
      <c r="I59" s="8" t="str">
        <f t="shared" ca="1" si="27"/>
        <v>MC</v>
      </c>
      <c r="J59" s="8">
        <f t="shared" ca="1" si="27"/>
        <v>525</v>
      </c>
      <c r="K59" s="8">
        <f t="shared" ca="1" si="27"/>
        <v>300</v>
      </c>
      <c r="L59" s="8">
        <f t="shared" ca="1" si="27"/>
        <v>4250</v>
      </c>
      <c r="M59" s="8">
        <f t="shared" ca="1" si="27"/>
        <v>4500</v>
      </c>
      <c r="N59" s="8">
        <f t="shared" ca="1" si="27"/>
        <v>1000</v>
      </c>
      <c r="O59" s="8">
        <f t="shared" ca="1" si="27"/>
        <v>1500</v>
      </c>
      <c r="P59" s="8">
        <f t="shared" ca="1" si="27"/>
        <v>7000</v>
      </c>
      <c r="Q59" s="8">
        <f t="shared" ca="1" si="28"/>
        <v>100</v>
      </c>
      <c r="R59" s="8" t="str">
        <f t="shared" ca="1" si="28"/>
        <v>MC</v>
      </c>
      <c r="S59" s="8">
        <f t="shared" ca="1" si="28"/>
        <v>27500</v>
      </c>
      <c r="T59" s="8">
        <f t="shared" ca="1" si="28"/>
        <v>45000</v>
      </c>
      <c r="U59" s="8">
        <f t="shared" ca="1" si="28"/>
        <v>6500</v>
      </c>
      <c r="V59" s="8">
        <f t="shared" ca="1" si="28"/>
        <v>4500</v>
      </c>
      <c r="W59" s="8">
        <f t="shared" ca="1" si="28"/>
        <v>325</v>
      </c>
      <c r="X59" s="8">
        <f t="shared" ca="1" si="28"/>
        <v>175</v>
      </c>
      <c r="Y59" s="8">
        <f t="shared" ca="1" si="28"/>
        <v>250</v>
      </c>
      <c r="Z59" s="8">
        <f t="shared" ca="1" si="28"/>
        <v>325</v>
      </c>
      <c r="AA59" s="8">
        <f t="shared" ca="1" si="29"/>
        <v>400</v>
      </c>
      <c r="AB59" s="8">
        <f t="shared" ca="1" si="29"/>
        <v>1400</v>
      </c>
      <c r="AC59" s="8">
        <f t="shared" ca="1" si="29"/>
        <v>3125</v>
      </c>
      <c r="AD59" s="8">
        <f t="shared" ca="1" si="29"/>
        <v>2250</v>
      </c>
      <c r="AE59" s="8" t="str">
        <f t="shared" ca="1" si="29"/>
        <v>MC</v>
      </c>
      <c r="AF59" s="8">
        <f t="shared" ca="1" si="29"/>
        <v>1250</v>
      </c>
      <c r="AG59" s="8">
        <f t="shared" ca="1" si="29"/>
        <v>4500</v>
      </c>
      <c r="AH59" s="8">
        <f t="shared" ca="1" si="29"/>
        <v>275</v>
      </c>
      <c r="AI59" s="8">
        <f t="shared" ca="1" si="29"/>
        <v>500</v>
      </c>
    </row>
    <row r="60" spans="1:35" x14ac:dyDescent="0.35">
      <c r="A60" s="5" t="s">
        <v>73</v>
      </c>
      <c r="B60" s="5" t="s">
        <v>77</v>
      </c>
      <c r="C60" s="11" t="str">
        <f t="shared" si="25"/>
        <v>BNA_avr23!</v>
      </c>
      <c r="D60" s="5" t="str">
        <f t="shared" si="3"/>
        <v>marche_boussoumaBNA_avr23!</v>
      </c>
      <c r="E60" s="11">
        <f t="shared" si="26"/>
        <v>45017</v>
      </c>
      <c r="G60" s="8">
        <f t="shared" ca="1" si="27"/>
        <v>1100</v>
      </c>
      <c r="H60" s="8">
        <f t="shared" ca="1" si="27"/>
        <v>800</v>
      </c>
      <c r="I60" s="8">
        <f t="shared" ca="1" si="27"/>
        <v>1000</v>
      </c>
      <c r="J60" s="8">
        <f t="shared" ca="1" si="27"/>
        <v>500</v>
      </c>
      <c r="K60" s="8">
        <f t="shared" ca="1" si="27"/>
        <v>250</v>
      </c>
      <c r="L60" s="8">
        <f t="shared" ca="1" si="27"/>
        <v>6000</v>
      </c>
      <c r="M60" s="8">
        <f t="shared" ca="1" si="27"/>
        <v>9000</v>
      </c>
      <c r="N60" s="8">
        <f t="shared" ca="1" si="27"/>
        <v>2000</v>
      </c>
      <c r="O60" s="8">
        <f t="shared" ca="1" si="27"/>
        <v>1750</v>
      </c>
      <c r="P60" s="8">
        <f t="shared" ca="1" si="27"/>
        <v>9000</v>
      </c>
      <c r="Q60" s="8">
        <f t="shared" ca="1" si="28"/>
        <v>100</v>
      </c>
      <c r="R60" s="8" t="str">
        <f t="shared" ca="1" si="28"/>
        <v>MC</v>
      </c>
      <c r="S60" s="8">
        <f t="shared" ca="1" si="28"/>
        <v>27500</v>
      </c>
      <c r="T60" s="8">
        <f t="shared" ca="1" si="28"/>
        <v>45000</v>
      </c>
      <c r="U60" s="8">
        <f t="shared" ca="1" si="28"/>
        <v>6000</v>
      </c>
      <c r="V60" s="8">
        <f t="shared" ca="1" si="28"/>
        <v>5000</v>
      </c>
      <c r="W60" s="8">
        <f t="shared" ca="1" si="28"/>
        <v>300</v>
      </c>
      <c r="X60" s="8">
        <f t="shared" ca="1" si="28"/>
        <v>150</v>
      </c>
      <c r="Y60" s="8">
        <f t="shared" ca="1" si="28"/>
        <v>300</v>
      </c>
      <c r="Z60" s="8">
        <f t="shared" ca="1" si="28"/>
        <v>600</v>
      </c>
      <c r="AA60" s="8">
        <f t="shared" ca="1" si="29"/>
        <v>1000</v>
      </c>
      <c r="AB60" s="8">
        <f t="shared" ca="1" si="29"/>
        <v>1500</v>
      </c>
      <c r="AC60" s="8">
        <f t="shared" ca="1" si="29"/>
        <v>3500</v>
      </c>
      <c r="AD60" s="8">
        <f t="shared" ca="1" si="29"/>
        <v>2000</v>
      </c>
      <c r="AE60" s="8">
        <f t="shared" ca="1" si="29"/>
        <v>2000</v>
      </c>
      <c r="AF60" s="8">
        <f t="shared" ca="1" si="29"/>
        <v>2000</v>
      </c>
      <c r="AG60" s="8">
        <f t="shared" ca="1" si="29"/>
        <v>3000</v>
      </c>
      <c r="AH60" s="8">
        <f t="shared" ca="1" si="29"/>
        <v>300</v>
      </c>
      <c r="AI60" s="8">
        <f t="shared" ca="1" si="29"/>
        <v>500</v>
      </c>
    </row>
    <row r="61" spans="1:35" x14ac:dyDescent="0.35">
      <c r="A61" s="5" t="s">
        <v>73</v>
      </c>
      <c r="B61" s="5" t="s">
        <v>77</v>
      </c>
      <c r="C61" s="11" t="str">
        <f t="shared" si="25"/>
        <v>BNA_mai23!</v>
      </c>
      <c r="D61" s="5" t="str">
        <f t="shared" si="3"/>
        <v>marche_boussoumaBNA_mai23!</v>
      </c>
      <c r="E61" s="11">
        <f t="shared" si="26"/>
        <v>45047</v>
      </c>
      <c r="G61" s="8">
        <f t="shared" ca="1" si="27"/>
        <v>900</v>
      </c>
      <c r="H61" s="8">
        <f t="shared" ca="1" si="27"/>
        <v>1250</v>
      </c>
      <c r="I61" s="8" t="str">
        <f t="shared" ca="1" si="27"/>
        <v>MC</v>
      </c>
      <c r="J61" s="8">
        <f t="shared" ca="1" si="27"/>
        <v>500</v>
      </c>
      <c r="K61" s="8">
        <f t="shared" ca="1" si="27"/>
        <v>300</v>
      </c>
      <c r="L61" s="8">
        <f t="shared" ca="1" si="27"/>
        <v>5000</v>
      </c>
      <c r="M61" s="8">
        <f t="shared" ca="1" si="27"/>
        <v>5000</v>
      </c>
      <c r="N61" s="8">
        <f t="shared" ca="1" si="27"/>
        <v>2000</v>
      </c>
      <c r="O61" s="8">
        <f t="shared" ca="1" si="27"/>
        <v>1500</v>
      </c>
      <c r="P61" s="8">
        <f t="shared" ca="1" si="27"/>
        <v>7500</v>
      </c>
      <c r="Q61" s="8">
        <f t="shared" ca="1" si="28"/>
        <v>100</v>
      </c>
      <c r="R61" s="8" t="str">
        <f t="shared" ca="1" si="28"/>
        <v>MC</v>
      </c>
      <c r="S61" s="8">
        <f t="shared" ca="1" si="28"/>
        <v>25000</v>
      </c>
      <c r="T61" s="8">
        <f t="shared" ca="1" si="28"/>
        <v>6000</v>
      </c>
      <c r="U61" s="8">
        <f t="shared" ca="1" si="28"/>
        <v>4500</v>
      </c>
      <c r="V61" s="8">
        <f t="shared" ca="1" si="28"/>
        <v>3500</v>
      </c>
      <c r="W61" s="8">
        <f t="shared" ca="1" si="28"/>
        <v>300</v>
      </c>
      <c r="X61" s="8">
        <f t="shared" ca="1" si="28"/>
        <v>175</v>
      </c>
      <c r="Y61" s="8" t="str">
        <f t="shared" ca="1" si="28"/>
        <v>MC</v>
      </c>
      <c r="Z61" s="8" t="str">
        <f t="shared" ca="1" si="28"/>
        <v>MC</v>
      </c>
      <c r="AA61" s="8">
        <f t="shared" ca="1" si="29"/>
        <v>500</v>
      </c>
      <c r="AB61" s="8">
        <f t="shared" ca="1" si="29"/>
        <v>2875</v>
      </c>
      <c r="AC61" s="8">
        <f t="shared" ca="1" si="29"/>
        <v>3125</v>
      </c>
      <c r="AD61" s="8">
        <f t="shared" ca="1" si="29"/>
        <v>2000</v>
      </c>
      <c r="AE61" s="8">
        <f t="shared" ca="1" si="29"/>
        <v>2000</v>
      </c>
      <c r="AF61" s="8">
        <f t="shared" ca="1" si="29"/>
        <v>775</v>
      </c>
      <c r="AG61" s="8">
        <f t="shared" ca="1" si="29"/>
        <v>6000</v>
      </c>
      <c r="AH61" s="8">
        <f t="shared" ca="1" si="29"/>
        <v>500</v>
      </c>
      <c r="AI61" s="8">
        <f t="shared" ca="1" si="29"/>
        <v>500</v>
      </c>
    </row>
    <row r="62" spans="1:35" x14ac:dyDescent="0.35">
      <c r="A62" s="5" t="s">
        <v>73</v>
      </c>
      <c r="B62" s="5" t="s">
        <v>77</v>
      </c>
      <c r="C62" s="11" t="str">
        <f t="shared" si="25"/>
        <v>BNA_juin23!</v>
      </c>
      <c r="D62" s="5" t="str">
        <f t="shared" si="3"/>
        <v>marche_boussoumaBNA_juin23!</v>
      </c>
      <c r="E62" s="11">
        <f t="shared" si="26"/>
        <v>45078</v>
      </c>
      <c r="G62" s="8">
        <f t="shared" ca="1" si="27"/>
        <v>800</v>
      </c>
      <c r="H62" s="8">
        <f t="shared" ca="1" si="27"/>
        <v>1250</v>
      </c>
      <c r="I62" s="8" t="str">
        <f t="shared" ca="1" si="27"/>
        <v>MC</v>
      </c>
      <c r="J62" s="8">
        <f t="shared" ca="1" si="27"/>
        <v>500</v>
      </c>
      <c r="K62" s="8">
        <f t="shared" ca="1" si="27"/>
        <v>300</v>
      </c>
      <c r="L62" s="8">
        <f t="shared" ca="1" si="27"/>
        <v>5000</v>
      </c>
      <c r="M62" s="8">
        <f t="shared" ca="1" si="27"/>
        <v>15000</v>
      </c>
      <c r="N62" s="8">
        <f t="shared" ca="1" si="27"/>
        <v>725</v>
      </c>
      <c r="O62" s="8">
        <f t="shared" ca="1" si="27"/>
        <v>1500</v>
      </c>
      <c r="P62" s="8">
        <f t="shared" ca="1" si="27"/>
        <v>6750</v>
      </c>
      <c r="Q62" s="8">
        <f t="shared" ca="1" si="28"/>
        <v>100</v>
      </c>
      <c r="R62" s="8" t="str">
        <f t="shared" ca="1" si="28"/>
        <v>MC</v>
      </c>
      <c r="S62" s="8">
        <f t="shared" ca="1" si="28"/>
        <v>25000</v>
      </c>
      <c r="T62" s="8">
        <f t="shared" ca="1" si="28"/>
        <v>35000</v>
      </c>
      <c r="U62" s="8">
        <f t="shared" ca="1" si="28"/>
        <v>4500</v>
      </c>
      <c r="V62" s="8">
        <f t="shared" ca="1" si="28"/>
        <v>3500</v>
      </c>
      <c r="W62" s="8">
        <f t="shared" ca="1" si="28"/>
        <v>550</v>
      </c>
      <c r="X62" s="8">
        <f t="shared" ca="1" si="28"/>
        <v>100</v>
      </c>
      <c r="Y62" s="8">
        <f t="shared" ca="1" si="28"/>
        <v>200</v>
      </c>
      <c r="Z62" s="8">
        <f t="shared" ca="1" si="28"/>
        <v>300</v>
      </c>
      <c r="AA62" s="8">
        <f t="shared" ca="1" si="29"/>
        <v>550</v>
      </c>
      <c r="AB62" s="8">
        <f t="shared" ca="1" si="29"/>
        <v>3000</v>
      </c>
      <c r="AC62" s="8">
        <f t="shared" ca="1" si="29"/>
        <v>2375</v>
      </c>
      <c r="AD62" s="8">
        <f t="shared" ca="1" si="29"/>
        <v>2000</v>
      </c>
      <c r="AE62" s="8">
        <f t="shared" ca="1" si="29"/>
        <v>2000</v>
      </c>
      <c r="AF62" s="8">
        <f t="shared" ca="1" si="29"/>
        <v>1125</v>
      </c>
      <c r="AG62" s="8">
        <f t="shared" ca="1" si="29"/>
        <v>3000</v>
      </c>
      <c r="AH62" s="8">
        <f t="shared" ca="1" si="29"/>
        <v>475</v>
      </c>
      <c r="AI62" s="8">
        <f t="shared" ca="1" si="29"/>
        <v>500</v>
      </c>
    </row>
    <row r="63" spans="1:35" x14ac:dyDescent="0.35">
      <c r="A63" s="5" t="str">
        <f>A62</f>
        <v>centre_nord</v>
      </c>
      <c r="B63" s="5" t="str">
        <f>B62</f>
        <v>marche_boussouma</v>
      </c>
      <c r="C63" s="11" t="str">
        <f t="shared" ref="C63:C68" si="30">C47</f>
        <v>BNA_juil23!</v>
      </c>
      <c r="D63" s="5" t="str">
        <f t="shared" si="3"/>
        <v>marche_boussoumaBNA_juil23!</v>
      </c>
      <c r="E63" s="11">
        <f t="shared" ref="E63:E68" si="31">EDATE(E62,1)</f>
        <v>45108</v>
      </c>
      <c r="G63" s="8">
        <f t="shared" ca="1" si="27"/>
        <v>1000</v>
      </c>
      <c r="H63" s="8">
        <f t="shared" ca="1" si="27"/>
        <v>1000</v>
      </c>
      <c r="I63" s="8">
        <f t="shared" ca="1" si="27"/>
        <v>1250</v>
      </c>
      <c r="J63" s="8">
        <f t="shared" ca="1" si="27"/>
        <v>500</v>
      </c>
      <c r="K63" s="8">
        <f t="shared" ca="1" si="27"/>
        <v>300</v>
      </c>
      <c r="L63" s="8">
        <f t="shared" ca="1" si="27"/>
        <v>5000</v>
      </c>
      <c r="M63" s="8">
        <f t="shared" ca="1" si="27"/>
        <v>15000</v>
      </c>
      <c r="N63" s="8">
        <f t="shared" ca="1" si="27"/>
        <v>2000</v>
      </c>
      <c r="O63" s="8">
        <f t="shared" ca="1" si="27"/>
        <v>1700</v>
      </c>
      <c r="P63" s="8">
        <f t="shared" ca="1" si="27"/>
        <v>8000</v>
      </c>
      <c r="Q63" s="8">
        <f t="shared" ca="1" si="28"/>
        <v>100</v>
      </c>
      <c r="R63" s="8" t="str">
        <f t="shared" ca="1" si="28"/>
        <v>MC</v>
      </c>
      <c r="S63" s="8">
        <f t="shared" ca="1" si="28"/>
        <v>27500</v>
      </c>
      <c r="T63" s="8">
        <f t="shared" ca="1" si="28"/>
        <v>48500</v>
      </c>
      <c r="U63" s="8">
        <f t="shared" ca="1" si="28"/>
        <v>4500</v>
      </c>
      <c r="V63" s="8">
        <f t="shared" ca="1" si="28"/>
        <v>3500</v>
      </c>
      <c r="W63" s="8">
        <f t="shared" ca="1" si="28"/>
        <v>300</v>
      </c>
      <c r="X63" s="8">
        <f t="shared" ca="1" si="28"/>
        <v>150</v>
      </c>
      <c r="Y63" s="8">
        <f t="shared" ca="1" si="28"/>
        <v>300</v>
      </c>
      <c r="Z63" s="8">
        <f t="shared" ca="1" si="28"/>
        <v>600</v>
      </c>
      <c r="AA63" s="8">
        <f t="shared" ca="1" si="29"/>
        <v>1000</v>
      </c>
      <c r="AB63" s="8">
        <f t="shared" ca="1" si="29"/>
        <v>2500</v>
      </c>
      <c r="AC63" s="8">
        <f t="shared" ca="1" si="29"/>
        <v>4000</v>
      </c>
      <c r="AD63" s="8">
        <f t="shared" ca="1" si="29"/>
        <v>2250</v>
      </c>
      <c r="AE63" s="8">
        <f t="shared" ca="1" si="29"/>
        <v>2000</v>
      </c>
      <c r="AF63" s="8">
        <f t="shared" ca="1" si="29"/>
        <v>1000</v>
      </c>
      <c r="AG63" s="8">
        <f t="shared" ca="1" si="29"/>
        <v>3250</v>
      </c>
      <c r="AH63" s="8">
        <f t="shared" ca="1" si="29"/>
        <v>325</v>
      </c>
      <c r="AI63" s="8">
        <f t="shared" ca="1" si="29"/>
        <v>500</v>
      </c>
    </row>
    <row r="64" spans="1:35" x14ac:dyDescent="0.35">
      <c r="A64" s="5" t="str">
        <f t="shared" ref="A64:A68" si="32">A63</f>
        <v>centre_nord</v>
      </c>
      <c r="B64" s="5" t="str">
        <f t="shared" ref="B64:B68" si="33">B63</f>
        <v>marche_boussouma</v>
      </c>
      <c r="C64" s="11" t="str">
        <f t="shared" si="30"/>
        <v>BNA_aout23!</v>
      </c>
      <c r="D64" s="5" t="str">
        <f t="shared" si="3"/>
        <v>marche_boussoumaBNA_aout23!</v>
      </c>
      <c r="E64" s="11">
        <f t="shared" si="31"/>
        <v>45139</v>
      </c>
      <c r="G64" s="8">
        <f t="shared" ca="1" si="27"/>
        <v>1000</v>
      </c>
      <c r="H64" s="8">
        <f t="shared" ca="1" si="27"/>
        <v>1000</v>
      </c>
      <c r="I64" s="8">
        <f t="shared" ca="1" si="27"/>
        <v>1250</v>
      </c>
      <c r="J64" s="8">
        <f t="shared" ca="1" si="27"/>
        <v>450</v>
      </c>
      <c r="K64" s="8">
        <f t="shared" ca="1" si="27"/>
        <v>300</v>
      </c>
      <c r="L64" s="8">
        <f t="shared" ca="1" si="27"/>
        <v>5000</v>
      </c>
      <c r="M64" s="8">
        <f t="shared" ca="1" si="27"/>
        <v>3000</v>
      </c>
      <c r="N64" s="8">
        <f t="shared" ca="1" si="27"/>
        <v>1500</v>
      </c>
      <c r="O64" s="8">
        <f t="shared" ca="1" si="27"/>
        <v>1800</v>
      </c>
      <c r="P64" s="8">
        <f t="shared" ca="1" si="27"/>
        <v>6000</v>
      </c>
      <c r="Q64" s="8">
        <f t="shared" ca="1" si="28"/>
        <v>100</v>
      </c>
      <c r="R64" s="8" t="str">
        <f t="shared" ca="1" si="28"/>
        <v>MC</v>
      </c>
      <c r="S64" s="8">
        <f t="shared" ca="1" si="28"/>
        <v>25000</v>
      </c>
      <c r="T64" s="8">
        <f t="shared" ca="1" si="28"/>
        <v>60000</v>
      </c>
      <c r="U64" s="8">
        <f t="shared" ca="1" si="28"/>
        <v>3500</v>
      </c>
      <c r="V64" s="8">
        <f t="shared" ca="1" si="28"/>
        <v>2500</v>
      </c>
      <c r="W64" s="8">
        <f t="shared" ca="1" si="28"/>
        <v>400</v>
      </c>
      <c r="X64" s="8">
        <f t="shared" ca="1" si="28"/>
        <v>150</v>
      </c>
      <c r="Y64" s="8">
        <f t="shared" ca="1" si="28"/>
        <v>300</v>
      </c>
      <c r="Z64" s="8">
        <f t="shared" ca="1" si="28"/>
        <v>750</v>
      </c>
      <c r="AA64" s="8">
        <f t="shared" ca="1" si="29"/>
        <v>1000</v>
      </c>
      <c r="AB64" s="8">
        <f t="shared" ca="1" si="29"/>
        <v>2500</v>
      </c>
      <c r="AC64" s="8">
        <f t="shared" ca="1" si="29"/>
        <v>2500</v>
      </c>
      <c r="AD64" s="8">
        <f t="shared" ca="1" si="29"/>
        <v>2500</v>
      </c>
      <c r="AE64" s="8">
        <f t="shared" ca="1" si="29"/>
        <v>2000</v>
      </c>
      <c r="AF64" s="8">
        <f t="shared" ca="1" si="29"/>
        <v>1000</v>
      </c>
      <c r="AG64" s="8">
        <f t="shared" ca="1" si="29"/>
        <v>3000</v>
      </c>
      <c r="AH64" s="8">
        <f t="shared" ca="1" si="29"/>
        <v>300</v>
      </c>
      <c r="AI64" s="8">
        <f t="shared" ca="1" si="29"/>
        <v>500</v>
      </c>
    </row>
    <row r="65" spans="1:35" x14ac:dyDescent="0.35">
      <c r="A65" s="5" t="str">
        <f t="shared" si="32"/>
        <v>centre_nord</v>
      </c>
      <c r="B65" s="5" t="str">
        <f t="shared" si="33"/>
        <v>marche_boussouma</v>
      </c>
      <c r="C65" s="11" t="str">
        <f t="shared" si="30"/>
        <v>BNA_sept23!</v>
      </c>
      <c r="D65" s="5" t="str">
        <f t="shared" si="3"/>
        <v>marche_boussoumaBNA_sept23!</v>
      </c>
      <c r="E65" s="11">
        <f t="shared" si="31"/>
        <v>45170</v>
      </c>
      <c r="G65" s="8" t="str">
        <f t="shared" ca="1" si="27"/>
        <v/>
      </c>
      <c r="H65" s="8" t="str">
        <f t="shared" ca="1" si="27"/>
        <v/>
      </c>
      <c r="I65" s="8" t="str">
        <f t="shared" ca="1" si="27"/>
        <v/>
      </c>
      <c r="J65" s="8" t="str">
        <f t="shared" ca="1" si="27"/>
        <v/>
      </c>
      <c r="K65" s="8" t="str">
        <f t="shared" ca="1" si="27"/>
        <v/>
      </c>
      <c r="L65" s="8" t="str">
        <f t="shared" ca="1" si="27"/>
        <v/>
      </c>
      <c r="M65" s="8" t="str">
        <f t="shared" ca="1" si="27"/>
        <v/>
      </c>
      <c r="N65" s="8" t="str">
        <f t="shared" ca="1" si="27"/>
        <v/>
      </c>
      <c r="O65" s="8" t="str">
        <f t="shared" ca="1" si="27"/>
        <v/>
      </c>
      <c r="P65" s="8" t="str">
        <f t="shared" ca="1" si="27"/>
        <v/>
      </c>
      <c r="Q65" s="8" t="str">
        <f t="shared" ca="1" si="28"/>
        <v/>
      </c>
      <c r="R65" s="8" t="str">
        <f t="shared" ca="1" si="28"/>
        <v/>
      </c>
      <c r="S65" s="8" t="str">
        <f t="shared" ca="1" si="28"/>
        <v/>
      </c>
      <c r="T65" s="8" t="str">
        <f t="shared" ca="1" si="28"/>
        <v/>
      </c>
      <c r="U65" s="8" t="str">
        <f t="shared" ca="1" si="28"/>
        <v/>
      </c>
      <c r="V65" s="8" t="str">
        <f t="shared" ca="1" si="28"/>
        <v/>
      </c>
      <c r="W65" s="8" t="str">
        <f t="shared" ca="1" si="28"/>
        <v/>
      </c>
      <c r="X65" s="8" t="str">
        <f t="shared" ca="1" si="28"/>
        <v/>
      </c>
      <c r="Y65" s="8" t="str">
        <f t="shared" ca="1" si="28"/>
        <v/>
      </c>
      <c r="Z65" s="8" t="str">
        <f t="shared" ca="1" si="28"/>
        <v/>
      </c>
      <c r="AA65" s="8" t="str">
        <f t="shared" ca="1" si="29"/>
        <v/>
      </c>
      <c r="AB65" s="8" t="str">
        <f t="shared" ca="1" si="29"/>
        <v/>
      </c>
      <c r="AC65" s="8" t="str">
        <f t="shared" ca="1" si="29"/>
        <v/>
      </c>
      <c r="AD65" s="8" t="str">
        <f t="shared" ca="1" si="29"/>
        <v/>
      </c>
      <c r="AE65" s="8" t="str">
        <f t="shared" ca="1" si="29"/>
        <v/>
      </c>
      <c r="AF65" s="8" t="str">
        <f t="shared" ca="1" si="29"/>
        <v/>
      </c>
      <c r="AG65" s="8" t="str">
        <f t="shared" ca="1" si="29"/>
        <v/>
      </c>
      <c r="AH65" s="8" t="str">
        <f t="shared" ca="1" si="29"/>
        <v/>
      </c>
      <c r="AI65" s="8" t="str">
        <f t="shared" ca="1" si="29"/>
        <v/>
      </c>
    </row>
    <row r="66" spans="1:35" x14ac:dyDescent="0.35">
      <c r="A66" s="5" t="str">
        <f t="shared" si="32"/>
        <v>centre_nord</v>
      </c>
      <c r="B66" s="5" t="str">
        <f t="shared" si="33"/>
        <v>marche_boussouma</v>
      </c>
      <c r="C66" s="11" t="str">
        <f t="shared" si="30"/>
        <v>BNA_oct23!</v>
      </c>
      <c r="D66" s="5" t="str">
        <f t="shared" si="3"/>
        <v>marche_boussoumaBNA_oct23!</v>
      </c>
      <c r="E66" s="11">
        <f t="shared" si="31"/>
        <v>45200</v>
      </c>
      <c r="G66" s="8" t="str">
        <f t="shared" ca="1" si="27"/>
        <v/>
      </c>
      <c r="H66" s="8" t="str">
        <f t="shared" ca="1" si="27"/>
        <v/>
      </c>
      <c r="I66" s="8" t="str">
        <f t="shared" ca="1" si="27"/>
        <v/>
      </c>
      <c r="J66" s="8" t="str">
        <f t="shared" ca="1" si="27"/>
        <v/>
      </c>
      <c r="K66" s="8" t="str">
        <f t="shared" ca="1" si="27"/>
        <v/>
      </c>
      <c r="L66" s="8" t="str">
        <f t="shared" ca="1" si="27"/>
        <v/>
      </c>
      <c r="M66" s="8" t="str">
        <f t="shared" ca="1" si="27"/>
        <v/>
      </c>
      <c r="N66" s="8" t="str">
        <f t="shared" ca="1" si="27"/>
        <v/>
      </c>
      <c r="O66" s="8" t="str">
        <f t="shared" ca="1" si="27"/>
        <v/>
      </c>
      <c r="P66" s="8" t="str">
        <f t="shared" ca="1" si="27"/>
        <v/>
      </c>
      <c r="Q66" s="8" t="str">
        <f t="shared" ca="1" si="28"/>
        <v/>
      </c>
      <c r="R66" s="8" t="str">
        <f t="shared" ca="1" si="28"/>
        <v/>
      </c>
      <c r="S66" s="8" t="str">
        <f t="shared" ca="1" si="28"/>
        <v/>
      </c>
      <c r="T66" s="8" t="str">
        <f t="shared" ca="1" si="28"/>
        <v/>
      </c>
      <c r="U66" s="8" t="str">
        <f t="shared" ca="1" si="28"/>
        <v/>
      </c>
      <c r="V66" s="8" t="str">
        <f t="shared" ca="1" si="28"/>
        <v/>
      </c>
      <c r="W66" s="8" t="str">
        <f t="shared" ca="1" si="28"/>
        <v/>
      </c>
      <c r="X66" s="8" t="str">
        <f t="shared" ca="1" si="28"/>
        <v/>
      </c>
      <c r="Y66" s="8" t="str">
        <f t="shared" ca="1" si="28"/>
        <v/>
      </c>
      <c r="Z66" s="8" t="str">
        <f t="shared" ca="1" si="28"/>
        <v/>
      </c>
      <c r="AA66" s="8" t="str">
        <f t="shared" ca="1" si="29"/>
        <v/>
      </c>
      <c r="AB66" s="8" t="str">
        <f t="shared" ca="1" si="29"/>
        <v/>
      </c>
      <c r="AC66" s="8" t="str">
        <f t="shared" ca="1" si="29"/>
        <v/>
      </c>
      <c r="AD66" s="8" t="str">
        <f t="shared" ca="1" si="29"/>
        <v/>
      </c>
      <c r="AE66" s="8" t="str">
        <f t="shared" ca="1" si="29"/>
        <v/>
      </c>
      <c r="AF66" s="8" t="str">
        <f t="shared" ca="1" si="29"/>
        <v/>
      </c>
      <c r="AG66" s="8" t="str">
        <f t="shared" ca="1" si="29"/>
        <v/>
      </c>
      <c r="AH66" s="8" t="str">
        <f t="shared" ca="1" si="29"/>
        <v/>
      </c>
      <c r="AI66" s="8" t="str">
        <f t="shared" ca="1" si="29"/>
        <v/>
      </c>
    </row>
    <row r="67" spans="1:35" x14ac:dyDescent="0.35">
      <c r="A67" s="5" t="str">
        <f t="shared" si="32"/>
        <v>centre_nord</v>
      </c>
      <c r="B67" s="5" t="str">
        <f t="shared" si="33"/>
        <v>marche_boussouma</v>
      </c>
      <c r="C67" s="11" t="str">
        <f t="shared" si="30"/>
        <v>BNA_nov23!</v>
      </c>
      <c r="D67" s="5" t="str">
        <f t="shared" si="3"/>
        <v>marche_boussoumaBNA_nov23!</v>
      </c>
      <c r="E67" s="11">
        <f t="shared" si="31"/>
        <v>45231</v>
      </c>
      <c r="G67" s="8" t="str">
        <f t="shared" ca="1" si="27"/>
        <v/>
      </c>
      <c r="H67" s="8" t="str">
        <f t="shared" ca="1" si="27"/>
        <v/>
      </c>
      <c r="I67" s="8" t="str">
        <f t="shared" ca="1" si="27"/>
        <v/>
      </c>
      <c r="J67" s="8" t="str">
        <f t="shared" ca="1" si="27"/>
        <v/>
      </c>
      <c r="K67" s="8" t="str">
        <f t="shared" ca="1" si="27"/>
        <v/>
      </c>
      <c r="L67" s="8" t="str">
        <f t="shared" ca="1" si="27"/>
        <v/>
      </c>
      <c r="M67" s="8" t="str">
        <f t="shared" ca="1" si="27"/>
        <v/>
      </c>
      <c r="N67" s="8" t="str">
        <f t="shared" ca="1" si="27"/>
        <v/>
      </c>
      <c r="O67" s="8" t="str">
        <f t="shared" ca="1" si="27"/>
        <v/>
      </c>
      <c r="P67" s="8" t="str">
        <f t="shared" ca="1" si="27"/>
        <v/>
      </c>
      <c r="Q67" s="8" t="str">
        <f t="shared" ca="1" si="28"/>
        <v/>
      </c>
      <c r="R67" s="8" t="str">
        <f t="shared" ca="1" si="28"/>
        <v/>
      </c>
      <c r="S67" s="8" t="str">
        <f t="shared" ca="1" si="28"/>
        <v/>
      </c>
      <c r="T67" s="8" t="str">
        <f t="shared" ca="1" si="28"/>
        <v/>
      </c>
      <c r="U67" s="8" t="str">
        <f t="shared" ca="1" si="28"/>
        <v/>
      </c>
      <c r="V67" s="8" t="str">
        <f t="shared" ca="1" si="28"/>
        <v/>
      </c>
      <c r="W67" s="8" t="str">
        <f t="shared" ca="1" si="28"/>
        <v/>
      </c>
      <c r="X67" s="8" t="str">
        <f t="shared" ca="1" si="28"/>
        <v/>
      </c>
      <c r="Y67" s="8" t="str">
        <f t="shared" ca="1" si="28"/>
        <v/>
      </c>
      <c r="Z67" s="8" t="str">
        <f t="shared" ca="1" si="28"/>
        <v/>
      </c>
      <c r="AA67" s="8" t="str">
        <f t="shared" ca="1" si="29"/>
        <v/>
      </c>
      <c r="AB67" s="8" t="str">
        <f t="shared" ca="1" si="29"/>
        <v/>
      </c>
      <c r="AC67" s="8" t="str">
        <f t="shared" ca="1" si="29"/>
        <v/>
      </c>
      <c r="AD67" s="8" t="str">
        <f t="shared" ca="1" si="29"/>
        <v/>
      </c>
      <c r="AE67" s="8" t="str">
        <f t="shared" ca="1" si="29"/>
        <v/>
      </c>
      <c r="AF67" s="8" t="str">
        <f t="shared" ca="1" si="29"/>
        <v/>
      </c>
      <c r="AG67" s="8" t="str">
        <f t="shared" ca="1" si="29"/>
        <v/>
      </c>
      <c r="AH67" s="8" t="str">
        <f t="shared" ca="1" si="29"/>
        <v/>
      </c>
      <c r="AI67" s="8" t="str">
        <f t="shared" ca="1" si="29"/>
        <v/>
      </c>
    </row>
    <row r="68" spans="1:35" x14ac:dyDescent="0.35">
      <c r="A68" s="5" t="str">
        <f t="shared" si="32"/>
        <v>centre_nord</v>
      </c>
      <c r="B68" s="5" t="str">
        <f t="shared" si="33"/>
        <v>marche_boussouma</v>
      </c>
      <c r="C68" s="11" t="str">
        <f t="shared" si="30"/>
        <v>BNA_dec23!</v>
      </c>
      <c r="D68" s="5" t="str">
        <f t="shared" si="3"/>
        <v>marche_boussoumaBNA_dec23!</v>
      </c>
      <c r="E68" s="11">
        <f t="shared" si="31"/>
        <v>45261</v>
      </c>
      <c r="G68" s="8" t="str">
        <f t="shared" ca="1" si="27"/>
        <v/>
      </c>
      <c r="H68" s="8" t="str">
        <f t="shared" ca="1" si="27"/>
        <v/>
      </c>
      <c r="I68" s="8" t="str">
        <f t="shared" ca="1" si="27"/>
        <v/>
      </c>
      <c r="J68" s="8" t="str">
        <f t="shared" ca="1" si="27"/>
        <v/>
      </c>
      <c r="K68" s="8" t="str">
        <f t="shared" ca="1" si="27"/>
        <v/>
      </c>
      <c r="L68" s="8" t="str">
        <f t="shared" ca="1" si="27"/>
        <v/>
      </c>
      <c r="M68" s="8" t="str">
        <f t="shared" ca="1" si="27"/>
        <v/>
      </c>
      <c r="N68" s="8" t="str">
        <f t="shared" ca="1" si="27"/>
        <v/>
      </c>
      <c r="O68" s="8" t="str">
        <f t="shared" ca="1" si="27"/>
        <v/>
      </c>
      <c r="P68" s="8" t="str">
        <f t="shared" ca="1" si="27"/>
        <v/>
      </c>
      <c r="Q68" s="8" t="str">
        <f t="shared" ca="1" si="28"/>
        <v/>
      </c>
      <c r="R68" s="8" t="str">
        <f t="shared" ca="1" si="28"/>
        <v/>
      </c>
      <c r="S68" s="8" t="str">
        <f t="shared" ca="1" si="28"/>
        <v/>
      </c>
      <c r="T68" s="8" t="str">
        <f t="shared" ca="1" si="28"/>
        <v/>
      </c>
      <c r="U68" s="8" t="str">
        <f t="shared" ca="1" si="28"/>
        <v/>
      </c>
      <c r="V68" s="8" t="str">
        <f t="shared" ca="1" si="28"/>
        <v/>
      </c>
      <c r="W68" s="8" t="str">
        <f t="shared" ca="1" si="28"/>
        <v/>
      </c>
      <c r="X68" s="8" t="str">
        <f t="shared" ca="1" si="28"/>
        <v/>
      </c>
      <c r="Y68" s="8" t="str">
        <f t="shared" ca="1" si="28"/>
        <v/>
      </c>
      <c r="Z68" s="8" t="str">
        <f t="shared" ca="1" si="28"/>
        <v/>
      </c>
      <c r="AA68" s="8" t="str">
        <f t="shared" ca="1" si="29"/>
        <v/>
      </c>
      <c r="AB68" s="8" t="str">
        <f t="shared" ca="1" si="29"/>
        <v/>
      </c>
      <c r="AC68" s="8" t="str">
        <f t="shared" ca="1" si="29"/>
        <v/>
      </c>
      <c r="AD68" s="8" t="str">
        <f t="shared" ca="1" si="29"/>
        <v/>
      </c>
      <c r="AE68" s="8" t="str">
        <f t="shared" ca="1" si="29"/>
        <v/>
      </c>
      <c r="AF68" s="8" t="str">
        <f t="shared" ca="1" si="29"/>
        <v/>
      </c>
      <c r="AG68" s="8" t="str">
        <f t="shared" ca="1" si="29"/>
        <v/>
      </c>
      <c r="AH68" s="8" t="str">
        <f t="shared" ca="1" si="29"/>
        <v/>
      </c>
      <c r="AI68" s="8" t="str">
        <f t="shared" ca="1" si="29"/>
        <v/>
      </c>
    </row>
    <row r="69" spans="1:35" x14ac:dyDescent="0.35">
      <c r="D69" s="5" t="str">
        <f t="shared" si="3"/>
        <v/>
      </c>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row>
    <row r="70" spans="1:35" x14ac:dyDescent="0.35">
      <c r="D70" s="5" t="str">
        <f t="shared" si="3"/>
        <v/>
      </c>
      <c r="E70" s="5" t="s">
        <v>78</v>
      </c>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row>
    <row r="71" spans="1:35" x14ac:dyDescent="0.35">
      <c r="A71" s="5" t="s">
        <v>73</v>
      </c>
      <c r="B71" s="5" t="s">
        <v>79</v>
      </c>
      <c r="C71" s="11" t="str">
        <f t="shared" ref="C71:C78" si="34">C55</f>
        <v>BNA_nov22!</v>
      </c>
      <c r="D71" s="5" t="str">
        <f t="shared" si="3"/>
        <v>marche_kongoussiBNA_nov22!</v>
      </c>
      <c r="E71" s="11">
        <f t="shared" ref="E71:E78" si="35">E55</f>
        <v>44866</v>
      </c>
      <c r="G71" s="8" t="str">
        <f t="shared" ref="G71:P84" ca="1" si="36">IFERROR(VLOOKUP($B71,INDIRECT($C71&amp;$A$1),MATCH(G$4,INDIRECT($C71&amp;"$B$7:$BZ$7"),0),FALSE),"")</f>
        <v>-</v>
      </c>
      <c r="H71" s="8" t="str">
        <f t="shared" ca="1" si="36"/>
        <v>-</v>
      </c>
      <c r="I71" s="8" t="str">
        <f t="shared" ca="1" si="36"/>
        <v>-</v>
      </c>
      <c r="J71" s="8" t="str">
        <f t="shared" ca="1" si="36"/>
        <v>-</v>
      </c>
      <c r="K71" s="8" t="str">
        <f t="shared" ca="1" si="36"/>
        <v>-</v>
      </c>
      <c r="L71" s="8" t="str">
        <f t="shared" ca="1" si="36"/>
        <v>-</v>
      </c>
      <c r="M71" s="8" t="str">
        <f t="shared" ca="1" si="36"/>
        <v>-</v>
      </c>
      <c r="N71" s="8" t="str">
        <f t="shared" ca="1" si="36"/>
        <v>-</v>
      </c>
      <c r="O71" s="8" t="str">
        <f t="shared" ca="1" si="36"/>
        <v>-</v>
      </c>
      <c r="P71" s="8" t="str">
        <f t="shared" ca="1" si="36"/>
        <v>-</v>
      </c>
      <c r="Q71" s="8" t="str">
        <f t="shared" ref="Q71:Z84" ca="1" si="37">IFERROR(VLOOKUP($B71,INDIRECT($C71&amp;$A$1),MATCH(Q$4,INDIRECT($C71&amp;"$B$7:$BZ$7"),0),FALSE),"")</f>
        <v>-</v>
      </c>
      <c r="R71" s="8" t="str">
        <f t="shared" ca="1" si="37"/>
        <v>-</v>
      </c>
      <c r="S71" s="8" t="str">
        <f t="shared" ca="1" si="37"/>
        <v>-</v>
      </c>
      <c r="T71" s="8" t="str">
        <f t="shared" ca="1" si="37"/>
        <v>-</v>
      </c>
      <c r="U71" s="8" t="str">
        <f t="shared" ca="1" si="37"/>
        <v>-</v>
      </c>
      <c r="V71" s="8" t="str">
        <f t="shared" ca="1" si="37"/>
        <v>-</v>
      </c>
      <c r="W71" s="8" t="str">
        <f t="shared" ca="1" si="37"/>
        <v>-</v>
      </c>
      <c r="X71" s="8" t="str">
        <f t="shared" ca="1" si="37"/>
        <v>-</v>
      </c>
      <c r="Y71" s="8" t="str">
        <f t="shared" ca="1" si="37"/>
        <v>-</v>
      </c>
      <c r="Z71" s="8" t="str">
        <f t="shared" ca="1" si="37"/>
        <v>-</v>
      </c>
      <c r="AA71" s="8" t="str">
        <f t="shared" ref="AA71:AI84" ca="1" si="38">IFERROR(VLOOKUP($B71,INDIRECT($C71&amp;$A$1),MATCH(AA$4,INDIRECT($C71&amp;"$B$7:$BZ$7"),0),FALSE),"")</f>
        <v>-</v>
      </c>
      <c r="AB71" s="8" t="str">
        <f t="shared" ca="1" si="38"/>
        <v>-</v>
      </c>
      <c r="AC71" s="8" t="str">
        <f t="shared" ca="1" si="38"/>
        <v>-</v>
      </c>
      <c r="AD71" s="8" t="str">
        <f t="shared" ca="1" si="38"/>
        <v>-</v>
      </c>
      <c r="AE71" s="8" t="str">
        <f t="shared" ca="1" si="38"/>
        <v>-</v>
      </c>
      <c r="AF71" s="8" t="str">
        <f t="shared" ca="1" si="38"/>
        <v>-</v>
      </c>
      <c r="AG71" s="8" t="str">
        <f t="shared" ca="1" si="38"/>
        <v>-</v>
      </c>
      <c r="AH71" s="8" t="str">
        <f t="shared" ca="1" si="38"/>
        <v>-</v>
      </c>
      <c r="AI71" s="8" t="str">
        <f t="shared" ca="1" si="38"/>
        <v>-</v>
      </c>
    </row>
    <row r="72" spans="1:35" x14ac:dyDescent="0.35">
      <c r="A72" s="5" t="s">
        <v>73</v>
      </c>
      <c r="B72" s="5" t="s">
        <v>79</v>
      </c>
      <c r="C72" s="11" t="str">
        <f t="shared" si="34"/>
        <v>BNA_dec22!</v>
      </c>
      <c r="D72" s="5" t="str">
        <f t="shared" si="3"/>
        <v>marche_kongoussiBNA_dec22!</v>
      </c>
      <c r="E72" s="11">
        <f t="shared" si="35"/>
        <v>44896</v>
      </c>
      <c r="G72" s="8" t="str">
        <f t="shared" ca="1" si="36"/>
        <v>-</v>
      </c>
      <c r="H72" s="8" t="str">
        <f t="shared" ca="1" si="36"/>
        <v>-</v>
      </c>
      <c r="I72" s="8" t="str">
        <f t="shared" ca="1" si="36"/>
        <v>-</v>
      </c>
      <c r="J72" s="8" t="str">
        <f t="shared" ca="1" si="36"/>
        <v>-</v>
      </c>
      <c r="K72" s="8" t="str">
        <f t="shared" ca="1" si="36"/>
        <v>-</v>
      </c>
      <c r="L72" s="8" t="str">
        <f t="shared" ca="1" si="36"/>
        <v>-</v>
      </c>
      <c r="M72" s="8" t="str">
        <f t="shared" ca="1" si="36"/>
        <v>-</v>
      </c>
      <c r="N72" s="8" t="str">
        <f t="shared" ca="1" si="36"/>
        <v>-</v>
      </c>
      <c r="O72" s="8" t="str">
        <f t="shared" ca="1" si="36"/>
        <v>-</v>
      </c>
      <c r="P72" s="8" t="str">
        <f t="shared" ca="1" si="36"/>
        <v>-</v>
      </c>
      <c r="Q72" s="8" t="str">
        <f t="shared" ca="1" si="37"/>
        <v>-</v>
      </c>
      <c r="R72" s="8" t="str">
        <f t="shared" ca="1" si="37"/>
        <v>-</v>
      </c>
      <c r="S72" s="8" t="str">
        <f t="shared" ca="1" si="37"/>
        <v>-</v>
      </c>
      <c r="T72" s="8" t="str">
        <f t="shared" ca="1" si="37"/>
        <v>-</v>
      </c>
      <c r="U72" s="8" t="str">
        <f t="shared" ca="1" si="37"/>
        <v>-</v>
      </c>
      <c r="V72" s="8" t="str">
        <f t="shared" ca="1" si="37"/>
        <v>-</v>
      </c>
      <c r="W72" s="8" t="str">
        <f t="shared" ca="1" si="37"/>
        <v>-</v>
      </c>
      <c r="X72" s="8" t="str">
        <f t="shared" ca="1" si="37"/>
        <v>-</v>
      </c>
      <c r="Y72" s="8" t="str">
        <f t="shared" ca="1" si="37"/>
        <v>-</v>
      </c>
      <c r="Z72" s="8" t="str">
        <f t="shared" ca="1" si="37"/>
        <v>-</v>
      </c>
      <c r="AA72" s="8" t="str">
        <f t="shared" ca="1" si="38"/>
        <v>-</v>
      </c>
      <c r="AB72" s="8" t="str">
        <f t="shared" ca="1" si="38"/>
        <v>-</v>
      </c>
      <c r="AC72" s="8" t="str">
        <f t="shared" ca="1" si="38"/>
        <v>-</v>
      </c>
      <c r="AD72" s="8" t="str">
        <f t="shared" ca="1" si="38"/>
        <v>-</v>
      </c>
      <c r="AE72" s="8" t="str">
        <f t="shared" ca="1" si="38"/>
        <v>-</v>
      </c>
      <c r="AF72" s="8" t="str">
        <f t="shared" ca="1" si="38"/>
        <v>-</v>
      </c>
      <c r="AG72" s="8" t="str">
        <f t="shared" ca="1" si="38"/>
        <v>-</v>
      </c>
      <c r="AH72" s="8" t="str">
        <f t="shared" ca="1" si="38"/>
        <v>-</v>
      </c>
      <c r="AI72" s="8" t="str">
        <f t="shared" ca="1" si="38"/>
        <v>-</v>
      </c>
    </row>
    <row r="73" spans="1:35" x14ac:dyDescent="0.35">
      <c r="A73" s="5" t="s">
        <v>73</v>
      </c>
      <c r="B73" s="5" t="s">
        <v>79</v>
      </c>
      <c r="C73" s="11" t="str">
        <f t="shared" si="34"/>
        <v>BNA_jan23!</v>
      </c>
      <c r="D73" s="5" t="str">
        <f t="shared" si="3"/>
        <v>marche_kongoussiBNA_jan23!</v>
      </c>
      <c r="E73" s="11">
        <f t="shared" si="35"/>
        <v>44927</v>
      </c>
      <c r="G73" s="8" t="str">
        <f t="shared" ca="1" si="36"/>
        <v>-</v>
      </c>
      <c r="H73" s="8" t="str">
        <f t="shared" ca="1" si="36"/>
        <v>-</v>
      </c>
      <c r="I73" s="8" t="str">
        <f t="shared" ca="1" si="36"/>
        <v>-</v>
      </c>
      <c r="J73" s="8" t="str">
        <f t="shared" ca="1" si="36"/>
        <v>-</v>
      </c>
      <c r="K73" s="8" t="str">
        <f t="shared" ca="1" si="36"/>
        <v>-</v>
      </c>
      <c r="L73" s="8" t="str">
        <f t="shared" ca="1" si="36"/>
        <v>-</v>
      </c>
      <c r="M73" s="8" t="str">
        <f t="shared" ca="1" si="36"/>
        <v>-</v>
      </c>
      <c r="N73" s="8" t="str">
        <f t="shared" ca="1" si="36"/>
        <v>-</v>
      </c>
      <c r="O73" s="8" t="str">
        <f t="shared" ca="1" si="36"/>
        <v>-</v>
      </c>
      <c r="P73" s="8" t="str">
        <f t="shared" ca="1" si="36"/>
        <v>-</v>
      </c>
      <c r="Q73" s="8" t="str">
        <f t="shared" ca="1" si="37"/>
        <v>-</v>
      </c>
      <c r="R73" s="8" t="str">
        <f t="shared" ca="1" si="37"/>
        <v>-</v>
      </c>
      <c r="S73" s="8" t="str">
        <f t="shared" ca="1" si="37"/>
        <v>-</v>
      </c>
      <c r="T73" s="8" t="str">
        <f t="shared" ca="1" si="37"/>
        <v>-</v>
      </c>
      <c r="U73" s="8" t="str">
        <f t="shared" ca="1" si="37"/>
        <v>-</v>
      </c>
      <c r="V73" s="8" t="str">
        <f t="shared" ca="1" si="37"/>
        <v>-</v>
      </c>
      <c r="W73" s="8" t="str">
        <f t="shared" ca="1" si="37"/>
        <v>-</v>
      </c>
      <c r="X73" s="8" t="str">
        <f t="shared" ca="1" si="37"/>
        <v>-</v>
      </c>
      <c r="Y73" s="8" t="str">
        <f t="shared" ca="1" si="37"/>
        <v>-</v>
      </c>
      <c r="Z73" s="8" t="str">
        <f t="shared" ca="1" si="37"/>
        <v>-</v>
      </c>
      <c r="AA73" s="8" t="str">
        <f t="shared" ca="1" si="38"/>
        <v>-</v>
      </c>
      <c r="AB73" s="8" t="str">
        <f t="shared" ca="1" si="38"/>
        <v>-</v>
      </c>
      <c r="AC73" s="8" t="str">
        <f t="shared" ca="1" si="38"/>
        <v>-</v>
      </c>
      <c r="AD73" s="8" t="str">
        <f t="shared" ca="1" si="38"/>
        <v>-</v>
      </c>
      <c r="AE73" s="8" t="str">
        <f t="shared" ca="1" si="38"/>
        <v>-</v>
      </c>
      <c r="AF73" s="8" t="str">
        <f t="shared" ca="1" si="38"/>
        <v>-</v>
      </c>
      <c r="AG73" s="8" t="str">
        <f t="shared" ca="1" si="38"/>
        <v>-</v>
      </c>
      <c r="AH73" s="8" t="str">
        <f t="shared" ca="1" si="38"/>
        <v>-</v>
      </c>
      <c r="AI73" s="8" t="str">
        <f t="shared" ca="1" si="38"/>
        <v>-</v>
      </c>
    </row>
    <row r="74" spans="1:35" x14ac:dyDescent="0.35">
      <c r="A74" s="5" t="s">
        <v>73</v>
      </c>
      <c r="B74" s="5" t="s">
        <v>79</v>
      </c>
      <c r="C74" s="11" t="str">
        <f t="shared" si="34"/>
        <v>BNA_fev23!</v>
      </c>
      <c r="D74" s="5" t="str">
        <f t="shared" si="3"/>
        <v>marche_kongoussiBNA_fev23!</v>
      </c>
      <c r="E74" s="11">
        <f t="shared" si="35"/>
        <v>44958</v>
      </c>
      <c r="G74" s="8" t="str">
        <f t="shared" ca="1" si="36"/>
        <v>-</v>
      </c>
      <c r="H74" s="8" t="str">
        <f t="shared" ca="1" si="36"/>
        <v>-</v>
      </c>
      <c r="I74" s="8" t="str">
        <f t="shared" ca="1" si="36"/>
        <v>-</v>
      </c>
      <c r="J74" s="8" t="str">
        <f t="shared" ca="1" si="36"/>
        <v>-</v>
      </c>
      <c r="K74" s="8" t="str">
        <f t="shared" ca="1" si="36"/>
        <v>-</v>
      </c>
      <c r="L74" s="8" t="str">
        <f t="shared" ca="1" si="36"/>
        <v>-</v>
      </c>
      <c r="M74" s="8" t="str">
        <f t="shared" ca="1" si="36"/>
        <v>-</v>
      </c>
      <c r="N74" s="8" t="str">
        <f t="shared" ca="1" si="36"/>
        <v>-</v>
      </c>
      <c r="O74" s="8" t="str">
        <f t="shared" ca="1" si="36"/>
        <v>-</v>
      </c>
      <c r="P74" s="8" t="str">
        <f t="shared" ca="1" si="36"/>
        <v>-</v>
      </c>
      <c r="Q74" s="8" t="str">
        <f t="shared" ca="1" si="37"/>
        <v>-</v>
      </c>
      <c r="R74" s="8" t="str">
        <f t="shared" ca="1" si="37"/>
        <v>-</v>
      </c>
      <c r="S74" s="8" t="str">
        <f t="shared" ca="1" si="37"/>
        <v>-</v>
      </c>
      <c r="T74" s="8" t="str">
        <f t="shared" ca="1" si="37"/>
        <v>-</v>
      </c>
      <c r="U74" s="8" t="str">
        <f t="shared" ca="1" si="37"/>
        <v>-</v>
      </c>
      <c r="V74" s="8" t="str">
        <f t="shared" ca="1" si="37"/>
        <v>-</v>
      </c>
      <c r="W74" s="8" t="str">
        <f t="shared" ca="1" si="37"/>
        <v>-</v>
      </c>
      <c r="X74" s="8" t="str">
        <f t="shared" ca="1" si="37"/>
        <v>-</v>
      </c>
      <c r="Y74" s="8" t="str">
        <f t="shared" ca="1" si="37"/>
        <v>-</v>
      </c>
      <c r="Z74" s="8" t="str">
        <f t="shared" ca="1" si="37"/>
        <v>-</v>
      </c>
      <c r="AA74" s="8" t="str">
        <f t="shared" ca="1" si="38"/>
        <v>-</v>
      </c>
      <c r="AB74" s="8" t="str">
        <f t="shared" ca="1" si="38"/>
        <v>-</v>
      </c>
      <c r="AC74" s="8" t="str">
        <f t="shared" ca="1" si="38"/>
        <v>-</v>
      </c>
      <c r="AD74" s="8" t="str">
        <f t="shared" ca="1" si="38"/>
        <v>-</v>
      </c>
      <c r="AE74" s="8" t="str">
        <f t="shared" ca="1" si="38"/>
        <v>-</v>
      </c>
      <c r="AF74" s="8" t="str">
        <f t="shared" ca="1" si="38"/>
        <v>-</v>
      </c>
      <c r="AG74" s="8" t="str">
        <f t="shared" ca="1" si="38"/>
        <v>-</v>
      </c>
      <c r="AH74" s="8" t="str">
        <f t="shared" ca="1" si="38"/>
        <v>-</v>
      </c>
      <c r="AI74" s="8" t="str">
        <f t="shared" ca="1" si="38"/>
        <v>-</v>
      </c>
    </row>
    <row r="75" spans="1:35" x14ac:dyDescent="0.35">
      <c r="A75" s="5" t="s">
        <v>73</v>
      </c>
      <c r="B75" s="5" t="s">
        <v>79</v>
      </c>
      <c r="C75" s="11" t="str">
        <f t="shared" si="34"/>
        <v>BNA_mar23!</v>
      </c>
      <c r="D75" s="5" t="str">
        <f t="shared" si="3"/>
        <v>marche_kongoussiBNA_mar23!</v>
      </c>
      <c r="E75" s="11">
        <f t="shared" si="35"/>
        <v>44986</v>
      </c>
      <c r="G75" s="8" t="str">
        <f t="shared" ca="1" si="36"/>
        <v>-</v>
      </c>
      <c r="H75" s="8" t="str">
        <f t="shared" ca="1" si="36"/>
        <v>-</v>
      </c>
      <c r="I75" s="8" t="str">
        <f t="shared" ca="1" si="36"/>
        <v>-</v>
      </c>
      <c r="J75" s="8" t="str">
        <f t="shared" ca="1" si="36"/>
        <v>-</v>
      </c>
      <c r="K75" s="8" t="str">
        <f t="shared" ca="1" si="36"/>
        <v>-</v>
      </c>
      <c r="L75" s="8" t="str">
        <f t="shared" ca="1" si="36"/>
        <v>-</v>
      </c>
      <c r="M75" s="8" t="str">
        <f t="shared" ca="1" si="36"/>
        <v>-</v>
      </c>
      <c r="N75" s="8" t="str">
        <f t="shared" ca="1" si="36"/>
        <v>-</v>
      </c>
      <c r="O75" s="8" t="str">
        <f t="shared" ca="1" si="36"/>
        <v>-</v>
      </c>
      <c r="P75" s="8" t="str">
        <f t="shared" ca="1" si="36"/>
        <v>-</v>
      </c>
      <c r="Q75" s="8" t="str">
        <f t="shared" ca="1" si="37"/>
        <v>-</v>
      </c>
      <c r="R75" s="8" t="str">
        <f t="shared" ca="1" si="37"/>
        <v>-</v>
      </c>
      <c r="S75" s="8" t="str">
        <f t="shared" ca="1" si="37"/>
        <v>-</v>
      </c>
      <c r="T75" s="8" t="str">
        <f t="shared" ca="1" si="37"/>
        <v>-</v>
      </c>
      <c r="U75" s="8" t="str">
        <f t="shared" ca="1" si="37"/>
        <v>-</v>
      </c>
      <c r="V75" s="8" t="str">
        <f t="shared" ca="1" si="37"/>
        <v>-</v>
      </c>
      <c r="W75" s="8" t="str">
        <f t="shared" ca="1" si="37"/>
        <v>-</v>
      </c>
      <c r="X75" s="8" t="str">
        <f t="shared" ca="1" si="37"/>
        <v>-</v>
      </c>
      <c r="Y75" s="8" t="str">
        <f t="shared" ca="1" si="37"/>
        <v>-</v>
      </c>
      <c r="Z75" s="8" t="str">
        <f t="shared" ca="1" si="37"/>
        <v>-</v>
      </c>
      <c r="AA75" s="8" t="str">
        <f t="shared" ca="1" si="38"/>
        <v>-</v>
      </c>
      <c r="AB75" s="8" t="str">
        <f t="shared" ca="1" si="38"/>
        <v>-</v>
      </c>
      <c r="AC75" s="8" t="str">
        <f t="shared" ca="1" si="38"/>
        <v>-</v>
      </c>
      <c r="AD75" s="8" t="str">
        <f t="shared" ca="1" si="38"/>
        <v>-</v>
      </c>
      <c r="AE75" s="8" t="str">
        <f t="shared" ca="1" si="38"/>
        <v>-</v>
      </c>
      <c r="AF75" s="8" t="str">
        <f t="shared" ca="1" si="38"/>
        <v>-</v>
      </c>
      <c r="AG75" s="8" t="str">
        <f t="shared" ca="1" si="38"/>
        <v>-</v>
      </c>
      <c r="AH75" s="8" t="str">
        <f t="shared" ca="1" si="38"/>
        <v>-</v>
      </c>
      <c r="AI75" s="8" t="str">
        <f t="shared" ca="1" si="38"/>
        <v>-</v>
      </c>
    </row>
    <row r="76" spans="1:35" x14ac:dyDescent="0.35">
      <c r="A76" s="5" t="s">
        <v>73</v>
      </c>
      <c r="B76" s="5" t="s">
        <v>79</v>
      </c>
      <c r="C76" s="11" t="str">
        <f t="shared" si="34"/>
        <v>BNA_avr23!</v>
      </c>
      <c r="D76" s="5" t="str">
        <f t="shared" si="3"/>
        <v>marche_kongoussiBNA_avr23!</v>
      </c>
      <c r="E76" s="11">
        <f t="shared" si="35"/>
        <v>45017</v>
      </c>
      <c r="G76" s="8" t="str">
        <f t="shared" ca="1" si="36"/>
        <v>-</v>
      </c>
      <c r="H76" s="8" t="str">
        <f t="shared" ca="1" si="36"/>
        <v>-</v>
      </c>
      <c r="I76" s="8" t="str">
        <f t="shared" ca="1" si="36"/>
        <v>-</v>
      </c>
      <c r="J76" s="8" t="str">
        <f t="shared" ca="1" si="36"/>
        <v>-</v>
      </c>
      <c r="K76" s="8" t="str">
        <f t="shared" ca="1" si="36"/>
        <v>-</v>
      </c>
      <c r="L76" s="8" t="str">
        <f t="shared" ca="1" si="36"/>
        <v>-</v>
      </c>
      <c r="M76" s="8" t="str">
        <f t="shared" ca="1" si="36"/>
        <v>-</v>
      </c>
      <c r="N76" s="8" t="str">
        <f t="shared" ca="1" si="36"/>
        <v>-</v>
      </c>
      <c r="O76" s="8" t="str">
        <f t="shared" ca="1" si="36"/>
        <v>-</v>
      </c>
      <c r="P76" s="8" t="str">
        <f t="shared" ca="1" si="36"/>
        <v>-</v>
      </c>
      <c r="Q76" s="8" t="str">
        <f t="shared" ca="1" si="37"/>
        <v>-</v>
      </c>
      <c r="R76" s="8" t="str">
        <f t="shared" ca="1" si="37"/>
        <v>-</v>
      </c>
      <c r="S76" s="8" t="str">
        <f t="shared" ca="1" si="37"/>
        <v>-</v>
      </c>
      <c r="T76" s="8" t="str">
        <f t="shared" ca="1" si="37"/>
        <v>-</v>
      </c>
      <c r="U76" s="8" t="str">
        <f t="shared" ca="1" si="37"/>
        <v>-</v>
      </c>
      <c r="V76" s="8" t="str">
        <f t="shared" ca="1" si="37"/>
        <v>-</v>
      </c>
      <c r="W76" s="8" t="str">
        <f t="shared" ca="1" si="37"/>
        <v>-</v>
      </c>
      <c r="X76" s="8" t="str">
        <f t="shared" ca="1" si="37"/>
        <v>-</v>
      </c>
      <c r="Y76" s="8" t="str">
        <f t="shared" ca="1" si="37"/>
        <v>-</v>
      </c>
      <c r="Z76" s="8" t="str">
        <f t="shared" ca="1" si="37"/>
        <v>-</v>
      </c>
      <c r="AA76" s="8" t="str">
        <f t="shared" ca="1" si="38"/>
        <v>-</v>
      </c>
      <c r="AB76" s="8" t="str">
        <f t="shared" ca="1" si="38"/>
        <v>-</v>
      </c>
      <c r="AC76" s="8" t="str">
        <f t="shared" ca="1" si="38"/>
        <v>-</v>
      </c>
      <c r="AD76" s="8" t="str">
        <f t="shared" ca="1" si="38"/>
        <v>-</v>
      </c>
      <c r="AE76" s="8" t="str">
        <f t="shared" ca="1" si="38"/>
        <v>-</v>
      </c>
      <c r="AF76" s="8" t="str">
        <f t="shared" ca="1" si="38"/>
        <v>-</v>
      </c>
      <c r="AG76" s="8" t="str">
        <f t="shared" ca="1" si="38"/>
        <v>-</v>
      </c>
      <c r="AH76" s="8" t="str">
        <f t="shared" ca="1" si="38"/>
        <v>-</v>
      </c>
      <c r="AI76" s="8" t="str">
        <f t="shared" ca="1" si="38"/>
        <v>-</v>
      </c>
    </row>
    <row r="77" spans="1:35" x14ac:dyDescent="0.35">
      <c r="A77" s="5" t="s">
        <v>73</v>
      </c>
      <c r="B77" s="5" t="s">
        <v>79</v>
      </c>
      <c r="C77" s="11" t="str">
        <f t="shared" si="34"/>
        <v>BNA_mai23!</v>
      </c>
      <c r="D77" s="5" t="str">
        <f t="shared" si="3"/>
        <v>marche_kongoussiBNA_mai23!</v>
      </c>
      <c r="E77" s="11">
        <f t="shared" si="35"/>
        <v>45047</v>
      </c>
      <c r="G77" s="8" t="str">
        <f t="shared" ca="1" si="36"/>
        <v>-</v>
      </c>
      <c r="H77" s="8" t="str">
        <f t="shared" ca="1" si="36"/>
        <v>-</v>
      </c>
      <c r="I77" s="8" t="str">
        <f t="shared" ca="1" si="36"/>
        <v>-</v>
      </c>
      <c r="J77" s="8" t="str">
        <f t="shared" ca="1" si="36"/>
        <v>-</v>
      </c>
      <c r="K77" s="8" t="str">
        <f t="shared" ca="1" si="36"/>
        <v>-</v>
      </c>
      <c r="L77" s="8" t="str">
        <f t="shared" ca="1" si="36"/>
        <v>-</v>
      </c>
      <c r="M77" s="8" t="str">
        <f t="shared" ca="1" si="36"/>
        <v>-</v>
      </c>
      <c r="N77" s="8" t="str">
        <f t="shared" ca="1" si="36"/>
        <v>-</v>
      </c>
      <c r="O77" s="8" t="str">
        <f t="shared" ca="1" si="36"/>
        <v>-</v>
      </c>
      <c r="P77" s="8" t="str">
        <f t="shared" ca="1" si="36"/>
        <v>-</v>
      </c>
      <c r="Q77" s="8" t="str">
        <f t="shared" ca="1" si="37"/>
        <v>-</v>
      </c>
      <c r="R77" s="8" t="str">
        <f t="shared" ca="1" si="37"/>
        <v>-</v>
      </c>
      <c r="S77" s="8" t="str">
        <f t="shared" ca="1" si="37"/>
        <v>-</v>
      </c>
      <c r="T77" s="8" t="str">
        <f t="shared" ca="1" si="37"/>
        <v>-</v>
      </c>
      <c r="U77" s="8" t="str">
        <f t="shared" ca="1" si="37"/>
        <v>-</v>
      </c>
      <c r="V77" s="8" t="str">
        <f t="shared" ca="1" si="37"/>
        <v>-</v>
      </c>
      <c r="W77" s="8" t="str">
        <f t="shared" ca="1" si="37"/>
        <v>-</v>
      </c>
      <c r="X77" s="8" t="str">
        <f t="shared" ca="1" si="37"/>
        <v>-</v>
      </c>
      <c r="Y77" s="8" t="str">
        <f t="shared" ca="1" si="37"/>
        <v>-</v>
      </c>
      <c r="Z77" s="8" t="str">
        <f t="shared" ca="1" si="37"/>
        <v>-</v>
      </c>
      <c r="AA77" s="8" t="str">
        <f t="shared" ca="1" si="38"/>
        <v>-</v>
      </c>
      <c r="AB77" s="8" t="str">
        <f t="shared" ca="1" si="38"/>
        <v>-</v>
      </c>
      <c r="AC77" s="8" t="str">
        <f t="shared" ca="1" si="38"/>
        <v>-</v>
      </c>
      <c r="AD77" s="8" t="str">
        <f t="shared" ca="1" si="38"/>
        <v>-</v>
      </c>
      <c r="AE77" s="8" t="str">
        <f t="shared" ca="1" si="38"/>
        <v>-</v>
      </c>
      <c r="AF77" s="8" t="str">
        <f t="shared" ca="1" si="38"/>
        <v>-</v>
      </c>
      <c r="AG77" s="8" t="str">
        <f t="shared" ca="1" si="38"/>
        <v>-</v>
      </c>
      <c r="AH77" s="8" t="str">
        <f t="shared" ca="1" si="38"/>
        <v>-</v>
      </c>
      <c r="AI77" s="8" t="str">
        <f t="shared" ca="1" si="38"/>
        <v>-</v>
      </c>
    </row>
    <row r="78" spans="1:35" x14ac:dyDescent="0.35">
      <c r="A78" s="5" t="s">
        <v>73</v>
      </c>
      <c r="B78" s="5" t="s">
        <v>79</v>
      </c>
      <c r="C78" s="11" t="str">
        <f t="shared" si="34"/>
        <v>BNA_juin23!</v>
      </c>
      <c r="D78" s="5" t="str">
        <f t="shared" si="3"/>
        <v>marche_kongoussiBNA_juin23!</v>
      </c>
      <c r="E78" s="11">
        <f t="shared" si="35"/>
        <v>45078</v>
      </c>
      <c r="G78" s="8">
        <f t="shared" ca="1" si="36"/>
        <v>1000</v>
      </c>
      <c r="H78" s="8">
        <f t="shared" ca="1" si="36"/>
        <v>3500</v>
      </c>
      <c r="I78" s="8" t="str">
        <f t="shared" ca="1" si="36"/>
        <v>MC</v>
      </c>
      <c r="J78" s="8">
        <f t="shared" ca="1" si="36"/>
        <v>500</v>
      </c>
      <c r="K78" s="8">
        <f t="shared" ca="1" si="36"/>
        <v>300</v>
      </c>
      <c r="L78" s="8">
        <f t="shared" ca="1" si="36"/>
        <v>6500</v>
      </c>
      <c r="M78" s="8">
        <f t="shared" ca="1" si="36"/>
        <v>8000</v>
      </c>
      <c r="N78" s="8">
        <f t="shared" ca="1" si="36"/>
        <v>1500</v>
      </c>
      <c r="O78" s="8">
        <f t="shared" ca="1" si="36"/>
        <v>2000</v>
      </c>
      <c r="P78" s="8">
        <f t="shared" ca="1" si="36"/>
        <v>8000</v>
      </c>
      <c r="Q78" s="8">
        <f t="shared" ca="1" si="37"/>
        <v>100</v>
      </c>
      <c r="R78" s="8" t="str">
        <f t="shared" ca="1" si="37"/>
        <v>MC</v>
      </c>
      <c r="S78" s="8">
        <f t="shared" ca="1" si="37"/>
        <v>25000</v>
      </c>
      <c r="T78" s="8">
        <f t="shared" ca="1" si="37"/>
        <v>40000</v>
      </c>
      <c r="U78" s="8">
        <f t="shared" ca="1" si="37"/>
        <v>7000</v>
      </c>
      <c r="V78" s="8">
        <f t="shared" ca="1" si="37"/>
        <v>6000</v>
      </c>
      <c r="W78" s="8">
        <f t="shared" ca="1" si="37"/>
        <v>1500</v>
      </c>
      <c r="X78" s="8">
        <f t="shared" ca="1" si="37"/>
        <v>200</v>
      </c>
      <c r="Y78" s="8" t="str">
        <f t="shared" ca="1" si="37"/>
        <v>MC</v>
      </c>
      <c r="Z78" s="8" t="str">
        <f t="shared" ca="1" si="37"/>
        <v>MC</v>
      </c>
      <c r="AA78" s="8">
        <f t="shared" ca="1" si="38"/>
        <v>2500</v>
      </c>
      <c r="AB78" s="8">
        <f t="shared" ca="1" si="38"/>
        <v>2000</v>
      </c>
      <c r="AC78" s="8">
        <f t="shared" ca="1" si="38"/>
        <v>3500</v>
      </c>
      <c r="AD78" s="8">
        <f t="shared" ca="1" si="38"/>
        <v>2500</v>
      </c>
      <c r="AE78" s="8">
        <f t="shared" ca="1" si="38"/>
        <v>3500</v>
      </c>
      <c r="AF78" s="8">
        <f t="shared" ca="1" si="38"/>
        <v>1875</v>
      </c>
      <c r="AG78" s="8">
        <f t="shared" ca="1" si="38"/>
        <v>6000</v>
      </c>
      <c r="AH78" s="8">
        <f t="shared" ca="1" si="38"/>
        <v>275</v>
      </c>
      <c r="AI78" s="8" t="str">
        <f t="shared" ca="1" si="38"/>
        <v>MC</v>
      </c>
    </row>
    <row r="79" spans="1:35" x14ac:dyDescent="0.35">
      <c r="A79" s="5" t="str">
        <f>A78</f>
        <v>centre_nord</v>
      </c>
      <c r="B79" s="5" t="str">
        <f>B78</f>
        <v>marche_kongoussi</v>
      </c>
      <c r="C79" s="11" t="str">
        <f t="shared" ref="C79:C84" si="39">C63</f>
        <v>BNA_juil23!</v>
      </c>
      <c r="D79" s="5" t="str">
        <f t="shared" si="3"/>
        <v>marche_kongoussiBNA_juil23!</v>
      </c>
      <c r="E79" s="11">
        <f t="shared" ref="E79:E84" si="40">EDATE(E78,1)</f>
        <v>45108</v>
      </c>
      <c r="G79" s="8">
        <f t="shared" ca="1" si="36"/>
        <v>1000</v>
      </c>
      <c r="H79" s="8">
        <f t="shared" ca="1" si="36"/>
        <v>3500</v>
      </c>
      <c r="I79" s="8" t="str">
        <f t="shared" ca="1" si="36"/>
        <v>MC</v>
      </c>
      <c r="J79" s="8">
        <f t="shared" ca="1" si="36"/>
        <v>525</v>
      </c>
      <c r="K79" s="8">
        <f t="shared" ca="1" si="36"/>
        <v>300</v>
      </c>
      <c r="L79" s="8">
        <f t="shared" ca="1" si="36"/>
        <v>6500</v>
      </c>
      <c r="M79" s="8">
        <f t="shared" ca="1" si="36"/>
        <v>8000</v>
      </c>
      <c r="N79" s="8">
        <f t="shared" ca="1" si="36"/>
        <v>2000</v>
      </c>
      <c r="O79" s="8">
        <f t="shared" ca="1" si="36"/>
        <v>2000</v>
      </c>
      <c r="P79" s="8">
        <f t="shared" ca="1" si="36"/>
        <v>8250</v>
      </c>
      <c r="Q79" s="8">
        <f t="shared" ca="1" si="37"/>
        <v>100</v>
      </c>
      <c r="R79" s="8" t="str">
        <f t="shared" ca="1" si="37"/>
        <v>MC</v>
      </c>
      <c r="S79" s="8">
        <f t="shared" ca="1" si="37"/>
        <v>27500</v>
      </c>
      <c r="T79" s="8">
        <f t="shared" ca="1" si="37"/>
        <v>40000</v>
      </c>
      <c r="U79" s="8">
        <f t="shared" ca="1" si="37"/>
        <v>7250</v>
      </c>
      <c r="V79" s="8">
        <f t="shared" ca="1" si="37"/>
        <v>6000</v>
      </c>
      <c r="W79" s="8">
        <f t="shared" ca="1" si="37"/>
        <v>1500</v>
      </c>
      <c r="X79" s="8">
        <f t="shared" ca="1" si="37"/>
        <v>200</v>
      </c>
      <c r="Y79" s="8" t="str">
        <f t="shared" ca="1" si="37"/>
        <v>MC</v>
      </c>
      <c r="Z79" s="8">
        <f t="shared" ca="1" si="37"/>
        <v>2500</v>
      </c>
      <c r="AA79" s="8" t="str">
        <f t="shared" ca="1" si="38"/>
        <v>MC</v>
      </c>
      <c r="AB79" s="8">
        <f t="shared" ca="1" si="38"/>
        <v>2000</v>
      </c>
      <c r="AC79" s="8">
        <f t="shared" ca="1" si="38"/>
        <v>3500</v>
      </c>
      <c r="AD79" s="8">
        <f t="shared" ca="1" si="38"/>
        <v>2500</v>
      </c>
      <c r="AE79" s="8">
        <f t="shared" ca="1" si="38"/>
        <v>3250</v>
      </c>
      <c r="AF79" s="8">
        <f t="shared" ca="1" si="38"/>
        <v>2125</v>
      </c>
      <c r="AG79" s="8">
        <f t="shared" ca="1" si="38"/>
        <v>5750</v>
      </c>
      <c r="AH79" s="8">
        <f t="shared" ca="1" si="38"/>
        <v>300</v>
      </c>
      <c r="AI79" s="8" t="str">
        <f t="shared" ca="1" si="38"/>
        <v>MC</v>
      </c>
    </row>
    <row r="80" spans="1:35" x14ac:dyDescent="0.35">
      <c r="A80" s="5" t="str">
        <f t="shared" ref="A80:A84" si="41">A79</f>
        <v>centre_nord</v>
      </c>
      <c r="B80" s="5" t="str">
        <f t="shared" ref="B80:B84" si="42">B79</f>
        <v>marche_kongoussi</v>
      </c>
      <c r="C80" s="11" t="str">
        <f t="shared" si="39"/>
        <v>BNA_aout23!</v>
      </c>
      <c r="D80" s="5" t="str">
        <f t="shared" si="3"/>
        <v>marche_kongoussiBNA_aout23!</v>
      </c>
      <c r="E80" s="11">
        <f t="shared" si="40"/>
        <v>45139</v>
      </c>
      <c r="G80" s="8">
        <f t="shared" ca="1" si="36"/>
        <v>1250</v>
      </c>
      <c r="H80" s="8">
        <f t="shared" ca="1" si="36"/>
        <v>3625</v>
      </c>
      <c r="I80" s="8" t="str">
        <f t="shared" ca="1" si="36"/>
        <v>MC</v>
      </c>
      <c r="J80" s="8">
        <f t="shared" ca="1" si="36"/>
        <v>500</v>
      </c>
      <c r="K80" s="8">
        <f t="shared" ca="1" si="36"/>
        <v>300</v>
      </c>
      <c r="L80" s="8">
        <f t="shared" ca="1" si="36"/>
        <v>5000</v>
      </c>
      <c r="M80" s="8" t="str">
        <f t="shared" ca="1" si="36"/>
        <v>MC</v>
      </c>
      <c r="N80" s="8" t="str">
        <f t="shared" ca="1" si="36"/>
        <v>MC</v>
      </c>
      <c r="O80" s="8">
        <f t="shared" ca="1" si="36"/>
        <v>2500</v>
      </c>
      <c r="P80" s="8" t="str">
        <f t="shared" ca="1" si="36"/>
        <v>MC</v>
      </c>
      <c r="Q80" s="8" t="str">
        <f t="shared" ca="1" si="37"/>
        <v>MC</v>
      </c>
      <c r="R80" s="8" t="str">
        <f t="shared" ca="1" si="37"/>
        <v>MC</v>
      </c>
      <c r="S80" s="8" t="str">
        <f t="shared" ca="1" si="37"/>
        <v>MC</v>
      </c>
      <c r="T80" s="8" t="str">
        <f t="shared" ca="1" si="37"/>
        <v>MC</v>
      </c>
      <c r="U80" s="8">
        <f t="shared" ca="1" si="37"/>
        <v>7000</v>
      </c>
      <c r="V80" s="8">
        <f t="shared" ca="1" si="37"/>
        <v>6500</v>
      </c>
      <c r="W80" s="8" t="str">
        <f t="shared" ca="1" si="37"/>
        <v>MC</v>
      </c>
      <c r="X80" s="8">
        <f t="shared" ca="1" si="37"/>
        <v>150</v>
      </c>
      <c r="Y80" s="8" t="str">
        <f t="shared" ca="1" si="37"/>
        <v>MC</v>
      </c>
      <c r="Z80" s="8" t="str">
        <f t="shared" ca="1" si="37"/>
        <v>MC</v>
      </c>
      <c r="AA80" s="8" t="str">
        <f t="shared" ca="1" si="38"/>
        <v>MC</v>
      </c>
      <c r="AB80" s="8">
        <f t="shared" ca="1" si="38"/>
        <v>1750</v>
      </c>
      <c r="AC80" s="8">
        <f t="shared" ca="1" si="38"/>
        <v>3000</v>
      </c>
      <c r="AD80" s="8">
        <f t="shared" ca="1" si="38"/>
        <v>3250</v>
      </c>
      <c r="AE80" s="8">
        <f t="shared" ca="1" si="38"/>
        <v>3500</v>
      </c>
      <c r="AF80" s="8">
        <f t="shared" ca="1" si="38"/>
        <v>1750</v>
      </c>
      <c r="AG80" s="8">
        <f t="shared" ca="1" si="38"/>
        <v>6000</v>
      </c>
      <c r="AH80" s="8">
        <f t="shared" ca="1" si="38"/>
        <v>250</v>
      </c>
      <c r="AI80" s="8" t="str">
        <f t="shared" ca="1" si="38"/>
        <v>MC</v>
      </c>
    </row>
    <row r="81" spans="1:35" x14ac:dyDescent="0.35">
      <c r="A81" s="5" t="str">
        <f t="shared" si="41"/>
        <v>centre_nord</v>
      </c>
      <c r="B81" s="5" t="str">
        <f t="shared" si="42"/>
        <v>marche_kongoussi</v>
      </c>
      <c r="C81" s="11" t="str">
        <f t="shared" si="39"/>
        <v>BNA_sept23!</v>
      </c>
      <c r="D81" s="5" t="str">
        <f t="shared" si="3"/>
        <v>marche_kongoussiBNA_sept23!</v>
      </c>
      <c r="E81" s="11">
        <f t="shared" si="40"/>
        <v>45170</v>
      </c>
      <c r="G81" s="8" t="str">
        <f t="shared" ca="1" si="36"/>
        <v/>
      </c>
      <c r="H81" s="8" t="str">
        <f t="shared" ca="1" si="36"/>
        <v/>
      </c>
      <c r="I81" s="8" t="str">
        <f t="shared" ca="1" si="36"/>
        <v/>
      </c>
      <c r="J81" s="8" t="str">
        <f t="shared" ca="1" si="36"/>
        <v/>
      </c>
      <c r="K81" s="8" t="str">
        <f t="shared" ca="1" si="36"/>
        <v/>
      </c>
      <c r="L81" s="8" t="str">
        <f t="shared" ca="1" si="36"/>
        <v/>
      </c>
      <c r="M81" s="8" t="str">
        <f t="shared" ca="1" si="36"/>
        <v/>
      </c>
      <c r="N81" s="8" t="str">
        <f t="shared" ca="1" si="36"/>
        <v/>
      </c>
      <c r="O81" s="8" t="str">
        <f t="shared" ca="1" si="36"/>
        <v/>
      </c>
      <c r="P81" s="8" t="str">
        <f t="shared" ca="1" si="36"/>
        <v/>
      </c>
      <c r="Q81" s="8" t="str">
        <f t="shared" ca="1" si="37"/>
        <v/>
      </c>
      <c r="R81" s="8" t="str">
        <f t="shared" ca="1" si="37"/>
        <v/>
      </c>
      <c r="S81" s="8" t="str">
        <f t="shared" ca="1" si="37"/>
        <v/>
      </c>
      <c r="T81" s="8" t="str">
        <f t="shared" ca="1" si="37"/>
        <v/>
      </c>
      <c r="U81" s="8" t="str">
        <f t="shared" ca="1" si="37"/>
        <v/>
      </c>
      <c r="V81" s="8" t="str">
        <f t="shared" ca="1" si="37"/>
        <v/>
      </c>
      <c r="W81" s="8" t="str">
        <f t="shared" ca="1" si="37"/>
        <v/>
      </c>
      <c r="X81" s="8" t="str">
        <f t="shared" ca="1" si="37"/>
        <v/>
      </c>
      <c r="Y81" s="8" t="str">
        <f t="shared" ca="1" si="37"/>
        <v/>
      </c>
      <c r="Z81" s="8" t="str">
        <f t="shared" ca="1" si="37"/>
        <v/>
      </c>
      <c r="AA81" s="8" t="str">
        <f t="shared" ca="1" si="38"/>
        <v/>
      </c>
      <c r="AB81" s="8" t="str">
        <f t="shared" ca="1" si="38"/>
        <v/>
      </c>
      <c r="AC81" s="8" t="str">
        <f t="shared" ca="1" si="38"/>
        <v/>
      </c>
      <c r="AD81" s="8" t="str">
        <f t="shared" ca="1" si="38"/>
        <v/>
      </c>
      <c r="AE81" s="8" t="str">
        <f t="shared" ca="1" si="38"/>
        <v/>
      </c>
      <c r="AF81" s="8" t="str">
        <f t="shared" ca="1" si="38"/>
        <v/>
      </c>
      <c r="AG81" s="8" t="str">
        <f t="shared" ca="1" si="38"/>
        <v/>
      </c>
      <c r="AH81" s="8" t="str">
        <f t="shared" ca="1" si="38"/>
        <v/>
      </c>
      <c r="AI81" s="8" t="str">
        <f t="shared" ca="1" si="38"/>
        <v/>
      </c>
    </row>
    <row r="82" spans="1:35" x14ac:dyDescent="0.35">
      <c r="A82" s="5" t="str">
        <f t="shared" si="41"/>
        <v>centre_nord</v>
      </c>
      <c r="B82" s="5" t="str">
        <f t="shared" si="42"/>
        <v>marche_kongoussi</v>
      </c>
      <c r="C82" s="11" t="str">
        <f t="shared" si="39"/>
        <v>BNA_oct23!</v>
      </c>
      <c r="D82" s="5" t="str">
        <f t="shared" si="3"/>
        <v>marche_kongoussiBNA_oct23!</v>
      </c>
      <c r="E82" s="11">
        <f t="shared" si="40"/>
        <v>45200</v>
      </c>
      <c r="G82" s="8" t="str">
        <f t="shared" ca="1" si="36"/>
        <v/>
      </c>
      <c r="H82" s="8" t="str">
        <f t="shared" ca="1" si="36"/>
        <v/>
      </c>
      <c r="I82" s="8" t="str">
        <f t="shared" ca="1" si="36"/>
        <v/>
      </c>
      <c r="J82" s="8" t="str">
        <f t="shared" ca="1" si="36"/>
        <v/>
      </c>
      <c r="K82" s="8" t="str">
        <f t="shared" ca="1" si="36"/>
        <v/>
      </c>
      <c r="L82" s="8" t="str">
        <f t="shared" ca="1" si="36"/>
        <v/>
      </c>
      <c r="M82" s="8" t="str">
        <f t="shared" ca="1" si="36"/>
        <v/>
      </c>
      <c r="N82" s="8" t="str">
        <f t="shared" ca="1" si="36"/>
        <v/>
      </c>
      <c r="O82" s="8" t="str">
        <f t="shared" ca="1" si="36"/>
        <v/>
      </c>
      <c r="P82" s="8" t="str">
        <f t="shared" ca="1" si="36"/>
        <v/>
      </c>
      <c r="Q82" s="8" t="str">
        <f t="shared" ca="1" si="37"/>
        <v/>
      </c>
      <c r="R82" s="8" t="str">
        <f t="shared" ca="1" si="37"/>
        <v/>
      </c>
      <c r="S82" s="8" t="str">
        <f t="shared" ca="1" si="37"/>
        <v/>
      </c>
      <c r="T82" s="8" t="str">
        <f t="shared" ca="1" si="37"/>
        <v/>
      </c>
      <c r="U82" s="8" t="str">
        <f t="shared" ca="1" si="37"/>
        <v/>
      </c>
      <c r="V82" s="8" t="str">
        <f t="shared" ca="1" si="37"/>
        <v/>
      </c>
      <c r="W82" s="8" t="str">
        <f t="shared" ca="1" si="37"/>
        <v/>
      </c>
      <c r="X82" s="8" t="str">
        <f t="shared" ca="1" si="37"/>
        <v/>
      </c>
      <c r="Y82" s="8" t="str">
        <f t="shared" ca="1" si="37"/>
        <v/>
      </c>
      <c r="Z82" s="8" t="str">
        <f t="shared" ca="1" si="37"/>
        <v/>
      </c>
      <c r="AA82" s="8" t="str">
        <f t="shared" ca="1" si="38"/>
        <v/>
      </c>
      <c r="AB82" s="8" t="str">
        <f t="shared" ca="1" si="38"/>
        <v/>
      </c>
      <c r="AC82" s="8" t="str">
        <f t="shared" ca="1" si="38"/>
        <v/>
      </c>
      <c r="AD82" s="8" t="str">
        <f t="shared" ca="1" si="38"/>
        <v/>
      </c>
      <c r="AE82" s="8" t="str">
        <f t="shared" ca="1" si="38"/>
        <v/>
      </c>
      <c r="AF82" s="8" t="str">
        <f t="shared" ca="1" si="38"/>
        <v/>
      </c>
      <c r="AG82" s="8" t="str">
        <f t="shared" ca="1" si="38"/>
        <v/>
      </c>
      <c r="AH82" s="8" t="str">
        <f t="shared" ca="1" si="38"/>
        <v/>
      </c>
      <c r="AI82" s="8" t="str">
        <f t="shared" ca="1" si="38"/>
        <v/>
      </c>
    </row>
    <row r="83" spans="1:35" x14ac:dyDescent="0.35">
      <c r="A83" s="5" t="str">
        <f t="shared" si="41"/>
        <v>centre_nord</v>
      </c>
      <c r="B83" s="5" t="str">
        <f t="shared" si="42"/>
        <v>marche_kongoussi</v>
      </c>
      <c r="C83" s="11" t="str">
        <f t="shared" si="39"/>
        <v>BNA_nov23!</v>
      </c>
      <c r="D83" s="5" t="str">
        <f t="shared" si="3"/>
        <v>marche_kongoussiBNA_nov23!</v>
      </c>
      <c r="E83" s="11">
        <f t="shared" si="40"/>
        <v>45231</v>
      </c>
      <c r="G83" s="8" t="str">
        <f t="shared" ca="1" si="36"/>
        <v/>
      </c>
      <c r="H83" s="8" t="str">
        <f t="shared" ca="1" si="36"/>
        <v/>
      </c>
      <c r="I83" s="8" t="str">
        <f t="shared" ca="1" si="36"/>
        <v/>
      </c>
      <c r="J83" s="8" t="str">
        <f t="shared" ca="1" si="36"/>
        <v/>
      </c>
      <c r="K83" s="8" t="str">
        <f t="shared" ca="1" si="36"/>
        <v/>
      </c>
      <c r="L83" s="8" t="str">
        <f t="shared" ca="1" si="36"/>
        <v/>
      </c>
      <c r="M83" s="8" t="str">
        <f t="shared" ca="1" si="36"/>
        <v/>
      </c>
      <c r="N83" s="8" t="str">
        <f t="shared" ca="1" si="36"/>
        <v/>
      </c>
      <c r="O83" s="8" t="str">
        <f t="shared" ca="1" si="36"/>
        <v/>
      </c>
      <c r="P83" s="8" t="str">
        <f t="shared" ca="1" si="36"/>
        <v/>
      </c>
      <c r="Q83" s="8" t="str">
        <f t="shared" ca="1" si="37"/>
        <v/>
      </c>
      <c r="R83" s="8" t="str">
        <f t="shared" ca="1" si="37"/>
        <v/>
      </c>
      <c r="S83" s="8" t="str">
        <f t="shared" ca="1" si="37"/>
        <v/>
      </c>
      <c r="T83" s="8" t="str">
        <f t="shared" ca="1" si="37"/>
        <v/>
      </c>
      <c r="U83" s="8" t="str">
        <f t="shared" ca="1" si="37"/>
        <v/>
      </c>
      <c r="V83" s="8" t="str">
        <f t="shared" ca="1" si="37"/>
        <v/>
      </c>
      <c r="W83" s="8" t="str">
        <f t="shared" ca="1" si="37"/>
        <v/>
      </c>
      <c r="X83" s="8" t="str">
        <f t="shared" ca="1" si="37"/>
        <v/>
      </c>
      <c r="Y83" s="8" t="str">
        <f t="shared" ca="1" si="37"/>
        <v/>
      </c>
      <c r="Z83" s="8" t="str">
        <f t="shared" ca="1" si="37"/>
        <v/>
      </c>
      <c r="AA83" s="8" t="str">
        <f t="shared" ca="1" si="38"/>
        <v/>
      </c>
      <c r="AB83" s="8" t="str">
        <f t="shared" ca="1" si="38"/>
        <v/>
      </c>
      <c r="AC83" s="8" t="str">
        <f t="shared" ca="1" si="38"/>
        <v/>
      </c>
      <c r="AD83" s="8" t="str">
        <f t="shared" ca="1" si="38"/>
        <v/>
      </c>
      <c r="AE83" s="8" t="str">
        <f t="shared" ca="1" si="38"/>
        <v/>
      </c>
      <c r="AF83" s="8" t="str">
        <f t="shared" ca="1" si="38"/>
        <v/>
      </c>
      <c r="AG83" s="8" t="str">
        <f t="shared" ca="1" si="38"/>
        <v/>
      </c>
      <c r="AH83" s="8" t="str">
        <f t="shared" ca="1" si="38"/>
        <v/>
      </c>
      <c r="AI83" s="8" t="str">
        <f t="shared" ca="1" si="38"/>
        <v/>
      </c>
    </row>
    <row r="84" spans="1:35" x14ac:dyDescent="0.35">
      <c r="A84" s="5" t="str">
        <f t="shared" si="41"/>
        <v>centre_nord</v>
      </c>
      <c r="B84" s="5" t="str">
        <f t="shared" si="42"/>
        <v>marche_kongoussi</v>
      </c>
      <c r="C84" s="11" t="str">
        <f t="shared" si="39"/>
        <v>BNA_dec23!</v>
      </c>
      <c r="D84" s="5" t="str">
        <f t="shared" si="3"/>
        <v>marche_kongoussiBNA_dec23!</v>
      </c>
      <c r="E84" s="11">
        <f t="shared" si="40"/>
        <v>45261</v>
      </c>
      <c r="G84" s="8" t="str">
        <f t="shared" ca="1" si="36"/>
        <v/>
      </c>
      <c r="H84" s="8" t="str">
        <f t="shared" ca="1" si="36"/>
        <v/>
      </c>
      <c r="I84" s="8" t="str">
        <f t="shared" ca="1" si="36"/>
        <v/>
      </c>
      <c r="J84" s="8" t="str">
        <f t="shared" ca="1" si="36"/>
        <v/>
      </c>
      <c r="K84" s="8" t="str">
        <f t="shared" ca="1" si="36"/>
        <v/>
      </c>
      <c r="L84" s="8" t="str">
        <f t="shared" ca="1" si="36"/>
        <v/>
      </c>
      <c r="M84" s="8" t="str">
        <f t="shared" ca="1" si="36"/>
        <v/>
      </c>
      <c r="N84" s="8" t="str">
        <f t="shared" ca="1" si="36"/>
        <v/>
      </c>
      <c r="O84" s="8" t="str">
        <f t="shared" ca="1" si="36"/>
        <v/>
      </c>
      <c r="P84" s="8" t="str">
        <f t="shared" ca="1" si="36"/>
        <v/>
      </c>
      <c r="Q84" s="8" t="str">
        <f t="shared" ca="1" si="37"/>
        <v/>
      </c>
      <c r="R84" s="8" t="str">
        <f t="shared" ca="1" si="37"/>
        <v/>
      </c>
      <c r="S84" s="8" t="str">
        <f t="shared" ca="1" si="37"/>
        <v/>
      </c>
      <c r="T84" s="8" t="str">
        <f t="shared" ca="1" si="37"/>
        <v/>
      </c>
      <c r="U84" s="8" t="str">
        <f t="shared" ca="1" si="37"/>
        <v/>
      </c>
      <c r="V84" s="8" t="str">
        <f t="shared" ca="1" si="37"/>
        <v/>
      </c>
      <c r="W84" s="8" t="str">
        <f t="shared" ca="1" si="37"/>
        <v/>
      </c>
      <c r="X84" s="8" t="str">
        <f t="shared" ca="1" si="37"/>
        <v/>
      </c>
      <c r="Y84" s="8" t="str">
        <f t="shared" ca="1" si="37"/>
        <v/>
      </c>
      <c r="Z84" s="8" t="str">
        <f t="shared" ca="1" si="37"/>
        <v/>
      </c>
      <c r="AA84" s="8" t="str">
        <f t="shared" ca="1" si="38"/>
        <v/>
      </c>
      <c r="AB84" s="8" t="str">
        <f t="shared" ca="1" si="38"/>
        <v/>
      </c>
      <c r="AC84" s="8" t="str">
        <f t="shared" ca="1" si="38"/>
        <v/>
      </c>
      <c r="AD84" s="8" t="str">
        <f t="shared" ca="1" si="38"/>
        <v/>
      </c>
      <c r="AE84" s="8" t="str">
        <f t="shared" ca="1" si="38"/>
        <v/>
      </c>
      <c r="AF84" s="8" t="str">
        <f t="shared" ca="1" si="38"/>
        <v/>
      </c>
      <c r="AG84" s="8" t="str">
        <f t="shared" ca="1" si="38"/>
        <v/>
      </c>
      <c r="AH84" s="8" t="str">
        <f t="shared" ca="1" si="38"/>
        <v/>
      </c>
      <c r="AI84" s="8" t="str">
        <f t="shared" ca="1" si="38"/>
        <v/>
      </c>
    </row>
    <row r="85" spans="1:35" x14ac:dyDescent="0.35">
      <c r="D85" s="5" t="str">
        <f t="shared" si="3"/>
        <v/>
      </c>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row>
    <row r="86" spans="1:35" x14ac:dyDescent="0.35">
      <c r="D86" s="5" t="str">
        <f t="shared" si="3"/>
        <v/>
      </c>
      <c r="E86" s="5" t="s">
        <v>80</v>
      </c>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row>
    <row r="87" spans="1:35" x14ac:dyDescent="0.35">
      <c r="A87" s="5" t="s">
        <v>81</v>
      </c>
      <c r="B87" s="5" t="s">
        <v>82</v>
      </c>
      <c r="C87" s="11" t="str">
        <f t="shared" ref="C87:C94" si="43">C71</f>
        <v>BNA_nov22!</v>
      </c>
      <c r="D87" s="5" t="str">
        <f t="shared" si="3"/>
        <v>marche_bogandeBNA_nov22!</v>
      </c>
      <c r="E87" s="11">
        <f t="shared" ref="E87:E94" si="44">E71</f>
        <v>44866</v>
      </c>
      <c r="G87" s="8" t="str">
        <f t="shared" ref="G87:P100" ca="1" si="45">IFERROR(VLOOKUP($B87,INDIRECT($C87&amp;$A$1),MATCH(G$4,INDIRECT($C87&amp;"$B$7:$BZ$7"),0),FALSE),"")</f>
        <v>-</v>
      </c>
      <c r="H87" s="8" t="str">
        <f t="shared" ca="1" si="45"/>
        <v>-</v>
      </c>
      <c r="I87" s="8" t="str">
        <f t="shared" ca="1" si="45"/>
        <v>-</v>
      </c>
      <c r="J87" s="8" t="str">
        <f t="shared" ca="1" si="45"/>
        <v>-</v>
      </c>
      <c r="K87" s="8" t="str">
        <f t="shared" ca="1" si="45"/>
        <v>-</v>
      </c>
      <c r="L87" s="8" t="str">
        <f t="shared" ca="1" si="45"/>
        <v>-</v>
      </c>
      <c r="M87" s="8" t="str">
        <f t="shared" ca="1" si="45"/>
        <v>-</v>
      </c>
      <c r="N87" s="8" t="str">
        <f t="shared" ca="1" si="45"/>
        <v>-</v>
      </c>
      <c r="O87" s="8" t="str">
        <f t="shared" ca="1" si="45"/>
        <v>-</v>
      </c>
      <c r="P87" s="8" t="str">
        <f t="shared" ca="1" si="45"/>
        <v>-</v>
      </c>
      <c r="Q87" s="8" t="str">
        <f t="shared" ref="Q87:Z100" ca="1" si="46">IFERROR(VLOOKUP($B87,INDIRECT($C87&amp;$A$1),MATCH(Q$4,INDIRECT($C87&amp;"$B$7:$BZ$7"),0),FALSE),"")</f>
        <v>-</v>
      </c>
      <c r="R87" s="8" t="str">
        <f t="shared" ca="1" si="46"/>
        <v>-</v>
      </c>
      <c r="S87" s="8" t="str">
        <f t="shared" ca="1" si="46"/>
        <v>-</v>
      </c>
      <c r="T87" s="8" t="str">
        <f t="shared" ca="1" si="46"/>
        <v>-</v>
      </c>
      <c r="U87" s="8" t="str">
        <f t="shared" ca="1" si="46"/>
        <v>-</v>
      </c>
      <c r="V87" s="8" t="str">
        <f t="shared" ca="1" si="46"/>
        <v>-</v>
      </c>
      <c r="W87" s="8" t="str">
        <f t="shared" ca="1" si="46"/>
        <v>-</v>
      </c>
      <c r="X87" s="8" t="str">
        <f t="shared" ca="1" si="46"/>
        <v>-</v>
      </c>
      <c r="Y87" s="8" t="str">
        <f t="shared" ca="1" si="46"/>
        <v>-</v>
      </c>
      <c r="Z87" s="8" t="str">
        <f t="shared" ca="1" si="46"/>
        <v>-</v>
      </c>
      <c r="AA87" s="8" t="str">
        <f t="shared" ref="AA87:AI100" ca="1" si="47">IFERROR(VLOOKUP($B87,INDIRECT($C87&amp;$A$1),MATCH(AA$4,INDIRECT($C87&amp;"$B$7:$BZ$7"),0),FALSE),"")</f>
        <v>-</v>
      </c>
      <c r="AB87" s="8" t="str">
        <f t="shared" ca="1" si="47"/>
        <v>-</v>
      </c>
      <c r="AC87" s="8" t="str">
        <f t="shared" ca="1" si="47"/>
        <v>-</v>
      </c>
      <c r="AD87" s="8" t="str">
        <f t="shared" ca="1" si="47"/>
        <v>-</v>
      </c>
      <c r="AE87" s="8" t="str">
        <f t="shared" ca="1" si="47"/>
        <v>-</v>
      </c>
      <c r="AF87" s="8" t="str">
        <f t="shared" ca="1" si="47"/>
        <v>-</v>
      </c>
      <c r="AG87" s="8" t="str">
        <f t="shared" ca="1" si="47"/>
        <v>-</v>
      </c>
      <c r="AH87" s="8" t="str">
        <f t="shared" ca="1" si="47"/>
        <v>-</v>
      </c>
      <c r="AI87" s="8" t="str">
        <f t="shared" ca="1" si="47"/>
        <v>-</v>
      </c>
    </row>
    <row r="88" spans="1:35" x14ac:dyDescent="0.35">
      <c r="A88" s="5" t="s">
        <v>81</v>
      </c>
      <c r="B88" s="5" t="s">
        <v>82</v>
      </c>
      <c r="C88" s="11" t="str">
        <f t="shared" si="43"/>
        <v>BNA_dec22!</v>
      </c>
      <c r="D88" s="5" t="str">
        <f t="shared" si="3"/>
        <v>marche_bogandeBNA_dec22!</v>
      </c>
      <c r="E88" s="11">
        <f t="shared" si="44"/>
        <v>44896</v>
      </c>
      <c r="G88" s="8" t="str">
        <f t="shared" ca="1" si="45"/>
        <v>-</v>
      </c>
      <c r="H88" s="8" t="str">
        <f t="shared" ca="1" si="45"/>
        <v>-</v>
      </c>
      <c r="I88" s="8" t="str">
        <f t="shared" ca="1" si="45"/>
        <v>-</v>
      </c>
      <c r="J88" s="8" t="str">
        <f t="shared" ca="1" si="45"/>
        <v>-</v>
      </c>
      <c r="K88" s="8" t="str">
        <f t="shared" ca="1" si="45"/>
        <v>-</v>
      </c>
      <c r="L88" s="8" t="str">
        <f t="shared" ca="1" si="45"/>
        <v>-</v>
      </c>
      <c r="M88" s="8" t="str">
        <f t="shared" ca="1" si="45"/>
        <v>-</v>
      </c>
      <c r="N88" s="8" t="str">
        <f t="shared" ca="1" si="45"/>
        <v>-</v>
      </c>
      <c r="O88" s="8" t="str">
        <f t="shared" ca="1" si="45"/>
        <v>-</v>
      </c>
      <c r="P88" s="8" t="str">
        <f t="shared" ca="1" si="45"/>
        <v>-</v>
      </c>
      <c r="Q88" s="8" t="str">
        <f t="shared" ca="1" si="46"/>
        <v>-</v>
      </c>
      <c r="R88" s="8" t="str">
        <f t="shared" ca="1" si="46"/>
        <v>-</v>
      </c>
      <c r="S88" s="8" t="str">
        <f t="shared" ca="1" si="46"/>
        <v>-</v>
      </c>
      <c r="T88" s="8" t="str">
        <f t="shared" ca="1" si="46"/>
        <v>-</v>
      </c>
      <c r="U88" s="8" t="str">
        <f t="shared" ca="1" si="46"/>
        <v>-</v>
      </c>
      <c r="V88" s="8" t="str">
        <f t="shared" ca="1" si="46"/>
        <v>-</v>
      </c>
      <c r="W88" s="8" t="str">
        <f t="shared" ca="1" si="46"/>
        <v>-</v>
      </c>
      <c r="X88" s="8" t="str">
        <f t="shared" ca="1" si="46"/>
        <v>-</v>
      </c>
      <c r="Y88" s="8" t="str">
        <f t="shared" ca="1" si="46"/>
        <v>-</v>
      </c>
      <c r="Z88" s="8" t="str">
        <f t="shared" ca="1" si="46"/>
        <v>-</v>
      </c>
      <c r="AA88" s="8" t="str">
        <f t="shared" ca="1" si="47"/>
        <v>-</v>
      </c>
      <c r="AB88" s="8" t="str">
        <f t="shared" ca="1" si="47"/>
        <v>-</v>
      </c>
      <c r="AC88" s="8" t="str">
        <f t="shared" ca="1" si="47"/>
        <v>-</v>
      </c>
      <c r="AD88" s="8" t="str">
        <f t="shared" ca="1" si="47"/>
        <v>-</v>
      </c>
      <c r="AE88" s="8" t="str">
        <f t="shared" ca="1" si="47"/>
        <v>-</v>
      </c>
      <c r="AF88" s="8" t="str">
        <f t="shared" ca="1" si="47"/>
        <v>-</v>
      </c>
      <c r="AG88" s="8" t="str">
        <f t="shared" ca="1" si="47"/>
        <v>-</v>
      </c>
      <c r="AH88" s="8" t="str">
        <f t="shared" ca="1" si="47"/>
        <v>-</v>
      </c>
      <c r="AI88" s="8" t="str">
        <f t="shared" ca="1" si="47"/>
        <v>-</v>
      </c>
    </row>
    <row r="89" spans="1:35" x14ac:dyDescent="0.35">
      <c r="A89" s="5" t="s">
        <v>81</v>
      </c>
      <c r="B89" s="5" t="s">
        <v>82</v>
      </c>
      <c r="C89" s="11" t="str">
        <f t="shared" si="43"/>
        <v>BNA_jan23!</v>
      </c>
      <c r="D89" s="5" t="str">
        <f t="shared" si="3"/>
        <v>marche_bogandeBNA_jan23!</v>
      </c>
      <c r="E89" s="11">
        <f t="shared" si="44"/>
        <v>44927</v>
      </c>
      <c r="G89" s="8" t="str">
        <f t="shared" ca="1" si="45"/>
        <v>-</v>
      </c>
      <c r="H89" s="8" t="str">
        <f t="shared" ca="1" si="45"/>
        <v>-</v>
      </c>
      <c r="I89" s="8" t="str">
        <f t="shared" ca="1" si="45"/>
        <v>-</v>
      </c>
      <c r="J89" s="8" t="str">
        <f t="shared" ca="1" si="45"/>
        <v>-</v>
      </c>
      <c r="K89" s="8" t="str">
        <f t="shared" ca="1" si="45"/>
        <v>-</v>
      </c>
      <c r="L89" s="8" t="str">
        <f t="shared" ca="1" si="45"/>
        <v>-</v>
      </c>
      <c r="M89" s="8" t="str">
        <f t="shared" ca="1" si="45"/>
        <v>-</v>
      </c>
      <c r="N89" s="8" t="str">
        <f t="shared" ca="1" si="45"/>
        <v>-</v>
      </c>
      <c r="O89" s="8" t="str">
        <f t="shared" ca="1" si="45"/>
        <v>-</v>
      </c>
      <c r="P89" s="8" t="str">
        <f t="shared" ca="1" si="45"/>
        <v>-</v>
      </c>
      <c r="Q89" s="8" t="str">
        <f t="shared" ca="1" si="46"/>
        <v>-</v>
      </c>
      <c r="R89" s="8" t="str">
        <f t="shared" ca="1" si="46"/>
        <v>-</v>
      </c>
      <c r="S89" s="8" t="str">
        <f t="shared" ca="1" si="46"/>
        <v>-</v>
      </c>
      <c r="T89" s="8" t="str">
        <f t="shared" ca="1" si="46"/>
        <v>-</v>
      </c>
      <c r="U89" s="8" t="str">
        <f t="shared" ca="1" si="46"/>
        <v>-</v>
      </c>
      <c r="V89" s="8" t="str">
        <f t="shared" ca="1" si="46"/>
        <v>-</v>
      </c>
      <c r="W89" s="8" t="str">
        <f t="shared" ca="1" si="46"/>
        <v>-</v>
      </c>
      <c r="X89" s="8" t="str">
        <f t="shared" ca="1" si="46"/>
        <v>-</v>
      </c>
      <c r="Y89" s="8" t="str">
        <f t="shared" ca="1" si="46"/>
        <v>-</v>
      </c>
      <c r="Z89" s="8" t="str">
        <f t="shared" ca="1" si="46"/>
        <v>-</v>
      </c>
      <c r="AA89" s="8" t="str">
        <f t="shared" ca="1" si="47"/>
        <v>-</v>
      </c>
      <c r="AB89" s="8" t="str">
        <f t="shared" ca="1" si="47"/>
        <v>-</v>
      </c>
      <c r="AC89" s="8" t="str">
        <f t="shared" ca="1" si="47"/>
        <v>-</v>
      </c>
      <c r="AD89" s="8" t="str">
        <f t="shared" ca="1" si="47"/>
        <v>-</v>
      </c>
      <c r="AE89" s="8" t="str">
        <f t="shared" ca="1" si="47"/>
        <v>-</v>
      </c>
      <c r="AF89" s="8" t="str">
        <f t="shared" ca="1" si="47"/>
        <v>-</v>
      </c>
      <c r="AG89" s="8" t="str">
        <f t="shared" ca="1" si="47"/>
        <v>-</v>
      </c>
      <c r="AH89" s="8" t="str">
        <f t="shared" ca="1" si="47"/>
        <v>-</v>
      </c>
      <c r="AI89" s="8" t="str">
        <f t="shared" ca="1" si="47"/>
        <v>-</v>
      </c>
    </row>
    <row r="90" spans="1:35" x14ac:dyDescent="0.35">
      <c r="A90" s="5" t="s">
        <v>81</v>
      </c>
      <c r="B90" s="5" t="s">
        <v>82</v>
      </c>
      <c r="C90" s="11" t="str">
        <f t="shared" si="43"/>
        <v>BNA_fev23!</v>
      </c>
      <c r="D90" s="5" t="str">
        <f t="shared" si="3"/>
        <v>marche_bogandeBNA_fev23!</v>
      </c>
      <c r="E90" s="11">
        <f t="shared" si="44"/>
        <v>44958</v>
      </c>
      <c r="G90" s="8" t="str">
        <f t="shared" ca="1" si="45"/>
        <v>-</v>
      </c>
      <c r="H90" s="8" t="str">
        <f t="shared" ca="1" si="45"/>
        <v>-</v>
      </c>
      <c r="I90" s="8" t="str">
        <f t="shared" ca="1" si="45"/>
        <v>-</v>
      </c>
      <c r="J90" s="8" t="str">
        <f t="shared" ca="1" si="45"/>
        <v>-</v>
      </c>
      <c r="K90" s="8" t="str">
        <f t="shared" ca="1" si="45"/>
        <v>-</v>
      </c>
      <c r="L90" s="8" t="str">
        <f t="shared" ca="1" si="45"/>
        <v>-</v>
      </c>
      <c r="M90" s="8" t="str">
        <f t="shared" ca="1" si="45"/>
        <v>-</v>
      </c>
      <c r="N90" s="8" t="str">
        <f t="shared" ca="1" si="45"/>
        <v>-</v>
      </c>
      <c r="O90" s="8" t="str">
        <f t="shared" ca="1" si="45"/>
        <v>-</v>
      </c>
      <c r="P90" s="8" t="str">
        <f t="shared" ca="1" si="45"/>
        <v>-</v>
      </c>
      <c r="Q90" s="8" t="str">
        <f t="shared" ca="1" si="46"/>
        <v>-</v>
      </c>
      <c r="R90" s="8" t="str">
        <f t="shared" ca="1" si="46"/>
        <v>-</v>
      </c>
      <c r="S90" s="8" t="str">
        <f t="shared" ca="1" si="46"/>
        <v>-</v>
      </c>
      <c r="T90" s="8" t="str">
        <f t="shared" ca="1" si="46"/>
        <v>-</v>
      </c>
      <c r="U90" s="8" t="str">
        <f t="shared" ca="1" si="46"/>
        <v>-</v>
      </c>
      <c r="V90" s="8" t="str">
        <f t="shared" ca="1" si="46"/>
        <v>-</v>
      </c>
      <c r="W90" s="8" t="str">
        <f t="shared" ca="1" si="46"/>
        <v>-</v>
      </c>
      <c r="X90" s="8" t="str">
        <f t="shared" ca="1" si="46"/>
        <v>-</v>
      </c>
      <c r="Y90" s="8" t="str">
        <f t="shared" ca="1" si="46"/>
        <v>-</v>
      </c>
      <c r="Z90" s="8" t="str">
        <f t="shared" ca="1" si="46"/>
        <v>-</v>
      </c>
      <c r="AA90" s="8" t="str">
        <f t="shared" ca="1" si="47"/>
        <v>-</v>
      </c>
      <c r="AB90" s="8" t="str">
        <f t="shared" ca="1" si="47"/>
        <v>-</v>
      </c>
      <c r="AC90" s="8" t="str">
        <f t="shared" ca="1" si="47"/>
        <v>-</v>
      </c>
      <c r="AD90" s="8" t="str">
        <f t="shared" ca="1" si="47"/>
        <v>-</v>
      </c>
      <c r="AE90" s="8" t="str">
        <f t="shared" ca="1" si="47"/>
        <v>-</v>
      </c>
      <c r="AF90" s="8" t="str">
        <f t="shared" ca="1" si="47"/>
        <v>-</v>
      </c>
      <c r="AG90" s="8" t="str">
        <f t="shared" ca="1" si="47"/>
        <v>-</v>
      </c>
      <c r="AH90" s="8" t="str">
        <f t="shared" ca="1" si="47"/>
        <v>-</v>
      </c>
      <c r="AI90" s="8" t="str">
        <f t="shared" ca="1" si="47"/>
        <v>-</v>
      </c>
    </row>
    <row r="91" spans="1:35" x14ac:dyDescent="0.35">
      <c r="A91" s="5" t="s">
        <v>81</v>
      </c>
      <c r="B91" s="5" t="s">
        <v>82</v>
      </c>
      <c r="C91" s="11" t="str">
        <f t="shared" si="43"/>
        <v>BNA_mar23!</v>
      </c>
      <c r="D91" s="5" t="str">
        <f t="shared" si="3"/>
        <v>marche_bogandeBNA_mar23!</v>
      </c>
      <c r="E91" s="11">
        <f t="shared" si="44"/>
        <v>44986</v>
      </c>
      <c r="G91" s="8" t="str">
        <f t="shared" ca="1" si="45"/>
        <v>-</v>
      </c>
      <c r="H91" s="8" t="str">
        <f t="shared" ca="1" si="45"/>
        <v>-</v>
      </c>
      <c r="I91" s="8" t="str">
        <f t="shared" ca="1" si="45"/>
        <v>-</v>
      </c>
      <c r="J91" s="8" t="str">
        <f t="shared" ca="1" si="45"/>
        <v>-</v>
      </c>
      <c r="K91" s="8" t="str">
        <f t="shared" ca="1" si="45"/>
        <v>-</v>
      </c>
      <c r="L91" s="8" t="str">
        <f t="shared" ca="1" si="45"/>
        <v>-</v>
      </c>
      <c r="M91" s="8" t="str">
        <f t="shared" ca="1" si="45"/>
        <v>-</v>
      </c>
      <c r="N91" s="8" t="str">
        <f t="shared" ca="1" si="45"/>
        <v>-</v>
      </c>
      <c r="O91" s="8" t="str">
        <f t="shared" ca="1" si="45"/>
        <v>-</v>
      </c>
      <c r="P91" s="8" t="str">
        <f t="shared" ca="1" si="45"/>
        <v>-</v>
      </c>
      <c r="Q91" s="8" t="str">
        <f t="shared" ca="1" si="46"/>
        <v>-</v>
      </c>
      <c r="R91" s="8" t="str">
        <f t="shared" ca="1" si="46"/>
        <v>-</v>
      </c>
      <c r="S91" s="8" t="str">
        <f t="shared" ca="1" si="46"/>
        <v>-</v>
      </c>
      <c r="T91" s="8" t="str">
        <f t="shared" ca="1" si="46"/>
        <v>-</v>
      </c>
      <c r="U91" s="8" t="str">
        <f t="shared" ca="1" si="46"/>
        <v>-</v>
      </c>
      <c r="V91" s="8" t="str">
        <f t="shared" ca="1" si="46"/>
        <v>-</v>
      </c>
      <c r="W91" s="8" t="str">
        <f t="shared" ca="1" si="46"/>
        <v>-</v>
      </c>
      <c r="X91" s="8" t="str">
        <f t="shared" ca="1" si="46"/>
        <v>-</v>
      </c>
      <c r="Y91" s="8" t="str">
        <f t="shared" ca="1" si="46"/>
        <v>-</v>
      </c>
      <c r="Z91" s="8" t="str">
        <f t="shared" ca="1" si="46"/>
        <v>-</v>
      </c>
      <c r="AA91" s="8" t="str">
        <f t="shared" ca="1" si="47"/>
        <v>-</v>
      </c>
      <c r="AB91" s="8" t="str">
        <f t="shared" ca="1" si="47"/>
        <v>-</v>
      </c>
      <c r="AC91" s="8" t="str">
        <f t="shared" ca="1" si="47"/>
        <v>-</v>
      </c>
      <c r="AD91" s="8" t="str">
        <f t="shared" ca="1" si="47"/>
        <v>-</v>
      </c>
      <c r="AE91" s="8" t="str">
        <f t="shared" ca="1" si="47"/>
        <v>-</v>
      </c>
      <c r="AF91" s="8" t="str">
        <f t="shared" ca="1" si="47"/>
        <v>-</v>
      </c>
      <c r="AG91" s="8" t="str">
        <f t="shared" ca="1" si="47"/>
        <v>-</v>
      </c>
      <c r="AH91" s="8" t="str">
        <f t="shared" ca="1" si="47"/>
        <v>-</v>
      </c>
      <c r="AI91" s="8" t="str">
        <f t="shared" ca="1" si="47"/>
        <v>-</v>
      </c>
    </row>
    <row r="92" spans="1:35" x14ac:dyDescent="0.35">
      <c r="A92" s="5" t="s">
        <v>81</v>
      </c>
      <c r="B92" s="5" t="s">
        <v>82</v>
      </c>
      <c r="C92" s="11" t="str">
        <f t="shared" si="43"/>
        <v>BNA_avr23!</v>
      </c>
      <c r="D92" s="5" t="str">
        <f t="shared" si="3"/>
        <v>marche_bogandeBNA_avr23!</v>
      </c>
      <c r="E92" s="11">
        <f t="shared" si="44"/>
        <v>45017</v>
      </c>
      <c r="G92" s="8" t="str">
        <f t="shared" ca="1" si="45"/>
        <v>-</v>
      </c>
      <c r="H92" s="8" t="str">
        <f t="shared" ca="1" si="45"/>
        <v>-</v>
      </c>
      <c r="I92" s="8" t="str">
        <f t="shared" ca="1" si="45"/>
        <v>-</v>
      </c>
      <c r="J92" s="8" t="str">
        <f t="shared" ca="1" si="45"/>
        <v>-</v>
      </c>
      <c r="K92" s="8" t="str">
        <f t="shared" ca="1" si="45"/>
        <v>-</v>
      </c>
      <c r="L92" s="8" t="str">
        <f t="shared" ca="1" si="45"/>
        <v>-</v>
      </c>
      <c r="M92" s="8" t="str">
        <f t="shared" ca="1" si="45"/>
        <v>-</v>
      </c>
      <c r="N92" s="8" t="str">
        <f t="shared" ca="1" si="45"/>
        <v>-</v>
      </c>
      <c r="O92" s="8" t="str">
        <f t="shared" ca="1" si="45"/>
        <v>-</v>
      </c>
      <c r="P92" s="8" t="str">
        <f t="shared" ca="1" si="45"/>
        <v>-</v>
      </c>
      <c r="Q92" s="8" t="str">
        <f t="shared" ca="1" si="46"/>
        <v>-</v>
      </c>
      <c r="R92" s="8" t="str">
        <f t="shared" ca="1" si="46"/>
        <v>-</v>
      </c>
      <c r="S92" s="8" t="str">
        <f t="shared" ca="1" si="46"/>
        <v>-</v>
      </c>
      <c r="T92" s="8" t="str">
        <f t="shared" ca="1" si="46"/>
        <v>-</v>
      </c>
      <c r="U92" s="8" t="str">
        <f t="shared" ca="1" si="46"/>
        <v>-</v>
      </c>
      <c r="V92" s="8" t="str">
        <f t="shared" ca="1" si="46"/>
        <v>-</v>
      </c>
      <c r="W92" s="8" t="str">
        <f t="shared" ca="1" si="46"/>
        <v>-</v>
      </c>
      <c r="X92" s="8" t="str">
        <f t="shared" ca="1" si="46"/>
        <v>-</v>
      </c>
      <c r="Y92" s="8" t="str">
        <f t="shared" ca="1" si="46"/>
        <v>-</v>
      </c>
      <c r="Z92" s="8" t="str">
        <f t="shared" ca="1" si="46"/>
        <v>-</v>
      </c>
      <c r="AA92" s="8" t="str">
        <f t="shared" ca="1" si="47"/>
        <v>-</v>
      </c>
      <c r="AB92" s="8" t="str">
        <f t="shared" ca="1" si="47"/>
        <v>-</v>
      </c>
      <c r="AC92" s="8" t="str">
        <f t="shared" ca="1" si="47"/>
        <v>-</v>
      </c>
      <c r="AD92" s="8" t="str">
        <f t="shared" ca="1" si="47"/>
        <v>-</v>
      </c>
      <c r="AE92" s="8" t="str">
        <f t="shared" ca="1" si="47"/>
        <v>-</v>
      </c>
      <c r="AF92" s="8" t="str">
        <f t="shared" ca="1" si="47"/>
        <v>-</v>
      </c>
      <c r="AG92" s="8" t="str">
        <f t="shared" ca="1" si="47"/>
        <v>-</v>
      </c>
      <c r="AH92" s="8" t="str">
        <f t="shared" ca="1" si="47"/>
        <v>-</v>
      </c>
      <c r="AI92" s="8" t="str">
        <f t="shared" ca="1" si="47"/>
        <v>-</v>
      </c>
    </row>
    <row r="93" spans="1:35" x14ac:dyDescent="0.35">
      <c r="A93" s="5" t="s">
        <v>81</v>
      </c>
      <c r="B93" s="5" t="s">
        <v>82</v>
      </c>
      <c r="C93" s="11" t="str">
        <f t="shared" si="43"/>
        <v>BNA_mai23!</v>
      </c>
      <c r="D93" s="5" t="str">
        <f t="shared" si="3"/>
        <v>marche_bogandeBNA_mai23!</v>
      </c>
      <c r="E93" s="11">
        <f t="shared" si="44"/>
        <v>45047</v>
      </c>
      <c r="G93" s="8" t="str">
        <f t="shared" ca="1" si="45"/>
        <v>-</v>
      </c>
      <c r="H93" s="8" t="str">
        <f t="shared" ca="1" si="45"/>
        <v>-</v>
      </c>
      <c r="I93" s="8" t="str">
        <f t="shared" ca="1" si="45"/>
        <v>-</v>
      </c>
      <c r="J93" s="8" t="str">
        <f t="shared" ca="1" si="45"/>
        <v>-</v>
      </c>
      <c r="K93" s="8" t="str">
        <f t="shared" ca="1" si="45"/>
        <v>-</v>
      </c>
      <c r="L93" s="8" t="str">
        <f t="shared" ca="1" si="45"/>
        <v>-</v>
      </c>
      <c r="M93" s="8" t="str">
        <f t="shared" ca="1" si="45"/>
        <v>-</v>
      </c>
      <c r="N93" s="8" t="str">
        <f t="shared" ca="1" si="45"/>
        <v>-</v>
      </c>
      <c r="O93" s="8" t="str">
        <f t="shared" ca="1" si="45"/>
        <v>-</v>
      </c>
      <c r="P93" s="8" t="str">
        <f t="shared" ca="1" si="45"/>
        <v>-</v>
      </c>
      <c r="Q93" s="8" t="str">
        <f t="shared" ca="1" si="46"/>
        <v>-</v>
      </c>
      <c r="R93" s="8" t="str">
        <f t="shared" ca="1" si="46"/>
        <v>-</v>
      </c>
      <c r="S93" s="8" t="str">
        <f t="shared" ca="1" si="46"/>
        <v>-</v>
      </c>
      <c r="T93" s="8" t="str">
        <f t="shared" ca="1" si="46"/>
        <v>-</v>
      </c>
      <c r="U93" s="8" t="str">
        <f t="shared" ca="1" si="46"/>
        <v>-</v>
      </c>
      <c r="V93" s="8" t="str">
        <f t="shared" ca="1" si="46"/>
        <v>-</v>
      </c>
      <c r="W93" s="8" t="str">
        <f t="shared" ca="1" si="46"/>
        <v>-</v>
      </c>
      <c r="X93" s="8" t="str">
        <f t="shared" ca="1" si="46"/>
        <v>-</v>
      </c>
      <c r="Y93" s="8" t="str">
        <f t="shared" ca="1" si="46"/>
        <v>-</v>
      </c>
      <c r="Z93" s="8" t="str">
        <f t="shared" ca="1" si="46"/>
        <v>-</v>
      </c>
      <c r="AA93" s="8" t="str">
        <f t="shared" ca="1" si="47"/>
        <v>-</v>
      </c>
      <c r="AB93" s="8" t="str">
        <f t="shared" ca="1" si="47"/>
        <v>-</v>
      </c>
      <c r="AC93" s="8" t="str">
        <f t="shared" ca="1" si="47"/>
        <v>-</v>
      </c>
      <c r="AD93" s="8" t="str">
        <f t="shared" ca="1" si="47"/>
        <v>-</v>
      </c>
      <c r="AE93" s="8" t="str">
        <f t="shared" ca="1" si="47"/>
        <v>-</v>
      </c>
      <c r="AF93" s="8" t="str">
        <f t="shared" ca="1" si="47"/>
        <v>-</v>
      </c>
      <c r="AG93" s="8" t="str">
        <f t="shared" ca="1" si="47"/>
        <v>-</v>
      </c>
      <c r="AH93" s="8" t="str">
        <f t="shared" ca="1" si="47"/>
        <v>-</v>
      </c>
      <c r="AI93" s="8" t="str">
        <f t="shared" ca="1" si="47"/>
        <v>-</v>
      </c>
    </row>
    <row r="94" spans="1:35" x14ac:dyDescent="0.35">
      <c r="A94" s="5" t="s">
        <v>81</v>
      </c>
      <c r="B94" s="5" t="s">
        <v>82</v>
      </c>
      <c r="C94" s="11" t="str">
        <f t="shared" si="43"/>
        <v>BNA_juin23!</v>
      </c>
      <c r="D94" s="5" t="str">
        <f t="shared" si="3"/>
        <v>marche_bogandeBNA_juin23!</v>
      </c>
      <c r="E94" s="11">
        <f t="shared" si="44"/>
        <v>45078</v>
      </c>
      <c r="G94" s="8">
        <f t="shared" ca="1" si="45"/>
        <v>1000</v>
      </c>
      <c r="H94" s="8">
        <f t="shared" ca="1" si="45"/>
        <v>1100</v>
      </c>
      <c r="I94" s="8">
        <f t="shared" ca="1" si="45"/>
        <v>1275</v>
      </c>
      <c r="J94" s="8">
        <f t="shared" ca="1" si="45"/>
        <v>475</v>
      </c>
      <c r="K94" s="8">
        <f t="shared" ca="1" si="45"/>
        <v>325</v>
      </c>
      <c r="L94" s="8">
        <f t="shared" ca="1" si="45"/>
        <v>6000</v>
      </c>
      <c r="M94" s="8">
        <f t="shared" ca="1" si="45"/>
        <v>12750</v>
      </c>
      <c r="N94" s="8">
        <f t="shared" ca="1" si="45"/>
        <v>4300</v>
      </c>
      <c r="O94" s="8">
        <f t="shared" ca="1" si="45"/>
        <v>2750</v>
      </c>
      <c r="P94" s="8">
        <f t="shared" ca="1" si="45"/>
        <v>6250</v>
      </c>
      <c r="Q94" s="8">
        <f t="shared" ca="1" si="46"/>
        <v>100</v>
      </c>
      <c r="R94" s="8" t="str">
        <f t="shared" ca="1" si="46"/>
        <v>MC</v>
      </c>
      <c r="S94" s="8">
        <f t="shared" ca="1" si="46"/>
        <v>30000</v>
      </c>
      <c r="T94" s="8">
        <f t="shared" ca="1" si="46"/>
        <v>32000</v>
      </c>
      <c r="U94" s="8">
        <f t="shared" ca="1" si="46"/>
        <v>6000</v>
      </c>
      <c r="V94" s="8">
        <f t="shared" ca="1" si="46"/>
        <v>5000</v>
      </c>
      <c r="W94" s="8">
        <f t="shared" ca="1" si="46"/>
        <v>800</v>
      </c>
      <c r="X94" s="8">
        <f t="shared" ca="1" si="46"/>
        <v>550</v>
      </c>
      <c r="Y94" s="8" t="str">
        <f t="shared" ca="1" si="46"/>
        <v>MC</v>
      </c>
      <c r="Z94" s="8">
        <f t="shared" ca="1" si="46"/>
        <v>1100</v>
      </c>
      <c r="AA94" s="8">
        <f t="shared" ca="1" si="47"/>
        <v>1800</v>
      </c>
      <c r="AB94" s="8">
        <f t="shared" ca="1" si="47"/>
        <v>5500</v>
      </c>
      <c r="AC94" s="8">
        <f t="shared" ca="1" si="47"/>
        <v>3750</v>
      </c>
      <c r="AD94" s="8">
        <f t="shared" ca="1" si="47"/>
        <v>6500</v>
      </c>
      <c r="AE94" s="8">
        <f t="shared" ca="1" si="47"/>
        <v>3250</v>
      </c>
      <c r="AF94" s="8">
        <f t="shared" ca="1" si="47"/>
        <v>1250</v>
      </c>
      <c r="AG94" s="8" t="str">
        <f t="shared" ca="1" si="47"/>
        <v>MC</v>
      </c>
      <c r="AH94" s="8">
        <f t="shared" ca="1" si="47"/>
        <v>275</v>
      </c>
      <c r="AI94" s="8" t="str">
        <f t="shared" ca="1" si="47"/>
        <v>MC</v>
      </c>
    </row>
    <row r="95" spans="1:35" x14ac:dyDescent="0.35">
      <c r="A95" s="5" t="str">
        <f>A94</f>
        <v>est</v>
      </c>
      <c r="B95" s="5" t="str">
        <f>B94</f>
        <v>marche_bogande</v>
      </c>
      <c r="C95" s="11" t="str">
        <f t="shared" ref="C95:C100" si="48">C79</f>
        <v>BNA_juil23!</v>
      </c>
      <c r="D95" s="5" t="str">
        <f t="shared" si="3"/>
        <v>marche_bogandeBNA_juil23!</v>
      </c>
      <c r="E95" s="11">
        <f t="shared" ref="E95:E100" si="49">EDATE(E94,1)</f>
        <v>45108</v>
      </c>
      <c r="G95" s="8">
        <f t="shared" ca="1" si="45"/>
        <v>1200</v>
      </c>
      <c r="H95" s="8">
        <f t="shared" ca="1" si="45"/>
        <v>1200</v>
      </c>
      <c r="I95" s="8">
        <f t="shared" ca="1" si="45"/>
        <v>1275</v>
      </c>
      <c r="J95" s="8">
        <f t="shared" ca="1" si="45"/>
        <v>400</v>
      </c>
      <c r="K95" s="8">
        <f t="shared" ca="1" si="45"/>
        <v>300</v>
      </c>
      <c r="L95" s="8">
        <f t="shared" ca="1" si="45"/>
        <v>6000</v>
      </c>
      <c r="M95" s="8">
        <f t="shared" ca="1" si="45"/>
        <v>9500</v>
      </c>
      <c r="N95" s="8">
        <f t="shared" ca="1" si="45"/>
        <v>2000</v>
      </c>
      <c r="O95" s="8">
        <f t="shared" ca="1" si="45"/>
        <v>3000</v>
      </c>
      <c r="P95" s="8">
        <f t="shared" ca="1" si="45"/>
        <v>6000</v>
      </c>
      <c r="Q95" s="8">
        <f t="shared" ca="1" si="46"/>
        <v>100</v>
      </c>
      <c r="R95" s="8">
        <f t="shared" ca="1" si="46"/>
        <v>2750</v>
      </c>
      <c r="S95" s="8">
        <f t="shared" ca="1" si="46"/>
        <v>30000</v>
      </c>
      <c r="T95" s="8">
        <f t="shared" ca="1" si="46"/>
        <v>38000</v>
      </c>
      <c r="U95" s="8">
        <f t="shared" ca="1" si="46"/>
        <v>8250</v>
      </c>
      <c r="V95" s="8">
        <f t="shared" ca="1" si="46"/>
        <v>5500</v>
      </c>
      <c r="W95" s="8" t="str">
        <f t="shared" ca="1" si="46"/>
        <v>MC</v>
      </c>
      <c r="X95" s="8" t="str">
        <f t="shared" ca="1" si="46"/>
        <v>MC</v>
      </c>
      <c r="Y95" s="8" t="str">
        <f t="shared" ca="1" si="46"/>
        <v>MC</v>
      </c>
      <c r="Z95" s="8" t="str">
        <f t="shared" ca="1" si="46"/>
        <v>MC</v>
      </c>
      <c r="AA95" s="8" t="str">
        <f t="shared" ca="1" si="47"/>
        <v>MC</v>
      </c>
      <c r="AB95" s="8">
        <f t="shared" ca="1" si="47"/>
        <v>4500</v>
      </c>
      <c r="AC95" s="8">
        <f t="shared" ca="1" si="47"/>
        <v>2500</v>
      </c>
      <c r="AD95" s="8" t="str">
        <f t="shared" ca="1" si="47"/>
        <v>MC</v>
      </c>
      <c r="AE95" s="8">
        <f t="shared" ca="1" si="47"/>
        <v>2125</v>
      </c>
      <c r="AF95" s="8">
        <f t="shared" ca="1" si="47"/>
        <v>1750</v>
      </c>
      <c r="AG95" s="8" t="str">
        <f t="shared" ca="1" si="47"/>
        <v>MC</v>
      </c>
      <c r="AH95" s="8">
        <f t="shared" ca="1" si="47"/>
        <v>300</v>
      </c>
      <c r="AI95" s="8" t="str">
        <f t="shared" ca="1" si="47"/>
        <v>MC</v>
      </c>
    </row>
    <row r="96" spans="1:35" x14ac:dyDescent="0.35">
      <c r="A96" s="5" t="str">
        <f t="shared" ref="A96:A100" si="50">A95</f>
        <v>est</v>
      </c>
      <c r="B96" s="5" t="str">
        <f t="shared" ref="B96:B100" si="51">B95</f>
        <v>marche_bogande</v>
      </c>
      <c r="C96" s="11" t="str">
        <f t="shared" si="48"/>
        <v>BNA_aout23!</v>
      </c>
      <c r="D96" s="5" t="str">
        <f t="shared" si="3"/>
        <v>marche_bogandeBNA_aout23!</v>
      </c>
      <c r="E96" s="11">
        <f t="shared" si="49"/>
        <v>45139</v>
      </c>
      <c r="G96" s="8">
        <f t="shared" ca="1" si="45"/>
        <v>1200</v>
      </c>
      <c r="H96" s="8">
        <f t="shared" ca="1" si="45"/>
        <v>1200</v>
      </c>
      <c r="I96" s="8">
        <f t="shared" ca="1" si="45"/>
        <v>1500</v>
      </c>
      <c r="J96" s="8">
        <f t="shared" ca="1" si="45"/>
        <v>500</v>
      </c>
      <c r="K96" s="8">
        <f t="shared" ca="1" si="45"/>
        <v>350</v>
      </c>
      <c r="L96" s="8">
        <f t="shared" ca="1" si="45"/>
        <v>5000</v>
      </c>
      <c r="M96" s="8">
        <f t="shared" ca="1" si="45"/>
        <v>5000</v>
      </c>
      <c r="N96" s="8" t="str">
        <f t="shared" ca="1" si="45"/>
        <v>MC</v>
      </c>
      <c r="O96" s="8">
        <f t="shared" ca="1" si="45"/>
        <v>2250</v>
      </c>
      <c r="P96" s="8" t="str">
        <f t="shared" ca="1" si="45"/>
        <v>MC</v>
      </c>
      <c r="Q96" s="8" t="str">
        <f t="shared" ca="1" si="46"/>
        <v>MC</v>
      </c>
      <c r="R96" s="8" t="str">
        <f t="shared" ca="1" si="46"/>
        <v>MC</v>
      </c>
      <c r="S96" s="8" t="str">
        <f t="shared" ca="1" si="46"/>
        <v>MC</v>
      </c>
      <c r="T96" s="8" t="str">
        <f t="shared" ca="1" si="46"/>
        <v>MC</v>
      </c>
      <c r="U96" s="8" t="str">
        <f t="shared" ca="1" si="46"/>
        <v>MC</v>
      </c>
      <c r="V96" s="8" t="str">
        <f t="shared" ca="1" si="46"/>
        <v>MC</v>
      </c>
      <c r="W96" s="8" t="str">
        <f t="shared" ca="1" si="46"/>
        <v>MC</v>
      </c>
      <c r="X96" s="8">
        <f t="shared" ca="1" si="46"/>
        <v>200</v>
      </c>
      <c r="Y96" s="8" t="str">
        <f t="shared" ca="1" si="46"/>
        <v>MC</v>
      </c>
      <c r="Z96" s="8" t="str">
        <f t="shared" ca="1" si="46"/>
        <v>MC</v>
      </c>
      <c r="AA96" s="8" t="str">
        <f t="shared" ca="1" si="47"/>
        <v>MC</v>
      </c>
      <c r="AB96" s="8">
        <f t="shared" ca="1" si="47"/>
        <v>6000</v>
      </c>
      <c r="AC96" s="8" t="str">
        <f t="shared" ca="1" si="47"/>
        <v>MC</v>
      </c>
      <c r="AD96" s="8" t="str">
        <f t="shared" ca="1" si="47"/>
        <v>MC</v>
      </c>
      <c r="AE96" s="8" t="str">
        <f t="shared" ca="1" si="47"/>
        <v>MC</v>
      </c>
      <c r="AF96" s="8" t="str">
        <f t="shared" ca="1" si="47"/>
        <v>MC</v>
      </c>
      <c r="AG96" s="8" t="str">
        <f t="shared" ca="1" si="47"/>
        <v>MC</v>
      </c>
      <c r="AH96" s="8">
        <f t="shared" ca="1" si="47"/>
        <v>300</v>
      </c>
      <c r="AI96" s="8" t="str">
        <f t="shared" ca="1" si="47"/>
        <v>MC</v>
      </c>
    </row>
    <row r="97" spans="1:35" x14ac:dyDescent="0.35">
      <c r="A97" s="5" t="str">
        <f t="shared" si="50"/>
        <v>est</v>
      </c>
      <c r="B97" s="5" t="str">
        <f t="shared" si="51"/>
        <v>marche_bogande</v>
      </c>
      <c r="C97" s="11" t="str">
        <f t="shared" si="48"/>
        <v>BNA_sept23!</v>
      </c>
      <c r="D97" s="5" t="str">
        <f t="shared" si="3"/>
        <v>marche_bogandeBNA_sept23!</v>
      </c>
      <c r="E97" s="11">
        <f t="shared" si="49"/>
        <v>45170</v>
      </c>
      <c r="G97" s="8" t="str">
        <f t="shared" ca="1" si="45"/>
        <v/>
      </c>
      <c r="H97" s="8" t="str">
        <f t="shared" ca="1" si="45"/>
        <v/>
      </c>
      <c r="I97" s="8" t="str">
        <f t="shared" ca="1" si="45"/>
        <v/>
      </c>
      <c r="J97" s="8" t="str">
        <f t="shared" ca="1" si="45"/>
        <v/>
      </c>
      <c r="K97" s="8" t="str">
        <f t="shared" ca="1" si="45"/>
        <v/>
      </c>
      <c r="L97" s="8" t="str">
        <f t="shared" ca="1" si="45"/>
        <v/>
      </c>
      <c r="M97" s="8" t="str">
        <f t="shared" ca="1" si="45"/>
        <v/>
      </c>
      <c r="N97" s="8" t="str">
        <f t="shared" ca="1" si="45"/>
        <v/>
      </c>
      <c r="O97" s="8" t="str">
        <f t="shared" ca="1" si="45"/>
        <v/>
      </c>
      <c r="P97" s="8" t="str">
        <f t="shared" ca="1" si="45"/>
        <v/>
      </c>
      <c r="Q97" s="8" t="str">
        <f t="shared" ca="1" si="46"/>
        <v/>
      </c>
      <c r="R97" s="8" t="str">
        <f t="shared" ca="1" si="46"/>
        <v/>
      </c>
      <c r="S97" s="8" t="str">
        <f t="shared" ca="1" si="46"/>
        <v/>
      </c>
      <c r="T97" s="8" t="str">
        <f t="shared" ca="1" si="46"/>
        <v/>
      </c>
      <c r="U97" s="8" t="str">
        <f t="shared" ca="1" si="46"/>
        <v/>
      </c>
      <c r="V97" s="8" t="str">
        <f t="shared" ca="1" si="46"/>
        <v/>
      </c>
      <c r="W97" s="8" t="str">
        <f t="shared" ca="1" si="46"/>
        <v/>
      </c>
      <c r="X97" s="8" t="str">
        <f t="shared" ca="1" si="46"/>
        <v/>
      </c>
      <c r="Y97" s="8" t="str">
        <f t="shared" ca="1" si="46"/>
        <v/>
      </c>
      <c r="Z97" s="8" t="str">
        <f t="shared" ca="1" si="46"/>
        <v/>
      </c>
      <c r="AA97" s="8" t="str">
        <f t="shared" ca="1" si="47"/>
        <v/>
      </c>
      <c r="AB97" s="8" t="str">
        <f t="shared" ca="1" si="47"/>
        <v/>
      </c>
      <c r="AC97" s="8" t="str">
        <f t="shared" ca="1" si="47"/>
        <v/>
      </c>
      <c r="AD97" s="8" t="str">
        <f t="shared" ca="1" si="47"/>
        <v/>
      </c>
      <c r="AE97" s="8" t="str">
        <f t="shared" ca="1" si="47"/>
        <v/>
      </c>
      <c r="AF97" s="8" t="str">
        <f t="shared" ca="1" si="47"/>
        <v/>
      </c>
      <c r="AG97" s="8" t="str">
        <f t="shared" ca="1" si="47"/>
        <v/>
      </c>
      <c r="AH97" s="8" t="str">
        <f t="shared" ca="1" si="47"/>
        <v/>
      </c>
      <c r="AI97" s="8" t="str">
        <f t="shared" ca="1" si="47"/>
        <v/>
      </c>
    </row>
    <row r="98" spans="1:35" x14ac:dyDescent="0.35">
      <c r="A98" s="5" t="str">
        <f t="shared" si="50"/>
        <v>est</v>
      </c>
      <c r="B98" s="5" t="str">
        <f t="shared" si="51"/>
        <v>marche_bogande</v>
      </c>
      <c r="C98" s="11" t="str">
        <f t="shared" si="48"/>
        <v>BNA_oct23!</v>
      </c>
      <c r="D98" s="5" t="str">
        <f t="shared" si="3"/>
        <v>marche_bogandeBNA_oct23!</v>
      </c>
      <c r="E98" s="11">
        <f t="shared" si="49"/>
        <v>45200</v>
      </c>
      <c r="G98" s="8" t="str">
        <f t="shared" ca="1" si="45"/>
        <v/>
      </c>
      <c r="H98" s="8" t="str">
        <f t="shared" ca="1" si="45"/>
        <v/>
      </c>
      <c r="I98" s="8" t="str">
        <f t="shared" ca="1" si="45"/>
        <v/>
      </c>
      <c r="J98" s="8" t="str">
        <f t="shared" ca="1" si="45"/>
        <v/>
      </c>
      <c r="K98" s="8" t="str">
        <f t="shared" ca="1" si="45"/>
        <v/>
      </c>
      <c r="L98" s="8" t="str">
        <f t="shared" ca="1" si="45"/>
        <v/>
      </c>
      <c r="M98" s="8" t="str">
        <f t="shared" ca="1" si="45"/>
        <v/>
      </c>
      <c r="N98" s="8" t="str">
        <f t="shared" ca="1" si="45"/>
        <v/>
      </c>
      <c r="O98" s="8" t="str">
        <f t="shared" ca="1" si="45"/>
        <v/>
      </c>
      <c r="P98" s="8" t="str">
        <f t="shared" ca="1" si="45"/>
        <v/>
      </c>
      <c r="Q98" s="8" t="str">
        <f t="shared" ca="1" si="46"/>
        <v/>
      </c>
      <c r="R98" s="8" t="str">
        <f t="shared" ca="1" si="46"/>
        <v/>
      </c>
      <c r="S98" s="8" t="str">
        <f t="shared" ca="1" si="46"/>
        <v/>
      </c>
      <c r="T98" s="8" t="str">
        <f t="shared" ca="1" si="46"/>
        <v/>
      </c>
      <c r="U98" s="8" t="str">
        <f t="shared" ca="1" si="46"/>
        <v/>
      </c>
      <c r="V98" s="8" t="str">
        <f t="shared" ca="1" si="46"/>
        <v/>
      </c>
      <c r="W98" s="8" t="str">
        <f t="shared" ca="1" si="46"/>
        <v/>
      </c>
      <c r="X98" s="8" t="str">
        <f t="shared" ca="1" si="46"/>
        <v/>
      </c>
      <c r="Y98" s="8" t="str">
        <f t="shared" ca="1" si="46"/>
        <v/>
      </c>
      <c r="Z98" s="8" t="str">
        <f t="shared" ca="1" si="46"/>
        <v/>
      </c>
      <c r="AA98" s="8" t="str">
        <f t="shared" ca="1" si="47"/>
        <v/>
      </c>
      <c r="AB98" s="8" t="str">
        <f t="shared" ca="1" si="47"/>
        <v/>
      </c>
      <c r="AC98" s="8" t="str">
        <f t="shared" ca="1" si="47"/>
        <v/>
      </c>
      <c r="AD98" s="8" t="str">
        <f t="shared" ca="1" si="47"/>
        <v/>
      </c>
      <c r="AE98" s="8" t="str">
        <f t="shared" ca="1" si="47"/>
        <v/>
      </c>
      <c r="AF98" s="8" t="str">
        <f t="shared" ca="1" si="47"/>
        <v/>
      </c>
      <c r="AG98" s="8" t="str">
        <f t="shared" ca="1" si="47"/>
        <v/>
      </c>
      <c r="AH98" s="8" t="str">
        <f t="shared" ca="1" si="47"/>
        <v/>
      </c>
      <c r="AI98" s="8" t="str">
        <f t="shared" ca="1" si="47"/>
        <v/>
      </c>
    </row>
    <row r="99" spans="1:35" x14ac:dyDescent="0.35">
      <c r="A99" s="5" t="str">
        <f t="shared" si="50"/>
        <v>est</v>
      </c>
      <c r="B99" s="5" t="str">
        <f t="shared" si="51"/>
        <v>marche_bogande</v>
      </c>
      <c r="C99" s="11" t="str">
        <f t="shared" si="48"/>
        <v>BNA_nov23!</v>
      </c>
      <c r="D99" s="5" t="str">
        <f t="shared" si="3"/>
        <v>marche_bogandeBNA_nov23!</v>
      </c>
      <c r="E99" s="11">
        <f t="shared" si="49"/>
        <v>45231</v>
      </c>
      <c r="G99" s="8" t="str">
        <f t="shared" ca="1" si="45"/>
        <v/>
      </c>
      <c r="H99" s="8" t="str">
        <f t="shared" ca="1" si="45"/>
        <v/>
      </c>
      <c r="I99" s="8" t="str">
        <f t="shared" ca="1" si="45"/>
        <v/>
      </c>
      <c r="J99" s="8" t="str">
        <f t="shared" ca="1" si="45"/>
        <v/>
      </c>
      <c r="K99" s="8" t="str">
        <f t="shared" ca="1" si="45"/>
        <v/>
      </c>
      <c r="L99" s="8" t="str">
        <f t="shared" ca="1" si="45"/>
        <v/>
      </c>
      <c r="M99" s="8" t="str">
        <f t="shared" ca="1" si="45"/>
        <v/>
      </c>
      <c r="N99" s="8" t="str">
        <f t="shared" ca="1" si="45"/>
        <v/>
      </c>
      <c r="O99" s="8" t="str">
        <f t="shared" ca="1" si="45"/>
        <v/>
      </c>
      <c r="P99" s="8" t="str">
        <f t="shared" ca="1" si="45"/>
        <v/>
      </c>
      <c r="Q99" s="8" t="str">
        <f t="shared" ca="1" si="46"/>
        <v/>
      </c>
      <c r="R99" s="8" t="str">
        <f t="shared" ca="1" si="46"/>
        <v/>
      </c>
      <c r="S99" s="8" t="str">
        <f t="shared" ca="1" si="46"/>
        <v/>
      </c>
      <c r="T99" s="8" t="str">
        <f t="shared" ca="1" si="46"/>
        <v/>
      </c>
      <c r="U99" s="8" t="str">
        <f t="shared" ca="1" si="46"/>
        <v/>
      </c>
      <c r="V99" s="8" t="str">
        <f t="shared" ca="1" si="46"/>
        <v/>
      </c>
      <c r="W99" s="8" t="str">
        <f t="shared" ca="1" si="46"/>
        <v/>
      </c>
      <c r="X99" s="8" t="str">
        <f t="shared" ca="1" si="46"/>
        <v/>
      </c>
      <c r="Y99" s="8" t="str">
        <f t="shared" ca="1" si="46"/>
        <v/>
      </c>
      <c r="Z99" s="8" t="str">
        <f t="shared" ca="1" si="46"/>
        <v/>
      </c>
      <c r="AA99" s="8" t="str">
        <f t="shared" ca="1" si="47"/>
        <v/>
      </c>
      <c r="AB99" s="8" t="str">
        <f t="shared" ca="1" si="47"/>
        <v/>
      </c>
      <c r="AC99" s="8" t="str">
        <f t="shared" ca="1" si="47"/>
        <v/>
      </c>
      <c r="AD99" s="8" t="str">
        <f t="shared" ca="1" si="47"/>
        <v/>
      </c>
      <c r="AE99" s="8" t="str">
        <f t="shared" ca="1" si="47"/>
        <v/>
      </c>
      <c r="AF99" s="8" t="str">
        <f t="shared" ca="1" si="47"/>
        <v/>
      </c>
      <c r="AG99" s="8" t="str">
        <f t="shared" ca="1" si="47"/>
        <v/>
      </c>
      <c r="AH99" s="8" t="str">
        <f t="shared" ca="1" si="47"/>
        <v/>
      </c>
      <c r="AI99" s="8" t="str">
        <f t="shared" ca="1" si="47"/>
        <v/>
      </c>
    </row>
    <row r="100" spans="1:35" x14ac:dyDescent="0.35">
      <c r="A100" s="5" t="str">
        <f t="shared" si="50"/>
        <v>est</v>
      </c>
      <c r="B100" s="5" t="str">
        <f t="shared" si="51"/>
        <v>marche_bogande</v>
      </c>
      <c r="C100" s="11" t="str">
        <f t="shared" si="48"/>
        <v>BNA_dec23!</v>
      </c>
      <c r="D100" s="5" t="str">
        <f t="shared" si="3"/>
        <v>marche_bogandeBNA_dec23!</v>
      </c>
      <c r="E100" s="11">
        <f t="shared" si="49"/>
        <v>45261</v>
      </c>
      <c r="G100" s="8" t="str">
        <f t="shared" ca="1" si="45"/>
        <v/>
      </c>
      <c r="H100" s="8" t="str">
        <f t="shared" ca="1" si="45"/>
        <v/>
      </c>
      <c r="I100" s="8" t="str">
        <f t="shared" ca="1" si="45"/>
        <v/>
      </c>
      <c r="J100" s="8" t="str">
        <f t="shared" ca="1" si="45"/>
        <v/>
      </c>
      <c r="K100" s="8" t="str">
        <f t="shared" ca="1" si="45"/>
        <v/>
      </c>
      <c r="L100" s="8" t="str">
        <f t="shared" ca="1" si="45"/>
        <v/>
      </c>
      <c r="M100" s="8" t="str">
        <f t="shared" ca="1" si="45"/>
        <v/>
      </c>
      <c r="N100" s="8" t="str">
        <f t="shared" ca="1" si="45"/>
        <v/>
      </c>
      <c r="O100" s="8" t="str">
        <f t="shared" ca="1" si="45"/>
        <v/>
      </c>
      <c r="P100" s="8" t="str">
        <f t="shared" ca="1" si="45"/>
        <v/>
      </c>
      <c r="Q100" s="8" t="str">
        <f t="shared" ca="1" si="46"/>
        <v/>
      </c>
      <c r="R100" s="8" t="str">
        <f t="shared" ca="1" si="46"/>
        <v/>
      </c>
      <c r="S100" s="8" t="str">
        <f t="shared" ca="1" si="46"/>
        <v/>
      </c>
      <c r="T100" s="8" t="str">
        <f t="shared" ca="1" si="46"/>
        <v/>
      </c>
      <c r="U100" s="8" t="str">
        <f t="shared" ca="1" si="46"/>
        <v/>
      </c>
      <c r="V100" s="8" t="str">
        <f t="shared" ca="1" si="46"/>
        <v/>
      </c>
      <c r="W100" s="8" t="str">
        <f t="shared" ca="1" si="46"/>
        <v/>
      </c>
      <c r="X100" s="8" t="str">
        <f t="shared" ca="1" si="46"/>
        <v/>
      </c>
      <c r="Y100" s="8" t="str">
        <f t="shared" ca="1" si="46"/>
        <v/>
      </c>
      <c r="Z100" s="8" t="str">
        <f t="shared" ca="1" si="46"/>
        <v/>
      </c>
      <c r="AA100" s="8" t="str">
        <f t="shared" ca="1" si="47"/>
        <v/>
      </c>
      <c r="AB100" s="8" t="str">
        <f t="shared" ca="1" si="47"/>
        <v/>
      </c>
      <c r="AC100" s="8" t="str">
        <f t="shared" ca="1" si="47"/>
        <v/>
      </c>
      <c r="AD100" s="8" t="str">
        <f t="shared" ca="1" si="47"/>
        <v/>
      </c>
      <c r="AE100" s="8" t="str">
        <f t="shared" ca="1" si="47"/>
        <v/>
      </c>
      <c r="AF100" s="8" t="str">
        <f t="shared" ca="1" si="47"/>
        <v/>
      </c>
      <c r="AG100" s="8" t="str">
        <f t="shared" ca="1" si="47"/>
        <v/>
      </c>
      <c r="AH100" s="8" t="str">
        <f t="shared" ca="1" si="47"/>
        <v/>
      </c>
      <c r="AI100" s="8" t="str">
        <f t="shared" ca="1" si="47"/>
        <v/>
      </c>
    </row>
    <row r="101" spans="1:35" x14ac:dyDescent="0.35">
      <c r="C101" s="11"/>
      <c r="D101" s="5" t="str">
        <f t="shared" si="3"/>
        <v/>
      </c>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row>
    <row r="102" spans="1:35" x14ac:dyDescent="0.35">
      <c r="D102" s="5" t="str">
        <f t="shared" si="3"/>
        <v/>
      </c>
      <c r="E102" s="5" t="s">
        <v>83</v>
      </c>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row>
    <row r="103" spans="1:35" x14ac:dyDescent="0.35">
      <c r="A103" s="5" t="s">
        <v>81</v>
      </c>
      <c r="B103" s="5" t="s">
        <v>84</v>
      </c>
      <c r="C103" s="11" t="str">
        <f t="shared" ref="C103:C110" si="52">C87</f>
        <v>BNA_nov22!</v>
      </c>
      <c r="D103" s="5" t="str">
        <f t="shared" si="3"/>
        <v>marche_diaboBNA_nov22!</v>
      </c>
      <c r="E103" s="11">
        <f t="shared" ref="E103:E110" si="53">E87</f>
        <v>44866</v>
      </c>
      <c r="G103" s="8" t="str">
        <f t="shared" ref="G103:P116" ca="1" si="54">IFERROR(VLOOKUP($B103,INDIRECT($C103&amp;$A$1),MATCH(G$4,INDIRECT($C103&amp;"$B$7:$BZ$7"),0),FALSE),"")</f>
        <v>-</v>
      </c>
      <c r="H103" s="8" t="str">
        <f t="shared" ca="1" si="54"/>
        <v>-</v>
      </c>
      <c r="I103" s="8" t="str">
        <f t="shared" ca="1" si="54"/>
        <v>-</v>
      </c>
      <c r="J103" s="8" t="str">
        <f t="shared" ca="1" si="54"/>
        <v>-</v>
      </c>
      <c r="K103" s="8" t="str">
        <f t="shared" ca="1" si="54"/>
        <v>-</v>
      </c>
      <c r="L103" s="8" t="str">
        <f t="shared" ca="1" si="54"/>
        <v>-</v>
      </c>
      <c r="M103" s="8" t="str">
        <f t="shared" ca="1" si="54"/>
        <v>-</v>
      </c>
      <c r="N103" s="8" t="str">
        <f t="shared" ca="1" si="54"/>
        <v>-</v>
      </c>
      <c r="O103" s="8" t="str">
        <f t="shared" ca="1" si="54"/>
        <v>-</v>
      </c>
      <c r="P103" s="8" t="str">
        <f t="shared" ca="1" si="54"/>
        <v>-</v>
      </c>
      <c r="Q103" s="8" t="str">
        <f t="shared" ref="Q103:Z116" ca="1" si="55">IFERROR(VLOOKUP($B103,INDIRECT($C103&amp;$A$1),MATCH(Q$4,INDIRECT($C103&amp;"$B$7:$BZ$7"),0),FALSE),"")</f>
        <v>-</v>
      </c>
      <c r="R103" s="8" t="str">
        <f t="shared" ca="1" si="55"/>
        <v>-</v>
      </c>
      <c r="S103" s="8" t="str">
        <f t="shared" ca="1" si="55"/>
        <v>-</v>
      </c>
      <c r="T103" s="8" t="str">
        <f t="shared" ca="1" si="55"/>
        <v>-</v>
      </c>
      <c r="U103" s="8" t="str">
        <f t="shared" ca="1" si="55"/>
        <v>-</v>
      </c>
      <c r="V103" s="8" t="str">
        <f t="shared" ca="1" si="55"/>
        <v>-</v>
      </c>
      <c r="W103" s="8" t="str">
        <f t="shared" ca="1" si="55"/>
        <v>-</v>
      </c>
      <c r="X103" s="8" t="str">
        <f t="shared" ca="1" si="55"/>
        <v>-</v>
      </c>
      <c r="Y103" s="8" t="str">
        <f t="shared" ca="1" si="55"/>
        <v>-</v>
      </c>
      <c r="Z103" s="8" t="str">
        <f t="shared" ca="1" si="55"/>
        <v>-</v>
      </c>
      <c r="AA103" s="8" t="str">
        <f t="shared" ref="AA103:AI116" ca="1" si="56">IFERROR(VLOOKUP($B103,INDIRECT($C103&amp;$A$1),MATCH(AA$4,INDIRECT($C103&amp;"$B$7:$BZ$7"),0),FALSE),"")</f>
        <v>-</v>
      </c>
      <c r="AB103" s="8" t="str">
        <f t="shared" ca="1" si="56"/>
        <v>-</v>
      </c>
      <c r="AC103" s="8" t="str">
        <f t="shared" ca="1" si="56"/>
        <v>-</v>
      </c>
      <c r="AD103" s="8" t="str">
        <f t="shared" ca="1" si="56"/>
        <v>-</v>
      </c>
      <c r="AE103" s="8" t="str">
        <f t="shared" ca="1" si="56"/>
        <v>-</v>
      </c>
      <c r="AF103" s="8" t="str">
        <f t="shared" ca="1" si="56"/>
        <v>-</v>
      </c>
      <c r="AG103" s="8" t="str">
        <f t="shared" ca="1" si="56"/>
        <v>-</v>
      </c>
      <c r="AH103" s="8" t="str">
        <f t="shared" ca="1" si="56"/>
        <v>-</v>
      </c>
      <c r="AI103" s="8" t="str">
        <f t="shared" ca="1" si="56"/>
        <v>-</v>
      </c>
    </row>
    <row r="104" spans="1:35" x14ac:dyDescent="0.35">
      <c r="A104" s="5" t="s">
        <v>81</v>
      </c>
      <c r="B104" s="5" t="s">
        <v>84</v>
      </c>
      <c r="C104" s="11" t="str">
        <f t="shared" si="52"/>
        <v>BNA_dec22!</v>
      </c>
      <c r="D104" s="5" t="str">
        <f t="shared" si="3"/>
        <v>marche_diaboBNA_dec22!</v>
      </c>
      <c r="E104" s="11">
        <f t="shared" si="53"/>
        <v>44896</v>
      </c>
      <c r="G104" s="8" t="str">
        <f t="shared" ca="1" si="54"/>
        <v>-</v>
      </c>
      <c r="H104" s="8" t="str">
        <f t="shared" ca="1" si="54"/>
        <v>-</v>
      </c>
      <c r="I104" s="8" t="str">
        <f t="shared" ca="1" si="54"/>
        <v>-</v>
      </c>
      <c r="J104" s="8" t="str">
        <f t="shared" ca="1" si="54"/>
        <v>-</v>
      </c>
      <c r="K104" s="8" t="str">
        <f t="shared" ca="1" si="54"/>
        <v>-</v>
      </c>
      <c r="L104" s="8" t="str">
        <f t="shared" ca="1" si="54"/>
        <v>-</v>
      </c>
      <c r="M104" s="8" t="str">
        <f t="shared" ca="1" si="54"/>
        <v>-</v>
      </c>
      <c r="N104" s="8" t="str">
        <f t="shared" ca="1" si="54"/>
        <v>-</v>
      </c>
      <c r="O104" s="8" t="str">
        <f t="shared" ca="1" si="54"/>
        <v>-</v>
      </c>
      <c r="P104" s="8" t="str">
        <f t="shared" ca="1" si="54"/>
        <v>-</v>
      </c>
      <c r="Q104" s="8" t="str">
        <f t="shared" ca="1" si="55"/>
        <v>-</v>
      </c>
      <c r="R104" s="8" t="str">
        <f t="shared" ca="1" si="55"/>
        <v>-</v>
      </c>
      <c r="S104" s="8" t="str">
        <f t="shared" ca="1" si="55"/>
        <v>-</v>
      </c>
      <c r="T104" s="8" t="str">
        <f t="shared" ca="1" si="55"/>
        <v>-</v>
      </c>
      <c r="U104" s="8" t="str">
        <f t="shared" ca="1" si="55"/>
        <v>-</v>
      </c>
      <c r="V104" s="8" t="str">
        <f t="shared" ca="1" si="55"/>
        <v>-</v>
      </c>
      <c r="W104" s="8" t="str">
        <f t="shared" ca="1" si="55"/>
        <v>-</v>
      </c>
      <c r="X104" s="8" t="str">
        <f t="shared" ca="1" si="55"/>
        <v>-</v>
      </c>
      <c r="Y104" s="8" t="str">
        <f t="shared" ca="1" si="55"/>
        <v>-</v>
      </c>
      <c r="Z104" s="8" t="str">
        <f t="shared" ca="1" si="55"/>
        <v>-</v>
      </c>
      <c r="AA104" s="8" t="str">
        <f t="shared" ca="1" si="56"/>
        <v>-</v>
      </c>
      <c r="AB104" s="8" t="str">
        <f t="shared" ca="1" si="56"/>
        <v>-</v>
      </c>
      <c r="AC104" s="8" t="str">
        <f t="shared" ca="1" si="56"/>
        <v>-</v>
      </c>
      <c r="AD104" s="8" t="str">
        <f t="shared" ca="1" si="56"/>
        <v>-</v>
      </c>
      <c r="AE104" s="8" t="str">
        <f t="shared" ca="1" si="56"/>
        <v>-</v>
      </c>
      <c r="AF104" s="8" t="str">
        <f t="shared" ca="1" si="56"/>
        <v>-</v>
      </c>
      <c r="AG104" s="8" t="str">
        <f t="shared" ca="1" si="56"/>
        <v>-</v>
      </c>
      <c r="AH104" s="8" t="str">
        <f t="shared" ca="1" si="56"/>
        <v>-</v>
      </c>
      <c r="AI104" s="8" t="str">
        <f t="shared" ca="1" si="56"/>
        <v>-</v>
      </c>
    </row>
    <row r="105" spans="1:35" x14ac:dyDescent="0.35">
      <c r="A105" s="5" t="s">
        <v>81</v>
      </c>
      <c r="B105" s="5" t="s">
        <v>84</v>
      </c>
      <c r="C105" s="11" t="str">
        <f t="shared" si="52"/>
        <v>BNA_jan23!</v>
      </c>
      <c r="D105" s="5" t="str">
        <f t="shared" si="3"/>
        <v>marche_diaboBNA_jan23!</v>
      </c>
      <c r="E105" s="11">
        <f t="shared" si="53"/>
        <v>44927</v>
      </c>
      <c r="G105" s="8" t="str">
        <f t="shared" ca="1" si="54"/>
        <v>-</v>
      </c>
      <c r="H105" s="8" t="str">
        <f t="shared" ca="1" si="54"/>
        <v>-</v>
      </c>
      <c r="I105" s="8" t="str">
        <f t="shared" ca="1" si="54"/>
        <v>-</v>
      </c>
      <c r="J105" s="8" t="str">
        <f t="shared" ca="1" si="54"/>
        <v>-</v>
      </c>
      <c r="K105" s="8" t="str">
        <f t="shared" ca="1" si="54"/>
        <v>-</v>
      </c>
      <c r="L105" s="8" t="str">
        <f t="shared" ca="1" si="54"/>
        <v>-</v>
      </c>
      <c r="M105" s="8" t="str">
        <f t="shared" ca="1" si="54"/>
        <v>-</v>
      </c>
      <c r="N105" s="8" t="str">
        <f t="shared" ca="1" si="54"/>
        <v>-</v>
      </c>
      <c r="O105" s="8" t="str">
        <f t="shared" ca="1" si="54"/>
        <v>-</v>
      </c>
      <c r="P105" s="8" t="str">
        <f t="shared" ca="1" si="54"/>
        <v>-</v>
      </c>
      <c r="Q105" s="8" t="str">
        <f t="shared" ca="1" si="55"/>
        <v>-</v>
      </c>
      <c r="R105" s="8" t="str">
        <f t="shared" ca="1" si="55"/>
        <v>-</v>
      </c>
      <c r="S105" s="8" t="str">
        <f t="shared" ca="1" si="55"/>
        <v>-</v>
      </c>
      <c r="T105" s="8" t="str">
        <f t="shared" ca="1" si="55"/>
        <v>-</v>
      </c>
      <c r="U105" s="8" t="str">
        <f t="shared" ca="1" si="55"/>
        <v>-</v>
      </c>
      <c r="V105" s="8" t="str">
        <f t="shared" ca="1" si="55"/>
        <v>-</v>
      </c>
      <c r="W105" s="8" t="str">
        <f t="shared" ca="1" si="55"/>
        <v>-</v>
      </c>
      <c r="X105" s="8" t="str">
        <f t="shared" ca="1" si="55"/>
        <v>-</v>
      </c>
      <c r="Y105" s="8" t="str">
        <f t="shared" ca="1" si="55"/>
        <v>-</v>
      </c>
      <c r="Z105" s="8" t="str">
        <f t="shared" ca="1" si="55"/>
        <v>-</v>
      </c>
      <c r="AA105" s="8" t="str">
        <f t="shared" ca="1" si="56"/>
        <v>-</v>
      </c>
      <c r="AB105" s="8" t="str">
        <f t="shared" ca="1" si="56"/>
        <v>-</v>
      </c>
      <c r="AC105" s="8" t="str">
        <f t="shared" ca="1" si="56"/>
        <v>-</v>
      </c>
      <c r="AD105" s="8" t="str">
        <f t="shared" ca="1" si="56"/>
        <v>-</v>
      </c>
      <c r="AE105" s="8" t="str">
        <f t="shared" ca="1" si="56"/>
        <v>-</v>
      </c>
      <c r="AF105" s="8" t="str">
        <f t="shared" ca="1" si="56"/>
        <v>-</v>
      </c>
      <c r="AG105" s="8" t="str">
        <f t="shared" ca="1" si="56"/>
        <v>-</v>
      </c>
      <c r="AH105" s="8" t="str">
        <f t="shared" ca="1" si="56"/>
        <v>-</v>
      </c>
      <c r="AI105" s="8" t="str">
        <f t="shared" ca="1" si="56"/>
        <v>-</v>
      </c>
    </row>
    <row r="106" spans="1:35" x14ac:dyDescent="0.35">
      <c r="A106" s="5" t="s">
        <v>81</v>
      </c>
      <c r="B106" s="5" t="s">
        <v>84</v>
      </c>
      <c r="C106" s="11" t="str">
        <f t="shared" si="52"/>
        <v>BNA_fev23!</v>
      </c>
      <c r="D106" s="5" t="str">
        <f t="shared" si="3"/>
        <v>marche_diaboBNA_fev23!</v>
      </c>
      <c r="E106" s="11">
        <f t="shared" si="53"/>
        <v>44958</v>
      </c>
      <c r="G106" s="8" t="str">
        <f t="shared" ca="1" si="54"/>
        <v>-</v>
      </c>
      <c r="H106" s="8" t="str">
        <f t="shared" ca="1" si="54"/>
        <v>-</v>
      </c>
      <c r="I106" s="8" t="str">
        <f t="shared" ca="1" si="54"/>
        <v>-</v>
      </c>
      <c r="J106" s="8" t="str">
        <f t="shared" ca="1" si="54"/>
        <v>-</v>
      </c>
      <c r="K106" s="8" t="str">
        <f t="shared" ca="1" si="54"/>
        <v>-</v>
      </c>
      <c r="L106" s="8" t="str">
        <f t="shared" ca="1" si="54"/>
        <v>-</v>
      </c>
      <c r="M106" s="8" t="str">
        <f t="shared" ca="1" si="54"/>
        <v>-</v>
      </c>
      <c r="N106" s="8" t="str">
        <f t="shared" ca="1" si="54"/>
        <v>-</v>
      </c>
      <c r="O106" s="8" t="str">
        <f t="shared" ca="1" si="54"/>
        <v>-</v>
      </c>
      <c r="P106" s="8" t="str">
        <f t="shared" ca="1" si="54"/>
        <v>-</v>
      </c>
      <c r="Q106" s="8" t="str">
        <f t="shared" ca="1" si="55"/>
        <v>-</v>
      </c>
      <c r="R106" s="8" t="str">
        <f t="shared" ca="1" si="55"/>
        <v>-</v>
      </c>
      <c r="S106" s="8" t="str">
        <f t="shared" ca="1" si="55"/>
        <v>-</v>
      </c>
      <c r="T106" s="8" t="str">
        <f t="shared" ca="1" si="55"/>
        <v>-</v>
      </c>
      <c r="U106" s="8" t="str">
        <f t="shared" ca="1" si="55"/>
        <v>-</v>
      </c>
      <c r="V106" s="8" t="str">
        <f t="shared" ca="1" si="55"/>
        <v>-</v>
      </c>
      <c r="W106" s="8" t="str">
        <f t="shared" ca="1" si="55"/>
        <v>-</v>
      </c>
      <c r="X106" s="8" t="str">
        <f t="shared" ca="1" si="55"/>
        <v>-</v>
      </c>
      <c r="Y106" s="8" t="str">
        <f t="shared" ca="1" si="55"/>
        <v>-</v>
      </c>
      <c r="Z106" s="8" t="str">
        <f t="shared" ca="1" si="55"/>
        <v>-</v>
      </c>
      <c r="AA106" s="8" t="str">
        <f t="shared" ca="1" si="56"/>
        <v>-</v>
      </c>
      <c r="AB106" s="8" t="str">
        <f t="shared" ca="1" si="56"/>
        <v>-</v>
      </c>
      <c r="AC106" s="8" t="str">
        <f t="shared" ca="1" si="56"/>
        <v>-</v>
      </c>
      <c r="AD106" s="8" t="str">
        <f t="shared" ca="1" si="56"/>
        <v>-</v>
      </c>
      <c r="AE106" s="8" t="str">
        <f t="shared" ca="1" si="56"/>
        <v>-</v>
      </c>
      <c r="AF106" s="8" t="str">
        <f t="shared" ca="1" si="56"/>
        <v>-</v>
      </c>
      <c r="AG106" s="8" t="str">
        <f t="shared" ca="1" si="56"/>
        <v>-</v>
      </c>
      <c r="AH106" s="8" t="str">
        <f t="shared" ca="1" si="56"/>
        <v>-</v>
      </c>
      <c r="AI106" s="8" t="str">
        <f t="shared" ca="1" si="56"/>
        <v>-</v>
      </c>
    </row>
    <row r="107" spans="1:35" x14ac:dyDescent="0.35">
      <c r="A107" s="5" t="s">
        <v>81</v>
      </c>
      <c r="B107" s="5" t="s">
        <v>84</v>
      </c>
      <c r="C107" s="11" t="str">
        <f t="shared" si="52"/>
        <v>BNA_mar23!</v>
      </c>
      <c r="D107" s="5" t="str">
        <f t="shared" si="3"/>
        <v>marche_diaboBNA_mar23!</v>
      </c>
      <c r="E107" s="11">
        <f t="shared" si="53"/>
        <v>44986</v>
      </c>
      <c r="G107" s="8" t="str">
        <f t="shared" ca="1" si="54"/>
        <v>-</v>
      </c>
      <c r="H107" s="8" t="str">
        <f t="shared" ca="1" si="54"/>
        <v>-</v>
      </c>
      <c r="I107" s="8" t="str">
        <f t="shared" ca="1" si="54"/>
        <v>-</v>
      </c>
      <c r="J107" s="8" t="str">
        <f t="shared" ca="1" si="54"/>
        <v>-</v>
      </c>
      <c r="K107" s="8" t="str">
        <f t="shared" ca="1" si="54"/>
        <v>-</v>
      </c>
      <c r="L107" s="8" t="str">
        <f t="shared" ca="1" si="54"/>
        <v>-</v>
      </c>
      <c r="M107" s="8" t="str">
        <f t="shared" ca="1" si="54"/>
        <v>-</v>
      </c>
      <c r="N107" s="8" t="str">
        <f t="shared" ca="1" si="54"/>
        <v>-</v>
      </c>
      <c r="O107" s="8" t="str">
        <f t="shared" ca="1" si="54"/>
        <v>-</v>
      </c>
      <c r="P107" s="8" t="str">
        <f t="shared" ca="1" si="54"/>
        <v>-</v>
      </c>
      <c r="Q107" s="8" t="str">
        <f t="shared" ca="1" si="55"/>
        <v>-</v>
      </c>
      <c r="R107" s="8" t="str">
        <f t="shared" ca="1" si="55"/>
        <v>-</v>
      </c>
      <c r="S107" s="8" t="str">
        <f t="shared" ca="1" si="55"/>
        <v>-</v>
      </c>
      <c r="T107" s="8" t="str">
        <f t="shared" ca="1" si="55"/>
        <v>-</v>
      </c>
      <c r="U107" s="8" t="str">
        <f t="shared" ca="1" si="55"/>
        <v>-</v>
      </c>
      <c r="V107" s="8" t="str">
        <f t="shared" ca="1" si="55"/>
        <v>-</v>
      </c>
      <c r="W107" s="8" t="str">
        <f t="shared" ca="1" si="55"/>
        <v>-</v>
      </c>
      <c r="X107" s="8" t="str">
        <f t="shared" ca="1" si="55"/>
        <v>-</v>
      </c>
      <c r="Y107" s="8" t="str">
        <f t="shared" ca="1" si="55"/>
        <v>-</v>
      </c>
      <c r="Z107" s="8" t="str">
        <f t="shared" ca="1" si="55"/>
        <v>-</v>
      </c>
      <c r="AA107" s="8" t="str">
        <f t="shared" ca="1" si="56"/>
        <v>-</v>
      </c>
      <c r="AB107" s="8" t="str">
        <f t="shared" ca="1" si="56"/>
        <v>-</v>
      </c>
      <c r="AC107" s="8" t="str">
        <f t="shared" ca="1" si="56"/>
        <v>-</v>
      </c>
      <c r="AD107" s="8" t="str">
        <f t="shared" ca="1" si="56"/>
        <v>-</v>
      </c>
      <c r="AE107" s="8" t="str">
        <f t="shared" ca="1" si="56"/>
        <v>-</v>
      </c>
      <c r="AF107" s="8" t="str">
        <f t="shared" ca="1" si="56"/>
        <v>-</v>
      </c>
      <c r="AG107" s="8" t="str">
        <f t="shared" ca="1" si="56"/>
        <v>-</v>
      </c>
      <c r="AH107" s="8" t="str">
        <f t="shared" ca="1" si="56"/>
        <v>-</v>
      </c>
      <c r="AI107" s="8" t="str">
        <f t="shared" ca="1" si="56"/>
        <v>-</v>
      </c>
    </row>
    <row r="108" spans="1:35" x14ac:dyDescent="0.35">
      <c r="A108" s="5" t="s">
        <v>81</v>
      </c>
      <c r="B108" s="5" t="s">
        <v>84</v>
      </c>
      <c r="C108" s="11" t="str">
        <f t="shared" si="52"/>
        <v>BNA_avr23!</v>
      </c>
      <c r="D108" s="5" t="str">
        <f t="shared" ref="D108:D213" si="57">_xlfn.CONCAT(B108:C108)</f>
        <v>marche_diaboBNA_avr23!</v>
      </c>
      <c r="E108" s="11">
        <f t="shared" si="53"/>
        <v>45017</v>
      </c>
      <c r="G108" s="8" t="str">
        <f t="shared" ca="1" si="54"/>
        <v>-</v>
      </c>
      <c r="H108" s="8" t="str">
        <f t="shared" ca="1" si="54"/>
        <v>-</v>
      </c>
      <c r="I108" s="8" t="str">
        <f t="shared" ca="1" si="54"/>
        <v>-</v>
      </c>
      <c r="J108" s="8" t="str">
        <f t="shared" ca="1" si="54"/>
        <v>-</v>
      </c>
      <c r="K108" s="8" t="str">
        <f t="shared" ca="1" si="54"/>
        <v>-</v>
      </c>
      <c r="L108" s="8" t="str">
        <f t="shared" ca="1" si="54"/>
        <v>-</v>
      </c>
      <c r="M108" s="8" t="str">
        <f t="shared" ca="1" si="54"/>
        <v>-</v>
      </c>
      <c r="N108" s="8" t="str">
        <f t="shared" ca="1" si="54"/>
        <v>-</v>
      </c>
      <c r="O108" s="8" t="str">
        <f t="shared" ca="1" si="54"/>
        <v>-</v>
      </c>
      <c r="P108" s="8" t="str">
        <f t="shared" ca="1" si="54"/>
        <v>-</v>
      </c>
      <c r="Q108" s="8" t="str">
        <f t="shared" ca="1" si="55"/>
        <v>-</v>
      </c>
      <c r="R108" s="8" t="str">
        <f t="shared" ca="1" si="55"/>
        <v>-</v>
      </c>
      <c r="S108" s="8" t="str">
        <f t="shared" ca="1" si="55"/>
        <v>-</v>
      </c>
      <c r="T108" s="8" t="str">
        <f t="shared" ca="1" si="55"/>
        <v>-</v>
      </c>
      <c r="U108" s="8" t="str">
        <f t="shared" ca="1" si="55"/>
        <v>-</v>
      </c>
      <c r="V108" s="8" t="str">
        <f t="shared" ca="1" si="55"/>
        <v>-</v>
      </c>
      <c r="W108" s="8" t="str">
        <f t="shared" ca="1" si="55"/>
        <v>-</v>
      </c>
      <c r="X108" s="8" t="str">
        <f t="shared" ca="1" si="55"/>
        <v>-</v>
      </c>
      <c r="Y108" s="8" t="str">
        <f t="shared" ca="1" si="55"/>
        <v>-</v>
      </c>
      <c r="Z108" s="8" t="str">
        <f t="shared" ca="1" si="55"/>
        <v>-</v>
      </c>
      <c r="AA108" s="8" t="str">
        <f t="shared" ca="1" si="56"/>
        <v>-</v>
      </c>
      <c r="AB108" s="8" t="str">
        <f t="shared" ca="1" si="56"/>
        <v>-</v>
      </c>
      <c r="AC108" s="8" t="str">
        <f t="shared" ca="1" si="56"/>
        <v>-</v>
      </c>
      <c r="AD108" s="8" t="str">
        <f t="shared" ca="1" si="56"/>
        <v>-</v>
      </c>
      <c r="AE108" s="8" t="str">
        <f t="shared" ca="1" si="56"/>
        <v>-</v>
      </c>
      <c r="AF108" s="8" t="str">
        <f t="shared" ca="1" si="56"/>
        <v>-</v>
      </c>
      <c r="AG108" s="8" t="str">
        <f t="shared" ca="1" si="56"/>
        <v>-</v>
      </c>
      <c r="AH108" s="8" t="str">
        <f t="shared" ca="1" si="56"/>
        <v>-</v>
      </c>
      <c r="AI108" s="8" t="str">
        <f t="shared" ca="1" si="56"/>
        <v>-</v>
      </c>
    </row>
    <row r="109" spans="1:35" x14ac:dyDescent="0.35">
      <c r="A109" s="5" t="s">
        <v>81</v>
      </c>
      <c r="B109" s="5" t="s">
        <v>84</v>
      </c>
      <c r="C109" s="11" t="str">
        <f t="shared" si="52"/>
        <v>BNA_mai23!</v>
      </c>
      <c r="D109" s="5" t="str">
        <f t="shared" si="57"/>
        <v>marche_diaboBNA_mai23!</v>
      </c>
      <c r="E109" s="11">
        <f t="shared" si="53"/>
        <v>45047</v>
      </c>
      <c r="G109" s="8" t="str">
        <f t="shared" ca="1" si="54"/>
        <v>-</v>
      </c>
      <c r="H109" s="8" t="str">
        <f t="shared" ca="1" si="54"/>
        <v>-</v>
      </c>
      <c r="I109" s="8" t="str">
        <f t="shared" ca="1" si="54"/>
        <v>-</v>
      </c>
      <c r="J109" s="8" t="str">
        <f t="shared" ca="1" si="54"/>
        <v>-</v>
      </c>
      <c r="K109" s="8" t="str">
        <f t="shared" ca="1" si="54"/>
        <v>-</v>
      </c>
      <c r="L109" s="8" t="str">
        <f t="shared" ca="1" si="54"/>
        <v>-</v>
      </c>
      <c r="M109" s="8" t="str">
        <f t="shared" ca="1" si="54"/>
        <v>-</v>
      </c>
      <c r="N109" s="8" t="str">
        <f t="shared" ca="1" si="54"/>
        <v>-</v>
      </c>
      <c r="O109" s="8" t="str">
        <f t="shared" ca="1" si="54"/>
        <v>-</v>
      </c>
      <c r="P109" s="8" t="str">
        <f t="shared" ca="1" si="54"/>
        <v>-</v>
      </c>
      <c r="Q109" s="8" t="str">
        <f t="shared" ca="1" si="55"/>
        <v>-</v>
      </c>
      <c r="R109" s="8" t="str">
        <f t="shared" ca="1" si="55"/>
        <v>-</v>
      </c>
      <c r="S109" s="8" t="str">
        <f t="shared" ca="1" si="55"/>
        <v>-</v>
      </c>
      <c r="T109" s="8" t="str">
        <f t="shared" ca="1" si="55"/>
        <v>-</v>
      </c>
      <c r="U109" s="8" t="str">
        <f t="shared" ca="1" si="55"/>
        <v>-</v>
      </c>
      <c r="V109" s="8" t="str">
        <f t="shared" ca="1" si="55"/>
        <v>-</v>
      </c>
      <c r="W109" s="8" t="str">
        <f t="shared" ca="1" si="55"/>
        <v>-</v>
      </c>
      <c r="X109" s="8" t="str">
        <f t="shared" ca="1" si="55"/>
        <v>-</v>
      </c>
      <c r="Y109" s="8" t="str">
        <f t="shared" ca="1" si="55"/>
        <v>-</v>
      </c>
      <c r="Z109" s="8" t="str">
        <f t="shared" ca="1" si="55"/>
        <v>-</v>
      </c>
      <c r="AA109" s="8" t="str">
        <f t="shared" ca="1" si="56"/>
        <v>-</v>
      </c>
      <c r="AB109" s="8" t="str">
        <f t="shared" ca="1" si="56"/>
        <v>-</v>
      </c>
      <c r="AC109" s="8" t="str">
        <f t="shared" ca="1" si="56"/>
        <v>-</v>
      </c>
      <c r="AD109" s="8" t="str">
        <f t="shared" ca="1" si="56"/>
        <v>-</v>
      </c>
      <c r="AE109" s="8" t="str">
        <f t="shared" ca="1" si="56"/>
        <v>-</v>
      </c>
      <c r="AF109" s="8" t="str">
        <f t="shared" ca="1" si="56"/>
        <v>-</v>
      </c>
      <c r="AG109" s="8" t="str">
        <f t="shared" ca="1" si="56"/>
        <v>-</v>
      </c>
      <c r="AH109" s="8" t="str">
        <f t="shared" ca="1" si="56"/>
        <v>-</v>
      </c>
      <c r="AI109" s="8" t="str">
        <f t="shared" ca="1" si="56"/>
        <v>-</v>
      </c>
    </row>
    <row r="110" spans="1:35" x14ac:dyDescent="0.35">
      <c r="A110" s="5" t="s">
        <v>81</v>
      </c>
      <c r="B110" s="5" t="s">
        <v>84</v>
      </c>
      <c r="C110" s="11" t="str">
        <f t="shared" si="52"/>
        <v>BNA_juin23!</v>
      </c>
      <c r="D110" s="5" t="str">
        <f t="shared" si="57"/>
        <v>marche_diaboBNA_juin23!</v>
      </c>
      <c r="E110" s="11">
        <f t="shared" si="53"/>
        <v>45078</v>
      </c>
      <c r="G110" s="8" t="str">
        <f t="shared" ca="1" si="54"/>
        <v>-</v>
      </c>
      <c r="H110" s="8" t="str">
        <f t="shared" ca="1" si="54"/>
        <v>-</v>
      </c>
      <c r="I110" s="8" t="str">
        <f t="shared" ca="1" si="54"/>
        <v>-</v>
      </c>
      <c r="J110" s="8" t="str">
        <f t="shared" ca="1" si="54"/>
        <v>-</v>
      </c>
      <c r="K110" s="8" t="str">
        <f t="shared" ca="1" si="54"/>
        <v>-</v>
      </c>
      <c r="L110" s="8" t="str">
        <f t="shared" ca="1" si="54"/>
        <v>-</v>
      </c>
      <c r="M110" s="8" t="str">
        <f t="shared" ca="1" si="54"/>
        <v>-</v>
      </c>
      <c r="N110" s="8" t="str">
        <f t="shared" ca="1" si="54"/>
        <v>-</v>
      </c>
      <c r="O110" s="8" t="str">
        <f t="shared" ca="1" si="54"/>
        <v>-</v>
      </c>
      <c r="P110" s="8" t="str">
        <f t="shared" ca="1" si="54"/>
        <v>-</v>
      </c>
      <c r="Q110" s="8" t="str">
        <f t="shared" ca="1" si="55"/>
        <v>-</v>
      </c>
      <c r="R110" s="8" t="str">
        <f t="shared" ca="1" si="55"/>
        <v>-</v>
      </c>
      <c r="S110" s="8" t="str">
        <f t="shared" ca="1" si="55"/>
        <v>-</v>
      </c>
      <c r="T110" s="8" t="str">
        <f t="shared" ca="1" si="55"/>
        <v>-</v>
      </c>
      <c r="U110" s="8" t="str">
        <f t="shared" ca="1" si="55"/>
        <v>-</v>
      </c>
      <c r="V110" s="8" t="str">
        <f t="shared" ca="1" si="55"/>
        <v>-</v>
      </c>
      <c r="W110" s="8" t="str">
        <f t="shared" ca="1" si="55"/>
        <v>-</v>
      </c>
      <c r="X110" s="8" t="str">
        <f t="shared" ca="1" si="55"/>
        <v>-</v>
      </c>
      <c r="Y110" s="8" t="str">
        <f t="shared" ca="1" si="55"/>
        <v>-</v>
      </c>
      <c r="Z110" s="8" t="str">
        <f t="shared" ca="1" si="55"/>
        <v>-</v>
      </c>
      <c r="AA110" s="8" t="str">
        <f t="shared" ca="1" si="56"/>
        <v>-</v>
      </c>
      <c r="AB110" s="8" t="str">
        <f t="shared" ca="1" si="56"/>
        <v>-</v>
      </c>
      <c r="AC110" s="8" t="str">
        <f t="shared" ca="1" si="56"/>
        <v>-</v>
      </c>
      <c r="AD110" s="8" t="str">
        <f t="shared" ca="1" si="56"/>
        <v>-</v>
      </c>
      <c r="AE110" s="8" t="str">
        <f t="shared" ca="1" si="56"/>
        <v>-</v>
      </c>
      <c r="AF110" s="8" t="str">
        <f t="shared" ca="1" si="56"/>
        <v>-</v>
      </c>
      <c r="AG110" s="8" t="str">
        <f t="shared" ca="1" si="56"/>
        <v>-</v>
      </c>
      <c r="AH110" s="8" t="str">
        <f t="shared" ca="1" si="56"/>
        <v>-</v>
      </c>
      <c r="AI110" s="8" t="str">
        <f t="shared" ca="1" si="56"/>
        <v>-</v>
      </c>
    </row>
    <row r="111" spans="1:35" x14ac:dyDescent="0.35">
      <c r="A111" s="5" t="str">
        <f>A110</f>
        <v>est</v>
      </c>
      <c r="B111" s="5" t="str">
        <f>B110</f>
        <v>marche_diabo</v>
      </c>
      <c r="C111" s="11" t="str">
        <f t="shared" ref="C111:C116" si="58">C95</f>
        <v>BNA_juil23!</v>
      </c>
      <c r="D111" s="5" t="str">
        <f t="shared" si="57"/>
        <v>marche_diaboBNA_juil23!</v>
      </c>
      <c r="E111" s="11">
        <f t="shared" ref="E111:E116" si="59">EDATE(E110,1)</f>
        <v>45108</v>
      </c>
      <c r="G111" s="8">
        <f t="shared" ca="1" si="54"/>
        <v>1000</v>
      </c>
      <c r="H111" s="8" t="str">
        <f t="shared" ca="1" si="54"/>
        <v>MC</v>
      </c>
      <c r="I111" s="8" t="str">
        <f t="shared" ca="1" si="54"/>
        <v>MC</v>
      </c>
      <c r="J111" s="8">
        <f t="shared" ca="1" si="54"/>
        <v>500</v>
      </c>
      <c r="K111" s="8">
        <f t="shared" ca="1" si="54"/>
        <v>300</v>
      </c>
      <c r="L111" s="8">
        <f t="shared" ca="1" si="54"/>
        <v>3750</v>
      </c>
      <c r="M111" s="8" t="str">
        <f t="shared" ca="1" si="54"/>
        <v>MC</v>
      </c>
      <c r="N111" s="8">
        <f t="shared" ca="1" si="54"/>
        <v>1000</v>
      </c>
      <c r="O111" s="8" t="str">
        <f t="shared" ca="1" si="54"/>
        <v>MC</v>
      </c>
      <c r="P111" s="8">
        <f t="shared" ca="1" si="54"/>
        <v>6000</v>
      </c>
      <c r="Q111" s="8" t="str">
        <f t="shared" ca="1" si="55"/>
        <v>MC</v>
      </c>
      <c r="R111" s="8" t="str">
        <f t="shared" ca="1" si="55"/>
        <v>MC</v>
      </c>
      <c r="S111" s="8" t="str">
        <f t="shared" ca="1" si="55"/>
        <v>MC</v>
      </c>
      <c r="T111" s="8" t="str">
        <f t="shared" ca="1" si="55"/>
        <v>MC</v>
      </c>
      <c r="U111" s="8" t="str">
        <f t="shared" ca="1" si="55"/>
        <v>MC</v>
      </c>
      <c r="V111" s="8" t="str">
        <f t="shared" ca="1" si="55"/>
        <v>MC</v>
      </c>
      <c r="W111" s="8">
        <f t="shared" ca="1" si="55"/>
        <v>300</v>
      </c>
      <c r="X111" s="8">
        <f t="shared" ca="1" si="55"/>
        <v>175</v>
      </c>
      <c r="Y111" s="8" t="str">
        <f t="shared" ca="1" si="55"/>
        <v>MC</v>
      </c>
      <c r="Z111" s="8">
        <f t="shared" ca="1" si="55"/>
        <v>1250</v>
      </c>
      <c r="AA111" s="8" t="str">
        <f t="shared" ca="1" si="56"/>
        <v>MC</v>
      </c>
      <c r="AB111" s="8">
        <f t="shared" ca="1" si="56"/>
        <v>3500</v>
      </c>
      <c r="AC111" s="8">
        <f t="shared" ca="1" si="56"/>
        <v>2750</v>
      </c>
      <c r="AD111" s="8" t="str">
        <f t="shared" ca="1" si="56"/>
        <v>MC</v>
      </c>
      <c r="AE111" s="8" t="str">
        <f t="shared" ca="1" si="56"/>
        <v>MC</v>
      </c>
      <c r="AF111" s="8">
        <f t="shared" ca="1" si="56"/>
        <v>1500</v>
      </c>
      <c r="AG111" s="8">
        <f t="shared" ca="1" si="56"/>
        <v>4500</v>
      </c>
      <c r="AH111" s="8">
        <f t="shared" ca="1" si="56"/>
        <v>200</v>
      </c>
      <c r="AI111" s="8" t="str">
        <f t="shared" ca="1" si="56"/>
        <v>MC</v>
      </c>
    </row>
    <row r="112" spans="1:35" x14ac:dyDescent="0.35">
      <c r="A112" s="5" t="str">
        <f t="shared" ref="A112:A116" si="60">A111</f>
        <v>est</v>
      </c>
      <c r="B112" s="5" t="str">
        <f t="shared" ref="B112:B116" si="61">B111</f>
        <v>marche_diabo</v>
      </c>
      <c r="C112" s="11" t="str">
        <f t="shared" si="58"/>
        <v>BNA_aout23!</v>
      </c>
      <c r="D112" s="5" t="str">
        <f t="shared" si="57"/>
        <v>marche_diaboBNA_aout23!</v>
      </c>
      <c r="E112" s="11">
        <f t="shared" si="59"/>
        <v>45139</v>
      </c>
      <c r="G112" s="8">
        <f t="shared" ca="1" si="54"/>
        <v>950</v>
      </c>
      <c r="H112" s="8" t="str">
        <f t="shared" ca="1" si="54"/>
        <v>MC</v>
      </c>
      <c r="I112" s="8" t="str">
        <f t="shared" ca="1" si="54"/>
        <v>MC</v>
      </c>
      <c r="J112" s="8" t="str">
        <f t="shared" ca="1" si="54"/>
        <v>MC</v>
      </c>
      <c r="K112" s="8">
        <f t="shared" ca="1" si="54"/>
        <v>300</v>
      </c>
      <c r="L112" s="8">
        <f t="shared" ca="1" si="54"/>
        <v>3750</v>
      </c>
      <c r="M112" s="8" t="str">
        <f t="shared" ca="1" si="54"/>
        <v>MC</v>
      </c>
      <c r="N112" s="8">
        <f t="shared" ca="1" si="54"/>
        <v>1000</v>
      </c>
      <c r="O112" s="8" t="str">
        <f t="shared" ca="1" si="54"/>
        <v>MC</v>
      </c>
      <c r="P112" s="8">
        <f t="shared" ca="1" si="54"/>
        <v>6000</v>
      </c>
      <c r="Q112" s="8" t="str">
        <f t="shared" ca="1" si="55"/>
        <v>MC</v>
      </c>
      <c r="R112" s="8" t="str">
        <f t="shared" ca="1" si="55"/>
        <v>MC</v>
      </c>
      <c r="S112" s="8" t="str">
        <f t="shared" ca="1" si="55"/>
        <v>MC</v>
      </c>
      <c r="T112" s="8" t="str">
        <f t="shared" ca="1" si="55"/>
        <v>MC</v>
      </c>
      <c r="U112" s="8" t="str">
        <f t="shared" ca="1" si="55"/>
        <v>MC</v>
      </c>
      <c r="V112" s="8" t="str">
        <f t="shared" ca="1" si="55"/>
        <v>MC</v>
      </c>
      <c r="W112" s="8">
        <f t="shared" ca="1" si="55"/>
        <v>300</v>
      </c>
      <c r="X112" s="8">
        <f t="shared" ca="1" si="55"/>
        <v>150</v>
      </c>
      <c r="Y112" s="8" t="str">
        <f t="shared" ca="1" si="55"/>
        <v>MC</v>
      </c>
      <c r="Z112" s="8">
        <f t="shared" ca="1" si="55"/>
        <v>1500</v>
      </c>
      <c r="AA112" s="8" t="str">
        <f t="shared" ca="1" si="56"/>
        <v>MC</v>
      </c>
      <c r="AB112" s="8">
        <f t="shared" ca="1" si="56"/>
        <v>4000</v>
      </c>
      <c r="AC112" s="8">
        <f t="shared" ca="1" si="56"/>
        <v>2750</v>
      </c>
      <c r="AD112" s="8" t="str">
        <f t="shared" ca="1" si="56"/>
        <v>MC</v>
      </c>
      <c r="AE112" s="8" t="str">
        <f t="shared" ca="1" si="56"/>
        <v>MC</v>
      </c>
      <c r="AF112" s="8">
        <f t="shared" ca="1" si="56"/>
        <v>1500</v>
      </c>
      <c r="AG112" s="8">
        <f t="shared" ca="1" si="56"/>
        <v>4500</v>
      </c>
      <c r="AH112" s="8">
        <f t="shared" ca="1" si="56"/>
        <v>200</v>
      </c>
      <c r="AI112" s="8" t="str">
        <f t="shared" ca="1" si="56"/>
        <v>MC</v>
      </c>
    </row>
    <row r="113" spans="1:35" x14ac:dyDescent="0.35">
      <c r="A113" s="5" t="str">
        <f t="shared" si="60"/>
        <v>est</v>
      </c>
      <c r="B113" s="5" t="str">
        <f t="shared" si="61"/>
        <v>marche_diabo</v>
      </c>
      <c r="C113" s="11" t="str">
        <f t="shared" si="58"/>
        <v>BNA_sept23!</v>
      </c>
      <c r="D113" s="5" t="str">
        <f t="shared" si="57"/>
        <v>marche_diaboBNA_sept23!</v>
      </c>
      <c r="E113" s="11">
        <f t="shared" si="59"/>
        <v>45170</v>
      </c>
      <c r="G113" s="8" t="str">
        <f t="shared" ca="1" si="54"/>
        <v/>
      </c>
      <c r="H113" s="8" t="str">
        <f t="shared" ca="1" si="54"/>
        <v/>
      </c>
      <c r="I113" s="8" t="str">
        <f t="shared" ca="1" si="54"/>
        <v/>
      </c>
      <c r="J113" s="8" t="str">
        <f t="shared" ca="1" si="54"/>
        <v/>
      </c>
      <c r="K113" s="8" t="str">
        <f t="shared" ca="1" si="54"/>
        <v/>
      </c>
      <c r="L113" s="8" t="str">
        <f t="shared" ca="1" si="54"/>
        <v/>
      </c>
      <c r="M113" s="8" t="str">
        <f t="shared" ca="1" si="54"/>
        <v/>
      </c>
      <c r="N113" s="8" t="str">
        <f t="shared" ca="1" si="54"/>
        <v/>
      </c>
      <c r="O113" s="8" t="str">
        <f t="shared" ca="1" si="54"/>
        <v/>
      </c>
      <c r="P113" s="8" t="str">
        <f t="shared" ca="1" si="54"/>
        <v/>
      </c>
      <c r="Q113" s="8" t="str">
        <f t="shared" ca="1" si="55"/>
        <v/>
      </c>
      <c r="R113" s="8" t="str">
        <f t="shared" ca="1" si="55"/>
        <v/>
      </c>
      <c r="S113" s="8" t="str">
        <f t="shared" ca="1" si="55"/>
        <v/>
      </c>
      <c r="T113" s="8" t="str">
        <f t="shared" ca="1" si="55"/>
        <v/>
      </c>
      <c r="U113" s="8" t="str">
        <f t="shared" ca="1" si="55"/>
        <v/>
      </c>
      <c r="V113" s="8" t="str">
        <f t="shared" ca="1" si="55"/>
        <v/>
      </c>
      <c r="W113" s="8" t="str">
        <f t="shared" ca="1" si="55"/>
        <v/>
      </c>
      <c r="X113" s="8" t="str">
        <f t="shared" ca="1" si="55"/>
        <v/>
      </c>
      <c r="Y113" s="8" t="str">
        <f t="shared" ca="1" si="55"/>
        <v/>
      </c>
      <c r="Z113" s="8" t="str">
        <f t="shared" ca="1" si="55"/>
        <v/>
      </c>
      <c r="AA113" s="8" t="str">
        <f t="shared" ca="1" si="56"/>
        <v/>
      </c>
      <c r="AB113" s="8" t="str">
        <f t="shared" ca="1" si="56"/>
        <v/>
      </c>
      <c r="AC113" s="8" t="str">
        <f t="shared" ca="1" si="56"/>
        <v/>
      </c>
      <c r="AD113" s="8" t="str">
        <f t="shared" ca="1" si="56"/>
        <v/>
      </c>
      <c r="AE113" s="8" t="str">
        <f t="shared" ca="1" si="56"/>
        <v/>
      </c>
      <c r="AF113" s="8" t="str">
        <f t="shared" ca="1" si="56"/>
        <v/>
      </c>
      <c r="AG113" s="8" t="str">
        <f t="shared" ca="1" si="56"/>
        <v/>
      </c>
      <c r="AH113" s="8" t="str">
        <f t="shared" ca="1" si="56"/>
        <v/>
      </c>
      <c r="AI113" s="8" t="str">
        <f t="shared" ca="1" si="56"/>
        <v/>
      </c>
    </row>
    <row r="114" spans="1:35" x14ac:dyDescent="0.35">
      <c r="A114" s="5" t="str">
        <f t="shared" si="60"/>
        <v>est</v>
      </c>
      <c r="B114" s="5" t="str">
        <f t="shared" si="61"/>
        <v>marche_diabo</v>
      </c>
      <c r="C114" s="11" t="str">
        <f t="shared" si="58"/>
        <v>BNA_oct23!</v>
      </c>
      <c r="D114" s="5" t="str">
        <f t="shared" si="57"/>
        <v>marche_diaboBNA_oct23!</v>
      </c>
      <c r="E114" s="11">
        <f t="shared" si="59"/>
        <v>45200</v>
      </c>
      <c r="G114" s="8" t="str">
        <f t="shared" ca="1" si="54"/>
        <v/>
      </c>
      <c r="H114" s="8" t="str">
        <f t="shared" ca="1" si="54"/>
        <v/>
      </c>
      <c r="I114" s="8" t="str">
        <f t="shared" ca="1" si="54"/>
        <v/>
      </c>
      <c r="J114" s="8" t="str">
        <f t="shared" ca="1" si="54"/>
        <v/>
      </c>
      <c r="K114" s="8" t="str">
        <f t="shared" ca="1" si="54"/>
        <v/>
      </c>
      <c r="L114" s="8" t="str">
        <f t="shared" ca="1" si="54"/>
        <v/>
      </c>
      <c r="M114" s="8" t="str">
        <f t="shared" ca="1" si="54"/>
        <v/>
      </c>
      <c r="N114" s="8" t="str">
        <f t="shared" ca="1" si="54"/>
        <v/>
      </c>
      <c r="O114" s="8" t="str">
        <f t="shared" ca="1" si="54"/>
        <v/>
      </c>
      <c r="P114" s="8" t="str">
        <f t="shared" ca="1" si="54"/>
        <v/>
      </c>
      <c r="Q114" s="8" t="str">
        <f t="shared" ca="1" si="55"/>
        <v/>
      </c>
      <c r="R114" s="8" t="str">
        <f t="shared" ca="1" si="55"/>
        <v/>
      </c>
      <c r="S114" s="8" t="str">
        <f t="shared" ca="1" si="55"/>
        <v/>
      </c>
      <c r="T114" s="8" t="str">
        <f t="shared" ca="1" si="55"/>
        <v/>
      </c>
      <c r="U114" s="8" t="str">
        <f t="shared" ca="1" si="55"/>
        <v/>
      </c>
      <c r="V114" s="8" t="str">
        <f t="shared" ca="1" si="55"/>
        <v/>
      </c>
      <c r="W114" s="8" t="str">
        <f t="shared" ca="1" si="55"/>
        <v/>
      </c>
      <c r="X114" s="8" t="str">
        <f t="shared" ca="1" si="55"/>
        <v/>
      </c>
      <c r="Y114" s="8" t="str">
        <f t="shared" ca="1" si="55"/>
        <v/>
      </c>
      <c r="Z114" s="8" t="str">
        <f t="shared" ca="1" si="55"/>
        <v/>
      </c>
      <c r="AA114" s="8" t="str">
        <f t="shared" ca="1" si="56"/>
        <v/>
      </c>
      <c r="AB114" s="8" t="str">
        <f t="shared" ca="1" si="56"/>
        <v/>
      </c>
      <c r="AC114" s="8" t="str">
        <f t="shared" ca="1" si="56"/>
        <v/>
      </c>
      <c r="AD114" s="8" t="str">
        <f t="shared" ca="1" si="56"/>
        <v/>
      </c>
      <c r="AE114" s="8" t="str">
        <f t="shared" ca="1" si="56"/>
        <v/>
      </c>
      <c r="AF114" s="8" t="str">
        <f t="shared" ca="1" si="56"/>
        <v/>
      </c>
      <c r="AG114" s="8" t="str">
        <f t="shared" ca="1" si="56"/>
        <v/>
      </c>
      <c r="AH114" s="8" t="str">
        <f t="shared" ca="1" si="56"/>
        <v/>
      </c>
      <c r="AI114" s="8" t="str">
        <f t="shared" ca="1" si="56"/>
        <v/>
      </c>
    </row>
    <row r="115" spans="1:35" x14ac:dyDescent="0.35">
      <c r="A115" s="5" t="str">
        <f t="shared" si="60"/>
        <v>est</v>
      </c>
      <c r="B115" s="5" t="str">
        <f t="shared" si="61"/>
        <v>marche_diabo</v>
      </c>
      <c r="C115" s="11" t="str">
        <f t="shared" si="58"/>
        <v>BNA_nov23!</v>
      </c>
      <c r="D115" s="5" t="str">
        <f t="shared" si="57"/>
        <v>marche_diaboBNA_nov23!</v>
      </c>
      <c r="E115" s="11">
        <f t="shared" si="59"/>
        <v>45231</v>
      </c>
      <c r="G115" s="8" t="str">
        <f t="shared" ca="1" si="54"/>
        <v/>
      </c>
      <c r="H115" s="8" t="str">
        <f t="shared" ca="1" si="54"/>
        <v/>
      </c>
      <c r="I115" s="8" t="str">
        <f t="shared" ca="1" si="54"/>
        <v/>
      </c>
      <c r="J115" s="8" t="str">
        <f t="shared" ca="1" si="54"/>
        <v/>
      </c>
      <c r="K115" s="8" t="str">
        <f t="shared" ca="1" si="54"/>
        <v/>
      </c>
      <c r="L115" s="8" t="str">
        <f t="shared" ca="1" si="54"/>
        <v/>
      </c>
      <c r="M115" s="8" t="str">
        <f t="shared" ca="1" si="54"/>
        <v/>
      </c>
      <c r="N115" s="8" t="str">
        <f t="shared" ca="1" si="54"/>
        <v/>
      </c>
      <c r="O115" s="8" t="str">
        <f t="shared" ca="1" si="54"/>
        <v/>
      </c>
      <c r="P115" s="8" t="str">
        <f t="shared" ca="1" si="54"/>
        <v/>
      </c>
      <c r="Q115" s="8" t="str">
        <f t="shared" ca="1" si="55"/>
        <v/>
      </c>
      <c r="R115" s="8" t="str">
        <f t="shared" ca="1" si="55"/>
        <v/>
      </c>
      <c r="S115" s="8" t="str">
        <f t="shared" ca="1" si="55"/>
        <v/>
      </c>
      <c r="T115" s="8" t="str">
        <f t="shared" ca="1" si="55"/>
        <v/>
      </c>
      <c r="U115" s="8" t="str">
        <f t="shared" ca="1" si="55"/>
        <v/>
      </c>
      <c r="V115" s="8" t="str">
        <f t="shared" ca="1" si="55"/>
        <v/>
      </c>
      <c r="W115" s="8" t="str">
        <f t="shared" ca="1" si="55"/>
        <v/>
      </c>
      <c r="X115" s="8" t="str">
        <f t="shared" ca="1" si="55"/>
        <v/>
      </c>
      <c r="Y115" s="8" t="str">
        <f t="shared" ca="1" si="55"/>
        <v/>
      </c>
      <c r="Z115" s="8" t="str">
        <f t="shared" ca="1" si="55"/>
        <v/>
      </c>
      <c r="AA115" s="8" t="str">
        <f t="shared" ca="1" si="56"/>
        <v/>
      </c>
      <c r="AB115" s="8" t="str">
        <f t="shared" ca="1" si="56"/>
        <v/>
      </c>
      <c r="AC115" s="8" t="str">
        <f t="shared" ca="1" si="56"/>
        <v/>
      </c>
      <c r="AD115" s="8" t="str">
        <f t="shared" ca="1" si="56"/>
        <v/>
      </c>
      <c r="AE115" s="8" t="str">
        <f t="shared" ca="1" si="56"/>
        <v/>
      </c>
      <c r="AF115" s="8" t="str">
        <f t="shared" ca="1" si="56"/>
        <v/>
      </c>
      <c r="AG115" s="8" t="str">
        <f t="shared" ca="1" si="56"/>
        <v/>
      </c>
      <c r="AH115" s="8" t="str">
        <f t="shared" ca="1" si="56"/>
        <v/>
      </c>
      <c r="AI115" s="8" t="str">
        <f t="shared" ca="1" si="56"/>
        <v/>
      </c>
    </row>
    <row r="116" spans="1:35" x14ac:dyDescent="0.35">
      <c r="A116" s="5" t="str">
        <f t="shared" si="60"/>
        <v>est</v>
      </c>
      <c r="B116" s="5" t="str">
        <f t="shared" si="61"/>
        <v>marche_diabo</v>
      </c>
      <c r="C116" s="11" t="str">
        <f t="shared" si="58"/>
        <v>BNA_dec23!</v>
      </c>
      <c r="D116" s="5" t="str">
        <f t="shared" si="57"/>
        <v>marche_diaboBNA_dec23!</v>
      </c>
      <c r="E116" s="11">
        <f t="shared" si="59"/>
        <v>45261</v>
      </c>
      <c r="G116" s="8" t="str">
        <f t="shared" ca="1" si="54"/>
        <v/>
      </c>
      <c r="H116" s="8" t="str">
        <f t="shared" ca="1" si="54"/>
        <v/>
      </c>
      <c r="I116" s="8" t="str">
        <f t="shared" ca="1" si="54"/>
        <v/>
      </c>
      <c r="J116" s="8" t="str">
        <f t="shared" ca="1" si="54"/>
        <v/>
      </c>
      <c r="K116" s="8" t="str">
        <f t="shared" ca="1" si="54"/>
        <v/>
      </c>
      <c r="L116" s="8" t="str">
        <f t="shared" ca="1" si="54"/>
        <v/>
      </c>
      <c r="M116" s="8" t="str">
        <f t="shared" ca="1" si="54"/>
        <v/>
      </c>
      <c r="N116" s="8" t="str">
        <f t="shared" ca="1" si="54"/>
        <v/>
      </c>
      <c r="O116" s="8" t="str">
        <f t="shared" ca="1" si="54"/>
        <v/>
      </c>
      <c r="P116" s="8" t="str">
        <f t="shared" ca="1" si="54"/>
        <v/>
      </c>
      <c r="Q116" s="8" t="str">
        <f t="shared" ca="1" si="55"/>
        <v/>
      </c>
      <c r="R116" s="8" t="str">
        <f t="shared" ca="1" si="55"/>
        <v/>
      </c>
      <c r="S116" s="8" t="str">
        <f t="shared" ca="1" si="55"/>
        <v/>
      </c>
      <c r="T116" s="8" t="str">
        <f t="shared" ca="1" si="55"/>
        <v/>
      </c>
      <c r="U116" s="8" t="str">
        <f t="shared" ca="1" si="55"/>
        <v/>
      </c>
      <c r="V116" s="8" t="str">
        <f t="shared" ca="1" si="55"/>
        <v/>
      </c>
      <c r="W116" s="8" t="str">
        <f t="shared" ca="1" si="55"/>
        <v/>
      </c>
      <c r="X116" s="8" t="str">
        <f t="shared" ca="1" si="55"/>
        <v/>
      </c>
      <c r="Y116" s="8" t="str">
        <f t="shared" ca="1" si="55"/>
        <v/>
      </c>
      <c r="Z116" s="8" t="str">
        <f t="shared" ca="1" si="55"/>
        <v/>
      </c>
      <c r="AA116" s="8" t="str">
        <f t="shared" ca="1" si="56"/>
        <v/>
      </c>
      <c r="AB116" s="8" t="str">
        <f t="shared" ca="1" si="56"/>
        <v/>
      </c>
      <c r="AC116" s="8" t="str">
        <f t="shared" ca="1" si="56"/>
        <v/>
      </c>
      <c r="AD116" s="8" t="str">
        <f t="shared" ca="1" si="56"/>
        <v/>
      </c>
      <c r="AE116" s="8" t="str">
        <f t="shared" ca="1" si="56"/>
        <v/>
      </c>
      <c r="AF116" s="8" t="str">
        <f t="shared" ca="1" si="56"/>
        <v/>
      </c>
      <c r="AG116" s="8" t="str">
        <f t="shared" ca="1" si="56"/>
        <v/>
      </c>
      <c r="AH116" s="8" t="str">
        <f t="shared" ca="1" si="56"/>
        <v/>
      </c>
      <c r="AI116" s="8" t="str">
        <f t="shared" ca="1" si="56"/>
        <v/>
      </c>
    </row>
    <row r="117" spans="1:35" x14ac:dyDescent="0.35">
      <c r="D117" s="5" t="str">
        <f t="shared" si="57"/>
        <v/>
      </c>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row>
    <row r="118" spans="1:35" x14ac:dyDescent="0.35">
      <c r="D118" s="5" t="str">
        <f t="shared" si="57"/>
        <v/>
      </c>
      <c r="E118" s="5" t="s">
        <v>85</v>
      </c>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row>
    <row r="119" spans="1:35" x14ac:dyDescent="0.35">
      <c r="A119" s="5" t="s">
        <v>81</v>
      </c>
      <c r="B119" s="5" t="s">
        <v>86</v>
      </c>
      <c r="C119" s="11" t="str">
        <f t="shared" ref="C119:C126" si="62">C103</f>
        <v>BNA_nov22!</v>
      </c>
      <c r="D119" s="5" t="str">
        <f t="shared" si="57"/>
        <v>marche_diapangouBNA_nov22!</v>
      </c>
      <c r="E119" s="11">
        <f t="shared" ref="E119:E126" si="63">E103</f>
        <v>44866</v>
      </c>
      <c r="G119" s="8" t="str">
        <f t="shared" ref="G119:P132" ca="1" si="64">IFERROR(VLOOKUP($B119,INDIRECT($C119&amp;$A$1),MATCH(G$4,INDIRECT($C119&amp;"$B$7:$BZ$7"),0),FALSE),"")</f>
        <v>-</v>
      </c>
      <c r="H119" s="8" t="str">
        <f t="shared" ca="1" si="64"/>
        <v>-</v>
      </c>
      <c r="I119" s="8" t="str">
        <f t="shared" ca="1" si="64"/>
        <v>-</v>
      </c>
      <c r="J119" s="8" t="str">
        <f t="shared" ca="1" si="64"/>
        <v>-</v>
      </c>
      <c r="K119" s="8" t="str">
        <f t="shared" ca="1" si="64"/>
        <v>-</v>
      </c>
      <c r="L119" s="8" t="str">
        <f t="shared" ca="1" si="64"/>
        <v>-</v>
      </c>
      <c r="M119" s="8" t="str">
        <f t="shared" ca="1" si="64"/>
        <v>-</v>
      </c>
      <c r="N119" s="8" t="str">
        <f t="shared" ca="1" si="64"/>
        <v>-</v>
      </c>
      <c r="O119" s="8" t="str">
        <f t="shared" ca="1" si="64"/>
        <v>-</v>
      </c>
      <c r="P119" s="8" t="str">
        <f t="shared" ca="1" si="64"/>
        <v>-</v>
      </c>
      <c r="Q119" s="8" t="str">
        <f t="shared" ref="Q119:Z132" ca="1" si="65">IFERROR(VLOOKUP($B119,INDIRECT($C119&amp;$A$1),MATCH(Q$4,INDIRECT($C119&amp;"$B$7:$BZ$7"),0),FALSE),"")</f>
        <v>-</v>
      </c>
      <c r="R119" s="8" t="str">
        <f t="shared" ca="1" si="65"/>
        <v>-</v>
      </c>
      <c r="S119" s="8" t="str">
        <f t="shared" ca="1" si="65"/>
        <v>-</v>
      </c>
      <c r="T119" s="8" t="str">
        <f t="shared" ca="1" si="65"/>
        <v>-</v>
      </c>
      <c r="U119" s="8" t="str">
        <f t="shared" ca="1" si="65"/>
        <v>-</v>
      </c>
      <c r="V119" s="8" t="str">
        <f t="shared" ca="1" si="65"/>
        <v>-</v>
      </c>
      <c r="W119" s="8" t="str">
        <f t="shared" ca="1" si="65"/>
        <v>-</v>
      </c>
      <c r="X119" s="8" t="str">
        <f t="shared" ca="1" si="65"/>
        <v>-</v>
      </c>
      <c r="Y119" s="8" t="str">
        <f t="shared" ca="1" si="65"/>
        <v>-</v>
      </c>
      <c r="Z119" s="8" t="str">
        <f t="shared" ca="1" si="65"/>
        <v>-</v>
      </c>
      <c r="AA119" s="8" t="str">
        <f t="shared" ref="AA119:AI132" ca="1" si="66">IFERROR(VLOOKUP($B119,INDIRECT($C119&amp;$A$1),MATCH(AA$4,INDIRECT($C119&amp;"$B$7:$BZ$7"),0),FALSE),"")</f>
        <v>-</v>
      </c>
      <c r="AB119" s="8" t="str">
        <f t="shared" ca="1" si="66"/>
        <v>-</v>
      </c>
      <c r="AC119" s="8" t="str">
        <f t="shared" ca="1" si="66"/>
        <v>-</v>
      </c>
      <c r="AD119" s="8" t="str">
        <f t="shared" ca="1" si="66"/>
        <v>-</v>
      </c>
      <c r="AE119" s="8" t="str">
        <f t="shared" ca="1" si="66"/>
        <v>-</v>
      </c>
      <c r="AF119" s="8" t="str">
        <f t="shared" ca="1" si="66"/>
        <v>-</v>
      </c>
      <c r="AG119" s="8" t="str">
        <f t="shared" ca="1" si="66"/>
        <v>-</v>
      </c>
      <c r="AH119" s="8" t="str">
        <f t="shared" ca="1" si="66"/>
        <v>-</v>
      </c>
      <c r="AI119" s="8" t="str">
        <f t="shared" ca="1" si="66"/>
        <v>-</v>
      </c>
    </row>
    <row r="120" spans="1:35" x14ac:dyDescent="0.35">
      <c r="A120" s="5" t="s">
        <v>81</v>
      </c>
      <c r="B120" s="5" t="s">
        <v>86</v>
      </c>
      <c r="C120" s="11" t="str">
        <f t="shared" si="62"/>
        <v>BNA_dec22!</v>
      </c>
      <c r="D120" s="5" t="str">
        <f t="shared" si="57"/>
        <v>marche_diapangouBNA_dec22!</v>
      </c>
      <c r="E120" s="11">
        <f t="shared" si="63"/>
        <v>44896</v>
      </c>
      <c r="G120" s="8" t="str">
        <f t="shared" ca="1" si="64"/>
        <v>-</v>
      </c>
      <c r="H120" s="8" t="str">
        <f t="shared" ca="1" si="64"/>
        <v>-</v>
      </c>
      <c r="I120" s="8" t="str">
        <f t="shared" ca="1" si="64"/>
        <v>-</v>
      </c>
      <c r="J120" s="8" t="str">
        <f t="shared" ca="1" si="64"/>
        <v>-</v>
      </c>
      <c r="K120" s="8" t="str">
        <f t="shared" ca="1" si="64"/>
        <v>-</v>
      </c>
      <c r="L120" s="8" t="str">
        <f t="shared" ca="1" si="64"/>
        <v>-</v>
      </c>
      <c r="M120" s="8" t="str">
        <f t="shared" ca="1" si="64"/>
        <v>-</v>
      </c>
      <c r="N120" s="8" t="str">
        <f t="shared" ca="1" si="64"/>
        <v>-</v>
      </c>
      <c r="O120" s="8" t="str">
        <f t="shared" ca="1" si="64"/>
        <v>-</v>
      </c>
      <c r="P120" s="8" t="str">
        <f t="shared" ca="1" si="64"/>
        <v>-</v>
      </c>
      <c r="Q120" s="8" t="str">
        <f t="shared" ca="1" si="65"/>
        <v>-</v>
      </c>
      <c r="R120" s="8" t="str">
        <f t="shared" ca="1" si="65"/>
        <v>-</v>
      </c>
      <c r="S120" s="8" t="str">
        <f t="shared" ca="1" si="65"/>
        <v>-</v>
      </c>
      <c r="T120" s="8" t="str">
        <f t="shared" ca="1" si="65"/>
        <v>-</v>
      </c>
      <c r="U120" s="8" t="str">
        <f t="shared" ca="1" si="65"/>
        <v>-</v>
      </c>
      <c r="V120" s="8" t="str">
        <f t="shared" ca="1" si="65"/>
        <v>-</v>
      </c>
      <c r="W120" s="8" t="str">
        <f t="shared" ca="1" si="65"/>
        <v>-</v>
      </c>
      <c r="X120" s="8" t="str">
        <f t="shared" ca="1" si="65"/>
        <v>-</v>
      </c>
      <c r="Y120" s="8" t="str">
        <f t="shared" ca="1" si="65"/>
        <v>-</v>
      </c>
      <c r="Z120" s="8" t="str">
        <f t="shared" ca="1" si="65"/>
        <v>-</v>
      </c>
      <c r="AA120" s="8" t="str">
        <f t="shared" ca="1" si="66"/>
        <v>-</v>
      </c>
      <c r="AB120" s="8" t="str">
        <f t="shared" ca="1" si="66"/>
        <v>-</v>
      </c>
      <c r="AC120" s="8" t="str">
        <f t="shared" ca="1" si="66"/>
        <v>-</v>
      </c>
      <c r="AD120" s="8" t="str">
        <f t="shared" ca="1" si="66"/>
        <v>-</v>
      </c>
      <c r="AE120" s="8" t="str">
        <f t="shared" ca="1" si="66"/>
        <v>-</v>
      </c>
      <c r="AF120" s="8" t="str">
        <f t="shared" ca="1" si="66"/>
        <v>-</v>
      </c>
      <c r="AG120" s="8" t="str">
        <f t="shared" ca="1" si="66"/>
        <v>-</v>
      </c>
      <c r="AH120" s="8" t="str">
        <f t="shared" ca="1" si="66"/>
        <v>-</v>
      </c>
      <c r="AI120" s="8" t="str">
        <f t="shared" ca="1" si="66"/>
        <v>-</v>
      </c>
    </row>
    <row r="121" spans="1:35" x14ac:dyDescent="0.35">
      <c r="A121" s="5" t="s">
        <v>81</v>
      </c>
      <c r="B121" s="5" t="s">
        <v>86</v>
      </c>
      <c r="C121" s="11" t="str">
        <f t="shared" si="62"/>
        <v>BNA_jan23!</v>
      </c>
      <c r="D121" s="5" t="str">
        <f t="shared" si="57"/>
        <v>marche_diapangouBNA_jan23!</v>
      </c>
      <c r="E121" s="11">
        <f t="shared" si="63"/>
        <v>44927</v>
      </c>
      <c r="G121" s="8" t="str">
        <f t="shared" ca="1" si="64"/>
        <v>-</v>
      </c>
      <c r="H121" s="8" t="str">
        <f t="shared" ca="1" si="64"/>
        <v>-</v>
      </c>
      <c r="I121" s="8" t="str">
        <f t="shared" ca="1" si="64"/>
        <v>-</v>
      </c>
      <c r="J121" s="8" t="str">
        <f t="shared" ca="1" si="64"/>
        <v>-</v>
      </c>
      <c r="K121" s="8" t="str">
        <f t="shared" ca="1" si="64"/>
        <v>-</v>
      </c>
      <c r="L121" s="8" t="str">
        <f t="shared" ca="1" si="64"/>
        <v>-</v>
      </c>
      <c r="M121" s="8" t="str">
        <f t="shared" ca="1" si="64"/>
        <v>-</v>
      </c>
      <c r="N121" s="8" t="str">
        <f t="shared" ca="1" si="64"/>
        <v>-</v>
      </c>
      <c r="O121" s="8" t="str">
        <f t="shared" ca="1" si="64"/>
        <v>-</v>
      </c>
      <c r="P121" s="8" t="str">
        <f t="shared" ca="1" si="64"/>
        <v>-</v>
      </c>
      <c r="Q121" s="8" t="str">
        <f t="shared" ca="1" si="65"/>
        <v>-</v>
      </c>
      <c r="R121" s="8" t="str">
        <f t="shared" ca="1" si="65"/>
        <v>-</v>
      </c>
      <c r="S121" s="8" t="str">
        <f t="shared" ca="1" si="65"/>
        <v>-</v>
      </c>
      <c r="T121" s="8" t="str">
        <f t="shared" ca="1" si="65"/>
        <v>-</v>
      </c>
      <c r="U121" s="8" t="str">
        <f t="shared" ca="1" si="65"/>
        <v>-</v>
      </c>
      <c r="V121" s="8" t="str">
        <f t="shared" ca="1" si="65"/>
        <v>-</v>
      </c>
      <c r="W121" s="8" t="str">
        <f t="shared" ca="1" si="65"/>
        <v>-</v>
      </c>
      <c r="X121" s="8" t="str">
        <f t="shared" ca="1" si="65"/>
        <v>-</v>
      </c>
      <c r="Y121" s="8" t="str">
        <f t="shared" ca="1" si="65"/>
        <v>-</v>
      </c>
      <c r="Z121" s="8" t="str">
        <f t="shared" ca="1" si="65"/>
        <v>-</v>
      </c>
      <c r="AA121" s="8" t="str">
        <f t="shared" ca="1" si="66"/>
        <v>-</v>
      </c>
      <c r="AB121" s="8" t="str">
        <f t="shared" ca="1" si="66"/>
        <v>-</v>
      </c>
      <c r="AC121" s="8" t="str">
        <f t="shared" ca="1" si="66"/>
        <v>-</v>
      </c>
      <c r="AD121" s="8" t="str">
        <f t="shared" ca="1" si="66"/>
        <v>-</v>
      </c>
      <c r="AE121" s="8" t="str">
        <f t="shared" ca="1" si="66"/>
        <v>-</v>
      </c>
      <c r="AF121" s="8" t="str">
        <f t="shared" ca="1" si="66"/>
        <v>-</v>
      </c>
      <c r="AG121" s="8" t="str">
        <f t="shared" ca="1" si="66"/>
        <v>-</v>
      </c>
      <c r="AH121" s="8" t="str">
        <f t="shared" ca="1" si="66"/>
        <v>-</v>
      </c>
      <c r="AI121" s="8" t="str">
        <f t="shared" ca="1" si="66"/>
        <v>-</v>
      </c>
    </row>
    <row r="122" spans="1:35" x14ac:dyDescent="0.35">
      <c r="A122" s="5" t="s">
        <v>81</v>
      </c>
      <c r="B122" s="5" t="s">
        <v>86</v>
      </c>
      <c r="C122" s="11" t="str">
        <f t="shared" si="62"/>
        <v>BNA_fev23!</v>
      </c>
      <c r="D122" s="5" t="str">
        <f t="shared" si="57"/>
        <v>marche_diapangouBNA_fev23!</v>
      </c>
      <c r="E122" s="11">
        <f t="shared" si="63"/>
        <v>44958</v>
      </c>
      <c r="G122" s="8" t="str">
        <f t="shared" ca="1" si="64"/>
        <v>-</v>
      </c>
      <c r="H122" s="8" t="str">
        <f t="shared" ca="1" si="64"/>
        <v>-</v>
      </c>
      <c r="I122" s="8" t="str">
        <f t="shared" ca="1" si="64"/>
        <v>-</v>
      </c>
      <c r="J122" s="8" t="str">
        <f t="shared" ca="1" si="64"/>
        <v>-</v>
      </c>
      <c r="K122" s="8" t="str">
        <f t="shared" ca="1" si="64"/>
        <v>-</v>
      </c>
      <c r="L122" s="8" t="str">
        <f t="shared" ca="1" si="64"/>
        <v>-</v>
      </c>
      <c r="M122" s="8" t="str">
        <f t="shared" ca="1" si="64"/>
        <v>-</v>
      </c>
      <c r="N122" s="8" t="str">
        <f t="shared" ca="1" si="64"/>
        <v>-</v>
      </c>
      <c r="O122" s="8" t="str">
        <f t="shared" ca="1" si="64"/>
        <v>-</v>
      </c>
      <c r="P122" s="8" t="str">
        <f t="shared" ca="1" si="64"/>
        <v>-</v>
      </c>
      <c r="Q122" s="8" t="str">
        <f t="shared" ca="1" si="65"/>
        <v>-</v>
      </c>
      <c r="R122" s="8" t="str">
        <f t="shared" ca="1" si="65"/>
        <v>-</v>
      </c>
      <c r="S122" s="8" t="str">
        <f t="shared" ca="1" si="65"/>
        <v>-</v>
      </c>
      <c r="T122" s="8" t="str">
        <f t="shared" ca="1" si="65"/>
        <v>-</v>
      </c>
      <c r="U122" s="8" t="str">
        <f t="shared" ca="1" si="65"/>
        <v>-</v>
      </c>
      <c r="V122" s="8" t="str">
        <f t="shared" ca="1" si="65"/>
        <v>-</v>
      </c>
      <c r="W122" s="8" t="str">
        <f t="shared" ca="1" si="65"/>
        <v>-</v>
      </c>
      <c r="X122" s="8" t="str">
        <f t="shared" ca="1" si="65"/>
        <v>-</v>
      </c>
      <c r="Y122" s="8" t="str">
        <f t="shared" ca="1" si="65"/>
        <v>-</v>
      </c>
      <c r="Z122" s="8" t="str">
        <f t="shared" ca="1" si="65"/>
        <v>-</v>
      </c>
      <c r="AA122" s="8" t="str">
        <f t="shared" ca="1" si="66"/>
        <v>-</v>
      </c>
      <c r="AB122" s="8" t="str">
        <f t="shared" ca="1" si="66"/>
        <v>-</v>
      </c>
      <c r="AC122" s="8" t="str">
        <f t="shared" ca="1" si="66"/>
        <v>-</v>
      </c>
      <c r="AD122" s="8" t="str">
        <f t="shared" ca="1" si="66"/>
        <v>-</v>
      </c>
      <c r="AE122" s="8" t="str">
        <f t="shared" ca="1" si="66"/>
        <v>-</v>
      </c>
      <c r="AF122" s="8" t="str">
        <f t="shared" ca="1" si="66"/>
        <v>-</v>
      </c>
      <c r="AG122" s="8" t="str">
        <f t="shared" ca="1" si="66"/>
        <v>-</v>
      </c>
      <c r="AH122" s="8" t="str">
        <f t="shared" ca="1" si="66"/>
        <v>-</v>
      </c>
      <c r="AI122" s="8" t="str">
        <f t="shared" ca="1" si="66"/>
        <v>-</v>
      </c>
    </row>
    <row r="123" spans="1:35" x14ac:dyDescent="0.35">
      <c r="A123" s="5" t="s">
        <v>81</v>
      </c>
      <c r="B123" s="5" t="s">
        <v>86</v>
      </c>
      <c r="C123" s="11" t="str">
        <f t="shared" si="62"/>
        <v>BNA_mar23!</v>
      </c>
      <c r="D123" s="5" t="str">
        <f t="shared" si="57"/>
        <v>marche_diapangouBNA_mar23!</v>
      </c>
      <c r="E123" s="11">
        <f t="shared" si="63"/>
        <v>44986</v>
      </c>
      <c r="G123" s="8" t="str">
        <f t="shared" ca="1" si="64"/>
        <v>-</v>
      </c>
      <c r="H123" s="8" t="str">
        <f t="shared" ca="1" si="64"/>
        <v>-</v>
      </c>
      <c r="I123" s="8" t="str">
        <f t="shared" ca="1" si="64"/>
        <v>-</v>
      </c>
      <c r="J123" s="8" t="str">
        <f t="shared" ca="1" si="64"/>
        <v>-</v>
      </c>
      <c r="K123" s="8" t="str">
        <f t="shared" ca="1" si="64"/>
        <v>-</v>
      </c>
      <c r="L123" s="8" t="str">
        <f t="shared" ca="1" si="64"/>
        <v>-</v>
      </c>
      <c r="M123" s="8" t="str">
        <f t="shared" ca="1" si="64"/>
        <v>-</v>
      </c>
      <c r="N123" s="8" t="str">
        <f t="shared" ca="1" si="64"/>
        <v>-</v>
      </c>
      <c r="O123" s="8" t="str">
        <f t="shared" ca="1" si="64"/>
        <v>-</v>
      </c>
      <c r="P123" s="8" t="str">
        <f t="shared" ca="1" si="64"/>
        <v>-</v>
      </c>
      <c r="Q123" s="8" t="str">
        <f t="shared" ca="1" si="65"/>
        <v>-</v>
      </c>
      <c r="R123" s="8" t="str">
        <f t="shared" ca="1" si="65"/>
        <v>-</v>
      </c>
      <c r="S123" s="8" t="str">
        <f t="shared" ca="1" si="65"/>
        <v>-</v>
      </c>
      <c r="T123" s="8" t="str">
        <f t="shared" ca="1" si="65"/>
        <v>-</v>
      </c>
      <c r="U123" s="8" t="str">
        <f t="shared" ca="1" si="65"/>
        <v>-</v>
      </c>
      <c r="V123" s="8" t="str">
        <f t="shared" ca="1" si="65"/>
        <v>-</v>
      </c>
      <c r="W123" s="8" t="str">
        <f t="shared" ca="1" si="65"/>
        <v>-</v>
      </c>
      <c r="X123" s="8" t="str">
        <f t="shared" ca="1" si="65"/>
        <v>-</v>
      </c>
      <c r="Y123" s="8" t="str">
        <f t="shared" ca="1" si="65"/>
        <v>-</v>
      </c>
      <c r="Z123" s="8" t="str">
        <f t="shared" ca="1" si="65"/>
        <v>-</v>
      </c>
      <c r="AA123" s="8" t="str">
        <f t="shared" ca="1" si="66"/>
        <v>-</v>
      </c>
      <c r="AB123" s="8" t="str">
        <f t="shared" ca="1" si="66"/>
        <v>-</v>
      </c>
      <c r="AC123" s="8" t="str">
        <f t="shared" ca="1" si="66"/>
        <v>-</v>
      </c>
      <c r="AD123" s="8" t="str">
        <f t="shared" ca="1" si="66"/>
        <v>-</v>
      </c>
      <c r="AE123" s="8" t="str">
        <f t="shared" ca="1" si="66"/>
        <v>-</v>
      </c>
      <c r="AF123" s="8" t="str">
        <f t="shared" ca="1" si="66"/>
        <v>-</v>
      </c>
      <c r="AG123" s="8" t="str">
        <f t="shared" ca="1" si="66"/>
        <v>-</v>
      </c>
      <c r="AH123" s="8" t="str">
        <f t="shared" ca="1" si="66"/>
        <v>-</v>
      </c>
      <c r="AI123" s="8" t="str">
        <f t="shared" ca="1" si="66"/>
        <v>-</v>
      </c>
    </row>
    <row r="124" spans="1:35" x14ac:dyDescent="0.35">
      <c r="A124" s="5" t="s">
        <v>81</v>
      </c>
      <c r="B124" s="5" t="s">
        <v>86</v>
      </c>
      <c r="C124" s="11" t="str">
        <f t="shared" si="62"/>
        <v>BNA_avr23!</v>
      </c>
      <c r="D124" s="5" t="str">
        <f t="shared" si="57"/>
        <v>marche_diapangouBNA_avr23!</v>
      </c>
      <c r="E124" s="11">
        <f t="shared" si="63"/>
        <v>45017</v>
      </c>
      <c r="G124" s="8" t="str">
        <f t="shared" ca="1" si="64"/>
        <v>-</v>
      </c>
      <c r="H124" s="8" t="str">
        <f t="shared" ca="1" si="64"/>
        <v>-</v>
      </c>
      <c r="I124" s="8" t="str">
        <f t="shared" ca="1" si="64"/>
        <v>-</v>
      </c>
      <c r="J124" s="8" t="str">
        <f t="shared" ca="1" si="64"/>
        <v>-</v>
      </c>
      <c r="K124" s="8" t="str">
        <f t="shared" ca="1" si="64"/>
        <v>-</v>
      </c>
      <c r="L124" s="8" t="str">
        <f t="shared" ca="1" si="64"/>
        <v>-</v>
      </c>
      <c r="M124" s="8" t="str">
        <f t="shared" ca="1" si="64"/>
        <v>-</v>
      </c>
      <c r="N124" s="8" t="str">
        <f t="shared" ca="1" si="64"/>
        <v>-</v>
      </c>
      <c r="O124" s="8" t="str">
        <f t="shared" ca="1" si="64"/>
        <v>-</v>
      </c>
      <c r="P124" s="8" t="str">
        <f t="shared" ca="1" si="64"/>
        <v>-</v>
      </c>
      <c r="Q124" s="8" t="str">
        <f t="shared" ca="1" si="65"/>
        <v>-</v>
      </c>
      <c r="R124" s="8" t="str">
        <f t="shared" ca="1" si="65"/>
        <v>-</v>
      </c>
      <c r="S124" s="8" t="str">
        <f t="shared" ca="1" si="65"/>
        <v>-</v>
      </c>
      <c r="T124" s="8" t="str">
        <f t="shared" ca="1" si="65"/>
        <v>-</v>
      </c>
      <c r="U124" s="8" t="str">
        <f t="shared" ca="1" si="65"/>
        <v>-</v>
      </c>
      <c r="V124" s="8" t="str">
        <f t="shared" ca="1" si="65"/>
        <v>-</v>
      </c>
      <c r="W124" s="8" t="str">
        <f t="shared" ca="1" si="65"/>
        <v>-</v>
      </c>
      <c r="X124" s="8" t="str">
        <f t="shared" ca="1" si="65"/>
        <v>-</v>
      </c>
      <c r="Y124" s="8" t="str">
        <f t="shared" ca="1" si="65"/>
        <v>-</v>
      </c>
      <c r="Z124" s="8" t="str">
        <f t="shared" ca="1" si="65"/>
        <v>-</v>
      </c>
      <c r="AA124" s="8" t="str">
        <f t="shared" ca="1" si="66"/>
        <v>-</v>
      </c>
      <c r="AB124" s="8" t="str">
        <f t="shared" ca="1" si="66"/>
        <v>-</v>
      </c>
      <c r="AC124" s="8" t="str">
        <f t="shared" ca="1" si="66"/>
        <v>-</v>
      </c>
      <c r="AD124" s="8" t="str">
        <f t="shared" ca="1" si="66"/>
        <v>-</v>
      </c>
      <c r="AE124" s="8" t="str">
        <f t="shared" ca="1" si="66"/>
        <v>-</v>
      </c>
      <c r="AF124" s="8" t="str">
        <f t="shared" ca="1" si="66"/>
        <v>-</v>
      </c>
      <c r="AG124" s="8" t="str">
        <f t="shared" ca="1" si="66"/>
        <v>-</v>
      </c>
      <c r="AH124" s="8" t="str">
        <f t="shared" ca="1" si="66"/>
        <v>-</v>
      </c>
      <c r="AI124" s="8" t="str">
        <f t="shared" ca="1" si="66"/>
        <v>-</v>
      </c>
    </row>
    <row r="125" spans="1:35" x14ac:dyDescent="0.35">
      <c r="A125" s="5" t="s">
        <v>81</v>
      </c>
      <c r="B125" s="5" t="s">
        <v>86</v>
      </c>
      <c r="C125" s="11" t="str">
        <f t="shared" si="62"/>
        <v>BNA_mai23!</v>
      </c>
      <c r="D125" s="5" t="str">
        <f t="shared" si="57"/>
        <v>marche_diapangouBNA_mai23!</v>
      </c>
      <c r="E125" s="11">
        <f t="shared" si="63"/>
        <v>45047</v>
      </c>
      <c r="G125" s="8" t="str">
        <f t="shared" ca="1" si="64"/>
        <v>-</v>
      </c>
      <c r="H125" s="8" t="str">
        <f t="shared" ca="1" si="64"/>
        <v>-</v>
      </c>
      <c r="I125" s="8" t="str">
        <f t="shared" ca="1" si="64"/>
        <v>-</v>
      </c>
      <c r="J125" s="8" t="str">
        <f t="shared" ca="1" si="64"/>
        <v>-</v>
      </c>
      <c r="K125" s="8" t="str">
        <f t="shared" ca="1" si="64"/>
        <v>-</v>
      </c>
      <c r="L125" s="8" t="str">
        <f t="shared" ca="1" si="64"/>
        <v>-</v>
      </c>
      <c r="M125" s="8" t="str">
        <f t="shared" ca="1" si="64"/>
        <v>-</v>
      </c>
      <c r="N125" s="8" t="str">
        <f t="shared" ca="1" si="64"/>
        <v>-</v>
      </c>
      <c r="O125" s="8" t="str">
        <f t="shared" ca="1" si="64"/>
        <v>-</v>
      </c>
      <c r="P125" s="8" t="str">
        <f t="shared" ca="1" si="64"/>
        <v>-</v>
      </c>
      <c r="Q125" s="8" t="str">
        <f t="shared" ca="1" si="65"/>
        <v>-</v>
      </c>
      <c r="R125" s="8" t="str">
        <f t="shared" ca="1" si="65"/>
        <v>-</v>
      </c>
      <c r="S125" s="8" t="str">
        <f t="shared" ca="1" si="65"/>
        <v>-</v>
      </c>
      <c r="T125" s="8" t="str">
        <f t="shared" ca="1" si="65"/>
        <v>-</v>
      </c>
      <c r="U125" s="8" t="str">
        <f t="shared" ca="1" si="65"/>
        <v>-</v>
      </c>
      <c r="V125" s="8" t="str">
        <f t="shared" ca="1" si="65"/>
        <v>-</v>
      </c>
      <c r="W125" s="8" t="str">
        <f t="shared" ca="1" si="65"/>
        <v>-</v>
      </c>
      <c r="X125" s="8" t="str">
        <f t="shared" ca="1" si="65"/>
        <v>-</v>
      </c>
      <c r="Y125" s="8" t="str">
        <f t="shared" ca="1" si="65"/>
        <v>-</v>
      </c>
      <c r="Z125" s="8" t="str">
        <f t="shared" ca="1" si="65"/>
        <v>-</v>
      </c>
      <c r="AA125" s="8" t="str">
        <f t="shared" ca="1" si="66"/>
        <v>-</v>
      </c>
      <c r="AB125" s="8" t="str">
        <f t="shared" ca="1" si="66"/>
        <v>-</v>
      </c>
      <c r="AC125" s="8" t="str">
        <f t="shared" ca="1" si="66"/>
        <v>-</v>
      </c>
      <c r="AD125" s="8" t="str">
        <f t="shared" ca="1" si="66"/>
        <v>-</v>
      </c>
      <c r="AE125" s="8" t="str">
        <f t="shared" ca="1" si="66"/>
        <v>-</v>
      </c>
      <c r="AF125" s="8" t="str">
        <f t="shared" ca="1" si="66"/>
        <v>-</v>
      </c>
      <c r="AG125" s="8" t="str">
        <f t="shared" ca="1" si="66"/>
        <v>-</v>
      </c>
      <c r="AH125" s="8" t="str">
        <f t="shared" ca="1" si="66"/>
        <v>-</v>
      </c>
      <c r="AI125" s="8" t="str">
        <f t="shared" ca="1" si="66"/>
        <v>-</v>
      </c>
    </row>
    <row r="126" spans="1:35" x14ac:dyDescent="0.35">
      <c r="A126" s="5" t="s">
        <v>81</v>
      </c>
      <c r="B126" s="5" t="s">
        <v>86</v>
      </c>
      <c r="C126" s="11" t="str">
        <f t="shared" si="62"/>
        <v>BNA_juin23!</v>
      </c>
      <c r="D126" s="5" t="str">
        <f t="shared" si="57"/>
        <v>marche_diapangouBNA_juin23!</v>
      </c>
      <c r="E126" s="11">
        <f t="shared" si="63"/>
        <v>45078</v>
      </c>
      <c r="G126" s="8" t="str">
        <f t="shared" ca="1" si="64"/>
        <v>MC</v>
      </c>
      <c r="H126" s="8" t="str">
        <f t="shared" ca="1" si="64"/>
        <v>MC</v>
      </c>
      <c r="I126" s="8" t="str">
        <f t="shared" ca="1" si="64"/>
        <v>MC</v>
      </c>
      <c r="J126" s="8" t="str">
        <f t="shared" ca="1" si="64"/>
        <v>MC</v>
      </c>
      <c r="K126" s="8" t="str">
        <f t="shared" ca="1" si="64"/>
        <v>MC</v>
      </c>
      <c r="L126" s="8" t="str">
        <f t="shared" ca="1" si="64"/>
        <v>MC</v>
      </c>
      <c r="M126" s="8" t="str">
        <f t="shared" ca="1" si="64"/>
        <v>MC</v>
      </c>
      <c r="N126" s="8" t="str">
        <f t="shared" ca="1" si="64"/>
        <v>MC</v>
      </c>
      <c r="O126" s="8" t="str">
        <f t="shared" ca="1" si="64"/>
        <v>MC</v>
      </c>
      <c r="P126" s="8" t="str">
        <f t="shared" ca="1" si="64"/>
        <v>MC</v>
      </c>
      <c r="Q126" s="8" t="str">
        <f t="shared" ca="1" si="65"/>
        <v>MC</v>
      </c>
      <c r="R126" s="8" t="str">
        <f t="shared" ca="1" si="65"/>
        <v>MC</v>
      </c>
      <c r="S126" s="8" t="str">
        <f t="shared" ca="1" si="65"/>
        <v>MC</v>
      </c>
      <c r="T126" s="8" t="str">
        <f t="shared" ca="1" si="65"/>
        <v>MC</v>
      </c>
      <c r="U126" s="8" t="str">
        <f t="shared" ca="1" si="65"/>
        <v>MC</v>
      </c>
      <c r="V126" s="8" t="str">
        <f t="shared" ca="1" si="65"/>
        <v>MC</v>
      </c>
      <c r="W126" s="8" t="str">
        <f t="shared" ca="1" si="65"/>
        <v>MC</v>
      </c>
      <c r="X126" s="8" t="str">
        <f t="shared" ca="1" si="65"/>
        <v>MC</v>
      </c>
      <c r="Y126" s="8" t="str">
        <f t="shared" ca="1" si="65"/>
        <v>MC</v>
      </c>
      <c r="Z126" s="8" t="str">
        <f t="shared" ca="1" si="65"/>
        <v>MC</v>
      </c>
      <c r="AA126" s="8" t="str">
        <f t="shared" ca="1" si="66"/>
        <v>MC</v>
      </c>
      <c r="AB126" s="8" t="str">
        <f t="shared" ca="1" si="66"/>
        <v>MC</v>
      </c>
      <c r="AC126" s="8" t="str">
        <f t="shared" ca="1" si="66"/>
        <v>MC</v>
      </c>
      <c r="AD126" s="8" t="str">
        <f t="shared" ca="1" si="66"/>
        <v>MC</v>
      </c>
      <c r="AE126" s="8" t="str">
        <f t="shared" ca="1" si="66"/>
        <v>MC</v>
      </c>
      <c r="AF126" s="8" t="str">
        <f t="shared" ca="1" si="66"/>
        <v>MC</v>
      </c>
      <c r="AG126" s="8" t="str">
        <f t="shared" ca="1" si="66"/>
        <v>MC</v>
      </c>
      <c r="AH126" s="8" t="str">
        <f t="shared" ca="1" si="66"/>
        <v>MC</v>
      </c>
      <c r="AI126" s="8" t="str">
        <f t="shared" ca="1" si="66"/>
        <v>MC</v>
      </c>
    </row>
    <row r="127" spans="1:35" x14ac:dyDescent="0.35">
      <c r="A127" s="5" t="str">
        <f>A126</f>
        <v>est</v>
      </c>
      <c r="B127" s="5" t="str">
        <f>B126</f>
        <v>marche_diapangou</v>
      </c>
      <c r="C127" s="11" t="str">
        <f t="shared" ref="C127:C132" si="67">C111</f>
        <v>BNA_juil23!</v>
      </c>
      <c r="D127" s="5" t="str">
        <f t="shared" si="57"/>
        <v>marche_diapangouBNA_juil23!</v>
      </c>
      <c r="E127" s="11">
        <f t="shared" ref="E127:E132" si="68">EDATE(E126,1)</f>
        <v>45108</v>
      </c>
      <c r="G127" s="8" t="str">
        <f t="shared" ca="1" si="64"/>
        <v>MC</v>
      </c>
      <c r="H127" s="8" t="str">
        <f t="shared" ca="1" si="64"/>
        <v>MC</v>
      </c>
      <c r="I127" s="8" t="str">
        <f t="shared" ca="1" si="64"/>
        <v>MC</v>
      </c>
      <c r="J127" s="8">
        <f t="shared" ca="1" si="64"/>
        <v>300</v>
      </c>
      <c r="K127" s="8">
        <f t="shared" ca="1" si="64"/>
        <v>250</v>
      </c>
      <c r="L127" s="8">
        <f t="shared" ca="1" si="64"/>
        <v>6000</v>
      </c>
      <c r="M127" s="8" t="str">
        <f t="shared" ca="1" si="64"/>
        <v>MC</v>
      </c>
      <c r="N127" s="8" t="str">
        <f t="shared" ca="1" si="64"/>
        <v>MC</v>
      </c>
      <c r="O127" s="8" t="str">
        <f t="shared" ca="1" si="64"/>
        <v>MC</v>
      </c>
      <c r="P127" s="8" t="str">
        <f t="shared" ca="1" si="64"/>
        <v>MC</v>
      </c>
      <c r="Q127" s="8" t="str">
        <f t="shared" ca="1" si="65"/>
        <v>MC</v>
      </c>
      <c r="R127" s="8" t="str">
        <f t="shared" ca="1" si="65"/>
        <v>MC</v>
      </c>
      <c r="S127" s="8" t="str">
        <f t="shared" ca="1" si="65"/>
        <v>MC</v>
      </c>
      <c r="T127" s="8" t="str">
        <f t="shared" ca="1" si="65"/>
        <v>MC</v>
      </c>
      <c r="U127" s="8" t="str">
        <f t="shared" ca="1" si="65"/>
        <v>MC</v>
      </c>
      <c r="V127" s="8" t="str">
        <f t="shared" ca="1" si="65"/>
        <v>MC</v>
      </c>
      <c r="W127" s="8" t="str">
        <f t="shared" ca="1" si="65"/>
        <v>MC</v>
      </c>
      <c r="X127" s="8" t="str">
        <f t="shared" ca="1" si="65"/>
        <v>MC</v>
      </c>
      <c r="Y127" s="8" t="str">
        <f t="shared" ca="1" si="65"/>
        <v>MC</v>
      </c>
      <c r="Z127" s="8" t="str">
        <f t="shared" ca="1" si="65"/>
        <v>MC</v>
      </c>
      <c r="AA127" s="8" t="str">
        <f t="shared" ca="1" si="66"/>
        <v>MC</v>
      </c>
      <c r="AB127" s="8" t="str">
        <f t="shared" ca="1" si="66"/>
        <v>MC</v>
      </c>
      <c r="AC127" s="8" t="str">
        <f t="shared" ca="1" si="66"/>
        <v>MC</v>
      </c>
      <c r="AD127" s="8" t="str">
        <f t="shared" ca="1" si="66"/>
        <v>MC</v>
      </c>
      <c r="AE127" s="8" t="str">
        <f t="shared" ca="1" si="66"/>
        <v>MC</v>
      </c>
      <c r="AF127" s="8">
        <f t="shared" ca="1" si="66"/>
        <v>2000</v>
      </c>
      <c r="AG127" s="8" t="str">
        <f t="shared" ca="1" si="66"/>
        <v>MC</v>
      </c>
      <c r="AH127" s="8">
        <f t="shared" ca="1" si="66"/>
        <v>300</v>
      </c>
      <c r="AI127" s="8" t="str">
        <f t="shared" ca="1" si="66"/>
        <v>MC</v>
      </c>
    </row>
    <row r="128" spans="1:35" x14ac:dyDescent="0.35">
      <c r="A128" s="5" t="str">
        <f t="shared" ref="A128:A132" si="69">A127</f>
        <v>est</v>
      </c>
      <c r="B128" s="5" t="str">
        <f t="shared" ref="B128:B132" si="70">B127</f>
        <v>marche_diapangou</v>
      </c>
      <c r="C128" s="11" t="str">
        <f t="shared" si="67"/>
        <v>BNA_aout23!</v>
      </c>
      <c r="D128" s="5" t="str">
        <f t="shared" si="57"/>
        <v>marche_diapangouBNA_aout23!</v>
      </c>
      <c r="E128" s="11">
        <f t="shared" si="68"/>
        <v>45139</v>
      </c>
      <c r="G128" s="8" t="str">
        <f t="shared" ca="1" si="64"/>
        <v>MC</v>
      </c>
      <c r="H128" s="8" t="str">
        <f t="shared" ca="1" si="64"/>
        <v>MC</v>
      </c>
      <c r="I128" s="8" t="str">
        <f t="shared" ca="1" si="64"/>
        <v>MC</v>
      </c>
      <c r="J128" s="8">
        <f t="shared" ca="1" si="64"/>
        <v>300</v>
      </c>
      <c r="K128" s="8">
        <f t="shared" ca="1" si="64"/>
        <v>250</v>
      </c>
      <c r="L128" s="8">
        <f t="shared" ca="1" si="64"/>
        <v>6000</v>
      </c>
      <c r="M128" s="8">
        <f t="shared" ca="1" si="64"/>
        <v>7500</v>
      </c>
      <c r="N128" s="8" t="str">
        <f t="shared" ca="1" si="64"/>
        <v>MC</v>
      </c>
      <c r="O128" s="8" t="str">
        <f t="shared" ca="1" si="64"/>
        <v>MC</v>
      </c>
      <c r="P128" s="8" t="str">
        <f t="shared" ca="1" si="64"/>
        <v>MC</v>
      </c>
      <c r="Q128" s="8">
        <f t="shared" ca="1" si="65"/>
        <v>100</v>
      </c>
      <c r="R128" s="8" t="str">
        <f t="shared" ca="1" si="65"/>
        <v>MC</v>
      </c>
      <c r="S128" s="8" t="str">
        <f t="shared" ca="1" si="65"/>
        <v>MC</v>
      </c>
      <c r="T128" s="8" t="str">
        <f t="shared" ca="1" si="65"/>
        <v>MC</v>
      </c>
      <c r="U128" s="8">
        <f t="shared" ca="1" si="65"/>
        <v>1200</v>
      </c>
      <c r="V128" s="8">
        <f t="shared" ca="1" si="65"/>
        <v>600</v>
      </c>
      <c r="W128" s="8" t="str">
        <f t="shared" ca="1" si="65"/>
        <v>MC</v>
      </c>
      <c r="X128" s="8" t="str">
        <f t="shared" ca="1" si="65"/>
        <v>MC</v>
      </c>
      <c r="Y128" s="8" t="str">
        <f t="shared" ca="1" si="65"/>
        <v>MC</v>
      </c>
      <c r="Z128" s="8" t="str">
        <f t="shared" ca="1" si="65"/>
        <v>MC</v>
      </c>
      <c r="AA128" s="8" t="str">
        <f t="shared" ca="1" si="66"/>
        <v>MC</v>
      </c>
      <c r="AB128" s="8">
        <f t="shared" ca="1" si="66"/>
        <v>2000</v>
      </c>
      <c r="AC128" s="8" t="str">
        <f t="shared" ca="1" si="66"/>
        <v>MC</v>
      </c>
      <c r="AD128" s="8" t="str">
        <f t="shared" ca="1" si="66"/>
        <v>MC</v>
      </c>
      <c r="AE128" s="8" t="str">
        <f t="shared" ca="1" si="66"/>
        <v>MC</v>
      </c>
      <c r="AF128" s="8">
        <f t="shared" ca="1" si="66"/>
        <v>2000</v>
      </c>
      <c r="AG128" s="8" t="str">
        <f t="shared" ca="1" si="66"/>
        <v>MC</v>
      </c>
      <c r="AH128" s="8">
        <f t="shared" ca="1" si="66"/>
        <v>300</v>
      </c>
      <c r="AI128" s="8" t="str">
        <f t="shared" ca="1" si="66"/>
        <v>MC</v>
      </c>
    </row>
    <row r="129" spans="1:35" x14ac:dyDescent="0.35">
      <c r="A129" s="5" t="str">
        <f t="shared" si="69"/>
        <v>est</v>
      </c>
      <c r="B129" s="5" t="str">
        <f t="shared" si="70"/>
        <v>marche_diapangou</v>
      </c>
      <c r="C129" s="11" t="str">
        <f t="shared" si="67"/>
        <v>BNA_sept23!</v>
      </c>
      <c r="D129" s="5" t="str">
        <f t="shared" si="57"/>
        <v>marche_diapangouBNA_sept23!</v>
      </c>
      <c r="E129" s="11">
        <f t="shared" si="68"/>
        <v>45170</v>
      </c>
      <c r="G129" s="8" t="str">
        <f t="shared" ca="1" si="64"/>
        <v/>
      </c>
      <c r="H129" s="8" t="str">
        <f t="shared" ca="1" si="64"/>
        <v/>
      </c>
      <c r="I129" s="8" t="str">
        <f t="shared" ca="1" si="64"/>
        <v/>
      </c>
      <c r="J129" s="8" t="str">
        <f t="shared" ca="1" si="64"/>
        <v/>
      </c>
      <c r="K129" s="8" t="str">
        <f t="shared" ca="1" si="64"/>
        <v/>
      </c>
      <c r="L129" s="8" t="str">
        <f t="shared" ca="1" si="64"/>
        <v/>
      </c>
      <c r="M129" s="8" t="str">
        <f t="shared" ca="1" si="64"/>
        <v/>
      </c>
      <c r="N129" s="8" t="str">
        <f t="shared" ca="1" si="64"/>
        <v/>
      </c>
      <c r="O129" s="8" t="str">
        <f t="shared" ca="1" si="64"/>
        <v/>
      </c>
      <c r="P129" s="8" t="str">
        <f t="shared" ca="1" si="64"/>
        <v/>
      </c>
      <c r="Q129" s="8" t="str">
        <f t="shared" ca="1" si="65"/>
        <v/>
      </c>
      <c r="R129" s="8" t="str">
        <f t="shared" ca="1" si="65"/>
        <v/>
      </c>
      <c r="S129" s="8" t="str">
        <f t="shared" ca="1" si="65"/>
        <v/>
      </c>
      <c r="T129" s="8" t="str">
        <f t="shared" ca="1" si="65"/>
        <v/>
      </c>
      <c r="U129" s="8" t="str">
        <f t="shared" ca="1" si="65"/>
        <v/>
      </c>
      <c r="V129" s="8" t="str">
        <f t="shared" ca="1" si="65"/>
        <v/>
      </c>
      <c r="W129" s="8" t="str">
        <f t="shared" ca="1" si="65"/>
        <v/>
      </c>
      <c r="X129" s="8" t="str">
        <f t="shared" ca="1" si="65"/>
        <v/>
      </c>
      <c r="Y129" s="8" t="str">
        <f t="shared" ca="1" si="65"/>
        <v/>
      </c>
      <c r="Z129" s="8" t="str">
        <f t="shared" ca="1" si="65"/>
        <v/>
      </c>
      <c r="AA129" s="8" t="str">
        <f t="shared" ca="1" si="66"/>
        <v/>
      </c>
      <c r="AB129" s="8" t="str">
        <f t="shared" ca="1" si="66"/>
        <v/>
      </c>
      <c r="AC129" s="8" t="str">
        <f t="shared" ca="1" si="66"/>
        <v/>
      </c>
      <c r="AD129" s="8" t="str">
        <f t="shared" ca="1" si="66"/>
        <v/>
      </c>
      <c r="AE129" s="8" t="str">
        <f t="shared" ca="1" si="66"/>
        <v/>
      </c>
      <c r="AF129" s="8" t="str">
        <f t="shared" ca="1" si="66"/>
        <v/>
      </c>
      <c r="AG129" s="8" t="str">
        <f t="shared" ca="1" si="66"/>
        <v/>
      </c>
      <c r="AH129" s="8" t="str">
        <f t="shared" ca="1" si="66"/>
        <v/>
      </c>
      <c r="AI129" s="8" t="str">
        <f t="shared" ca="1" si="66"/>
        <v/>
      </c>
    </row>
    <row r="130" spans="1:35" x14ac:dyDescent="0.35">
      <c r="A130" s="5" t="str">
        <f t="shared" si="69"/>
        <v>est</v>
      </c>
      <c r="B130" s="5" t="str">
        <f t="shared" si="70"/>
        <v>marche_diapangou</v>
      </c>
      <c r="C130" s="11" t="str">
        <f t="shared" si="67"/>
        <v>BNA_oct23!</v>
      </c>
      <c r="D130" s="5" t="str">
        <f t="shared" si="57"/>
        <v>marche_diapangouBNA_oct23!</v>
      </c>
      <c r="E130" s="11">
        <f t="shared" si="68"/>
        <v>45200</v>
      </c>
      <c r="G130" s="8" t="str">
        <f t="shared" ca="1" si="64"/>
        <v/>
      </c>
      <c r="H130" s="8" t="str">
        <f t="shared" ca="1" si="64"/>
        <v/>
      </c>
      <c r="I130" s="8" t="str">
        <f t="shared" ca="1" si="64"/>
        <v/>
      </c>
      <c r="J130" s="8" t="str">
        <f t="shared" ca="1" si="64"/>
        <v/>
      </c>
      <c r="K130" s="8" t="str">
        <f t="shared" ca="1" si="64"/>
        <v/>
      </c>
      <c r="L130" s="8" t="str">
        <f t="shared" ca="1" si="64"/>
        <v/>
      </c>
      <c r="M130" s="8" t="str">
        <f t="shared" ca="1" si="64"/>
        <v/>
      </c>
      <c r="N130" s="8" t="str">
        <f t="shared" ca="1" si="64"/>
        <v/>
      </c>
      <c r="O130" s="8" t="str">
        <f t="shared" ca="1" si="64"/>
        <v/>
      </c>
      <c r="P130" s="8" t="str">
        <f t="shared" ca="1" si="64"/>
        <v/>
      </c>
      <c r="Q130" s="8" t="str">
        <f t="shared" ca="1" si="65"/>
        <v/>
      </c>
      <c r="R130" s="8" t="str">
        <f t="shared" ca="1" si="65"/>
        <v/>
      </c>
      <c r="S130" s="8" t="str">
        <f t="shared" ca="1" si="65"/>
        <v/>
      </c>
      <c r="T130" s="8" t="str">
        <f t="shared" ca="1" si="65"/>
        <v/>
      </c>
      <c r="U130" s="8" t="str">
        <f t="shared" ca="1" si="65"/>
        <v/>
      </c>
      <c r="V130" s="8" t="str">
        <f t="shared" ca="1" si="65"/>
        <v/>
      </c>
      <c r="W130" s="8" t="str">
        <f t="shared" ca="1" si="65"/>
        <v/>
      </c>
      <c r="X130" s="8" t="str">
        <f t="shared" ca="1" si="65"/>
        <v/>
      </c>
      <c r="Y130" s="8" t="str">
        <f t="shared" ca="1" si="65"/>
        <v/>
      </c>
      <c r="Z130" s="8" t="str">
        <f t="shared" ca="1" si="65"/>
        <v/>
      </c>
      <c r="AA130" s="8" t="str">
        <f t="shared" ca="1" si="66"/>
        <v/>
      </c>
      <c r="AB130" s="8" t="str">
        <f t="shared" ca="1" si="66"/>
        <v/>
      </c>
      <c r="AC130" s="8" t="str">
        <f t="shared" ca="1" si="66"/>
        <v/>
      </c>
      <c r="AD130" s="8" t="str">
        <f t="shared" ca="1" si="66"/>
        <v/>
      </c>
      <c r="AE130" s="8" t="str">
        <f t="shared" ca="1" si="66"/>
        <v/>
      </c>
      <c r="AF130" s="8" t="str">
        <f t="shared" ca="1" si="66"/>
        <v/>
      </c>
      <c r="AG130" s="8" t="str">
        <f t="shared" ca="1" si="66"/>
        <v/>
      </c>
      <c r="AH130" s="8" t="str">
        <f t="shared" ca="1" si="66"/>
        <v/>
      </c>
      <c r="AI130" s="8" t="str">
        <f t="shared" ca="1" si="66"/>
        <v/>
      </c>
    </row>
    <row r="131" spans="1:35" x14ac:dyDescent="0.35">
      <c r="A131" s="5" t="str">
        <f t="shared" si="69"/>
        <v>est</v>
      </c>
      <c r="B131" s="5" t="str">
        <f t="shared" si="70"/>
        <v>marche_diapangou</v>
      </c>
      <c r="C131" s="11" t="str">
        <f t="shared" si="67"/>
        <v>BNA_nov23!</v>
      </c>
      <c r="D131" s="5" t="str">
        <f t="shared" si="57"/>
        <v>marche_diapangouBNA_nov23!</v>
      </c>
      <c r="E131" s="11">
        <f t="shared" si="68"/>
        <v>45231</v>
      </c>
      <c r="G131" s="8" t="str">
        <f t="shared" ca="1" si="64"/>
        <v/>
      </c>
      <c r="H131" s="8" t="str">
        <f t="shared" ca="1" si="64"/>
        <v/>
      </c>
      <c r="I131" s="8" t="str">
        <f t="shared" ca="1" si="64"/>
        <v/>
      </c>
      <c r="J131" s="8" t="str">
        <f t="shared" ca="1" si="64"/>
        <v/>
      </c>
      <c r="K131" s="8" t="str">
        <f t="shared" ca="1" si="64"/>
        <v/>
      </c>
      <c r="L131" s="8" t="str">
        <f t="shared" ca="1" si="64"/>
        <v/>
      </c>
      <c r="M131" s="8" t="str">
        <f t="shared" ca="1" si="64"/>
        <v/>
      </c>
      <c r="N131" s="8" t="str">
        <f t="shared" ca="1" si="64"/>
        <v/>
      </c>
      <c r="O131" s="8" t="str">
        <f t="shared" ca="1" si="64"/>
        <v/>
      </c>
      <c r="P131" s="8" t="str">
        <f t="shared" ca="1" si="64"/>
        <v/>
      </c>
      <c r="Q131" s="8" t="str">
        <f t="shared" ca="1" si="65"/>
        <v/>
      </c>
      <c r="R131" s="8" t="str">
        <f t="shared" ca="1" si="65"/>
        <v/>
      </c>
      <c r="S131" s="8" t="str">
        <f t="shared" ca="1" si="65"/>
        <v/>
      </c>
      <c r="T131" s="8" t="str">
        <f t="shared" ca="1" si="65"/>
        <v/>
      </c>
      <c r="U131" s="8" t="str">
        <f t="shared" ca="1" si="65"/>
        <v/>
      </c>
      <c r="V131" s="8" t="str">
        <f t="shared" ca="1" si="65"/>
        <v/>
      </c>
      <c r="W131" s="8" t="str">
        <f t="shared" ca="1" si="65"/>
        <v/>
      </c>
      <c r="X131" s="8" t="str">
        <f t="shared" ca="1" si="65"/>
        <v/>
      </c>
      <c r="Y131" s="8" t="str">
        <f t="shared" ca="1" si="65"/>
        <v/>
      </c>
      <c r="Z131" s="8" t="str">
        <f t="shared" ca="1" si="65"/>
        <v/>
      </c>
      <c r="AA131" s="8" t="str">
        <f t="shared" ca="1" si="66"/>
        <v/>
      </c>
      <c r="AB131" s="8" t="str">
        <f t="shared" ca="1" si="66"/>
        <v/>
      </c>
      <c r="AC131" s="8" t="str">
        <f t="shared" ca="1" si="66"/>
        <v/>
      </c>
      <c r="AD131" s="8" t="str">
        <f t="shared" ca="1" si="66"/>
        <v/>
      </c>
      <c r="AE131" s="8" t="str">
        <f t="shared" ca="1" si="66"/>
        <v/>
      </c>
      <c r="AF131" s="8" t="str">
        <f t="shared" ca="1" si="66"/>
        <v/>
      </c>
      <c r="AG131" s="8" t="str">
        <f t="shared" ca="1" si="66"/>
        <v/>
      </c>
      <c r="AH131" s="8" t="str">
        <f t="shared" ca="1" si="66"/>
        <v/>
      </c>
      <c r="AI131" s="8" t="str">
        <f t="shared" ca="1" si="66"/>
        <v/>
      </c>
    </row>
    <row r="132" spans="1:35" x14ac:dyDescent="0.35">
      <c r="A132" s="5" t="str">
        <f t="shared" si="69"/>
        <v>est</v>
      </c>
      <c r="B132" s="5" t="str">
        <f t="shared" si="70"/>
        <v>marche_diapangou</v>
      </c>
      <c r="C132" s="11" t="str">
        <f t="shared" si="67"/>
        <v>BNA_dec23!</v>
      </c>
      <c r="D132" s="5" t="str">
        <f t="shared" si="57"/>
        <v>marche_diapangouBNA_dec23!</v>
      </c>
      <c r="E132" s="11">
        <f t="shared" si="68"/>
        <v>45261</v>
      </c>
      <c r="G132" s="8" t="str">
        <f t="shared" ca="1" si="64"/>
        <v/>
      </c>
      <c r="H132" s="8" t="str">
        <f t="shared" ca="1" si="64"/>
        <v/>
      </c>
      <c r="I132" s="8" t="str">
        <f t="shared" ca="1" si="64"/>
        <v/>
      </c>
      <c r="J132" s="8" t="str">
        <f t="shared" ca="1" si="64"/>
        <v/>
      </c>
      <c r="K132" s="8" t="str">
        <f t="shared" ca="1" si="64"/>
        <v/>
      </c>
      <c r="L132" s="8" t="str">
        <f t="shared" ca="1" si="64"/>
        <v/>
      </c>
      <c r="M132" s="8" t="str">
        <f t="shared" ca="1" si="64"/>
        <v/>
      </c>
      <c r="N132" s="8" t="str">
        <f t="shared" ca="1" si="64"/>
        <v/>
      </c>
      <c r="O132" s="8" t="str">
        <f t="shared" ca="1" si="64"/>
        <v/>
      </c>
      <c r="P132" s="8" t="str">
        <f t="shared" ca="1" si="64"/>
        <v/>
      </c>
      <c r="Q132" s="8" t="str">
        <f t="shared" ca="1" si="65"/>
        <v/>
      </c>
      <c r="R132" s="8" t="str">
        <f t="shared" ca="1" si="65"/>
        <v/>
      </c>
      <c r="S132" s="8" t="str">
        <f t="shared" ca="1" si="65"/>
        <v/>
      </c>
      <c r="T132" s="8" t="str">
        <f t="shared" ca="1" si="65"/>
        <v/>
      </c>
      <c r="U132" s="8" t="str">
        <f t="shared" ca="1" si="65"/>
        <v/>
      </c>
      <c r="V132" s="8" t="str">
        <f t="shared" ca="1" si="65"/>
        <v/>
      </c>
      <c r="W132" s="8" t="str">
        <f t="shared" ca="1" si="65"/>
        <v/>
      </c>
      <c r="X132" s="8" t="str">
        <f t="shared" ca="1" si="65"/>
        <v/>
      </c>
      <c r="Y132" s="8" t="str">
        <f t="shared" ca="1" si="65"/>
        <v/>
      </c>
      <c r="Z132" s="8" t="str">
        <f t="shared" ca="1" si="65"/>
        <v/>
      </c>
      <c r="AA132" s="8" t="str">
        <f t="shared" ca="1" si="66"/>
        <v/>
      </c>
      <c r="AB132" s="8" t="str">
        <f t="shared" ca="1" si="66"/>
        <v/>
      </c>
      <c r="AC132" s="8" t="str">
        <f t="shared" ca="1" si="66"/>
        <v/>
      </c>
      <c r="AD132" s="8" t="str">
        <f t="shared" ca="1" si="66"/>
        <v/>
      </c>
      <c r="AE132" s="8" t="str">
        <f t="shared" ca="1" si="66"/>
        <v/>
      </c>
      <c r="AF132" s="8" t="str">
        <f t="shared" ca="1" si="66"/>
        <v/>
      </c>
      <c r="AG132" s="8" t="str">
        <f t="shared" ca="1" si="66"/>
        <v/>
      </c>
      <c r="AH132" s="8" t="str">
        <f t="shared" ca="1" si="66"/>
        <v/>
      </c>
      <c r="AI132" s="8" t="str">
        <f t="shared" ca="1" si="66"/>
        <v/>
      </c>
    </row>
    <row r="133" spans="1:35" x14ac:dyDescent="0.35">
      <c r="D133" s="5" t="str">
        <f t="shared" si="57"/>
        <v/>
      </c>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row>
    <row r="134" spans="1:35" x14ac:dyDescent="0.35">
      <c r="D134" s="5" t="str">
        <f t="shared" si="57"/>
        <v/>
      </c>
      <c r="E134" s="5" t="s">
        <v>87</v>
      </c>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row>
    <row r="135" spans="1:35" x14ac:dyDescent="0.35">
      <c r="A135" s="5" t="s">
        <v>81</v>
      </c>
      <c r="B135" s="5" t="s">
        <v>88</v>
      </c>
      <c r="C135" s="11" t="str">
        <f t="shared" ref="C135:C142" si="71">C119</f>
        <v>BNA_nov22!</v>
      </c>
      <c r="D135" s="5" t="str">
        <f t="shared" si="57"/>
        <v>marche_fada n'gourmaBNA_nov22!</v>
      </c>
      <c r="E135" s="11">
        <f t="shared" ref="E135:E142" si="72">E119</f>
        <v>44866</v>
      </c>
      <c r="G135" s="8">
        <f t="shared" ref="G135:P148" ca="1" si="73">IFERROR(VLOOKUP($B135,INDIRECT($C135&amp;$A$1),MATCH(G$4,INDIRECT($C135&amp;"$B$7:$BZ$7"),0),FALSE),"")</f>
        <v>1000</v>
      </c>
      <c r="H135" s="8">
        <f t="shared" ca="1" si="73"/>
        <v>4000</v>
      </c>
      <c r="I135" s="8" t="str">
        <f t="shared" ca="1" si="73"/>
        <v>MC</v>
      </c>
      <c r="J135" s="8">
        <f t="shared" ca="1" si="73"/>
        <v>300</v>
      </c>
      <c r="K135" s="8">
        <f t="shared" ca="1" si="73"/>
        <v>250</v>
      </c>
      <c r="L135" s="8">
        <f t="shared" ca="1" si="73"/>
        <v>5000</v>
      </c>
      <c r="M135" s="8">
        <f t="shared" ca="1" si="73"/>
        <v>7000</v>
      </c>
      <c r="N135" s="8">
        <f t="shared" ca="1" si="73"/>
        <v>1625</v>
      </c>
      <c r="O135" s="8">
        <f t="shared" ca="1" si="73"/>
        <v>2000</v>
      </c>
      <c r="P135" s="8">
        <f t="shared" ca="1" si="73"/>
        <v>6000</v>
      </c>
      <c r="Q135" s="8">
        <f t="shared" ref="Q135:Z148" ca="1" si="74">IFERROR(VLOOKUP($B135,INDIRECT($C135&amp;$A$1),MATCH(Q$4,INDIRECT($C135&amp;"$B$7:$BZ$7"),0),FALSE),"")</f>
        <v>100</v>
      </c>
      <c r="R135" s="8" t="str">
        <f t="shared" ca="1" si="74"/>
        <v>MC</v>
      </c>
      <c r="S135" s="8">
        <f t="shared" ca="1" si="74"/>
        <v>24500</v>
      </c>
      <c r="T135" s="8">
        <f t="shared" ca="1" si="74"/>
        <v>27500</v>
      </c>
      <c r="U135" s="8">
        <f t="shared" ca="1" si="74"/>
        <v>6000</v>
      </c>
      <c r="V135" s="8">
        <f t="shared" ca="1" si="74"/>
        <v>4750</v>
      </c>
      <c r="W135" s="8">
        <f t="shared" ca="1" si="74"/>
        <v>1625</v>
      </c>
      <c r="X135" s="8">
        <f t="shared" ca="1" si="74"/>
        <v>175</v>
      </c>
      <c r="Y135" s="8">
        <f t="shared" ca="1" si="74"/>
        <v>1000</v>
      </c>
      <c r="Z135" s="8">
        <f t="shared" ca="1" si="74"/>
        <v>1125</v>
      </c>
      <c r="AA135" s="8">
        <f t="shared" ref="AA135:AI148" ca="1" si="75">IFERROR(VLOOKUP($B135,INDIRECT($C135&amp;$A$1),MATCH(AA$4,INDIRECT($C135&amp;"$B$7:$BZ$7"),0),FALSE),"")</f>
        <v>1625</v>
      </c>
      <c r="AB135" s="8">
        <f t="shared" ca="1" si="75"/>
        <v>2000</v>
      </c>
      <c r="AC135" s="8">
        <f t="shared" ca="1" si="75"/>
        <v>3000</v>
      </c>
      <c r="AD135" s="8">
        <f t="shared" ca="1" si="75"/>
        <v>2125</v>
      </c>
      <c r="AE135" s="8">
        <f t="shared" ca="1" si="75"/>
        <v>2000</v>
      </c>
      <c r="AF135" s="8">
        <f t="shared" ca="1" si="75"/>
        <v>2000</v>
      </c>
      <c r="AG135" s="8">
        <f t="shared" ca="1" si="75"/>
        <v>5000</v>
      </c>
      <c r="AH135" s="8" t="str">
        <f t="shared" ca="1" si="75"/>
        <v>MC</v>
      </c>
      <c r="AI135" s="8" t="str">
        <f t="shared" ca="1" si="75"/>
        <v>MC</v>
      </c>
    </row>
    <row r="136" spans="1:35" x14ac:dyDescent="0.35">
      <c r="A136" s="5" t="s">
        <v>81</v>
      </c>
      <c r="B136" s="5" t="s">
        <v>88</v>
      </c>
      <c r="C136" s="11" t="str">
        <f t="shared" si="71"/>
        <v>BNA_dec22!</v>
      </c>
      <c r="D136" s="5" t="str">
        <f t="shared" si="57"/>
        <v>marche_fada n'gourmaBNA_dec22!</v>
      </c>
      <c r="E136" s="11">
        <f t="shared" si="72"/>
        <v>44896</v>
      </c>
      <c r="G136" s="8">
        <f t="shared" ca="1" si="73"/>
        <v>1000</v>
      </c>
      <c r="H136" s="8">
        <f t="shared" ca="1" si="73"/>
        <v>4000</v>
      </c>
      <c r="I136" s="8">
        <f t="shared" ca="1" si="73"/>
        <v>3500</v>
      </c>
      <c r="J136" s="8">
        <f t="shared" ca="1" si="73"/>
        <v>350</v>
      </c>
      <c r="K136" s="8">
        <f t="shared" ca="1" si="73"/>
        <v>250</v>
      </c>
      <c r="L136" s="8">
        <f t="shared" ca="1" si="73"/>
        <v>5000</v>
      </c>
      <c r="M136" s="8">
        <f t="shared" ca="1" si="73"/>
        <v>25000</v>
      </c>
      <c r="N136" s="8">
        <f t="shared" ca="1" si="73"/>
        <v>1375</v>
      </c>
      <c r="O136" s="8">
        <f t="shared" ca="1" si="73"/>
        <v>1625</v>
      </c>
      <c r="P136" s="8">
        <f t="shared" ca="1" si="73"/>
        <v>5750</v>
      </c>
      <c r="Q136" s="8" t="str">
        <f t="shared" ca="1" si="74"/>
        <v>MC</v>
      </c>
      <c r="R136" s="8" t="str">
        <f t="shared" ca="1" si="74"/>
        <v>MC</v>
      </c>
      <c r="S136" s="8">
        <f t="shared" ca="1" si="74"/>
        <v>24000</v>
      </c>
      <c r="T136" s="8">
        <f t="shared" ca="1" si="74"/>
        <v>26000</v>
      </c>
      <c r="U136" s="8">
        <f t="shared" ca="1" si="74"/>
        <v>6000</v>
      </c>
      <c r="V136" s="8">
        <f t="shared" ca="1" si="74"/>
        <v>4500</v>
      </c>
      <c r="W136" s="8">
        <f t="shared" ca="1" si="74"/>
        <v>1375</v>
      </c>
      <c r="X136" s="8">
        <f t="shared" ca="1" si="74"/>
        <v>137.5</v>
      </c>
      <c r="Y136" s="8" t="str">
        <f t="shared" ca="1" si="74"/>
        <v>MC</v>
      </c>
      <c r="Z136" s="8">
        <f t="shared" ca="1" si="74"/>
        <v>1250</v>
      </c>
      <c r="AA136" s="8">
        <f t="shared" ca="1" si="75"/>
        <v>1750</v>
      </c>
      <c r="AB136" s="8">
        <f t="shared" ca="1" si="75"/>
        <v>2250</v>
      </c>
      <c r="AC136" s="8">
        <f t="shared" ca="1" si="75"/>
        <v>3000</v>
      </c>
      <c r="AD136" s="8">
        <f t="shared" ca="1" si="75"/>
        <v>2000</v>
      </c>
      <c r="AE136" s="8">
        <f t="shared" ca="1" si="75"/>
        <v>1800</v>
      </c>
      <c r="AF136" s="8">
        <f t="shared" ca="1" si="75"/>
        <v>2500</v>
      </c>
      <c r="AG136" s="8">
        <f t="shared" ca="1" si="75"/>
        <v>4500</v>
      </c>
      <c r="AH136" s="8">
        <f t="shared" ca="1" si="75"/>
        <v>200</v>
      </c>
      <c r="AI136" s="8">
        <f t="shared" ca="1" si="75"/>
        <v>500</v>
      </c>
    </row>
    <row r="137" spans="1:35" x14ac:dyDescent="0.35">
      <c r="A137" s="5" t="s">
        <v>81</v>
      </c>
      <c r="B137" s="5" t="s">
        <v>88</v>
      </c>
      <c r="C137" s="11" t="str">
        <f t="shared" si="71"/>
        <v>BNA_jan23!</v>
      </c>
      <c r="D137" s="5" t="str">
        <f t="shared" si="57"/>
        <v>marche_fada n'gourmaBNA_jan23!</v>
      </c>
      <c r="E137" s="11">
        <f t="shared" si="72"/>
        <v>44927</v>
      </c>
      <c r="G137" s="8">
        <f t="shared" ca="1" si="73"/>
        <v>1000</v>
      </c>
      <c r="H137" s="8">
        <f t="shared" ca="1" si="73"/>
        <v>3500</v>
      </c>
      <c r="I137" s="8" t="str">
        <f t="shared" ca="1" si="73"/>
        <v>MC</v>
      </c>
      <c r="J137" s="8" t="str">
        <f t="shared" ca="1" si="73"/>
        <v>MC</v>
      </c>
      <c r="K137" s="8">
        <f t="shared" ca="1" si="73"/>
        <v>275</v>
      </c>
      <c r="L137" s="8">
        <f t="shared" ca="1" si="73"/>
        <v>5000</v>
      </c>
      <c r="M137" s="8">
        <f t="shared" ca="1" si="73"/>
        <v>10000</v>
      </c>
      <c r="N137" s="8">
        <f t="shared" ca="1" si="73"/>
        <v>1000</v>
      </c>
      <c r="O137" s="8">
        <f t="shared" ca="1" si="73"/>
        <v>2000</v>
      </c>
      <c r="P137" s="8">
        <f t="shared" ca="1" si="73"/>
        <v>6500</v>
      </c>
      <c r="Q137" s="8">
        <f t="shared" ca="1" si="74"/>
        <v>100</v>
      </c>
      <c r="R137" s="8" t="str">
        <f t="shared" ca="1" si="74"/>
        <v>MC</v>
      </c>
      <c r="S137" s="8">
        <f t="shared" ca="1" si="74"/>
        <v>27500</v>
      </c>
      <c r="T137" s="8" t="str">
        <f t="shared" ca="1" si="74"/>
        <v>MC</v>
      </c>
      <c r="U137" s="8">
        <f t="shared" ca="1" si="74"/>
        <v>6750</v>
      </c>
      <c r="V137" s="8">
        <f t="shared" ca="1" si="74"/>
        <v>5250</v>
      </c>
      <c r="W137" s="8">
        <f t="shared" ca="1" si="74"/>
        <v>1750</v>
      </c>
      <c r="X137" s="8">
        <f t="shared" ca="1" si="74"/>
        <v>125</v>
      </c>
      <c r="Y137" s="8">
        <f t="shared" ca="1" si="74"/>
        <v>750</v>
      </c>
      <c r="Z137" s="8">
        <f t="shared" ca="1" si="74"/>
        <v>1000</v>
      </c>
      <c r="AA137" s="8">
        <f t="shared" ca="1" si="75"/>
        <v>1250</v>
      </c>
      <c r="AB137" s="8">
        <f t="shared" ca="1" si="75"/>
        <v>1500</v>
      </c>
      <c r="AC137" s="8">
        <f t="shared" ca="1" si="75"/>
        <v>3000</v>
      </c>
      <c r="AD137" s="8">
        <f t="shared" ca="1" si="75"/>
        <v>2500</v>
      </c>
      <c r="AE137" s="8">
        <f t="shared" ca="1" si="75"/>
        <v>2000</v>
      </c>
      <c r="AF137" s="8">
        <f t="shared" ca="1" si="75"/>
        <v>2000</v>
      </c>
      <c r="AG137" s="8">
        <f t="shared" ca="1" si="75"/>
        <v>5000</v>
      </c>
      <c r="AH137" s="8">
        <f t="shared" ca="1" si="75"/>
        <v>300</v>
      </c>
      <c r="AI137" s="8">
        <f t="shared" ca="1" si="75"/>
        <v>500</v>
      </c>
    </row>
    <row r="138" spans="1:35" x14ac:dyDescent="0.35">
      <c r="A138" s="5" t="s">
        <v>81</v>
      </c>
      <c r="B138" s="5" t="s">
        <v>88</v>
      </c>
      <c r="C138" s="11" t="str">
        <f t="shared" si="71"/>
        <v>BNA_fev23!</v>
      </c>
      <c r="D138" s="5" t="str">
        <f t="shared" si="57"/>
        <v>marche_fada n'gourmaBNA_fev23!</v>
      </c>
      <c r="E138" s="11">
        <f t="shared" si="72"/>
        <v>44958</v>
      </c>
      <c r="G138" s="8">
        <f t="shared" ca="1" si="73"/>
        <v>1200</v>
      </c>
      <c r="H138" s="8" t="str">
        <f t="shared" ca="1" si="73"/>
        <v>MC</v>
      </c>
      <c r="I138" s="8" t="str">
        <f t="shared" ca="1" si="73"/>
        <v>MC</v>
      </c>
      <c r="J138" s="8">
        <f t="shared" ca="1" si="73"/>
        <v>500</v>
      </c>
      <c r="K138" s="8">
        <f t="shared" ca="1" si="73"/>
        <v>350</v>
      </c>
      <c r="L138" s="8">
        <f t="shared" ca="1" si="73"/>
        <v>5000</v>
      </c>
      <c r="M138" s="8">
        <f t="shared" ca="1" si="73"/>
        <v>3250</v>
      </c>
      <c r="N138" s="8">
        <f t="shared" ca="1" si="73"/>
        <v>1000</v>
      </c>
      <c r="O138" s="8">
        <f t="shared" ca="1" si="73"/>
        <v>2250</v>
      </c>
      <c r="P138" s="8">
        <f t="shared" ca="1" si="73"/>
        <v>6000</v>
      </c>
      <c r="Q138" s="8">
        <f t="shared" ca="1" si="74"/>
        <v>100</v>
      </c>
      <c r="R138" s="8" t="str">
        <f t="shared" ca="1" si="74"/>
        <v>MC</v>
      </c>
      <c r="S138" s="8">
        <f t="shared" ca="1" si="74"/>
        <v>28000</v>
      </c>
      <c r="T138" s="8" t="str">
        <f t="shared" ca="1" si="74"/>
        <v>MC</v>
      </c>
      <c r="U138" s="8">
        <f t="shared" ca="1" si="74"/>
        <v>6750</v>
      </c>
      <c r="V138" s="8">
        <f t="shared" ca="1" si="74"/>
        <v>5250</v>
      </c>
      <c r="W138" s="8">
        <f t="shared" ca="1" si="74"/>
        <v>1000</v>
      </c>
      <c r="X138" s="8">
        <f t="shared" ca="1" si="74"/>
        <v>200</v>
      </c>
      <c r="Y138" s="8">
        <f t="shared" ca="1" si="74"/>
        <v>750</v>
      </c>
      <c r="Z138" s="8">
        <f t="shared" ca="1" si="74"/>
        <v>1000</v>
      </c>
      <c r="AA138" s="8">
        <f t="shared" ca="1" si="75"/>
        <v>1250</v>
      </c>
      <c r="AB138" s="8">
        <f t="shared" ca="1" si="75"/>
        <v>2000</v>
      </c>
      <c r="AC138" s="8">
        <f t="shared" ca="1" si="75"/>
        <v>3000</v>
      </c>
      <c r="AD138" s="8">
        <f t="shared" ca="1" si="75"/>
        <v>2000</v>
      </c>
      <c r="AE138" s="8" t="str">
        <f t="shared" ca="1" si="75"/>
        <v>MC</v>
      </c>
      <c r="AF138" s="8">
        <f t="shared" ca="1" si="75"/>
        <v>1500</v>
      </c>
      <c r="AG138" s="8">
        <f t="shared" ca="1" si="75"/>
        <v>5000</v>
      </c>
      <c r="AH138" s="8" t="str">
        <f t="shared" ca="1" si="75"/>
        <v>MC</v>
      </c>
      <c r="AI138" s="8">
        <f t="shared" ca="1" si="75"/>
        <v>500</v>
      </c>
    </row>
    <row r="139" spans="1:35" x14ac:dyDescent="0.35">
      <c r="A139" s="5" t="s">
        <v>81</v>
      </c>
      <c r="B139" s="5" t="s">
        <v>88</v>
      </c>
      <c r="C139" s="11" t="str">
        <f t="shared" si="71"/>
        <v>BNA_mar23!</v>
      </c>
      <c r="D139" s="5" t="str">
        <f t="shared" si="57"/>
        <v>marche_fada n'gourmaBNA_mar23!</v>
      </c>
      <c r="E139" s="11">
        <f t="shared" si="72"/>
        <v>44986</v>
      </c>
      <c r="G139" s="8">
        <f t="shared" ca="1" si="73"/>
        <v>1000</v>
      </c>
      <c r="H139" s="8">
        <f t="shared" ca="1" si="73"/>
        <v>3000</v>
      </c>
      <c r="I139" s="8" t="str">
        <f t="shared" ca="1" si="73"/>
        <v>MC</v>
      </c>
      <c r="J139" s="8">
        <f t="shared" ca="1" si="73"/>
        <v>450</v>
      </c>
      <c r="K139" s="8">
        <f t="shared" ca="1" si="73"/>
        <v>350</v>
      </c>
      <c r="L139" s="8">
        <f t="shared" ca="1" si="73"/>
        <v>5000</v>
      </c>
      <c r="M139" s="8">
        <f t="shared" ca="1" si="73"/>
        <v>30000</v>
      </c>
      <c r="N139" s="8">
        <f t="shared" ca="1" si="73"/>
        <v>1000</v>
      </c>
      <c r="O139" s="8">
        <f t="shared" ca="1" si="73"/>
        <v>1500</v>
      </c>
      <c r="P139" s="8">
        <f t="shared" ca="1" si="73"/>
        <v>6000</v>
      </c>
      <c r="Q139" s="8">
        <f t="shared" ca="1" si="74"/>
        <v>100</v>
      </c>
      <c r="R139" s="8" t="str">
        <f t="shared" ca="1" si="74"/>
        <v>MC</v>
      </c>
      <c r="S139" s="8">
        <f t="shared" ca="1" si="74"/>
        <v>23250</v>
      </c>
      <c r="T139" s="8">
        <f t="shared" ca="1" si="74"/>
        <v>29000</v>
      </c>
      <c r="U139" s="8">
        <f t="shared" ca="1" si="74"/>
        <v>7000</v>
      </c>
      <c r="V139" s="8">
        <f t="shared" ca="1" si="74"/>
        <v>5000</v>
      </c>
      <c r="W139" s="8">
        <f t="shared" ca="1" si="74"/>
        <v>500</v>
      </c>
      <c r="X139" s="8">
        <f t="shared" ca="1" si="74"/>
        <v>125</v>
      </c>
      <c r="Y139" s="8" t="str">
        <f t="shared" ca="1" si="74"/>
        <v>MC</v>
      </c>
      <c r="Z139" s="8">
        <f t="shared" ca="1" si="74"/>
        <v>1000</v>
      </c>
      <c r="AA139" s="8">
        <f t="shared" ca="1" si="75"/>
        <v>1250</v>
      </c>
      <c r="AB139" s="8">
        <f t="shared" ca="1" si="75"/>
        <v>1500</v>
      </c>
      <c r="AC139" s="8">
        <f t="shared" ca="1" si="75"/>
        <v>2800</v>
      </c>
      <c r="AD139" s="8">
        <f t="shared" ca="1" si="75"/>
        <v>2000</v>
      </c>
      <c r="AE139" s="8">
        <f t="shared" ca="1" si="75"/>
        <v>2000</v>
      </c>
      <c r="AF139" s="8">
        <f t="shared" ca="1" si="75"/>
        <v>1500</v>
      </c>
      <c r="AG139" s="8">
        <f t="shared" ca="1" si="75"/>
        <v>3000</v>
      </c>
      <c r="AH139" s="8">
        <f t="shared" ca="1" si="75"/>
        <v>275</v>
      </c>
      <c r="AI139" s="8">
        <f t="shared" ca="1" si="75"/>
        <v>500</v>
      </c>
    </row>
    <row r="140" spans="1:35" x14ac:dyDescent="0.35">
      <c r="A140" s="5" t="s">
        <v>81</v>
      </c>
      <c r="B140" s="5" t="s">
        <v>88</v>
      </c>
      <c r="C140" s="11" t="str">
        <f t="shared" si="71"/>
        <v>BNA_avr23!</v>
      </c>
      <c r="D140" s="5" t="str">
        <f t="shared" si="57"/>
        <v>marche_fada n'gourmaBNA_avr23!</v>
      </c>
      <c r="E140" s="11">
        <f t="shared" si="72"/>
        <v>45017</v>
      </c>
      <c r="G140" s="8">
        <f t="shared" ca="1" si="73"/>
        <v>1000</v>
      </c>
      <c r="H140" s="8">
        <f t="shared" ca="1" si="73"/>
        <v>3250</v>
      </c>
      <c r="I140" s="8">
        <f t="shared" ca="1" si="73"/>
        <v>4000</v>
      </c>
      <c r="J140" s="8">
        <f t="shared" ca="1" si="73"/>
        <v>400</v>
      </c>
      <c r="K140" s="8">
        <f t="shared" ca="1" si="73"/>
        <v>300</v>
      </c>
      <c r="L140" s="8">
        <f t="shared" ca="1" si="73"/>
        <v>5000</v>
      </c>
      <c r="M140" s="8">
        <f t="shared" ca="1" si="73"/>
        <v>15000</v>
      </c>
      <c r="N140" s="8">
        <f t="shared" ca="1" si="73"/>
        <v>1875</v>
      </c>
      <c r="O140" s="8">
        <f t="shared" ca="1" si="73"/>
        <v>2500</v>
      </c>
      <c r="P140" s="8" t="str">
        <f t="shared" ca="1" si="73"/>
        <v>MC</v>
      </c>
      <c r="Q140" s="8" t="str">
        <f t="shared" ca="1" si="74"/>
        <v>MC</v>
      </c>
      <c r="R140" s="8" t="str">
        <f t="shared" ca="1" si="74"/>
        <v>MC</v>
      </c>
      <c r="S140" s="8">
        <f t="shared" ca="1" si="74"/>
        <v>27750</v>
      </c>
      <c r="T140" s="8">
        <f t="shared" ca="1" si="74"/>
        <v>34250</v>
      </c>
      <c r="U140" s="8">
        <f t="shared" ca="1" si="74"/>
        <v>7000</v>
      </c>
      <c r="V140" s="8">
        <f t="shared" ca="1" si="74"/>
        <v>5500</v>
      </c>
      <c r="W140" s="8">
        <f t="shared" ca="1" si="74"/>
        <v>600</v>
      </c>
      <c r="X140" s="8">
        <f t="shared" ca="1" si="74"/>
        <v>150</v>
      </c>
      <c r="Y140" s="8">
        <f t="shared" ca="1" si="74"/>
        <v>500</v>
      </c>
      <c r="Z140" s="8">
        <f t="shared" ca="1" si="74"/>
        <v>1200</v>
      </c>
      <c r="AA140" s="8">
        <f t="shared" ca="1" si="75"/>
        <v>1500</v>
      </c>
      <c r="AB140" s="8">
        <f t="shared" ca="1" si="75"/>
        <v>1500</v>
      </c>
      <c r="AC140" s="8">
        <f t="shared" ca="1" si="75"/>
        <v>2875</v>
      </c>
      <c r="AD140" s="8">
        <f t="shared" ca="1" si="75"/>
        <v>2000</v>
      </c>
      <c r="AE140" s="8">
        <f t="shared" ca="1" si="75"/>
        <v>2000</v>
      </c>
      <c r="AF140" s="8">
        <f t="shared" ca="1" si="75"/>
        <v>1500</v>
      </c>
      <c r="AG140" s="8">
        <f t="shared" ca="1" si="75"/>
        <v>6000</v>
      </c>
      <c r="AH140" s="8">
        <f t="shared" ca="1" si="75"/>
        <v>350</v>
      </c>
      <c r="AI140" s="8" t="str">
        <f t="shared" ca="1" si="75"/>
        <v>MC</v>
      </c>
    </row>
    <row r="141" spans="1:35" x14ac:dyDescent="0.35">
      <c r="A141" s="5" t="s">
        <v>81</v>
      </c>
      <c r="B141" s="5" t="s">
        <v>88</v>
      </c>
      <c r="C141" s="11" t="str">
        <f t="shared" si="71"/>
        <v>BNA_mai23!</v>
      </c>
      <c r="D141" s="5" t="str">
        <f t="shared" si="57"/>
        <v>marche_fada n'gourmaBNA_mai23!</v>
      </c>
      <c r="E141" s="11">
        <f t="shared" si="72"/>
        <v>45047</v>
      </c>
      <c r="G141" s="8">
        <f t="shared" ca="1" si="73"/>
        <v>1250</v>
      </c>
      <c r="H141" s="8">
        <f t="shared" ca="1" si="73"/>
        <v>1450</v>
      </c>
      <c r="I141" s="8">
        <f t="shared" ca="1" si="73"/>
        <v>1750</v>
      </c>
      <c r="J141" s="8">
        <f t="shared" ca="1" si="73"/>
        <v>650</v>
      </c>
      <c r="K141" s="8">
        <f t="shared" ca="1" si="73"/>
        <v>325</v>
      </c>
      <c r="L141" s="8">
        <f t="shared" ca="1" si="73"/>
        <v>5000</v>
      </c>
      <c r="M141" s="8">
        <f t="shared" ca="1" si="73"/>
        <v>35000</v>
      </c>
      <c r="N141" s="8">
        <f t="shared" ca="1" si="73"/>
        <v>1700</v>
      </c>
      <c r="O141" s="8">
        <f t="shared" ca="1" si="73"/>
        <v>2100</v>
      </c>
      <c r="P141" s="8">
        <f t="shared" ca="1" si="73"/>
        <v>6000</v>
      </c>
      <c r="Q141" s="8">
        <f t="shared" ca="1" si="74"/>
        <v>100</v>
      </c>
      <c r="R141" s="8" t="str">
        <f t="shared" ca="1" si="74"/>
        <v>MC</v>
      </c>
      <c r="S141" s="8">
        <f t="shared" ca="1" si="74"/>
        <v>28750</v>
      </c>
      <c r="T141" s="8" t="str">
        <f t="shared" ca="1" si="74"/>
        <v>MC</v>
      </c>
      <c r="U141" s="8">
        <f t="shared" ca="1" si="74"/>
        <v>6600</v>
      </c>
      <c r="V141" s="8">
        <f t="shared" ca="1" si="74"/>
        <v>5250</v>
      </c>
      <c r="W141" s="8">
        <f t="shared" ca="1" si="74"/>
        <v>300</v>
      </c>
      <c r="X141" s="8">
        <f t="shared" ca="1" si="74"/>
        <v>150</v>
      </c>
      <c r="Y141" s="8" t="str">
        <f t="shared" ca="1" si="74"/>
        <v>MC</v>
      </c>
      <c r="Z141" s="8" t="str">
        <f t="shared" ca="1" si="74"/>
        <v>MC</v>
      </c>
      <c r="AA141" s="8">
        <f t="shared" ca="1" si="75"/>
        <v>1500</v>
      </c>
      <c r="AB141" s="8">
        <f t="shared" ca="1" si="75"/>
        <v>1100</v>
      </c>
      <c r="AC141" s="8">
        <f t="shared" ca="1" si="75"/>
        <v>3000</v>
      </c>
      <c r="AD141" s="8">
        <f t="shared" ca="1" si="75"/>
        <v>2000</v>
      </c>
      <c r="AE141" s="8">
        <f t="shared" ca="1" si="75"/>
        <v>2000</v>
      </c>
      <c r="AF141" s="8">
        <f t="shared" ca="1" si="75"/>
        <v>1500</v>
      </c>
      <c r="AG141" s="8">
        <f t="shared" ca="1" si="75"/>
        <v>3000</v>
      </c>
      <c r="AH141" s="8">
        <f t="shared" ca="1" si="75"/>
        <v>300</v>
      </c>
      <c r="AI141" s="8">
        <f t="shared" ca="1" si="75"/>
        <v>500</v>
      </c>
    </row>
    <row r="142" spans="1:35" x14ac:dyDescent="0.35">
      <c r="A142" s="5" t="s">
        <v>81</v>
      </c>
      <c r="B142" s="5" t="s">
        <v>88</v>
      </c>
      <c r="C142" s="11" t="str">
        <f t="shared" si="71"/>
        <v>BNA_juin23!</v>
      </c>
      <c r="D142" s="5" t="str">
        <f t="shared" si="57"/>
        <v>marche_fada n'gourmaBNA_juin23!</v>
      </c>
      <c r="E142" s="11">
        <f t="shared" si="72"/>
        <v>45078</v>
      </c>
      <c r="G142" s="8">
        <f t="shared" ca="1" si="73"/>
        <v>1000</v>
      </c>
      <c r="H142" s="8">
        <f t="shared" ca="1" si="73"/>
        <v>2500</v>
      </c>
      <c r="I142" s="8" t="str">
        <f t="shared" ca="1" si="73"/>
        <v>MC</v>
      </c>
      <c r="J142" s="8">
        <f t="shared" ca="1" si="73"/>
        <v>600</v>
      </c>
      <c r="K142" s="8">
        <f t="shared" ca="1" si="73"/>
        <v>300</v>
      </c>
      <c r="L142" s="8">
        <f t="shared" ca="1" si="73"/>
        <v>4750</v>
      </c>
      <c r="M142" s="8">
        <f t="shared" ca="1" si="73"/>
        <v>21000</v>
      </c>
      <c r="N142" s="8">
        <f t="shared" ca="1" si="73"/>
        <v>1000</v>
      </c>
      <c r="O142" s="8">
        <f t="shared" ca="1" si="73"/>
        <v>2000</v>
      </c>
      <c r="P142" s="8">
        <f t="shared" ca="1" si="73"/>
        <v>6000</v>
      </c>
      <c r="Q142" s="8">
        <f t="shared" ca="1" si="74"/>
        <v>100</v>
      </c>
      <c r="R142" s="8" t="str">
        <f t="shared" ca="1" si="74"/>
        <v>MC</v>
      </c>
      <c r="S142" s="8">
        <f t="shared" ca="1" si="74"/>
        <v>25000</v>
      </c>
      <c r="T142" s="8">
        <f t="shared" ca="1" si="74"/>
        <v>32000</v>
      </c>
      <c r="U142" s="8">
        <f t="shared" ca="1" si="74"/>
        <v>7000</v>
      </c>
      <c r="V142" s="8">
        <f t="shared" ca="1" si="74"/>
        <v>4750</v>
      </c>
      <c r="W142" s="8">
        <f t="shared" ca="1" si="74"/>
        <v>225</v>
      </c>
      <c r="X142" s="8">
        <f t="shared" ca="1" si="74"/>
        <v>137.5</v>
      </c>
      <c r="Y142" s="8" t="str">
        <f t="shared" ca="1" si="74"/>
        <v>MC</v>
      </c>
      <c r="Z142" s="8" t="str">
        <f t="shared" ca="1" si="74"/>
        <v>MC</v>
      </c>
      <c r="AA142" s="8">
        <f t="shared" ca="1" si="75"/>
        <v>1000</v>
      </c>
      <c r="AB142" s="8">
        <f t="shared" ca="1" si="75"/>
        <v>1125</v>
      </c>
      <c r="AC142" s="8">
        <f t="shared" ca="1" si="75"/>
        <v>2750</v>
      </c>
      <c r="AD142" s="8">
        <f t="shared" ca="1" si="75"/>
        <v>2000</v>
      </c>
      <c r="AE142" s="8">
        <f t="shared" ca="1" si="75"/>
        <v>2000</v>
      </c>
      <c r="AF142" s="8">
        <f t="shared" ca="1" si="75"/>
        <v>1250</v>
      </c>
      <c r="AG142" s="8">
        <f t="shared" ca="1" si="75"/>
        <v>2500</v>
      </c>
      <c r="AH142" s="8">
        <f t="shared" ca="1" si="75"/>
        <v>250</v>
      </c>
      <c r="AI142" s="8">
        <f t="shared" ca="1" si="75"/>
        <v>350</v>
      </c>
    </row>
    <row r="143" spans="1:35" x14ac:dyDescent="0.35">
      <c r="A143" s="5" t="str">
        <f>A142</f>
        <v>est</v>
      </c>
      <c r="B143" s="5" t="str">
        <f>B142</f>
        <v>marche_fada n'gourma</v>
      </c>
      <c r="C143" s="11" t="str">
        <f t="shared" ref="C143:C148" si="76">C127</f>
        <v>BNA_juil23!</v>
      </c>
      <c r="D143" s="5" t="str">
        <f t="shared" si="57"/>
        <v>marche_fada n'gourmaBNA_juil23!</v>
      </c>
      <c r="E143" s="11">
        <f t="shared" ref="E143:E148" si="77">EDATE(E142,1)</f>
        <v>45108</v>
      </c>
      <c r="G143" s="8">
        <f t="shared" ca="1" si="73"/>
        <v>1000</v>
      </c>
      <c r="H143" s="8">
        <f t="shared" ca="1" si="73"/>
        <v>3500</v>
      </c>
      <c r="I143" s="8">
        <f t="shared" ca="1" si="73"/>
        <v>4500</v>
      </c>
      <c r="J143" s="8">
        <f t="shared" ca="1" si="73"/>
        <v>500</v>
      </c>
      <c r="K143" s="8">
        <f t="shared" ca="1" si="73"/>
        <v>400</v>
      </c>
      <c r="L143" s="8">
        <f t="shared" ca="1" si="73"/>
        <v>5000</v>
      </c>
      <c r="M143" s="8">
        <f t="shared" ca="1" si="73"/>
        <v>7500</v>
      </c>
      <c r="N143" s="8">
        <f t="shared" ca="1" si="73"/>
        <v>2000</v>
      </c>
      <c r="O143" s="8">
        <f t="shared" ca="1" si="73"/>
        <v>2000</v>
      </c>
      <c r="P143" s="8">
        <f t="shared" ca="1" si="73"/>
        <v>6000</v>
      </c>
      <c r="Q143" s="8">
        <f t="shared" ca="1" si="74"/>
        <v>100</v>
      </c>
      <c r="R143" s="8" t="str">
        <f t="shared" ca="1" si="74"/>
        <v>MC</v>
      </c>
      <c r="S143" s="8">
        <f t="shared" ca="1" si="74"/>
        <v>25750</v>
      </c>
      <c r="T143" s="8">
        <f t="shared" ca="1" si="74"/>
        <v>32000</v>
      </c>
      <c r="U143" s="8">
        <f t="shared" ca="1" si="74"/>
        <v>6875</v>
      </c>
      <c r="V143" s="8">
        <f t="shared" ca="1" si="74"/>
        <v>5375</v>
      </c>
      <c r="W143" s="8">
        <f t="shared" ca="1" si="74"/>
        <v>1125</v>
      </c>
      <c r="X143" s="8">
        <f t="shared" ca="1" si="74"/>
        <v>125</v>
      </c>
      <c r="Y143" s="8">
        <f t="shared" ca="1" si="74"/>
        <v>500</v>
      </c>
      <c r="Z143" s="8">
        <f t="shared" ca="1" si="74"/>
        <v>725</v>
      </c>
      <c r="AA143" s="8">
        <f t="shared" ca="1" si="75"/>
        <v>1500</v>
      </c>
      <c r="AB143" s="8">
        <f t="shared" ca="1" si="75"/>
        <v>1625</v>
      </c>
      <c r="AC143" s="8">
        <f t="shared" ca="1" si="75"/>
        <v>2800</v>
      </c>
      <c r="AD143" s="8">
        <f t="shared" ca="1" si="75"/>
        <v>2500</v>
      </c>
      <c r="AE143" s="8">
        <f t="shared" ca="1" si="75"/>
        <v>2400</v>
      </c>
      <c r="AF143" s="8">
        <f t="shared" ca="1" si="75"/>
        <v>1000</v>
      </c>
      <c r="AG143" s="8">
        <f t="shared" ca="1" si="75"/>
        <v>3000</v>
      </c>
      <c r="AH143" s="8">
        <f t="shared" ca="1" si="75"/>
        <v>400</v>
      </c>
      <c r="AI143" s="8">
        <f t="shared" ca="1" si="75"/>
        <v>7500</v>
      </c>
    </row>
    <row r="144" spans="1:35" x14ac:dyDescent="0.35">
      <c r="A144" s="5" t="str">
        <f t="shared" ref="A144:A148" si="78">A143</f>
        <v>est</v>
      </c>
      <c r="B144" s="5" t="str">
        <f t="shared" ref="B144:B148" si="79">B143</f>
        <v>marche_fada n'gourma</v>
      </c>
      <c r="C144" s="11" t="str">
        <f t="shared" si="76"/>
        <v>BNA_aout23!</v>
      </c>
      <c r="D144" s="5" t="str">
        <f t="shared" si="57"/>
        <v>marche_fada n'gourmaBNA_aout23!</v>
      </c>
      <c r="E144" s="11">
        <f t="shared" si="77"/>
        <v>45139</v>
      </c>
      <c r="G144" s="8">
        <f t="shared" ca="1" si="73"/>
        <v>1100</v>
      </c>
      <c r="H144" s="8">
        <f t="shared" ca="1" si="73"/>
        <v>2250</v>
      </c>
      <c r="I144" s="8">
        <f t="shared" ca="1" si="73"/>
        <v>3000</v>
      </c>
      <c r="J144" s="8">
        <f t="shared" ca="1" si="73"/>
        <v>500</v>
      </c>
      <c r="K144" s="8">
        <f t="shared" ca="1" si="73"/>
        <v>350</v>
      </c>
      <c r="L144" s="8">
        <f t="shared" ca="1" si="73"/>
        <v>5000</v>
      </c>
      <c r="M144" s="8">
        <f t="shared" ca="1" si="73"/>
        <v>27500</v>
      </c>
      <c r="N144" s="8">
        <f t="shared" ca="1" si="73"/>
        <v>1275</v>
      </c>
      <c r="O144" s="8">
        <f t="shared" ca="1" si="73"/>
        <v>2000</v>
      </c>
      <c r="P144" s="8">
        <f t="shared" ca="1" si="73"/>
        <v>6000</v>
      </c>
      <c r="Q144" s="8">
        <f t="shared" ca="1" si="74"/>
        <v>100</v>
      </c>
      <c r="R144" s="8" t="str">
        <f t="shared" ca="1" si="74"/>
        <v>MC</v>
      </c>
      <c r="S144" s="8">
        <f t="shared" ca="1" si="74"/>
        <v>23500</v>
      </c>
      <c r="T144" s="8">
        <f t="shared" ca="1" si="74"/>
        <v>30000</v>
      </c>
      <c r="U144" s="8">
        <f t="shared" ca="1" si="74"/>
        <v>6500</v>
      </c>
      <c r="V144" s="8">
        <f t="shared" ca="1" si="74"/>
        <v>4500</v>
      </c>
      <c r="W144" s="8">
        <f t="shared" ca="1" si="74"/>
        <v>775</v>
      </c>
      <c r="X144" s="8">
        <f t="shared" ca="1" si="74"/>
        <v>175</v>
      </c>
      <c r="Y144" s="8">
        <f t="shared" ca="1" si="74"/>
        <v>500</v>
      </c>
      <c r="Z144" s="8">
        <f t="shared" ca="1" si="74"/>
        <v>750</v>
      </c>
      <c r="AA144" s="8">
        <f t="shared" ca="1" si="75"/>
        <v>1300</v>
      </c>
      <c r="AB144" s="8">
        <f t="shared" ca="1" si="75"/>
        <v>1750</v>
      </c>
      <c r="AC144" s="8">
        <f t="shared" ca="1" si="75"/>
        <v>3000</v>
      </c>
      <c r="AD144" s="8">
        <f t="shared" ca="1" si="75"/>
        <v>2000</v>
      </c>
      <c r="AE144" s="8">
        <f t="shared" ca="1" si="75"/>
        <v>2500</v>
      </c>
      <c r="AF144" s="8">
        <f t="shared" ca="1" si="75"/>
        <v>1200</v>
      </c>
      <c r="AG144" s="8">
        <f t="shared" ca="1" si="75"/>
        <v>3000</v>
      </c>
      <c r="AH144" s="8">
        <f t="shared" ca="1" si="75"/>
        <v>300</v>
      </c>
      <c r="AI144" s="8">
        <f t="shared" ca="1" si="75"/>
        <v>500</v>
      </c>
    </row>
    <row r="145" spans="1:35" x14ac:dyDescent="0.35">
      <c r="A145" s="5" t="str">
        <f t="shared" si="78"/>
        <v>est</v>
      </c>
      <c r="B145" s="5" t="str">
        <f t="shared" si="79"/>
        <v>marche_fada n'gourma</v>
      </c>
      <c r="C145" s="11" t="str">
        <f t="shared" si="76"/>
        <v>BNA_sept23!</v>
      </c>
      <c r="D145" s="5" t="str">
        <f t="shared" si="57"/>
        <v>marche_fada n'gourmaBNA_sept23!</v>
      </c>
      <c r="E145" s="11">
        <f t="shared" si="77"/>
        <v>45170</v>
      </c>
      <c r="G145" s="8" t="str">
        <f t="shared" ca="1" si="73"/>
        <v/>
      </c>
      <c r="H145" s="8" t="str">
        <f t="shared" ca="1" si="73"/>
        <v/>
      </c>
      <c r="I145" s="8" t="str">
        <f t="shared" ca="1" si="73"/>
        <v/>
      </c>
      <c r="J145" s="8" t="str">
        <f t="shared" ca="1" si="73"/>
        <v/>
      </c>
      <c r="K145" s="8" t="str">
        <f t="shared" ca="1" si="73"/>
        <v/>
      </c>
      <c r="L145" s="8" t="str">
        <f t="shared" ca="1" si="73"/>
        <v/>
      </c>
      <c r="M145" s="8" t="str">
        <f t="shared" ca="1" si="73"/>
        <v/>
      </c>
      <c r="N145" s="8" t="str">
        <f t="shared" ca="1" si="73"/>
        <v/>
      </c>
      <c r="O145" s="8" t="str">
        <f t="shared" ca="1" si="73"/>
        <v/>
      </c>
      <c r="P145" s="8" t="str">
        <f t="shared" ca="1" si="73"/>
        <v/>
      </c>
      <c r="Q145" s="8" t="str">
        <f t="shared" ca="1" si="74"/>
        <v/>
      </c>
      <c r="R145" s="8" t="str">
        <f t="shared" ca="1" si="74"/>
        <v/>
      </c>
      <c r="S145" s="8" t="str">
        <f t="shared" ca="1" si="74"/>
        <v/>
      </c>
      <c r="T145" s="8" t="str">
        <f t="shared" ca="1" si="74"/>
        <v/>
      </c>
      <c r="U145" s="8" t="str">
        <f t="shared" ca="1" si="74"/>
        <v/>
      </c>
      <c r="V145" s="8" t="str">
        <f t="shared" ca="1" si="74"/>
        <v/>
      </c>
      <c r="W145" s="8" t="str">
        <f t="shared" ca="1" si="74"/>
        <v/>
      </c>
      <c r="X145" s="8" t="str">
        <f t="shared" ca="1" si="74"/>
        <v/>
      </c>
      <c r="Y145" s="8" t="str">
        <f t="shared" ca="1" si="74"/>
        <v/>
      </c>
      <c r="Z145" s="8" t="str">
        <f t="shared" ca="1" si="74"/>
        <v/>
      </c>
      <c r="AA145" s="8" t="str">
        <f t="shared" ca="1" si="75"/>
        <v/>
      </c>
      <c r="AB145" s="8" t="str">
        <f t="shared" ca="1" si="75"/>
        <v/>
      </c>
      <c r="AC145" s="8" t="str">
        <f t="shared" ca="1" si="75"/>
        <v/>
      </c>
      <c r="AD145" s="8" t="str">
        <f t="shared" ca="1" si="75"/>
        <v/>
      </c>
      <c r="AE145" s="8" t="str">
        <f t="shared" ca="1" si="75"/>
        <v/>
      </c>
      <c r="AF145" s="8" t="str">
        <f t="shared" ca="1" si="75"/>
        <v/>
      </c>
      <c r="AG145" s="8" t="str">
        <f t="shared" ca="1" si="75"/>
        <v/>
      </c>
      <c r="AH145" s="8" t="str">
        <f t="shared" ca="1" si="75"/>
        <v/>
      </c>
      <c r="AI145" s="8" t="str">
        <f t="shared" ca="1" si="75"/>
        <v/>
      </c>
    </row>
    <row r="146" spans="1:35" x14ac:dyDescent="0.35">
      <c r="A146" s="5" t="str">
        <f t="shared" si="78"/>
        <v>est</v>
      </c>
      <c r="B146" s="5" t="str">
        <f t="shared" si="79"/>
        <v>marche_fada n'gourma</v>
      </c>
      <c r="C146" s="11" t="str">
        <f t="shared" si="76"/>
        <v>BNA_oct23!</v>
      </c>
      <c r="D146" s="5" t="str">
        <f t="shared" si="57"/>
        <v>marche_fada n'gourmaBNA_oct23!</v>
      </c>
      <c r="E146" s="11">
        <f t="shared" si="77"/>
        <v>45200</v>
      </c>
      <c r="G146" s="8" t="str">
        <f t="shared" ca="1" si="73"/>
        <v/>
      </c>
      <c r="H146" s="8" t="str">
        <f t="shared" ca="1" si="73"/>
        <v/>
      </c>
      <c r="I146" s="8" t="str">
        <f t="shared" ca="1" si="73"/>
        <v/>
      </c>
      <c r="J146" s="8" t="str">
        <f t="shared" ca="1" si="73"/>
        <v/>
      </c>
      <c r="K146" s="8" t="str">
        <f t="shared" ca="1" si="73"/>
        <v/>
      </c>
      <c r="L146" s="8" t="str">
        <f t="shared" ca="1" si="73"/>
        <v/>
      </c>
      <c r="M146" s="8" t="str">
        <f t="shared" ca="1" si="73"/>
        <v/>
      </c>
      <c r="N146" s="8" t="str">
        <f t="shared" ca="1" si="73"/>
        <v/>
      </c>
      <c r="O146" s="8" t="str">
        <f t="shared" ca="1" si="73"/>
        <v/>
      </c>
      <c r="P146" s="8" t="str">
        <f t="shared" ca="1" si="73"/>
        <v/>
      </c>
      <c r="Q146" s="8" t="str">
        <f t="shared" ca="1" si="74"/>
        <v/>
      </c>
      <c r="R146" s="8" t="str">
        <f t="shared" ca="1" si="74"/>
        <v/>
      </c>
      <c r="S146" s="8" t="str">
        <f t="shared" ca="1" si="74"/>
        <v/>
      </c>
      <c r="T146" s="8" t="str">
        <f t="shared" ca="1" si="74"/>
        <v/>
      </c>
      <c r="U146" s="8" t="str">
        <f t="shared" ca="1" si="74"/>
        <v/>
      </c>
      <c r="V146" s="8" t="str">
        <f t="shared" ca="1" si="74"/>
        <v/>
      </c>
      <c r="W146" s="8" t="str">
        <f t="shared" ca="1" si="74"/>
        <v/>
      </c>
      <c r="X146" s="8" t="str">
        <f t="shared" ca="1" si="74"/>
        <v/>
      </c>
      <c r="Y146" s="8" t="str">
        <f t="shared" ca="1" si="74"/>
        <v/>
      </c>
      <c r="Z146" s="8" t="str">
        <f t="shared" ca="1" si="74"/>
        <v/>
      </c>
      <c r="AA146" s="8" t="str">
        <f t="shared" ca="1" si="75"/>
        <v/>
      </c>
      <c r="AB146" s="8" t="str">
        <f t="shared" ca="1" si="75"/>
        <v/>
      </c>
      <c r="AC146" s="8" t="str">
        <f t="shared" ca="1" si="75"/>
        <v/>
      </c>
      <c r="AD146" s="8" t="str">
        <f t="shared" ca="1" si="75"/>
        <v/>
      </c>
      <c r="AE146" s="8" t="str">
        <f t="shared" ca="1" si="75"/>
        <v/>
      </c>
      <c r="AF146" s="8" t="str">
        <f t="shared" ca="1" si="75"/>
        <v/>
      </c>
      <c r="AG146" s="8" t="str">
        <f t="shared" ca="1" si="75"/>
        <v/>
      </c>
      <c r="AH146" s="8" t="str">
        <f t="shared" ca="1" si="75"/>
        <v/>
      </c>
      <c r="AI146" s="8" t="str">
        <f t="shared" ca="1" si="75"/>
        <v/>
      </c>
    </row>
    <row r="147" spans="1:35" x14ac:dyDescent="0.35">
      <c r="A147" s="5" t="str">
        <f t="shared" si="78"/>
        <v>est</v>
      </c>
      <c r="B147" s="5" t="str">
        <f t="shared" si="79"/>
        <v>marche_fada n'gourma</v>
      </c>
      <c r="C147" s="11" t="str">
        <f t="shared" si="76"/>
        <v>BNA_nov23!</v>
      </c>
      <c r="D147" s="5" t="str">
        <f t="shared" si="57"/>
        <v>marche_fada n'gourmaBNA_nov23!</v>
      </c>
      <c r="E147" s="11">
        <f t="shared" si="77"/>
        <v>45231</v>
      </c>
      <c r="G147" s="8" t="str">
        <f t="shared" ca="1" si="73"/>
        <v/>
      </c>
      <c r="H147" s="8" t="str">
        <f t="shared" ca="1" si="73"/>
        <v/>
      </c>
      <c r="I147" s="8" t="str">
        <f t="shared" ca="1" si="73"/>
        <v/>
      </c>
      <c r="J147" s="8" t="str">
        <f t="shared" ca="1" si="73"/>
        <v/>
      </c>
      <c r="K147" s="8" t="str">
        <f t="shared" ca="1" si="73"/>
        <v/>
      </c>
      <c r="L147" s="8" t="str">
        <f t="shared" ca="1" si="73"/>
        <v/>
      </c>
      <c r="M147" s="8" t="str">
        <f t="shared" ca="1" si="73"/>
        <v/>
      </c>
      <c r="N147" s="8" t="str">
        <f t="shared" ca="1" si="73"/>
        <v/>
      </c>
      <c r="O147" s="8" t="str">
        <f t="shared" ca="1" si="73"/>
        <v/>
      </c>
      <c r="P147" s="8" t="str">
        <f t="shared" ca="1" si="73"/>
        <v/>
      </c>
      <c r="Q147" s="8" t="str">
        <f t="shared" ca="1" si="74"/>
        <v/>
      </c>
      <c r="R147" s="8" t="str">
        <f t="shared" ca="1" si="74"/>
        <v/>
      </c>
      <c r="S147" s="8" t="str">
        <f t="shared" ca="1" si="74"/>
        <v/>
      </c>
      <c r="T147" s="8" t="str">
        <f t="shared" ca="1" si="74"/>
        <v/>
      </c>
      <c r="U147" s="8" t="str">
        <f t="shared" ca="1" si="74"/>
        <v/>
      </c>
      <c r="V147" s="8" t="str">
        <f t="shared" ca="1" si="74"/>
        <v/>
      </c>
      <c r="W147" s="8" t="str">
        <f t="shared" ca="1" si="74"/>
        <v/>
      </c>
      <c r="X147" s="8" t="str">
        <f t="shared" ca="1" si="74"/>
        <v/>
      </c>
      <c r="Y147" s="8" t="str">
        <f t="shared" ca="1" si="74"/>
        <v/>
      </c>
      <c r="Z147" s="8" t="str">
        <f t="shared" ca="1" si="74"/>
        <v/>
      </c>
      <c r="AA147" s="8" t="str">
        <f t="shared" ca="1" si="75"/>
        <v/>
      </c>
      <c r="AB147" s="8" t="str">
        <f t="shared" ca="1" si="75"/>
        <v/>
      </c>
      <c r="AC147" s="8" t="str">
        <f t="shared" ca="1" si="75"/>
        <v/>
      </c>
      <c r="AD147" s="8" t="str">
        <f t="shared" ca="1" si="75"/>
        <v/>
      </c>
      <c r="AE147" s="8" t="str">
        <f t="shared" ca="1" si="75"/>
        <v/>
      </c>
      <c r="AF147" s="8" t="str">
        <f t="shared" ca="1" si="75"/>
        <v/>
      </c>
      <c r="AG147" s="8" t="str">
        <f t="shared" ca="1" si="75"/>
        <v/>
      </c>
      <c r="AH147" s="8" t="str">
        <f t="shared" ca="1" si="75"/>
        <v/>
      </c>
      <c r="AI147" s="8" t="str">
        <f t="shared" ca="1" si="75"/>
        <v/>
      </c>
    </row>
    <row r="148" spans="1:35" x14ac:dyDescent="0.35">
      <c r="A148" s="5" t="str">
        <f t="shared" si="78"/>
        <v>est</v>
      </c>
      <c r="B148" s="5" t="str">
        <f t="shared" si="79"/>
        <v>marche_fada n'gourma</v>
      </c>
      <c r="C148" s="11" t="str">
        <f t="shared" si="76"/>
        <v>BNA_dec23!</v>
      </c>
      <c r="D148" s="5" t="str">
        <f t="shared" si="57"/>
        <v>marche_fada n'gourmaBNA_dec23!</v>
      </c>
      <c r="E148" s="11">
        <f t="shared" si="77"/>
        <v>45261</v>
      </c>
      <c r="G148" s="8" t="str">
        <f t="shared" ca="1" si="73"/>
        <v/>
      </c>
      <c r="H148" s="8" t="str">
        <f t="shared" ca="1" si="73"/>
        <v/>
      </c>
      <c r="I148" s="8" t="str">
        <f t="shared" ca="1" si="73"/>
        <v/>
      </c>
      <c r="J148" s="8" t="str">
        <f t="shared" ca="1" si="73"/>
        <v/>
      </c>
      <c r="K148" s="8" t="str">
        <f t="shared" ca="1" si="73"/>
        <v/>
      </c>
      <c r="L148" s="8" t="str">
        <f t="shared" ca="1" si="73"/>
        <v/>
      </c>
      <c r="M148" s="8" t="str">
        <f t="shared" ca="1" si="73"/>
        <v/>
      </c>
      <c r="N148" s="8" t="str">
        <f t="shared" ca="1" si="73"/>
        <v/>
      </c>
      <c r="O148" s="8" t="str">
        <f t="shared" ca="1" si="73"/>
        <v/>
      </c>
      <c r="P148" s="8" t="str">
        <f t="shared" ca="1" si="73"/>
        <v/>
      </c>
      <c r="Q148" s="8" t="str">
        <f t="shared" ca="1" si="74"/>
        <v/>
      </c>
      <c r="R148" s="8" t="str">
        <f t="shared" ca="1" si="74"/>
        <v/>
      </c>
      <c r="S148" s="8" t="str">
        <f t="shared" ca="1" si="74"/>
        <v/>
      </c>
      <c r="T148" s="8" t="str">
        <f t="shared" ca="1" si="74"/>
        <v/>
      </c>
      <c r="U148" s="8" t="str">
        <f t="shared" ca="1" si="74"/>
        <v/>
      </c>
      <c r="V148" s="8" t="str">
        <f t="shared" ca="1" si="74"/>
        <v/>
      </c>
      <c r="W148" s="8" t="str">
        <f t="shared" ca="1" si="74"/>
        <v/>
      </c>
      <c r="X148" s="8" t="str">
        <f t="shared" ca="1" si="74"/>
        <v/>
      </c>
      <c r="Y148" s="8" t="str">
        <f t="shared" ca="1" si="74"/>
        <v/>
      </c>
      <c r="Z148" s="8" t="str">
        <f t="shared" ca="1" si="74"/>
        <v/>
      </c>
      <c r="AA148" s="8" t="str">
        <f t="shared" ca="1" si="75"/>
        <v/>
      </c>
      <c r="AB148" s="8" t="str">
        <f t="shared" ca="1" si="75"/>
        <v/>
      </c>
      <c r="AC148" s="8" t="str">
        <f t="shared" ca="1" si="75"/>
        <v/>
      </c>
      <c r="AD148" s="8" t="str">
        <f t="shared" ca="1" si="75"/>
        <v/>
      </c>
      <c r="AE148" s="8" t="str">
        <f t="shared" ca="1" si="75"/>
        <v/>
      </c>
      <c r="AF148" s="8" t="str">
        <f t="shared" ca="1" si="75"/>
        <v/>
      </c>
      <c r="AG148" s="8" t="str">
        <f t="shared" ca="1" si="75"/>
        <v/>
      </c>
      <c r="AH148" s="8" t="str">
        <f t="shared" ca="1" si="75"/>
        <v/>
      </c>
      <c r="AI148" s="8" t="str">
        <f t="shared" ca="1" si="75"/>
        <v/>
      </c>
    </row>
    <row r="149" spans="1:35" x14ac:dyDescent="0.35">
      <c r="C149" s="11"/>
      <c r="D149" s="5" t="str">
        <f t="shared" si="57"/>
        <v/>
      </c>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row>
    <row r="150" spans="1:35" x14ac:dyDescent="0.35">
      <c r="D150" s="5" t="str">
        <f t="shared" si="57"/>
        <v/>
      </c>
      <c r="E150" s="5" t="s">
        <v>89</v>
      </c>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row>
    <row r="151" spans="1:35" x14ac:dyDescent="0.35">
      <c r="A151" s="5" t="s">
        <v>81</v>
      </c>
      <c r="B151" s="5" t="s">
        <v>90</v>
      </c>
      <c r="C151" s="11" t="str">
        <f t="shared" ref="C151:C158" si="80">C135</f>
        <v>BNA_nov22!</v>
      </c>
      <c r="D151" s="5" t="str">
        <f t="shared" si="57"/>
        <v>marche_gayeriBNA_nov22!</v>
      </c>
      <c r="E151" s="11">
        <f t="shared" ref="E151:E158" si="81">E135</f>
        <v>44866</v>
      </c>
      <c r="G151" s="8" t="str">
        <f t="shared" ref="G151:P164" ca="1" si="82">IFERROR(VLOOKUP($B151,INDIRECT($C151&amp;$A$1),MATCH(G$4,INDIRECT($C151&amp;"$B$7:$BZ$7"),0),FALSE),"")</f>
        <v>-</v>
      </c>
      <c r="H151" s="8" t="str">
        <f t="shared" ca="1" si="82"/>
        <v>-</v>
      </c>
      <c r="I151" s="8" t="str">
        <f t="shared" ca="1" si="82"/>
        <v>-</v>
      </c>
      <c r="J151" s="8" t="str">
        <f t="shared" ca="1" si="82"/>
        <v>-</v>
      </c>
      <c r="K151" s="8" t="str">
        <f t="shared" ca="1" si="82"/>
        <v>-</v>
      </c>
      <c r="L151" s="8" t="str">
        <f t="shared" ca="1" si="82"/>
        <v>-</v>
      </c>
      <c r="M151" s="8" t="str">
        <f t="shared" ca="1" si="82"/>
        <v>-</v>
      </c>
      <c r="N151" s="8" t="str">
        <f t="shared" ca="1" si="82"/>
        <v>-</v>
      </c>
      <c r="O151" s="8" t="str">
        <f t="shared" ca="1" si="82"/>
        <v>-</v>
      </c>
      <c r="P151" s="8" t="str">
        <f t="shared" ca="1" si="82"/>
        <v>-</v>
      </c>
      <c r="Q151" s="8" t="str">
        <f t="shared" ref="Q151:Z164" ca="1" si="83">IFERROR(VLOOKUP($B151,INDIRECT($C151&amp;$A$1),MATCH(Q$4,INDIRECT($C151&amp;"$B$7:$BZ$7"),0),FALSE),"")</f>
        <v>-</v>
      </c>
      <c r="R151" s="8" t="str">
        <f t="shared" ca="1" si="83"/>
        <v>-</v>
      </c>
      <c r="S151" s="8" t="str">
        <f t="shared" ca="1" si="83"/>
        <v>-</v>
      </c>
      <c r="T151" s="8" t="str">
        <f t="shared" ca="1" si="83"/>
        <v>-</v>
      </c>
      <c r="U151" s="8" t="str">
        <f t="shared" ca="1" si="83"/>
        <v>-</v>
      </c>
      <c r="V151" s="8" t="str">
        <f t="shared" ca="1" si="83"/>
        <v>-</v>
      </c>
      <c r="W151" s="8" t="str">
        <f t="shared" ca="1" si="83"/>
        <v>-</v>
      </c>
      <c r="X151" s="8" t="str">
        <f t="shared" ca="1" si="83"/>
        <v>-</v>
      </c>
      <c r="Y151" s="8" t="str">
        <f t="shared" ca="1" si="83"/>
        <v>-</v>
      </c>
      <c r="Z151" s="8" t="str">
        <f t="shared" ca="1" si="83"/>
        <v>-</v>
      </c>
      <c r="AA151" s="8" t="str">
        <f t="shared" ref="AA151:AI164" ca="1" si="84">IFERROR(VLOOKUP($B151,INDIRECT($C151&amp;$A$1),MATCH(AA$4,INDIRECT($C151&amp;"$B$7:$BZ$7"),0),FALSE),"")</f>
        <v>-</v>
      </c>
      <c r="AB151" s="8" t="str">
        <f t="shared" ca="1" si="84"/>
        <v>-</v>
      </c>
      <c r="AC151" s="8" t="str">
        <f t="shared" ca="1" si="84"/>
        <v>-</v>
      </c>
      <c r="AD151" s="8" t="str">
        <f t="shared" ca="1" si="84"/>
        <v>-</v>
      </c>
      <c r="AE151" s="8" t="str">
        <f t="shared" ca="1" si="84"/>
        <v>-</v>
      </c>
      <c r="AF151" s="8" t="str">
        <f t="shared" ca="1" si="84"/>
        <v>-</v>
      </c>
      <c r="AG151" s="8" t="str">
        <f t="shared" ca="1" si="84"/>
        <v>-</v>
      </c>
      <c r="AH151" s="8" t="str">
        <f t="shared" ca="1" si="84"/>
        <v>-</v>
      </c>
      <c r="AI151" s="8" t="str">
        <f t="shared" ca="1" si="84"/>
        <v>-</v>
      </c>
    </row>
    <row r="152" spans="1:35" x14ac:dyDescent="0.35">
      <c r="A152" s="5" t="s">
        <v>81</v>
      </c>
      <c r="B152" s="5" t="s">
        <v>90</v>
      </c>
      <c r="C152" s="11" t="str">
        <f t="shared" si="80"/>
        <v>BNA_dec22!</v>
      </c>
      <c r="D152" s="5" t="str">
        <f t="shared" si="57"/>
        <v>marche_gayeriBNA_dec22!</v>
      </c>
      <c r="E152" s="11">
        <f t="shared" si="81"/>
        <v>44896</v>
      </c>
      <c r="G152" s="8" t="str">
        <f t="shared" ca="1" si="82"/>
        <v>-</v>
      </c>
      <c r="H152" s="8" t="str">
        <f t="shared" ca="1" si="82"/>
        <v>-</v>
      </c>
      <c r="I152" s="8" t="str">
        <f t="shared" ca="1" si="82"/>
        <v>-</v>
      </c>
      <c r="J152" s="8" t="str">
        <f t="shared" ca="1" si="82"/>
        <v>-</v>
      </c>
      <c r="K152" s="8" t="str">
        <f t="shared" ca="1" si="82"/>
        <v>-</v>
      </c>
      <c r="L152" s="8" t="str">
        <f t="shared" ca="1" si="82"/>
        <v>-</v>
      </c>
      <c r="M152" s="8" t="str">
        <f t="shared" ca="1" si="82"/>
        <v>-</v>
      </c>
      <c r="N152" s="8" t="str">
        <f t="shared" ca="1" si="82"/>
        <v>-</v>
      </c>
      <c r="O152" s="8" t="str">
        <f t="shared" ca="1" si="82"/>
        <v>-</v>
      </c>
      <c r="P152" s="8" t="str">
        <f t="shared" ca="1" si="82"/>
        <v>-</v>
      </c>
      <c r="Q152" s="8" t="str">
        <f t="shared" ca="1" si="83"/>
        <v>-</v>
      </c>
      <c r="R152" s="8" t="str">
        <f t="shared" ca="1" si="83"/>
        <v>-</v>
      </c>
      <c r="S152" s="8" t="str">
        <f t="shared" ca="1" si="83"/>
        <v>-</v>
      </c>
      <c r="T152" s="8" t="str">
        <f t="shared" ca="1" si="83"/>
        <v>-</v>
      </c>
      <c r="U152" s="8" t="str">
        <f t="shared" ca="1" si="83"/>
        <v>-</v>
      </c>
      <c r="V152" s="8" t="str">
        <f t="shared" ca="1" si="83"/>
        <v>-</v>
      </c>
      <c r="W152" s="8" t="str">
        <f t="shared" ca="1" si="83"/>
        <v>-</v>
      </c>
      <c r="X152" s="8" t="str">
        <f t="shared" ca="1" si="83"/>
        <v>-</v>
      </c>
      <c r="Y152" s="8" t="str">
        <f t="shared" ca="1" si="83"/>
        <v>-</v>
      </c>
      <c r="Z152" s="8" t="str">
        <f t="shared" ca="1" si="83"/>
        <v>-</v>
      </c>
      <c r="AA152" s="8" t="str">
        <f t="shared" ca="1" si="84"/>
        <v>-</v>
      </c>
      <c r="AB152" s="8" t="str">
        <f t="shared" ca="1" si="84"/>
        <v>-</v>
      </c>
      <c r="AC152" s="8" t="str">
        <f t="shared" ca="1" si="84"/>
        <v>-</v>
      </c>
      <c r="AD152" s="8" t="str">
        <f t="shared" ca="1" si="84"/>
        <v>-</v>
      </c>
      <c r="AE152" s="8" t="str">
        <f t="shared" ca="1" si="84"/>
        <v>-</v>
      </c>
      <c r="AF152" s="8" t="str">
        <f t="shared" ca="1" si="84"/>
        <v>-</v>
      </c>
      <c r="AG152" s="8" t="str">
        <f t="shared" ca="1" si="84"/>
        <v>-</v>
      </c>
      <c r="AH152" s="8" t="str">
        <f t="shared" ca="1" si="84"/>
        <v>-</v>
      </c>
      <c r="AI152" s="8" t="str">
        <f t="shared" ca="1" si="84"/>
        <v>-</v>
      </c>
    </row>
    <row r="153" spans="1:35" x14ac:dyDescent="0.35">
      <c r="A153" s="5" t="s">
        <v>81</v>
      </c>
      <c r="B153" s="5" t="s">
        <v>90</v>
      </c>
      <c r="C153" s="11" t="str">
        <f t="shared" si="80"/>
        <v>BNA_jan23!</v>
      </c>
      <c r="D153" s="5" t="str">
        <f t="shared" si="57"/>
        <v>marche_gayeriBNA_jan23!</v>
      </c>
      <c r="E153" s="11">
        <f t="shared" si="81"/>
        <v>44927</v>
      </c>
      <c r="G153" s="8" t="str">
        <f t="shared" ca="1" si="82"/>
        <v>-</v>
      </c>
      <c r="H153" s="8" t="str">
        <f t="shared" ca="1" si="82"/>
        <v>-</v>
      </c>
      <c r="I153" s="8" t="str">
        <f t="shared" ca="1" si="82"/>
        <v>-</v>
      </c>
      <c r="J153" s="8" t="str">
        <f t="shared" ca="1" si="82"/>
        <v>-</v>
      </c>
      <c r="K153" s="8" t="str">
        <f t="shared" ca="1" si="82"/>
        <v>-</v>
      </c>
      <c r="L153" s="8" t="str">
        <f t="shared" ca="1" si="82"/>
        <v>-</v>
      </c>
      <c r="M153" s="8" t="str">
        <f t="shared" ca="1" si="82"/>
        <v>-</v>
      </c>
      <c r="N153" s="8" t="str">
        <f t="shared" ca="1" si="82"/>
        <v>-</v>
      </c>
      <c r="O153" s="8" t="str">
        <f t="shared" ca="1" si="82"/>
        <v>-</v>
      </c>
      <c r="P153" s="8" t="str">
        <f t="shared" ca="1" si="82"/>
        <v>-</v>
      </c>
      <c r="Q153" s="8" t="str">
        <f t="shared" ca="1" si="83"/>
        <v>-</v>
      </c>
      <c r="R153" s="8" t="str">
        <f t="shared" ca="1" si="83"/>
        <v>-</v>
      </c>
      <c r="S153" s="8" t="str">
        <f t="shared" ca="1" si="83"/>
        <v>-</v>
      </c>
      <c r="T153" s="8" t="str">
        <f t="shared" ca="1" si="83"/>
        <v>-</v>
      </c>
      <c r="U153" s="8" t="str">
        <f t="shared" ca="1" si="83"/>
        <v>-</v>
      </c>
      <c r="V153" s="8" t="str">
        <f t="shared" ca="1" si="83"/>
        <v>-</v>
      </c>
      <c r="W153" s="8" t="str">
        <f t="shared" ca="1" si="83"/>
        <v>-</v>
      </c>
      <c r="X153" s="8" t="str">
        <f t="shared" ca="1" si="83"/>
        <v>-</v>
      </c>
      <c r="Y153" s="8" t="str">
        <f t="shared" ca="1" si="83"/>
        <v>-</v>
      </c>
      <c r="Z153" s="8" t="str">
        <f t="shared" ca="1" si="83"/>
        <v>-</v>
      </c>
      <c r="AA153" s="8" t="str">
        <f t="shared" ca="1" si="84"/>
        <v>-</v>
      </c>
      <c r="AB153" s="8" t="str">
        <f t="shared" ca="1" si="84"/>
        <v>-</v>
      </c>
      <c r="AC153" s="8" t="str">
        <f t="shared" ca="1" si="84"/>
        <v>-</v>
      </c>
      <c r="AD153" s="8" t="str">
        <f t="shared" ca="1" si="84"/>
        <v>-</v>
      </c>
      <c r="AE153" s="8" t="str">
        <f t="shared" ca="1" si="84"/>
        <v>-</v>
      </c>
      <c r="AF153" s="8" t="str">
        <f t="shared" ca="1" si="84"/>
        <v>-</v>
      </c>
      <c r="AG153" s="8" t="str">
        <f t="shared" ca="1" si="84"/>
        <v>-</v>
      </c>
      <c r="AH153" s="8" t="str">
        <f t="shared" ca="1" si="84"/>
        <v>-</v>
      </c>
      <c r="AI153" s="8" t="str">
        <f t="shared" ca="1" si="84"/>
        <v>-</v>
      </c>
    </row>
    <row r="154" spans="1:35" x14ac:dyDescent="0.35">
      <c r="A154" s="5" t="s">
        <v>81</v>
      </c>
      <c r="B154" s="5" t="s">
        <v>90</v>
      </c>
      <c r="C154" s="11" t="str">
        <f t="shared" si="80"/>
        <v>BNA_fev23!</v>
      </c>
      <c r="D154" s="5" t="str">
        <f t="shared" si="57"/>
        <v>marche_gayeriBNA_fev23!</v>
      </c>
      <c r="E154" s="11">
        <f t="shared" si="81"/>
        <v>44958</v>
      </c>
      <c r="G154" s="8" t="str">
        <f t="shared" ca="1" si="82"/>
        <v>-</v>
      </c>
      <c r="H154" s="8" t="str">
        <f t="shared" ca="1" si="82"/>
        <v>-</v>
      </c>
      <c r="I154" s="8" t="str">
        <f t="shared" ca="1" si="82"/>
        <v>-</v>
      </c>
      <c r="J154" s="8" t="str">
        <f t="shared" ca="1" si="82"/>
        <v>-</v>
      </c>
      <c r="K154" s="8" t="str">
        <f t="shared" ca="1" si="82"/>
        <v>-</v>
      </c>
      <c r="L154" s="8" t="str">
        <f t="shared" ca="1" si="82"/>
        <v>-</v>
      </c>
      <c r="M154" s="8" t="str">
        <f t="shared" ca="1" si="82"/>
        <v>-</v>
      </c>
      <c r="N154" s="8" t="str">
        <f t="shared" ca="1" si="82"/>
        <v>-</v>
      </c>
      <c r="O154" s="8" t="str">
        <f t="shared" ca="1" si="82"/>
        <v>-</v>
      </c>
      <c r="P154" s="8" t="str">
        <f t="shared" ca="1" si="82"/>
        <v>-</v>
      </c>
      <c r="Q154" s="8" t="str">
        <f t="shared" ca="1" si="83"/>
        <v>-</v>
      </c>
      <c r="R154" s="8" t="str">
        <f t="shared" ca="1" si="83"/>
        <v>-</v>
      </c>
      <c r="S154" s="8" t="str">
        <f t="shared" ca="1" si="83"/>
        <v>-</v>
      </c>
      <c r="T154" s="8" t="str">
        <f t="shared" ca="1" si="83"/>
        <v>-</v>
      </c>
      <c r="U154" s="8" t="str">
        <f t="shared" ca="1" si="83"/>
        <v>-</v>
      </c>
      <c r="V154" s="8" t="str">
        <f t="shared" ca="1" si="83"/>
        <v>-</v>
      </c>
      <c r="W154" s="8" t="str">
        <f t="shared" ca="1" si="83"/>
        <v>-</v>
      </c>
      <c r="X154" s="8" t="str">
        <f t="shared" ca="1" si="83"/>
        <v>-</v>
      </c>
      <c r="Y154" s="8" t="str">
        <f t="shared" ca="1" si="83"/>
        <v>-</v>
      </c>
      <c r="Z154" s="8" t="str">
        <f t="shared" ca="1" si="83"/>
        <v>-</v>
      </c>
      <c r="AA154" s="8" t="str">
        <f t="shared" ca="1" si="84"/>
        <v>-</v>
      </c>
      <c r="AB154" s="8" t="str">
        <f t="shared" ca="1" si="84"/>
        <v>-</v>
      </c>
      <c r="AC154" s="8" t="str">
        <f t="shared" ca="1" si="84"/>
        <v>-</v>
      </c>
      <c r="AD154" s="8" t="str">
        <f t="shared" ca="1" si="84"/>
        <v>-</v>
      </c>
      <c r="AE154" s="8" t="str">
        <f t="shared" ca="1" si="84"/>
        <v>-</v>
      </c>
      <c r="AF154" s="8" t="str">
        <f t="shared" ca="1" si="84"/>
        <v>-</v>
      </c>
      <c r="AG154" s="8" t="str">
        <f t="shared" ca="1" si="84"/>
        <v>-</v>
      </c>
      <c r="AH154" s="8" t="str">
        <f t="shared" ca="1" si="84"/>
        <v>-</v>
      </c>
      <c r="AI154" s="8" t="str">
        <f t="shared" ca="1" si="84"/>
        <v>-</v>
      </c>
    </row>
    <row r="155" spans="1:35" x14ac:dyDescent="0.35">
      <c r="A155" s="5" t="s">
        <v>81</v>
      </c>
      <c r="B155" s="5" t="s">
        <v>90</v>
      </c>
      <c r="C155" s="11" t="str">
        <f t="shared" si="80"/>
        <v>BNA_mar23!</v>
      </c>
      <c r="D155" s="5" t="str">
        <f t="shared" si="57"/>
        <v>marche_gayeriBNA_mar23!</v>
      </c>
      <c r="E155" s="11">
        <f t="shared" si="81"/>
        <v>44986</v>
      </c>
      <c r="G155" s="8" t="str">
        <f t="shared" ca="1" si="82"/>
        <v>-</v>
      </c>
      <c r="H155" s="8" t="str">
        <f t="shared" ca="1" si="82"/>
        <v>-</v>
      </c>
      <c r="I155" s="8" t="str">
        <f t="shared" ca="1" si="82"/>
        <v>-</v>
      </c>
      <c r="J155" s="8" t="str">
        <f t="shared" ca="1" si="82"/>
        <v>-</v>
      </c>
      <c r="K155" s="8" t="str">
        <f t="shared" ca="1" si="82"/>
        <v>-</v>
      </c>
      <c r="L155" s="8" t="str">
        <f t="shared" ca="1" si="82"/>
        <v>-</v>
      </c>
      <c r="M155" s="8" t="str">
        <f t="shared" ca="1" si="82"/>
        <v>-</v>
      </c>
      <c r="N155" s="8" t="str">
        <f t="shared" ca="1" si="82"/>
        <v>-</v>
      </c>
      <c r="O155" s="8" t="str">
        <f t="shared" ca="1" si="82"/>
        <v>-</v>
      </c>
      <c r="P155" s="8" t="str">
        <f t="shared" ca="1" si="82"/>
        <v>-</v>
      </c>
      <c r="Q155" s="8" t="str">
        <f t="shared" ca="1" si="83"/>
        <v>-</v>
      </c>
      <c r="R155" s="8" t="str">
        <f t="shared" ca="1" si="83"/>
        <v>-</v>
      </c>
      <c r="S155" s="8" t="str">
        <f t="shared" ca="1" si="83"/>
        <v>-</v>
      </c>
      <c r="T155" s="8" t="str">
        <f t="shared" ca="1" si="83"/>
        <v>-</v>
      </c>
      <c r="U155" s="8" t="str">
        <f t="shared" ca="1" si="83"/>
        <v>-</v>
      </c>
      <c r="V155" s="8" t="str">
        <f t="shared" ca="1" si="83"/>
        <v>-</v>
      </c>
      <c r="W155" s="8" t="str">
        <f t="shared" ca="1" si="83"/>
        <v>-</v>
      </c>
      <c r="X155" s="8" t="str">
        <f t="shared" ca="1" si="83"/>
        <v>-</v>
      </c>
      <c r="Y155" s="8" t="str">
        <f t="shared" ca="1" si="83"/>
        <v>-</v>
      </c>
      <c r="Z155" s="8" t="str">
        <f t="shared" ca="1" si="83"/>
        <v>-</v>
      </c>
      <c r="AA155" s="8" t="str">
        <f t="shared" ca="1" si="84"/>
        <v>-</v>
      </c>
      <c r="AB155" s="8" t="str">
        <f t="shared" ca="1" si="84"/>
        <v>-</v>
      </c>
      <c r="AC155" s="8" t="str">
        <f t="shared" ca="1" si="84"/>
        <v>-</v>
      </c>
      <c r="AD155" s="8" t="str">
        <f t="shared" ca="1" si="84"/>
        <v>-</v>
      </c>
      <c r="AE155" s="8" t="str">
        <f t="shared" ca="1" si="84"/>
        <v>-</v>
      </c>
      <c r="AF155" s="8" t="str">
        <f t="shared" ca="1" si="84"/>
        <v>-</v>
      </c>
      <c r="AG155" s="8" t="str">
        <f t="shared" ca="1" si="84"/>
        <v>-</v>
      </c>
      <c r="AH155" s="8" t="str">
        <f t="shared" ca="1" si="84"/>
        <v>-</v>
      </c>
      <c r="AI155" s="8" t="str">
        <f t="shared" ca="1" si="84"/>
        <v>-</v>
      </c>
    </row>
    <row r="156" spans="1:35" x14ac:dyDescent="0.35">
      <c r="A156" s="5" t="s">
        <v>81</v>
      </c>
      <c r="B156" s="5" t="s">
        <v>90</v>
      </c>
      <c r="C156" s="11" t="str">
        <f t="shared" si="80"/>
        <v>BNA_avr23!</v>
      </c>
      <c r="D156" s="5" t="str">
        <f t="shared" si="57"/>
        <v>marche_gayeriBNA_avr23!</v>
      </c>
      <c r="E156" s="11">
        <f t="shared" si="81"/>
        <v>45017</v>
      </c>
      <c r="G156" s="8" t="str">
        <f t="shared" ca="1" si="82"/>
        <v>-</v>
      </c>
      <c r="H156" s="8" t="str">
        <f t="shared" ca="1" si="82"/>
        <v>-</v>
      </c>
      <c r="I156" s="8" t="str">
        <f t="shared" ca="1" si="82"/>
        <v>-</v>
      </c>
      <c r="J156" s="8" t="str">
        <f t="shared" ca="1" si="82"/>
        <v>-</v>
      </c>
      <c r="K156" s="8" t="str">
        <f t="shared" ca="1" si="82"/>
        <v>-</v>
      </c>
      <c r="L156" s="8" t="str">
        <f t="shared" ca="1" si="82"/>
        <v>-</v>
      </c>
      <c r="M156" s="8" t="str">
        <f t="shared" ca="1" si="82"/>
        <v>-</v>
      </c>
      <c r="N156" s="8" t="str">
        <f t="shared" ca="1" si="82"/>
        <v>-</v>
      </c>
      <c r="O156" s="8" t="str">
        <f t="shared" ca="1" si="82"/>
        <v>-</v>
      </c>
      <c r="P156" s="8" t="str">
        <f t="shared" ca="1" si="82"/>
        <v>-</v>
      </c>
      <c r="Q156" s="8" t="str">
        <f t="shared" ca="1" si="83"/>
        <v>-</v>
      </c>
      <c r="R156" s="8" t="str">
        <f t="shared" ca="1" si="83"/>
        <v>-</v>
      </c>
      <c r="S156" s="8" t="str">
        <f t="shared" ca="1" si="83"/>
        <v>-</v>
      </c>
      <c r="T156" s="8" t="str">
        <f t="shared" ca="1" si="83"/>
        <v>-</v>
      </c>
      <c r="U156" s="8" t="str">
        <f t="shared" ca="1" si="83"/>
        <v>-</v>
      </c>
      <c r="V156" s="8" t="str">
        <f t="shared" ca="1" si="83"/>
        <v>-</v>
      </c>
      <c r="W156" s="8" t="str">
        <f t="shared" ca="1" si="83"/>
        <v>-</v>
      </c>
      <c r="X156" s="8" t="str">
        <f t="shared" ca="1" si="83"/>
        <v>-</v>
      </c>
      <c r="Y156" s="8" t="str">
        <f t="shared" ca="1" si="83"/>
        <v>-</v>
      </c>
      <c r="Z156" s="8" t="str">
        <f t="shared" ca="1" si="83"/>
        <v>-</v>
      </c>
      <c r="AA156" s="8" t="str">
        <f t="shared" ca="1" si="84"/>
        <v>-</v>
      </c>
      <c r="AB156" s="8" t="str">
        <f t="shared" ca="1" si="84"/>
        <v>-</v>
      </c>
      <c r="AC156" s="8" t="str">
        <f t="shared" ca="1" si="84"/>
        <v>-</v>
      </c>
      <c r="AD156" s="8" t="str">
        <f t="shared" ca="1" si="84"/>
        <v>-</v>
      </c>
      <c r="AE156" s="8" t="str">
        <f t="shared" ca="1" si="84"/>
        <v>-</v>
      </c>
      <c r="AF156" s="8" t="str">
        <f t="shared" ca="1" si="84"/>
        <v>-</v>
      </c>
      <c r="AG156" s="8" t="str">
        <f t="shared" ca="1" si="84"/>
        <v>-</v>
      </c>
      <c r="AH156" s="8" t="str">
        <f t="shared" ca="1" si="84"/>
        <v>-</v>
      </c>
      <c r="AI156" s="8" t="str">
        <f t="shared" ca="1" si="84"/>
        <v>-</v>
      </c>
    </row>
    <row r="157" spans="1:35" x14ac:dyDescent="0.35">
      <c r="A157" s="5" t="s">
        <v>81</v>
      </c>
      <c r="B157" s="5" t="s">
        <v>90</v>
      </c>
      <c r="C157" s="11" t="str">
        <f t="shared" si="80"/>
        <v>BNA_mai23!</v>
      </c>
      <c r="D157" s="5" t="str">
        <f t="shared" si="57"/>
        <v>marche_gayeriBNA_mai23!</v>
      </c>
      <c r="E157" s="11">
        <f t="shared" si="81"/>
        <v>45047</v>
      </c>
      <c r="G157" s="8">
        <f t="shared" ca="1" si="82"/>
        <v>1000</v>
      </c>
      <c r="H157" s="8" t="str">
        <f t="shared" ca="1" si="82"/>
        <v>MC</v>
      </c>
      <c r="I157" s="8" t="str">
        <f t="shared" ca="1" si="82"/>
        <v>MC</v>
      </c>
      <c r="J157" s="8">
        <f t="shared" ca="1" si="82"/>
        <v>600</v>
      </c>
      <c r="K157" s="8">
        <f t="shared" ca="1" si="82"/>
        <v>500</v>
      </c>
      <c r="L157" s="8">
        <f t="shared" ca="1" si="82"/>
        <v>7500</v>
      </c>
      <c r="M157" s="8">
        <f t="shared" ca="1" si="82"/>
        <v>12500</v>
      </c>
      <c r="N157" s="8" t="str">
        <f t="shared" ca="1" si="82"/>
        <v>MC</v>
      </c>
      <c r="O157" s="8">
        <f t="shared" ca="1" si="82"/>
        <v>5000</v>
      </c>
      <c r="P157" s="8" t="str">
        <f t="shared" ca="1" si="82"/>
        <v>MC</v>
      </c>
      <c r="Q157" s="8" t="str">
        <f t="shared" ca="1" si="83"/>
        <v>MC</v>
      </c>
      <c r="R157" s="8" t="str">
        <f t="shared" ca="1" si="83"/>
        <v>MC</v>
      </c>
      <c r="S157" s="8" t="str">
        <f t="shared" ca="1" si="83"/>
        <v>MC</v>
      </c>
      <c r="T157" s="8" t="str">
        <f t="shared" ca="1" si="83"/>
        <v>MC</v>
      </c>
      <c r="U157" s="8" t="str">
        <f t="shared" ca="1" si="83"/>
        <v>MC</v>
      </c>
      <c r="V157" s="8" t="str">
        <f t="shared" ca="1" si="83"/>
        <v>MC</v>
      </c>
      <c r="W157" s="8">
        <f t="shared" ca="1" si="83"/>
        <v>500</v>
      </c>
      <c r="X157" s="8">
        <f t="shared" ca="1" si="83"/>
        <v>175</v>
      </c>
      <c r="Y157" s="8" t="str">
        <f t="shared" ca="1" si="83"/>
        <v>MC</v>
      </c>
      <c r="Z157" s="8" t="str">
        <f t="shared" ca="1" si="83"/>
        <v>MC</v>
      </c>
      <c r="AA157" s="8" t="str">
        <f t="shared" ca="1" si="84"/>
        <v>MC</v>
      </c>
      <c r="AB157" s="8" t="str">
        <f t="shared" ca="1" si="84"/>
        <v>MC</v>
      </c>
      <c r="AC157" s="8">
        <f t="shared" ca="1" si="84"/>
        <v>3000</v>
      </c>
      <c r="AD157" s="8">
        <f t="shared" ca="1" si="84"/>
        <v>2375</v>
      </c>
      <c r="AE157" s="8" t="str">
        <f t="shared" ca="1" si="84"/>
        <v>MC</v>
      </c>
      <c r="AF157" s="8">
        <f t="shared" ca="1" si="84"/>
        <v>2000</v>
      </c>
      <c r="AG157" s="8">
        <f t="shared" ca="1" si="84"/>
        <v>1500</v>
      </c>
      <c r="AH157" s="8">
        <f t="shared" ca="1" si="84"/>
        <v>325</v>
      </c>
      <c r="AI157" s="8" t="str">
        <f t="shared" ca="1" si="84"/>
        <v>MC</v>
      </c>
    </row>
    <row r="158" spans="1:35" x14ac:dyDescent="0.35">
      <c r="A158" s="5" t="s">
        <v>81</v>
      </c>
      <c r="B158" s="5" t="s">
        <v>90</v>
      </c>
      <c r="C158" s="11" t="str">
        <f t="shared" si="80"/>
        <v>BNA_juin23!</v>
      </c>
      <c r="D158" s="5" t="str">
        <f t="shared" si="57"/>
        <v>marche_gayeriBNA_juin23!</v>
      </c>
      <c r="E158" s="11">
        <f t="shared" si="81"/>
        <v>45078</v>
      </c>
      <c r="G158" s="8">
        <f t="shared" ca="1" si="82"/>
        <v>1250</v>
      </c>
      <c r="H158" s="8" t="str">
        <f t="shared" ca="1" si="82"/>
        <v>MC</v>
      </c>
      <c r="I158" s="8" t="str">
        <f t="shared" ca="1" si="82"/>
        <v>MC</v>
      </c>
      <c r="J158" s="8" t="str">
        <f t="shared" ca="1" si="82"/>
        <v>MC</v>
      </c>
      <c r="K158" s="8">
        <f t="shared" ca="1" si="82"/>
        <v>500</v>
      </c>
      <c r="L158" s="8">
        <f t="shared" ca="1" si="82"/>
        <v>10000</v>
      </c>
      <c r="M158" s="8">
        <f t="shared" ca="1" si="82"/>
        <v>12500</v>
      </c>
      <c r="N158" s="8">
        <f t="shared" ca="1" si="82"/>
        <v>5000</v>
      </c>
      <c r="O158" s="8">
        <f t="shared" ca="1" si="82"/>
        <v>5000</v>
      </c>
      <c r="P158" s="8" t="str">
        <f t="shared" ca="1" si="82"/>
        <v>MC</v>
      </c>
      <c r="Q158" s="8" t="str">
        <f t="shared" ca="1" si="83"/>
        <v>MC</v>
      </c>
      <c r="R158" s="8" t="str">
        <f t="shared" ca="1" si="83"/>
        <v>MC</v>
      </c>
      <c r="S158" s="8" t="str">
        <f t="shared" ca="1" si="83"/>
        <v>MC</v>
      </c>
      <c r="T158" s="8" t="str">
        <f t="shared" ca="1" si="83"/>
        <v>MC</v>
      </c>
      <c r="U158" s="8">
        <f t="shared" ca="1" si="83"/>
        <v>7500</v>
      </c>
      <c r="V158" s="8">
        <f t="shared" ca="1" si="83"/>
        <v>5000</v>
      </c>
      <c r="W158" s="8">
        <f t="shared" ca="1" si="83"/>
        <v>750</v>
      </c>
      <c r="X158" s="8">
        <f t="shared" ca="1" si="83"/>
        <v>150</v>
      </c>
      <c r="Y158" s="8" t="str">
        <f t="shared" ca="1" si="83"/>
        <v>MC</v>
      </c>
      <c r="Z158" s="8" t="str">
        <f t="shared" ca="1" si="83"/>
        <v>MC</v>
      </c>
      <c r="AA158" s="8" t="str">
        <f t="shared" ca="1" si="84"/>
        <v>MC</v>
      </c>
      <c r="AB158" s="8">
        <f t="shared" ca="1" si="84"/>
        <v>2000</v>
      </c>
      <c r="AC158" s="8">
        <f t="shared" ca="1" si="84"/>
        <v>3000</v>
      </c>
      <c r="AD158" s="8">
        <f t="shared" ca="1" si="84"/>
        <v>2000</v>
      </c>
      <c r="AE158" s="8">
        <f t="shared" ca="1" si="84"/>
        <v>2000</v>
      </c>
      <c r="AF158" s="8">
        <f t="shared" ca="1" si="84"/>
        <v>2000</v>
      </c>
      <c r="AG158" s="8" t="str">
        <f t="shared" ca="1" si="84"/>
        <v>MC</v>
      </c>
      <c r="AH158" s="8">
        <f t="shared" ca="1" si="84"/>
        <v>325</v>
      </c>
      <c r="AI158" s="8" t="str">
        <f t="shared" ca="1" si="84"/>
        <v>MC</v>
      </c>
    </row>
    <row r="159" spans="1:35" x14ac:dyDescent="0.35">
      <c r="A159" s="5" t="str">
        <f>A158</f>
        <v>est</v>
      </c>
      <c r="B159" s="5" t="str">
        <f>B158</f>
        <v>marche_gayeri</v>
      </c>
      <c r="C159" s="11" t="str">
        <f t="shared" ref="C159:C164" si="85">C143</f>
        <v>BNA_juil23!</v>
      </c>
      <c r="D159" s="5" t="str">
        <f t="shared" si="57"/>
        <v>marche_gayeriBNA_juil23!</v>
      </c>
      <c r="E159" s="11">
        <f t="shared" ref="E159:E164" si="86">EDATE(E158,1)</f>
        <v>45108</v>
      </c>
      <c r="G159" s="8">
        <f t="shared" ca="1" si="82"/>
        <v>1000</v>
      </c>
      <c r="H159" s="8" t="str">
        <f t="shared" ca="1" si="82"/>
        <v>MC</v>
      </c>
      <c r="I159" s="8" t="str">
        <f t="shared" ca="1" si="82"/>
        <v>MC</v>
      </c>
      <c r="J159" s="8" t="str">
        <f t="shared" ca="1" si="82"/>
        <v>MC</v>
      </c>
      <c r="K159" s="8">
        <f t="shared" ca="1" si="82"/>
        <v>500</v>
      </c>
      <c r="L159" s="8">
        <f t="shared" ca="1" si="82"/>
        <v>5000</v>
      </c>
      <c r="M159" s="8">
        <f t="shared" ca="1" si="82"/>
        <v>6000</v>
      </c>
      <c r="N159" s="8">
        <f t="shared" ca="1" si="82"/>
        <v>5000</v>
      </c>
      <c r="O159" s="8">
        <f t="shared" ca="1" si="82"/>
        <v>5000</v>
      </c>
      <c r="P159" s="8" t="str">
        <f t="shared" ca="1" si="82"/>
        <v>MC</v>
      </c>
      <c r="Q159" s="8" t="str">
        <f t="shared" ca="1" si="83"/>
        <v>MC</v>
      </c>
      <c r="R159" s="8" t="str">
        <f t="shared" ca="1" si="83"/>
        <v>MC</v>
      </c>
      <c r="S159" s="8" t="str">
        <f t="shared" ca="1" si="83"/>
        <v>MC</v>
      </c>
      <c r="T159" s="8" t="str">
        <f t="shared" ca="1" si="83"/>
        <v>MC</v>
      </c>
      <c r="U159" s="8" t="str">
        <f t="shared" ca="1" si="83"/>
        <v>MC</v>
      </c>
      <c r="V159" s="8" t="str">
        <f t="shared" ca="1" si="83"/>
        <v>MC</v>
      </c>
      <c r="W159" s="8" t="str">
        <f t="shared" ca="1" si="83"/>
        <v>MC</v>
      </c>
      <c r="X159" s="8">
        <f t="shared" ca="1" si="83"/>
        <v>150</v>
      </c>
      <c r="Y159" s="8" t="str">
        <f t="shared" ca="1" si="83"/>
        <v>MC</v>
      </c>
      <c r="Z159" s="8" t="str">
        <f t="shared" ca="1" si="83"/>
        <v>MC</v>
      </c>
      <c r="AA159" s="8" t="str">
        <f t="shared" ca="1" si="84"/>
        <v>MC</v>
      </c>
      <c r="AB159" s="8">
        <f t="shared" ca="1" si="84"/>
        <v>2000</v>
      </c>
      <c r="AC159" s="8">
        <f t="shared" ca="1" si="84"/>
        <v>3000</v>
      </c>
      <c r="AD159" s="8">
        <f t="shared" ca="1" si="84"/>
        <v>2000</v>
      </c>
      <c r="AE159" s="8">
        <f t="shared" ca="1" si="84"/>
        <v>2000</v>
      </c>
      <c r="AF159" s="8">
        <f t="shared" ca="1" si="84"/>
        <v>2000</v>
      </c>
      <c r="AG159" s="8" t="str">
        <f t="shared" ca="1" si="84"/>
        <v>MC</v>
      </c>
      <c r="AH159" s="8">
        <f t="shared" ca="1" si="84"/>
        <v>300</v>
      </c>
      <c r="AI159" s="8" t="str">
        <f t="shared" ca="1" si="84"/>
        <v>MC</v>
      </c>
    </row>
    <row r="160" spans="1:35" x14ac:dyDescent="0.35">
      <c r="A160" s="5" t="str">
        <f t="shared" ref="A160:A164" si="87">A159</f>
        <v>est</v>
      </c>
      <c r="B160" s="5" t="str">
        <f t="shared" ref="B160:B164" si="88">B159</f>
        <v>marche_gayeri</v>
      </c>
      <c r="C160" s="11" t="str">
        <f t="shared" si="85"/>
        <v>BNA_aout23!</v>
      </c>
      <c r="D160" s="5" t="str">
        <f t="shared" si="57"/>
        <v>marche_gayeriBNA_aout23!</v>
      </c>
      <c r="E160" s="11">
        <f t="shared" si="86"/>
        <v>45139</v>
      </c>
      <c r="G160" s="8">
        <f t="shared" ca="1" si="82"/>
        <v>1250</v>
      </c>
      <c r="H160" s="8" t="str">
        <f t="shared" ca="1" si="82"/>
        <v>MC</v>
      </c>
      <c r="I160" s="8" t="str">
        <f t="shared" ca="1" si="82"/>
        <v>MC</v>
      </c>
      <c r="J160" s="8" t="str">
        <f t="shared" ca="1" si="82"/>
        <v>MC</v>
      </c>
      <c r="K160" s="8">
        <f t="shared" ca="1" si="82"/>
        <v>500</v>
      </c>
      <c r="L160" s="8" t="str">
        <f t="shared" ca="1" si="82"/>
        <v>MC</v>
      </c>
      <c r="M160" s="8" t="str">
        <f t="shared" ca="1" si="82"/>
        <v>MC</v>
      </c>
      <c r="N160" s="8" t="str">
        <f t="shared" ca="1" si="82"/>
        <v>MC</v>
      </c>
      <c r="O160" s="8" t="str">
        <f t="shared" ca="1" si="82"/>
        <v>MC</v>
      </c>
      <c r="P160" s="8" t="str">
        <f t="shared" ca="1" si="82"/>
        <v>MC</v>
      </c>
      <c r="Q160" s="8" t="str">
        <f t="shared" ca="1" si="83"/>
        <v>MC</v>
      </c>
      <c r="R160" s="8" t="str">
        <f t="shared" ca="1" si="83"/>
        <v>MC</v>
      </c>
      <c r="S160" s="8" t="str">
        <f t="shared" ca="1" si="83"/>
        <v>MC</v>
      </c>
      <c r="T160" s="8" t="str">
        <f t="shared" ca="1" si="83"/>
        <v>MC</v>
      </c>
      <c r="U160" s="8" t="str">
        <f t="shared" ca="1" si="83"/>
        <v>MC</v>
      </c>
      <c r="V160" s="8" t="str">
        <f t="shared" ca="1" si="83"/>
        <v>MC</v>
      </c>
      <c r="W160" s="8" t="str">
        <f t="shared" ca="1" si="83"/>
        <v>MC</v>
      </c>
      <c r="X160" s="8">
        <f t="shared" ca="1" si="83"/>
        <v>150</v>
      </c>
      <c r="Y160" s="8" t="str">
        <f t="shared" ca="1" si="83"/>
        <v>MC</v>
      </c>
      <c r="Z160" s="8" t="str">
        <f t="shared" ca="1" si="83"/>
        <v>MC</v>
      </c>
      <c r="AA160" s="8" t="str">
        <f t="shared" ca="1" si="84"/>
        <v>MC</v>
      </c>
      <c r="AB160" s="8">
        <f t="shared" ca="1" si="84"/>
        <v>2000</v>
      </c>
      <c r="AC160" s="8">
        <f t="shared" ca="1" si="84"/>
        <v>3000</v>
      </c>
      <c r="AD160" s="8">
        <f t="shared" ca="1" si="84"/>
        <v>2000</v>
      </c>
      <c r="AE160" s="8">
        <f t="shared" ca="1" si="84"/>
        <v>2000</v>
      </c>
      <c r="AF160" s="8">
        <f t="shared" ca="1" si="84"/>
        <v>1875</v>
      </c>
      <c r="AG160" s="8" t="str">
        <f t="shared" ca="1" si="84"/>
        <v>MC</v>
      </c>
      <c r="AH160" s="8">
        <f t="shared" ca="1" si="84"/>
        <v>300</v>
      </c>
      <c r="AI160" s="8" t="str">
        <f t="shared" ca="1" si="84"/>
        <v>MC</v>
      </c>
    </row>
    <row r="161" spans="1:35" x14ac:dyDescent="0.35">
      <c r="A161" s="5" t="str">
        <f t="shared" si="87"/>
        <v>est</v>
      </c>
      <c r="B161" s="5" t="str">
        <f t="shared" si="88"/>
        <v>marche_gayeri</v>
      </c>
      <c r="C161" s="11" t="str">
        <f t="shared" si="85"/>
        <v>BNA_sept23!</v>
      </c>
      <c r="D161" s="5" t="str">
        <f t="shared" si="57"/>
        <v>marche_gayeriBNA_sept23!</v>
      </c>
      <c r="E161" s="11">
        <f t="shared" si="86"/>
        <v>45170</v>
      </c>
      <c r="G161" s="8" t="str">
        <f t="shared" ca="1" si="82"/>
        <v/>
      </c>
      <c r="H161" s="8" t="str">
        <f t="shared" ca="1" si="82"/>
        <v/>
      </c>
      <c r="I161" s="8" t="str">
        <f t="shared" ca="1" si="82"/>
        <v/>
      </c>
      <c r="J161" s="8" t="str">
        <f t="shared" ca="1" si="82"/>
        <v/>
      </c>
      <c r="K161" s="8" t="str">
        <f t="shared" ca="1" si="82"/>
        <v/>
      </c>
      <c r="L161" s="8" t="str">
        <f t="shared" ca="1" si="82"/>
        <v/>
      </c>
      <c r="M161" s="8" t="str">
        <f t="shared" ca="1" si="82"/>
        <v/>
      </c>
      <c r="N161" s="8" t="str">
        <f t="shared" ca="1" si="82"/>
        <v/>
      </c>
      <c r="O161" s="8" t="str">
        <f t="shared" ca="1" si="82"/>
        <v/>
      </c>
      <c r="P161" s="8" t="str">
        <f t="shared" ca="1" si="82"/>
        <v/>
      </c>
      <c r="Q161" s="8" t="str">
        <f t="shared" ca="1" si="83"/>
        <v/>
      </c>
      <c r="R161" s="8" t="str">
        <f t="shared" ca="1" si="83"/>
        <v/>
      </c>
      <c r="S161" s="8" t="str">
        <f t="shared" ca="1" si="83"/>
        <v/>
      </c>
      <c r="T161" s="8" t="str">
        <f t="shared" ca="1" si="83"/>
        <v/>
      </c>
      <c r="U161" s="8" t="str">
        <f t="shared" ca="1" si="83"/>
        <v/>
      </c>
      <c r="V161" s="8" t="str">
        <f t="shared" ca="1" si="83"/>
        <v/>
      </c>
      <c r="W161" s="8" t="str">
        <f t="shared" ca="1" si="83"/>
        <v/>
      </c>
      <c r="X161" s="8" t="str">
        <f t="shared" ca="1" si="83"/>
        <v/>
      </c>
      <c r="Y161" s="8" t="str">
        <f t="shared" ca="1" si="83"/>
        <v/>
      </c>
      <c r="Z161" s="8" t="str">
        <f t="shared" ca="1" si="83"/>
        <v/>
      </c>
      <c r="AA161" s="8" t="str">
        <f t="shared" ca="1" si="84"/>
        <v/>
      </c>
      <c r="AB161" s="8" t="str">
        <f t="shared" ca="1" si="84"/>
        <v/>
      </c>
      <c r="AC161" s="8" t="str">
        <f t="shared" ca="1" si="84"/>
        <v/>
      </c>
      <c r="AD161" s="8" t="str">
        <f t="shared" ca="1" si="84"/>
        <v/>
      </c>
      <c r="AE161" s="8" t="str">
        <f t="shared" ca="1" si="84"/>
        <v/>
      </c>
      <c r="AF161" s="8" t="str">
        <f t="shared" ca="1" si="84"/>
        <v/>
      </c>
      <c r="AG161" s="8" t="str">
        <f t="shared" ca="1" si="84"/>
        <v/>
      </c>
      <c r="AH161" s="8" t="str">
        <f t="shared" ca="1" si="84"/>
        <v/>
      </c>
      <c r="AI161" s="8" t="str">
        <f t="shared" ca="1" si="84"/>
        <v/>
      </c>
    </row>
    <row r="162" spans="1:35" x14ac:dyDescent="0.35">
      <c r="A162" s="5" t="str">
        <f t="shared" si="87"/>
        <v>est</v>
      </c>
      <c r="B162" s="5" t="str">
        <f t="shared" si="88"/>
        <v>marche_gayeri</v>
      </c>
      <c r="C162" s="11" t="str">
        <f t="shared" si="85"/>
        <v>BNA_oct23!</v>
      </c>
      <c r="D162" s="5" t="str">
        <f t="shared" si="57"/>
        <v>marche_gayeriBNA_oct23!</v>
      </c>
      <c r="E162" s="11">
        <f t="shared" si="86"/>
        <v>45200</v>
      </c>
      <c r="G162" s="8" t="str">
        <f t="shared" ca="1" si="82"/>
        <v/>
      </c>
      <c r="H162" s="8" t="str">
        <f t="shared" ca="1" si="82"/>
        <v/>
      </c>
      <c r="I162" s="8" t="str">
        <f t="shared" ca="1" si="82"/>
        <v/>
      </c>
      <c r="J162" s="8" t="str">
        <f t="shared" ca="1" si="82"/>
        <v/>
      </c>
      <c r="K162" s="8" t="str">
        <f t="shared" ca="1" si="82"/>
        <v/>
      </c>
      <c r="L162" s="8" t="str">
        <f t="shared" ca="1" si="82"/>
        <v/>
      </c>
      <c r="M162" s="8" t="str">
        <f t="shared" ca="1" si="82"/>
        <v/>
      </c>
      <c r="N162" s="8" t="str">
        <f t="shared" ca="1" si="82"/>
        <v/>
      </c>
      <c r="O162" s="8" t="str">
        <f t="shared" ca="1" si="82"/>
        <v/>
      </c>
      <c r="P162" s="8" t="str">
        <f t="shared" ca="1" si="82"/>
        <v/>
      </c>
      <c r="Q162" s="8" t="str">
        <f t="shared" ca="1" si="83"/>
        <v/>
      </c>
      <c r="R162" s="8" t="str">
        <f t="shared" ca="1" si="83"/>
        <v/>
      </c>
      <c r="S162" s="8" t="str">
        <f t="shared" ca="1" si="83"/>
        <v/>
      </c>
      <c r="T162" s="8" t="str">
        <f t="shared" ca="1" si="83"/>
        <v/>
      </c>
      <c r="U162" s="8" t="str">
        <f t="shared" ca="1" si="83"/>
        <v/>
      </c>
      <c r="V162" s="8" t="str">
        <f t="shared" ca="1" si="83"/>
        <v/>
      </c>
      <c r="W162" s="8" t="str">
        <f t="shared" ca="1" si="83"/>
        <v/>
      </c>
      <c r="X162" s="8" t="str">
        <f t="shared" ca="1" si="83"/>
        <v/>
      </c>
      <c r="Y162" s="8" t="str">
        <f t="shared" ca="1" si="83"/>
        <v/>
      </c>
      <c r="Z162" s="8" t="str">
        <f t="shared" ca="1" si="83"/>
        <v/>
      </c>
      <c r="AA162" s="8" t="str">
        <f t="shared" ca="1" si="84"/>
        <v/>
      </c>
      <c r="AB162" s="8" t="str">
        <f t="shared" ca="1" si="84"/>
        <v/>
      </c>
      <c r="AC162" s="8" t="str">
        <f t="shared" ca="1" si="84"/>
        <v/>
      </c>
      <c r="AD162" s="8" t="str">
        <f t="shared" ca="1" si="84"/>
        <v/>
      </c>
      <c r="AE162" s="8" t="str">
        <f t="shared" ca="1" si="84"/>
        <v/>
      </c>
      <c r="AF162" s="8" t="str">
        <f t="shared" ca="1" si="84"/>
        <v/>
      </c>
      <c r="AG162" s="8" t="str">
        <f t="shared" ca="1" si="84"/>
        <v/>
      </c>
      <c r="AH162" s="8" t="str">
        <f t="shared" ca="1" si="84"/>
        <v/>
      </c>
      <c r="AI162" s="8" t="str">
        <f t="shared" ca="1" si="84"/>
        <v/>
      </c>
    </row>
    <row r="163" spans="1:35" x14ac:dyDescent="0.35">
      <c r="A163" s="5" t="str">
        <f t="shared" si="87"/>
        <v>est</v>
      </c>
      <c r="B163" s="5" t="str">
        <f t="shared" si="88"/>
        <v>marche_gayeri</v>
      </c>
      <c r="C163" s="11" t="str">
        <f t="shared" si="85"/>
        <v>BNA_nov23!</v>
      </c>
      <c r="D163" s="5" t="str">
        <f t="shared" si="57"/>
        <v>marche_gayeriBNA_nov23!</v>
      </c>
      <c r="E163" s="11">
        <f t="shared" si="86"/>
        <v>45231</v>
      </c>
      <c r="G163" s="8" t="str">
        <f t="shared" ca="1" si="82"/>
        <v/>
      </c>
      <c r="H163" s="8" t="str">
        <f t="shared" ca="1" si="82"/>
        <v/>
      </c>
      <c r="I163" s="8" t="str">
        <f t="shared" ca="1" si="82"/>
        <v/>
      </c>
      <c r="J163" s="8" t="str">
        <f t="shared" ca="1" si="82"/>
        <v/>
      </c>
      <c r="K163" s="8" t="str">
        <f t="shared" ca="1" si="82"/>
        <v/>
      </c>
      <c r="L163" s="8" t="str">
        <f t="shared" ca="1" si="82"/>
        <v/>
      </c>
      <c r="M163" s="8" t="str">
        <f t="shared" ca="1" si="82"/>
        <v/>
      </c>
      <c r="N163" s="8" t="str">
        <f t="shared" ca="1" si="82"/>
        <v/>
      </c>
      <c r="O163" s="8" t="str">
        <f t="shared" ca="1" si="82"/>
        <v/>
      </c>
      <c r="P163" s="8" t="str">
        <f t="shared" ca="1" si="82"/>
        <v/>
      </c>
      <c r="Q163" s="8" t="str">
        <f t="shared" ca="1" si="83"/>
        <v/>
      </c>
      <c r="R163" s="8" t="str">
        <f t="shared" ca="1" si="83"/>
        <v/>
      </c>
      <c r="S163" s="8" t="str">
        <f t="shared" ca="1" si="83"/>
        <v/>
      </c>
      <c r="T163" s="8" t="str">
        <f t="shared" ca="1" si="83"/>
        <v/>
      </c>
      <c r="U163" s="8" t="str">
        <f t="shared" ca="1" si="83"/>
        <v/>
      </c>
      <c r="V163" s="8" t="str">
        <f t="shared" ca="1" si="83"/>
        <v/>
      </c>
      <c r="W163" s="8" t="str">
        <f t="shared" ca="1" si="83"/>
        <v/>
      </c>
      <c r="X163" s="8" t="str">
        <f t="shared" ca="1" si="83"/>
        <v/>
      </c>
      <c r="Y163" s="8" t="str">
        <f t="shared" ca="1" si="83"/>
        <v/>
      </c>
      <c r="Z163" s="8" t="str">
        <f t="shared" ca="1" si="83"/>
        <v/>
      </c>
      <c r="AA163" s="8" t="str">
        <f t="shared" ca="1" si="84"/>
        <v/>
      </c>
      <c r="AB163" s="8" t="str">
        <f t="shared" ca="1" si="84"/>
        <v/>
      </c>
      <c r="AC163" s="8" t="str">
        <f t="shared" ca="1" si="84"/>
        <v/>
      </c>
      <c r="AD163" s="8" t="str">
        <f t="shared" ca="1" si="84"/>
        <v/>
      </c>
      <c r="AE163" s="8" t="str">
        <f t="shared" ca="1" si="84"/>
        <v/>
      </c>
      <c r="AF163" s="8" t="str">
        <f t="shared" ca="1" si="84"/>
        <v/>
      </c>
      <c r="AG163" s="8" t="str">
        <f t="shared" ca="1" si="84"/>
        <v/>
      </c>
      <c r="AH163" s="8" t="str">
        <f t="shared" ca="1" si="84"/>
        <v/>
      </c>
      <c r="AI163" s="8" t="str">
        <f t="shared" ca="1" si="84"/>
        <v/>
      </c>
    </row>
    <row r="164" spans="1:35" x14ac:dyDescent="0.35">
      <c r="A164" s="5" t="str">
        <f t="shared" si="87"/>
        <v>est</v>
      </c>
      <c r="B164" s="5" t="str">
        <f t="shared" si="88"/>
        <v>marche_gayeri</v>
      </c>
      <c r="C164" s="11" t="str">
        <f t="shared" si="85"/>
        <v>BNA_dec23!</v>
      </c>
      <c r="D164" s="5" t="str">
        <f t="shared" si="57"/>
        <v>marche_gayeriBNA_dec23!</v>
      </c>
      <c r="E164" s="11">
        <f t="shared" si="86"/>
        <v>45261</v>
      </c>
      <c r="G164" s="8" t="str">
        <f t="shared" ca="1" si="82"/>
        <v/>
      </c>
      <c r="H164" s="8" t="str">
        <f t="shared" ca="1" si="82"/>
        <v/>
      </c>
      <c r="I164" s="8" t="str">
        <f t="shared" ca="1" si="82"/>
        <v/>
      </c>
      <c r="J164" s="8" t="str">
        <f t="shared" ca="1" si="82"/>
        <v/>
      </c>
      <c r="K164" s="8" t="str">
        <f t="shared" ca="1" si="82"/>
        <v/>
      </c>
      <c r="L164" s="8" t="str">
        <f t="shared" ca="1" si="82"/>
        <v/>
      </c>
      <c r="M164" s="8" t="str">
        <f t="shared" ca="1" si="82"/>
        <v/>
      </c>
      <c r="N164" s="8" t="str">
        <f t="shared" ca="1" si="82"/>
        <v/>
      </c>
      <c r="O164" s="8" t="str">
        <f t="shared" ca="1" si="82"/>
        <v/>
      </c>
      <c r="P164" s="8" t="str">
        <f t="shared" ca="1" si="82"/>
        <v/>
      </c>
      <c r="Q164" s="8" t="str">
        <f t="shared" ca="1" si="83"/>
        <v/>
      </c>
      <c r="R164" s="8" t="str">
        <f t="shared" ca="1" si="83"/>
        <v/>
      </c>
      <c r="S164" s="8" t="str">
        <f t="shared" ca="1" si="83"/>
        <v/>
      </c>
      <c r="T164" s="8" t="str">
        <f t="shared" ca="1" si="83"/>
        <v/>
      </c>
      <c r="U164" s="8" t="str">
        <f t="shared" ca="1" si="83"/>
        <v/>
      </c>
      <c r="V164" s="8" t="str">
        <f t="shared" ca="1" si="83"/>
        <v/>
      </c>
      <c r="W164" s="8" t="str">
        <f t="shared" ca="1" si="83"/>
        <v/>
      </c>
      <c r="X164" s="8" t="str">
        <f t="shared" ca="1" si="83"/>
        <v/>
      </c>
      <c r="Y164" s="8" t="str">
        <f t="shared" ca="1" si="83"/>
        <v/>
      </c>
      <c r="Z164" s="8" t="str">
        <f t="shared" ca="1" si="83"/>
        <v/>
      </c>
      <c r="AA164" s="8" t="str">
        <f t="shared" ca="1" si="84"/>
        <v/>
      </c>
      <c r="AB164" s="8" t="str">
        <f t="shared" ca="1" si="84"/>
        <v/>
      </c>
      <c r="AC164" s="8" t="str">
        <f t="shared" ca="1" si="84"/>
        <v/>
      </c>
      <c r="AD164" s="8" t="str">
        <f t="shared" ca="1" si="84"/>
        <v/>
      </c>
      <c r="AE164" s="8" t="str">
        <f t="shared" ca="1" si="84"/>
        <v/>
      </c>
      <c r="AF164" s="8" t="str">
        <f t="shared" ca="1" si="84"/>
        <v/>
      </c>
      <c r="AG164" s="8" t="str">
        <f t="shared" ca="1" si="84"/>
        <v/>
      </c>
      <c r="AH164" s="8" t="str">
        <f t="shared" ca="1" si="84"/>
        <v/>
      </c>
      <c r="AI164" s="8" t="str">
        <f t="shared" ca="1" si="84"/>
        <v/>
      </c>
    </row>
    <row r="165" spans="1:35" x14ac:dyDescent="0.35">
      <c r="D165" s="5" t="str">
        <f t="shared" si="57"/>
        <v/>
      </c>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row>
    <row r="166" spans="1:35" x14ac:dyDescent="0.35">
      <c r="D166" s="5" t="str">
        <f t="shared" si="57"/>
        <v/>
      </c>
      <c r="E166" s="5" t="s">
        <v>91</v>
      </c>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row>
    <row r="167" spans="1:35" x14ac:dyDescent="0.35">
      <c r="A167" s="5" t="s">
        <v>81</v>
      </c>
      <c r="B167" s="5" t="s">
        <v>92</v>
      </c>
      <c r="C167" s="11" t="str">
        <f t="shared" ref="C167:C174" si="89">C151</f>
        <v>BNA_nov22!</v>
      </c>
      <c r="D167" s="5" t="str">
        <f t="shared" si="57"/>
        <v>marche_matiacoaliBNA_nov22!</v>
      </c>
      <c r="E167" s="11">
        <f t="shared" ref="E167:E174" si="90">E151</f>
        <v>44866</v>
      </c>
      <c r="G167" s="8" t="str">
        <f t="shared" ref="G167:P180" ca="1" si="91">IFERROR(VLOOKUP($B167,INDIRECT($C167&amp;$A$1),MATCH(G$4,INDIRECT($C167&amp;"$B$7:$BZ$7"),0),FALSE),"")</f>
        <v>-</v>
      </c>
      <c r="H167" s="8" t="str">
        <f t="shared" ca="1" si="91"/>
        <v>-</v>
      </c>
      <c r="I167" s="8" t="str">
        <f t="shared" ca="1" si="91"/>
        <v>-</v>
      </c>
      <c r="J167" s="8" t="str">
        <f t="shared" ca="1" si="91"/>
        <v>-</v>
      </c>
      <c r="K167" s="8" t="str">
        <f t="shared" ca="1" si="91"/>
        <v>-</v>
      </c>
      <c r="L167" s="8" t="str">
        <f t="shared" ca="1" si="91"/>
        <v>-</v>
      </c>
      <c r="M167" s="8" t="str">
        <f t="shared" ca="1" si="91"/>
        <v>-</v>
      </c>
      <c r="N167" s="8" t="str">
        <f t="shared" ca="1" si="91"/>
        <v>-</v>
      </c>
      <c r="O167" s="8" t="str">
        <f t="shared" ca="1" si="91"/>
        <v>-</v>
      </c>
      <c r="P167" s="8" t="str">
        <f t="shared" ca="1" si="91"/>
        <v>-</v>
      </c>
      <c r="Q167" s="8" t="str">
        <f t="shared" ref="Q167:Z180" ca="1" si="92">IFERROR(VLOOKUP($B167,INDIRECT($C167&amp;$A$1),MATCH(Q$4,INDIRECT($C167&amp;"$B$7:$BZ$7"),0),FALSE),"")</f>
        <v>-</v>
      </c>
      <c r="R167" s="8" t="str">
        <f t="shared" ca="1" si="92"/>
        <v>-</v>
      </c>
      <c r="S167" s="8" t="str">
        <f t="shared" ca="1" si="92"/>
        <v>-</v>
      </c>
      <c r="T167" s="8" t="str">
        <f t="shared" ca="1" si="92"/>
        <v>-</v>
      </c>
      <c r="U167" s="8" t="str">
        <f t="shared" ca="1" si="92"/>
        <v>-</v>
      </c>
      <c r="V167" s="8" t="str">
        <f t="shared" ca="1" si="92"/>
        <v>-</v>
      </c>
      <c r="W167" s="8" t="str">
        <f t="shared" ca="1" si="92"/>
        <v>-</v>
      </c>
      <c r="X167" s="8" t="str">
        <f t="shared" ca="1" si="92"/>
        <v>-</v>
      </c>
      <c r="Y167" s="8" t="str">
        <f t="shared" ca="1" si="92"/>
        <v>-</v>
      </c>
      <c r="Z167" s="8" t="str">
        <f t="shared" ca="1" si="92"/>
        <v>-</v>
      </c>
      <c r="AA167" s="8" t="str">
        <f t="shared" ref="AA167:AI180" ca="1" si="93">IFERROR(VLOOKUP($B167,INDIRECT($C167&amp;$A$1),MATCH(AA$4,INDIRECT($C167&amp;"$B$7:$BZ$7"),0),FALSE),"")</f>
        <v>-</v>
      </c>
      <c r="AB167" s="8" t="str">
        <f t="shared" ca="1" si="93"/>
        <v>-</v>
      </c>
      <c r="AC167" s="8" t="str">
        <f t="shared" ca="1" si="93"/>
        <v>-</v>
      </c>
      <c r="AD167" s="8" t="str">
        <f t="shared" ca="1" si="93"/>
        <v>-</v>
      </c>
      <c r="AE167" s="8" t="str">
        <f t="shared" ca="1" si="93"/>
        <v>-</v>
      </c>
      <c r="AF167" s="8" t="str">
        <f t="shared" ca="1" si="93"/>
        <v>-</v>
      </c>
      <c r="AG167" s="8" t="str">
        <f t="shared" ca="1" si="93"/>
        <v>-</v>
      </c>
      <c r="AH167" s="8" t="str">
        <f t="shared" ca="1" si="93"/>
        <v>-</v>
      </c>
      <c r="AI167" s="8" t="str">
        <f t="shared" ca="1" si="93"/>
        <v>-</v>
      </c>
    </row>
    <row r="168" spans="1:35" x14ac:dyDescent="0.35">
      <c r="A168" s="5" t="s">
        <v>81</v>
      </c>
      <c r="B168" s="5" t="s">
        <v>92</v>
      </c>
      <c r="C168" s="11" t="str">
        <f t="shared" si="89"/>
        <v>BNA_dec22!</v>
      </c>
      <c r="D168" s="5" t="str">
        <f t="shared" si="57"/>
        <v>marche_matiacoaliBNA_dec22!</v>
      </c>
      <c r="E168" s="11">
        <f t="shared" si="90"/>
        <v>44896</v>
      </c>
      <c r="G168" s="8" t="str">
        <f t="shared" ca="1" si="91"/>
        <v>-</v>
      </c>
      <c r="H168" s="8" t="str">
        <f t="shared" ca="1" si="91"/>
        <v>-</v>
      </c>
      <c r="I168" s="8" t="str">
        <f t="shared" ca="1" si="91"/>
        <v>-</v>
      </c>
      <c r="J168" s="8" t="str">
        <f t="shared" ca="1" si="91"/>
        <v>-</v>
      </c>
      <c r="K168" s="8" t="str">
        <f t="shared" ca="1" si="91"/>
        <v>-</v>
      </c>
      <c r="L168" s="8" t="str">
        <f t="shared" ca="1" si="91"/>
        <v>-</v>
      </c>
      <c r="M168" s="8" t="str">
        <f t="shared" ca="1" si="91"/>
        <v>-</v>
      </c>
      <c r="N168" s="8" t="str">
        <f t="shared" ca="1" si="91"/>
        <v>-</v>
      </c>
      <c r="O168" s="8" t="str">
        <f t="shared" ca="1" si="91"/>
        <v>-</v>
      </c>
      <c r="P168" s="8" t="str">
        <f t="shared" ca="1" si="91"/>
        <v>-</v>
      </c>
      <c r="Q168" s="8" t="str">
        <f t="shared" ca="1" si="92"/>
        <v>-</v>
      </c>
      <c r="R168" s="8" t="str">
        <f t="shared" ca="1" si="92"/>
        <v>-</v>
      </c>
      <c r="S168" s="8" t="str">
        <f t="shared" ca="1" si="92"/>
        <v>-</v>
      </c>
      <c r="T168" s="8" t="str">
        <f t="shared" ca="1" si="92"/>
        <v>-</v>
      </c>
      <c r="U168" s="8" t="str">
        <f t="shared" ca="1" si="92"/>
        <v>-</v>
      </c>
      <c r="V168" s="8" t="str">
        <f t="shared" ca="1" si="92"/>
        <v>-</v>
      </c>
      <c r="W168" s="8" t="str">
        <f t="shared" ca="1" si="92"/>
        <v>-</v>
      </c>
      <c r="X168" s="8" t="str">
        <f t="shared" ca="1" si="92"/>
        <v>-</v>
      </c>
      <c r="Y168" s="8" t="str">
        <f t="shared" ca="1" si="92"/>
        <v>-</v>
      </c>
      <c r="Z168" s="8" t="str">
        <f t="shared" ca="1" si="92"/>
        <v>-</v>
      </c>
      <c r="AA168" s="8" t="str">
        <f t="shared" ca="1" si="93"/>
        <v>-</v>
      </c>
      <c r="AB168" s="8" t="str">
        <f t="shared" ca="1" si="93"/>
        <v>-</v>
      </c>
      <c r="AC168" s="8" t="str">
        <f t="shared" ca="1" si="93"/>
        <v>-</v>
      </c>
      <c r="AD168" s="8" t="str">
        <f t="shared" ca="1" si="93"/>
        <v>-</v>
      </c>
      <c r="AE168" s="8" t="str">
        <f t="shared" ca="1" si="93"/>
        <v>-</v>
      </c>
      <c r="AF168" s="8" t="str">
        <f t="shared" ca="1" si="93"/>
        <v>-</v>
      </c>
      <c r="AG168" s="8" t="str">
        <f t="shared" ca="1" si="93"/>
        <v>-</v>
      </c>
      <c r="AH168" s="8" t="str">
        <f t="shared" ca="1" si="93"/>
        <v>-</v>
      </c>
      <c r="AI168" s="8" t="str">
        <f t="shared" ca="1" si="93"/>
        <v>-</v>
      </c>
    </row>
    <row r="169" spans="1:35" x14ac:dyDescent="0.35">
      <c r="A169" s="5" t="s">
        <v>81</v>
      </c>
      <c r="B169" s="5" t="s">
        <v>92</v>
      </c>
      <c r="C169" s="11" t="str">
        <f t="shared" si="89"/>
        <v>BNA_jan23!</v>
      </c>
      <c r="D169" s="5" t="str">
        <f t="shared" si="57"/>
        <v>marche_matiacoaliBNA_jan23!</v>
      </c>
      <c r="E169" s="11">
        <f t="shared" si="90"/>
        <v>44927</v>
      </c>
      <c r="G169" s="8" t="str">
        <f t="shared" ca="1" si="91"/>
        <v>-</v>
      </c>
      <c r="H169" s="8" t="str">
        <f t="shared" ca="1" si="91"/>
        <v>-</v>
      </c>
      <c r="I169" s="8" t="str">
        <f t="shared" ca="1" si="91"/>
        <v>-</v>
      </c>
      <c r="J169" s="8" t="str">
        <f t="shared" ca="1" si="91"/>
        <v>-</v>
      </c>
      <c r="K169" s="8" t="str">
        <f t="shared" ca="1" si="91"/>
        <v>-</v>
      </c>
      <c r="L169" s="8" t="str">
        <f t="shared" ca="1" si="91"/>
        <v>-</v>
      </c>
      <c r="M169" s="8" t="str">
        <f t="shared" ca="1" si="91"/>
        <v>-</v>
      </c>
      <c r="N169" s="8" t="str">
        <f t="shared" ca="1" si="91"/>
        <v>-</v>
      </c>
      <c r="O169" s="8" t="str">
        <f t="shared" ca="1" si="91"/>
        <v>-</v>
      </c>
      <c r="P169" s="8" t="str">
        <f t="shared" ca="1" si="91"/>
        <v>-</v>
      </c>
      <c r="Q169" s="8" t="str">
        <f t="shared" ca="1" si="92"/>
        <v>-</v>
      </c>
      <c r="R169" s="8" t="str">
        <f t="shared" ca="1" si="92"/>
        <v>-</v>
      </c>
      <c r="S169" s="8" t="str">
        <f t="shared" ca="1" si="92"/>
        <v>-</v>
      </c>
      <c r="T169" s="8" t="str">
        <f t="shared" ca="1" si="92"/>
        <v>-</v>
      </c>
      <c r="U169" s="8" t="str">
        <f t="shared" ca="1" si="92"/>
        <v>-</v>
      </c>
      <c r="V169" s="8" t="str">
        <f t="shared" ca="1" si="92"/>
        <v>-</v>
      </c>
      <c r="W169" s="8" t="str">
        <f t="shared" ca="1" si="92"/>
        <v>-</v>
      </c>
      <c r="X169" s="8" t="str">
        <f t="shared" ca="1" si="92"/>
        <v>-</v>
      </c>
      <c r="Y169" s="8" t="str">
        <f t="shared" ca="1" si="92"/>
        <v>-</v>
      </c>
      <c r="Z169" s="8" t="str">
        <f t="shared" ca="1" si="92"/>
        <v>-</v>
      </c>
      <c r="AA169" s="8" t="str">
        <f t="shared" ca="1" si="93"/>
        <v>-</v>
      </c>
      <c r="AB169" s="8" t="str">
        <f t="shared" ca="1" si="93"/>
        <v>-</v>
      </c>
      <c r="AC169" s="8" t="str">
        <f t="shared" ca="1" si="93"/>
        <v>-</v>
      </c>
      <c r="AD169" s="8" t="str">
        <f t="shared" ca="1" si="93"/>
        <v>-</v>
      </c>
      <c r="AE169" s="8" t="str">
        <f t="shared" ca="1" si="93"/>
        <v>-</v>
      </c>
      <c r="AF169" s="8" t="str">
        <f t="shared" ca="1" si="93"/>
        <v>-</v>
      </c>
      <c r="AG169" s="8" t="str">
        <f t="shared" ca="1" si="93"/>
        <v>-</v>
      </c>
      <c r="AH169" s="8" t="str">
        <f t="shared" ca="1" si="93"/>
        <v>-</v>
      </c>
      <c r="AI169" s="8" t="str">
        <f t="shared" ca="1" si="93"/>
        <v>-</v>
      </c>
    </row>
    <row r="170" spans="1:35" x14ac:dyDescent="0.35">
      <c r="A170" s="5" t="s">
        <v>81</v>
      </c>
      <c r="B170" s="5" t="s">
        <v>92</v>
      </c>
      <c r="C170" s="11" t="str">
        <f t="shared" si="89"/>
        <v>BNA_fev23!</v>
      </c>
      <c r="D170" s="5" t="str">
        <f t="shared" si="57"/>
        <v>marche_matiacoaliBNA_fev23!</v>
      </c>
      <c r="E170" s="11">
        <f t="shared" si="90"/>
        <v>44958</v>
      </c>
      <c r="G170" s="8" t="str">
        <f t="shared" ca="1" si="91"/>
        <v>-</v>
      </c>
      <c r="H170" s="8" t="str">
        <f t="shared" ca="1" si="91"/>
        <v>-</v>
      </c>
      <c r="I170" s="8" t="str">
        <f t="shared" ca="1" si="91"/>
        <v>-</v>
      </c>
      <c r="J170" s="8" t="str">
        <f t="shared" ca="1" si="91"/>
        <v>-</v>
      </c>
      <c r="K170" s="8" t="str">
        <f t="shared" ca="1" si="91"/>
        <v>-</v>
      </c>
      <c r="L170" s="8" t="str">
        <f t="shared" ca="1" si="91"/>
        <v>-</v>
      </c>
      <c r="M170" s="8" t="str">
        <f t="shared" ca="1" si="91"/>
        <v>-</v>
      </c>
      <c r="N170" s="8" t="str">
        <f t="shared" ca="1" si="91"/>
        <v>-</v>
      </c>
      <c r="O170" s="8" t="str">
        <f t="shared" ca="1" si="91"/>
        <v>-</v>
      </c>
      <c r="P170" s="8" t="str">
        <f t="shared" ca="1" si="91"/>
        <v>-</v>
      </c>
      <c r="Q170" s="8" t="str">
        <f t="shared" ca="1" si="92"/>
        <v>-</v>
      </c>
      <c r="R170" s="8" t="str">
        <f t="shared" ca="1" si="92"/>
        <v>-</v>
      </c>
      <c r="S170" s="8" t="str">
        <f t="shared" ca="1" si="92"/>
        <v>-</v>
      </c>
      <c r="T170" s="8" t="str">
        <f t="shared" ca="1" si="92"/>
        <v>-</v>
      </c>
      <c r="U170" s="8" t="str">
        <f t="shared" ca="1" si="92"/>
        <v>-</v>
      </c>
      <c r="V170" s="8" t="str">
        <f t="shared" ca="1" si="92"/>
        <v>-</v>
      </c>
      <c r="W170" s="8" t="str">
        <f t="shared" ca="1" si="92"/>
        <v>-</v>
      </c>
      <c r="X170" s="8" t="str">
        <f t="shared" ca="1" si="92"/>
        <v>-</v>
      </c>
      <c r="Y170" s="8" t="str">
        <f t="shared" ca="1" si="92"/>
        <v>-</v>
      </c>
      <c r="Z170" s="8" t="str">
        <f t="shared" ca="1" si="92"/>
        <v>-</v>
      </c>
      <c r="AA170" s="8" t="str">
        <f t="shared" ca="1" si="93"/>
        <v>-</v>
      </c>
      <c r="AB170" s="8" t="str">
        <f t="shared" ca="1" si="93"/>
        <v>-</v>
      </c>
      <c r="AC170" s="8" t="str">
        <f t="shared" ca="1" si="93"/>
        <v>-</v>
      </c>
      <c r="AD170" s="8" t="str">
        <f t="shared" ca="1" si="93"/>
        <v>-</v>
      </c>
      <c r="AE170" s="8" t="str">
        <f t="shared" ca="1" si="93"/>
        <v>-</v>
      </c>
      <c r="AF170" s="8" t="str">
        <f t="shared" ca="1" si="93"/>
        <v>-</v>
      </c>
      <c r="AG170" s="8" t="str">
        <f t="shared" ca="1" si="93"/>
        <v>-</v>
      </c>
      <c r="AH170" s="8" t="str">
        <f t="shared" ca="1" si="93"/>
        <v>-</v>
      </c>
      <c r="AI170" s="8" t="str">
        <f t="shared" ca="1" si="93"/>
        <v>-</v>
      </c>
    </row>
    <row r="171" spans="1:35" x14ac:dyDescent="0.35">
      <c r="A171" s="5" t="s">
        <v>81</v>
      </c>
      <c r="B171" s="5" t="s">
        <v>92</v>
      </c>
      <c r="C171" s="11" t="str">
        <f t="shared" si="89"/>
        <v>BNA_mar23!</v>
      </c>
      <c r="D171" s="5" t="str">
        <f t="shared" si="57"/>
        <v>marche_matiacoaliBNA_mar23!</v>
      </c>
      <c r="E171" s="11">
        <f t="shared" si="90"/>
        <v>44986</v>
      </c>
      <c r="G171" s="8" t="str">
        <f t="shared" ca="1" si="91"/>
        <v>-</v>
      </c>
      <c r="H171" s="8" t="str">
        <f t="shared" ca="1" si="91"/>
        <v>-</v>
      </c>
      <c r="I171" s="8" t="str">
        <f t="shared" ca="1" si="91"/>
        <v>-</v>
      </c>
      <c r="J171" s="8" t="str">
        <f t="shared" ca="1" si="91"/>
        <v>-</v>
      </c>
      <c r="K171" s="8" t="str">
        <f t="shared" ca="1" si="91"/>
        <v>-</v>
      </c>
      <c r="L171" s="8" t="str">
        <f t="shared" ca="1" si="91"/>
        <v>-</v>
      </c>
      <c r="M171" s="8" t="str">
        <f t="shared" ca="1" si="91"/>
        <v>-</v>
      </c>
      <c r="N171" s="8" t="str">
        <f t="shared" ca="1" si="91"/>
        <v>-</v>
      </c>
      <c r="O171" s="8" t="str">
        <f t="shared" ca="1" si="91"/>
        <v>-</v>
      </c>
      <c r="P171" s="8" t="str">
        <f t="shared" ca="1" si="91"/>
        <v>-</v>
      </c>
      <c r="Q171" s="8" t="str">
        <f t="shared" ca="1" si="92"/>
        <v>-</v>
      </c>
      <c r="R171" s="8" t="str">
        <f t="shared" ca="1" si="92"/>
        <v>-</v>
      </c>
      <c r="S171" s="8" t="str">
        <f t="shared" ca="1" si="92"/>
        <v>-</v>
      </c>
      <c r="T171" s="8" t="str">
        <f t="shared" ca="1" si="92"/>
        <v>-</v>
      </c>
      <c r="U171" s="8" t="str">
        <f t="shared" ca="1" si="92"/>
        <v>-</v>
      </c>
      <c r="V171" s="8" t="str">
        <f t="shared" ca="1" si="92"/>
        <v>-</v>
      </c>
      <c r="W171" s="8" t="str">
        <f t="shared" ca="1" si="92"/>
        <v>-</v>
      </c>
      <c r="X171" s="8" t="str">
        <f t="shared" ca="1" si="92"/>
        <v>-</v>
      </c>
      <c r="Y171" s="8" t="str">
        <f t="shared" ca="1" si="92"/>
        <v>-</v>
      </c>
      <c r="Z171" s="8" t="str">
        <f t="shared" ca="1" si="92"/>
        <v>-</v>
      </c>
      <c r="AA171" s="8" t="str">
        <f t="shared" ca="1" si="93"/>
        <v>-</v>
      </c>
      <c r="AB171" s="8" t="str">
        <f t="shared" ca="1" si="93"/>
        <v>-</v>
      </c>
      <c r="AC171" s="8" t="str">
        <f t="shared" ca="1" si="93"/>
        <v>-</v>
      </c>
      <c r="AD171" s="8" t="str">
        <f t="shared" ca="1" si="93"/>
        <v>-</v>
      </c>
      <c r="AE171" s="8" t="str">
        <f t="shared" ca="1" si="93"/>
        <v>-</v>
      </c>
      <c r="AF171" s="8" t="str">
        <f t="shared" ca="1" si="93"/>
        <v>-</v>
      </c>
      <c r="AG171" s="8" t="str">
        <f t="shared" ca="1" si="93"/>
        <v>-</v>
      </c>
      <c r="AH171" s="8" t="str">
        <f t="shared" ca="1" si="93"/>
        <v>-</v>
      </c>
      <c r="AI171" s="8" t="str">
        <f t="shared" ca="1" si="93"/>
        <v>-</v>
      </c>
    </row>
    <row r="172" spans="1:35" x14ac:dyDescent="0.35">
      <c r="A172" s="5" t="s">
        <v>81</v>
      </c>
      <c r="B172" s="5" t="s">
        <v>92</v>
      </c>
      <c r="C172" s="11" t="str">
        <f t="shared" si="89"/>
        <v>BNA_avr23!</v>
      </c>
      <c r="D172" s="5" t="str">
        <f t="shared" si="57"/>
        <v>marche_matiacoaliBNA_avr23!</v>
      </c>
      <c r="E172" s="11">
        <f t="shared" si="90"/>
        <v>45017</v>
      </c>
      <c r="G172" s="8" t="str">
        <f t="shared" ca="1" si="91"/>
        <v>-</v>
      </c>
      <c r="H172" s="8" t="str">
        <f t="shared" ca="1" si="91"/>
        <v>-</v>
      </c>
      <c r="I172" s="8" t="str">
        <f t="shared" ca="1" si="91"/>
        <v>-</v>
      </c>
      <c r="J172" s="8" t="str">
        <f t="shared" ca="1" si="91"/>
        <v>-</v>
      </c>
      <c r="K172" s="8" t="str">
        <f t="shared" ca="1" si="91"/>
        <v>-</v>
      </c>
      <c r="L172" s="8" t="str">
        <f t="shared" ca="1" si="91"/>
        <v>-</v>
      </c>
      <c r="M172" s="8" t="str">
        <f t="shared" ca="1" si="91"/>
        <v>-</v>
      </c>
      <c r="N172" s="8" t="str">
        <f t="shared" ca="1" si="91"/>
        <v>-</v>
      </c>
      <c r="O172" s="8" t="str">
        <f t="shared" ca="1" si="91"/>
        <v>-</v>
      </c>
      <c r="P172" s="8" t="str">
        <f t="shared" ca="1" si="91"/>
        <v>-</v>
      </c>
      <c r="Q172" s="8" t="str">
        <f t="shared" ca="1" si="92"/>
        <v>-</v>
      </c>
      <c r="R172" s="8" t="str">
        <f t="shared" ca="1" si="92"/>
        <v>-</v>
      </c>
      <c r="S172" s="8" t="str">
        <f t="shared" ca="1" si="92"/>
        <v>-</v>
      </c>
      <c r="T172" s="8" t="str">
        <f t="shared" ca="1" si="92"/>
        <v>-</v>
      </c>
      <c r="U172" s="8" t="str">
        <f t="shared" ca="1" si="92"/>
        <v>-</v>
      </c>
      <c r="V172" s="8" t="str">
        <f t="shared" ca="1" si="92"/>
        <v>-</v>
      </c>
      <c r="W172" s="8" t="str">
        <f t="shared" ca="1" si="92"/>
        <v>-</v>
      </c>
      <c r="X172" s="8" t="str">
        <f t="shared" ca="1" si="92"/>
        <v>-</v>
      </c>
      <c r="Y172" s="8" t="str">
        <f t="shared" ca="1" si="92"/>
        <v>-</v>
      </c>
      <c r="Z172" s="8" t="str">
        <f t="shared" ca="1" si="92"/>
        <v>-</v>
      </c>
      <c r="AA172" s="8" t="str">
        <f t="shared" ca="1" si="93"/>
        <v>-</v>
      </c>
      <c r="AB172" s="8" t="str">
        <f t="shared" ca="1" si="93"/>
        <v>-</v>
      </c>
      <c r="AC172" s="8" t="str">
        <f t="shared" ca="1" si="93"/>
        <v>-</v>
      </c>
      <c r="AD172" s="8" t="str">
        <f t="shared" ca="1" si="93"/>
        <v>-</v>
      </c>
      <c r="AE172" s="8" t="str">
        <f t="shared" ca="1" si="93"/>
        <v>-</v>
      </c>
      <c r="AF172" s="8" t="str">
        <f t="shared" ca="1" si="93"/>
        <v>-</v>
      </c>
      <c r="AG172" s="8" t="str">
        <f t="shared" ca="1" si="93"/>
        <v>-</v>
      </c>
      <c r="AH172" s="8" t="str">
        <f t="shared" ca="1" si="93"/>
        <v>-</v>
      </c>
      <c r="AI172" s="8" t="str">
        <f t="shared" ca="1" si="93"/>
        <v>-</v>
      </c>
    </row>
    <row r="173" spans="1:35" x14ac:dyDescent="0.35">
      <c r="A173" s="5" t="s">
        <v>81</v>
      </c>
      <c r="B173" s="5" t="s">
        <v>92</v>
      </c>
      <c r="C173" s="11" t="str">
        <f t="shared" si="89"/>
        <v>BNA_mai23!</v>
      </c>
      <c r="D173" s="5" t="str">
        <f t="shared" si="57"/>
        <v>marche_matiacoaliBNA_mai23!</v>
      </c>
      <c r="E173" s="11">
        <f t="shared" si="90"/>
        <v>45047</v>
      </c>
      <c r="G173" s="8">
        <f t="shared" ca="1" si="91"/>
        <v>1250</v>
      </c>
      <c r="H173" s="8" t="str">
        <f t="shared" ca="1" si="91"/>
        <v>MC</v>
      </c>
      <c r="I173" s="8" t="str">
        <f t="shared" ca="1" si="91"/>
        <v>MC</v>
      </c>
      <c r="J173" s="8" t="str">
        <f t="shared" ca="1" si="91"/>
        <v>MC</v>
      </c>
      <c r="K173" s="8" t="str">
        <f t="shared" ca="1" si="91"/>
        <v>MC</v>
      </c>
      <c r="L173" s="8" t="str">
        <f t="shared" ca="1" si="91"/>
        <v>MC</v>
      </c>
      <c r="M173" s="8" t="str">
        <f t="shared" ca="1" si="91"/>
        <v>MC</v>
      </c>
      <c r="N173" s="8" t="str">
        <f t="shared" ca="1" si="91"/>
        <v>MC</v>
      </c>
      <c r="O173" s="8" t="str">
        <f t="shared" ca="1" si="91"/>
        <v>MC</v>
      </c>
      <c r="P173" s="8" t="str">
        <f t="shared" ca="1" si="91"/>
        <v>MC</v>
      </c>
      <c r="Q173" s="8" t="str">
        <f t="shared" ca="1" si="92"/>
        <v>MC</v>
      </c>
      <c r="R173" s="8" t="str">
        <f t="shared" ca="1" si="92"/>
        <v>MC</v>
      </c>
      <c r="S173" s="8" t="str">
        <f t="shared" ca="1" si="92"/>
        <v>MC</v>
      </c>
      <c r="T173" s="8" t="str">
        <f t="shared" ca="1" si="92"/>
        <v>MC</v>
      </c>
      <c r="U173" s="8">
        <f t="shared" ca="1" si="92"/>
        <v>8000</v>
      </c>
      <c r="V173" s="8">
        <f t="shared" ca="1" si="92"/>
        <v>6500</v>
      </c>
      <c r="W173" s="8">
        <f t="shared" ca="1" si="92"/>
        <v>500</v>
      </c>
      <c r="X173" s="8" t="str">
        <f t="shared" ca="1" si="92"/>
        <v>MC</v>
      </c>
      <c r="Y173" s="8" t="str">
        <f t="shared" ca="1" si="92"/>
        <v>MC</v>
      </c>
      <c r="Z173" s="8" t="str">
        <f t="shared" ca="1" si="92"/>
        <v>MC</v>
      </c>
      <c r="AA173" s="8" t="str">
        <f t="shared" ca="1" si="93"/>
        <v>MC</v>
      </c>
      <c r="AB173" s="8" t="str">
        <f t="shared" ca="1" si="93"/>
        <v>MC</v>
      </c>
      <c r="AC173" s="8" t="str">
        <f t="shared" ca="1" si="93"/>
        <v>MC</v>
      </c>
      <c r="AD173" s="8" t="str">
        <f t="shared" ca="1" si="93"/>
        <v>MC</v>
      </c>
      <c r="AE173" s="8" t="str">
        <f t="shared" ca="1" si="93"/>
        <v>MC</v>
      </c>
      <c r="AF173" s="8" t="str">
        <f t="shared" ca="1" si="93"/>
        <v>MC</v>
      </c>
      <c r="AG173" s="8" t="str">
        <f t="shared" ca="1" si="93"/>
        <v>MC</v>
      </c>
      <c r="AH173" s="8" t="str">
        <f t="shared" ca="1" si="93"/>
        <v>MC</v>
      </c>
      <c r="AI173" s="8" t="str">
        <f t="shared" ca="1" si="93"/>
        <v>MC</v>
      </c>
    </row>
    <row r="174" spans="1:35" x14ac:dyDescent="0.35">
      <c r="A174" s="5" t="s">
        <v>81</v>
      </c>
      <c r="B174" s="5" t="s">
        <v>92</v>
      </c>
      <c r="C174" s="11" t="str">
        <f t="shared" si="89"/>
        <v>BNA_juin23!</v>
      </c>
      <c r="D174" s="5" t="str">
        <f t="shared" si="57"/>
        <v>marche_matiacoaliBNA_juin23!</v>
      </c>
      <c r="E174" s="11">
        <f t="shared" si="90"/>
        <v>45078</v>
      </c>
      <c r="G174" s="8">
        <f t="shared" ca="1" si="91"/>
        <v>1300</v>
      </c>
      <c r="H174" s="8" t="str">
        <f t="shared" ca="1" si="91"/>
        <v>MC</v>
      </c>
      <c r="I174" s="8" t="str">
        <f t="shared" ca="1" si="91"/>
        <v>MC</v>
      </c>
      <c r="J174" s="8" t="str">
        <f t="shared" ca="1" si="91"/>
        <v>MC</v>
      </c>
      <c r="K174" s="8" t="str">
        <f t="shared" ca="1" si="91"/>
        <v>MC</v>
      </c>
      <c r="L174" s="8">
        <f t="shared" ca="1" si="91"/>
        <v>5250</v>
      </c>
      <c r="M174" s="8">
        <f t="shared" ca="1" si="91"/>
        <v>12500</v>
      </c>
      <c r="N174" s="8" t="str">
        <f t="shared" ca="1" si="91"/>
        <v>MC</v>
      </c>
      <c r="O174" s="8">
        <f t="shared" ca="1" si="91"/>
        <v>2750</v>
      </c>
      <c r="P174" s="8" t="str">
        <f t="shared" ca="1" si="91"/>
        <v>MC</v>
      </c>
      <c r="Q174" s="8" t="str">
        <f t="shared" ca="1" si="92"/>
        <v>MC</v>
      </c>
      <c r="R174" s="8" t="str">
        <f t="shared" ca="1" si="92"/>
        <v>MC</v>
      </c>
      <c r="S174" s="8" t="str">
        <f t="shared" ca="1" si="92"/>
        <v>MC</v>
      </c>
      <c r="T174" s="8" t="str">
        <f t="shared" ca="1" si="92"/>
        <v>MC</v>
      </c>
      <c r="U174" s="8" t="str">
        <f t="shared" ca="1" si="92"/>
        <v>MC</v>
      </c>
      <c r="V174" s="8" t="str">
        <f t="shared" ca="1" si="92"/>
        <v>MC</v>
      </c>
      <c r="W174" s="8" t="str">
        <f t="shared" ca="1" si="92"/>
        <v>MC</v>
      </c>
      <c r="X174" s="8">
        <f t="shared" ca="1" si="92"/>
        <v>200</v>
      </c>
      <c r="Y174" s="8" t="str">
        <f t="shared" ca="1" si="92"/>
        <v>MC</v>
      </c>
      <c r="Z174" s="8" t="str">
        <f t="shared" ca="1" si="92"/>
        <v>MC</v>
      </c>
      <c r="AA174" s="8" t="str">
        <f t="shared" ca="1" si="93"/>
        <v>MC</v>
      </c>
      <c r="AB174" s="8" t="str">
        <f t="shared" ca="1" si="93"/>
        <v>MC</v>
      </c>
      <c r="AC174" s="8" t="str">
        <f t="shared" ca="1" si="93"/>
        <v>MC</v>
      </c>
      <c r="AD174" s="8" t="str">
        <f t="shared" ca="1" si="93"/>
        <v>MC</v>
      </c>
      <c r="AE174" s="8" t="str">
        <f t="shared" ca="1" si="93"/>
        <v>MC</v>
      </c>
      <c r="AF174" s="8" t="str">
        <f t="shared" ca="1" si="93"/>
        <v>MC</v>
      </c>
      <c r="AG174" s="8" t="str">
        <f t="shared" ca="1" si="93"/>
        <v>MC</v>
      </c>
      <c r="AH174" s="8" t="str">
        <f t="shared" ca="1" si="93"/>
        <v>MC</v>
      </c>
      <c r="AI174" s="8" t="str">
        <f t="shared" ca="1" si="93"/>
        <v>MC</v>
      </c>
    </row>
    <row r="175" spans="1:35" x14ac:dyDescent="0.35">
      <c r="A175" s="5" t="str">
        <f>A174</f>
        <v>est</v>
      </c>
      <c r="B175" s="5" t="str">
        <f>B174</f>
        <v>marche_matiacoali</v>
      </c>
      <c r="C175" s="11" t="str">
        <f t="shared" ref="C175:C180" si="94">C159</f>
        <v>BNA_juil23!</v>
      </c>
      <c r="D175" s="5" t="str">
        <f t="shared" si="57"/>
        <v>marche_matiacoaliBNA_juil23!</v>
      </c>
      <c r="E175" s="11">
        <f t="shared" ref="E175:E180" si="95">EDATE(E174,1)</f>
        <v>45108</v>
      </c>
      <c r="G175" s="8">
        <f t="shared" ca="1" si="91"/>
        <v>1450</v>
      </c>
      <c r="H175" s="8" t="str">
        <f t="shared" ca="1" si="91"/>
        <v>MC</v>
      </c>
      <c r="I175" s="8" t="str">
        <f t="shared" ca="1" si="91"/>
        <v>MC</v>
      </c>
      <c r="J175" s="8">
        <f t="shared" ca="1" si="91"/>
        <v>775</v>
      </c>
      <c r="K175" s="8">
        <f t="shared" ca="1" si="91"/>
        <v>475</v>
      </c>
      <c r="L175" s="8">
        <f t="shared" ca="1" si="91"/>
        <v>7000</v>
      </c>
      <c r="M175" s="8" t="str">
        <f t="shared" ca="1" si="91"/>
        <v>MC</v>
      </c>
      <c r="N175" s="8">
        <f t="shared" ca="1" si="91"/>
        <v>1500</v>
      </c>
      <c r="O175" s="8">
        <f t="shared" ca="1" si="91"/>
        <v>3000</v>
      </c>
      <c r="P175" s="8" t="str">
        <f t="shared" ca="1" si="91"/>
        <v>MC</v>
      </c>
      <c r="Q175" s="8" t="str">
        <f t="shared" ca="1" si="92"/>
        <v>MC</v>
      </c>
      <c r="R175" s="8" t="str">
        <f t="shared" ca="1" si="92"/>
        <v>MC</v>
      </c>
      <c r="S175" s="8" t="str">
        <f t="shared" ca="1" si="92"/>
        <v>MC</v>
      </c>
      <c r="T175" s="8" t="str">
        <f t="shared" ca="1" si="92"/>
        <v>MC</v>
      </c>
      <c r="U175" s="8" t="str">
        <f t="shared" ca="1" si="92"/>
        <v>MC</v>
      </c>
      <c r="V175" s="8" t="str">
        <f t="shared" ca="1" si="92"/>
        <v>MC</v>
      </c>
      <c r="W175" s="8" t="str">
        <f t="shared" ca="1" si="92"/>
        <v>MC</v>
      </c>
      <c r="X175" s="8">
        <f t="shared" ca="1" si="92"/>
        <v>300</v>
      </c>
      <c r="Y175" s="8" t="str">
        <f t="shared" ca="1" si="92"/>
        <v>MC</v>
      </c>
      <c r="Z175" s="8" t="str">
        <f t="shared" ca="1" si="92"/>
        <v>MC</v>
      </c>
      <c r="AA175" s="8" t="str">
        <f t="shared" ca="1" si="93"/>
        <v>MC</v>
      </c>
      <c r="AB175" s="8">
        <f t="shared" ca="1" si="93"/>
        <v>3750</v>
      </c>
      <c r="AC175" s="8">
        <f t="shared" ca="1" si="93"/>
        <v>5000</v>
      </c>
      <c r="AD175" s="8">
        <f t="shared" ca="1" si="93"/>
        <v>3250</v>
      </c>
      <c r="AE175" s="8" t="str">
        <f t="shared" ca="1" si="93"/>
        <v>MC</v>
      </c>
      <c r="AF175" s="8">
        <f t="shared" ca="1" si="93"/>
        <v>4000</v>
      </c>
      <c r="AG175" s="8">
        <f t="shared" ca="1" si="93"/>
        <v>16500</v>
      </c>
      <c r="AH175" s="8" t="str">
        <f t="shared" ca="1" si="93"/>
        <v>MC</v>
      </c>
      <c r="AI175" s="8" t="str">
        <f t="shared" ca="1" si="93"/>
        <v>MC</v>
      </c>
    </row>
    <row r="176" spans="1:35" x14ac:dyDescent="0.35">
      <c r="A176" s="5" t="str">
        <f t="shared" ref="A176:A180" si="96">A175</f>
        <v>est</v>
      </c>
      <c r="B176" s="5" t="str">
        <f t="shared" ref="B176:B180" si="97">B175</f>
        <v>marche_matiacoali</v>
      </c>
      <c r="C176" s="11" t="str">
        <f t="shared" si="94"/>
        <v>BNA_aout23!</v>
      </c>
      <c r="D176" s="5" t="str">
        <f t="shared" si="57"/>
        <v>marche_matiacoaliBNA_aout23!</v>
      </c>
      <c r="E176" s="11">
        <f t="shared" si="95"/>
        <v>45139</v>
      </c>
      <c r="G176" s="8" t="str">
        <f t="shared" ca="1" si="91"/>
        <v>-</v>
      </c>
      <c r="H176" s="8" t="str">
        <f t="shared" ca="1" si="91"/>
        <v>-</v>
      </c>
      <c r="I176" s="8" t="str">
        <f t="shared" ca="1" si="91"/>
        <v>-</v>
      </c>
      <c r="J176" s="8" t="str">
        <f t="shared" ca="1" si="91"/>
        <v>-</v>
      </c>
      <c r="K176" s="8" t="str">
        <f t="shared" ca="1" si="91"/>
        <v>-</v>
      </c>
      <c r="L176" s="8" t="str">
        <f t="shared" ca="1" si="91"/>
        <v>-</v>
      </c>
      <c r="M176" s="8" t="str">
        <f t="shared" ca="1" si="91"/>
        <v>-</v>
      </c>
      <c r="N176" s="8" t="str">
        <f t="shared" ca="1" si="91"/>
        <v>-</v>
      </c>
      <c r="O176" s="8" t="str">
        <f t="shared" ca="1" si="91"/>
        <v>-</v>
      </c>
      <c r="P176" s="8" t="str">
        <f t="shared" ca="1" si="91"/>
        <v>-</v>
      </c>
      <c r="Q176" s="8" t="str">
        <f t="shared" ca="1" si="92"/>
        <v>-</v>
      </c>
      <c r="R176" s="8" t="str">
        <f t="shared" ca="1" si="92"/>
        <v>-</v>
      </c>
      <c r="S176" s="8" t="str">
        <f t="shared" ca="1" si="92"/>
        <v>-</v>
      </c>
      <c r="T176" s="8" t="str">
        <f t="shared" ca="1" si="92"/>
        <v>-</v>
      </c>
      <c r="U176" s="8" t="str">
        <f t="shared" ca="1" si="92"/>
        <v>-</v>
      </c>
      <c r="V176" s="8" t="str">
        <f t="shared" ca="1" si="92"/>
        <v>-</v>
      </c>
      <c r="W176" s="8" t="str">
        <f t="shared" ca="1" si="92"/>
        <v>-</v>
      </c>
      <c r="X176" s="8" t="str">
        <f t="shared" ca="1" si="92"/>
        <v>-</v>
      </c>
      <c r="Y176" s="8" t="str">
        <f t="shared" ca="1" si="92"/>
        <v>-</v>
      </c>
      <c r="Z176" s="8" t="str">
        <f t="shared" ca="1" si="92"/>
        <v>-</v>
      </c>
      <c r="AA176" s="8" t="str">
        <f t="shared" ca="1" si="93"/>
        <v>-</v>
      </c>
      <c r="AB176" s="8" t="str">
        <f t="shared" ca="1" si="93"/>
        <v>-</v>
      </c>
      <c r="AC176" s="8" t="str">
        <f t="shared" ca="1" si="93"/>
        <v>-</v>
      </c>
      <c r="AD176" s="8" t="str">
        <f t="shared" ca="1" si="93"/>
        <v>-</v>
      </c>
      <c r="AE176" s="8" t="str">
        <f t="shared" ca="1" si="93"/>
        <v>-</v>
      </c>
      <c r="AF176" s="8" t="str">
        <f t="shared" ca="1" si="93"/>
        <v>-</v>
      </c>
      <c r="AG176" s="8" t="str">
        <f t="shared" ca="1" si="93"/>
        <v>-</v>
      </c>
      <c r="AH176" s="8" t="str">
        <f t="shared" ca="1" si="93"/>
        <v>-</v>
      </c>
      <c r="AI176" s="8" t="str">
        <f t="shared" ca="1" si="93"/>
        <v>-</v>
      </c>
    </row>
    <row r="177" spans="1:35" x14ac:dyDescent="0.35">
      <c r="A177" s="5" t="str">
        <f t="shared" si="96"/>
        <v>est</v>
      </c>
      <c r="B177" s="5" t="str">
        <f t="shared" si="97"/>
        <v>marche_matiacoali</v>
      </c>
      <c r="C177" s="11" t="str">
        <f t="shared" si="94"/>
        <v>BNA_sept23!</v>
      </c>
      <c r="D177" s="5" t="str">
        <f t="shared" si="57"/>
        <v>marche_matiacoaliBNA_sept23!</v>
      </c>
      <c r="E177" s="11">
        <f t="shared" si="95"/>
        <v>45170</v>
      </c>
      <c r="G177" s="8" t="str">
        <f t="shared" ca="1" si="91"/>
        <v/>
      </c>
      <c r="H177" s="8" t="str">
        <f t="shared" ca="1" si="91"/>
        <v/>
      </c>
      <c r="I177" s="8" t="str">
        <f t="shared" ca="1" si="91"/>
        <v/>
      </c>
      <c r="J177" s="8" t="str">
        <f t="shared" ca="1" si="91"/>
        <v/>
      </c>
      <c r="K177" s="8" t="str">
        <f t="shared" ca="1" si="91"/>
        <v/>
      </c>
      <c r="L177" s="8" t="str">
        <f t="shared" ca="1" si="91"/>
        <v/>
      </c>
      <c r="M177" s="8" t="str">
        <f t="shared" ca="1" si="91"/>
        <v/>
      </c>
      <c r="N177" s="8" t="str">
        <f t="shared" ca="1" si="91"/>
        <v/>
      </c>
      <c r="O177" s="8" t="str">
        <f t="shared" ca="1" si="91"/>
        <v/>
      </c>
      <c r="P177" s="8" t="str">
        <f t="shared" ca="1" si="91"/>
        <v/>
      </c>
      <c r="Q177" s="8" t="str">
        <f t="shared" ca="1" si="92"/>
        <v/>
      </c>
      <c r="R177" s="8" t="str">
        <f t="shared" ca="1" si="92"/>
        <v/>
      </c>
      <c r="S177" s="8" t="str">
        <f t="shared" ca="1" si="92"/>
        <v/>
      </c>
      <c r="T177" s="8" t="str">
        <f t="shared" ca="1" si="92"/>
        <v/>
      </c>
      <c r="U177" s="8" t="str">
        <f t="shared" ca="1" si="92"/>
        <v/>
      </c>
      <c r="V177" s="8" t="str">
        <f t="shared" ca="1" si="92"/>
        <v/>
      </c>
      <c r="W177" s="8" t="str">
        <f t="shared" ca="1" si="92"/>
        <v/>
      </c>
      <c r="X177" s="8" t="str">
        <f t="shared" ca="1" si="92"/>
        <v/>
      </c>
      <c r="Y177" s="8" t="str">
        <f t="shared" ca="1" si="92"/>
        <v/>
      </c>
      <c r="Z177" s="8" t="str">
        <f t="shared" ca="1" si="92"/>
        <v/>
      </c>
      <c r="AA177" s="8" t="str">
        <f t="shared" ca="1" si="93"/>
        <v/>
      </c>
      <c r="AB177" s="8" t="str">
        <f t="shared" ca="1" si="93"/>
        <v/>
      </c>
      <c r="AC177" s="8" t="str">
        <f t="shared" ca="1" si="93"/>
        <v/>
      </c>
      <c r="AD177" s="8" t="str">
        <f t="shared" ca="1" si="93"/>
        <v/>
      </c>
      <c r="AE177" s="8" t="str">
        <f t="shared" ca="1" si="93"/>
        <v/>
      </c>
      <c r="AF177" s="8" t="str">
        <f t="shared" ca="1" si="93"/>
        <v/>
      </c>
      <c r="AG177" s="8" t="str">
        <f t="shared" ca="1" si="93"/>
        <v/>
      </c>
      <c r="AH177" s="8" t="str">
        <f t="shared" ca="1" si="93"/>
        <v/>
      </c>
      <c r="AI177" s="8" t="str">
        <f t="shared" ca="1" si="93"/>
        <v/>
      </c>
    </row>
    <row r="178" spans="1:35" x14ac:dyDescent="0.35">
      <c r="A178" s="5" t="str">
        <f t="shared" si="96"/>
        <v>est</v>
      </c>
      <c r="B178" s="5" t="str">
        <f t="shared" si="97"/>
        <v>marche_matiacoali</v>
      </c>
      <c r="C178" s="11" t="str">
        <f t="shared" si="94"/>
        <v>BNA_oct23!</v>
      </c>
      <c r="D178" s="5" t="str">
        <f t="shared" si="57"/>
        <v>marche_matiacoaliBNA_oct23!</v>
      </c>
      <c r="E178" s="11">
        <f t="shared" si="95"/>
        <v>45200</v>
      </c>
      <c r="G178" s="8" t="str">
        <f t="shared" ca="1" si="91"/>
        <v/>
      </c>
      <c r="H178" s="8" t="str">
        <f t="shared" ca="1" si="91"/>
        <v/>
      </c>
      <c r="I178" s="8" t="str">
        <f t="shared" ca="1" si="91"/>
        <v/>
      </c>
      <c r="J178" s="8" t="str">
        <f t="shared" ca="1" si="91"/>
        <v/>
      </c>
      <c r="K178" s="8" t="str">
        <f t="shared" ca="1" si="91"/>
        <v/>
      </c>
      <c r="L178" s="8" t="str">
        <f t="shared" ca="1" si="91"/>
        <v/>
      </c>
      <c r="M178" s="8" t="str">
        <f t="shared" ca="1" si="91"/>
        <v/>
      </c>
      <c r="N178" s="8" t="str">
        <f t="shared" ca="1" si="91"/>
        <v/>
      </c>
      <c r="O178" s="8" t="str">
        <f t="shared" ca="1" si="91"/>
        <v/>
      </c>
      <c r="P178" s="8" t="str">
        <f t="shared" ca="1" si="91"/>
        <v/>
      </c>
      <c r="Q178" s="8" t="str">
        <f t="shared" ca="1" si="92"/>
        <v/>
      </c>
      <c r="R178" s="8" t="str">
        <f t="shared" ca="1" si="92"/>
        <v/>
      </c>
      <c r="S178" s="8" t="str">
        <f t="shared" ca="1" si="92"/>
        <v/>
      </c>
      <c r="T178" s="8" t="str">
        <f t="shared" ca="1" si="92"/>
        <v/>
      </c>
      <c r="U178" s="8" t="str">
        <f t="shared" ca="1" si="92"/>
        <v/>
      </c>
      <c r="V178" s="8" t="str">
        <f t="shared" ca="1" si="92"/>
        <v/>
      </c>
      <c r="W178" s="8" t="str">
        <f t="shared" ca="1" si="92"/>
        <v/>
      </c>
      <c r="X178" s="8" t="str">
        <f t="shared" ca="1" si="92"/>
        <v/>
      </c>
      <c r="Y178" s="8" t="str">
        <f t="shared" ca="1" si="92"/>
        <v/>
      </c>
      <c r="Z178" s="8" t="str">
        <f t="shared" ca="1" si="92"/>
        <v/>
      </c>
      <c r="AA178" s="8" t="str">
        <f t="shared" ca="1" si="93"/>
        <v/>
      </c>
      <c r="AB178" s="8" t="str">
        <f t="shared" ca="1" si="93"/>
        <v/>
      </c>
      <c r="AC178" s="8" t="str">
        <f t="shared" ca="1" si="93"/>
        <v/>
      </c>
      <c r="AD178" s="8" t="str">
        <f t="shared" ca="1" si="93"/>
        <v/>
      </c>
      <c r="AE178" s="8" t="str">
        <f t="shared" ca="1" si="93"/>
        <v/>
      </c>
      <c r="AF178" s="8" t="str">
        <f t="shared" ca="1" si="93"/>
        <v/>
      </c>
      <c r="AG178" s="8" t="str">
        <f t="shared" ca="1" si="93"/>
        <v/>
      </c>
      <c r="AH178" s="8" t="str">
        <f t="shared" ca="1" si="93"/>
        <v/>
      </c>
      <c r="AI178" s="8" t="str">
        <f t="shared" ca="1" si="93"/>
        <v/>
      </c>
    </row>
    <row r="179" spans="1:35" x14ac:dyDescent="0.35">
      <c r="A179" s="5" t="str">
        <f t="shared" si="96"/>
        <v>est</v>
      </c>
      <c r="B179" s="5" t="str">
        <f t="shared" si="97"/>
        <v>marche_matiacoali</v>
      </c>
      <c r="C179" s="11" t="str">
        <f t="shared" si="94"/>
        <v>BNA_nov23!</v>
      </c>
      <c r="D179" s="5" t="str">
        <f t="shared" si="57"/>
        <v>marche_matiacoaliBNA_nov23!</v>
      </c>
      <c r="E179" s="11">
        <f t="shared" si="95"/>
        <v>45231</v>
      </c>
      <c r="G179" s="8" t="str">
        <f t="shared" ca="1" si="91"/>
        <v/>
      </c>
      <c r="H179" s="8" t="str">
        <f t="shared" ca="1" si="91"/>
        <v/>
      </c>
      <c r="I179" s="8" t="str">
        <f t="shared" ca="1" si="91"/>
        <v/>
      </c>
      <c r="J179" s="8" t="str">
        <f t="shared" ca="1" si="91"/>
        <v/>
      </c>
      <c r="K179" s="8" t="str">
        <f t="shared" ca="1" si="91"/>
        <v/>
      </c>
      <c r="L179" s="8" t="str">
        <f t="shared" ca="1" si="91"/>
        <v/>
      </c>
      <c r="M179" s="8" t="str">
        <f t="shared" ca="1" si="91"/>
        <v/>
      </c>
      <c r="N179" s="8" t="str">
        <f t="shared" ca="1" si="91"/>
        <v/>
      </c>
      <c r="O179" s="8" t="str">
        <f t="shared" ca="1" si="91"/>
        <v/>
      </c>
      <c r="P179" s="8" t="str">
        <f t="shared" ca="1" si="91"/>
        <v/>
      </c>
      <c r="Q179" s="8" t="str">
        <f t="shared" ca="1" si="92"/>
        <v/>
      </c>
      <c r="R179" s="8" t="str">
        <f t="shared" ca="1" si="92"/>
        <v/>
      </c>
      <c r="S179" s="8" t="str">
        <f t="shared" ca="1" si="92"/>
        <v/>
      </c>
      <c r="T179" s="8" t="str">
        <f t="shared" ca="1" si="92"/>
        <v/>
      </c>
      <c r="U179" s="8" t="str">
        <f t="shared" ca="1" si="92"/>
        <v/>
      </c>
      <c r="V179" s="8" t="str">
        <f t="shared" ca="1" si="92"/>
        <v/>
      </c>
      <c r="W179" s="8" t="str">
        <f t="shared" ca="1" si="92"/>
        <v/>
      </c>
      <c r="X179" s="8" t="str">
        <f t="shared" ca="1" si="92"/>
        <v/>
      </c>
      <c r="Y179" s="8" t="str">
        <f t="shared" ca="1" si="92"/>
        <v/>
      </c>
      <c r="Z179" s="8" t="str">
        <f t="shared" ca="1" si="92"/>
        <v/>
      </c>
      <c r="AA179" s="8" t="str">
        <f t="shared" ca="1" si="93"/>
        <v/>
      </c>
      <c r="AB179" s="8" t="str">
        <f t="shared" ca="1" si="93"/>
        <v/>
      </c>
      <c r="AC179" s="8" t="str">
        <f t="shared" ca="1" si="93"/>
        <v/>
      </c>
      <c r="AD179" s="8" t="str">
        <f t="shared" ca="1" si="93"/>
        <v/>
      </c>
      <c r="AE179" s="8" t="str">
        <f t="shared" ca="1" si="93"/>
        <v/>
      </c>
      <c r="AF179" s="8" t="str">
        <f t="shared" ca="1" si="93"/>
        <v/>
      </c>
      <c r="AG179" s="8" t="str">
        <f t="shared" ca="1" si="93"/>
        <v/>
      </c>
      <c r="AH179" s="8" t="str">
        <f t="shared" ca="1" si="93"/>
        <v/>
      </c>
      <c r="AI179" s="8" t="str">
        <f t="shared" ca="1" si="93"/>
        <v/>
      </c>
    </row>
    <row r="180" spans="1:35" x14ac:dyDescent="0.35">
      <c r="A180" s="5" t="str">
        <f t="shared" si="96"/>
        <v>est</v>
      </c>
      <c r="B180" s="5" t="str">
        <f t="shared" si="97"/>
        <v>marche_matiacoali</v>
      </c>
      <c r="C180" s="11" t="str">
        <f t="shared" si="94"/>
        <v>BNA_dec23!</v>
      </c>
      <c r="D180" s="5" t="str">
        <f t="shared" si="57"/>
        <v>marche_matiacoaliBNA_dec23!</v>
      </c>
      <c r="E180" s="11">
        <f t="shared" si="95"/>
        <v>45261</v>
      </c>
      <c r="G180" s="8" t="str">
        <f t="shared" ca="1" si="91"/>
        <v/>
      </c>
      <c r="H180" s="8" t="str">
        <f t="shared" ca="1" si="91"/>
        <v/>
      </c>
      <c r="I180" s="8" t="str">
        <f t="shared" ca="1" si="91"/>
        <v/>
      </c>
      <c r="J180" s="8" t="str">
        <f t="shared" ca="1" si="91"/>
        <v/>
      </c>
      <c r="K180" s="8" t="str">
        <f t="shared" ca="1" si="91"/>
        <v/>
      </c>
      <c r="L180" s="8" t="str">
        <f t="shared" ca="1" si="91"/>
        <v/>
      </c>
      <c r="M180" s="8" t="str">
        <f t="shared" ca="1" si="91"/>
        <v/>
      </c>
      <c r="N180" s="8" t="str">
        <f t="shared" ca="1" si="91"/>
        <v/>
      </c>
      <c r="O180" s="8" t="str">
        <f t="shared" ca="1" si="91"/>
        <v/>
      </c>
      <c r="P180" s="8" t="str">
        <f t="shared" ca="1" si="91"/>
        <v/>
      </c>
      <c r="Q180" s="8" t="str">
        <f t="shared" ca="1" si="92"/>
        <v/>
      </c>
      <c r="R180" s="8" t="str">
        <f t="shared" ca="1" si="92"/>
        <v/>
      </c>
      <c r="S180" s="8" t="str">
        <f t="shared" ca="1" si="92"/>
        <v/>
      </c>
      <c r="T180" s="8" t="str">
        <f t="shared" ca="1" si="92"/>
        <v/>
      </c>
      <c r="U180" s="8" t="str">
        <f t="shared" ca="1" si="92"/>
        <v/>
      </c>
      <c r="V180" s="8" t="str">
        <f t="shared" ca="1" si="92"/>
        <v/>
      </c>
      <c r="W180" s="8" t="str">
        <f t="shared" ca="1" si="92"/>
        <v/>
      </c>
      <c r="X180" s="8" t="str">
        <f t="shared" ca="1" si="92"/>
        <v/>
      </c>
      <c r="Y180" s="8" t="str">
        <f t="shared" ca="1" si="92"/>
        <v/>
      </c>
      <c r="Z180" s="8" t="str">
        <f t="shared" ca="1" si="92"/>
        <v/>
      </c>
      <c r="AA180" s="8" t="str">
        <f t="shared" ca="1" si="93"/>
        <v/>
      </c>
      <c r="AB180" s="8" t="str">
        <f t="shared" ca="1" si="93"/>
        <v/>
      </c>
      <c r="AC180" s="8" t="str">
        <f t="shared" ca="1" si="93"/>
        <v/>
      </c>
      <c r="AD180" s="8" t="str">
        <f t="shared" ca="1" si="93"/>
        <v/>
      </c>
      <c r="AE180" s="8" t="str">
        <f t="shared" ca="1" si="93"/>
        <v/>
      </c>
      <c r="AF180" s="8" t="str">
        <f t="shared" ca="1" si="93"/>
        <v/>
      </c>
      <c r="AG180" s="8" t="str">
        <f t="shared" ca="1" si="93"/>
        <v/>
      </c>
      <c r="AH180" s="8" t="str">
        <f t="shared" ca="1" si="93"/>
        <v/>
      </c>
      <c r="AI180" s="8" t="str">
        <f t="shared" ca="1" si="93"/>
        <v/>
      </c>
    </row>
    <row r="181" spans="1:35" x14ac:dyDescent="0.35">
      <c r="D181" s="5" t="str">
        <f t="shared" si="57"/>
        <v/>
      </c>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row>
    <row r="182" spans="1:35" x14ac:dyDescent="0.35">
      <c r="D182" s="5" t="str">
        <f t="shared" si="57"/>
        <v/>
      </c>
      <c r="E182" s="5" t="s">
        <v>93</v>
      </c>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row>
    <row r="183" spans="1:35" x14ac:dyDescent="0.35">
      <c r="A183" s="5" t="s">
        <v>81</v>
      </c>
      <c r="B183" s="5" t="s">
        <v>94</v>
      </c>
      <c r="C183" s="11" t="str">
        <f t="shared" ref="C183:C190" si="98">C167</f>
        <v>BNA_nov22!</v>
      </c>
      <c r="D183" s="5" t="str">
        <f t="shared" si="57"/>
        <v>marche_tibgaBNA_nov22!</v>
      </c>
      <c r="E183" s="11">
        <f t="shared" ref="E183:E190" si="99">E167</f>
        <v>44866</v>
      </c>
      <c r="G183" s="8" t="str">
        <f t="shared" ref="G183:P196" ca="1" si="100">IFERROR(VLOOKUP($B183,INDIRECT($C183&amp;$A$1),MATCH(G$4,INDIRECT($C183&amp;"$B$7:$BZ$7"),0),FALSE),"")</f>
        <v>-</v>
      </c>
      <c r="H183" s="8" t="str">
        <f t="shared" ca="1" si="100"/>
        <v>-</v>
      </c>
      <c r="I183" s="8" t="str">
        <f t="shared" ca="1" si="100"/>
        <v>-</v>
      </c>
      <c r="J183" s="8" t="str">
        <f t="shared" ca="1" si="100"/>
        <v>-</v>
      </c>
      <c r="K183" s="8" t="str">
        <f t="shared" ca="1" si="100"/>
        <v>-</v>
      </c>
      <c r="L183" s="8" t="str">
        <f t="shared" ca="1" si="100"/>
        <v>-</v>
      </c>
      <c r="M183" s="8" t="str">
        <f t="shared" ca="1" si="100"/>
        <v>-</v>
      </c>
      <c r="N183" s="8" t="str">
        <f t="shared" ca="1" si="100"/>
        <v>-</v>
      </c>
      <c r="O183" s="8" t="str">
        <f t="shared" ca="1" si="100"/>
        <v>-</v>
      </c>
      <c r="P183" s="8" t="str">
        <f t="shared" ca="1" si="100"/>
        <v>-</v>
      </c>
      <c r="Q183" s="8" t="str">
        <f t="shared" ref="Q183:Z196" ca="1" si="101">IFERROR(VLOOKUP($B183,INDIRECT($C183&amp;$A$1),MATCH(Q$4,INDIRECT($C183&amp;"$B$7:$BZ$7"),0),FALSE),"")</f>
        <v>-</v>
      </c>
      <c r="R183" s="8" t="str">
        <f t="shared" ca="1" si="101"/>
        <v>-</v>
      </c>
      <c r="S183" s="8" t="str">
        <f t="shared" ca="1" si="101"/>
        <v>-</v>
      </c>
      <c r="T183" s="8" t="str">
        <f t="shared" ca="1" si="101"/>
        <v>-</v>
      </c>
      <c r="U183" s="8" t="str">
        <f t="shared" ca="1" si="101"/>
        <v>-</v>
      </c>
      <c r="V183" s="8" t="str">
        <f t="shared" ca="1" si="101"/>
        <v>-</v>
      </c>
      <c r="W183" s="8" t="str">
        <f t="shared" ca="1" si="101"/>
        <v>-</v>
      </c>
      <c r="X183" s="8" t="str">
        <f t="shared" ca="1" si="101"/>
        <v>-</v>
      </c>
      <c r="Y183" s="8" t="str">
        <f t="shared" ca="1" si="101"/>
        <v>-</v>
      </c>
      <c r="Z183" s="8" t="str">
        <f t="shared" ca="1" si="101"/>
        <v>-</v>
      </c>
      <c r="AA183" s="8" t="str">
        <f t="shared" ref="AA183:AI196" ca="1" si="102">IFERROR(VLOOKUP($B183,INDIRECT($C183&amp;$A$1),MATCH(AA$4,INDIRECT($C183&amp;"$B$7:$BZ$7"),0),FALSE),"")</f>
        <v>-</v>
      </c>
      <c r="AB183" s="8" t="str">
        <f t="shared" ca="1" si="102"/>
        <v>-</v>
      </c>
      <c r="AC183" s="8" t="str">
        <f t="shared" ca="1" si="102"/>
        <v>-</v>
      </c>
      <c r="AD183" s="8" t="str">
        <f t="shared" ca="1" si="102"/>
        <v>-</v>
      </c>
      <c r="AE183" s="8" t="str">
        <f t="shared" ca="1" si="102"/>
        <v>-</v>
      </c>
      <c r="AF183" s="8" t="str">
        <f t="shared" ca="1" si="102"/>
        <v>-</v>
      </c>
      <c r="AG183" s="8" t="str">
        <f t="shared" ca="1" si="102"/>
        <v>-</v>
      </c>
      <c r="AH183" s="8" t="str">
        <f t="shared" ca="1" si="102"/>
        <v>-</v>
      </c>
      <c r="AI183" s="8" t="str">
        <f t="shared" ca="1" si="102"/>
        <v>-</v>
      </c>
    </row>
    <row r="184" spans="1:35" x14ac:dyDescent="0.35">
      <c r="A184" s="5" t="s">
        <v>81</v>
      </c>
      <c r="B184" s="5" t="s">
        <v>94</v>
      </c>
      <c r="C184" s="11" t="str">
        <f t="shared" si="98"/>
        <v>BNA_dec22!</v>
      </c>
      <c r="D184" s="5" t="str">
        <f t="shared" si="57"/>
        <v>marche_tibgaBNA_dec22!</v>
      </c>
      <c r="E184" s="11">
        <f t="shared" si="99"/>
        <v>44896</v>
      </c>
      <c r="G184" s="8" t="str">
        <f t="shared" ca="1" si="100"/>
        <v>-</v>
      </c>
      <c r="H184" s="8" t="str">
        <f t="shared" ca="1" si="100"/>
        <v>-</v>
      </c>
      <c r="I184" s="8" t="str">
        <f t="shared" ca="1" si="100"/>
        <v>-</v>
      </c>
      <c r="J184" s="8" t="str">
        <f t="shared" ca="1" si="100"/>
        <v>-</v>
      </c>
      <c r="K184" s="8" t="str">
        <f t="shared" ca="1" si="100"/>
        <v>-</v>
      </c>
      <c r="L184" s="8" t="str">
        <f t="shared" ca="1" si="100"/>
        <v>-</v>
      </c>
      <c r="M184" s="8" t="str">
        <f t="shared" ca="1" si="100"/>
        <v>-</v>
      </c>
      <c r="N184" s="8" t="str">
        <f t="shared" ca="1" si="100"/>
        <v>-</v>
      </c>
      <c r="O184" s="8" t="str">
        <f t="shared" ca="1" si="100"/>
        <v>-</v>
      </c>
      <c r="P184" s="8" t="str">
        <f t="shared" ca="1" si="100"/>
        <v>-</v>
      </c>
      <c r="Q184" s="8" t="str">
        <f t="shared" ca="1" si="101"/>
        <v>-</v>
      </c>
      <c r="R184" s="8" t="str">
        <f t="shared" ca="1" si="101"/>
        <v>-</v>
      </c>
      <c r="S184" s="8" t="str">
        <f t="shared" ca="1" si="101"/>
        <v>-</v>
      </c>
      <c r="T184" s="8" t="str">
        <f t="shared" ca="1" si="101"/>
        <v>-</v>
      </c>
      <c r="U184" s="8" t="str">
        <f t="shared" ca="1" si="101"/>
        <v>-</v>
      </c>
      <c r="V184" s="8" t="str">
        <f t="shared" ca="1" si="101"/>
        <v>-</v>
      </c>
      <c r="W184" s="8" t="str">
        <f t="shared" ca="1" si="101"/>
        <v>-</v>
      </c>
      <c r="X184" s="8" t="str">
        <f t="shared" ca="1" si="101"/>
        <v>-</v>
      </c>
      <c r="Y184" s="8" t="str">
        <f t="shared" ca="1" si="101"/>
        <v>-</v>
      </c>
      <c r="Z184" s="8" t="str">
        <f t="shared" ca="1" si="101"/>
        <v>-</v>
      </c>
      <c r="AA184" s="8" t="str">
        <f t="shared" ca="1" si="102"/>
        <v>-</v>
      </c>
      <c r="AB184" s="8" t="str">
        <f t="shared" ca="1" si="102"/>
        <v>-</v>
      </c>
      <c r="AC184" s="8" t="str">
        <f t="shared" ca="1" si="102"/>
        <v>-</v>
      </c>
      <c r="AD184" s="8" t="str">
        <f t="shared" ca="1" si="102"/>
        <v>-</v>
      </c>
      <c r="AE184" s="8" t="str">
        <f t="shared" ca="1" si="102"/>
        <v>-</v>
      </c>
      <c r="AF184" s="8" t="str">
        <f t="shared" ca="1" si="102"/>
        <v>-</v>
      </c>
      <c r="AG184" s="8" t="str">
        <f t="shared" ca="1" si="102"/>
        <v>-</v>
      </c>
      <c r="AH184" s="8" t="str">
        <f t="shared" ca="1" si="102"/>
        <v>-</v>
      </c>
      <c r="AI184" s="8" t="str">
        <f t="shared" ca="1" si="102"/>
        <v>-</v>
      </c>
    </row>
    <row r="185" spans="1:35" x14ac:dyDescent="0.35">
      <c r="A185" s="5" t="s">
        <v>81</v>
      </c>
      <c r="B185" s="5" t="s">
        <v>94</v>
      </c>
      <c r="C185" s="11" t="str">
        <f t="shared" si="98"/>
        <v>BNA_jan23!</v>
      </c>
      <c r="D185" s="5" t="str">
        <f t="shared" si="57"/>
        <v>marche_tibgaBNA_jan23!</v>
      </c>
      <c r="E185" s="11">
        <f t="shared" si="99"/>
        <v>44927</v>
      </c>
      <c r="G185" s="8" t="str">
        <f t="shared" ca="1" si="100"/>
        <v>-</v>
      </c>
      <c r="H185" s="8" t="str">
        <f t="shared" ca="1" si="100"/>
        <v>-</v>
      </c>
      <c r="I185" s="8" t="str">
        <f t="shared" ca="1" si="100"/>
        <v>-</v>
      </c>
      <c r="J185" s="8" t="str">
        <f t="shared" ca="1" si="100"/>
        <v>-</v>
      </c>
      <c r="K185" s="8" t="str">
        <f t="shared" ca="1" si="100"/>
        <v>-</v>
      </c>
      <c r="L185" s="8" t="str">
        <f t="shared" ca="1" si="100"/>
        <v>-</v>
      </c>
      <c r="M185" s="8" t="str">
        <f t="shared" ca="1" si="100"/>
        <v>-</v>
      </c>
      <c r="N185" s="8" t="str">
        <f t="shared" ca="1" si="100"/>
        <v>-</v>
      </c>
      <c r="O185" s="8" t="str">
        <f t="shared" ca="1" si="100"/>
        <v>-</v>
      </c>
      <c r="P185" s="8" t="str">
        <f t="shared" ca="1" si="100"/>
        <v>-</v>
      </c>
      <c r="Q185" s="8" t="str">
        <f t="shared" ca="1" si="101"/>
        <v>-</v>
      </c>
      <c r="R185" s="8" t="str">
        <f t="shared" ca="1" si="101"/>
        <v>-</v>
      </c>
      <c r="S185" s="8" t="str">
        <f t="shared" ca="1" si="101"/>
        <v>-</v>
      </c>
      <c r="T185" s="8" t="str">
        <f t="shared" ca="1" si="101"/>
        <v>-</v>
      </c>
      <c r="U185" s="8" t="str">
        <f t="shared" ca="1" si="101"/>
        <v>-</v>
      </c>
      <c r="V185" s="8" t="str">
        <f t="shared" ca="1" si="101"/>
        <v>-</v>
      </c>
      <c r="W185" s="8" t="str">
        <f t="shared" ca="1" si="101"/>
        <v>-</v>
      </c>
      <c r="X185" s="8" t="str">
        <f t="shared" ca="1" si="101"/>
        <v>-</v>
      </c>
      <c r="Y185" s="8" t="str">
        <f t="shared" ca="1" si="101"/>
        <v>-</v>
      </c>
      <c r="Z185" s="8" t="str">
        <f t="shared" ca="1" si="101"/>
        <v>-</v>
      </c>
      <c r="AA185" s="8" t="str">
        <f t="shared" ca="1" si="102"/>
        <v>-</v>
      </c>
      <c r="AB185" s="8" t="str">
        <f t="shared" ca="1" si="102"/>
        <v>-</v>
      </c>
      <c r="AC185" s="8" t="str">
        <f t="shared" ca="1" si="102"/>
        <v>-</v>
      </c>
      <c r="AD185" s="8" t="str">
        <f t="shared" ca="1" si="102"/>
        <v>-</v>
      </c>
      <c r="AE185" s="8" t="str">
        <f t="shared" ca="1" si="102"/>
        <v>-</v>
      </c>
      <c r="AF185" s="8" t="str">
        <f t="shared" ca="1" si="102"/>
        <v>-</v>
      </c>
      <c r="AG185" s="8" t="str">
        <f t="shared" ca="1" si="102"/>
        <v>-</v>
      </c>
      <c r="AH185" s="8" t="str">
        <f t="shared" ca="1" si="102"/>
        <v>-</v>
      </c>
      <c r="AI185" s="8" t="str">
        <f t="shared" ca="1" si="102"/>
        <v>-</v>
      </c>
    </row>
    <row r="186" spans="1:35" x14ac:dyDescent="0.35">
      <c r="A186" s="5" t="s">
        <v>81</v>
      </c>
      <c r="B186" s="5" t="s">
        <v>94</v>
      </c>
      <c r="C186" s="11" t="str">
        <f t="shared" si="98"/>
        <v>BNA_fev23!</v>
      </c>
      <c r="D186" s="5" t="str">
        <f t="shared" si="57"/>
        <v>marche_tibgaBNA_fev23!</v>
      </c>
      <c r="E186" s="11">
        <f t="shared" si="99"/>
        <v>44958</v>
      </c>
      <c r="G186" s="8" t="str">
        <f t="shared" ca="1" si="100"/>
        <v>-</v>
      </c>
      <c r="H186" s="8" t="str">
        <f t="shared" ca="1" si="100"/>
        <v>-</v>
      </c>
      <c r="I186" s="8" t="str">
        <f t="shared" ca="1" si="100"/>
        <v>-</v>
      </c>
      <c r="J186" s="8" t="str">
        <f t="shared" ca="1" si="100"/>
        <v>-</v>
      </c>
      <c r="K186" s="8" t="str">
        <f t="shared" ca="1" si="100"/>
        <v>-</v>
      </c>
      <c r="L186" s="8" t="str">
        <f t="shared" ca="1" si="100"/>
        <v>-</v>
      </c>
      <c r="M186" s="8" t="str">
        <f t="shared" ca="1" si="100"/>
        <v>-</v>
      </c>
      <c r="N186" s="8" t="str">
        <f t="shared" ca="1" si="100"/>
        <v>-</v>
      </c>
      <c r="O186" s="8" t="str">
        <f t="shared" ca="1" si="100"/>
        <v>-</v>
      </c>
      <c r="P186" s="8" t="str">
        <f t="shared" ca="1" si="100"/>
        <v>-</v>
      </c>
      <c r="Q186" s="8" t="str">
        <f t="shared" ca="1" si="101"/>
        <v>-</v>
      </c>
      <c r="R186" s="8" t="str">
        <f t="shared" ca="1" si="101"/>
        <v>-</v>
      </c>
      <c r="S186" s="8" t="str">
        <f t="shared" ca="1" si="101"/>
        <v>-</v>
      </c>
      <c r="T186" s="8" t="str">
        <f t="shared" ca="1" si="101"/>
        <v>-</v>
      </c>
      <c r="U186" s="8" t="str">
        <f t="shared" ca="1" si="101"/>
        <v>-</v>
      </c>
      <c r="V186" s="8" t="str">
        <f t="shared" ca="1" si="101"/>
        <v>-</v>
      </c>
      <c r="W186" s="8" t="str">
        <f t="shared" ca="1" si="101"/>
        <v>-</v>
      </c>
      <c r="X186" s="8" t="str">
        <f t="shared" ca="1" si="101"/>
        <v>-</v>
      </c>
      <c r="Y186" s="8" t="str">
        <f t="shared" ca="1" si="101"/>
        <v>-</v>
      </c>
      <c r="Z186" s="8" t="str">
        <f t="shared" ca="1" si="101"/>
        <v>-</v>
      </c>
      <c r="AA186" s="8" t="str">
        <f t="shared" ca="1" si="102"/>
        <v>-</v>
      </c>
      <c r="AB186" s="8" t="str">
        <f t="shared" ca="1" si="102"/>
        <v>-</v>
      </c>
      <c r="AC186" s="8" t="str">
        <f t="shared" ca="1" si="102"/>
        <v>-</v>
      </c>
      <c r="AD186" s="8" t="str">
        <f t="shared" ca="1" si="102"/>
        <v>-</v>
      </c>
      <c r="AE186" s="8" t="str">
        <f t="shared" ca="1" si="102"/>
        <v>-</v>
      </c>
      <c r="AF186" s="8" t="str">
        <f t="shared" ca="1" si="102"/>
        <v>-</v>
      </c>
      <c r="AG186" s="8" t="str">
        <f t="shared" ca="1" si="102"/>
        <v>-</v>
      </c>
      <c r="AH186" s="8" t="str">
        <f t="shared" ca="1" si="102"/>
        <v>-</v>
      </c>
      <c r="AI186" s="8" t="str">
        <f t="shared" ca="1" si="102"/>
        <v>-</v>
      </c>
    </row>
    <row r="187" spans="1:35" x14ac:dyDescent="0.35">
      <c r="A187" s="5" t="s">
        <v>81</v>
      </c>
      <c r="B187" s="5" t="s">
        <v>94</v>
      </c>
      <c r="C187" s="11" t="str">
        <f t="shared" si="98"/>
        <v>BNA_mar23!</v>
      </c>
      <c r="D187" s="5" t="str">
        <f t="shared" si="57"/>
        <v>marche_tibgaBNA_mar23!</v>
      </c>
      <c r="E187" s="11">
        <f t="shared" si="99"/>
        <v>44986</v>
      </c>
      <c r="G187" s="8" t="str">
        <f t="shared" ca="1" si="100"/>
        <v>-</v>
      </c>
      <c r="H187" s="8" t="str">
        <f t="shared" ca="1" si="100"/>
        <v>-</v>
      </c>
      <c r="I187" s="8" t="str">
        <f t="shared" ca="1" si="100"/>
        <v>-</v>
      </c>
      <c r="J187" s="8" t="str">
        <f t="shared" ca="1" si="100"/>
        <v>-</v>
      </c>
      <c r="K187" s="8" t="str">
        <f t="shared" ca="1" si="100"/>
        <v>-</v>
      </c>
      <c r="L187" s="8" t="str">
        <f t="shared" ca="1" si="100"/>
        <v>-</v>
      </c>
      <c r="M187" s="8" t="str">
        <f t="shared" ca="1" si="100"/>
        <v>-</v>
      </c>
      <c r="N187" s="8" t="str">
        <f t="shared" ca="1" si="100"/>
        <v>-</v>
      </c>
      <c r="O187" s="8" t="str">
        <f t="shared" ca="1" si="100"/>
        <v>-</v>
      </c>
      <c r="P187" s="8" t="str">
        <f t="shared" ca="1" si="100"/>
        <v>-</v>
      </c>
      <c r="Q187" s="8" t="str">
        <f t="shared" ca="1" si="101"/>
        <v>-</v>
      </c>
      <c r="R187" s="8" t="str">
        <f t="shared" ca="1" si="101"/>
        <v>-</v>
      </c>
      <c r="S187" s="8" t="str">
        <f t="shared" ca="1" si="101"/>
        <v>-</v>
      </c>
      <c r="T187" s="8" t="str">
        <f t="shared" ca="1" si="101"/>
        <v>-</v>
      </c>
      <c r="U187" s="8" t="str">
        <f t="shared" ca="1" si="101"/>
        <v>-</v>
      </c>
      <c r="V187" s="8" t="str">
        <f t="shared" ca="1" si="101"/>
        <v>-</v>
      </c>
      <c r="W187" s="8" t="str">
        <f t="shared" ca="1" si="101"/>
        <v>-</v>
      </c>
      <c r="X187" s="8" t="str">
        <f t="shared" ca="1" si="101"/>
        <v>-</v>
      </c>
      <c r="Y187" s="8" t="str">
        <f t="shared" ca="1" si="101"/>
        <v>-</v>
      </c>
      <c r="Z187" s="8" t="str">
        <f t="shared" ca="1" si="101"/>
        <v>-</v>
      </c>
      <c r="AA187" s="8" t="str">
        <f t="shared" ca="1" si="102"/>
        <v>-</v>
      </c>
      <c r="AB187" s="8" t="str">
        <f t="shared" ca="1" si="102"/>
        <v>-</v>
      </c>
      <c r="AC187" s="8" t="str">
        <f t="shared" ca="1" si="102"/>
        <v>-</v>
      </c>
      <c r="AD187" s="8" t="str">
        <f t="shared" ca="1" si="102"/>
        <v>-</v>
      </c>
      <c r="AE187" s="8" t="str">
        <f t="shared" ca="1" si="102"/>
        <v>-</v>
      </c>
      <c r="AF187" s="8" t="str">
        <f t="shared" ca="1" si="102"/>
        <v>-</v>
      </c>
      <c r="AG187" s="8" t="str">
        <f t="shared" ca="1" si="102"/>
        <v>-</v>
      </c>
      <c r="AH187" s="8" t="str">
        <f t="shared" ca="1" si="102"/>
        <v>-</v>
      </c>
      <c r="AI187" s="8" t="str">
        <f t="shared" ca="1" si="102"/>
        <v>-</v>
      </c>
    </row>
    <row r="188" spans="1:35" x14ac:dyDescent="0.35">
      <c r="A188" s="5" t="s">
        <v>81</v>
      </c>
      <c r="B188" s="5" t="s">
        <v>94</v>
      </c>
      <c r="C188" s="11" t="str">
        <f t="shared" si="98"/>
        <v>BNA_avr23!</v>
      </c>
      <c r="D188" s="5" t="str">
        <f t="shared" si="57"/>
        <v>marche_tibgaBNA_avr23!</v>
      </c>
      <c r="E188" s="11">
        <f t="shared" si="99"/>
        <v>45017</v>
      </c>
      <c r="G188" s="8" t="str">
        <f t="shared" ca="1" si="100"/>
        <v>-</v>
      </c>
      <c r="H188" s="8" t="str">
        <f t="shared" ca="1" si="100"/>
        <v>-</v>
      </c>
      <c r="I188" s="8" t="str">
        <f t="shared" ca="1" si="100"/>
        <v>-</v>
      </c>
      <c r="J188" s="8" t="str">
        <f t="shared" ca="1" si="100"/>
        <v>-</v>
      </c>
      <c r="K188" s="8" t="str">
        <f t="shared" ca="1" si="100"/>
        <v>-</v>
      </c>
      <c r="L188" s="8" t="str">
        <f t="shared" ca="1" si="100"/>
        <v>-</v>
      </c>
      <c r="M188" s="8" t="str">
        <f t="shared" ca="1" si="100"/>
        <v>-</v>
      </c>
      <c r="N188" s="8" t="str">
        <f t="shared" ca="1" si="100"/>
        <v>-</v>
      </c>
      <c r="O188" s="8" t="str">
        <f t="shared" ca="1" si="100"/>
        <v>-</v>
      </c>
      <c r="P188" s="8" t="str">
        <f t="shared" ca="1" si="100"/>
        <v>-</v>
      </c>
      <c r="Q188" s="8" t="str">
        <f t="shared" ca="1" si="101"/>
        <v>-</v>
      </c>
      <c r="R188" s="8" t="str">
        <f t="shared" ca="1" si="101"/>
        <v>-</v>
      </c>
      <c r="S188" s="8" t="str">
        <f t="shared" ca="1" si="101"/>
        <v>-</v>
      </c>
      <c r="T188" s="8" t="str">
        <f t="shared" ca="1" si="101"/>
        <v>-</v>
      </c>
      <c r="U188" s="8" t="str">
        <f t="shared" ca="1" si="101"/>
        <v>-</v>
      </c>
      <c r="V188" s="8" t="str">
        <f t="shared" ca="1" si="101"/>
        <v>-</v>
      </c>
      <c r="W188" s="8" t="str">
        <f t="shared" ca="1" si="101"/>
        <v>-</v>
      </c>
      <c r="X188" s="8" t="str">
        <f t="shared" ca="1" si="101"/>
        <v>-</v>
      </c>
      <c r="Y188" s="8" t="str">
        <f t="shared" ca="1" si="101"/>
        <v>-</v>
      </c>
      <c r="Z188" s="8" t="str">
        <f t="shared" ca="1" si="101"/>
        <v>-</v>
      </c>
      <c r="AA188" s="8" t="str">
        <f t="shared" ca="1" si="102"/>
        <v>-</v>
      </c>
      <c r="AB188" s="8" t="str">
        <f t="shared" ca="1" si="102"/>
        <v>-</v>
      </c>
      <c r="AC188" s="8" t="str">
        <f t="shared" ca="1" si="102"/>
        <v>-</v>
      </c>
      <c r="AD188" s="8" t="str">
        <f t="shared" ca="1" si="102"/>
        <v>-</v>
      </c>
      <c r="AE188" s="8" t="str">
        <f t="shared" ca="1" si="102"/>
        <v>-</v>
      </c>
      <c r="AF188" s="8" t="str">
        <f t="shared" ca="1" si="102"/>
        <v>-</v>
      </c>
      <c r="AG188" s="8" t="str">
        <f t="shared" ca="1" si="102"/>
        <v>-</v>
      </c>
      <c r="AH188" s="8" t="str">
        <f t="shared" ca="1" si="102"/>
        <v>-</v>
      </c>
      <c r="AI188" s="8" t="str">
        <f t="shared" ca="1" si="102"/>
        <v>-</v>
      </c>
    </row>
    <row r="189" spans="1:35" x14ac:dyDescent="0.35">
      <c r="A189" s="5" t="s">
        <v>81</v>
      </c>
      <c r="B189" s="5" t="s">
        <v>94</v>
      </c>
      <c r="C189" s="11" t="str">
        <f t="shared" si="98"/>
        <v>BNA_mai23!</v>
      </c>
      <c r="D189" s="5" t="str">
        <f t="shared" si="57"/>
        <v>marche_tibgaBNA_mai23!</v>
      </c>
      <c r="E189" s="11">
        <f t="shared" si="99"/>
        <v>45047</v>
      </c>
      <c r="G189" s="8" t="str">
        <f t="shared" ca="1" si="100"/>
        <v>-</v>
      </c>
      <c r="H189" s="8" t="str">
        <f t="shared" ca="1" si="100"/>
        <v>-</v>
      </c>
      <c r="I189" s="8" t="str">
        <f t="shared" ca="1" si="100"/>
        <v>-</v>
      </c>
      <c r="J189" s="8" t="str">
        <f t="shared" ca="1" si="100"/>
        <v>-</v>
      </c>
      <c r="K189" s="8" t="str">
        <f t="shared" ca="1" si="100"/>
        <v>-</v>
      </c>
      <c r="L189" s="8" t="str">
        <f t="shared" ca="1" si="100"/>
        <v>-</v>
      </c>
      <c r="M189" s="8" t="str">
        <f t="shared" ca="1" si="100"/>
        <v>-</v>
      </c>
      <c r="N189" s="8" t="str">
        <f t="shared" ca="1" si="100"/>
        <v>-</v>
      </c>
      <c r="O189" s="8" t="str">
        <f t="shared" ca="1" si="100"/>
        <v>-</v>
      </c>
      <c r="P189" s="8" t="str">
        <f t="shared" ca="1" si="100"/>
        <v>-</v>
      </c>
      <c r="Q189" s="8" t="str">
        <f t="shared" ca="1" si="101"/>
        <v>-</v>
      </c>
      <c r="R189" s="8" t="str">
        <f t="shared" ca="1" si="101"/>
        <v>-</v>
      </c>
      <c r="S189" s="8" t="str">
        <f t="shared" ca="1" si="101"/>
        <v>-</v>
      </c>
      <c r="T189" s="8" t="str">
        <f t="shared" ca="1" si="101"/>
        <v>-</v>
      </c>
      <c r="U189" s="8" t="str">
        <f t="shared" ca="1" si="101"/>
        <v>-</v>
      </c>
      <c r="V189" s="8" t="str">
        <f t="shared" ca="1" si="101"/>
        <v>-</v>
      </c>
      <c r="W189" s="8" t="str">
        <f t="shared" ca="1" si="101"/>
        <v>-</v>
      </c>
      <c r="X189" s="8" t="str">
        <f t="shared" ca="1" si="101"/>
        <v>-</v>
      </c>
      <c r="Y189" s="8" t="str">
        <f t="shared" ca="1" si="101"/>
        <v>-</v>
      </c>
      <c r="Z189" s="8" t="str">
        <f t="shared" ca="1" si="101"/>
        <v>-</v>
      </c>
      <c r="AA189" s="8" t="str">
        <f t="shared" ca="1" si="102"/>
        <v>-</v>
      </c>
      <c r="AB189" s="8" t="str">
        <f t="shared" ca="1" si="102"/>
        <v>-</v>
      </c>
      <c r="AC189" s="8" t="str">
        <f t="shared" ca="1" si="102"/>
        <v>-</v>
      </c>
      <c r="AD189" s="8" t="str">
        <f t="shared" ca="1" si="102"/>
        <v>-</v>
      </c>
      <c r="AE189" s="8" t="str">
        <f t="shared" ca="1" si="102"/>
        <v>-</v>
      </c>
      <c r="AF189" s="8" t="str">
        <f t="shared" ca="1" si="102"/>
        <v>-</v>
      </c>
      <c r="AG189" s="8" t="str">
        <f t="shared" ca="1" si="102"/>
        <v>-</v>
      </c>
      <c r="AH189" s="8" t="str">
        <f t="shared" ca="1" si="102"/>
        <v>-</v>
      </c>
      <c r="AI189" s="8" t="str">
        <f t="shared" ca="1" si="102"/>
        <v>-</v>
      </c>
    </row>
    <row r="190" spans="1:35" x14ac:dyDescent="0.35">
      <c r="A190" s="5" t="s">
        <v>81</v>
      </c>
      <c r="B190" s="5" t="s">
        <v>94</v>
      </c>
      <c r="C190" s="11" t="str">
        <f t="shared" si="98"/>
        <v>BNA_juin23!</v>
      </c>
      <c r="D190" s="5" t="str">
        <f t="shared" si="57"/>
        <v>marche_tibgaBNA_juin23!</v>
      </c>
      <c r="E190" s="11">
        <f t="shared" si="99"/>
        <v>45078</v>
      </c>
      <c r="G190" s="8">
        <f t="shared" ca="1" si="100"/>
        <v>1250</v>
      </c>
      <c r="H190" s="8" t="str">
        <f t="shared" ca="1" si="100"/>
        <v>MC</v>
      </c>
      <c r="I190" s="8" t="str">
        <f t="shared" ca="1" si="100"/>
        <v>MC</v>
      </c>
      <c r="J190" s="8" t="str">
        <f t="shared" ca="1" si="100"/>
        <v>MC</v>
      </c>
      <c r="K190" s="8">
        <f t="shared" ca="1" si="100"/>
        <v>300</v>
      </c>
      <c r="L190" s="8">
        <f t="shared" ca="1" si="100"/>
        <v>4750</v>
      </c>
      <c r="M190" s="8">
        <f t="shared" ca="1" si="100"/>
        <v>20000</v>
      </c>
      <c r="N190" s="8">
        <f t="shared" ca="1" si="100"/>
        <v>2000</v>
      </c>
      <c r="O190" s="8">
        <f t="shared" ca="1" si="100"/>
        <v>2150</v>
      </c>
      <c r="P190" s="8" t="str">
        <f t="shared" ca="1" si="100"/>
        <v>MC</v>
      </c>
      <c r="Q190" s="8" t="str">
        <f t="shared" ca="1" si="101"/>
        <v>MC</v>
      </c>
      <c r="R190" s="8" t="str">
        <f t="shared" ca="1" si="101"/>
        <v>MC</v>
      </c>
      <c r="S190" s="8" t="str">
        <f t="shared" ca="1" si="101"/>
        <v>MC</v>
      </c>
      <c r="T190" s="8" t="str">
        <f t="shared" ca="1" si="101"/>
        <v>MC</v>
      </c>
      <c r="U190" s="8">
        <f t="shared" ca="1" si="101"/>
        <v>7750</v>
      </c>
      <c r="V190" s="8">
        <f t="shared" ca="1" si="101"/>
        <v>5250</v>
      </c>
      <c r="W190" s="8">
        <f t="shared" ca="1" si="101"/>
        <v>800</v>
      </c>
      <c r="X190" s="8">
        <f t="shared" ca="1" si="101"/>
        <v>200</v>
      </c>
      <c r="Y190" s="8">
        <f t="shared" ca="1" si="101"/>
        <v>500</v>
      </c>
      <c r="Z190" s="8">
        <f t="shared" ca="1" si="101"/>
        <v>750</v>
      </c>
      <c r="AA190" s="8" t="str">
        <f t="shared" ca="1" si="102"/>
        <v>MC</v>
      </c>
      <c r="AB190" s="8">
        <f t="shared" ca="1" si="102"/>
        <v>3000</v>
      </c>
      <c r="AC190" s="8">
        <f t="shared" ca="1" si="102"/>
        <v>4000</v>
      </c>
      <c r="AD190" s="8">
        <f t="shared" ca="1" si="102"/>
        <v>3000</v>
      </c>
      <c r="AE190" s="8" t="str">
        <f t="shared" ca="1" si="102"/>
        <v>MC</v>
      </c>
      <c r="AF190" s="8">
        <f t="shared" ca="1" si="102"/>
        <v>1875</v>
      </c>
      <c r="AG190" s="8">
        <f t="shared" ca="1" si="102"/>
        <v>5000</v>
      </c>
      <c r="AH190" s="8">
        <f t="shared" ca="1" si="102"/>
        <v>250</v>
      </c>
      <c r="AI190" s="8" t="str">
        <f t="shared" ca="1" si="102"/>
        <v>MC</v>
      </c>
    </row>
    <row r="191" spans="1:35" x14ac:dyDescent="0.35">
      <c r="A191" s="5" t="str">
        <f>A190</f>
        <v>est</v>
      </c>
      <c r="B191" s="5" t="str">
        <f>B190</f>
        <v>marche_tibga</v>
      </c>
      <c r="C191" s="11" t="str">
        <f t="shared" ref="C191:C196" si="103">C175</f>
        <v>BNA_juil23!</v>
      </c>
      <c r="D191" s="5" t="str">
        <f t="shared" si="57"/>
        <v>marche_tibgaBNA_juil23!</v>
      </c>
      <c r="E191" s="11">
        <f t="shared" ref="E191:E196" si="104">EDATE(E190,1)</f>
        <v>45108</v>
      </c>
      <c r="G191" s="8">
        <f t="shared" ca="1" si="100"/>
        <v>1125</v>
      </c>
      <c r="H191" s="8" t="str">
        <f t="shared" ca="1" si="100"/>
        <v>MC</v>
      </c>
      <c r="I191" s="8" t="str">
        <f t="shared" ca="1" si="100"/>
        <v>MC</v>
      </c>
      <c r="J191" s="8" t="str">
        <f t="shared" ca="1" si="100"/>
        <v>MC</v>
      </c>
      <c r="K191" s="8">
        <f t="shared" ca="1" si="100"/>
        <v>300</v>
      </c>
      <c r="L191" s="8">
        <f t="shared" ca="1" si="100"/>
        <v>4000</v>
      </c>
      <c r="M191" s="8">
        <f t="shared" ca="1" si="100"/>
        <v>5000</v>
      </c>
      <c r="N191" s="8">
        <f t="shared" ca="1" si="100"/>
        <v>1625</v>
      </c>
      <c r="O191" s="8">
        <f t="shared" ca="1" si="100"/>
        <v>2000</v>
      </c>
      <c r="P191" s="8" t="str">
        <f t="shared" ca="1" si="100"/>
        <v>MC</v>
      </c>
      <c r="Q191" s="8" t="str">
        <f t="shared" ca="1" si="101"/>
        <v>MC</v>
      </c>
      <c r="R191" s="8" t="str">
        <f t="shared" ca="1" si="101"/>
        <v>MC</v>
      </c>
      <c r="S191" s="8" t="str">
        <f t="shared" ca="1" si="101"/>
        <v>MC</v>
      </c>
      <c r="T191" s="8" t="str">
        <f t="shared" ca="1" si="101"/>
        <v>MC</v>
      </c>
      <c r="U191" s="8">
        <f t="shared" ca="1" si="101"/>
        <v>7500</v>
      </c>
      <c r="V191" s="8">
        <f t="shared" ca="1" si="101"/>
        <v>6000</v>
      </c>
      <c r="W191" s="8">
        <f t="shared" ca="1" si="101"/>
        <v>500</v>
      </c>
      <c r="X191" s="8">
        <f t="shared" ca="1" si="101"/>
        <v>250</v>
      </c>
      <c r="Y191" s="8" t="str">
        <f t="shared" ca="1" si="101"/>
        <v>MC</v>
      </c>
      <c r="Z191" s="8">
        <f t="shared" ca="1" si="101"/>
        <v>1000</v>
      </c>
      <c r="AA191" s="8" t="str">
        <f t="shared" ca="1" si="102"/>
        <v>MC</v>
      </c>
      <c r="AB191" s="8">
        <f t="shared" ca="1" si="102"/>
        <v>2500</v>
      </c>
      <c r="AC191" s="8">
        <f t="shared" ca="1" si="102"/>
        <v>3000</v>
      </c>
      <c r="AD191" s="8">
        <f t="shared" ca="1" si="102"/>
        <v>2500</v>
      </c>
      <c r="AE191" s="8" t="str">
        <f t="shared" ca="1" si="102"/>
        <v>MC</v>
      </c>
      <c r="AF191" s="8">
        <f t="shared" ca="1" si="102"/>
        <v>1625</v>
      </c>
      <c r="AG191" s="8">
        <f t="shared" ca="1" si="102"/>
        <v>3000</v>
      </c>
      <c r="AH191" s="8">
        <f t="shared" ca="1" si="102"/>
        <v>250</v>
      </c>
      <c r="AI191" s="8" t="str">
        <f t="shared" ca="1" si="102"/>
        <v>MC</v>
      </c>
    </row>
    <row r="192" spans="1:35" x14ac:dyDescent="0.35">
      <c r="A192" s="5" t="str">
        <f t="shared" ref="A192:A196" si="105">A191</f>
        <v>est</v>
      </c>
      <c r="B192" s="5" t="str">
        <f t="shared" ref="B192:B196" si="106">B191</f>
        <v>marche_tibga</v>
      </c>
      <c r="C192" s="11" t="str">
        <f t="shared" si="103"/>
        <v>BNA_aout23!</v>
      </c>
      <c r="D192" s="5" t="str">
        <f t="shared" si="57"/>
        <v>marche_tibgaBNA_aout23!</v>
      </c>
      <c r="E192" s="11">
        <f t="shared" si="104"/>
        <v>45139</v>
      </c>
      <c r="G192" s="8" t="str">
        <f t="shared" ca="1" si="100"/>
        <v>MC</v>
      </c>
      <c r="H192" s="8" t="str">
        <f t="shared" ca="1" si="100"/>
        <v>MC</v>
      </c>
      <c r="I192" s="8" t="str">
        <f t="shared" ca="1" si="100"/>
        <v>MC</v>
      </c>
      <c r="J192" s="8" t="str">
        <f t="shared" ca="1" si="100"/>
        <v>MC</v>
      </c>
      <c r="K192" s="8" t="str">
        <f t="shared" ca="1" si="100"/>
        <v>MC</v>
      </c>
      <c r="L192" s="8" t="str">
        <f t="shared" ca="1" si="100"/>
        <v>MC</v>
      </c>
      <c r="M192" s="8" t="str">
        <f t="shared" ca="1" si="100"/>
        <v>MC</v>
      </c>
      <c r="N192" s="8" t="str">
        <f t="shared" ca="1" si="100"/>
        <v>MC</v>
      </c>
      <c r="O192" s="8" t="str">
        <f t="shared" ca="1" si="100"/>
        <v>MC</v>
      </c>
      <c r="P192" s="8" t="str">
        <f t="shared" ca="1" si="100"/>
        <v>MC</v>
      </c>
      <c r="Q192" s="8" t="str">
        <f t="shared" ca="1" si="101"/>
        <v>MC</v>
      </c>
      <c r="R192" s="8" t="str">
        <f t="shared" ca="1" si="101"/>
        <v>MC</v>
      </c>
      <c r="S192" s="8" t="str">
        <f t="shared" ca="1" si="101"/>
        <v>MC</v>
      </c>
      <c r="T192" s="8" t="str">
        <f t="shared" ca="1" si="101"/>
        <v>MC</v>
      </c>
      <c r="U192" s="8" t="str">
        <f t="shared" ca="1" si="101"/>
        <v>MC</v>
      </c>
      <c r="V192" s="8" t="str">
        <f t="shared" ca="1" si="101"/>
        <v>MC</v>
      </c>
      <c r="W192" s="8" t="str">
        <f t="shared" ca="1" si="101"/>
        <v>MC</v>
      </c>
      <c r="X192" s="8" t="str">
        <f t="shared" ca="1" si="101"/>
        <v>MC</v>
      </c>
      <c r="Y192" s="8" t="str">
        <f t="shared" ca="1" si="101"/>
        <v>MC</v>
      </c>
      <c r="Z192" s="8" t="str">
        <f t="shared" ca="1" si="101"/>
        <v>MC</v>
      </c>
      <c r="AA192" s="8" t="str">
        <f t="shared" ca="1" si="102"/>
        <v>MC</v>
      </c>
      <c r="AB192" s="8" t="str">
        <f t="shared" ca="1" si="102"/>
        <v>MC</v>
      </c>
      <c r="AC192" s="8" t="str">
        <f t="shared" ca="1" si="102"/>
        <v>MC</v>
      </c>
      <c r="AD192" s="8" t="str">
        <f t="shared" ca="1" si="102"/>
        <v>MC</v>
      </c>
      <c r="AE192" s="8" t="str">
        <f t="shared" ca="1" si="102"/>
        <v>MC</v>
      </c>
      <c r="AF192" s="8" t="str">
        <f t="shared" ca="1" si="102"/>
        <v>MC</v>
      </c>
      <c r="AG192" s="8" t="str">
        <f t="shared" ca="1" si="102"/>
        <v>MC</v>
      </c>
      <c r="AH192" s="8" t="str">
        <f t="shared" ca="1" si="102"/>
        <v>MC</v>
      </c>
      <c r="AI192" s="8" t="str">
        <f t="shared" ca="1" si="102"/>
        <v>MC</v>
      </c>
    </row>
    <row r="193" spans="1:35" x14ac:dyDescent="0.35">
      <c r="A193" s="5" t="str">
        <f t="shared" si="105"/>
        <v>est</v>
      </c>
      <c r="B193" s="5" t="str">
        <f t="shared" si="106"/>
        <v>marche_tibga</v>
      </c>
      <c r="C193" s="11" t="str">
        <f t="shared" si="103"/>
        <v>BNA_sept23!</v>
      </c>
      <c r="D193" s="5" t="str">
        <f t="shared" si="57"/>
        <v>marche_tibgaBNA_sept23!</v>
      </c>
      <c r="E193" s="11">
        <f t="shared" si="104"/>
        <v>45170</v>
      </c>
      <c r="G193" s="8" t="str">
        <f t="shared" ca="1" si="100"/>
        <v/>
      </c>
      <c r="H193" s="8" t="str">
        <f t="shared" ca="1" si="100"/>
        <v/>
      </c>
      <c r="I193" s="8" t="str">
        <f t="shared" ca="1" si="100"/>
        <v/>
      </c>
      <c r="J193" s="8" t="str">
        <f t="shared" ca="1" si="100"/>
        <v/>
      </c>
      <c r="K193" s="8" t="str">
        <f t="shared" ca="1" si="100"/>
        <v/>
      </c>
      <c r="L193" s="8" t="str">
        <f t="shared" ca="1" si="100"/>
        <v/>
      </c>
      <c r="M193" s="8" t="str">
        <f t="shared" ca="1" si="100"/>
        <v/>
      </c>
      <c r="N193" s="8" t="str">
        <f t="shared" ca="1" si="100"/>
        <v/>
      </c>
      <c r="O193" s="8" t="str">
        <f t="shared" ca="1" si="100"/>
        <v/>
      </c>
      <c r="P193" s="8" t="str">
        <f t="shared" ca="1" si="100"/>
        <v/>
      </c>
      <c r="Q193" s="8" t="str">
        <f t="shared" ca="1" si="101"/>
        <v/>
      </c>
      <c r="R193" s="8" t="str">
        <f t="shared" ca="1" si="101"/>
        <v/>
      </c>
      <c r="S193" s="8" t="str">
        <f t="shared" ca="1" si="101"/>
        <v/>
      </c>
      <c r="T193" s="8" t="str">
        <f t="shared" ca="1" si="101"/>
        <v/>
      </c>
      <c r="U193" s="8" t="str">
        <f t="shared" ca="1" si="101"/>
        <v/>
      </c>
      <c r="V193" s="8" t="str">
        <f t="shared" ca="1" si="101"/>
        <v/>
      </c>
      <c r="W193" s="8" t="str">
        <f t="shared" ca="1" si="101"/>
        <v/>
      </c>
      <c r="X193" s="8" t="str">
        <f t="shared" ca="1" si="101"/>
        <v/>
      </c>
      <c r="Y193" s="8" t="str">
        <f t="shared" ca="1" si="101"/>
        <v/>
      </c>
      <c r="Z193" s="8" t="str">
        <f t="shared" ca="1" si="101"/>
        <v/>
      </c>
      <c r="AA193" s="8" t="str">
        <f t="shared" ca="1" si="102"/>
        <v/>
      </c>
      <c r="AB193" s="8" t="str">
        <f t="shared" ca="1" si="102"/>
        <v/>
      </c>
      <c r="AC193" s="8" t="str">
        <f t="shared" ca="1" si="102"/>
        <v/>
      </c>
      <c r="AD193" s="8" t="str">
        <f t="shared" ca="1" si="102"/>
        <v/>
      </c>
      <c r="AE193" s="8" t="str">
        <f t="shared" ca="1" si="102"/>
        <v/>
      </c>
      <c r="AF193" s="8" t="str">
        <f t="shared" ca="1" si="102"/>
        <v/>
      </c>
      <c r="AG193" s="8" t="str">
        <f t="shared" ca="1" si="102"/>
        <v/>
      </c>
      <c r="AH193" s="8" t="str">
        <f t="shared" ca="1" si="102"/>
        <v/>
      </c>
      <c r="AI193" s="8" t="str">
        <f t="shared" ca="1" si="102"/>
        <v/>
      </c>
    </row>
    <row r="194" spans="1:35" x14ac:dyDescent="0.35">
      <c r="A194" s="5" t="str">
        <f t="shared" si="105"/>
        <v>est</v>
      </c>
      <c r="B194" s="5" t="str">
        <f t="shared" si="106"/>
        <v>marche_tibga</v>
      </c>
      <c r="C194" s="11" t="str">
        <f t="shared" si="103"/>
        <v>BNA_oct23!</v>
      </c>
      <c r="D194" s="5" t="str">
        <f t="shared" si="57"/>
        <v>marche_tibgaBNA_oct23!</v>
      </c>
      <c r="E194" s="11">
        <f t="shared" si="104"/>
        <v>45200</v>
      </c>
      <c r="G194" s="8" t="str">
        <f t="shared" ca="1" si="100"/>
        <v/>
      </c>
      <c r="H194" s="8" t="str">
        <f t="shared" ca="1" si="100"/>
        <v/>
      </c>
      <c r="I194" s="8" t="str">
        <f t="shared" ca="1" si="100"/>
        <v/>
      </c>
      <c r="J194" s="8" t="str">
        <f t="shared" ca="1" si="100"/>
        <v/>
      </c>
      <c r="K194" s="8" t="str">
        <f t="shared" ca="1" si="100"/>
        <v/>
      </c>
      <c r="L194" s="8" t="str">
        <f t="shared" ca="1" si="100"/>
        <v/>
      </c>
      <c r="M194" s="8" t="str">
        <f t="shared" ca="1" si="100"/>
        <v/>
      </c>
      <c r="N194" s="8" t="str">
        <f t="shared" ca="1" si="100"/>
        <v/>
      </c>
      <c r="O194" s="8" t="str">
        <f t="shared" ca="1" si="100"/>
        <v/>
      </c>
      <c r="P194" s="8" t="str">
        <f t="shared" ca="1" si="100"/>
        <v/>
      </c>
      <c r="Q194" s="8" t="str">
        <f t="shared" ca="1" si="101"/>
        <v/>
      </c>
      <c r="R194" s="8" t="str">
        <f t="shared" ca="1" si="101"/>
        <v/>
      </c>
      <c r="S194" s="8" t="str">
        <f t="shared" ca="1" si="101"/>
        <v/>
      </c>
      <c r="T194" s="8" t="str">
        <f t="shared" ca="1" si="101"/>
        <v/>
      </c>
      <c r="U194" s="8" t="str">
        <f t="shared" ca="1" si="101"/>
        <v/>
      </c>
      <c r="V194" s="8" t="str">
        <f t="shared" ca="1" si="101"/>
        <v/>
      </c>
      <c r="W194" s="8" t="str">
        <f t="shared" ca="1" si="101"/>
        <v/>
      </c>
      <c r="X194" s="8" t="str">
        <f t="shared" ca="1" si="101"/>
        <v/>
      </c>
      <c r="Y194" s="8" t="str">
        <f t="shared" ca="1" si="101"/>
        <v/>
      </c>
      <c r="Z194" s="8" t="str">
        <f t="shared" ca="1" si="101"/>
        <v/>
      </c>
      <c r="AA194" s="8" t="str">
        <f t="shared" ca="1" si="102"/>
        <v/>
      </c>
      <c r="AB194" s="8" t="str">
        <f t="shared" ca="1" si="102"/>
        <v/>
      </c>
      <c r="AC194" s="8" t="str">
        <f t="shared" ca="1" si="102"/>
        <v/>
      </c>
      <c r="AD194" s="8" t="str">
        <f t="shared" ca="1" si="102"/>
        <v/>
      </c>
      <c r="AE194" s="8" t="str">
        <f t="shared" ca="1" si="102"/>
        <v/>
      </c>
      <c r="AF194" s="8" t="str">
        <f t="shared" ca="1" si="102"/>
        <v/>
      </c>
      <c r="AG194" s="8" t="str">
        <f t="shared" ca="1" si="102"/>
        <v/>
      </c>
      <c r="AH194" s="8" t="str">
        <f t="shared" ca="1" si="102"/>
        <v/>
      </c>
      <c r="AI194" s="8" t="str">
        <f t="shared" ca="1" si="102"/>
        <v/>
      </c>
    </row>
    <row r="195" spans="1:35" x14ac:dyDescent="0.35">
      <c r="A195" s="5" t="str">
        <f t="shared" si="105"/>
        <v>est</v>
      </c>
      <c r="B195" s="5" t="str">
        <f t="shared" si="106"/>
        <v>marche_tibga</v>
      </c>
      <c r="C195" s="11" t="str">
        <f t="shared" si="103"/>
        <v>BNA_nov23!</v>
      </c>
      <c r="D195" s="5" t="str">
        <f t="shared" si="57"/>
        <v>marche_tibgaBNA_nov23!</v>
      </c>
      <c r="E195" s="11">
        <f t="shared" si="104"/>
        <v>45231</v>
      </c>
      <c r="G195" s="8" t="str">
        <f t="shared" ca="1" si="100"/>
        <v/>
      </c>
      <c r="H195" s="8" t="str">
        <f t="shared" ca="1" si="100"/>
        <v/>
      </c>
      <c r="I195" s="8" t="str">
        <f t="shared" ca="1" si="100"/>
        <v/>
      </c>
      <c r="J195" s="8" t="str">
        <f t="shared" ca="1" si="100"/>
        <v/>
      </c>
      <c r="K195" s="8" t="str">
        <f t="shared" ca="1" si="100"/>
        <v/>
      </c>
      <c r="L195" s="8" t="str">
        <f t="shared" ca="1" si="100"/>
        <v/>
      </c>
      <c r="M195" s="8" t="str">
        <f t="shared" ca="1" si="100"/>
        <v/>
      </c>
      <c r="N195" s="8" t="str">
        <f t="shared" ca="1" si="100"/>
        <v/>
      </c>
      <c r="O195" s="8" t="str">
        <f t="shared" ca="1" si="100"/>
        <v/>
      </c>
      <c r="P195" s="8" t="str">
        <f t="shared" ca="1" si="100"/>
        <v/>
      </c>
      <c r="Q195" s="8" t="str">
        <f t="shared" ca="1" si="101"/>
        <v/>
      </c>
      <c r="R195" s="8" t="str">
        <f t="shared" ca="1" si="101"/>
        <v/>
      </c>
      <c r="S195" s="8" t="str">
        <f t="shared" ca="1" si="101"/>
        <v/>
      </c>
      <c r="T195" s="8" t="str">
        <f t="shared" ca="1" si="101"/>
        <v/>
      </c>
      <c r="U195" s="8" t="str">
        <f t="shared" ca="1" si="101"/>
        <v/>
      </c>
      <c r="V195" s="8" t="str">
        <f t="shared" ca="1" si="101"/>
        <v/>
      </c>
      <c r="W195" s="8" t="str">
        <f t="shared" ca="1" si="101"/>
        <v/>
      </c>
      <c r="X195" s="8" t="str">
        <f t="shared" ca="1" si="101"/>
        <v/>
      </c>
      <c r="Y195" s="8" t="str">
        <f t="shared" ca="1" si="101"/>
        <v/>
      </c>
      <c r="Z195" s="8" t="str">
        <f t="shared" ca="1" si="101"/>
        <v/>
      </c>
      <c r="AA195" s="8" t="str">
        <f t="shared" ca="1" si="102"/>
        <v/>
      </c>
      <c r="AB195" s="8" t="str">
        <f t="shared" ca="1" si="102"/>
        <v/>
      </c>
      <c r="AC195" s="8" t="str">
        <f t="shared" ca="1" si="102"/>
        <v/>
      </c>
      <c r="AD195" s="8" t="str">
        <f t="shared" ca="1" si="102"/>
        <v/>
      </c>
      <c r="AE195" s="8" t="str">
        <f t="shared" ca="1" si="102"/>
        <v/>
      </c>
      <c r="AF195" s="8" t="str">
        <f t="shared" ca="1" si="102"/>
        <v/>
      </c>
      <c r="AG195" s="8" t="str">
        <f t="shared" ca="1" si="102"/>
        <v/>
      </c>
      <c r="AH195" s="8" t="str">
        <f t="shared" ca="1" si="102"/>
        <v/>
      </c>
      <c r="AI195" s="8" t="str">
        <f t="shared" ca="1" si="102"/>
        <v/>
      </c>
    </row>
    <row r="196" spans="1:35" x14ac:dyDescent="0.35">
      <c r="A196" s="5" t="str">
        <f t="shared" si="105"/>
        <v>est</v>
      </c>
      <c r="B196" s="5" t="str">
        <f t="shared" si="106"/>
        <v>marche_tibga</v>
      </c>
      <c r="C196" s="11" t="str">
        <f t="shared" si="103"/>
        <v>BNA_dec23!</v>
      </c>
      <c r="D196" s="5" t="str">
        <f t="shared" si="57"/>
        <v>marche_tibgaBNA_dec23!</v>
      </c>
      <c r="E196" s="11">
        <f t="shared" si="104"/>
        <v>45261</v>
      </c>
      <c r="G196" s="8" t="str">
        <f t="shared" ca="1" si="100"/>
        <v/>
      </c>
      <c r="H196" s="8" t="str">
        <f t="shared" ca="1" si="100"/>
        <v/>
      </c>
      <c r="I196" s="8" t="str">
        <f t="shared" ca="1" si="100"/>
        <v/>
      </c>
      <c r="J196" s="8" t="str">
        <f t="shared" ca="1" si="100"/>
        <v/>
      </c>
      <c r="K196" s="8" t="str">
        <f t="shared" ca="1" si="100"/>
        <v/>
      </c>
      <c r="L196" s="8" t="str">
        <f t="shared" ca="1" si="100"/>
        <v/>
      </c>
      <c r="M196" s="8" t="str">
        <f t="shared" ca="1" si="100"/>
        <v/>
      </c>
      <c r="N196" s="8" t="str">
        <f t="shared" ca="1" si="100"/>
        <v/>
      </c>
      <c r="O196" s="8" t="str">
        <f t="shared" ca="1" si="100"/>
        <v/>
      </c>
      <c r="P196" s="8" t="str">
        <f t="shared" ca="1" si="100"/>
        <v/>
      </c>
      <c r="Q196" s="8" t="str">
        <f t="shared" ca="1" si="101"/>
        <v/>
      </c>
      <c r="R196" s="8" t="str">
        <f t="shared" ca="1" si="101"/>
        <v/>
      </c>
      <c r="S196" s="8" t="str">
        <f t="shared" ca="1" si="101"/>
        <v/>
      </c>
      <c r="T196" s="8" t="str">
        <f t="shared" ca="1" si="101"/>
        <v/>
      </c>
      <c r="U196" s="8" t="str">
        <f t="shared" ca="1" si="101"/>
        <v/>
      </c>
      <c r="V196" s="8" t="str">
        <f t="shared" ca="1" si="101"/>
        <v/>
      </c>
      <c r="W196" s="8" t="str">
        <f t="shared" ca="1" si="101"/>
        <v/>
      </c>
      <c r="X196" s="8" t="str">
        <f t="shared" ca="1" si="101"/>
        <v/>
      </c>
      <c r="Y196" s="8" t="str">
        <f t="shared" ca="1" si="101"/>
        <v/>
      </c>
      <c r="Z196" s="8" t="str">
        <f t="shared" ca="1" si="101"/>
        <v/>
      </c>
      <c r="AA196" s="8" t="str">
        <f t="shared" ca="1" si="102"/>
        <v/>
      </c>
      <c r="AB196" s="8" t="str">
        <f t="shared" ca="1" si="102"/>
        <v/>
      </c>
      <c r="AC196" s="8" t="str">
        <f t="shared" ca="1" si="102"/>
        <v/>
      </c>
      <c r="AD196" s="8" t="str">
        <f t="shared" ca="1" si="102"/>
        <v/>
      </c>
      <c r="AE196" s="8" t="str">
        <f t="shared" ca="1" si="102"/>
        <v/>
      </c>
      <c r="AF196" s="8" t="str">
        <f t="shared" ca="1" si="102"/>
        <v/>
      </c>
      <c r="AG196" s="8" t="str">
        <f t="shared" ca="1" si="102"/>
        <v/>
      </c>
      <c r="AH196" s="8" t="str">
        <f t="shared" ca="1" si="102"/>
        <v/>
      </c>
      <c r="AI196" s="8" t="str">
        <f t="shared" ca="1" si="102"/>
        <v/>
      </c>
    </row>
    <row r="197" spans="1:35" x14ac:dyDescent="0.35">
      <c r="C197" s="11"/>
      <c r="D197" s="5" t="str">
        <f t="shared" si="57"/>
        <v/>
      </c>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x14ac:dyDescent="0.35">
      <c r="D198" s="5" t="str">
        <f t="shared" si="57"/>
        <v/>
      </c>
      <c r="E198" s="5" t="s">
        <v>95</v>
      </c>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x14ac:dyDescent="0.35">
      <c r="A199" s="5" t="s">
        <v>96</v>
      </c>
      <c r="B199" s="5" t="s">
        <v>97</v>
      </c>
      <c r="C199" s="11" t="str">
        <f t="shared" ref="C199:C206" si="107">C183</f>
        <v>BNA_nov22!</v>
      </c>
      <c r="D199" s="5" t="str">
        <f t="shared" si="57"/>
        <v>marche_ouahigouyaBNA_nov22!</v>
      </c>
      <c r="E199" s="11">
        <f t="shared" ref="E199:E206" si="108">E183</f>
        <v>44866</v>
      </c>
      <c r="G199" s="8">
        <f t="shared" ref="G199:P212" ca="1" si="109">IFERROR(VLOOKUP($B199,INDIRECT($C199&amp;$A$1),MATCH(G$4,INDIRECT($C199&amp;"$B$7:$BZ$7"),0),FALSE),"")</f>
        <v>1125</v>
      </c>
      <c r="H199" s="8" t="str">
        <f t="shared" ca="1" si="109"/>
        <v>MC</v>
      </c>
      <c r="I199" s="8" t="str">
        <f t="shared" ca="1" si="109"/>
        <v>MC</v>
      </c>
      <c r="J199" s="8">
        <f t="shared" ca="1" si="109"/>
        <v>400</v>
      </c>
      <c r="K199" s="8">
        <f t="shared" ca="1" si="109"/>
        <v>250</v>
      </c>
      <c r="L199" s="8">
        <f t="shared" ca="1" si="109"/>
        <v>6000</v>
      </c>
      <c r="M199" s="8">
        <f t="shared" ca="1" si="109"/>
        <v>14375</v>
      </c>
      <c r="N199" s="8">
        <f t="shared" ca="1" si="109"/>
        <v>1125</v>
      </c>
      <c r="O199" s="8">
        <f t="shared" ca="1" si="109"/>
        <v>4000</v>
      </c>
      <c r="P199" s="8">
        <f t="shared" ca="1" si="109"/>
        <v>7000</v>
      </c>
      <c r="Q199" s="8">
        <f t="shared" ref="Q199:Z212" ca="1" si="110">IFERROR(VLOOKUP($B199,INDIRECT($C199&amp;$A$1),MATCH(Q$4,INDIRECT($C199&amp;"$B$7:$BZ$7"),0),FALSE),"")</f>
        <v>100</v>
      </c>
      <c r="R199" s="8">
        <f t="shared" ca="1" si="110"/>
        <v>15000</v>
      </c>
      <c r="S199" s="8">
        <f t="shared" ca="1" si="110"/>
        <v>25000</v>
      </c>
      <c r="T199" s="8">
        <f t="shared" ca="1" si="110"/>
        <v>30000</v>
      </c>
      <c r="U199" s="8">
        <f t="shared" ca="1" si="110"/>
        <v>5750</v>
      </c>
      <c r="V199" s="8">
        <f t="shared" ca="1" si="110"/>
        <v>4500</v>
      </c>
      <c r="W199" s="8">
        <f t="shared" ca="1" si="110"/>
        <v>1125</v>
      </c>
      <c r="X199" s="8">
        <f t="shared" ca="1" si="110"/>
        <v>200</v>
      </c>
      <c r="Y199" s="8">
        <f t="shared" ca="1" si="110"/>
        <v>750</v>
      </c>
      <c r="Z199" s="8">
        <f t="shared" ca="1" si="110"/>
        <v>1025</v>
      </c>
      <c r="AA199" s="8">
        <f t="shared" ref="AA199:AI212" ca="1" si="111">IFERROR(VLOOKUP($B199,INDIRECT($C199&amp;$A$1),MATCH(AA$4,INDIRECT($C199&amp;"$B$7:$BZ$7"),0),FALSE),"")</f>
        <v>1500</v>
      </c>
      <c r="AB199" s="8">
        <f t="shared" ca="1" si="111"/>
        <v>2000</v>
      </c>
      <c r="AC199" s="8">
        <f t="shared" ca="1" si="111"/>
        <v>3250</v>
      </c>
      <c r="AD199" s="8">
        <f t="shared" ca="1" si="111"/>
        <v>2000</v>
      </c>
      <c r="AE199" s="8">
        <f t="shared" ca="1" si="111"/>
        <v>2000</v>
      </c>
      <c r="AF199" s="8">
        <f t="shared" ca="1" si="111"/>
        <v>1250</v>
      </c>
      <c r="AG199" s="8">
        <f t="shared" ca="1" si="111"/>
        <v>3000</v>
      </c>
      <c r="AH199" s="8">
        <f t="shared" ca="1" si="111"/>
        <v>225</v>
      </c>
      <c r="AI199" s="8" t="str">
        <f t="shared" ca="1" si="111"/>
        <v>MC</v>
      </c>
    </row>
    <row r="200" spans="1:35" x14ac:dyDescent="0.35">
      <c r="A200" s="5" t="s">
        <v>96</v>
      </c>
      <c r="B200" s="5" t="s">
        <v>97</v>
      </c>
      <c r="C200" s="11" t="str">
        <f t="shared" si="107"/>
        <v>BNA_dec22!</v>
      </c>
      <c r="D200" s="5" t="str">
        <f t="shared" si="57"/>
        <v>marche_ouahigouyaBNA_dec22!</v>
      </c>
      <c r="E200" s="11">
        <f t="shared" si="108"/>
        <v>44896</v>
      </c>
      <c r="G200" s="8">
        <f t="shared" ca="1" si="109"/>
        <v>1000</v>
      </c>
      <c r="H200" s="8" t="str">
        <f t="shared" ca="1" si="109"/>
        <v>MC</v>
      </c>
      <c r="I200" s="8" t="str">
        <f t="shared" ca="1" si="109"/>
        <v>MC</v>
      </c>
      <c r="J200" s="8">
        <f t="shared" ca="1" si="109"/>
        <v>450</v>
      </c>
      <c r="K200" s="8">
        <f t="shared" ca="1" si="109"/>
        <v>250</v>
      </c>
      <c r="L200" s="8">
        <f t="shared" ca="1" si="109"/>
        <v>4750</v>
      </c>
      <c r="M200" s="8">
        <f t="shared" ca="1" si="109"/>
        <v>4000</v>
      </c>
      <c r="N200" s="8">
        <f t="shared" ca="1" si="109"/>
        <v>1000</v>
      </c>
      <c r="O200" s="8">
        <f t="shared" ca="1" si="109"/>
        <v>4500</v>
      </c>
      <c r="P200" s="8">
        <f t="shared" ca="1" si="109"/>
        <v>9000</v>
      </c>
      <c r="Q200" s="8">
        <f t="shared" ca="1" si="110"/>
        <v>100</v>
      </c>
      <c r="R200" s="8">
        <f t="shared" ca="1" si="110"/>
        <v>15000</v>
      </c>
      <c r="S200" s="8">
        <f t="shared" ca="1" si="110"/>
        <v>22000</v>
      </c>
      <c r="T200" s="8">
        <f t="shared" ca="1" si="110"/>
        <v>29000</v>
      </c>
      <c r="U200" s="8">
        <f t="shared" ca="1" si="110"/>
        <v>6000</v>
      </c>
      <c r="V200" s="8">
        <f t="shared" ca="1" si="110"/>
        <v>5000</v>
      </c>
      <c r="W200" s="8">
        <f t="shared" ca="1" si="110"/>
        <v>1125</v>
      </c>
      <c r="X200" s="8">
        <f t="shared" ca="1" si="110"/>
        <v>175</v>
      </c>
      <c r="Y200" s="8">
        <f t="shared" ca="1" si="110"/>
        <v>700</v>
      </c>
      <c r="Z200" s="8">
        <f t="shared" ca="1" si="110"/>
        <v>1000</v>
      </c>
      <c r="AA200" s="8">
        <f t="shared" ca="1" si="111"/>
        <v>1500</v>
      </c>
      <c r="AB200" s="8">
        <f t="shared" ca="1" si="111"/>
        <v>800</v>
      </c>
      <c r="AC200" s="8">
        <f t="shared" ca="1" si="111"/>
        <v>3000</v>
      </c>
      <c r="AD200" s="8">
        <f t="shared" ca="1" si="111"/>
        <v>2000</v>
      </c>
      <c r="AE200" s="8">
        <f t="shared" ca="1" si="111"/>
        <v>2000</v>
      </c>
      <c r="AF200" s="8">
        <f t="shared" ca="1" si="111"/>
        <v>850</v>
      </c>
      <c r="AG200" s="8">
        <f t="shared" ca="1" si="111"/>
        <v>3000</v>
      </c>
      <c r="AH200" s="8">
        <f t="shared" ca="1" si="111"/>
        <v>200</v>
      </c>
      <c r="AI200" s="8">
        <f t="shared" ca="1" si="111"/>
        <v>275</v>
      </c>
    </row>
    <row r="201" spans="1:35" x14ac:dyDescent="0.35">
      <c r="A201" s="5" t="s">
        <v>96</v>
      </c>
      <c r="B201" s="5" t="s">
        <v>97</v>
      </c>
      <c r="C201" s="11" t="str">
        <f t="shared" si="107"/>
        <v>BNA_jan23!</v>
      </c>
      <c r="D201" s="5" t="str">
        <f t="shared" si="57"/>
        <v>marche_ouahigouyaBNA_jan23!</v>
      </c>
      <c r="E201" s="11">
        <f t="shared" si="108"/>
        <v>44927</v>
      </c>
      <c r="G201" s="8">
        <f t="shared" ca="1" si="109"/>
        <v>1000</v>
      </c>
      <c r="H201" s="8" t="str">
        <f t="shared" ca="1" si="109"/>
        <v>MC</v>
      </c>
      <c r="I201" s="8" t="str">
        <f t="shared" ca="1" si="109"/>
        <v>MC</v>
      </c>
      <c r="J201" s="8">
        <f t="shared" ca="1" si="109"/>
        <v>450</v>
      </c>
      <c r="K201" s="8">
        <f t="shared" ca="1" si="109"/>
        <v>300</v>
      </c>
      <c r="L201" s="8">
        <f t="shared" ca="1" si="109"/>
        <v>7500</v>
      </c>
      <c r="M201" s="8">
        <f t="shared" ca="1" si="109"/>
        <v>6500</v>
      </c>
      <c r="N201" s="8">
        <f t="shared" ca="1" si="109"/>
        <v>1000</v>
      </c>
      <c r="O201" s="8">
        <f t="shared" ca="1" si="109"/>
        <v>1750</v>
      </c>
      <c r="P201" s="8">
        <f t="shared" ca="1" si="109"/>
        <v>9750</v>
      </c>
      <c r="Q201" s="8">
        <f t="shared" ca="1" si="110"/>
        <v>150</v>
      </c>
      <c r="R201" s="8">
        <f t="shared" ca="1" si="110"/>
        <v>16000</v>
      </c>
      <c r="S201" s="8">
        <f t="shared" ca="1" si="110"/>
        <v>30000</v>
      </c>
      <c r="T201" s="8">
        <f t="shared" ca="1" si="110"/>
        <v>32500</v>
      </c>
      <c r="U201" s="8">
        <f t="shared" ca="1" si="110"/>
        <v>5500</v>
      </c>
      <c r="V201" s="8">
        <f t="shared" ca="1" si="110"/>
        <v>5000</v>
      </c>
      <c r="W201" s="8">
        <f t="shared" ca="1" si="110"/>
        <v>1000</v>
      </c>
      <c r="X201" s="8">
        <f t="shared" ca="1" si="110"/>
        <v>175</v>
      </c>
      <c r="Y201" s="8">
        <f t="shared" ca="1" si="110"/>
        <v>500</v>
      </c>
      <c r="Z201" s="8">
        <f t="shared" ca="1" si="110"/>
        <v>800</v>
      </c>
      <c r="AA201" s="8">
        <f t="shared" ca="1" si="111"/>
        <v>1175</v>
      </c>
      <c r="AB201" s="8">
        <f t="shared" ca="1" si="111"/>
        <v>1000</v>
      </c>
      <c r="AC201" s="8">
        <f t="shared" ca="1" si="111"/>
        <v>3000</v>
      </c>
      <c r="AD201" s="8">
        <f t="shared" ca="1" si="111"/>
        <v>2000</v>
      </c>
      <c r="AE201" s="8">
        <f t="shared" ca="1" si="111"/>
        <v>2000</v>
      </c>
      <c r="AF201" s="8">
        <f t="shared" ca="1" si="111"/>
        <v>1250</v>
      </c>
      <c r="AG201" s="8">
        <f t="shared" ca="1" si="111"/>
        <v>3000</v>
      </c>
      <c r="AH201" s="8">
        <f t="shared" ca="1" si="111"/>
        <v>200</v>
      </c>
      <c r="AI201" s="8">
        <f t="shared" ca="1" si="111"/>
        <v>300</v>
      </c>
    </row>
    <row r="202" spans="1:35" x14ac:dyDescent="0.35">
      <c r="A202" s="5" t="s">
        <v>96</v>
      </c>
      <c r="B202" s="5" t="s">
        <v>97</v>
      </c>
      <c r="C202" s="11" t="str">
        <f t="shared" si="107"/>
        <v>BNA_fev23!</v>
      </c>
      <c r="D202" s="5" t="str">
        <f t="shared" si="57"/>
        <v>marche_ouahigouyaBNA_fev23!</v>
      </c>
      <c r="E202" s="11">
        <f t="shared" si="108"/>
        <v>44958</v>
      </c>
      <c r="G202" s="8">
        <f t="shared" ca="1" si="109"/>
        <v>900</v>
      </c>
      <c r="H202" s="8" t="str">
        <f t="shared" ca="1" si="109"/>
        <v>MC</v>
      </c>
      <c r="I202" s="8" t="str">
        <f t="shared" ca="1" si="109"/>
        <v>MC</v>
      </c>
      <c r="J202" s="8">
        <f t="shared" ca="1" si="109"/>
        <v>450</v>
      </c>
      <c r="K202" s="8">
        <f t="shared" ca="1" si="109"/>
        <v>350</v>
      </c>
      <c r="L202" s="8">
        <f t="shared" ca="1" si="109"/>
        <v>6250</v>
      </c>
      <c r="M202" s="8">
        <f t="shared" ca="1" si="109"/>
        <v>4750</v>
      </c>
      <c r="N202" s="8">
        <f t="shared" ca="1" si="109"/>
        <v>1050</v>
      </c>
      <c r="O202" s="8">
        <f t="shared" ca="1" si="109"/>
        <v>2000</v>
      </c>
      <c r="P202" s="8">
        <f t="shared" ca="1" si="109"/>
        <v>9500</v>
      </c>
      <c r="Q202" s="8">
        <f t="shared" ca="1" si="110"/>
        <v>150</v>
      </c>
      <c r="R202" s="8">
        <f t="shared" ca="1" si="110"/>
        <v>15000</v>
      </c>
      <c r="S202" s="8">
        <f t="shared" ca="1" si="110"/>
        <v>27500</v>
      </c>
      <c r="T202" s="8">
        <f t="shared" ca="1" si="110"/>
        <v>30000</v>
      </c>
      <c r="U202" s="8">
        <f t="shared" ca="1" si="110"/>
        <v>6000</v>
      </c>
      <c r="V202" s="8">
        <f t="shared" ca="1" si="110"/>
        <v>5000</v>
      </c>
      <c r="W202" s="8">
        <f t="shared" ca="1" si="110"/>
        <v>1250</v>
      </c>
      <c r="X202" s="8">
        <f t="shared" ca="1" si="110"/>
        <v>200</v>
      </c>
      <c r="Y202" s="8">
        <f t="shared" ca="1" si="110"/>
        <v>650</v>
      </c>
      <c r="Z202" s="8">
        <f t="shared" ca="1" si="110"/>
        <v>775</v>
      </c>
      <c r="AA202" s="8">
        <f t="shared" ca="1" si="111"/>
        <v>1100</v>
      </c>
      <c r="AB202" s="8">
        <f t="shared" ca="1" si="111"/>
        <v>925</v>
      </c>
      <c r="AC202" s="8">
        <f t="shared" ca="1" si="111"/>
        <v>3000</v>
      </c>
      <c r="AD202" s="8">
        <f t="shared" ca="1" si="111"/>
        <v>2000</v>
      </c>
      <c r="AE202" s="8">
        <f t="shared" ca="1" si="111"/>
        <v>2000</v>
      </c>
      <c r="AF202" s="8">
        <f t="shared" ca="1" si="111"/>
        <v>1200</v>
      </c>
      <c r="AG202" s="8">
        <f t="shared" ca="1" si="111"/>
        <v>3000</v>
      </c>
      <c r="AH202" s="8">
        <f t="shared" ca="1" si="111"/>
        <v>250</v>
      </c>
      <c r="AI202" s="8">
        <f t="shared" ca="1" si="111"/>
        <v>300</v>
      </c>
    </row>
    <row r="203" spans="1:35" x14ac:dyDescent="0.35">
      <c r="A203" s="5" t="s">
        <v>96</v>
      </c>
      <c r="B203" s="5" t="s">
        <v>97</v>
      </c>
      <c r="C203" s="11" t="str">
        <f t="shared" si="107"/>
        <v>BNA_mar23!</v>
      </c>
      <c r="D203" s="5" t="str">
        <f t="shared" si="57"/>
        <v>marche_ouahigouyaBNA_mar23!</v>
      </c>
      <c r="E203" s="11">
        <f t="shared" si="108"/>
        <v>44986</v>
      </c>
      <c r="G203" s="8">
        <f t="shared" ca="1" si="109"/>
        <v>1025</v>
      </c>
      <c r="H203" s="8">
        <f t="shared" ca="1" si="109"/>
        <v>5000</v>
      </c>
      <c r="I203" s="8" t="str">
        <f t="shared" ca="1" si="109"/>
        <v>MC</v>
      </c>
      <c r="J203" s="8">
        <f t="shared" ca="1" si="109"/>
        <v>500</v>
      </c>
      <c r="K203" s="8">
        <f t="shared" ca="1" si="109"/>
        <v>300</v>
      </c>
      <c r="L203" s="8">
        <f t="shared" ca="1" si="109"/>
        <v>4125</v>
      </c>
      <c r="M203" s="8">
        <f t="shared" ca="1" si="109"/>
        <v>3750</v>
      </c>
      <c r="N203" s="8" t="str">
        <f t="shared" ca="1" si="109"/>
        <v>MC</v>
      </c>
      <c r="O203" s="8">
        <f t="shared" ca="1" si="109"/>
        <v>1800</v>
      </c>
      <c r="P203" s="8">
        <f t="shared" ca="1" si="109"/>
        <v>8875</v>
      </c>
      <c r="Q203" s="8">
        <f t="shared" ca="1" si="110"/>
        <v>100</v>
      </c>
      <c r="R203" s="8">
        <f t="shared" ca="1" si="110"/>
        <v>15500</v>
      </c>
      <c r="S203" s="8">
        <f t="shared" ca="1" si="110"/>
        <v>22500</v>
      </c>
      <c r="T203" s="8">
        <f t="shared" ca="1" si="110"/>
        <v>25000</v>
      </c>
      <c r="U203" s="8">
        <f t="shared" ca="1" si="110"/>
        <v>6250</v>
      </c>
      <c r="V203" s="8">
        <f t="shared" ca="1" si="110"/>
        <v>4125</v>
      </c>
      <c r="W203" s="8">
        <f t="shared" ca="1" si="110"/>
        <v>825</v>
      </c>
      <c r="X203" s="8">
        <f t="shared" ca="1" si="110"/>
        <v>137.5</v>
      </c>
      <c r="Y203" s="8">
        <f t="shared" ca="1" si="110"/>
        <v>625</v>
      </c>
      <c r="Z203" s="8" t="str">
        <f t="shared" ca="1" si="110"/>
        <v>MC</v>
      </c>
      <c r="AA203" s="8">
        <f t="shared" ca="1" si="111"/>
        <v>2250</v>
      </c>
      <c r="AB203" s="8">
        <f t="shared" ca="1" si="111"/>
        <v>2125</v>
      </c>
      <c r="AC203" s="8">
        <f t="shared" ca="1" si="111"/>
        <v>2750</v>
      </c>
      <c r="AD203" s="8">
        <f t="shared" ca="1" si="111"/>
        <v>1875</v>
      </c>
      <c r="AE203" s="8">
        <f t="shared" ca="1" si="111"/>
        <v>2000</v>
      </c>
      <c r="AF203" s="8">
        <f t="shared" ca="1" si="111"/>
        <v>2500</v>
      </c>
      <c r="AG203" s="8">
        <f t="shared" ca="1" si="111"/>
        <v>4500</v>
      </c>
      <c r="AH203" s="8">
        <f t="shared" ca="1" si="111"/>
        <v>375</v>
      </c>
      <c r="AI203" s="8">
        <f t="shared" ca="1" si="111"/>
        <v>250</v>
      </c>
    </row>
    <row r="204" spans="1:35" x14ac:dyDescent="0.35">
      <c r="A204" s="5" t="s">
        <v>96</v>
      </c>
      <c r="B204" s="5" t="s">
        <v>97</v>
      </c>
      <c r="C204" s="11" t="str">
        <f t="shared" si="107"/>
        <v>BNA_avr23!</v>
      </c>
      <c r="D204" s="5" t="str">
        <f t="shared" si="57"/>
        <v>marche_ouahigouyaBNA_avr23!</v>
      </c>
      <c r="E204" s="11">
        <f t="shared" si="108"/>
        <v>45017</v>
      </c>
      <c r="G204" s="8">
        <f t="shared" ca="1" si="109"/>
        <v>1000</v>
      </c>
      <c r="H204" s="8">
        <f t="shared" ca="1" si="109"/>
        <v>5000</v>
      </c>
      <c r="I204" s="8" t="str">
        <f t="shared" ca="1" si="109"/>
        <v>MC</v>
      </c>
      <c r="J204" s="8">
        <f t="shared" ca="1" si="109"/>
        <v>500</v>
      </c>
      <c r="K204" s="8">
        <f t="shared" ca="1" si="109"/>
        <v>300</v>
      </c>
      <c r="L204" s="8">
        <f t="shared" ca="1" si="109"/>
        <v>5500</v>
      </c>
      <c r="M204" s="8">
        <f t="shared" ca="1" si="109"/>
        <v>3375</v>
      </c>
      <c r="N204" s="8">
        <f t="shared" ca="1" si="109"/>
        <v>2075</v>
      </c>
      <c r="O204" s="8">
        <f t="shared" ca="1" si="109"/>
        <v>2375</v>
      </c>
      <c r="P204" s="8">
        <f t="shared" ca="1" si="109"/>
        <v>8000</v>
      </c>
      <c r="Q204" s="8">
        <f t="shared" ca="1" si="110"/>
        <v>100</v>
      </c>
      <c r="R204" s="8">
        <f t="shared" ca="1" si="110"/>
        <v>14000</v>
      </c>
      <c r="S204" s="8">
        <f t="shared" ca="1" si="110"/>
        <v>25250</v>
      </c>
      <c r="T204" s="8">
        <f t="shared" ca="1" si="110"/>
        <v>41000</v>
      </c>
      <c r="U204" s="8">
        <f t="shared" ca="1" si="110"/>
        <v>7500</v>
      </c>
      <c r="V204" s="8">
        <f t="shared" ca="1" si="110"/>
        <v>6500</v>
      </c>
      <c r="W204" s="8">
        <f t="shared" ca="1" si="110"/>
        <v>1750</v>
      </c>
      <c r="X204" s="8">
        <f t="shared" ca="1" si="110"/>
        <v>150</v>
      </c>
      <c r="Y204" s="8">
        <f t="shared" ca="1" si="110"/>
        <v>500</v>
      </c>
      <c r="Z204" s="8">
        <f t="shared" ca="1" si="110"/>
        <v>1100</v>
      </c>
      <c r="AA204" s="8">
        <f t="shared" ca="1" si="111"/>
        <v>1875</v>
      </c>
      <c r="AB204" s="8">
        <f t="shared" ca="1" si="111"/>
        <v>2000</v>
      </c>
      <c r="AC204" s="8">
        <f t="shared" ca="1" si="111"/>
        <v>2350</v>
      </c>
      <c r="AD204" s="8">
        <f t="shared" ca="1" si="111"/>
        <v>2875</v>
      </c>
      <c r="AE204" s="8">
        <f t="shared" ca="1" si="111"/>
        <v>4500</v>
      </c>
      <c r="AF204" s="8">
        <f t="shared" ca="1" si="111"/>
        <v>1250</v>
      </c>
      <c r="AG204" s="8">
        <f t="shared" ca="1" si="111"/>
        <v>3750</v>
      </c>
      <c r="AH204" s="8">
        <f t="shared" ca="1" si="111"/>
        <v>275</v>
      </c>
      <c r="AI204" s="8">
        <f t="shared" ca="1" si="111"/>
        <v>225</v>
      </c>
    </row>
    <row r="205" spans="1:35" x14ac:dyDescent="0.35">
      <c r="A205" s="5" t="s">
        <v>96</v>
      </c>
      <c r="B205" s="5" t="s">
        <v>97</v>
      </c>
      <c r="C205" s="11" t="str">
        <f t="shared" si="107"/>
        <v>BNA_mai23!</v>
      </c>
      <c r="D205" s="5" t="str">
        <f t="shared" si="57"/>
        <v>marche_ouahigouyaBNA_mai23!</v>
      </c>
      <c r="E205" s="11">
        <f t="shared" si="108"/>
        <v>45047</v>
      </c>
      <c r="G205" s="8">
        <f t="shared" ca="1" si="109"/>
        <v>1000</v>
      </c>
      <c r="H205" s="8" t="str">
        <f t="shared" ca="1" si="109"/>
        <v>MC</v>
      </c>
      <c r="I205" s="8" t="str">
        <f t="shared" ca="1" si="109"/>
        <v>MC</v>
      </c>
      <c r="J205" s="8">
        <f t="shared" ca="1" si="109"/>
        <v>500</v>
      </c>
      <c r="K205" s="8">
        <f t="shared" ca="1" si="109"/>
        <v>350</v>
      </c>
      <c r="L205" s="8">
        <f t="shared" ca="1" si="109"/>
        <v>5000</v>
      </c>
      <c r="M205" s="8">
        <f t="shared" ca="1" si="109"/>
        <v>3000</v>
      </c>
      <c r="N205" s="8">
        <f t="shared" ca="1" si="109"/>
        <v>1375</v>
      </c>
      <c r="O205" s="8">
        <f t="shared" ca="1" si="109"/>
        <v>2250</v>
      </c>
      <c r="P205" s="8">
        <f t="shared" ca="1" si="109"/>
        <v>7250</v>
      </c>
      <c r="Q205" s="8">
        <f t="shared" ca="1" si="110"/>
        <v>100</v>
      </c>
      <c r="R205" s="8">
        <f t="shared" ca="1" si="110"/>
        <v>15000</v>
      </c>
      <c r="S205" s="8">
        <f t="shared" ca="1" si="110"/>
        <v>28000</v>
      </c>
      <c r="T205" s="8">
        <f t="shared" ca="1" si="110"/>
        <v>35000</v>
      </c>
      <c r="U205" s="8">
        <f t="shared" ca="1" si="110"/>
        <v>5500</v>
      </c>
      <c r="V205" s="8">
        <f t="shared" ca="1" si="110"/>
        <v>4000</v>
      </c>
      <c r="W205" s="8">
        <f t="shared" ca="1" si="110"/>
        <v>2000</v>
      </c>
      <c r="X205" s="8">
        <f t="shared" ca="1" si="110"/>
        <v>150</v>
      </c>
      <c r="Y205" s="8">
        <f t="shared" ca="1" si="110"/>
        <v>875</v>
      </c>
      <c r="Z205" s="8">
        <f t="shared" ca="1" si="110"/>
        <v>1250</v>
      </c>
      <c r="AA205" s="8">
        <f t="shared" ca="1" si="111"/>
        <v>2125</v>
      </c>
      <c r="AB205" s="8">
        <f t="shared" ca="1" si="111"/>
        <v>2000</v>
      </c>
      <c r="AC205" s="8">
        <f t="shared" ca="1" si="111"/>
        <v>3000</v>
      </c>
      <c r="AD205" s="8">
        <f t="shared" ca="1" si="111"/>
        <v>2500</v>
      </c>
      <c r="AE205" s="8">
        <f t="shared" ca="1" si="111"/>
        <v>5000</v>
      </c>
      <c r="AF205" s="8">
        <f t="shared" ca="1" si="111"/>
        <v>1000</v>
      </c>
      <c r="AG205" s="8">
        <f t="shared" ca="1" si="111"/>
        <v>3500</v>
      </c>
      <c r="AH205" s="8">
        <f t="shared" ca="1" si="111"/>
        <v>200</v>
      </c>
      <c r="AI205" s="8">
        <f t="shared" ca="1" si="111"/>
        <v>375</v>
      </c>
    </row>
    <row r="206" spans="1:35" x14ac:dyDescent="0.35">
      <c r="A206" s="5" t="s">
        <v>96</v>
      </c>
      <c r="B206" s="5" t="s">
        <v>97</v>
      </c>
      <c r="C206" s="11" t="str">
        <f t="shared" si="107"/>
        <v>BNA_juin23!</v>
      </c>
      <c r="D206" s="5" t="str">
        <f t="shared" si="57"/>
        <v>marche_ouahigouyaBNA_juin23!</v>
      </c>
      <c r="E206" s="11">
        <f t="shared" si="108"/>
        <v>45078</v>
      </c>
      <c r="G206" s="8">
        <f t="shared" ca="1" si="109"/>
        <v>1100</v>
      </c>
      <c r="H206" s="8" t="str">
        <f t="shared" ca="1" si="109"/>
        <v>MC</v>
      </c>
      <c r="I206" s="8" t="str">
        <f t="shared" ca="1" si="109"/>
        <v>MC</v>
      </c>
      <c r="J206" s="8">
        <f t="shared" ca="1" si="109"/>
        <v>500</v>
      </c>
      <c r="K206" s="8">
        <f t="shared" ca="1" si="109"/>
        <v>300</v>
      </c>
      <c r="L206" s="8">
        <f t="shared" ca="1" si="109"/>
        <v>5500</v>
      </c>
      <c r="M206" s="8">
        <f t="shared" ca="1" si="109"/>
        <v>3250</v>
      </c>
      <c r="N206" s="8">
        <f t="shared" ca="1" si="109"/>
        <v>1500</v>
      </c>
      <c r="O206" s="8">
        <f t="shared" ca="1" si="109"/>
        <v>2500</v>
      </c>
      <c r="P206" s="8">
        <f t="shared" ca="1" si="109"/>
        <v>7900</v>
      </c>
      <c r="Q206" s="8">
        <f t="shared" ca="1" si="110"/>
        <v>100</v>
      </c>
      <c r="R206" s="8" t="str">
        <f t="shared" ca="1" si="110"/>
        <v>MC</v>
      </c>
      <c r="S206" s="8">
        <f t="shared" ca="1" si="110"/>
        <v>28500</v>
      </c>
      <c r="T206" s="8">
        <f t="shared" ca="1" si="110"/>
        <v>35250</v>
      </c>
      <c r="U206" s="8">
        <f t="shared" ca="1" si="110"/>
        <v>6500</v>
      </c>
      <c r="V206" s="8">
        <f t="shared" ca="1" si="110"/>
        <v>4775</v>
      </c>
      <c r="W206" s="8">
        <f t="shared" ca="1" si="110"/>
        <v>1550</v>
      </c>
      <c r="X206" s="8">
        <f t="shared" ca="1" si="110"/>
        <v>150</v>
      </c>
      <c r="Y206" s="8">
        <f t="shared" ca="1" si="110"/>
        <v>650</v>
      </c>
      <c r="Z206" s="8">
        <f t="shared" ca="1" si="110"/>
        <v>1100</v>
      </c>
      <c r="AA206" s="8">
        <f t="shared" ca="1" si="111"/>
        <v>1500</v>
      </c>
      <c r="AB206" s="8">
        <f t="shared" ca="1" si="111"/>
        <v>2600</v>
      </c>
      <c r="AC206" s="8">
        <f t="shared" ca="1" si="111"/>
        <v>3000</v>
      </c>
      <c r="AD206" s="8">
        <f t="shared" ca="1" si="111"/>
        <v>4000</v>
      </c>
      <c r="AE206" s="8">
        <f t="shared" ca="1" si="111"/>
        <v>4250</v>
      </c>
      <c r="AF206" s="8">
        <f t="shared" ca="1" si="111"/>
        <v>1000</v>
      </c>
      <c r="AG206" s="8">
        <f t="shared" ca="1" si="111"/>
        <v>3000</v>
      </c>
      <c r="AH206" s="8">
        <f t="shared" ca="1" si="111"/>
        <v>200</v>
      </c>
      <c r="AI206" s="8">
        <f t="shared" ca="1" si="111"/>
        <v>250</v>
      </c>
    </row>
    <row r="207" spans="1:35" x14ac:dyDescent="0.35">
      <c r="A207" s="5" t="str">
        <f>A206</f>
        <v>nord</v>
      </c>
      <c r="B207" s="5" t="str">
        <f>B206</f>
        <v>marche_ouahigouya</v>
      </c>
      <c r="C207" s="11" t="str">
        <f t="shared" ref="C207:C212" si="112">C191</f>
        <v>BNA_juil23!</v>
      </c>
      <c r="D207" s="5" t="str">
        <f t="shared" si="57"/>
        <v>marche_ouahigouyaBNA_juil23!</v>
      </c>
      <c r="E207" s="11">
        <f t="shared" ref="E207:E212" si="113">EDATE(E206,1)</f>
        <v>45108</v>
      </c>
      <c r="G207" s="8">
        <f t="shared" ca="1" si="109"/>
        <v>1000</v>
      </c>
      <c r="H207" s="8">
        <f t="shared" ca="1" si="109"/>
        <v>5000</v>
      </c>
      <c r="I207" s="8">
        <f t="shared" ca="1" si="109"/>
        <v>6000</v>
      </c>
      <c r="J207" s="8">
        <f t="shared" ca="1" si="109"/>
        <v>500</v>
      </c>
      <c r="K207" s="8">
        <f t="shared" ca="1" si="109"/>
        <v>300</v>
      </c>
      <c r="L207" s="8">
        <f t="shared" ca="1" si="109"/>
        <v>5000</v>
      </c>
      <c r="M207" s="8">
        <f t="shared" ca="1" si="109"/>
        <v>3000</v>
      </c>
      <c r="N207" s="8">
        <f t="shared" ca="1" si="109"/>
        <v>1500</v>
      </c>
      <c r="O207" s="8">
        <f t="shared" ca="1" si="109"/>
        <v>2100</v>
      </c>
      <c r="P207" s="8">
        <f t="shared" ca="1" si="109"/>
        <v>8000</v>
      </c>
      <c r="Q207" s="8">
        <f t="shared" ca="1" si="110"/>
        <v>100</v>
      </c>
      <c r="R207" s="8">
        <f t="shared" ca="1" si="110"/>
        <v>15000</v>
      </c>
      <c r="S207" s="8">
        <f t="shared" ca="1" si="110"/>
        <v>30000</v>
      </c>
      <c r="T207" s="8">
        <f t="shared" ca="1" si="110"/>
        <v>38500</v>
      </c>
      <c r="U207" s="8">
        <f t="shared" ca="1" si="110"/>
        <v>6000</v>
      </c>
      <c r="V207" s="8">
        <f t="shared" ca="1" si="110"/>
        <v>4375</v>
      </c>
      <c r="W207" s="8">
        <f t="shared" ca="1" si="110"/>
        <v>625</v>
      </c>
      <c r="X207" s="8">
        <f t="shared" ca="1" si="110"/>
        <v>1250</v>
      </c>
      <c r="Y207" s="8">
        <f t="shared" ca="1" si="110"/>
        <v>775</v>
      </c>
      <c r="Z207" s="8">
        <f t="shared" ca="1" si="110"/>
        <v>1100</v>
      </c>
      <c r="AA207" s="8">
        <f t="shared" ca="1" si="111"/>
        <v>1375</v>
      </c>
      <c r="AB207" s="8">
        <f t="shared" ca="1" si="111"/>
        <v>3050</v>
      </c>
      <c r="AC207" s="8">
        <f t="shared" ca="1" si="111"/>
        <v>2750</v>
      </c>
      <c r="AD207" s="8">
        <f t="shared" ca="1" si="111"/>
        <v>2000</v>
      </c>
      <c r="AE207" s="8">
        <f t="shared" ca="1" si="111"/>
        <v>2500</v>
      </c>
      <c r="AF207" s="8">
        <f t="shared" ca="1" si="111"/>
        <v>1000</v>
      </c>
      <c r="AG207" s="8">
        <f t="shared" ca="1" si="111"/>
        <v>3000</v>
      </c>
      <c r="AH207" s="8">
        <f t="shared" ca="1" si="111"/>
        <v>200</v>
      </c>
      <c r="AI207" s="8">
        <f t="shared" ca="1" si="111"/>
        <v>275</v>
      </c>
    </row>
    <row r="208" spans="1:35" x14ac:dyDescent="0.35">
      <c r="A208" s="5" t="str">
        <f t="shared" ref="A208:A212" si="114">A207</f>
        <v>nord</v>
      </c>
      <c r="B208" s="5" t="str">
        <f t="shared" ref="B208:B212" si="115">B207</f>
        <v>marche_ouahigouya</v>
      </c>
      <c r="C208" s="11" t="str">
        <f t="shared" si="112"/>
        <v>BNA_aout23!</v>
      </c>
      <c r="D208" s="5" t="str">
        <f t="shared" si="57"/>
        <v>marche_ouahigouyaBNA_aout23!</v>
      </c>
      <c r="E208" s="11">
        <f t="shared" si="113"/>
        <v>45139</v>
      </c>
      <c r="G208" s="8">
        <f t="shared" ca="1" si="109"/>
        <v>1000</v>
      </c>
      <c r="H208" s="8">
        <f t="shared" ca="1" si="109"/>
        <v>5000</v>
      </c>
      <c r="I208" s="8" t="str">
        <f t="shared" ca="1" si="109"/>
        <v>MC</v>
      </c>
      <c r="J208" s="8">
        <f t="shared" ca="1" si="109"/>
        <v>500</v>
      </c>
      <c r="K208" s="8">
        <f t="shared" ca="1" si="109"/>
        <v>300</v>
      </c>
      <c r="L208" s="8">
        <f t="shared" ca="1" si="109"/>
        <v>4900</v>
      </c>
      <c r="M208" s="8">
        <f t="shared" ca="1" si="109"/>
        <v>3000</v>
      </c>
      <c r="N208" s="8">
        <f t="shared" ca="1" si="109"/>
        <v>1550</v>
      </c>
      <c r="O208" s="8">
        <f t="shared" ca="1" si="109"/>
        <v>2000</v>
      </c>
      <c r="P208" s="8">
        <f t="shared" ca="1" si="109"/>
        <v>8250</v>
      </c>
      <c r="Q208" s="8">
        <f t="shared" ca="1" si="110"/>
        <v>100</v>
      </c>
      <c r="R208" s="8">
        <f t="shared" ca="1" si="110"/>
        <v>15000</v>
      </c>
      <c r="S208" s="8">
        <f t="shared" ca="1" si="110"/>
        <v>30000</v>
      </c>
      <c r="T208" s="8">
        <f t="shared" ca="1" si="110"/>
        <v>38500</v>
      </c>
      <c r="U208" s="8">
        <f t="shared" ca="1" si="110"/>
        <v>6000</v>
      </c>
      <c r="V208" s="8">
        <f t="shared" ca="1" si="110"/>
        <v>4250</v>
      </c>
      <c r="W208" s="8">
        <f t="shared" ca="1" si="110"/>
        <v>425</v>
      </c>
      <c r="X208" s="8">
        <f t="shared" ca="1" si="110"/>
        <v>200</v>
      </c>
      <c r="Y208" s="8">
        <f t="shared" ca="1" si="110"/>
        <v>800</v>
      </c>
      <c r="Z208" s="8">
        <f t="shared" ca="1" si="110"/>
        <v>1000</v>
      </c>
      <c r="AA208" s="8">
        <f t="shared" ca="1" si="111"/>
        <v>1225</v>
      </c>
      <c r="AB208" s="8">
        <f t="shared" ca="1" si="111"/>
        <v>3000</v>
      </c>
      <c r="AC208" s="8">
        <f t="shared" ca="1" si="111"/>
        <v>2725</v>
      </c>
      <c r="AD208" s="8">
        <f t="shared" ca="1" si="111"/>
        <v>2000</v>
      </c>
      <c r="AE208" s="8">
        <f t="shared" ca="1" si="111"/>
        <v>2500</v>
      </c>
      <c r="AF208" s="8">
        <f t="shared" ca="1" si="111"/>
        <v>1150</v>
      </c>
      <c r="AG208" s="8">
        <f t="shared" ca="1" si="111"/>
        <v>3000</v>
      </c>
      <c r="AH208" s="8">
        <f t="shared" ca="1" si="111"/>
        <v>225</v>
      </c>
      <c r="AI208" s="8">
        <f t="shared" ca="1" si="111"/>
        <v>275</v>
      </c>
    </row>
    <row r="209" spans="1:35" x14ac:dyDescent="0.35">
      <c r="A209" s="5" t="str">
        <f t="shared" si="114"/>
        <v>nord</v>
      </c>
      <c r="B209" s="5" t="str">
        <f t="shared" si="115"/>
        <v>marche_ouahigouya</v>
      </c>
      <c r="C209" s="11" t="str">
        <f t="shared" si="112"/>
        <v>BNA_sept23!</v>
      </c>
      <c r="D209" s="5" t="str">
        <f t="shared" si="57"/>
        <v>marche_ouahigouyaBNA_sept23!</v>
      </c>
      <c r="E209" s="11">
        <f t="shared" si="113"/>
        <v>45170</v>
      </c>
      <c r="G209" s="8" t="str">
        <f t="shared" ca="1" si="109"/>
        <v/>
      </c>
      <c r="H209" s="8" t="str">
        <f t="shared" ca="1" si="109"/>
        <v/>
      </c>
      <c r="I209" s="8" t="str">
        <f t="shared" ca="1" si="109"/>
        <v/>
      </c>
      <c r="J209" s="8" t="str">
        <f t="shared" ca="1" si="109"/>
        <v/>
      </c>
      <c r="K209" s="8" t="str">
        <f t="shared" ca="1" si="109"/>
        <v/>
      </c>
      <c r="L209" s="8" t="str">
        <f t="shared" ca="1" si="109"/>
        <v/>
      </c>
      <c r="M209" s="8" t="str">
        <f t="shared" ca="1" si="109"/>
        <v/>
      </c>
      <c r="N209" s="8" t="str">
        <f t="shared" ca="1" si="109"/>
        <v/>
      </c>
      <c r="O209" s="8" t="str">
        <f t="shared" ca="1" si="109"/>
        <v/>
      </c>
      <c r="P209" s="8" t="str">
        <f t="shared" ca="1" si="109"/>
        <v/>
      </c>
      <c r="Q209" s="8" t="str">
        <f t="shared" ca="1" si="110"/>
        <v/>
      </c>
      <c r="R209" s="8" t="str">
        <f t="shared" ca="1" si="110"/>
        <v/>
      </c>
      <c r="S209" s="8" t="str">
        <f t="shared" ca="1" si="110"/>
        <v/>
      </c>
      <c r="T209" s="8" t="str">
        <f t="shared" ca="1" si="110"/>
        <v/>
      </c>
      <c r="U209" s="8" t="str">
        <f t="shared" ca="1" si="110"/>
        <v/>
      </c>
      <c r="V209" s="8" t="str">
        <f t="shared" ca="1" si="110"/>
        <v/>
      </c>
      <c r="W209" s="8" t="str">
        <f t="shared" ca="1" si="110"/>
        <v/>
      </c>
      <c r="X209" s="8" t="str">
        <f t="shared" ca="1" si="110"/>
        <v/>
      </c>
      <c r="Y209" s="8" t="str">
        <f t="shared" ca="1" si="110"/>
        <v/>
      </c>
      <c r="Z209" s="8" t="str">
        <f t="shared" ca="1" si="110"/>
        <v/>
      </c>
      <c r="AA209" s="8" t="str">
        <f t="shared" ca="1" si="111"/>
        <v/>
      </c>
      <c r="AB209" s="8" t="str">
        <f t="shared" ca="1" si="111"/>
        <v/>
      </c>
      <c r="AC209" s="8" t="str">
        <f t="shared" ca="1" si="111"/>
        <v/>
      </c>
      <c r="AD209" s="8" t="str">
        <f t="shared" ca="1" si="111"/>
        <v/>
      </c>
      <c r="AE209" s="8" t="str">
        <f t="shared" ca="1" si="111"/>
        <v/>
      </c>
      <c r="AF209" s="8" t="str">
        <f t="shared" ca="1" si="111"/>
        <v/>
      </c>
      <c r="AG209" s="8" t="str">
        <f t="shared" ca="1" si="111"/>
        <v/>
      </c>
      <c r="AH209" s="8" t="str">
        <f t="shared" ca="1" si="111"/>
        <v/>
      </c>
      <c r="AI209" s="8" t="str">
        <f t="shared" ca="1" si="111"/>
        <v/>
      </c>
    </row>
    <row r="210" spans="1:35" x14ac:dyDescent="0.35">
      <c r="A210" s="5" t="str">
        <f t="shared" si="114"/>
        <v>nord</v>
      </c>
      <c r="B210" s="5" t="str">
        <f t="shared" si="115"/>
        <v>marche_ouahigouya</v>
      </c>
      <c r="C210" s="11" t="str">
        <f t="shared" si="112"/>
        <v>BNA_oct23!</v>
      </c>
      <c r="D210" s="5" t="str">
        <f t="shared" si="57"/>
        <v>marche_ouahigouyaBNA_oct23!</v>
      </c>
      <c r="E210" s="11">
        <f t="shared" si="113"/>
        <v>45200</v>
      </c>
      <c r="G210" s="8" t="str">
        <f t="shared" ca="1" si="109"/>
        <v/>
      </c>
      <c r="H210" s="8" t="str">
        <f t="shared" ca="1" si="109"/>
        <v/>
      </c>
      <c r="I210" s="8" t="str">
        <f t="shared" ca="1" si="109"/>
        <v/>
      </c>
      <c r="J210" s="8" t="str">
        <f t="shared" ca="1" si="109"/>
        <v/>
      </c>
      <c r="K210" s="8" t="str">
        <f t="shared" ca="1" si="109"/>
        <v/>
      </c>
      <c r="L210" s="8" t="str">
        <f t="shared" ca="1" si="109"/>
        <v/>
      </c>
      <c r="M210" s="8" t="str">
        <f t="shared" ca="1" si="109"/>
        <v/>
      </c>
      <c r="N210" s="8" t="str">
        <f t="shared" ca="1" si="109"/>
        <v/>
      </c>
      <c r="O210" s="8" t="str">
        <f t="shared" ca="1" si="109"/>
        <v/>
      </c>
      <c r="P210" s="8" t="str">
        <f t="shared" ca="1" si="109"/>
        <v/>
      </c>
      <c r="Q210" s="8" t="str">
        <f t="shared" ca="1" si="110"/>
        <v/>
      </c>
      <c r="R210" s="8" t="str">
        <f t="shared" ca="1" si="110"/>
        <v/>
      </c>
      <c r="S210" s="8" t="str">
        <f t="shared" ca="1" si="110"/>
        <v/>
      </c>
      <c r="T210" s="8" t="str">
        <f t="shared" ca="1" si="110"/>
        <v/>
      </c>
      <c r="U210" s="8" t="str">
        <f t="shared" ca="1" si="110"/>
        <v/>
      </c>
      <c r="V210" s="8" t="str">
        <f t="shared" ca="1" si="110"/>
        <v/>
      </c>
      <c r="W210" s="8" t="str">
        <f t="shared" ca="1" si="110"/>
        <v/>
      </c>
      <c r="X210" s="8" t="str">
        <f t="shared" ca="1" si="110"/>
        <v/>
      </c>
      <c r="Y210" s="8" t="str">
        <f t="shared" ca="1" si="110"/>
        <v/>
      </c>
      <c r="Z210" s="8" t="str">
        <f t="shared" ca="1" si="110"/>
        <v/>
      </c>
      <c r="AA210" s="8" t="str">
        <f t="shared" ca="1" si="111"/>
        <v/>
      </c>
      <c r="AB210" s="8" t="str">
        <f t="shared" ca="1" si="111"/>
        <v/>
      </c>
      <c r="AC210" s="8" t="str">
        <f t="shared" ca="1" si="111"/>
        <v/>
      </c>
      <c r="AD210" s="8" t="str">
        <f t="shared" ca="1" si="111"/>
        <v/>
      </c>
      <c r="AE210" s="8" t="str">
        <f t="shared" ca="1" si="111"/>
        <v/>
      </c>
      <c r="AF210" s="8" t="str">
        <f t="shared" ca="1" si="111"/>
        <v/>
      </c>
      <c r="AG210" s="8" t="str">
        <f t="shared" ca="1" si="111"/>
        <v/>
      </c>
      <c r="AH210" s="8" t="str">
        <f t="shared" ca="1" si="111"/>
        <v/>
      </c>
      <c r="AI210" s="8" t="str">
        <f t="shared" ca="1" si="111"/>
        <v/>
      </c>
    </row>
    <row r="211" spans="1:35" x14ac:dyDescent="0.35">
      <c r="A211" s="5" t="str">
        <f t="shared" si="114"/>
        <v>nord</v>
      </c>
      <c r="B211" s="5" t="str">
        <f t="shared" si="115"/>
        <v>marche_ouahigouya</v>
      </c>
      <c r="C211" s="11" t="str">
        <f t="shared" si="112"/>
        <v>BNA_nov23!</v>
      </c>
      <c r="D211" s="5" t="str">
        <f t="shared" si="57"/>
        <v>marche_ouahigouyaBNA_nov23!</v>
      </c>
      <c r="E211" s="11">
        <f t="shared" si="113"/>
        <v>45231</v>
      </c>
      <c r="G211" s="8" t="str">
        <f t="shared" ca="1" si="109"/>
        <v/>
      </c>
      <c r="H211" s="8" t="str">
        <f t="shared" ca="1" si="109"/>
        <v/>
      </c>
      <c r="I211" s="8" t="str">
        <f t="shared" ca="1" si="109"/>
        <v/>
      </c>
      <c r="J211" s="8" t="str">
        <f t="shared" ca="1" si="109"/>
        <v/>
      </c>
      <c r="K211" s="8" t="str">
        <f t="shared" ca="1" si="109"/>
        <v/>
      </c>
      <c r="L211" s="8" t="str">
        <f t="shared" ca="1" si="109"/>
        <v/>
      </c>
      <c r="M211" s="8" t="str">
        <f t="shared" ca="1" si="109"/>
        <v/>
      </c>
      <c r="N211" s="8" t="str">
        <f t="shared" ca="1" si="109"/>
        <v/>
      </c>
      <c r="O211" s="8" t="str">
        <f t="shared" ca="1" si="109"/>
        <v/>
      </c>
      <c r="P211" s="8" t="str">
        <f t="shared" ca="1" si="109"/>
        <v/>
      </c>
      <c r="Q211" s="8" t="str">
        <f t="shared" ca="1" si="110"/>
        <v/>
      </c>
      <c r="R211" s="8" t="str">
        <f t="shared" ca="1" si="110"/>
        <v/>
      </c>
      <c r="S211" s="8" t="str">
        <f t="shared" ca="1" si="110"/>
        <v/>
      </c>
      <c r="T211" s="8" t="str">
        <f t="shared" ca="1" si="110"/>
        <v/>
      </c>
      <c r="U211" s="8" t="str">
        <f t="shared" ca="1" si="110"/>
        <v/>
      </c>
      <c r="V211" s="8" t="str">
        <f t="shared" ca="1" si="110"/>
        <v/>
      </c>
      <c r="W211" s="8" t="str">
        <f t="shared" ca="1" si="110"/>
        <v/>
      </c>
      <c r="X211" s="8" t="str">
        <f t="shared" ca="1" si="110"/>
        <v/>
      </c>
      <c r="Y211" s="8" t="str">
        <f t="shared" ca="1" si="110"/>
        <v/>
      </c>
      <c r="Z211" s="8" t="str">
        <f t="shared" ca="1" si="110"/>
        <v/>
      </c>
      <c r="AA211" s="8" t="str">
        <f t="shared" ca="1" si="111"/>
        <v/>
      </c>
      <c r="AB211" s="8" t="str">
        <f t="shared" ca="1" si="111"/>
        <v/>
      </c>
      <c r="AC211" s="8" t="str">
        <f t="shared" ca="1" si="111"/>
        <v/>
      </c>
      <c r="AD211" s="8" t="str">
        <f t="shared" ca="1" si="111"/>
        <v/>
      </c>
      <c r="AE211" s="8" t="str">
        <f t="shared" ca="1" si="111"/>
        <v/>
      </c>
      <c r="AF211" s="8" t="str">
        <f t="shared" ca="1" si="111"/>
        <v/>
      </c>
      <c r="AG211" s="8" t="str">
        <f t="shared" ca="1" si="111"/>
        <v/>
      </c>
      <c r="AH211" s="8" t="str">
        <f t="shared" ca="1" si="111"/>
        <v/>
      </c>
      <c r="AI211" s="8" t="str">
        <f t="shared" ca="1" si="111"/>
        <v/>
      </c>
    </row>
    <row r="212" spans="1:35" x14ac:dyDescent="0.35">
      <c r="A212" s="5" t="str">
        <f t="shared" si="114"/>
        <v>nord</v>
      </c>
      <c r="B212" s="5" t="str">
        <f t="shared" si="115"/>
        <v>marche_ouahigouya</v>
      </c>
      <c r="C212" s="11" t="str">
        <f t="shared" si="112"/>
        <v>BNA_dec23!</v>
      </c>
      <c r="D212" s="5" t="str">
        <f t="shared" si="57"/>
        <v>marche_ouahigouyaBNA_dec23!</v>
      </c>
      <c r="E212" s="11">
        <f t="shared" si="113"/>
        <v>45261</v>
      </c>
      <c r="G212" s="8" t="str">
        <f t="shared" ca="1" si="109"/>
        <v/>
      </c>
      <c r="H212" s="8" t="str">
        <f t="shared" ca="1" si="109"/>
        <v/>
      </c>
      <c r="I212" s="8" t="str">
        <f t="shared" ca="1" si="109"/>
        <v/>
      </c>
      <c r="J212" s="8" t="str">
        <f t="shared" ca="1" si="109"/>
        <v/>
      </c>
      <c r="K212" s="8" t="str">
        <f t="shared" ca="1" si="109"/>
        <v/>
      </c>
      <c r="L212" s="8" t="str">
        <f t="shared" ca="1" si="109"/>
        <v/>
      </c>
      <c r="M212" s="8" t="str">
        <f t="shared" ca="1" si="109"/>
        <v/>
      </c>
      <c r="N212" s="8" t="str">
        <f t="shared" ca="1" si="109"/>
        <v/>
      </c>
      <c r="O212" s="8" t="str">
        <f t="shared" ca="1" si="109"/>
        <v/>
      </c>
      <c r="P212" s="8" t="str">
        <f t="shared" ca="1" si="109"/>
        <v/>
      </c>
      <c r="Q212" s="8" t="str">
        <f t="shared" ca="1" si="110"/>
        <v/>
      </c>
      <c r="R212" s="8" t="str">
        <f t="shared" ca="1" si="110"/>
        <v/>
      </c>
      <c r="S212" s="8" t="str">
        <f t="shared" ca="1" si="110"/>
        <v/>
      </c>
      <c r="T212" s="8" t="str">
        <f t="shared" ca="1" si="110"/>
        <v/>
      </c>
      <c r="U212" s="8" t="str">
        <f t="shared" ca="1" si="110"/>
        <v/>
      </c>
      <c r="V212" s="8" t="str">
        <f t="shared" ca="1" si="110"/>
        <v/>
      </c>
      <c r="W212" s="8" t="str">
        <f t="shared" ca="1" si="110"/>
        <v/>
      </c>
      <c r="X212" s="8" t="str">
        <f t="shared" ca="1" si="110"/>
        <v/>
      </c>
      <c r="Y212" s="8" t="str">
        <f t="shared" ca="1" si="110"/>
        <v/>
      </c>
      <c r="Z212" s="8" t="str">
        <f t="shared" ca="1" si="110"/>
        <v/>
      </c>
      <c r="AA212" s="8" t="str">
        <f t="shared" ca="1" si="111"/>
        <v/>
      </c>
      <c r="AB212" s="8" t="str">
        <f t="shared" ca="1" si="111"/>
        <v/>
      </c>
      <c r="AC212" s="8" t="str">
        <f t="shared" ca="1" si="111"/>
        <v/>
      </c>
      <c r="AD212" s="8" t="str">
        <f t="shared" ca="1" si="111"/>
        <v/>
      </c>
      <c r="AE212" s="8" t="str">
        <f t="shared" ca="1" si="111"/>
        <v/>
      </c>
      <c r="AF212" s="8" t="str">
        <f t="shared" ca="1" si="111"/>
        <v/>
      </c>
      <c r="AG212" s="8" t="str">
        <f t="shared" ca="1" si="111"/>
        <v/>
      </c>
      <c r="AH212" s="8" t="str">
        <f t="shared" ca="1" si="111"/>
        <v/>
      </c>
      <c r="AI212" s="8" t="str">
        <f t="shared" ca="1" si="111"/>
        <v/>
      </c>
    </row>
    <row r="213" spans="1:35" x14ac:dyDescent="0.35">
      <c r="D213" s="5" t="str">
        <f t="shared" si="57"/>
        <v/>
      </c>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x14ac:dyDescent="0.35">
      <c r="D214" s="5" t="str">
        <f t="shared" ref="D214:D286" si="116">_xlfn.CONCAT(B214:C214)</f>
        <v/>
      </c>
      <c r="E214" s="5" t="s">
        <v>98</v>
      </c>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x14ac:dyDescent="0.35">
      <c r="A215" s="5" t="s">
        <v>99</v>
      </c>
      <c r="B215" s="5" t="s">
        <v>100</v>
      </c>
      <c r="C215" s="11" t="str">
        <f t="shared" ref="C215:C222" si="117">C199</f>
        <v>BNA_nov22!</v>
      </c>
      <c r="D215" s="5" t="str">
        <f t="shared" si="116"/>
        <v>marche_djiboBNA_nov22!</v>
      </c>
      <c r="E215" s="11">
        <f t="shared" ref="E215:E222" si="118">E199</f>
        <v>44866</v>
      </c>
      <c r="G215" s="8" t="str">
        <f t="shared" ref="G215:P228" ca="1" si="119">IFERROR(VLOOKUP($B215,INDIRECT($C215&amp;$A$1),MATCH(G$4,INDIRECT($C215&amp;"$B$7:$BZ$7"),0),FALSE),"")</f>
        <v>-</v>
      </c>
      <c r="H215" s="8" t="str">
        <f t="shared" ca="1" si="119"/>
        <v>-</v>
      </c>
      <c r="I215" s="8" t="str">
        <f t="shared" ca="1" si="119"/>
        <v>-</v>
      </c>
      <c r="J215" s="8" t="str">
        <f t="shared" ca="1" si="119"/>
        <v>-</v>
      </c>
      <c r="K215" s="8" t="str">
        <f t="shared" ca="1" si="119"/>
        <v>-</v>
      </c>
      <c r="L215" s="8" t="str">
        <f t="shared" ca="1" si="119"/>
        <v>-</v>
      </c>
      <c r="M215" s="8" t="str">
        <f t="shared" ca="1" si="119"/>
        <v>-</v>
      </c>
      <c r="N215" s="8" t="str">
        <f t="shared" ca="1" si="119"/>
        <v>-</v>
      </c>
      <c r="O215" s="8" t="str">
        <f t="shared" ca="1" si="119"/>
        <v>-</v>
      </c>
      <c r="P215" s="8" t="str">
        <f t="shared" ca="1" si="119"/>
        <v>-</v>
      </c>
      <c r="Q215" s="8" t="str">
        <f t="shared" ref="Q215:Z228" ca="1" si="120">IFERROR(VLOOKUP($B215,INDIRECT($C215&amp;$A$1),MATCH(Q$4,INDIRECT($C215&amp;"$B$7:$BZ$7"),0),FALSE),"")</f>
        <v>-</v>
      </c>
      <c r="R215" s="8" t="str">
        <f t="shared" ca="1" si="120"/>
        <v>-</v>
      </c>
      <c r="S215" s="8" t="str">
        <f t="shared" ca="1" si="120"/>
        <v>-</v>
      </c>
      <c r="T215" s="8" t="str">
        <f t="shared" ca="1" si="120"/>
        <v>-</v>
      </c>
      <c r="U215" s="8" t="str">
        <f t="shared" ca="1" si="120"/>
        <v>-</v>
      </c>
      <c r="V215" s="8" t="str">
        <f t="shared" ca="1" si="120"/>
        <v>-</v>
      </c>
      <c r="W215" s="8" t="str">
        <f t="shared" ca="1" si="120"/>
        <v>-</v>
      </c>
      <c r="X215" s="8" t="str">
        <f t="shared" ca="1" si="120"/>
        <v>-</v>
      </c>
      <c r="Y215" s="8" t="str">
        <f t="shared" ca="1" si="120"/>
        <v>-</v>
      </c>
      <c r="Z215" s="8" t="str">
        <f t="shared" ca="1" si="120"/>
        <v>-</v>
      </c>
      <c r="AA215" s="8" t="str">
        <f t="shared" ref="AA215:AI228" ca="1" si="121">IFERROR(VLOOKUP($B215,INDIRECT($C215&amp;$A$1),MATCH(AA$4,INDIRECT($C215&amp;"$B$7:$BZ$7"),0),FALSE),"")</f>
        <v>-</v>
      </c>
      <c r="AB215" s="8" t="str">
        <f t="shared" ca="1" si="121"/>
        <v>-</v>
      </c>
      <c r="AC215" s="8" t="str">
        <f t="shared" ca="1" si="121"/>
        <v>-</v>
      </c>
      <c r="AD215" s="8" t="str">
        <f t="shared" ca="1" si="121"/>
        <v>-</v>
      </c>
      <c r="AE215" s="8" t="str">
        <f t="shared" ca="1" si="121"/>
        <v>-</v>
      </c>
      <c r="AF215" s="8" t="str">
        <f t="shared" ca="1" si="121"/>
        <v>-</v>
      </c>
      <c r="AG215" s="8" t="str">
        <f t="shared" ca="1" si="121"/>
        <v>-</v>
      </c>
      <c r="AH215" s="8" t="str">
        <f t="shared" ca="1" si="121"/>
        <v>-</v>
      </c>
      <c r="AI215" s="8" t="str">
        <f t="shared" ca="1" si="121"/>
        <v>-</v>
      </c>
    </row>
    <row r="216" spans="1:35" x14ac:dyDescent="0.35">
      <c r="A216" s="5" t="s">
        <v>99</v>
      </c>
      <c r="B216" s="5" t="s">
        <v>100</v>
      </c>
      <c r="C216" s="11" t="str">
        <f t="shared" si="117"/>
        <v>BNA_dec22!</v>
      </c>
      <c r="D216" s="5" t="str">
        <f t="shared" si="116"/>
        <v>marche_djiboBNA_dec22!</v>
      </c>
      <c r="E216" s="11">
        <f t="shared" si="118"/>
        <v>44896</v>
      </c>
      <c r="G216" s="8" t="str">
        <f t="shared" ca="1" si="119"/>
        <v>-</v>
      </c>
      <c r="H216" s="8" t="str">
        <f t="shared" ca="1" si="119"/>
        <v>-</v>
      </c>
      <c r="I216" s="8" t="str">
        <f t="shared" ca="1" si="119"/>
        <v>-</v>
      </c>
      <c r="J216" s="8" t="str">
        <f t="shared" ca="1" si="119"/>
        <v>-</v>
      </c>
      <c r="K216" s="8" t="str">
        <f t="shared" ca="1" si="119"/>
        <v>-</v>
      </c>
      <c r="L216" s="8" t="str">
        <f t="shared" ca="1" si="119"/>
        <v>-</v>
      </c>
      <c r="M216" s="8" t="str">
        <f t="shared" ca="1" si="119"/>
        <v>-</v>
      </c>
      <c r="N216" s="8" t="str">
        <f t="shared" ca="1" si="119"/>
        <v>-</v>
      </c>
      <c r="O216" s="8" t="str">
        <f t="shared" ca="1" si="119"/>
        <v>-</v>
      </c>
      <c r="P216" s="8" t="str">
        <f t="shared" ca="1" si="119"/>
        <v>-</v>
      </c>
      <c r="Q216" s="8" t="str">
        <f t="shared" ca="1" si="120"/>
        <v>-</v>
      </c>
      <c r="R216" s="8" t="str">
        <f t="shared" ca="1" si="120"/>
        <v>-</v>
      </c>
      <c r="S216" s="8" t="str">
        <f t="shared" ca="1" si="120"/>
        <v>-</v>
      </c>
      <c r="T216" s="8" t="str">
        <f t="shared" ca="1" si="120"/>
        <v>-</v>
      </c>
      <c r="U216" s="8" t="str">
        <f t="shared" ca="1" si="120"/>
        <v>-</v>
      </c>
      <c r="V216" s="8" t="str">
        <f t="shared" ca="1" si="120"/>
        <v>-</v>
      </c>
      <c r="W216" s="8" t="str">
        <f t="shared" ca="1" si="120"/>
        <v>-</v>
      </c>
      <c r="X216" s="8" t="str">
        <f t="shared" ca="1" si="120"/>
        <v>-</v>
      </c>
      <c r="Y216" s="8" t="str">
        <f t="shared" ca="1" si="120"/>
        <v>-</v>
      </c>
      <c r="Z216" s="8" t="str">
        <f t="shared" ca="1" si="120"/>
        <v>-</v>
      </c>
      <c r="AA216" s="8" t="str">
        <f t="shared" ca="1" si="121"/>
        <v>-</v>
      </c>
      <c r="AB216" s="8" t="str">
        <f t="shared" ca="1" si="121"/>
        <v>-</v>
      </c>
      <c r="AC216" s="8" t="str">
        <f t="shared" ca="1" si="121"/>
        <v>-</v>
      </c>
      <c r="AD216" s="8" t="str">
        <f t="shared" ca="1" si="121"/>
        <v>-</v>
      </c>
      <c r="AE216" s="8" t="str">
        <f t="shared" ca="1" si="121"/>
        <v>-</v>
      </c>
      <c r="AF216" s="8" t="str">
        <f t="shared" ca="1" si="121"/>
        <v>-</v>
      </c>
      <c r="AG216" s="8" t="str">
        <f t="shared" ca="1" si="121"/>
        <v>-</v>
      </c>
      <c r="AH216" s="8" t="str">
        <f t="shared" ca="1" si="121"/>
        <v>-</v>
      </c>
      <c r="AI216" s="8" t="str">
        <f t="shared" ca="1" si="121"/>
        <v>-</v>
      </c>
    </row>
    <row r="217" spans="1:35" x14ac:dyDescent="0.35">
      <c r="A217" s="5" t="s">
        <v>99</v>
      </c>
      <c r="B217" s="5" t="s">
        <v>100</v>
      </c>
      <c r="C217" s="11" t="str">
        <f t="shared" si="117"/>
        <v>BNA_jan23!</v>
      </c>
      <c r="D217" s="5" t="str">
        <f t="shared" si="116"/>
        <v>marche_djiboBNA_jan23!</v>
      </c>
      <c r="E217" s="11">
        <f t="shared" si="118"/>
        <v>44927</v>
      </c>
      <c r="G217" s="8" t="str">
        <f t="shared" ca="1" si="119"/>
        <v>-</v>
      </c>
      <c r="H217" s="8" t="str">
        <f t="shared" ca="1" si="119"/>
        <v>-</v>
      </c>
      <c r="I217" s="8" t="str">
        <f t="shared" ca="1" si="119"/>
        <v>-</v>
      </c>
      <c r="J217" s="8" t="str">
        <f t="shared" ca="1" si="119"/>
        <v>-</v>
      </c>
      <c r="K217" s="8" t="str">
        <f t="shared" ca="1" si="119"/>
        <v>-</v>
      </c>
      <c r="L217" s="8" t="str">
        <f t="shared" ca="1" si="119"/>
        <v>-</v>
      </c>
      <c r="M217" s="8" t="str">
        <f t="shared" ca="1" si="119"/>
        <v>-</v>
      </c>
      <c r="N217" s="8" t="str">
        <f t="shared" ca="1" si="119"/>
        <v>-</v>
      </c>
      <c r="O217" s="8" t="str">
        <f t="shared" ca="1" si="119"/>
        <v>-</v>
      </c>
      <c r="P217" s="8" t="str">
        <f t="shared" ca="1" si="119"/>
        <v>-</v>
      </c>
      <c r="Q217" s="8" t="str">
        <f t="shared" ca="1" si="120"/>
        <v>-</v>
      </c>
      <c r="R217" s="8" t="str">
        <f t="shared" ca="1" si="120"/>
        <v>-</v>
      </c>
      <c r="S217" s="8" t="str">
        <f t="shared" ca="1" si="120"/>
        <v>-</v>
      </c>
      <c r="T217" s="8" t="str">
        <f t="shared" ca="1" si="120"/>
        <v>-</v>
      </c>
      <c r="U217" s="8" t="str">
        <f t="shared" ca="1" si="120"/>
        <v>-</v>
      </c>
      <c r="V217" s="8" t="str">
        <f t="shared" ca="1" si="120"/>
        <v>-</v>
      </c>
      <c r="W217" s="8" t="str">
        <f t="shared" ca="1" si="120"/>
        <v>-</v>
      </c>
      <c r="X217" s="8" t="str">
        <f t="shared" ca="1" si="120"/>
        <v>-</v>
      </c>
      <c r="Y217" s="8" t="str">
        <f t="shared" ca="1" si="120"/>
        <v>-</v>
      </c>
      <c r="Z217" s="8" t="str">
        <f t="shared" ca="1" si="120"/>
        <v>-</v>
      </c>
      <c r="AA217" s="8" t="str">
        <f t="shared" ca="1" si="121"/>
        <v>-</v>
      </c>
      <c r="AB217" s="8" t="str">
        <f t="shared" ca="1" si="121"/>
        <v>-</v>
      </c>
      <c r="AC217" s="8" t="str">
        <f t="shared" ca="1" si="121"/>
        <v>-</v>
      </c>
      <c r="AD217" s="8" t="str">
        <f t="shared" ca="1" si="121"/>
        <v>-</v>
      </c>
      <c r="AE217" s="8" t="str">
        <f t="shared" ca="1" si="121"/>
        <v>-</v>
      </c>
      <c r="AF217" s="8" t="str">
        <f t="shared" ca="1" si="121"/>
        <v>-</v>
      </c>
      <c r="AG217" s="8" t="str">
        <f t="shared" ca="1" si="121"/>
        <v>-</v>
      </c>
      <c r="AH217" s="8" t="str">
        <f t="shared" ca="1" si="121"/>
        <v>-</v>
      </c>
      <c r="AI217" s="8" t="str">
        <f t="shared" ca="1" si="121"/>
        <v>-</v>
      </c>
    </row>
    <row r="218" spans="1:35" x14ac:dyDescent="0.35">
      <c r="A218" s="5" t="s">
        <v>99</v>
      </c>
      <c r="B218" s="5" t="s">
        <v>100</v>
      </c>
      <c r="C218" s="11" t="str">
        <f t="shared" si="117"/>
        <v>BNA_fev23!</v>
      </c>
      <c r="D218" s="5" t="str">
        <f t="shared" si="116"/>
        <v>marche_djiboBNA_fev23!</v>
      </c>
      <c r="E218" s="11">
        <f t="shared" si="118"/>
        <v>44958</v>
      </c>
      <c r="G218" s="8" t="str">
        <f t="shared" ca="1" si="119"/>
        <v>-</v>
      </c>
      <c r="H218" s="8" t="str">
        <f t="shared" ca="1" si="119"/>
        <v>-</v>
      </c>
      <c r="I218" s="8" t="str">
        <f t="shared" ca="1" si="119"/>
        <v>-</v>
      </c>
      <c r="J218" s="8" t="str">
        <f t="shared" ca="1" si="119"/>
        <v>-</v>
      </c>
      <c r="K218" s="8" t="str">
        <f t="shared" ca="1" si="119"/>
        <v>-</v>
      </c>
      <c r="L218" s="8" t="str">
        <f t="shared" ca="1" si="119"/>
        <v>-</v>
      </c>
      <c r="M218" s="8" t="str">
        <f t="shared" ca="1" si="119"/>
        <v>-</v>
      </c>
      <c r="N218" s="8" t="str">
        <f t="shared" ca="1" si="119"/>
        <v>-</v>
      </c>
      <c r="O218" s="8" t="str">
        <f t="shared" ca="1" si="119"/>
        <v>-</v>
      </c>
      <c r="P218" s="8" t="str">
        <f t="shared" ca="1" si="119"/>
        <v>-</v>
      </c>
      <c r="Q218" s="8" t="str">
        <f t="shared" ca="1" si="120"/>
        <v>-</v>
      </c>
      <c r="R218" s="8" t="str">
        <f t="shared" ca="1" si="120"/>
        <v>-</v>
      </c>
      <c r="S218" s="8" t="str">
        <f t="shared" ca="1" si="120"/>
        <v>-</v>
      </c>
      <c r="T218" s="8" t="str">
        <f t="shared" ca="1" si="120"/>
        <v>-</v>
      </c>
      <c r="U218" s="8" t="str">
        <f t="shared" ca="1" si="120"/>
        <v>-</v>
      </c>
      <c r="V218" s="8" t="str">
        <f t="shared" ca="1" si="120"/>
        <v>-</v>
      </c>
      <c r="W218" s="8" t="str">
        <f t="shared" ca="1" si="120"/>
        <v>-</v>
      </c>
      <c r="X218" s="8" t="str">
        <f t="shared" ca="1" si="120"/>
        <v>-</v>
      </c>
      <c r="Y218" s="8" t="str">
        <f t="shared" ca="1" si="120"/>
        <v>-</v>
      </c>
      <c r="Z218" s="8" t="str">
        <f t="shared" ca="1" si="120"/>
        <v>-</v>
      </c>
      <c r="AA218" s="8" t="str">
        <f t="shared" ca="1" si="121"/>
        <v>-</v>
      </c>
      <c r="AB218" s="8" t="str">
        <f t="shared" ca="1" si="121"/>
        <v>-</v>
      </c>
      <c r="AC218" s="8" t="str">
        <f t="shared" ca="1" si="121"/>
        <v>-</v>
      </c>
      <c r="AD218" s="8" t="str">
        <f t="shared" ca="1" si="121"/>
        <v>-</v>
      </c>
      <c r="AE218" s="8" t="str">
        <f t="shared" ca="1" si="121"/>
        <v>-</v>
      </c>
      <c r="AF218" s="8" t="str">
        <f t="shared" ca="1" si="121"/>
        <v>-</v>
      </c>
      <c r="AG218" s="8" t="str">
        <f t="shared" ca="1" si="121"/>
        <v>-</v>
      </c>
      <c r="AH218" s="8" t="str">
        <f t="shared" ca="1" si="121"/>
        <v>-</v>
      </c>
      <c r="AI218" s="8" t="str">
        <f t="shared" ca="1" si="121"/>
        <v>-</v>
      </c>
    </row>
    <row r="219" spans="1:35" x14ac:dyDescent="0.35">
      <c r="A219" s="5" t="s">
        <v>99</v>
      </c>
      <c r="B219" s="5" t="s">
        <v>100</v>
      </c>
      <c r="C219" s="11" t="str">
        <f t="shared" si="117"/>
        <v>BNA_mar23!</v>
      </c>
      <c r="D219" s="5" t="str">
        <f t="shared" si="116"/>
        <v>marche_djiboBNA_mar23!</v>
      </c>
      <c r="E219" s="11">
        <f t="shared" si="118"/>
        <v>44986</v>
      </c>
      <c r="G219" s="8" t="str">
        <f t="shared" ca="1" si="119"/>
        <v>-</v>
      </c>
      <c r="H219" s="8" t="str">
        <f t="shared" ca="1" si="119"/>
        <v>-</v>
      </c>
      <c r="I219" s="8" t="str">
        <f t="shared" ca="1" si="119"/>
        <v>-</v>
      </c>
      <c r="J219" s="8" t="str">
        <f t="shared" ca="1" si="119"/>
        <v>-</v>
      </c>
      <c r="K219" s="8" t="str">
        <f t="shared" ca="1" si="119"/>
        <v>-</v>
      </c>
      <c r="L219" s="8" t="str">
        <f t="shared" ca="1" si="119"/>
        <v>-</v>
      </c>
      <c r="M219" s="8" t="str">
        <f t="shared" ca="1" si="119"/>
        <v>-</v>
      </c>
      <c r="N219" s="8" t="str">
        <f t="shared" ca="1" si="119"/>
        <v>-</v>
      </c>
      <c r="O219" s="8" t="str">
        <f t="shared" ca="1" si="119"/>
        <v>-</v>
      </c>
      <c r="P219" s="8" t="str">
        <f t="shared" ca="1" si="119"/>
        <v>-</v>
      </c>
      <c r="Q219" s="8" t="str">
        <f t="shared" ca="1" si="120"/>
        <v>-</v>
      </c>
      <c r="R219" s="8" t="str">
        <f t="shared" ca="1" si="120"/>
        <v>-</v>
      </c>
      <c r="S219" s="8" t="str">
        <f t="shared" ca="1" si="120"/>
        <v>-</v>
      </c>
      <c r="T219" s="8" t="str">
        <f t="shared" ca="1" si="120"/>
        <v>-</v>
      </c>
      <c r="U219" s="8" t="str">
        <f t="shared" ca="1" si="120"/>
        <v>-</v>
      </c>
      <c r="V219" s="8" t="str">
        <f t="shared" ca="1" si="120"/>
        <v>-</v>
      </c>
      <c r="W219" s="8" t="str">
        <f t="shared" ca="1" si="120"/>
        <v>-</v>
      </c>
      <c r="X219" s="8" t="str">
        <f t="shared" ca="1" si="120"/>
        <v>-</v>
      </c>
      <c r="Y219" s="8" t="str">
        <f t="shared" ca="1" si="120"/>
        <v>-</v>
      </c>
      <c r="Z219" s="8" t="str">
        <f t="shared" ca="1" si="120"/>
        <v>-</v>
      </c>
      <c r="AA219" s="8" t="str">
        <f t="shared" ca="1" si="121"/>
        <v>-</v>
      </c>
      <c r="AB219" s="8" t="str">
        <f t="shared" ca="1" si="121"/>
        <v>-</v>
      </c>
      <c r="AC219" s="8" t="str">
        <f t="shared" ca="1" si="121"/>
        <v>-</v>
      </c>
      <c r="AD219" s="8" t="str">
        <f t="shared" ca="1" si="121"/>
        <v>-</v>
      </c>
      <c r="AE219" s="8" t="str">
        <f t="shared" ca="1" si="121"/>
        <v>-</v>
      </c>
      <c r="AF219" s="8" t="str">
        <f t="shared" ca="1" si="121"/>
        <v>-</v>
      </c>
      <c r="AG219" s="8" t="str">
        <f t="shared" ca="1" si="121"/>
        <v>-</v>
      </c>
      <c r="AH219" s="8" t="str">
        <f t="shared" ca="1" si="121"/>
        <v>-</v>
      </c>
      <c r="AI219" s="8" t="str">
        <f t="shared" ca="1" si="121"/>
        <v>-</v>
      </c>
    </row>
    <row r="220" spans="1:35" x14ac:dyDescent="0.35">
      <c r="A220" s="5" t="s">
        <v>99</v>
      </c>
      <c r="B220" s="5" t="s">
        <v>100</v>
      </c>
      <c r="C220" s="11" t="str">
        <f t="shared" si="117"/>
        <v>BNA_avr23!</v>
      </c>
      <c r="D220" s="5" t="str">
        <f t="shared" si="116"/>
        <v>marche_djiboBNA_avr23!</v>
      </c>
      <c r="E220" s="11">
        <f t="shared" si="118"/>
        <v>45017</v>
      </c>
      <c r="G220" s="8" t="str">
        <f t="shared" ca="1" si="119"/>
        <v>-</v>
      </c>
      <c r="H220" s="8" t="str">
        <f t="shared" ca="1" si="119"/>
        <v>-</v>
      </c>
      <c r="I220" s="8" t="str">
        <f t="shared" ca="1" si="119"/>
        <v>-</v>
      </c>
      <c r="J220" s="8" t="str">
        <f t="shared" ca="1" si="119"/>
        <v>-</v>
      </c>
      <c r="K220" s="8" t="str">
        <f t="shared" ca="1" si="119"/>
        <v>-</v>
      </c>
      <c r="L220" s="8" t="str">
        <f t="shared" ca="1" si="119"/>
        <v>-</v>
      </c>
      <c r="M220" s="8" t="str">
        <f t="shared" ca="1" si="119"/>
        <v>-</v>
      </c>
      <c r="N220" s="8" t="str">
        <f t="shared" ca="1" si="119"/>
        <v>-</v>
      </c>
      <c r="O220" s="8" t="str">
        <f t="shared" ca="1" si="119"/>
        <v>-</v>
      </c>
      <c r="P220" s="8" t="str">
        <f t="shared" ca="1" si="119"/>
        <v>-</v>
      </c>
      <c r="Q220" s="8" t="str">
        <f t="shared" ca="1" si="120"/>
        <v>-</v>
      </c>
      <c r="R220" s="8" t="str">
        <f t="shared" ca="1" si="120"/>
        <v>-</v>
      </c>
      <c r="S220" s="8" t="str">
        <f t="shared" ca="1" si="120"/>
        <v>-</v>
      </c>
      <c r="T220" s="8" t="str">
        <f t="shared" ca="1" si="120"/>
        <v>-</v>
      </c>
      <c r="U220" s="8" t="str">
        <f t="shared" ca="1" si="120"/>
        <v>-</v>
      </c>
      <c r="V220" s="8" t="str">
        <f t="shared" ca="1" si="120"/>
        <v>-</v>
      </c>
      <c r="W220" s="8" t="str">
        <f t="shared" ca="1" si="120"/>
        <v>-</v>
      </c>
      <c r="X220" s="8" t="str">
        <f t="shared" ca="1" si="120"/>
        <v>-</v>
      </c>
      <c r="Y220" s="8" t="str">
        <f t="shared" ca="1" si="120"/>
        <v>-</v>
      </c>
      <c r="Z220" s="8" t="str">
        <f t="shared" ca="1" si="120"/>
        <v>-</v>
      </c>
      <c r="AA220" s="8" t="str">
        <f t="shared" ca="1" si="121"/>
        <v>-</v>
      </c>
      <c r="AB220" s="8" t="str">
        <f t="shared" ca="1" si="121"/>
        <v>-</v>
      </c>
      <c r="AC220" s="8" t="str">
        <f t="shared" ca="1" si="121"/>
        <v>-</v>
      </c>
      <c r="AD220" s="8" t="str">
        <f t="shared" ca="1" si="121"/>
        <v>-</v>
      </c>
      <c r="AE220" s="8" t="str">
        <f t="shared" ca="1" si="121"/>
        <v>-</v>
      </c>
      <c r="AF220" s="8" t="str">
        <f t="shared" ca="1" si="121"/>
        <v>-</v>
      </c>
      <c r="AG220" s="8" t="str">
        <f t="shared" ca="1" si="121"/>
        <v>-</v>
      </c>
      <c r="AH220" s="8" t="str">
        <f t="shared" ca="1" si="121"/>
        <v>-</v>
      </c>
      <c r="AI220" s="8" t="str">
        <f t="shared" ca="1" si="121"/>
        <v>-</v>
      </c>
    </row>
    <row r="221" spans="1:35" x14ac:dyDescent="0.35">
      <c r="A221" s="5" t="s">
        <v>99</v>
      </c>
      <c r="B221" s="5" t="s">
        <v>100</v>
      </c>
      <c r="C221" s="11" t="str">
        <f t="shared" si="117"/>
        <v>BNA_mai23!</v>
      </c>
      <c r="D221" s="5" t="str">
        <f t="shared" si="116"/>
        <v>marche_djiboBNA_mai23!</v>
      </c>
      <c r="E221" s="11">
        <f t="shared" si="118"/>
        <v>45047</v>
      </c>
      <c r="G221" s="8" t="str">
        <f t="shared" ca="1" si="119"/>
        <v>-</v>
      </c>
      <c r="H221" s="8" t="str">
        <f t="shared" ca="1" si="119"/>
        <v>-</v>
      </c>
      <c r="I221" s="8" t="str">
        <f t="shared" ca="1" si="119"/>
        <v>-</v>
      </c>
      <c r="J221" s="8" t="str">
        <f t="shared" ca="1" si="119"/>
        <v>-</v>
      </c>
      <c r="K221" s="8" t="str">
        <f t="shared" ca="1" si="119"/>
        <v>-</v>
      </c>
      <c r="L221" s="8" t="str">
        <f t="shared" ca="1" si="119"/>
        <v>-</v>
      </c>
      <c r="M221" s="8" t="str">
        <f t="shared" ca="1" si="119"/>
        <v>-</v>
      </c>
      <c r="N221" s="8" t="str">
        <f t="shared" ca="1" si="119"/>
        <v>-</v>
      </c>
      <c r="O221" s="8" t="str">
        <f t="shared" ca="1" si="119"/>
        <v>-</v>
      </c>
      <c r="P221" s="8" t="str">
        <f t="shared" ca="1" si="119"/>
        <v>-</v>
      </c>
      <c r="Q221" s="8" t="str">
        <f t="shared" ca="1" si="120"/>
        <v>-</v>
      </c>
      <c r="R221" s="8" t="str">
        <f t="shared" ca="1" si="120"/>
        <v>-</v>
      </c>
      <c r="S221" s="8" t="str">
        <f t="shared" ca="1" si="120"/>
        <v>-</v>
      </c>
      <c r="T221" s="8" t="str">
        <f t="shared" ca="1" si="120"/>
        <v>-</v>
      </c>
      <c r="U221" s="8" t="str">
        <f t="shared" ca="1" si="120"/>
        <v>-</v>
      </c>
      <c r="V221" s="8" t="str">
        <f t="shared" ca="1" si="120"/>
        <v>-</v>
      </c>
      <c r="W221" s="8" t="str">
        <f t="shared" ca="1" si="120"/>
        <v>-</v>
      </c>
      <c r="X221" s="8" t="str">
        <f t="shared" ca="1" si="120"/>
        <v>-</v>
      </c>
      <c r="Y221" s="8" t="str">
        <f t="shared" ca="1" si="120"/>
        <v>-</v>
      </c>
      <c r="Z221" s="8" t="str">
        <f t="shared" ca="1" si="120"/>
        <v>-</v>
      </c>
      <c r="AA221" s="8" t="str">
        <f t="shared" ca="1" si="121"/>
        <v>-</v>
      </c>
      <c r="AB221" s="8" t="str">
        <f t="shared" ca="1" si="121"/>
        <v>-</v>
      </c>
      <c r="AC221" s="8" t="str">
        <f t="shared" ca="1" si="121"/>
        <v>-</v>
      </c>
      <c r="AD221" s="8" t="str">
        <f t="shared" ca="1" si="121"/>
        <v>-</v>
      </c>
      <c r="AE221" s="8" t="str">
        <f t="shared" ca="1" si="121"/>
        <v>-</v>
      </c>
      <c r="AF221" s="8" t="str">
        <f t="shared" ca="1" si="121"/>
        <v>-</v>
      </c>
      <c r="AG221" s="8" t="str">
        <f t="shared" ca="1" si="121"/>
        <v>-</v>
      </c>
      <c r="AH221" s="8" t="str">
        <f t="shared" ca="1" si="121"/>
        <v>-</v>
      </c>
      <c r="AI221" s="8" t="str">
        <f t="shared" ca="1" si="121"/>
        <v>-</v>
      </c>
    </row>
    <row r="222" spans="1:35" x14ac:dyDescent="0.35">
      <c r="A222" s="5" t="s">
        <v>99</v>
      </c>
      <c r="B222" s="5" t="s">
        <v>100</v>
      </c>
      <c r="C222" s="11" t="str">
        <f t="shared" si="117"/>
        <v>BNA_juin23!</v>
      </c>
      <c r="D222" s="5" t="str">
        <f t="shared" si="116"/>
        <v>marche_djiboBNA_juin23!</v>
      </c>
      <c r="E222" s="11">
        <f t="shared" si="118"/>
        <v>45078</v>
      </c>
      <c r="G222" s="8" t="str">
        <f t="shared" ca="1" si="119"/>
        <v>-</v>
      </c>
      <c r="H222" s="8" t="str">
        <f t="shared" ca="1" si="119"/>
        <v>-</v>
      </c>
      <c r="I222" s="8" t="str">
        <f t="shared" ca="1" si="119"/>
        <v>-</v>
      </c>
      <c r="J222" s="8" t="str">
        <f t="shared" ca="1" si="119"/>
        <v>-</v>
      </c>
      <c r="K222" s="8" t="str">
        <f t="shared" ca="1" si="119"/>
        <v>-</v>
      </c>
      <c r="L222" s="8" t="str">
        <f t="shared" ca="1" si="119"/>
        <v>-</v>
      </c>
      <c r="M222" s="8" t="str">
        <f t="shared" ca="1" si="119"/>
        <v>-</v>
      </c>
      <c r="N222" s="8" t="str">
        <f t="shared" ca="1" si="119"/>
        <v>-</v>
      </c>
      <c r="O222" s="8" t="str">
        <f t="shared" ca="1" si="119"/>
        <v>-</v>
      </c>
      <c r="P222" s="8" t="str">
        <f t="shared" ca="1" si="119"/>
        <v>-</v>
      </c>
      <c r="Q222" s="8" t="str">
        <f t="shared" ca="1" si="120"/>
        <v>-</v>
      </c>
      <c r="R222" s="8" t="str">
        <f t="shared" ca="1" si="120"/>
        <v>-</v>
      </c>
      <c r="S222" s="8" t="str">
        <f t="shared" ca="1" si="120"/>
        <v>-</v>
      </c>
      <c r="T222" s="8" t="str">
        <f t="shared" ca="1" si="120"/>
        <v>-</v>
      </c>
      <c r="U222" s="8" t="str">
        <f t="shared" ca="1" si="120"/>
        <v>-</v>
      </c>
      <c r="V222" s="8" t="str">
        <f t="shared" ca="1" si="120"/>
        <v>-</v>
      </c>
      <c r="W222" s="8" t="str">
        <f t="shared" ca="1" si="120"/>
        <v>-</v>
      </c>
      <c r="X222" s="8" t="str">
        <f t="shared" ca="1" si="120"/>
        <v>-</v>
      </c>
      <c r="Y222" s="8" t="str">
        <f t="shared" ca="1" si="120"/>
        <v>-</v>
      </c>
      <c r="Z222" s="8" t="str">
        <f t="shared" ca="1" si="120"/>
        <v>-</v>
      </c>
      <c r="AA222" s="8" t="str">
        <f t="shared" ca="1" si="121"/>
        <v>-</v>
      </c>
      <c r="AB222" s="8" t="str">
        <f t="shared" ca="1" si="121"/>
        <v>-</v>
      </c>
      <c r="AC222" s="8" t="str">
        <f t="shared" ca="1" si="121"/>
        <v>-</v>
      </c>
      <c r="AD222" s="8" t="str">
        <f t="shared" ca="1" si="121"/>
        <v>-</v>
      </c>
      <c r="AE222" s="8" t="str">
        <f t="shared" ca="1" si="121"/>
        <v>-</v>
      </c>
      <c r="AF222" s="8" t="str">
        <f t="shared" ca="1" si="121"/>
        <v>-</v>
      </c>
      <c r="AG222" s="8" t="str">
        <f t="shared" ca="1" si="121"/>
        <v>-</v>
      </c>
      <c r="AH222" s="8" t="str">
        <f t="shared" ca="1" si="121"/>
        <v>-</v>
      </c>
      <c r="AI222" s="8" t="str">
        <f t="shared" ca="1" si="121"/>
        <v>-</v>
      </c>
    </row>
    <row r="223" spans="1:35" x14ac:dyDescent="0.35">
      <c r="A223" s="5" t="str">
        <f>A222</f>
        <v>sahel</v>
      </c>
      <c r="B223" s="5" t="str">
        <f>B222</f>
        <v>marche_djibo</v>
      </c>
      <c r="C223" s="11" t="str">
        <f t="shared" ref="C223:C228" si="122">C207</f>
        <v>BNA_juil23!</v>
      </c>
      <c r="D223" s="5" t="str">
        <f t="shared" si="116"/>
        <v>marche_djiboBNA_juil23!</v>
      </c>
      <c r="E223" s="11">
        <f t="shared" ref="E223:E228" si="123">EDATE(E222,1)</f>
        <v>45108</v>
      </c>
      <c r="G223" s="8">
        <f t="shared" ca="1" si="119"/>
        <v>2000</v>
      </c>
      <c r="H223" s="8">
        <f t="shared" ca="1" si="119"/>
        <v>6000</v>
      </c>
      <c r="I223" s="8" t="str">
        <f t="shared" ca="1" si="119"/>
        <v>MC</v>
      </c>
      <c r="J223" s="8" t="str">
        <f t="shared" ca="1" si="119"/>
        <v>MC</v>
      </c>
      <c r="K223" s="8">
        <f t="shared" ca="1" si="119"/>
        <v>450</v>
      </c>
      <c r="L223" s="8">
        <f t="shared" ca="1" si="119"/>
        <v>11000</v>
      </c>
      <c r="M223" s="8">
        <f t="shared" ca="1" si="119"/>
        <v>9000</v>
      </c>
      <c r="N223" s="8" t="str">
        <f t="shared" ca="1" si="119"/>
        <v>MC</v>
      </c>
      <c r="O223" s="8" t="str">
        <f t="shared" ca="1" si="119"/>
        <v>MC</v>
      </c>
      <c r="P223" s="8" t="str">
        <f t="shared" ca="1" si="119"/>
        <v>MC</v>
      </c>
      <c r="Q223" s="8" t="str">
        <f t="shared" ca="1" si="120"/>
        <v>MC</v>
      </c>
      <c r="R223" s="8" t="str">
        <f t="shared" ca="1" si="120"/>
        <v>MC</v>
      </c>
      <c r="S223" s="8" t="str">
        <f t="shared" ca="1" si="120"/>
        <v>MC</v>
      </c>
      <c r="T223" s="8" t="str">
        <f t="shared" ca="1" si="120"/>
        <v>MC</v>
      </c>
      <c r="U223" s="8">
        <f t="shared" ca="1" si="120"/>
        <v>7000</v>
      </c>
      <c r="V223" s="8">
        <f t="shared" ca="1" si="120"/>
        <v>6500</v>
      </c>
      <c r="W223" s="8" t="str">
        <f t="shared" ca="1" si="120"/>
        <v>MC</v>
      </c>
      <c r="X223" s="8">
        <f t="shared" ca="1" si="120"/>
        <v>400</v>
      </c>
      <c r="Y223" s="8" t="str">
        <f t="shared" ca="1" si="120"/>
        <v>MC</v>
      </c>
      <c r="Z223" s="8" t="str">
        <f t="shared" ca="1" si="120"/>
        <v>MC</v>
      </c>
      <c r="AA223" s="8" t="str">
        <f t="shared" ca="1" si="121"/>
        <v>MC</v>
      </c>
      <c r="AB223" s="8">
        <f t="shared" ca="1" si="121"/>
        <v>6000</v>
      </c>
      <c r="AC223" s="8">
        <f t="shared" ca="1" si="121"/>
        <v>3500</v>
      </c>
      <c r="AD223" s="8">
        <f t="shared" ca="1" si="121"/>
        <v>2750</v>
      </c>
      <c r="AE223" s="8">
        <f t="shared" ca="1" si="121"/>
        <v>2750</v>
      </c>
      <c r="AF223" s="8">
        <f t="shared" ca="1" si="121"/>
        <v>2000</v>
      </c>
      <c r="AG223" s="8" t="str">
        <f t="shared" ca="1" si="121"/>
        <v>MC</v>
      </c>
      <c r="AH223" s="8" t="str">
        <f t="shared" ca="1" si="121"/>
        <v>MC</v>
      </c>
      <c r="AI223" s="8" t="str">
        <f t="shared" ca="1" si="121"/>
        <v>MC</v>
      </c>
    </row>
    <row r="224" spans="1:35" x14ac:dyDescent="0.35">
      <c r="A224" s="5" t="str">
        <f t="shared" ref="A224:A228" si="124">A223</f>
        <v>sahel</v>
      </c>
      <c r="B224" s="5" t="str">
        <f t="shared" ref="B224:B228" si="125">B223</f>
        <v>marche_djibo</v>
      </c>
      <c r="C224" s="11" t="str">
        <f t="shared" si="122"/>
        <v>BNA_aout23!</v>
      </c>
      <c r="D224" s="5" t="str">
        <f t="shared" si="116"/>
        <v>marche_djiboBNA_aout23!</v>
      </c>
      <c r="E224" s="11">
        <f t="shared" si="123"/>
        <v>45139</v>
      </c>
      <c r="G224" s="8">
        <f t="shared" ca="1" si="119"/>
        <v>1750</v>
      </c>
      <c r="H224" s="8" t="str">
        <f t="shared" ca="1" si="119"/>
        <v>MC</v>
      </c>
      <c r="I224" s="8" t="str">
        <f t="shared" ca="1" si="119"/>
        <v>MC</v>
      </c>
      <c r="J224" s="8" t="str">
        <f t="shared" ca="1" si="119"/>
        <v>MC</v>
      </c>
      <c r="K224" s="8">
        <f t="shared" ca="1" si="119"/>
        <v>500</v>
      </c>
      <c r="L224" s="8">
        <f t="shared" ca="1" si="119"/>
        <v>8500</v>
      </c>
      <c r="M224" s="8" t="str">
        <f t="shared" ca="1" si="119"/>
        <v>MC</v>
      </c>
      <c r="N224" s="8">
        <f t="shared" ca="1" si="119"/>
        <v>2000</v>
      </c>
      <c r="O224" s="8" t="str">
        <f t="shared" ca="1" si="119"/>
        <v>MC</v>
      </c>
      <c r="P224" s="8" t="str">
        <f t="shared" ca="1" si="119"/>
        <v>MC</v>
      </c>
      <c r="Q224" s="8" t="str">
        <f t="shared" ca="1" si="120"/>
        <v>MC</v>
      </c>
      <c r="R224" s="8" t="str">
        <f t="shared" ca="1" si="120"/>
        <v>MC</v>
      </c>
      <c r="S224" s="8" t="str">
        <f t="shared" ca="1" si="120"/>
        <v>MC</v>
      </c>
      <c r="T224" s="8" t="str">
        <f t="shared" ca="1" si="120"/>
        <v>MC</v>
      </c>
      <c r="U224" s="8">
        <f t="shared" ca="1" si="120"/>
        <v>6875</v>
      </c>
      <c r="V224" s="8">
        <f t="shared" ca="1" si="120"/>
        <v>5500</v>
      </c>
      <c r="W224" s="8" t="str">
        <f t="shared" ca="1" si="120"/>
        <v>MC</v>
      </c>
      <c r="X224" s="8">
        <f t="shared" ca="1" si="120"/>
        <v>350</v>
      </c>
      <c r="Y224" s="8" t="str">
        <f t="shared" ca="1" si="120"/>
        <v>MC</v>
      </c>
      <c r="Z224" s="8" t="str">
        <f t="shared" ca="1" si="120"/>
        <v>MC</v>
      </c>
      <c r="AA224" s="8" t="str">
        <f t="shared" ca="1" si="121"/>
        <v>MC</v>
      </c>
      <c r="AB224" s="8">
        <f t="shared" ca="1" si="121"/>
        <v>3000</v>
      </c>
      <c r="AC224" s="8">
        <f t="shared" ca="1" si="121"/>
        <v>4000</v>
      </c>
      <c r="AD224" s="8" t="str">
        <f t="shared" ca="1" si="121"/>
        <v>MC</v>
      </c>
      <c r="AE224" s="8" t="str">
        <f t="shared" ca="1" si="121"/>
        <v>MC</v>
      </c>
      <c r="AF224" s="8" t="str">
        <f t="shared" ca="1" si="121"/>
        <v>MC</v>
      </c>
      <c r="AG224" s="8" t="str">
        <f t="shared" ca="1" si="121"/>
        <v>MC</v>
      </c>
      <c r="AH224" s="8" t="str">
        <f t="shared" ca="1" si="121"/>
        <v>MC</v>
      </c>
      <c r="AI224" s="8" t="str">
        <f t="shared" ca="1" si="121"/>
        <v>MC</v>
      </c>
    </row>
    <row r="225" spans="1:35" x14ac:dyDescent="0.35">
      <c r="A225" s="5" t="str">
        <f t="shared" si="124"/>
        <v>sahel</v>
      </c>
      <c r="B225" s="5" t="str">
        <f t="shared" si="125"/>
        <v>marche_djibo</v>
      </c>
      <c r="C225" s="11" t="str">
        <f t="shared" si="122"/>
        <v>BNA_sept23!</v>
      </c>
      <c r="D225" s="5" t="str">
        <f t="shared" si="116"/>
        <v>marche_djiboBNA_sept23!</v>
      </c>
      <c r="E225" s="11">
        <f t="shared" si="123"/>
        <v>45170</v>
      </c>
      <c r="G225" s="8" t="str">
        <f t="shared" ca="1" si="119"/>
        <v/>
      </c>
      <c r="H225" s="8" t="str">
        <f t="shared" ca="1" si="119"/>
        <v/>
      </c>
      <c r="I225" s="8" t="str">
        <f t="shared" ca="1" si="119"/>
        <v/>
      </c>
      <c r="J225" s="8" t="str">
        <f t="shared" ca="1" si="119"/>
        <v/>
      </c>
      <c r="K225" s="8" t="str">
        <f t="shared" ca="1" si="119"/>
        <v/>
      </c>
      <c r="L225" s="8" t="str">
        <f t="shared" ca="1" si="119"/>
        <v/>
      </c>
      <c r="M225" s="8" t="str">
        <f t="shared" ca="1" si="119"/>
        <v/>
      </c>
      <c r="N225" s="8" t="str">
        <f t="shared" ca="1" si="119"/>
        <v/>
      </c>
      <c r="O225" s="8" t="str">
        <f t="shared" ca="1" si="119"/>
        <v/>
      </c>
      <c r="P225" s="8" t="str">
        <f t="shared" ca="1" si="119"/>
        <v/>
      </c>
      <c r="Q225" s="8" t="str">
        <f t="shared" ca="1" si="120"/>
        <v/>
      </c>
      <c r="R225" s="8" t="str">
        <f t="shared" ca="1" si="120"/>
        <v/>
      </c>
      <c r="S225" s="8" t="str">
        <f t="shared" ca="1" si="120"/>
        <v/>
      </c>
      <c r="T225" s="8" t="str">
        <f t="shared" ca="1" si="120"/>
        <v/>
      </c>
      <c r="U225" s="8" t="str">
        <f t="shared" ca="1" si="120"/>
        <v/>
      </c>
      <c r="V225" s="8" t="str">
        <f t="shared" ca="1" si="120"/>
        <v/>
      </c>
      <c r="W225" s="8" t="str">
        <f t="shared" ca="1" si="120"/>
        <v/>
      </c>
      <c r="X225" s="8" t="str">
        <f t="shared" ca="1" si="120"/>
        <v/>
      </c>
      <c r="Y225" s="8" t="str">
        <f t="shared" ca="1" si="120"/>
        <v/>
      </c>
      <c r="Z225" s="8" t="str">
        <f t="shared" ca="1" si="120"/>
        <v/>
      </c>
      <c r="AA225" s="8" t="str">
        <f t="shared" ca="1" si="121"/>
        <v/>
      </c>
      <c r="AB225" s="8" t="str">
        <f t="shared" ca="1" si="121"/>
        <v/>
      </c>
      <c r="AC225" s="8" t="str">
        <f t="shared" ca="1" si="121"/>
        <v/>
      </c>
      <c r="AD225" s="8" t="str">
        <f t="shared" ca="1" si="121"/>
        <v/>
      </c>
      <c r="AE225" s="8" t="str">
        <f t="shared" ca="1" si="121"/>
        <v/>
      </c>
      <c r="AF225" s="8" t="str">
        <f t="shared" ca="1" si="121"/>
        <v/>
      </c>
      <c r="AG225" s="8" t="str">
        <f t="shared" ca="1" si="121"/>
        <v/>
      </c>
      <c r="AH225" s="8" t="str">
        <f t="shared" ca="1" si="121"/>
        <v/>
      </c>
      <c r="AI225" s="8" t="str">
        <f t="shared" ca="1" si="121"/>
        <v/>
      </c>
    </row>
    <row r="226" spans="1:35" x14ac:dyDescent="0.35">
      <c r="A226" s="5" t="str">
        <f t="shared" si="124"/>
        <v>sahel</v>
      </c>
      <c r="B226" s="5" t="str">
        <f t="shared" si="125"/>
        <v>marche_djibo</v>
      </c>
      <c r="C226" s="11" t="str">
        <f t="shared" si="122"/>
        <v>BNA_oct23!</v>
      </c>
      <c r="D226" s="5" t="str">
        <f t="shared" si="116"/>
        <v>marche_djiboBNA_oct23!</v>
      </c>
      <c r="E226" s="11">
        <f t="shared" si="123"/>
        <v>45200</v>
      </c>
      <c r="G226" s="8" t="str">
        <f t="shared" ca="1" si="119"/>
        <v/>
      </c>
      <c r="H226" s="8" t="str">
        <f t="shared" ca="1" si="119"/>
        <v/>
      </c>
      <c r="I226" s="8" t="str">
        <f t="shared" ca="1" si="119"/>
        <v/>
      </c>
      <c r="J226" s="8" t="str">
        <f t="shared" ca="1" si="119"/>
        <v/>
      </c>
      <c r="K226" s="8" t="str">
        <f t="shared" ca="1" si="119"/>
        <v/>
      </c>
      <c r="L226" s="8" t="str">
        <f t="shared" ca="1" si="119"/>
        <v/>
      </c>
      <c r="M226" s="8" t="str">
        <f t="shared" ca="1" si="119"/>
        <v/>
      </c>
      <c r="N226" s="8" t="str">
        <f t="shared" ca="1" si="119"/>
        <v/>
      </c>
      <c r="O226" s="8" t="str">
        <f t="shared" ca="1" si="119"/>
        <v/>
      </c>
      <c r="P226" s="8" t="str">
        <f t="shared" ca="1" si="119"/>
        <v/>
      </c>
      <c r="Q226" s="8" t="str">
        <f t="shared" ca="1" si="120"/>
        <v/>
      </c>
      <c r="R226" s="8" t="str">
        <f t="shared" ca="1" si="120"/>
        <v/>
      </c>
      <c r="S226" s="8" t="str">
        <f t="shared" ca="1" si="120"/>
        <v/>
      </c>
      <c r="T226" s="8" t="str">
        <f t="shared" ca="1" si="120"/>
        <v/>
      </c>
      <c r="U226" s="8" t="str">
        <f t="shared" ca="1" si="120"/>
        <v/>
      </c>
      <c r="V226" s="8" t="str">
        <f t="shared" ca="1" si="120"/>
        <v/>
      </c>
      <c r="W226" s="8" t="str">
        <f t="shared" ca="1" si="120"/>
        <v/>
      </c>
      <c r="X226" s="8" t="str">
        <f t="shared" ca="1" si="120"/>
        <v/>
      </c>
      <c r="Y226" s="8" t="str">
        <f t="shared" ca="1" si="120"/>
        <v/>
      </c>
      <c r="Z226" s="8" t="str">
        <f t="shared" ca="1" si="120"/>
        <v/>
      </c>
      <c r="AA226" s="8" t="str">
        <f t="shared" ca="1" si="121"/>
        <v/>
      </c>
      <c r="AB226" s="8" t="str">
        <f t="shared" ca="1" si="121"/>
        <v/>
      </c>
      <c r="AC226" s="8" t="str">
        <f t="shared" ca="1" si="121"/>
        <v/>
      </c>
      <c r="AD226" s="8" t="str">
        <f t="shared" ca="1" si="121"/>
        <v/>
      </c>
      <c r="AE226" s="8" t="str">
        <f t="shared" ca="1" si="121"/>
        <v/>
      </c>
      <c r="AF226" s="8" t="str">
        <f t="shared" ca="1" si="121"/>
        <v/>
      </c>
      <c r="AG226" s="8" t="str">
        <f t="shared" ca="1" si="121"/>
        <v/>
      </c>
      <c r="AH226" s="8" t="str">
        <f t="shared" ca="1" si="121"/>
        <v/>
      </c>
      <c r="AI226" s="8" t="str">
        <f t="shared" ca="1" si="121"/>
        <v/>
      </c>
    </row>
    <row r="227" spans="1:35" x14ac:dyDescent="0.35">
      <c r="A227" s="5" t="str">
        <f t="shared" si="124"/>
        <v>sahel</v>
      </c>
      <c r="B227" s="5" t="str">
        <f t="shared" si="125"/>
        <v>marche_djibo</v>
      </c>
      <c r="C227" s="11" t="str">
        <f t="shared" si="122"/>
        <v>BNA_nov23!</v>
      </c>
      <c r="D227" s="5" t="str">
        <f t="shared" si="116"/>
        <v>marche_djiboBNA_nov23!</v>
      </c>
      <c r="E227" s="11">
        <f t="shared" si="123"/>
        <v>45231</v>
      </c>
      <c r="G227" s="8" t="str">
        <f t="shared" ca="1" si="119"/>
        <v/>
      </c>
      <c r="H227" s="8" t="str">
        <f t="shared" ca="1" si="119"/>
        <v/>
      </c>
      <c r="I227" s="8" t="str">
        <f t="shared" ca="1" si="119"/>
        <v/>
      </c>
      <c r="J227" s="8" t="str">
        <f t="shared" ca="1" si="119"/>
        <v/>
      </c>
      <c r="K227" s="8" t="str">
        <f t="shared" ca="1" si="119"/>
        <v/>
      </c>
      <c r="L227" s="8" t="str">
        <f t="shared" ca="1" si="119"/>
        <v/>
      </c>
      <c r="M227" s="8" t="str">
        <f t="shared" ca="1" si="119"/>
        <v/>
      </c>
      <c r="N227" s="8" t="str">
        <f t="shared" ca="1" si="119"/>
        <v/>
      </c>
      <c r="O227" s="8" t="str">
        <f t="shared" ca="1" si="119"/>
        <v/>
      </c>
      <c r="P227" s="8" t="str">
        <f t="shared" ca="1" si="119"/>
        <v/>
      </c>
      <c r="Q227" s="8" t="str">
        <f t="shared" ca="1" si="120"/>
        <v/>
      </c>
      <c r="R227" s="8" t="str">
        <f t="shared" ca="1" si="120"/>
        <v/>
      </c>
      <c r="S227" s="8" t="str">
        <f t="shared" ca="1" si="120"/>
        <v/>
      </c>
      <c r="T227" s="8" t="str">
        <f t="shared" ca="1" si="120"/>
        <v/>
      </c>
      <c r="U227" s="8" t="str">
        <f t="shared" ca="1" si="120"/>
        <v/>
      </c>
      <c r="V227" s="8" t="str">
        <f t="shared" ca="1" si="120"/>
        <v/>
      </c>
      <c r="W227" s="8" t="str">
        <f t="shared" ca="1" si="120"/>
        <v/>
      </c>
      <c r="X227" s="8" t="str">
        <f t="shared" ca="1" si="120"/>
        <v/>
      </c>
      <c r="Y227" s="8" t="str">
        <f t="shared" ca="1" si="120"/>
        <v/>
      </c>
      <c r="Z227" s="8" t="str">
        <f t="shared" ca="1" si="120"/>
        <v/>
      </c>
      <c r="AA227" s="8" t="str">
        <f t="shared" ca="1" si="121"/>
        <v/>
      </c>
      <c r="AB227" s="8" t="str">
        <f t="shared" ca="1" si="121"/>
        <v/>
      </c>
      <c r="AC227" s="8" t="str">
        <f t="shared" ca="1" si="121"/>
        <v/>
      </c>
      <c r="AD227" s="8" t="str">
        <f t="shared" ca="1" si="121"/>
        <v/>
      </c>
      <c r="AE227" s="8" t="str">
        <f t="shared" ca="1" si="121"/>
        <v/>
      </c>
      <c r="AF227" s="8" t="str">
        <f t="shared" ca="1" si="121"/>
        <v/>
      </c>
      <c r="AG227" s="8" t="str">
        <f t="shared" ca="1" si="121"/>
        <v/>
      </c>
      <c r="AH227" s="8" t="str">
        <f t="shared" ca="1" si="121"/>
        <v/>
      </c>
      <c r="AI227" s="8" t="str">
        <f t="shared" ca="1" si="121"/>
        <v/>
      </c>
    </row>
    <row r="228" spans="1:35" x14ac:dyDescent="0.35">
      <c r="A228" s="5" t="str">
        <f t="shared" si="124"/>
        <v>sahel</v>
      </c>
      <c r="B228" s="5" t="str">
        <f t="shared" si="125"/>
        <v>marche_djibo</v>
      </c>
      <c r="C228" s="11" t="str">
        <f t="shared" si="122"/>
        <v>BNA_dec23!</v>
      </c>
      <c r="D228" s="5" t="str">
        <f t="shared" si="116"/>
        <v>marche_djiboBNA_dec23!</v>
      </c>
      <c r="E228" s="11">
        <f t="shared" si="123"/>
        <v>45261</v>
      </c>
      <c r="G228" s="8" t="str">
        <f t="shared" ca="1" si="119"/>
        <v/>
      </c>
      <c r="H228" s="8" t="str">
        <f t="shared" ca="1" si="119"/>
        <v/>
      </c>
      <c r="I228" s="8" t="str">
        <f t="shared" ca="1" si="119"/>
        <v/>
      </c>
      <c r="J228" s="8" t="str">
        <f t="shared" ca="1" si="119"/>
        <v/>
      </c>
      <c r="K228" s="8" t="str">
        <f t="shared" ca="1" si="119"/>
        <v/>
      </c>
      <c r="L228" s="8" t="str">
        <f t="shared" ca="1" si="119"/>
        <v/>
      </c>
      <c r="M228" s="8" t="str">
        <f t="shared" ca="1" si="119"/>
        <v/>
      </c>
      <c r="N228" s="8" t="str">
        <f t="shared" ca="1" si="119"/>
        <v/>
      </c>
      <c r="O228" s="8" t="str">
        <f t="shared" ca="1" si="119"/>
        <v/>
      </c>
      <c r="P228" s="8" t="str">
        <f t="shared" ca="1" si="119"/>
        <v/>
      </c>
      <c r="Q228" s="8" t="str">
        <f t="shared" ca="1" si="120"/>
        <v/>
      </c>
      <c r="R228" s="8" t="str">
        <f t="shared" ca="1" si="120"/>
        <v/>
      </c>
      <c r="S228" s="8" t="str">
        <f t="shared" ca="1" si="120"/>
        <v/>
      </c>
      <c r="T228" s="8" t="str">
        <f t="shared" ca="1" si="120"/>
        <v/>
      </c>
      <c r="U228" s="8" t="str">
        <f t="shared" ca="1" si="120"/>
        <v/>
      </c>
      <c r="V228" s="8" t="str">
        <f t="shared" ca="1" si="120"/>
        <v/>
      </c>
      <c r="W228" s="8" t="str">
        <f t="shared" ca="1" si="120"/>
        <v/>
      </c>
      <c r="X228" s="8" t="str">
        <f t="shared" ca="1" si="120"/>
        <v/>
      </c>
      <c r="Y228" s="8" t="str">
        <f t="shared" ca="1" si="120"/>
        <v/>
      </c>
      <c r="Z228" s="8" t="str">
        <f t="shared" ca="1" si="120"/>
        <v/>
      </c>
      <c r="AA228" s="8" t="str">
        <f t="shared" ca="1" si="121"/>
        <v/>
      </c>
      <c r="AB228" s="8" t="str">
        <f t="shared" ca="1" si="121"/>
        <v/>
      </c>
      <c r="AC228" s="8" t="str">
        <f t="shared" ca="1" si="121"/>
        <v/>
      </c>
      <c r="AD228" s="8" t="str">
        <f t="shared" ca="1" si="121"/>
        <v/>
      </c>
      <c r="AE228" s="8" t="str">
        <f t="shared" ca="1" si="121"/>
        <v/>
      </c>
      <c r="AF228" s="8" t="str">
        <f t="shared" ca="1" si="121"/>
        <v/>
      </c>
      <c r="AG228" s="8" t="str">
        <f t="shared" ca="1" si="121"/>
        <v/>
      </c>
      <c r="AH228" s="8" t="str">
        <f t="shared" ca="1" si="121"/>
        <v/>
      </c>
      <c r="AI228" s="8" t="str">
        <f t="shared" ca="1" si="121"/>
        <v/>
      </c>
    </row>
    <row r="229" spans="1:35" x14ac:dyDescent="0.35">
      <c r="D229" s="5" t="str">
        <f t="shared" si="116"/>
        <v/>
      </c>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x14ac:dyDescent="0.35">
      <c r="D230" s="5" t="str">
        <f t="shared" si="116"/>
        <v/>
      </c>
      <c r="E230" s="5" t="s">
        <v>101</v>
      </c>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x14ac:dyDescent="0.35">
      <c r="A231" s="5" t="s">
        <v>99</v>
      </c>
      <c r="B231" s="5" t="s">
        <v>102</v>
      </c>
      <c r="C231" s="11" t="str">
        <f t="shared" ref="C231:C238" si="126">C215</f>
        <v>BNA_nov22!</v>
      </c>
      <c r="D231" s="5" t="str">
        <f t="shared" si="116"/>
        <v>marche_gorgadjiBNA_nov22!</v>
      </c>
      <c r="E231" s="11">
        <f t="shared" ref="E231:E238" si="127">E215</f>
        <v>44866</v>
      </c>
      <c r="G231" s="8" t="str">
        <f t="shared" ref="G231:P244" ca="1" si="128">IFERROR(VLOOKUP($B231,INDIRECT($C231&amp;$A$1),MATCH(G$4,INDIRECT($C231&amp;"$B$7:$BZ$7"),0),FALSE),"")</f>
        <v>-</v>
      </c>
      <c r="H231" s="8" t="str">
        <f t="shared" ca="1" si="128"/>
        <v>-</v>
      </c>
      <c r="I231" s="8" t="str">
        <f t="shared" ca="1" si="128"/>
        <v>-</v>
      </c>
      <c r="J231" s="8" t="str">
        <f t="shared" ca="1" si="128"/>
        <v>-</v>
      </c>
      <c r="K231" s="8" t="str">
        <f t="shared" ca="1" si="128"/>
        <v>-</v>
      </c>
      <c r="L231" s="8" t="str">
        <f t="shared" ca="1" si="128"/>
        <v>-</v>
      </c>
      <c r="M231" s="8" t="str">
        <f t="shared" ca="1" si="128"/>
        <v>-</v>
      </c>
      <c r="N231" s="8" t="str">
        <f t="shared" ca="1" si="128"/>
        <v>-</v>
      </c>
      <c r="O231" s="8" t="str">
        <f t="shared" ca="1" si="128"/>
        <v>-</v>
      </c>
      <c r="P231" s="8" t="str">
        <f t="shared" ca="1" si="128"/>
        <v>-</v>
      </c>
      <c r="Q231" s="8" t="str">
        <f t="shared" ref="Q231:Z244" ca="1" si="129">IFERROR(VLOOKUP($B231,INDIRECT($C231&amp;$A$1),MATCH(Q$4,INDIRECT($C231&amp;"$B$7:$BZ$7"),0),FALSE),"")</f>
        <v>-</v>
      </c>
      <c r="R231" s="8" t="str">
        <f t="shared" ca="1" si="129"/>
        <v>-</v>
      </c>
      <c r="S231" s="8" t="str">
        <f t="shared" ca="1" si="129"/>
        <v>-</v>
      </c>
      <c r="T231" s="8" t="str">
        <f t="shared" ca="1" si="129"/>
        <v>-</v>
      </c>
      <c r="U231" s="8" t="str">
        <f t="shared" ca="1" si="129"/>
        <v>-</v>
      </c>
      <c r="V231" s="8" t="str">
        <f t="shared" ca="1" si="129"/>
        <v>-</v>
      </c>
      <c r="W231" s="8" t="str">
        <f t="shared" ca="1" si="129"/>
        <v>-</v>
      </c>
      <c r="X231" s="8" t="str">
        <f t="shared" ca="1" si="129"/>
        <v>-</v>
      </c>
      <c r="Y231" s="8" t="str">
        <f t="shared" ca="1" si="129"/>
        <v>-</v>
      </c>
      <c r="Z231" s="8" t="str">
        <f t="shared" ca="1" si="129"/>
        <v>-</v>
      </c>
      <c r="AA231" s="8" t="str">
        <f t="shared" ref="AA231:AI244" ca="1" si="130">IFERROR(VLOOKUP($B231,INDIRECT($C231&amp;$A$1),MATCH(AA$4,INDIRECT($C231&amp;"$B$7:$BZ$7"),0),FALSE),"")</f>
        <v>-</v>
      </c>
      <c r="AB231" s="8" t="str">
        <f t="shared" ca="1" si="130"/>
        <v>-</v>
      </c>
      <c r="AC231" s="8" t="str">
        <f t="shared" ca="1" si="130"/>
        <v>-</v>
      </c>
      <c r="AD231" s="8" t="str">
        <f t="shared" ca="1" si="130"/>
        <v>-</v>
      </c>
      <c r="AE231" s="8" t="str">
        <f t="shared" ca="1" si="130"/>
        <v>-</v>
      </c>
      <c r="AF231" s="8" t="str">
        <f t="shared" ca="1" si="130"/>
        <v>-</v>
      </c>
      <c r="AG231" s="8" t="str">
        <f t="shared" ca="1" si="130"/>
        <v>-</v>
      </c>
      <c r="AH231" s="8" t="str">
        <f t="shared" ca="1" si="130"/>
        <v>-</v>
      </c>
      <c r="AI231" s="8" t="str">
        <f t="shared" ca="1" si="130"/>
        <v>-</v>
      </c>
    </row>
    <row r="232" spans="1:35" x14ac:dyDescent="0.35">
      <c r="A232" s="5" t="s">
        <v>99</v>
      </c>
      <c r="B232" s="5" t="s">
        <v>102</v>
      </c>
      <c r="C232" s="11" t="str">
        <f t="shared" si="126"/>
        <v>BNA_dec22!</v>
      </c>
      <c r="D232" s="5" t="str">
        <f t="shared" si="116"/>
        <v>marche_gorgadjiBNA_dec22!</v>
      </c>
      <c r="E232" s="11">
        <f t="shared" si="127"/>
        <v>44896</v>
      </c>
      <c r="G232" s="8" t="str">
        <f t="shared" ca="1" si="128"/>
        <v>-</v>
      </c>
      <c r="H232" s="8" t="str">
        <f t="shared" ca="1" si="128"/>
        <v>-</v>
      </c>
      <c r="I232" s="8" t="str">
        <f t="shared" ca="1" si="128"/>
        <v>-</v>
      </c>
      <c r="J232" s="8" t="str">
        <f t="shared" ca="1" si="128"/>
        <v>-</v>
      </c>
      <c r="K232" s="8" t="str">
        <f t="shared" ca="1" si="128"/>
        <v>-</v>
      </c>
      <c r="L232" s="8" t="str">
        <f t="shared" ca="1" si="128"/>
        <v>-</v>
      </c>
      <c r="M232" s="8" t="str">
        <f t="shared" ca="1" si="128"/>
        <v>-</v>
      </c>
      <c r="N232" s="8" t="str">
        <f t="shared" ca="1" si="128"/>
        <v>-</v>
      </c>
      <c r="O232" s="8" t="str">
        <f t="shared" ca="1" si="128"/>
        <v>-</v>
      </c>
      <c r="P232" s="8" t="str">
        <f t="shared" ca="1" si="128"/>
        <v>-</v>
      </c>
      <c r="Q232" s="8" t="str">
        <f t="shared" ca="1" si="129"/>
        <v>-</v>
      </c>
      <c r="R232" s="8" t="str">
        <f t="shared" ca="1" si="129"/>
        <v>-</v>
      </c>
      <c r="S232" s="8" t="str">
        <f t="shared" ca="1" si="129"/>
        <v>-</v>
      </c>
      <c r="T232" s="8" t="str">
        <f t="shared" ca="1" si="129"/>
        <v>-</v>
      </c>
      <c r="U232" s="8" t="str">
        <f t="shared" ca="1" si="129"/>
        <v>-</v>
      </c>
      <c r="V232" s="8" t="str">
        <f t="shared" ca="1" si="129"/>
        <v>-</v>
      </c>
      <c r="W232" s="8" t="str">
        <f t="shared" ca="1" si="129"/>
        <v>-</v>
      </c>
      <c r="X232" s="8" t="str">
        <f t="shared" ca="1" si="129"/>
        <v>-</v>
      </c>
      <c r="Y232" s="8" t="str">
        <f t="shared" ca="1" si="129"/>
        <v>-</v>
      </c>
      <c r="Z232" s="8" t="str">
        <f t="shared" ca="1" si="129"/>
        <v>-</v>
      </c>
      <c r="AA232" s="8" t="str">
        <f t="shared" ca="1" si="130"/>
        <v>-</v>
      </c>
      <c r="AB232" s="8" t="str">
        <f t="shared" ca="1" si="130"/>
        <v>-</v>
      </c>
      <c r="AC232" s="8" t="str">
        <f t="shared" ca="1" si="130"/>
        <v>-</v>
      </c>
      <c r="AD232" s="8" t="str">
        <f t="shared" ca="1" si="130"/>
        <v>-</v>
      </c>
      <c r="AE232" s="8" t="str">
        <f t="shared" ca="1" si="130"/>
        <v>-</v>
      </c>
      <c r="AF232" s="8" t="str">
        <f t="shared" ca="1" si="130"/>
        <v>-</v>
      </c>
      <c r="AG232" s="8" t="str">
        <f t="shared" ca="1" si="130"/>
        <v>-</v>
      </c>
      <c r="AH232" s="8" t="str">
        <f t="shared" ca="1" si="130"/>
        <v>-</v>
      </c>
      <c r="AI232" s="8" t="str">
        <f t="shared" ca="1" si="130"/>
        <v>-</v>
      </c>
    </row>
    <row r="233" spans="1:35" x14ac:dyDescent="0.35">
      <c r="A233" s="5" t="s">
        <v>99</v>
      </c>
      <c r="B233" s="5" t="s">
        <v>102</v>
      </c>
      <c r="C233" s="11" t="str">
        <f t="shared" si="126"/>
        <v>BNA_jan23!</v>
      </c>
      <c r="D233" s="5" t="str">
        <f t="shared" si="116"/>
        <v>marche_gorgadjiBNA_jan23!</v>
      </c>
      <c r="E233" s="11">
        <f t="shared" si="127"/>
        <v>44927</v>
      </c>
      <c r="G233" s="8" t="str">
        <f t="shared" ca="1" si="128"/>
        <v>-</v>
      </c>
      <c r="H233" s="8" t="str">
        <f t="shared" ca="1" si="128"/>
        <v>-</v>
      </c>
      <c r="I233" s="8" t="str">
        <f t="shared" ca="1" si="128"/>
        <v>-</v>
      </c>
      <c r="J233" s="8" t="str">
        <f t="shared" ca="1" si="128"/>
        <v>-</v>
      </c>
      <c r="K233" s="8" t="str">
        <f t="shared" ca="1" si="128"/>
        <v>-</v>
      </c>
      <c r="L233" s="8" t="str">
        <f t="shared" ca="1" si="128"/>
        <v>-</v>
      </c>
      <c r="M233" s="8" t="str">
        <f t="shared" ca="1" si="128"/>
        <v>-</v>
      </c>
      <c r="N233" s="8" t="str">
        <f t="shared" ca="1" si="128"/>
        <v>-</v>
      </c>
      <c r="O233" s="8" t="str">
        <f t="shared" ca="1" si="128"/>
        <v>-</v>
      </c>
      <c r="P233" s="8" t="str">
        <f t="shared" ca="1" si="128"/>
        <v>-</v>
      </c>
      <c r="Q233" s="8" t="str">
        <f t="shared" ca="1" si="129"/>
        <v>-</v>
      </c>
      <c r="R233" s="8" t="str">
        <f t="shared" ca="1" si="129"/>
        <v>-</v>
      </c>
      <c r="S233" s="8" t="str">
        <f t="shared" ca="1" si="129"/>
        <v>-</v>
      </c>
      <c r="T233" s="8" t="str">
        <f t="shared" ca="1" si="129"/>
        <v>-</v>
      </c>
      <c r="U233" s="8" t="str">
        <f t="shared" ca="1" si="129"/>
        <v>-</v>
      </c>
      <c r="V233" s="8" t="str">
        <f t="shared" ca="1" si="129"/>
        <v>-</v>
      </c>
      <c r="W233" s="8" t="str">
        <f t="shared" ca="1" si="129"/>
        <v>-</v>
      </c>
      <c r="X233" s="8" t="str">
        <f t="shared" ca="1" si="129"/>
        <v>-</v>
      </c>
      <c r="Y233" s="8" t="str">
        <f t="shared" ca="1" si="129"/>
        <v>-</v>
      </c>
      <c r="Z233" s="8" t="str">
        <f t="shared" ca="1" si="129"/>
        <v>-</v>
      </c>
      <c r="AA233" s="8" t="str">
        <f t="shared" ca="1" si="130"/>
        <v>-</v>
      </c>
      <c r="AB233" s="8" t="str">
        <f t="shared" ca="1" si="130"/>
        <v>-</v>
      </c>
      <c r="AC233" s="8" t="str">
        <f t="shared" ca="1" si="130"/>
        <v>-</v>
      </c>
      <c r="AD233" s="8" t="str">
        <f t="shared" ca="1" si="130"/>
        <v>-</v>
      </c>
      <c r="AE233" s="8" t="str">
        <f t="shared" ca="1" si="130"/>
        <v>-</v>
      </c>
      <c r="AF233" s="8" t="str">
        <f t="shared" ca="1" si="130"/>
        <v>-</v>
      </c>
      <c r="AG233" s="8" t="str">
        <f t="shared" ca="1" si="130"/>
        <v>-</v>
      </c>
      <c r="AH233" s="8" t="str">
        <f t="shared" ca="1" si="130"/>
        <v>-</v>
      </c>
      <c r="AI233" s="8" t="str">
        <f t="shared" ca="1" si="130"/>
        <v>-</v>
      </c>
    </row>
    <row r="234" spans="1:35" x14ac:dyDescent="0.35">
      <c r="A234" s="5" t="s">
        <v>99</v>
      </c>
      <c r="B234" s="5" t="s">
        <v>102</v>
      </c>
      <c r="C234" s="11" t="str">
        <f t="shared" si="126"/>
        <v>BNA_fev23!</v>
      </c>
      <c r="D234" s="5" t="str">
        <f t="shared" si="116"/>
        <v>marche_gorgadjiBNA_fev23!</v>
      </c>
      <c r="E234" s="11">
        <f t="shared" si="127"/>
        <v>44958</v>
      </c>
      <c r="G234" s="8" t="str">
        <f t="shared" ca="1" si="128"/>
        <v>-</v>
      </c>
      <c r="H234" s="8" t="str">
        <f t="shared" ca="1" si="128"/>
        <v>-</v>
      </c>
      <c r="I234" s="8" t="str">
        <f t="shared" ca="1" si="128"/>
        <v>-</v>
      </c>
      <c r="J234" s="8" t="str">
        <f t="shared" ca="1" si="128"/>
        <v>-</v>
      </c>
      <c r="K234" s="8" t="str">
        <f t="shared" ca="1" si="128"/>
        <v>-</v>
      </c>
      <c r="L234" s="8" t="str">
        <f t="shared" ca="1" si="128"/>
        <v>-</v>
      </c>
      <c r="M234" s="8" t="str">
        <f t="shared" ca="1" si="128"/>
        <v>-</v>
      </c>
      <c r="N234" s="8" t="str">
        <f t="shared" ca="1" si="128"/>
        <v>-</v>
      </c>
      <c r="O234" s="8" t="str">
        <f t="shared" ca="1" si="128"/>
        <v>-</v>
      </c>
      <c r="P234" s="8" t="str">
        <f t="shared" ca="1" si="128"/>
        <v>-</v>
      </c>
      <c r="Q234" s="8" t="str">
        <f t="shared" ca="1" si="129"/>
        <v>-</v>
      </c>
      <c r="R234" s="8" t="str">
        <f t="shared" ca="1" si="129"/>
        <v>-</v>
      </c>
      <c r="S234" s="8" t="str">
        <f t="shared" ca="1" si="129"/>
        <v>-</v>
      </c>
      <c r="T234" s="8" t="str">
        <f t="shared" ca="1" si="129"/>
        <v>-</v>
      </c>
      <c r="U234" s="8" t="str">
        <f t="shared" ca="1" si="129"/>
        <v>-</v>
      </c>
      <c r="V234" s="8" t="str">
        <f t="shared" ca="1" si="129"/>
        <v>-</v>
      </c>
      <c r="W234" s="8" t="str">
        <f t="shared" ca="1" si="129"/>
        <v>-</v>
      </c>
      <c r="X234" s="8" t="str">
        <f t="shared" ca="1" si="129"/>
        <v>-</v>
      </c>
      <c r="Y234" s="8" t="str">
        <f t="shared" ca="1" si="129"/>
        <v>-</v>
      </c>
      <c r="Z234" s="8" t="str">
        <f t="shared" ca="1" si="129"/>
        <v>-</v>
      </c>
      <c r="AA234" s="8" t="str">
        <f t="shared" ca="1" si="130"/>
        <v>-</v>
      </c>
      <c r="AB234" s="8" t="str">
        <f t="shared" ca="1" si="130"/>
        <v>-</v>
      </c>
      <c r="AC234" s="8" t="str">
        <f t="shared" ca="1" si="130"/>
        <v>-</v>
      </c>
      <c r="AD234" s="8" t="str">
        <f t="shared" ca="1" si="130"/>
        <v>-</v>
      </c>
      <c r="AE234" s="8" t="str">
        <f t="shared" ca="1" si="130"/>
        <v>-</v>
      </c>
      <c r="AF234" s="8" t="str">
        <f t="shared" ca="1" si="130"/>
        <v>-</v>
      </c>
      <c r="AG234" s="8" t="str">
        <f t="shared" ca="1" si="130"/>
        <v>-</v>
      </c>
      <c r="AH234" s="8" t="str">
        <f t="shared" ca="1" si="130"/>
        <v>-</v>
      </c>
      <c r="AI234" s="8" t="str">
        <f t="shared" ca="1" si="130"/>
        <v>-</v>
      </c>
    </row>
    <row r="235" spans="1:35" x14ac:dyDescent="0.35">
      <c r="A235" s="5" t="s">
        <v>99</v>
      </c>
      <c r="B235" s="5" t="s">
        <v>102</v>
      </c>
      <c r="C235" s="11" t="str">
        <f t="shared" si="126"/>
        <v>BNA_mar23!</v>
      </c>
      <c r="D235" s="5" t="str">
        <f t="shared" si="116"/>
        <v>marche_gorgadjiBNA_mar23!</v>
      </c>
      <c r="E235" s="11">
        <f t="shared" si="127"/>
        <v>44986</v>
      </c>
      <c r="G235" s="8" t="str">
        <f t="shared" ca="1" si="128"/>
        <v>-</v>
      </c>
      <c r="H235" s="8" t="str">
        <f t="shared" ca="1" si="128"/>
        <v>-</v>
      </c>
      <c r="I235" s="8" t="str">
        <f t="shared" ca="1" si="128"/>
        <v>-</v>
      </c>
      <c r="J235" s="8" t="str">
        <f t="shared" ca="1" si="128"/>
        <v>-</v>
      </c>
      <c r="K235" s="8" t="str">
        <f t="shared" ca="1" si="128"/>
        <v>-</v>
      </c>
      <c r="L235" s="8" t="str">
        <f t="shared" ca="1" si="128"/>
        <v>-</v>
      </c>
      <c r="M235" s="8" t="str">
        <f t="shared" ca="1" si="128"/>
        <v>-</v>
      </c>
      <c r="N235" s="8" t="str">
        <f t="shared" ca="1" si="128"/>
        <v>-</v>
      </c>
      <c r="O235" s="8" t="str">
        <f t="shared" ca="1" si="128"/>
        <v>-</v>
      </c>
      <c r="P235" s="8" t="str">
        <f t="shared" ca="1" si="128"/>
        <v>-</v>
      </c>
      <c r="Q235" s="8" t="str">
        <f t="shared" ca="1" si="129"/>
        <v>-</v>
      </c>
      <c r="R235" s="8" t="str">
        <f t="shared" ca="1" si="129"/>
        <v>-</v>
      </c>
      <c r="S235" s="8" t="str">
        <f t="shared" ca="1" si="129"/>
        <v>-</v>
      </c>
      <c r="T235" s="8" t="str">
        <f t="shared" ca="1" si="129"/>
        <v>-</v>
      </c>
      <c r="U235" s="8" t="str">
        <f t="shared" ca="1" si="129"/>
        <v>-</v>
      </c>
      <c r="V235" s="8" t="str">
        <f t="shared" ca="1" si="129"/>
        <v>-</v>
      </c>
      <c r="W235" s="8" t="str">
        <f t="shared" ca="1" si="129"/>
        <v>-</v>
      </c>
      <c r="X235" s="8" t="str">
        <f t="shared" ca="1" si="129"/>
        <v>-</v>
      </c>
      <c r="Y235" s="8" t="str">
        <f t="shared" ca="1" si="129"/>
        <v>-</v>
      </c>
      <c r="Z235" s="8" t="str">
        <f t="shared" ca="1" si="129"/>
        <v>-</v>
      </c>
      <c r="AA235" s="8" t="str">
        <f t="shared" ca="1" si="130"/>
        <v>-</v>
      </c>
      <c r="AB235" s="8" t="str">
        <f t="shared" ca="1" si="130"/>
        <v>-</v>
      </c>
      <c r="AC235" s="8" t="str">
        <f t="shared" ca="1" si="130"/>
        <v>-</v>
      </c>
      <c r="AD235" s="8" t="str">
        <f t="shared" ca="1" si="130"/>
        <v>-</v>
      </c>
      <c r="AE235" s="8" t="str">
        <f t="shared" ca="1" si="130"/>
        <v>-</v>
      </c>
      <c r="AF235" s="8" t="str">
        <f t="shared" ca="1" si="130"/>
        <v>-</v>
      </c>
      <c r="AG235" s="8" t="str">
        <f t="shared" ca="1" si="130"/>
        <v>-</v>
      </c>
      <c r="AH235" s="8" t="str">
        <f t="shared" ca="1" si="130"/>
        <v>-</v>
      </c>
      <c r="AI235" s="8" t="str">
        <f t="shared" ca="1" si="130"/>
        <v>-</v>
      </c>
    </row>
    <row r="236" spans="1:35" x14ac:dyDescent="0.35">
      <c r="A236" s="5" t="s">
        <v>99</v>
      </c>
      <c r="B236" s="5" t="s">
        <v>102</v>
      </c>
      <c r="C236" s="11" t="str">
        <f t="shared" si="126"/>
        <v>BNA_avr23!</v>
      </c>
      <c r="D236" s="5" t="str">
        <f t="shared" si="116"/>
        <v>marche_gorgadjiBNA_avr23!</v>
      </c>
      <c r="E236" s="11">
        <f t="shared" si="127"/>
        <v>45017</v>
      </c>
      <c r="G236" s="8" t="str">
        <f t="shared" ca="1" si="128"/>
        <v>-</v>
      </c>
      <c r="H236" s="8" t="str">
        <f t="shared" ca="1" si="128"/>
        <v>-</v>
      </c>
      <c r="I236" s="8" t="str">
        <f t="shared" ca="1" si="128"/>
        <v>-</v>
      </c>
      <c r="J236" s="8" t="str">
        <f t="shared" ca="1" si="128"/>
        <v>-</v>
      </c>
      <c r="K236" s="8" t="str">
        <f t="shared" ca="1" si="128"/>
        <v>-</v>
      </c>
      <c r="L236" s="8" t="str">
        <f t="shared" ca="1" si="128"/>
        <v>-</v>
      </c>
      <c r="M236" s="8" t="str">
        <f t="shared" ca="1" si="128"/>
        <v>-</v>
      </c>
      <c r="N236" s="8" t="str">
        <f t="shared" ca="1" si="128"/>
        <v>-</v>
      </c>
      <c r="O236" s="8" t="str">
        <f t="shared" ca="1" si="128"/>
        <v>-</v>
      </c>
      <c r="P236" s="8" t="str">
        <f t="shared" ca="1" si="128"/>
        <v>-</v>
      </c>
      <c r="Q236" s="8" t="str">
        <f t="shared" ca="1" si="129"/>
        <v>-</v>
      </c>
      <c r="R236" s="8" t="str">
        <f t="shared" ca="1" si="129"/>
        <v>-</v>
      </c>
      <c r="S236" s="8" t="str">
        <f t="shared" ca="1" si="129"/>
        <v>-</v>
      </c>
      <c r="T236" s="8" t="str">
        <f t="shared" ca="1" si="129"/>
        <v>-</v>
      </c>
      <c r="U236" s="8" t="str">
        <f t="shared" ca="1" si="129"/>
        <v>-</v>
      </c>
      <c r="V236" s="8" t="str">
        <f t="shared" ca="1" si="129"/>
        <v>-</v>
      </c>
      <c r="W236" s="8" t="str">
        <f t="shared" ca="1" si="129"/>
        <v>-</v>
      </c>
      <c r="X236" s="8" t="str">
        <f t="shared" ca="1" si="129"/>
        <v>-</v>
      </c>
      <c r="Y236" s="8" t="str">
        <f t="shared" ca="1" si="129"/>
        <v>-</v>
      </c>
      <c r="Z236" s="8" t="str">
        <f t="shared" ca="1" si="129"/>
        <v>-</v>
      </c>
      <c r="AA236" s="8" t="str">
        <f t="shared" ca="1" si="130"/>
        <v>-</v>
      </c>
      <c r="AB236" s="8" t="str">
        <f t="shared" ca="1" si="130"/>
        <v>-</v>
      </c>
      <c r="AC236" s="8" t="str">
        <f t="shared" ca="1" si="130"/>
        <v>-</v>
      </c>
      <c r="AD236" s="8" t="str">
        <f t="shared" ca="1" si="130"/>
        <v>-</v>
      </c>
      <c r="AE236" s="8" t="str">
        <f t="shared" ca="1" si="130"/>
        <v>-</v>
      </c>
      <c r="AF236" s="8" t="str">
        <f t="shared" ca="1" si="130"/>
        <v>-</v>
      </c>
      <c r="AG236" s="8" t="str">
        <f t="shared" ca="1" si="130"/>
        <v>-</v>
      </c>
      <c r="AH236" s="8" t="str">
        <f t="shared" ca="1" si="130"/>
        <v>-</v>
      </c>
      <c r="AI236" s="8" t="str">
        <f t="shared" ca="1" si="130"/>
        <v>-</v>
      </c>
    </row>
    <row r="237" spans="1:35" x14ac:dyDescent="0.35">
      <c r="A237" s="5" t="s">
        <v>99</v>
      </c>
      <c r="B237" s="5" t="s">
        <v>102</v>
      </c>
      <c r="C237" s="11" t="str">
        <f t="shared" si="126"/>
        <v>BNA_mai23!</v>
      </c>
      <c r="D237" s="5" t="str">
        <f t="shared" si="116"/>
        <v>marche_gorgadjiBNA_mai23!</v>
      </c>
      <c r="E237" s="11">
        <f t="shared" si="127"/>
        <v>45047</v>
      </c>
      <c r="G237" s="8">
        <f t="shared" ca="1" si="128"/>
        <v>1250</v>
      </c>
      <c r="H237" s="8">
        <f t="shared" ca="1" si="128"/>
        <v>3250</v>
      </c>
      <c r="I237" s="8" t="str">
        <f t="shared" ca="1" si="128"/>
        <v>MC</v>
      </c>
      <c r="J237" s="8" t="str">
        <f t="shared" ca="1" si="128"/>
        <v>MC</v>
      </c>
      <c r="K237" s="8" t="str">
        <f t="shared" ca="1" si="128"/>
        <v>MC</v>
      </c>
      <c r="L237" s="8">
        <f t="shared" ca="1" si="128"/>
        <v>7000</v>
      </c>
      <c r="M237" s="8">
        <f t="shared" ca="1" si="128"/>
        <v>5000</v>
      </c>
      <c r="N237" s="8">
        <f t="shared" ca="1" si="128"/>
        <v>1000</v>
      </c>
      <c r="O237" s="8">
        <f t="shared" ca="1" si="128"/>
        <v>1250</v>
      </c>
      <c r="P237" s="8" t="str">
        <f t="shared" ca="1" si="128"/>
        <v>MC</v>
      </c>
      <c r="Q237" s="8" t="str">
        <f t="shared" ca="1" si="129"/>
        <v>MC</v>
      </c>
      <c r="R237" s="8" t="str">
        <f t="shared" ca="1" si="129"/>
        <v>MC</v>
      </c>
      <c r="S237" s="8" t="str">
        <f t="shared" ca="1" si="129"/>
        <v>MC</v>
      </c>
      <c r="T237" s="8" t="str">
        <f t="shared" ca="1" si="129"/>
        <v>MC</v>
      </c>
      <c r="U237" s="8" t="str">
        <f t="shared" ca="1" si="129"/>
        <v>MC</v>
      </c>
      <c r="V237" s="8" t="str">
        <f t="shared" ca="1" si="129"/>
        <v>MC</v>
      </c>
      <c r="W237" s="8">
        <f t="shared" ca="1" si="129"/>
        <v>1000</v>
      </c>
      <c r="X237" s="8">
        <f t="shared" ca="1" si="129"/>
        <v>200</v>
      </c>
      <c r="Y237" s="8">
        <f t="shared" ca="1" si="129"/>
        <v>875</v>
      </c>
      <c r="Z237" s="8">
        <f t="shared" ca="1" si="129"/>
        <v>1500</v>
      </c>
      <c r="AA237" s="8">
        <f t="shared" ca="1" si="130"/>
        <v>2000</v>
      </c>
      <c r="AB237" s="8">
        <f t="shared" ca="1" si="130"/>
        <v>1000</v>
      </c>
      <c r="AC237" s="8">
        <f t="shared" ca="1" si="130"/>
        <v>4000</v>
      </c>
      <c r="AD237" s="8">
        <f t="shared" ca="1" si="130"/>
        <v>2500</v>
      </c>
      <c r="AE237" s="8">
        <f t="shared" ca="1" si="130"/>
        <v>2500</v>
      </c>
      <c r="AF237" s="8">
        <f t="shared" ca="1" si="130"/>
        <v>1500</v>
      </c>
      <c r="AG237" s="8" t="str">
        <f t="shared" ca="1" si="130"/>
        <v>MC</v>
      </c>
      <c r="AH237" s="8" t="str">
        <f t="shared" ca="1" si="130"/>
        <v>MC</v>
      </c>
      <c r="AI237" s="8" t="str">
        <f t="shared" ca="1" si="130"/>
        <v>MC</v>
      </c>
    </row>
    <row r="238" spans="1:35" x14ac:dyDescent="0.35">
      <c r="A238" s="5" t="s">
        <v>99</v>
      </c>
      <c r="B238" s="5" t="s">
        <v>102</v>
      </c>
      <c r="C238" s="11" t="str">
        <f t="shared" si="126"/>
        <v>BNA_juin23!</v>
      </c>
      <c r="D238" s="5" t="str">
        <f t="shared" si="116"/>
        <v>marche_gorgadjiBNA_juin23!</v>
      </c>
      <c r="E238" s="11">
        <f t="shared" si="127"/>
        <v>45078</v>
      </c>
      <c r="G238" s="8" t="str">
        <f t="shared" ca="1" si="128"/>
        <v>-</v>
      </c>
      <c r="H238" s="8" t="str">
        <f t="shared" ca="1" si="128"/>
        <v>-</v>
      </c>
      <c r="I238" s="8" t="str">
        <f t="shared" ca="1" si="128"/>
        <v>-</v>
      </c>
      <c r="J238" s="8" t="str">
        <f t="shared" ca="1" si="128"/>
        <v>-</v>
      </c>
      <c r="K238" s="8" t="str">
        <f t="shared" ca="1" si="128"/>
        <v>-</v>
      </c>
      <c r="L238" s="8" t="str">
        <f t="shared" ca="1" si="128"/>
        <v>-</v>
      </c>
      <c r="M238" s="8" t="str">
        <f t="shared" ca="1" si="128"/>
        <v>-</v>
      </c>
      <c r="N238" s="8" t="str">
        <f t="shared" ca="1" si="128"/>
        <v>-</v>
      </c>
      <c r="O238" s="8" t="str">
        <f t="shared" ca="1" si="128"/>
        <v>-</v>
      </c>
      <c r="P238" s="8" t="str">
        <f t="shared" ca="1" si="128"/>
        <v>-</v>
      </c>
      <c r="Q238" s="8" t="str">
        <f t="shared" ca="1" si="129"/>
        <v>-</v>
      </c>
      <c r="R238" s="8" t="str">
        <f t="shared" ca="1" si="129"/>
        <v>-</v>
      </c>
      <c r="S238" s="8" t="str">
        <f t="shared" ca="1" si="129"/>
        <v>-</v>
      </c>
      <c r="T238" s="8" t="str">
        <f t="shared" ca="1" si="129"/>
        <v>-</v>
      </c>
      <c r="U238" s="8" t="str">
        <f t="shared" ca="1" si="129"/>
        <v>-</v>
      </c>
      <c r="V238" s="8" t="str">
        <f t="shared" ca="1" si="129"/>
        <v>-</v>
      </c>
      <c r="W238" s="8" t="str">
        <f t="shared" ca="1" si="129"/>
        <v>-</v>
      </c>
      <c r="X238" s="8" t="str">
        <f t="shared" ca="1" si="129"/>
        <v>-</v>
      </c>
      <c r="Y238" s="8" t="str">
        <f t="shared" ca="1" si="129"/>
        <v>-</v>
      </c>
      <c r="Z238" s="8" t="str">
        <f t="shared" ca="1" si="129"/>
        <v>-</v>
      </c>
      <c r="AA238" s="8" t="str">
        <f t="shared" ca="1" si="130"/>
        <v>-</v>
      </c>
      <c r="AB238" s="8" t="str">
        <f t="shared" ca="1" si="130"/>
        <v>-</v>
      </c>
      <c r="AC238" s="8" t="str">
        <f t="shared" ca="1" si="130"/>
        <v>-</v>
      </c>
      <c r="AD238" s="8" t="str">
        <f t="shared" ca="1" si="130"/>
        <v>-</v>
      </c>
      <c r="AE238" s="8" t="str">
        <f t="shared" ca="1" si="130"/>
        <v>-</v>
      </c>
      <c r="AF238" s="8" t="str">
        <f t="shared" ca="1" si="130"/>
        <v>-</v>
      </c>
      <c r="AG238" s="8" t="str">
        <f t="shared" ca="1" si="130"/>
        <v>-</v>
      </c>
      <c r="AH238" s="8" t="str">
        <f t="shared" ca="1" si="130"/>
        <v>-</v>
      </c>
      <c r="AI238" s="8" t="str">
        <f t="shared" ca="1" si="130"/>
        <v>-</v>
      </c>
    </row>
    <row r="239" spans="1:35" x14ac:dyDescent="0.35">
      <c r="A239" s="5" t="str">
        <f>A238</f>
        <v>sahel</v>
      </c>
      <c r="B239" s="5" t="str">
        <f>B238</f>
        <v>marche_gorgadji</v>
      </c>
      <c r="C239" s="11" t="str">
        <f t="shared" ref="C239:C244" si="131">C223</f>
        <v>BNA_juil23!</v>
      </c>
      <c r="D239" s="5" t="str">
        <f t="shared" ref="D239:D244" si="132">_xlfn.CONCAT(B239:C239)</f>
        <v>marche_gorgadjiBNA_juil23!</v>
      </c>
      <c r="E239" s="11">
        <f t="shared" ref="E239:E244" si="133">EDATE(E238,1)</f>
        <v>45108</v>
      </c>
      <c r="G239" s="8">
        <f t="shared" ca="1" si="128"/>
        <v>2125</v>
      </c>
      <c r="H239" s="8">
        <f t="shared" ca="1" si="128"/>
        <v>4250</v>
      </c>
      <c r="I239" s="8" t="str">
        <f t="shared" ca="1" si="128"/>
        <v>MC</v>
      </c>
      <c r="J239" s="8">
        <f t="shared" ca="1" si="128"/>
        <v>550</v>
      </c>
      <c r="K239" s="8" t="str">
        <f t="shared" ca="1" si="128"/>
        <v>MC</v>
      </c>
      <c r="L239" s="8">
        <f t="shared" ca="1" si="128"/>
        <v>6250</v>
      </c>
      <c r="M239" s="8">
        <f t="shared" ca="1" si="128"/>
        <v>12875</v>
      </c>
      <c r="N239" s="8">
        <f t="shared" ca="1" si="128"/>
        <v>1000</v>
      </c>
      <c r="O239" s="8">
        <f t="shared" ca="1" si="128"/>
        <v>1500</v>
      </c>
      <c r="P239" s="8" t="str">
        <f t="shared" ca="1" si="128"/>
        <v>MC</v>
      </c>
      <c r="Q239" s="8" t="str">
        <f t="shared" ca="1" si="129"/>
        <v>MC</v>
      </c>
      <c r="R239" s="8" t="str">
        <f t="shared" ca="1" si="129"/>
        <v>MC</v>
      </c>
      <c r="S239" s="8" t="str">
        <f t="shared" ca="1" si="129"/>
        <v>MC</v>
      </c>
      <c r="T239" s="8" t="str">
        <f t="shared" ca="1" si="129"/>
        <v>MC</v>
      </c>
      <c r="U239" s="8" t="str">
        <f t="shared" ca="1" si="129"/>
        <v>MC</v>
      </c>
      <c r="V239" s="8" t="str">
        <f t="shared" ca="1" si="129"/>
        <v>MC</v>
      </c>
      <c r="W239" s="8" t="str">
        <f t="shared" ca="1" si="129"/>
        <v>MC</v>
      </c>
      <c r="X239" s="8" t="str">
        <f t="shared" ca="1" si="129"/>
        <v>MC</v>
      </c>
      <c r="Y239" s="8" t="str">
        <f t="shared" ca="1" si="129"/>
        <v>MC</v>
      </c>
      <c r="Z239" s="8" t="str">
        <f t="shared" ca="1" si="129"/>
        <v>MC</v>
      </c>
      <c r="AA239" s="8" t="str">
        <f t="shared" ca="1" si="130"/>
        <v>MC</v>
      </c>
      <c r="AB239" s="8" t="str">
        <f t="shared" ca="1" si="130"/>
        <v>MC</v>
      </c>
      <c r="AC239" s="8">
        <f t="shared" ca="1" si="130"/>
        <v>2700</v>
      </c>
      <c r="AD239" s="8">
        <f t="shared" ca="1" si="130"/>
        <v>2600</v>
      </c>
      <c r="AE239" s="8" t="str">
        <f t="shared" ca="1" si="130"/>
        <v>MC</v>
      </c>
      <c r="AF239" s="8" t="str">
        <f t="shared" ca="1" si="130"/>
        <v>MC</v>
      </c>
      <c r="AG239" s="8" t="str">
        <f t="shared" ca="1" si="130"/>
        <v>MC</v>
      </c>
      <c r="AH239" s="8" t="str">
        <f t="shared" ca="1" si="130"/>
        <v>MC</v>
      </c>
      <c r="AI239" s="8" t="str">
        <f t="shared" ca="1" si="130"/>
        <v>MC</v>
      </c>
    </row>
    <row r="240" spans="1:35" x14ac:dyDescent="0.35">
      <c r="A240" s="5" t="str">
        <f t="shared" ref="A240:A244" si="134">A239</f>
        <v>sahel</v>
      </c>
      <c r="B240" s="5" t="str">
        <f t="shared" ref="B240:B244" si="135">B239</f>
        <v>marche_gorgadji</v>
      </c>
      <c r="C240" s="11" t="str">
        <f t="shared" si="131"/>
        <v>BNA_aout23!</v>
      </c>
      <c r="D240" s="5" t="str">
        <f t="shared" si="132"/>
        <v>marche_gorgadjiBNA_aout23!</v>
      </c>
      <c r="E240" s="11">
        <f t="shared" si="133"/>
        <v>45139</v>
      </c>
      <c r="G240" s="8">
        <f t="shared" ca="1" si="128"/>
        <v>1000</v>
      </c>
      <c r="H240" s="8" t="str">
        <f t="shared" ca="1" si="128"/>
        <v>MC</v>
      </c>
      <c r="I240" s="8" t="str">
        <f t="shared" ca="1" si="128"/>
        <v>MC</v>
      </c>
      <c r="J240" s="8">
        <f t="shared" ca="1" si="128"/>
        <v>575</v>
      </c>
      <c r="K240" s="8" t="str">
        <f t="shared" ca="1" si="128"/>
        <v>MC</v>
      </c>
      <c r="L240" s="8">
        <f t="shared" ca="1" si="128"/>
        <v>6000</v>
      </c>
      <c r="M240" s="8" t="str">
        <f t="shared" ca="1" si="128"/>
        <v>MC</v>
      </c>
      <c r="N240" s="8">
        <f t="shared" ca="1" si="128"/>
        <v>650</v>
      </c>
      <c r="O240" s="8">
        <f t="shared" ca="1" si="128"/>
        <v>1500</v>
      </c>
      <c r="P240" s="8" t="str">
        <f t="shared" ca="1" si="128"/>
        <v>MC</v>
      </c>
      <c r="Q240" s="8" t="str">
        <f t="shared" ca="1" si="129"/>
        <v>MC</v>
      </c>
      <c r="R240" s="8" t="str">
        <f t="shared" ca="1" si="129"/>
        <v>MC</v>
      </c>
      <c r="S240" s="8" t="str">
        <f t="shared" ca="1" si="129"/>
        <v>MC</v>
      </c>
      <c r="T240" s="8" t="str">
        <f t="shared" ca="1" si="129"/>
        <v>MC</v>
      </c>
      <c r="U240" s="8" t="str">
        <f t="shared" ca="1" si="129"/>
        <v>MC</v>
      </c>
      <c r="V240" s="8">
        <f t="shared" ca="1" si="129"/>
        <v>5500</v>
      </c>
      <c r="W240" s="8" t="str">
        <f t="shared" ca="1" si="129"/>
        <v>MC</v>
      </c>
      <c r="X240" s="8">
        <f t="shared" ca="1" si="129"/>
        <v>162.5</v>
      </c>
      <c r="Y240" s="8" t="str">
        <f t="shared" ca="1" si="129"/>
        <v>MC</v>
      </c>
      <c r="Z240" s="8" t="str">
        <f t="shared" ca="1" si="129"/>
        <v>MC</v>
      </c>
      <c r="AA240" s="8" t="str">
        <f t="shared" ca="1" si="130"/>
        <v>MC</v>
      </c>
      <c r="AB240" s="8">
        <f t="shared" ca="1" si="130"/>
        <v>2000</v>
      </c>
      <c r="AC240" s="8">
        <f t="shared" ca="1" si="130"/>
        <v>2875</v>
      </c>
      <c r="AD240" s="8">
        <f t="shared" ca="1" si="130"/>
        <v>2625</v>
      </c>
      <c r="AE240" s="8" t="str">
        <f t="shared" ca="1" si="130"/>
        <v>MC</v>
      </c>
      <c r="AF240" s="8">
        <f t="shared" ca="1" si="130"/>
        <v>5000</v>
      </c>
      <c r="AG240" s="8">
        <f t="shared" ca="1" si="130"/>
        <v>6875</v>
      </c>
      <c r="AH240" s="8" t="str">
        <f t="shared" ca="1" si="130"/>
        <v>MC</v>
      </c>
      <c r="AI240" s="8" t="str">
        <f t="shared" ca="1" si="130"/>
        <v>MC</v>
      </c>
    </row>
    <row r="241" spans="1:35" x14ac:dyDescent="0.35">
      <c r="A241" s="5" t="str">
        <f t="shared" si="134"/>
        <v>sahel</v>
      </c>
      <c r="B241" s="5" t="str">
        <f t="shared" si="135"/>
        <v>marche_gorgadji</v>
      </c>
      <c r="C241" s="11" t="str">
        <f t="shared" si="131"/>
        <v>BNA_sept23!</v>
      </c>
      <c r="D241" s="5" t="str">
        <f t="shared" si="132"/>
        <v>marche_gorgadjiBNA_sept23!</v>
      </c>
      <c r="E241" s="11">
        <f t="shared" si="133"/>
        <v>45170</v>
      </c>
      <c r="G241" s="8" t="str">
        <f t="shared" ca="1" si="128"/>
        <v/>
      </c>
      <c r="H241" s="8" t="str">
        <f t="shared" ca="1" si="128"/>
        <v/>
      </c>
      <c r="I241" s="8" t="str">
        <f t="shared" ca="1" si="128"/>
        <v/>
      </c>
      <c r="J241" s="8" t="str">
        <f t="shared" ca="1" si="128"/>
        <v/>
      </c>
      <c r="K241" s="8" t="str">
        <f t="shared" ca="1" si="128"/>
        <v/>
      </c>
      <c r="L241" s="8" t="str">
        <f t="shared" ca="1" si="128"/>
        <v/>
      </c>
      <c r="M241" s="8" t="str">
        <f t="shared" ca="1" si="128"/>
        <v/>
      </c>
      <c r="N241" s="8" t="str">
        <f t="shared" ca="1" si="128"/>
        <v/>
      </c>
      <c r="O241" s="8" t="str">
        <f t="shared" ca="1" si="128"/>
        <v/>
      </c>
      <c r="P241" s="8" t="str">
        <f t="shared" ca="1" si="128"/>
        <v/>
      </c>
      <c r="Q241" s="8" t="str">
        <f t="shared" ca="1" si="129"/>
        <v/>
      </c>
      <c r="R241" s="8" t="str">
        <f t="shared" ca="1" si="129"/>
        <v/>
      </c>
      <c r="S241" s="8" t="str">
        <f t="shared" ca="1" si="129"/>
        <v/>
      </c>
      <c r="T241" s="8" t="str">
        <f t="shared" ca="1" si="129"/>
        <v/>
      </c>
      <c r="U241" s="8" t="str">
        <f t="shared" ca="1" si="129"/>
        <v/>
      </c>
      <c r="V241" s="8" t="str">
        <f t="shared" ca="1" si="129"/>
        <v/>
      </c>
      <c r="W241" s="8" t="str">
        <f t="shared" ca="1" si="129"/>
        <v/>
      </c>
      <c r="X241" s="8" t="str">
        <f t="shared" ca="1" si="129"/>
        <v/>
      </c>
      <c r="Y241" s="8" t="str">
        <f t="shared" ca="1" si="129"/>
        <v/>
      </c>
      <c r="Z241" s="8" t="str">
        <f t="shared" ca="1" si="129"/>
        <v/>
      </c>
      <c r="AA241" s="8" t="str">
        <f t="shared" ca="1" si="130"/>
        <v/>
      </c>
      <c r="AB241" s="8" t="str">
        <f t="shared" ca="1" si="130"/>
        <v/>
      </c>
      <c r="AC241" s="8" t="str">
        <f t="shared" ca="1" si="130"/>
        <v/>
      </c>
      <c r="AD241" s="8" t="str">
        <f t="shared" ca="1" si="130"/>
        <v/>
      </c>
      <c r="AE241" s="8" t="str">
        <f t="shared" ca="1" si="130"/>
        <v/>
      </c>
      <c r="AF241" s="8" t="str">
        <f t="shared" ca="1" si="130"/>
        <v/>
      </c>
      <c r="AG241" s="8" t="str">
        <f t="shared" ca="1" si="130"/>
        <v/>
      </c>
      <c r="AH241" s="8" t="str">
        <f t="shared" ca="1" si="130"/>
        <v/>
      </c>
      <c r="AI241" s="8" t="str">
        <f t="shared" ca="1" si="130"/>
        <v/>
      </c>
    </row>
    <row r="242" spans="1:35" x14ac:dyDescent="0.35">
      <c r="A242" s="5" t="str">
        <f t="shared" si="134"/>
        <v>sahel</v>
      </c>
      <c r="B242" s="5" t="str">
        <f t="shared" si="135"/>
        <v>marche_gorgadji</v>
      </c>
      <c r="C242" s="11" t="str">
        <f t="shared" si="131"/>
        <v>BNA_oct23!</v>
      </c>
      <c r="D242" s="5" t="str">
        <f t="shared" si="132"/>
        <v>marche_gorgadjiBNA_oct23!</v>
      </c>
      <c r="E242" s="11">
        <f t="shared" si="133"/>
        <v>45200</v>
      </c>
      <c r="G242" s="8" t="str">
        <f t="shared" ca="1" si="128"/>
        <v/>
      </c>
      <c r="H242" s="8" t="str">
        <f t="shared" ca="1" si="128"/>
        <v/>
      </c>
      <c r="I242" s="8" t="str">
        <f t="shared" ca="1" si="128"/>
        <v/>
      </c>
      <c r="J242" s="8" t="str">
        <f t="shared" ca="1" si="128"/>
        <v/>
      </c>
      <c r="K242" s="8" t="str">
        <f t="shared" ca="1" si="128"/>
        <v/>
      </c>
      <c r="L242" s="8" t="str">
        <f t="shared" ca="1" si="128"/>
        <v/>
      </c>
      <c r="M242" s="8" t="str">
        <f t="shared" ca="1" si="128"/>
        <v/>
      </c>
      <c r="N242" s="8" t="str">
        <f t="shared" ca="1" si="128"/>
        <v/>
      </c>
      <c r="O242" s="8" t="str">
        <f t="shared" ca="1" si="128"/>
        <v/>
      </c>
      <c r="P242" s="8" t="str">
        <f t="shared" ca="1" si="128"/>
        <v/>
      </c>
      <c r="Q242" s="8" t="str">
        <f t="shared" ca="1" si="129"/>
        <v/>
      </c>
      <c r="R242" s="8" t="str">
        <f t="shared" ca="1" si="129"/>
        <v/>
      </c>
      <c r="S242" s="8" t="str">
        <f t="shared" ca="1" si="129"/>
        <v/>
      </c>
      <c r="T242" s="8" t="str">
        <f t="shared" ca="1" si="129"/>
        <v/>
      </c>
      <c r="U242" s="8" t="str">
        <f t="shared" ca="1" si="129"/>
        <v/>
      </c>
      <c r="V242" s="8" t="str">
        <f t="shared" ca="1" si="129"/>
        <v/>
      </c>
      <c r="W242" s="8" t="str">
        <f t="shared" ca="1" si="129"/>
        <v/>
      </c>
      <c r="X242" s="8" t="str">
        <f t="shared" ca="1" si="129"/>
        <v/>
      </c>
      <c r="Y242" s="8" t="str">
        <f t="shared" ca="1" si="129"/>
        <v/>
      </c>
      <c r="Z242" s="8" t="str">
        <f t="shared" ca="1" si="129"/>
        <v/>
      </c>
      <c r="AA242" s="8" t="str">
        <f t="shared" ca="1" si="130"/>
        <v/>
      </c>
      <c r="AB242" s="8" t="str">
        <f t="shared" ca="1" si="130"/>
        <v/>
      </c>
      <c r="AC242" s="8" t="str">
        <f t="shared" ca="1" si="130"/>
        <v/>
      </c>
      <c r="AD242" s="8" t="str">
        <f t="shared" ca="1" si="130"/>
        <v/>
      </c>
      <c r="AE242" s="8" t="str">
        <f t="shared" ca="1" si="130"/>
        <v/>
      </c>
      <c r="AF242" s="8" t="str">
        <f t="shared" ca="1" si="130"/>
        <v/>
      </c>
      <c r="AG242" s="8" t="str">
        <f t="shared" ca="1" si="130"/>
        <v/>
      </c>
      <c r="AH242" s="8" t="str">
        <f t="shared" ca="1" si="130"/>
        <v/>
      </c>
      <c r="AI242" s="8" t="str">
        <f t="shared" ca="1" si="130"/>
        <v/>
      </c>
    </row>
    <row r="243" spans="1:35" x14ac:dyDescent="0.35">
      <c r="A243" s="5" t="str">
        <f t="shared" si="134"/>
        <v>sahel</v>
      </c>
      <c r="B243" s="5" t="str">
        <f t="shared" si="135"/>
        <v>marche_gorgadji</v>
      </c>
      <c r="C243" s="11" t="str">
        <f t="shared" si="131"/>
        <v>BNA_nov23!</v>
      </c>
      <c r="D243" s="5" t="str">
        <f t="shared" si="132"/>
        <v>marche_gorgadjiBNA_nov23!</v>
      </c>
      <c r="E243" s="11">
        <f t="shared" si="133"/>
        <v>45231</v>
      </c>
      <c r="G243" s="8" t="str">
        <f t="shared" ca="1" si="128"/>
        <v/>
      </c>
      <c r="H243" s="8" t="str">
        <f t="shared" ca="1" si="128"/>
        <v/>
      </c>
      <c r="I243" s="8" t="str">
        <f t="shared" ca="1" si="128"/>
        <v/>
      </c>
      <c r="J243" s="8" t="str">
        <f t="shared" ca="1" si="128"/>
        <v/>
      </c>
      <c r="K243" s="8" t="str">
        <f t="shared" ca="1" si="128"/>
        <v/>
      </c>
      <c r="L243" s="8" t="str">
        <f t="shared" ca="1" si="128"/>
        <v/>
      </c>
      <c r="M243" s="8" t="str">
        <f t="shared" ca="1" si="128"/>
        <v/>
      </c>
      <c r="N243" s="8" t="str">
        <f t="shared" ca="1" si="128"/>
        <v/>
      </c>
      <c r="O243" s="8" t="str">
        <f t="shared" ca="1" si="128"/>
        <v/>
      </c>
      <c r="P243" s="8" t="str">
        <f t="shared" ca="1" si="128"/>
        <v/>
      </c>
      <c r="Q243" s="8" t="str">
        <f t="shared" ca="1" si="129"/>
        <v/>
      </c>
      <c r="R243" s="8" t="str">
        <f t="shared" ca="1" si="129"/>
        <v/>
      </c>
      <c r="S243" s="8" t="str">
        <f t="shared" ca="1" si="129"/>
        <v/>
      </c>
      <c r="T243" s="8" t="str">
        <f t="shared" ca="1" si="129"/>
        <v/>
      </c>
      <c r="U243" s="8" t="str">
        <f t="shared" ca="1" si="129"/>
        <v/>
      </c>
      <c r="V243" s="8" t="str">
        <f t="shared" ca="1" si="129"/>
        <v/>
      </c>
      <c r="W243" s="8" t="str">
        <f t="shared" ca="1" si="129"/>
        <v/>
      </c>
      <c r="X243" s="8" t="str">
        <f t="shared" ca="1" si="129"/>
        <v/>
      </c>
      <c r="Y243" s="8" t="str">
        <f t="shared" ca="1" si="129"/>
        <v/>
      </c>
      <c r="Z243" s="8" t="str">
        <f t="shared" ca="1" si="129"/>
        <v/>
      </c>
      <c r="AA243" s="8" t="str">
        <f t="shared" ca="1" si="130"/>
        <v/>
      </c>
      <c r="AB243" s="8" t="str">
        <f t="shared" ca="1" si="130"/>
        <v/>
      </c>
      <c r="AC243" s="8" t="str">
        <f t="shared" ca="1" si="130"/>
        <v/>
      </c>
      <c r="AD243" s="8" t="str">
        <f t="shared" ca="1" si="130"/>
        <v/>
      </c>
      <c r="AE243" s="8" t="str">
        <f t="shared" ca="1" si="130"/>
        <v/>
      </c>
      <c r="AF243" s="8" t="str">
        <f t="shared" ca="1" si="130"/>
        <v/>
      </c>
      <c r="AG243" s="8" t="str">
        <f t="shared" ca="1" si="130"/>
        <v/>
      </c>
      <c r="AH243" s="8" t="str">
        <f t="shared" ca="1" si="130"/>
        <v/>
      </c>
      <c r="AI243" s="8" t="str">
        <f t="shared" ca="1" si="130"/>
        <v/>
      </c>
    </row>
    <row r="244" spans="1:35" x14ac:dyDescent="0.35">
      <c r="A244" s="5" t="str">
        <f t="shared" si="134"/>
        <v>sahel</v>
      </c>
      <c r="B244" s="5" t="str">
        <f t="shared" si="135"/>
        <v>marche_gorgadji</v>
      </c>
      <c r="C244" s="11" t="str">
        <f t="shared" si="131"/>
        <v>BNA_dec23!</v>
      </c>
      <c r="D244" s="5" t="str">
        <f t="shared" si="132"/>
        <v>marche_gorgadjiBNA_dec23!</v>
      </c>
      <c r="E244" s="11">
        <f t="shared" si="133"/>
        <v>45261</v>
      </c>
      <c r="G244" s="8" t="str">
        <f t="shared" ca="1" si="128"/>
        <v/>
      </c>
      <c r="H244" s="8" t="str">
        <f t="shared" ca="1" si="128"/>
        <v/>
      </c>
      <c r="I244" s="8" t="str">
        <f t="shared" ca="1" si="128"/>
        <v/>
      </c>
      <c r="J244" s="8" t="str">
        <f t="shared" ca="1" si="128"/>
        <v/>
      </c>
      <c r="K244" s="8" t="str">
        <f t="shared" ca="1" si="128"/>
        <v/>
      </c>
      <c r="L244" s="8" t="str">
        <f t="shared" ca="1" si="128"/>
        <v/>
      </c>
      <c r="M244" s="8" t="str">
        <f t="shared" ca="1" si="128"/>
        <v/>
      </c>
      <c r="N244" s="8" t="str">
        <f t="shared" ca="1" si="128"/>
        <v/>
      </c>
      <c r="O244" s="8" t="str">
        <f t="shared" ca="1" si="128"/>
        <v/>
      </c>
      <c r="P244" s="8" t="str">
        <f t="shared" ca="1" si="128"/>
        <v/>
      </c>
      <c r="Q244" s="8" t="str">
        <f t="shared" ca="1" si="129"/>
        <v/>
      </c>
      <c r="R244" s="8" t="str">
        <f t="shared" ca="1" si="129"/>
        <v/>
      </c>
      <c r="S244" s="8" t="str">
        <f t="shared" ca="1" si="129"/>
        <v/>
      </c>
      <c r="T244" s="8" t="str">
        <f t="shared" ca="1" si="129"/>
        <v/>
      </c>
      <c r="U244" s="8" t="str">
        <f t="shared" ca="1" si="129"/>
        <v/>
      </c>
      <c r="V244" s="8" t="str">
        <f t="shared" ca="1" si="129"/>
        <v/>
      </c>
      <c r="W244" s="8" t="str">
        <f t="shared" ca="1" si="129"/>
        <v/>
      </c>
      <c r="X244" s="8" t="str">
        <f t="shared" ca="1" si="129"/>
        <v/>
      </c>
      <c r="Y244" s="8" t="str">
        <f t="shared" ca="1" si="129"/>
        <v/>
      </c>
      <c r="Z244" s="8" t="str">
        <f t="shared" ca="1" si="129"/>
        <v/>
      </c>
      <c r="AA244" s="8" t="str">
        <f t="shared" ca="1" si="130"/>
        <v/>
      </c>
      <c r="AB244" s="8" t="str">
        <f t="shared" ca="1" si="130"/>
        <v/>
      </c>
      <c r="AC244" s="8" t="str">
        <f t="shared" ca="1" si="130"/>
        <v/>
      </c>
      <c r="AD244" s="8" t="str">
        <f t="shared" ca="1" si="130"/>
        <v/>
      </c>
      <c r="AE244" s="8" t="str">
        <f t="shared" ca="1" si="130"/>
        <v/>
      </c>
      <c r="AF244" s="8" t="str">
        <f t="shared" ca="1" si="130"/>
        <v/>
      </c>
      <c r="AG244" s="8" t="str">
        <f t="shared" ca="1" si="130"/>
        <v/>
      </c>
      <c r="AH244" s="8" t="str">
        <f t="shared" ca="1" si="130"/>
        <v/>
      </c>
      <c r="AI244" s="8" t="str">
        <f t="shared" ca="1" si="130"/>
        <v/>
      </c>
    </row>
    <row r="245" spans="1:35" x14ac:dyDescent="0.35">
      <c r="C245" s="11"/>
      <c r="D245" s="5" t="str">
        <f t="shared" si="116"/>
        <v/>
      </c>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x14ac:dyDescent="0.35">
      <c r="D246" s="5" t="str">
        <f t="shared" si="116"/>
        <v/>
      </c>
      <c r="E246" s="5" t="s">
        <v>103</v>
      </c>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x14ac:dyDescent="0.35">
      <c r="A247" s="5" t="s">
        <v>99</v>
      </c>
      <c r="B247" s="5" t="s">
        <v>104</v>
      </c>
      <c r="C247" s="11" t="str">
        <f t="shared" ref="C247:C254" si="136">C231</f>
        <v>BNA_nov22!</v>
      </c>
      <c r="D247" s="5" t="str">
        <f t="shared" si="116"/>
        <v>marche_gorom-goromBNA_nov22!</v>
      </c>
      <c r="E247" s="11">
        <f t="shared" ref="E247:E254" si="137">E231</f>
        <v>44866</v>
      </c>
      <c r="G247" s="8" t="str">
        <f t="shared" ref="G247:P260" ca="1" si="138">IFERROR(VLOOKUP($B247,INDIRECT($C247&amp;$A$1),MATCH(G$4,INDIRECT($C247&amp;"$B$7:$BZ$7"),0),FALSE),"")</f>
        <v>-</v>
      </c>
      <c r="H247" s="8" t="str">
        <f t="shared" ca="1" si="138"/>
        <v>-</v>
      </c>
      <c r="I247" s="8" t="str">
        <f t="shared" ca="1" si="138"/>
        <v>-</v>
      </c>
      <c r="J247" s="8" t="str">
        <f t="shared" ca="1" si="138"/>
        <v>-</v>
      </c>
      <c r="K247" s="8" t="str">
        <f t="shared" ca="1" si="138"/>
        <v>-</v>
      </c>
      <c r="L247" s="8" t="str">
        <f t="shared" ca="1" si="138"/>
        <v>-</v>
      </c>
      <c r="M247" s="8" t="str">
        <f t="shared" ca="1" si="138"/>
        <v>-</v>
      </c>
      <c r="N247" s="8" t="str">
        <f t="shared" ca="1" si="138"/>
        <v>-</v>
      </c>
      <c r="O247" s="8" t="str">
        <f t="shared" ca="1" si="138"/>
        <v>-</v>
      </c>
      <c r="P247" s="8" t="str">
        <f t="shared" ca="1" si="138"/>
        <v>-</v>
      </c>
      <c r="Q247" s="8" t="str">
        <f t="shared" ref="Q247:Z260" ca="1" si="139">IFERROR(VLOOKUP($B247,INDIRECT($C247&amp;$A$1),MATCH(Q$4,INDIRECT($C247&amp;"$B$7:$BZ$7"),0),FALSE),"")</f>
        <v>-</v>
      </c>
      <c r="R247" s="8" t="str">
        <f t="shared" ca="1" si="139"/>
        <v>-</v>
      </c>
      <c r="S247" s="8" t="str">
        <f t="shared" ca="1" si="139"/>
        <v>-</v>
      </c>
      <c r="T247" s="8" t="str">
        <f t="shared" ca="1" si="139"/>
        <v>-</v>
      </c>
      <c r="U247" s="8" t="str">
        <f t="shared" ca="1" si="139"/>
        <v>-</v>
      </c>
      <c r="V247" s="8" t="str">
        <f t="shared" ca="1" si="139"/>
        <v>-</v>
      </c>
      <c r="W247" s="8" t="str">
        <f t="shared" ca="1" si="139"/>
        <v>-</v>
      </c>
      <c r="X247" s="8" t="str">
        <f t="shared" ca="1" si="139"/>
        <v>-</v>
      </c>
      <c r="Y247" s="8" t="str">
        <f t="shared" ca="1" si="139"/>
        <v>-</v>
      </c>
      <c r="Z247" s="8" t="str">
        <f t="shared" ca="1" si="139"/>
        <v>-</v>
      </c>
      <c r="AA247" s="8" t="str">
        <f t="shared" ref="AA247:AI260" ca="1" si="140">IFERROR(VLOOKUP($B247,INDIRECT($C247&amp;$A$1),MATCH(AA$4,INDIRECT($C247&amp;"$B$7:$BZ$7"),0),FALSE),"")</f>
        <v>-</v>
      </c>
      <c r="AB247" s="8" t="str">
        <f t="shared" ca="1" si="140"/>
        <v>-</v>
      </c>
      <c r="AC247" s="8" t="str">
        <f t="shared" ca="1" si="140"/>
        <v>-</v>
      </c>
      <c r="AD247" s="8" t="str">
        <f t="shared" ca="1" si="140"/>
        <v>-</v>
      </c>
      <c r="AE247" s="8" t="str">
        <f t="shared" ca="1" si="140"/>
        <v>-</v>
      </c>
      <c r="AF247" s="8" t="str">
        <f t="shared" ca="1" si="140"/>
        <v>-</v>
      </c>
      <c r="AG247" s="8" t="str">
        <f t="shared" ca="1" si="140"/>
        <v>-</v>
      </c>
      <c r="AH247" s="8" t="str">
        <f t="shared" ca="1" si="140"/>
        <v>-</v>
      </c>
      <c r="AI247" s="8" t="str">
        <f t="shared" ca="1" si="140"/>
        <v>-</v>
      </c>
    </row>
    <row r="248" spans="1:35" x14ac:dyDescent="0.35">
      <c r="A248" s="5" t="s">
        <v>99</v>
      </c>
      <c r="B248" s="5" t="s">
        <v>104</v>
      </c>
      <c r="C248" s="11" t="str">
        <f t="shared" si="136"/>
        <v>BNA_dec22!</v>
      </c>
      <c r="D248" s="5" t="str">
        <f t="shared" si="116"/>
        <v>marche_gorom-goromBNA_dec22!</v>
      </c>
      <c r="E248" s="11">
        <f t="shared" si="137"/>
        <v>44896</v>
      </c>
      <c r="G248" s="8" t="str">
        <f t="shared" ca="1" si="138"/>
        <v>-</v>
      </c>
      <c r="H248" s="8" t="str">
        <f t="shared" ca="1" si="138"/>
        <v>-</v>
      </c>
      <c r="I248" s="8" t="str">
        <f t="shared" ca="1" si="138"/>
        <v>-</v>
      </c>
      <c r="J248" s="8" t="str">
        <f t="shared" ca="1" si="138"/>
        <v>-</v>
      </c>
      <c r="K248" s="8" t="str">
        <f t="shared" ca="1" si="138"/>
        <v>-</v>
      </c>
      <c r="L248" s="8" t="str">
        <f t="shared" ca="1" si="138"/>
        <v>-</v>
      </c>
      <c r="M248" s="8" t="str">
        <f t="shared" ca="1" si="138"/>
        <v>-</v>
      </c>
      <c r="N248" s="8" t="str">
        <f t="shared" ca="1" si="138"/>
        <v>-</v>
      </c>
      <c r="O248" s="8" t="str">
        <f t="shared" ca="1" si="138"/>
        <v>-</v>
      </c>
      <c r="P248" s="8" t="str">
        <f t="shared" ca="1" si="138"/>
        <v>-</v>
      </c>
      <c r="Q248" s="8" t="str">
        <f t="shared" ca="1" si="139"/>
        <v>-</v>
      </c>
      <c r="R248" s="8" t="str">
        <f t="shared" ca="1" si="139"/>
        <v>-</v>
      </c>
      <c r="S248" s="8" t="str">
        <f t="shared" ca="1" si="139"/>
        <v>-</v>
      </c>
      <c r="T248" s="8" t="str">
        <f t="shared" ca="1" si="139"/>
        <v>-</v>
      </c>
      <c r="U248" s="8" t="str">
        <f t="shared" ca="1" si="139"/>
        <v>-</v>
      </c>
      <c r="V248" s="8" t="str">
        <f t="shared" ca="1" si="139"/>
        <v>-</v>
      </c>
      <c r="W248" s="8" t="str">
        <f t="shared" ca="1" si="139"/>
        <v>-</v>
      </c>
      <c r="X248" s="8" t="str">
        <f t="shared" ca="1" si="139"/>
        <v>-</v>
      </c>
      <c r="Y248" s="8" t="str">
        <f t="shared" ca="1" si="139"/>
        <v>-</v>
      </c>
      <c r="Z248" s="8" t="str">
        <f t="shared" ca="1" si="139"/>
        <v>-</v>
      </c>
      <c r="AA248" s="8" t="str">
        <f t="shared" ca="1" si="140"/>
        <v>-</v>
      </c>
      <c r="AB248" s="8" t="str">
        <f t="shared" ca="1" si="140"/>
        <v>-</v>
      </c>
      <c r="AC248" s="8" t="str">
        <f t="shared" ca="1" si="140"/>
        <v>-</v>
      </c>
      <c r="AD248" s="8" t="str">
        <f t="shared" ca="1" si="140"/>
        <v>-</v>
      </c>
      <c r="AE248" s="8" t="str">
        <f t="shared" ca="1" si="140"/>
        <v>-</v>
      </c>
      <c r="AF248" s="8" t="str">
        <f t="shared" ca="1" si="140"/>
        <v>-</v>
      </c>
      <c r="AG248" s="8" t="str">
        <f t="shared" ca="1" si="140"/>
        <v>-</v>
      </c>
      <c r="AH248" s="8" t="str">
        <f t="shared" ca="1" si="140"/>
        <v>-</v>
      </c>
      <c r="AI248" s="8" t="str">
        <f t="shared" ca="1" si="140"/>
        <v>-</v>
      </c>
    </row>
    <row r="249" spans="1:35" x14ac:dyDescent="0.35">
      <c r="A249" s="5" t="s">
        <v>99</v>
      </c>
      <c r="B249" s="5" t="s">
        <v>104</v>
      </c>
      <c r="C249" s="11" t="str">
        <f t="shared" si="136"/>
        <v>BNA_jan23!</v>
      </c>
      <c r="D249" s="5" t="str">
        <f t="shared" si="116"/>
        <v>marche_gorom-goromBNA_jan23!</v>
      </c>
      <c r="E249" s="11">
        <f t="shared" si="137"/>
        <v>44927</v>
      </c>
      <c r="G249" s="8" t="str">
        <f t="shared" ca="1" si="138"/>
        <v>-</v>
      </c>
      <c r="H249" s="8" t="str">
        <f t="shared" ca="1" si="138"/>
        <v>-</v>
      </c>
      <c r="I249" s="8" t="str">
        <f t="shared" ca="1" si="138"/>
        <v>-</v>
      </c>
      <c r="J249" s="8" t="str">
        <f t="shared" ca="1" si="138"/>
        <v>-</v>
      </c>
      <c r="K249" s="8" t="str">
        <f t="shared" ca="1" si="138"/>
        <v>-</v>
      </c>
      <c r="L249" s="8" t="str">
        <f t="shared" ca="1" si="138"/>
        <v>-</v>
      </c>
      <c r="M249" s="8" t="str">
        <f t="shared" ca="1" si="138"/>
        <v>-</v>
      </c>
      <c r="N249" s="8" t="str">
        <f t="shared" ca="1" si="138"/>
        <v>-</v>
      </c>
      <c r="O249" s="8" t="str">
        <f t="shared" ca="1" si="138"/>
        <v>-</v>
      </c>
      <c r="P249" s="8" t="str">
        <f t="shared" ca="1" si="138"/>
        <v>-</v>
      </c>
      <c r="Q249" s="8" t="str">
        <f t="shared" ca="1" si="139"/>
        <v>-</v>
      </c>
      <c r="R249" s="8" t="str">
        <f t="shared" ca="1" si="139"/>
        <v>-</v>
      </c>
      <c r="S249" s="8" t="str">
        <f t="shared" ca="1" si="139"/>
        <v>-</v>
      </c>
      <c r="T249" s="8" t="str">
        <f t="shared" ca="1" si="139"/>
        <v>-</v>
      </c>
      <c r="U249" s="8" t="str">
        <f t="shared" ca="1" si="139"/>
        <v>-</v>
      </c>
      <c r="V249" s="8" t="str">
        <f t="shared" ca="1" si="139"/>
        <v>-</v>
      </c>
      <c r="W249" s="8" t="str">
        <f t="shared" ca="1" si="139"/>
        <v>-</v>
      </c>
      <c r="X249" s="8" t="str">
        <f t="shared" ca="1" si="139"/>
        <v>-</v>
      </c>
      <c r="Y249" s="8" t="str">
        <f t="shared" ca="1" si="139"/>
        <v>-</v>
      </c>
      <c r="Z249" s="8" t="str">
        <f t="shared" ca="1" si="139"/>
        <v>-</v>
      </c>
      <c r="AA249" s="8" t="str">
        <f t="shared" ca="1" si="140"/>
        <v>-</v>
      </c>
      <c r="AB249" s="8" t="str">
        <f t="shared" ca="1" si="140"/>
        <v>-</v>
      </c>
      <c r="AC249" s="8" t="str">
        <f t="shared" ca="1" si="140"/>
        <v>-</v>
      </c>
      <c r="AD249" s="8" t="str">
        <f t="shared" ca="1" si="140"/>
        <v>-</v>
      </c>
      <c r="AE249" s="8" t="str">
        <f t="shared" ca="1" si="140"/>
        <v>-</v>
      </c>
      <c r="AF249" s="8" t="str">
        <f t="shared" ca="1" si="140"/>
        <v>-</v>
      </c>
      <c r="AG249" s="8" t="str">
        <f t="shared" ca="1" si="140"/>
        <v>-</v>
      </c>
      <c r="AH249" s="8" t="str">
        <f t="shared" ca="1" si="140"/>
        <v>-</v>
      </c>
      <c r="AI249" s="8" t="str">
        <f t="shared" ca="1" si="140"/>
        <v>-</v>
      </c>
    </row>
    <row r="250" spans="1:35" x14ac:dyDescent="0.35">
      <c r="A250" s="5" t="s">
        <v>99</v>
      </c>
      <c r="B250" s="5" t="s">
        <v>104</v>
      </c>
      <c r="C250" s="11" t="str">
        <f t="shared" si="136"/>
        <v>BNA_fev23!</v>
      </c>
      <c r="D250" s="5" t="str">
        <f t="shared" si="116"/>
        <v>marche_gorom-goromBNA_fev23!</v>
      </c>
      <c r="E250" s="11">
        <f t="shared" si="137"/>
        <v>44958</v>
      </c>
      <c r="G250" s="8" t="str">
        <f t="shared" ca="1" si="138"/>
        <v>-</v>
      </c>
      <c r="H250" s="8" t="str">
        <f t="shared" ca="1" si="138"/>
        <v>-</v>
      </c>
      <c r="I250" s="8" t="str">
        <f t="shared" ca="1" si="138"/>
        <v>-</v>
      </c>
      <c r="J250" s="8" t="str">
        <f t="shared" ca="1" si="138"/>
        <v>-</v>
      </c>
      <c r="K250" s="8" t="str">
        <f t="shared" ca="1" si="138"/>
        <v>-</v>
      </c>
      <c r="L250" s="8" t="str">
        <f t="shared" ca="1" si="138"/>
        <v>-</v>
      </c>
      <c r="M250" s="8" t="str">
        <f t="shared" ca="1" si="138"/>
        <v>-</v>
      </c>
      <c r="N250" s="8" t="str">
        <f t="shared" ca="1" si="138"/>
        <v>-</v>
      </c>
      <c r="O250" s="8" t="str">
        <f t="shared" ca="1" si="138"/>
        <v>-</v>
      </c>
      <c r="P250" s="8" t="str">
        <f t="shared" ca="1" si="138"/>
        <v>-</v>
      </c>
      <c r="Q250" s="8" t="str">
        <f t="shared" ca="1" si="139"/>
        <v>-</v>
      </c>
      <c r="R250" s="8" t="str">
        <f t="shared" ca="1" si="139"/>
        <v>-</v>
      </c>
      <c r="S250" s="8" t="str">
        <f t="shared" ca="1" si="139"/>
        <v>-</v>
      </c>
      <c r="T250" s="8" t="str">
        <f t="shared" ca="1" si="139"/>
        <v>-</v>
      </c>
      <c r="U250" s="8" t="str">
        <f t="shared" ca="1" si="139"/>
        <v>-</v>
      </c>
      <c r="V250" s="8" t="str">
        <f t="shared" ca="1" si="139"/>
        <v>-</v>
      </c>
      <c r="W250" s="8" t="str">
        <f t="shared" ca="1" si="139"/>
        <v>-</v>
      </c>
      <c r="X250" s="8" t="str">
        <f t="shared" ca="1" si="139"/>
        <v>-</v>
      </c>
      <c r="Y250" s="8" t="str">
        <f t="shared" ca="1" si="139"/>
        <v>-</v>
      </c>
      <c r="Z250" s="8" t="str">
        <f t="shared" ca="1" si="139"/>
        <v>-</v>
      </c>
      <c r="AA250" s="8" t="str">
        <f t="shared" ca="1" si="140"/>
        <v>-</v>
      </c>
      <c r="AB250" s="8" t="str">
        <f t="shared" ca="1" si="140"/>
        <v>-</v>
      </c>
      <c r="AC250" s="8" t="str">
        <f t="shared" ca="1" si="140"/>
        <v>-</v>
      </c>
      <c r="AD250" s="8" t="str">
        <f t="shared" ca="1" si="140"/>
        <v>-</v>
      </c>
      <c r="AE250" s="8" t="str">
        <f t="shared" ca="1" si="140"/>
        <v>-</v>
      </c>
      <c r="AF250" s="8" t="str">
        <f t="shared" ca="1" si="140"/>
        <v>-</v>
      </c>
      <c r="AG250" s="8" t="str">
        <f t="shared" ca="1" si="140"/>
        <v>-</v>
      </c>
      <c r="AH250" s="8" t="str">
        <f t="shared" ca="1" si="140"/>
        <v>-</v>
      </c>
      <c r="AI250" s="8" t="str">
        <f t="shared" ca="1" si="140"/>
        <v>-</v>
      </c>
    </row>
    <row r="251" spans="1:35" x14ac:dyDescent="0.35">
      <c r="A251" s="5" t="s">
        <v>99</v>
      </c>
      <c r="B251" s="5" t="s">
        <v>104</v>
      </c>
      <c r="C251" s="11" t="str">
        <f t="shared" si="136"/>
        <v>BNA_mar23!</v>
      </c>
      <c r="D251" s="5" t="str">
        <f t="shared" si="116"/>
        <v>marche_gorom-goromBNA_mar23!</v>
      </c>
      <c r="E251" s="11">
        <f t="shared" si="137"/>
        <v>44986</v>
      </c>
      <c r="G251" s="8" t="str">
        <f t="shared" ca="1" si="138"/>
        <v>-</v>
      </c>
      <c r="H251" s="8" t="str">
        <f t="shared" ca="1" si="138"/>
        <v>-</v>
      </c>
      <c r="I251" s="8" t="str">
        <f t="shared" ca="1" si="138"/>
        <v>-</v>
      </c>
      <c r="J251" s="8" t="str">
        <f t="shared" ca="1" si="138"/>
        <v>-</v>
      </c>
      <c r="K251" s="8" t="str">
        <f t="shared" ca="1" si="138"/>
        <v>-</v>
      </c>
      <c r="L251" s="8" t="str">
        <f t="shared" ca="1" si="138"/>
        <v>-</v>
      </c>
      <c r="M251" s="8" t="str">
        <f t="shared" ca="1" si="138"/>
        <v>-</v>
      </c>
      <c r="N251" s="8" t="str">
        <f t="shared" ca="1" si="138"/>
        <v>-</v>
      </c>
      <c r="O251" s="8" t="str">
        <f t="shared" ca="1" si="138"/>
        <v>-</v>
      </c>
      <c r="P251" s="8" t="str">
        <f t="shared" ca="1" si="138"/>
        <v>-</v>
      </c>
      <c r="Q251" s="8" t="str">
        <f t="shared" ca="1" si="139"/>
        <v>-</v>
      </c>
      <c r="R251" s="8" t="str">
        <f t="shared" ca="1" si="139"/>
        <v>-</v>
      </c>
      <c r="S251" s="8" t="str">
        <f t="shared" ca="1" si="139"/>
        <v>-</v>
      </c>
      <c r="T251" s="8" t="str">
        <f t="shared" ca="1" si="139"/>
        <v>-</v>
      </c>
      <c r="U251" s="8" t="str">
        <f t="shared" ca="1" si="139"/>
        <v>-</v>
      </c>
      <c r="V251" s="8" t="str">
        <f t="shared" ca="1" si="139"/>
        <v>-</v>
      </c>
      <c r="W251" s="8" t="str">
        <f t="shared" ca="1" si="139"/>
        <v>-</v>
      </c>
      <c r="X251" s="8" t="str">
        <f t="shared" ca="1" si="139"/>
        <v>-</v>
      </c>
      <c r="Y251" s="8" t="str">
        <f t="shared" ca="1" si="139"/>
        <v>-</v>
      </c>
      <c r="Z251" s="8" t="str">
        <f t="shared" ca="1" si="139"/>
        <v>-</v>
      </c>
      <c r="AA251" s="8" t="str">
        <f t="shared" ca="1" si="140"/>
        <v>-</v>
      </c>
      <c r="AB251" s="8" t="str">
        <f t="shared" ca="1" si="140"/>
        <v>-</v>
      </c>
      <c r="AC251" s="8" t="str">
        <f t="shared" ca="1" si="140"/>
        <v>-</v>
      </c>
      <c r="AD251" s="8" t="str">
        <f t="shared" ca="1" si="140"/>
        <v>-</v>
      </c>
      <c r="AE251" s="8" t="str">
        <f t="shared" ca="1" si="140"/>
        <v>-</v>
      </c>
      <c r="AF251" s="8" t="str">
        <f t="shared" ca="1" si="140"/>
        <v>-</v>
      </c>
      <c r="AG251" s="8" t="str">
        <f t="shared" ca="1" si="140"/>
        <v>-</v>
      </c>
      <c r="AH251" s="8" t="str">
        <f t="shared" ca="1" si="140"/>
        <v>-</v>
      </c>
      <c r="AI251" s="8" t="str">
        <f t="shared" ca="1" si="140"/>
        <v>-</v>
      </c>
    </row>
    <row r="252" spans="1:35" x14ac:dyDescent="0.35">
      <c r="A252" s="5" t="s">
        <v>99</v>
      </c>
      <c r="B252" s="5" t="s">
        <v>104</v>
      </c>
      <c r="C252" s="11" t="str">
        <f t="shared" si="136"/>
        <v>BNA_avr23!</v>
      </c>
      <c r="D252" s="5" t="str">
        <f t="shared" si="116"/>
        <v>marche_gorom-goromBNA_avr23!</v>
      </c>
      <c r="E252" s="11">
        <f t="shared" si="137"/>
        <v>45017</v>
      </c>
      <c r="G252" s="8" t="str">
        <f t="shared" ca="1" si="138"/>
        <v>-</v>
      </c>
      <c r="H252" s="8" t="str">
        <f t="shared" ca="1" si="138"/>
        <v>-</v>
      </c>
      <c r="I252" s="8" t="str">
        <f t="shared" ca="1" si="138"/>
        <v>-</v>
      </c>
      <c r="J252" s="8" t="str">
        <f t="shared" ca="1" si="138"/>
        <v>-</v>
      </c>
      <c r="K252" s="8" t="str">
        <f t="shared" ca="1" si="138"/>
        <v>-</v>
      </c>
      <c r="L252" s="8" t="str">
        <f t="shared" ca="1" si="138"/>
        <v>-</v>
      </c>
      <c r="M252" s="8" t="str">
        <f t="shared" ca="1" si="138"/>
        <v>-</v>
      </c>
      <c r="N252" s="8" t="str">
        <f t="shared" ca="1" si="138"/>
        <v>-</v>
      </c>
      <c r="O252" s="8" t="str">
        <f t="shared" ca="1" si="138"/>
        <v>-</v>
      </c>
      <c r="P252" s="8" t="str">
        <f t="shared" ca="1" si="138"/>
        <v>-</v>
      </c>
      <c r="Q252" s="8" t="str">
        <f t="shared" ca="1" si="139"/>
        <v>-</v>
      </c>
      <c r="R252" s="8" t="str">
        <f t="shared" ca="1" si="139"/>
        <v>-</v>
      </c>
      <c r="S252" s="8" t="str">
        <f t="shared" ca="1" si="139"/>
        <v>-</v>
      </c>
      <c r="T252" s="8" t="str">
        <f t="shared" ca="1" si="139"/>
        <v>-</v>
      </c>
      <c r="U252" s="8" t="str">
        <f t="shared" ca="1" si="139"/>
        <v>-</v>
      </c>
      <c r="V252" s="8" t="str">
        <f t="shared" ca="1" si="139"/>
        <v>-</v>
      </c>
      <c r="W252" s="8" t="str">
        <f t="shared" ca="1" si="139"/>
        <v>-</v>
      </c>
      <c r="X252" s="8" t="str">
        <f t="shared" ca="1" si="139"/>
        <v>-</v>
      </c>
      <c r="Y252" s="8" t="str">
        <f t="shared" ca="1" si="139"/>
        <v>-</v>
      </c>
      <c r="Z252" s="8" t="str">
        <f t="shared" ca="1" si="139"/>
        <v>-</v>
      </c>
      <c r="AA252" s="8" t="str">
        <f t="shared" ca="1" si="140"/>
        <v>-</v>
      </c>
      <c r="AB252" s="8" t="str">
        <f t="shared" ca="1" si="140"/>
        <v>-</v>
      </c>
      <c r="AC252" s="8" t="str">
        <f t="shared" ca="1" si="140"/>
        <v>-</v>
      </c>
      <c r="AD252" s="8" t="str">
        <f t="shared" ca="1" si="140"/>
        <v>-</v>
      </c>
      <c r="AE252" s="8" t="str">
        <f t="shared" ca="1" si="140"/>
        <v>-</v>
      </c>
      <c r="AF252" s="8" t="str">
        <f t="shared" ca="1" si="140"/>
        <v>-</v>
      </c>
      <c r="AG252" s="8" t="str">
        <f t="shared" ca="1" si="140"/>
        <v>-</v>
      </c>
      <c r="AH252" s="8" t="str">
        <f t="shared" ca="1" si="140"/>
        <v>-</v>
      </c>
      <c r="AI252" s="8" t="str">
        <f t="shared" ca="1" si="140"/>
        <v>-</v>
      </c>
    </row>
    <row r="253" spans="1:35" x14ac:dyDescent="0.35">
      <c r="A253" s="5" t="s">
        <v>99</v>
      </c>
      <c r="B253" s="5" t="s">
        <v>104</v>
      </c>
      <c r="C253" s="11" t="str">
        <f t="shared" si="136"/>
        <v>BNA_mai23!</v>
      </c>
      <c r="D253" s="5" t="str">
        <f t="shared" si="116"/>
        <v>marche_gorom-goromBNA_mai23!</v>
      </c>
      <c r="E253" s="11">
        <f t="shared" si="137"/>
        <v>45047</v>
      </c>
      <c r="G253" s="8">
        <f t="shared" ca="1" si="138"/>
        <v>1375</v>
      </c>
      <c r="H253" s="8">
        <f t="shared" ca="1" si="138"/>
        <v>4500</v>
      </c>
      <c r="I253" s="8">
        <f t="shared" ca="1" si="138"/>
        <v>5000</v>
      </c>
      <c r="J253" s="8">
        <f t="shared" ca="1" si="138"/>
        <v>500</v>
      </c>
      <c r="K253" s="8">
        <f t="shared" ca="1" si="138"/>
        <v>350</v>
      </c>
      <c r="L253" s="8">
        <f t="shared" ca="1" si="138"/>
        <v>7000</v>
      </c>
      <c r="M253" s="8">
        <f t="shared" ca="1" si="138"/>
        <v>15000</v>
      </c>
      <c r="N253" s="8">
        <f t="shared" ca="1" si="138"/>
        <v>1000</v>
      </c>
      <c r="O253" s="8">
        <f t="shared" ca="1" si="138"/>
        <v>3500</v>
      </c>
      <c r="P253" s="8" t="str">
        <f t="shared" ca="1" si="138"/>
        <v>MC</v>
      </c>
      <c r="Q253" s="8" t="str">
        <f t="shared" ca="1" si="139"/>
        <v>MC</v>
      </c>
      <c r="R253" s="8" t="str">
        <f t="shared" ca="1" si="139"/>
        <v>MC</v>
      </c>
      <c r="S253" s="8" t="str">
        <f t="shared" ca="1" si="139"/>
        <v>MC</v>
      </c>
      <c r="T253" s="8" t="str">
        <f t="shared" ca="1" si="139"/>
        <v>MC</v>
      </c>
      <c r="U253" s="8">
        <f t="shared" ca="1" si="139"/>
        <v>8500</v>
      </c>
      <c r="V253" s="8">
        <f t="shared" ca="1" si="139"/>
        <v>6750</v>
      </c>
      <c r="W253" s="8">
        <f t="shared" ca="1" si="139"/>
        <v>1750</v>
      </c>
      <c r="X253" s="8">
        <f t="shared" ca="1" si="139"/>
        <v>200</v>
      </c>
      <c r="Y253" s="8" t="str">
        <f t="shared" ca="1" si="139"/>
        <v>MC</v>
      </c>
      <c r="Z253" s="8" t="str">
        <f t="shared" ca="1" si="139"/>
        <v>MC</v>
      </c>
      <c r="AA253" s="8">
        <f t="shared" ca="1" si="140"/>
        <v>1500</v>
      </c>
      <c r="AB253" s="8">
        <f t="shared" ca="1" si="140"/>
        <v>1500</v>
      </c>
      <c r="AC253" s="8">
        <f t="shared" ca="1" si="140"/>
        <v>3500</v>
      </c>
      <c r="AD253" s="8">
        <f t="shared" ca="1" si="140"/>
        <v>3000</v>
      </c>
      <c r="AE253" s="8">
        <f t="shared" ca="1" si="140"/>
        <v>3500</v>
      </c>
      <c r="AF253" s="8">
        <f t="shared" ca="1" si="140"/>
        <v>6000</v>
      </c>
      <c r="AG253" s="8">
        <f t="shared" ca="1" si="140"/>
        <v>7000</v>
      </c>
      <c r="AH253" s="8">
        <f t="shared" ca="1" si="140"/>
        <v>500</v>
      </c>
      <c r="AI253" s="8" t="str">
        <f t="shared" ca="1" si="140"/>
        <v>MC</v>
      </c>
    </row>
    <row r="254" spans="1:35" x14ac:dyDescent="0.35">
      <c r="A254" s="5" t="s">
        <v>99</v>
      </c>
      <c r="B254" s="5" t="s">
        <v>104</v>
      </c>
      <c r="C254" s="11" t="str">
        <f t="shared" si="136"/>
        <v>BNA_juin23!</v>
      </c>
      <c r="D254" s="5" t="str">
        <f t="shared" si="116"/>
        <v>marche_gorom-goromBNA_juin23!</v>
      </c>
      <c r="E254" s="11">
        <f t="shared" si="137"/>
        <v>45078</v>
      </c>
      <c r="G254" s="8">
        <f t="shared" ca="1" si="138"/>
        <v>1500</v>
      </c>
      <c r="H254" s="8">
        <f t="shared" ca="1" si="138"/>
        <v>4500</v>
      </c>
      <c r="I254" s="8">
        <f t="shared" ca="1" si="138"/>
        <v>5000</v>
      </c>
      <c r="J254" s="8">
        <f t="shared" ca="1" si="138"/>
        <v>550</v>
      </c>
      <c r="K254" s="8">
        <f t="shared" ca="1" si="138"/>
        <v>350</v>
      </c>
      <c r="L254" s="8">
        <f t="shared" ca="1" si="138"/>
        <v>7000</v>
      </c>
      <c r="M254" s="8">
        <f t="shared" ca="1" si="138"/>
        <v>15000</v>
      </c>
      <c r="N254" s="8">
        <f t="shared" ca="1" si="138"/>
        <v>1500</v>
      </c>
      <c r="O254" s="8">
        <f t="shared" ca="1" si="138"/>
        <v>2500</v>
      </c>
      <c r="P254" s="8">
        <f t="shared" ca="1" si="138"/>
        <v>4500</v>
      </c>
      <c r="Q254" s="8">
        <f t="shared" ca="1" si="139"/>
        <v>100</v>
      </c>
      <c r="R254" s="8" t="str">
        <f t="shared" ca="1" si="139"/>
        <v>MC</v>
      </c>
      <c r="S254" s="8" t="str">
        <f t="shared" ca="1" si="139"/>
        <v>MC</v>
      </c>
      <c r="T254" s="8" t="str">
        <f t="shared" ca="1" si="139"/>
        <v>MC</v>
      </c>
      <c r="U254" s="8">
        <f t="shared" ca="1" si="139"/>
        <v>8500</v>
      </c>
      <c r="V254" s="8">
        <f t="shared" ca="1" si="139"/>
        <v>7500</v>
      </c>
      <c r="W254" s="8">
        <f t="shared" ca="1" si="139"/>
        <v>2375</v>
      </c>
      <c r="X254" s="8">
        <f t="shared" ca="1" si="139"/>
        <v>237.5</v>
      </c>
      <c r="Y254" s="8">
        <f t="shared" ca="1" si="139"/>
        <v>750</v>
      </c>
      <c r="Z254" s="8">
        <f t="shared" ca="1" si="139"/>
        <v>1250</v>
      </c>
      <c r="AA254" s="8">
        <f t="shared" ca="1" si="140"/>
        <v>2000</v>
      </c>
      <c r="AB254" s="8">
        <f t="shared" ca="1" si="140"/>
        <v>2000</v>
      </c>
      <c r="AC254" s="8">
        <f t="shared" ca="1" si="140"/>
        <v>3750</v>
      </c>
      <c r="AD254" s="8">
        <f t="shared" ca="1" si="140"/>
        <v>3000</v>
      </c>
      <c r="AE254" s="8">
        <f t="shared" ca="1" si="140"/>
        <v>3000</v>
      </c>
      <c r="AF254" s="8">
        <f t="shared" ca="1" si="140"/>
        <v>3750</v>
      </c>
      <c r="AG254" s="8">
        <f t="shared" ca="1" si="140"/>
        <v>7000</v>
      </c>
      <c r="AH254" s="8">
        <f t="shared" ca="1" si="140"/>
        <v>500</v>
      </c>
      <c r="AI254" s="8">
        <f t="shared" ca="1" si="140"/>
        <v>200</v>
      </c>
    </row>
    <row r="255" spans="1:35" x14ac:dyDescent="0.35">
      <c r="A255" s="5" t="str">
        <f>A254</f>
        <v>sahel</v>
      </c>
      <c r="B255" s="5" t="str">
        <f>B254</f>
        <v>marche_gorom-gorom</v>
      </c>
      <c r="C255" s="11" t="str">
        <f t="shared" ref="C255:C260" si="141">C239</f>
        <v>BNA_juil23!</v>
      </c>
      <c r="D255" s="5" t="str">
        <f t="shared" ref="D255:D260" si="142">_xlfn.CONCAT(B255:C255)</f>
        <v>marche_gorom-goromBNA_juil23!</v>
      </c>
      <c r="E255" s="11">
        <f t="shared" ref="E255:E260" si="143">EDATE(E254,1)</f>
        <v>45108</v>
      </c>
      <c r="G255" s="8">
        <f t="shared" ca="1" si="138"/>
        <v>1675</v>
      </c>
      <c r="H255" s="8">
        <f t="shared" ca="1" si="138"/>
        <v>5000</v>
      </c>
      <c r="I255" s="8" t="str">
        <f t="shared" ca="1" si="138"/>
        <v>MC</v>
      </c>
      <c r="J255" s="8">
        <f t="shared" ca="1" si="138"/>
        <v>500</v>
      </c>
      <c r="K255" s="8">
        <f t="shared" ca="1" si="138"/>
        <v>325</v>
      </c>
      <c r="L255" s="8">
        <f t="shared" ca="1" si="138"/>
        <v>7250</v>
      </c>
      <c r="M255" s="8">
        <f t="shared" ca="1" si="138"/>
        <v>18750</v>
      </c>
      <c r="N255" s="8">
        <f t="shared" ca="1" si="138"/>
        <v>1500</v>
      </c>
      <c r="O255" s="8">
        <f t="shared" ca="1" si="138"/>
        <v>3000</v>
      </c>
      <c r="P255" s="8">
        <f t="shared" ca="1" si="138"/>
        <v>5000</v>
      </c>
      <c r="Q255" s="8">
        <f t="shared" ca="1" si="139"/>
        <v>100</v>
      </c>
      <c r="R255" s="8" t="str">
        <f t="shared" ca="1" si="139"/>
        <v>MC</v>
      </c>
      <c r="S255" s="8" t="str">
        <f t="shared" ca="1" si="139"/>
        <v>MC</v>
      </c>
      <c r="T255" s="8" t="str">
        <f t="shared" ca="1" si="139"/>
        <v>MC</v>
      </c>
      <c r="U255" s="8">
        <f t="shared" ca="1" si="139"/>
        <v>9500</v>
      </c>
      <c r="V255" s="8">
        <f t="shared" ca="1" si="139"/>
        <v>8000</v>
      </c>
      <c r="W255" s="8">
        <f t="shared" ca="1" si="139"/>
        <v>2250</v>
      </c>
      <c r="X255" s="8">
        <f t="shared" ca="1" si="139"/>
        <v>250</v>
      </c>
      <c r="Y255" s="8">
        <f t="shared" ca="1" si="139"/>
        <v>750</v>
      </c>
      <c r="Z255" s="8">
        <f t="shared" ca="1" si="139"/>
        <v>1500</v>
      </c>
      <c r="AA255" s="8">
        <f t="shared" ca="1" si="140"/>
        <v>2250</v>
      </c>
      <c r="AB255" s="8">
        <f t="shared" ca="1" si="140"/>
        <v>1500</v>
      </c>
      <c r="AC255" s="8">
        <f t="shared" ca="1" si="140"/>
        <v>3500</v>
      </c>
      <c r="AD255" s="8">
        <f t="shared" ca="1" si="140"/>
        <v>3000</v>
      </c>
      <c r="AE255" s="8">
        <f t="shared" ca="1" si="140"/>
        <v>3000</v>
      </c>
      <c r="AF255" s="8">
        <f t="shared" ca="1" si="140"/>
        <v>6000</v>
      </c>
      <c r="AG255" s="8">
        <f t="shared" ca="1" si="140"/>
        <v>7000</v>
      </c>
      <c r="AH255" s="8">
        <f t="shared" ca="1" si="140"/>
        <v>700</v>
      </c>
      <c r="AI255" s="8">
        <f t="shared" ca="1" si="140"/>
        <v>200</v>
      </c>
    </row>
    <row r="256" spans="1:35" x14ac:dyDescent="0.35">
      <c r="A256" s="5" t="str">
        <f t="shared" ref="A256:A260" si="144">A255</f>
        <v>sahel</v>
      </c>
      <c r="B256" s="5" t="str">
        <f t="shared" ref="B256:B260" si="145">B255</f>
        <v>marche_gorom-gorom</v>
      </c>
      <c r="C256" s="11" t="str">
        <f t="shared" si="141"/>
        <v>BNA_aout23!</v>
      </c>
      <c r="D256" s="5" t="str">
        <f t="shared" si="142"/>
        <v>marche_gorom-goromBNA_aout23!</v>
      </c>
      <c r="E256" s="11">
        <f t="shared" si="143"/>
        <v>45139</v>
      </c>
      <c r="G256" s="8">
        <f t="shared" ca="1" si="138"/>
        <v>2000</v>
      </c>
      <c r="H256" s="8">
        <f t="shared" ca="1" si="138"/>
        <v>5000</v>
      </c>
      <c r="I256" s="8">
        <f t="shared" ca="1" si="138"/>
        <v>6000</v>
      </c>
      <c r="J256" s="8">
        <f t="shared" ca="1" si="138"/>
        <v>500</v>
      </c>
      <c r="K256" s="8">
        <f t="shared" ca="1" si="138"/>
        <v>350</v>
      </c>
      <c r="L256" s="8">
        <f t="shared" ca="1" si="138"/>
        <v>7500</v>
      </c>
      <c r="M256" s="8">
        <f t="shared" ca="1" si="138"/>
        <v>21000</v>
      </c>
      <c r="N256" s="8">
        <f t="shared" ca="1" si="138"/>
        <v>1500</v>
      </c>
      <c r="O256" s="8">
        <f t="shared" ca="1" si="138"/>
        <v>2500</v>
      </c>
      <c r="P256" s="8">
        <f t="shared" ca="1" si="138"/>
        <v>5000</v>
      </c>
      <c r="Q256" s="8">
        <f t="shared" ca="1" si="139"/>
        <v>100</v>
      </c>
      <c r="R256" s="8" t="str">
        <f t="shared" ca="1" si="139"/>
        <v>MC</v>
      </c>
      <c r="S256" s="8" t="str">
        <f t="shared" ca="1" si="139"/>
        <v>MC</v>
      </c>
      <c r="T256" s="8" t="str">
        <f t="shared" ca="1" si="139"/>
        <v>MC</v>
      </c>
      <c r="U256" s="8">
        <f t="shared" ca="1" si="139"/>
        <v>8500</v>
      </c>
      <c r="V256" s="8">
        <f t="shared" ca="1" si="139"/>
        <v>7500</v>
      </c>
      <c r="W256" s="8">
        <f t="shared" ca="1" si="139"/>
        <v>2000</v>
      </c>
      <c r="X256" s="8">
        <f t="shared" ca="1" si="139"/>
        <v>250</v>
      </c>
      <c r="Y256" s="8">
        <f t="shared" ca="1" si="139"/>
        <v>750</v>
      </c>
      <c r="Z256" s="8">
        <f t="shared" ca="1" si="139"/>
        <v>1250</v>
      </c>
      <c r="AA256" s="8">
        <f t="shared" ca="1" si="140"/>
        <v>2000</v>
      </c>
      <c r="AB256" s="8">
        <f t="shared" ca="1" si="140"/>
        <v>2500</v>
      </c>
      <c r="AC256" s="8">
        <f t="shared" ca="1" si="140"/>
        <v>4500</v>
      </c>
      <c r="AD256" s="8">
        <f t="shared" ca="1" si="140"/>
        <v>3000</v>
      </c>
      <c r="AE256" s="8">
        <f t="shared" ca="1" si="140"/>
        <v>3000</v>
      </c>
      <c r="AF256" s="8">
        <f t="shared" ca="1" si="140"/>
        <v>5000</v>
      </c>
      <c r="AG256" s="8">
        <f t="shared" ca="1" si="140"/>
        <v>7500</v>
      </c>
      <c r="AH256" s="8">
        <f t="shared" ca="1" si="140"/>
        <v>600</v>
      </c>
      <c r="AI256" s="8">
        <f t="shared" ca="1" si="140"/>
        <v>200</v>
      </c>
    </row>
    <row r="257" spans="1:35" x14ac:dyDescent="0.35">
      <c r="A257" s="5" t="str">
        <f t="shared" si="144"/>
        <v>sahel</v>
      </c>
      <c r="B257" s="5" t="str">
        <f t="shared" si="145"/>
        <v>marche_gorom-gorom</v>
      </c>
      <c r="C257" s="11" t="str">
        <f t="shared" si="141"/>
        <v>BNA_sept23!</v>
      </c>
      <c r="D257" s="5" t="str">
        <f t="shared" si="142"/>
        <v>marche_gorom-goromBNA_sept23!</v>
      </c>
      <c r="E257" s="11">
        <f t="shared" si="143"/>
        <v>45170</v>
      </c>
      <c r="G257" s="8" t="str">
        <f t="shared" ca="1" si="138"/>
        <v/>
      </c>
      <c r="H257" s="8" t="str">
        <f t="shared" ca="1" si="138"/>
        <v/>
      </c>
      <c r="I257" s="8" t="str">
        <f t="shared" ca="1" si="138"/>
        <v/>
      </c>
      <c r="J257" s="8" t="str">
        <f t="shared" ca="1" si="138"/>
        <v/>
      </c>
      <c r="K257" s="8" t="str">
        <f t="shared" ca="1" si="138"/>
        <v/>
      </c>
      <c r="L257" s="8" t="str">
        <f t="shared" ca="1" si="138"/>
        <v/>
      </c>
      <c r="M257" s="8" t="str">
        <f t="shared" ca="1" si="138"/>
        <v/>
      </c>
      <c r="N257" s="8" t="str">
        <f t="shared" ca="1" si="138"/>
        <v/>
      </c>
      <c r="O257" s="8" t="str">
        <f t="shared" ca="1" si="138"/>
        <v/>
      </c>
      <c r="P257" s="8" t="str">
        <f t="shared" ca="1" si="138"/>
        <v/>
      </c>
      <c r="Q257" s="8" t="str">
        <f t="shared" ca="1" si="139"/>
        <v/>
      </c>
      <c r="R257" s="8" t="str">
        <f t="shared" ca="1" si="139"/>
        <v/>
      </c>
      <c r="S257" s="8" t="str">
        <f t="shared" ca="1" si="139"/>
        <v/>
      </c>
      <c r="T257" s="8" t="str">
        <f t="shared" ca="1" si="139"/>
        <v/>
      </c>
      <c r="U257" s="8" t="str">
        <f t="shared" ca="1" si="139"/>
        <v/>
      </c>
      <c r="V257" s="8" t="str">
        <f t="shared" ca="1" si="139"/>
        <v/>
      </c>
      <c r="W257" s="8" t="str">
        <f t="shared" ca="1" si="139"/>
        <v/>
      </c>
      <c r="X257" s="8" t="str">
        <f t="shared" ca="1" si="139"/>
        <v/>
      </c>
      <c r="Y257" s="8" t="str">
        <f t="shared" ca="1" si="139"/>
        <v/>
      </c>
      <c r="Z257" s="8" t="str">
        <f t="shared" ca="1" si="139"/>
        <v/>
      </c>
      <c r="AA257" s="8" t="str">
        <f t="shared" ca="1" si="140"/>
        <v/>
      </c>
      <c r="AB257" s="8" t="str">
        <f t="shared" ca="1" si="140"/>
        <v/>
      </c>
      <c r="AC257" s="8" t="str">
        <f t="shared" ca="1" si="140"/>
        <v/>
      </c>
      <c r="AD257" s="8" t="str">
        <f t="shared" ca="1" si="140"/>
        <v/>
      </c>
      <c r="AE257" s="8" t="str">
        <f t="shared" ca="1" si="140"/>
        <v/>
      </c>
      <c r="AF257" s="8" t="str">
        <f t="shared" ca="1" si="140"/>
        <v/>
      </c>
      <c r="AG257" s="8" t="str">
        <f t="shared" ca="1" si="140"/>
        <v/>
      </c>
      <c r="AH257" s="8" t="str">
        <f t="shared" ca="1" si="140"/>
        <v/>
      </c>
      <c r="AI257" s="8" t="str">
        <f t="shared" ca="1" si="140"/>
        <v/>
      </c>
    </row>
    <row r="258" spans="1:35" x14ac:dyDescent="0.35">
      <c r="A258" s="5" t="str">
        <f t="shared" si="144"/>
        <v>sahel</v>
      </c>
      <c r="B258" s="5" t="str">
        <f t="shared" si="145"/>
        <v>marche_gorom-gorom</v>
      </c>
      <c r="C258" s="11" t="str">
        <f t="shared" si="141"/>
        <v>BNA_oct23!</v>
      </c>
      <c r="D258" s="5" t="str">
        <f t="shared" si="142"/>
        <v>marche_gorom-goromBNA_oct23!</v>
      </c>
      <c r="E258" s="11">
        <f t="shared" si="143"/>
        <v>45200</v>
      </c>
      <c r="G258" s="8" t="str">
        <f t="shared" ca="1" si="138"/>
        <v/>
      </c>
      <c r="H258" s="8" t="str">
        <f t="shared" ca="1" si="138"/>
        <v/>
      </c>
      <c r="I258" s="8" t="str">
        <f t="shared" ca="1" si="138"/>
        <v/>
      </c>
      <c r="J258" s="8" t="str">
        <f t="shared" ca="1" si="138"/>
        <v/>
      </c>
      <c r="K258" s="8" t="str">
        <f t="shared" ca="1" si="138"/>
        <v/>
      </c>
      <c r="L258" s="8" t="str">
        <f t="shared" ca="1" si="138"/>
        <v/>
      </c>
      <c r="M258" s="8" t="str">
        <f t="shared" ca="1" si="138"/>
        <v/>
      </c>
      <c r="N258" s="8" t="str">
        <f t="shared" ca="1" si="138"/>
        <v/>
      </c>
      <c r="O258" s="8" t="str">
        <f t="shared" ca="1" si="138"/>
        <v/>
      </c>
      <c r="P258" s="8" t="str">
        <f t="shared" ca="1" si="138"/>
        <v/>
      </c>
      <c r="Q258" s="8" t="str">
        <f t="shared" ca="1" si="139"/>
        <v/>
      </c>
      <c r="R258" s="8" t="str">
        <f t="shared" ca="1" si="139"/>
        <v/>
      </c>
      <c r="S258" s="8" t="str">
        <f t="shared" ca="1" si="139"/>
        <v/>
      </c>
      <c r="T258" s="8" t="str">
        <f t="shared" ca="1" si="139"/>
        <v/>
      </c>
      <c r="U258" s="8" t="str">
        <f t="shared" ca="1" si="139"/>
        <v/>
      </c>
      <c r="V258" s="8" t="str">
        <f t="shared" ca="1" si="139"/>
        <v/>
      </c>
      <c r="W258" s="8" t="str">
        <f t="shared" ca="1" si="139"/>
        <v/>
      </c>
      <c r="X258" s="8" t="str">
        <f t="shared" ca="1" si="139"/>
        <v/>
      </c>
      <c r="Y258" s="8" t="str">
        <f t="shared" ca="1" si="139"/>
        <v/>
      </c>
      <c r="Z258" s="8" t="str">
        <f t="shared" ca="1" si="139"/>
        <v/>
      </c>
      <c r="AA258" s="8" t="str">
        <f t="shared" ca="1" si="140"/>
        <v/>
      </c>
      <c r="AB258" s="8" t="str">
        <f t="shared" ca="1" si="140"/>
        <v/>
      </c>
      <c r="AC258" s="8" t="str">
        <f t="shared" ca="1" si="140"/>
        <v/>
      </c>
      <c r="AD258" s="8" t="str">
        <f t="shared" ca="1" si="140"/>
        <v/>
      </c>
      <c r="AE258" s="8" t="str">
        <f t="shared" ca="1" si="140"/>
        <v/>
      </c>
      <c r="AF258" s="8" t="str">
        <f t="shared" ca="1" si="140"/>
        <v/>
      </c>
      <c r="AG258" s="8" t="str">
        <f t="shared" ca="1" si="140"/>
        <v/>
      </c>
      <c r="AH258" s="8" t="str">
        <f t="shared" ca="1" si="140"/>
        <v/>
      </c>
      <c r="AI258" s="8" t="str">
        <f t="shared" ca="1" si="140"/>
        <v/>
      </c>
    </row>
    <row r="259" spans="1:35" x14ac:dyDescent="0.35">
      <c r="A259" s="5" t="str">
        <f t="shared" si="144"/>
        <v>sahel</v>
      </c>
      <c r="B259" s="5" t="str">
        <f t="shared" si="145"/>
        <v>marche_gorom-gorom</v>
      </c>
      <c r="C259" s="11" t="str">
        <f t="shared" si="141"/>
        <v>BNA_nov23!</v>
      </c>
      <c r="D259" s="5" t="str">
        <f t="shared" si="142"/>
        <v>marche_gorom-goromBNA_nov23!</v>
      </c>
      <c r="E259" s="11">
        <f t="shared" si="143"/>
        <v>45231</v>
      </c>
      <c r="G259" s="8" t="str">
        <f t="shared" ca="1" si="138"/>
        <v/>
      </c>
      <c r="H259" s="8" t="str">
        <f t="shared" ca="1" si="138"/>
        <v/>
      </c>
      <c r="I259" s="8" t="str">
        <f t="shared" ca="1" si="138"/>
        <v/>
      </c>
      <c r="J259" s="8" t="str">
        <f t="shared" ca="1" si="138"/>
        <v/>
      </c>
      <c r="K259" s="8" t="str">
        <f t="shared" ca="1" si="138"/>
        <v/>
      </c>
      <c r="L259" s="8" t="str">
        <f t="shared" ca="1" si="138"/>
        <v/>
      </c>
      <c r="M259" s="8" t="str">
        <f t="shared" ca="1" si="138"/>
        <v/>
      </c>
      <c r="N259" s="8" t="str">
        <f t="shared" ca="1" si="138"/>
        <v/>
      </c>
      <c r="O259" s="8" t="str">
        <f t="shared" ca="1" si="138"/>
        <v/>
      </c>
      <c r="P259" s="8" t="str">
        <f t="shared" ca="1" si="138"/>
        <v/>
      </c>
      <c r="Q259" s="8" t="str">
        <f t="shared" ca="1" si="139"/>
        <v/>
      </c>
      <c r="R259" s="8" t="str">
        <f t="shared" ca="1" si="139"/>
        <v/>
      </c>
      <c r="S259" s="8" t="str">
        <f t="shared" ca="1" si="139"/>
        <v/>
      </c>
      <c r="T259" s="8" t="str">
        <f t="shared" ca="1" si="139"/>
        <v/>
      </c>
      <c r="U259" s="8" t="str">
        <f t="shared" ca="1" si="139"/>
        <v/>
      </c>
      <c r="V259" s="8" t="str">
        <f t="shared" ca="1" si="139"/>
        <v/>
      </c>
      <c r="W259" s="8" t="str">
        <f t="shared" ca="1" si="139"/>
        <v/>
      </c>
      <c r="X259" s="8" t="str">
        <f t="shared" ca="1" si="139"/>
        <v/>
      </c>
      <c r="Y259" s="8" t="str">
        <f t="shared" ca="1" si="139"/>
        <v/>
      </c>
      <c r="Z259" s="8" t="str">
        <f t="shared" ca="1" si="139"/>
        <v/>
      </c>
      <c r="AA259" s="8" t="str">
        <f t="shared" ca="1" si="140"/>
        <v/>
      </c>
      <c r="AB259" s="8" t="str">
        <f t="shared" ca="1" si="140"/>
        <v/>
      </c>
      <c r="AC259" s="8" t="str">
        <f t="shared" ca="1" si="140"/>
        <v/>
      </c>
      <c r="AD259" s="8" t="str">
        <f t="shared" ca="1" si="140"/>
        <v/>
      </c>
      <c r="AE259" s="8" t="str">
        <f t="shared" ca="1" si="140"/>
        <v/>
      </c>
      <c r="AF259" s="8" t="str">
        <f t="shared" ca="1" si="140"/>
        <v/>
      </c>
      <c r="AG259" s="8" t="str">
        <f t="shared" ca="1" si="140"/>
        <v/>
      </c>
      <c r="AH259" s="8" t="str">
        <f t="shared" ca="1" si="140"/>
        <v/>
      </c>
      <c r="AI259" s="8" t="str">
        <f t="shared" ca="1" si="140"/>
        <v/>
      </c>
    </row>
    <row r="260" spans="1:35" x14ac:dyDescent="0.35">
      <c r="A260" s="5" t="str">
        <f t="shared" si="144"/>
        <v>sahel</v>
      </c>
      <c r="B260" s="5" t="str">
        <f t="shared" si="145"/>
        <v>marche_gorom-gorom</v>
      </c>
      <c r="C260" s="11" t="str">
        <f t="shared" si="141"/>
        <v>BNA_dec23!</v>
      </c>
      <c r="D260" s="5" t="str">
        <f t="shared" si="142"/>
        <v>marche_gorom-goromBNA_dec23!</v>
      </c>
      <c r="E260" s="11">
        <f t="shared" si="143"/>
        <v>45261</v>
      </c>
      <c r="G260" s="8" t="str">
        <f t="shared" ca="1" si="138"/>
        <v/>
      </c>
      <c r="H260" s="8" t="str">
        <f t="shared" ca="1" si="138"/>
        <v/>
      </c>
      <c r="I260" s="8" t="str">
        <f t="shared" ca="1" si="138"/>
        <v/>
      </c>
      <c r="J260" s="8" t="str">
        <f t="shared" ca="1" si="138"/>
        <v/>
      </c>
      <c r="K260" s="8" t="str">
        <f t="shared" ca="1" si="138"/>
        <v/>
      </c>
      <c r="L260" s="8" t="str">
        <f t="shared" ca="1" si="138"/>
        <v/>
      </c>
      <c r="M260" s="8" t="str">
        <f t="shared" ca="1" si="138"/>
        <v/>
      </c>
      <c r="N260" s="8" t="str">
        <f t="shared" ca="1" si="138"/>
        <v/>
      </c>
      <c r="O260" s="8" t="str">
        <f t="shared" ca="1" si="138"/>
        <v/>
      </c>
      <c r="P260" s="8" t="str">
        <f t="shared" ca="1" si="138"/>
        <v/>
      </c>
      <c r="Q260" s="8" t="str">
        <f t="shared" ca="1" si="139"/>
        <v/>
      </c>
      <c r="R260" s="8" t="str">
        <f t="shared" ca="1" si="139"/>
        <v/>
      </c>
      <c r="S260" s="8" t="str">
        <f t="shared" ca="1" si="139"/>
        <v/>
      </c>
      <c r="T260" s="8" t="str">
        <f t="shared" ca="1" si="139"/>
        <v/>
      </c>
      <c r="U260" s="8" t="str">
        <f t="shared" ca="1" si="139"/>
        <v/>
      </c>
      <c r="V260" s="8" t="str">
        <f t="shared" ca="1" si="139"/>
        <v/>
      </c>
      <c r="W260" s="8" t="str">
        <f t="shared" ca="1" si="139"/>
        <v/>
      </c>
      <c r="X260" s="8" t="str">
        <f t="shared" ca="1" si="139"/>
        <v/>
      </c>
      <c r="Y260" s="8" t="str">
        <f t="shared" ca="1" si="139"/>
        <v/>
      </c>
      <c r="Z260" s="8" t="str">
        <f t="shared" ca="1" si="139"/>
        <v/>
      </c>
      <c r="AA260" s="8" t="str">
        <f t="shared" ca="1" si="140"/>
        <v/>
      </c>
      <c r="AB260" s="8" t="str">
        <f t="shared" ca="1" si="140"/>
        <v/>
      </c>
      <c r="AC260" s="8" t="str">
        <f t="shared" ca="1" si="140"/>
        <v/>
      </c>
      <c r="AD260" s="8" t="str">
        <f t="shared" ca="1" si="140"/>
        <v/>
      </c>
      <c r="AE260" s="8" t="str">
        <f t="shared" ca="1" si="140"/>
        <v/>
      </c>
      <c r="AF260" s="8" t="str">
        <f t="shared" ca="1" si="140"/>
        <v/>
      </c>
      <c r="AG260" s="8" t="str">
        <f t="shared" ca="1" si="140"/>
        <v/>
      </c>
      <c r="AH260" s="8" t="str">
        <f t="shared" ca="1" si="140"/>
        <v/>
      </c>
      <c r="AI260" s="8" t="str">
        <f t="shared" ca="1" si="140"/>
        <v/>
      </c>
    </row>
    <row r="262" spans="1:35" x14ac:dyDescent="0.35">
      <c r="D262" s="5" t="str">
        <f t="shared" si="116"/>
        <v/>
      </c>
      <c r="E262" s="5" t="s">
        <v>105</v>
      </c>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x14ac:dyDescent="0.35">
      <c r="A263" s="5" t="s">
        <v>99</v>
      </c>
      <c r="B263" s="5" t="s">
        <v>106</v>
      </c>
      <c r="C263" s="11" t="str">
        <f t="shared" ref="C263:C270" si="146">C247</f>
        <v>BNA_nov22!</v>
      </c>
      <c r="D263" s="5" t="str">
        <f t="shared" si="116"/>
        <v>marche_sebbaBNA_nov22!</v>
      </c>
      <c r="E263" s="11">
        <f t="shared" ref="E263:E270" si="147">E247</f>
        <v>44866</v>
      </c>
      <c r="G263" s="8" t="str">
        <f t="shared" ref="G263:P276" ca="1" si="148">IFERROR(VLOOKUP($B263,INDIRECT($C263&amp;$A$1),MATCH(G$4,INDIRECT($C263&amp;"$B$7:$BZ$7"),0),FALSE),"")</f>
        <v>-</v>
      </c>
      <c r="H263" s="8" t="str">
        <f t="shared" ca="1" si="148"/>
        <v>-</v>
      </c>
      <c r="I263" s="8" t="str">
        <f t="shared" ca="1" si="148"/>
        <v>-</v>
      </c>
      <c r="J263" s="8" t="str">
        <f t="shared" ca="1" si="148"/>
        <v>-</v>
      </c>
      <c r="K263" s="8" t="str">
        <f t="shared" ca="1" si="148"/>
        <v>-</v>
      </c>
      <c r="L263" s="8" t="str">
        <f t="shared" ca="1" si="148"/>
        <v>-</v>
      </c>
      <c r="M263" s="8" t="str">
        <f t="shared" ca="1" si="148"/>
        <v>-</v>
      </c>
      <c r="N263" s="8" t="str">
        <f t="shared" ca="1" si="148"/>
        <v>-</v>
      </c>
      <c r="O263" s="8" t="str">
        <f t="shared" ca="1" si="148"/>
        <v>-</v>
      </c>
      <c r="P263" s="8" t="str">
        <f t="shared" ca="1" si="148"/>
        <v>-</v>
      </c>
      <c r="Q263" s="8" t="str">
        <f t="shared" ref="Q263:Z276" ca="1" si="149">IFERROR(VLOOKUP($B263,INDIRECT($C263&amp;$A$1),MATCH(Q$4,INDIRECT($C263&amp;"$B$7:$BZ$7"),0),FALSE),"")</f>
        <v>-</v>
      </c>
      <c r="R263" s="8" t="str">
        <f t="shared" ca="1" si="149"/>
        <v>-</v>
      </c>
      <c r="S263" s="8" t="str">
        <f t="shared" ca="1" si="149"/>
        <v>-</v>
      </c>
      <c r="T263" s="8" t="str">
        <f t="shared" ca="1" si="149"/>
        <v>-</v>
      </c>
      <c r="U263" s="8" t="str">
        <f t="shared" ca="1" si="149"/>
        <v>-</v>
      </c>
      <c r="V263" s="8" t="str">
        <f t="shared" ca="1" si="149"/>
        <v>-</v>
      </c>
      <c r="W263" s="8" t="str">
        <f t="shared" ca="1" si="149"/>
        <v>-</v>
      </c>
      <c r="X263" s="8" t="str">
        <f t="shared" ca="1" si="149"/>
        <v>-</v>
      </c>
      <c r="Y263" s="8" t="str">
        <f t="shared" ca="1" si="149"/>
        <v>-</v>
      </c>
      <c r="Z263" s="8" t="str">
        <f t="shared" ca="1" si="149"/>
        <v>-</v>
      </c>
      <c r="AA263" s="8" t="str">
        <f t="shared" ref="AA263:AI276" ca="1" si="150">IFERROR(VLOOKUP($B263,INDIRECT($C263&amp;$A$1),MATCH(AA$4,INDIRECT($C263&amp;"$B$7:$BZ$7"),0),FALSE),"")</f>
        <v>-</v>
      </c>
      <c r="AB263" s="8" t="str">
        <f t="shared" ca="1" si="150"/>
        <v>-</v>
      </c>
      <c r="AC263" s="8" t="str">
        <f t="shared" ca="1" si="150"/>
        <v>-</v>
      </c>
      <c r="AD263" s="8" t="str">
        <f t="shared" ca="1" si="150"/>
        <v>-</v>
      </c>
      <c r="AE263" s="8" t="str">
        <f t="shared" ca="1" si="150"/>
        <v>-</v>
      </c>
      <c r="AF263" s="8" t="str">
        <f t="shared" ca="1" si="150"/>
        <v>-</v>
      </c>
      <c r="AG263" s="8" t="str">
        <f t="shared" ca="1" si="150"/>
        <v>-</v>
      </c>
      <c r="AH263" s="8" t="str">
        <f t="shared" ca="1" si="150"/>
        <v>-</v>
      </c>
      <c r="AI263" s="8" t="str">
        <f t="shared" ca="1" si="150"/>
        <v>-</v>
      </c>
    </row>
    <row r="264" spans="1:35" x14ac:dyDescent="0.35">
      <c r="A264" s="5" t="s">
        <v>99</v>
      </c>
      <c r="B264" s="5" t="s">
        <v>106</v>
      </c>
      <c r="C264" s="11" t="str">
        <f t="shared" si="146"/>
        <v>BNA_dec22!</v>
      </c>
      <c r="D264" s="5" t="str">
        <f t="shared" si="116"/>
        <v>marche_sebbaBNA_dec22!</v>
      </c>
      <c r="E264" s="11">
        <f t="shared" si="147"/>
        <v>44896</v>
      </c>
      <c r="G264" s="8" t="str">
        <f t="shared" ca="1" si="148"/>
        <v>-</v>
      </c>
      <c r="H264" s="8" t="str">
        <f t="shared" ca="1" si="148"/>
        <v>-</v>
      </c>
      <c r="I264" s="8" t="str">
        <f t="shared" ca="1" si="148"/>
        <v>-</v>
      </c>
      <c r="J264" s="8" t="str">
        <f t="shared" ca="1" si="148"/>
        <v>-</v>
      </c>
      <c r="K264" s="8" t="str">
        <f t="shared" ca="1" si="148"/>
        <v>-</v>
      </c>
      <c r="L264" s="8" t="str">
        <f t="shared" ca="1" si="148"/>
        <v>-</v>
      </c>
      <c r="M264" s="8" t="str">
        <f t="shared" ca="1" si="148"/>
        <v>-</v>
      </c>
      <c r="N264" s="8" t="str">
        <f t="shared" ca="1" si="148"/>
        <v>-</v>
      </c>
      <c r="O264" s="8" t="str">
        <f t="shared" ca="1" si="148"/>
        <v>-</v>
      </c>
      <c r="P264" s="8" t="str">
        <f t="shared" ca="1" si="148"/>
        <v>-</v>
      </c>
      <c r="Q264" s="8" t="str">
        <f t="shared" ca="1" si="149"/>
        <v>-</v>
      </c>
      <c r="R264" s="8" t="str">
        <f t="shared" ca="1" si="149"/>
        <v>-</v>
      </c>
      <c r="S264" s="8" t="str">
        <f t="shared" ca="1" si="149"/>
        <v>-</v>
      </c>
      <c r="T264" s="8" t="str">
        <f t="shared" ca="1" si="149"/>
        <v>-</v>
      </c>
      <c r="U264" s="8" t="str">
        <f t="shared" ca="1" si="149"/>
        <v>-</v>
      </c>
      <c r="V264" s="8" t="str">
        <f t="shared" ca="1" si="149"/>
        <v>-</v>
      </c>
      <c r="W264" s="8" t="str">
        <f t="shared" ca="1" si="149"/>
        <v>-</v>
      </c>
      <c r="X264" s="8" t="str">
        <f t="shared" ca="1" si="149"/>
        <v>-</v>
      </c>
      <c r="Y264" s="8" t="str">
        <f t="shared" ca="1" si="149"/>
        <v>-</v>
      </c>
      <c r="Z264" s="8" t="str">
        <f t="shared" ca="1" si="149"/>
        <v>-</v>
      </c>
      <c r="AA264" s="8" t="str">
        <f t="shared" ca="1" si="150"/>
        <v>-</v>
      </c>
      <c r="AB264" s="8" t="str">
        <f t="shared" ca="1" si="150"/>
        <v>-</v>
      </c>
      <c r="AC264" s="8" t="str">
        <f t="shared" ca="1" si="150"/>
        <v>-</v>
      </c>
      <c r="AD264" s="8" t="str">
        <f t="shared" ca="1" si="150"/>
        <v>-</v>
      </c>
      <c r="AE264" s="8" t="str">
        <f t="shared" ca="1" si="150"/>
        <v>-</v>
      </c>
      <c r="AF264" s="8" t="str">
        <f t="shared" ca="1" si="150"/>
        <v>-</v>
      </c>
      <c r="AG264" s="8" t="str">
        <f t="shared" ca="1" si="150"/>
        <v>-</v>
      </c>
      <c r="AH264" s="8" t="str">
        <f t="shared" ca="1" si="150"/>
        <v>-</v>
      </c>
      <c r="AI264" s="8" t="str">
        <f t="shared" ca="1" si="150"/>
        <v>-</v>
      </c>
    </row>
    <row r="265" spans="1:35" x14ac:dyDescent="0.35">
      <c r="A265" s="5" t="s">
        <v>99</v>
      </c>
      <c r="B265" s="5" t="s">
        <v>106</v>
      </c>
      <c r="C265" s="11" t="str">
        <f t="shared" si="146"/>
        <v>BNA_jan23!</v>
      </c>
      <c r="D265" s="5" t="str">
        <f t="shared" si="116"/>
        <v>marche_sebbaBNA_jan23!</v>
      </c>
      <c r="E265" s="11">
        <f t="shared" si="147"/>
        <v>44927</v>
      </c>
      <c r="G265" s="8" t="str">
        <f t="shared" ca="1" si="148"/>
        <v>-</v>
      </c>
      <c r="H265" s="8" t="str">
        <f t="shared" ca="1" si="148"/>
        <v>-</v>
      </c>
      <c r="I265" s="8" t="str">
        <f t="shared" ca="1" si="148"/>
        <v>-</v>
      </c>
      <c r="J265" s="8" t="str">
        <f t="shared" ca="1" si="148"/>
        <v>-</v>
      </c>
      <c r="K265" s="8" t="str">
        <f t="shared" ca="1" si="148"/>
        <v>-</v>
      </c>
      <c r="L265" s="8" t="str">
        <f t="shared" ca="1" si="148"/>
        <v>-</v>
      </c>
      <c r="M265" s="8" t="str">
        <f t="shared" ca="1" si="148"/>
        <v>-</v>
      </c>
      <c r="N265" s="8" t="str">
        <f t="shared" ca="1" si="148"/>
        <v>-</v>
      </c>
      <c r="O265" s="8" t="str">
        <f t="shared" ca="1" si="148"/>
        <v>-</v>
      </c>
      <c r="P265" s="8" t="str">
        <f t="shared" ca="1" si="148"/>
        <v>-</v>
      </c>
      <c r="Q265" s="8" t="str">
        <f t="shared" ca="1" si="149"/>
        <v>-</v>
      </c>
      <c r="R265" s="8" t="str">
        <f t="shared" ca="1" si="149"/>
        <v>-</v>
      </c>
      <c r="S265" s="8" t="str">
        <f t="shared" ca="1" si="149"/>
        <v>-</v>
      </c>
      <c r="T265" s="8" t="str">
        <f t="shared" ca="1" si="149"/>
        <v>-</v>
      </c>
      <c r="U265" s="8" t="str">
        <f t="shared" ca="1" si="149"/>
        <v>-</v>
      </c>
      <c r="V265" s="8" t="str">
        <f t="shared" ca="1" si="149"/>
        <v>-</v>
      </c>
      <c r="W265" s="8" t="str">
        <f t="shared" ca="1" si="149"/>
        <v>-</v>
      </c>
      <c r="X265" s="8" t="str">
        <f t="shared" ca="1" si="149"/>
        <v>-</v>
      </c>
      <c r="Y265" s="8" t="str">
        <f t="shared" ca="1" si="149"/>
        <v>-</v>
      </c>
      <c r="Z265" s="8" t="str">
        <f t="shared" ca="1" si="149"/>
        <v>-</v>
      </c>
      <c r="AA265" s="8" t="str">
        <f t="shared" ca="1" si="150"/>
        <v>-</v>
      </c>
      <c r="AB265" s="8" t="str">
        <f t="shared" ca="1" si="150"/>
        <v>-</v>
      </c>
      <c r="AC265" s="8" t="str">
        <f t="shared" ca="1" si="150"/>
        <v>-</v>
      </c>
      <c r="AD265" s="8" t="str">
        <f t="shared" ca="1" si="150"/>
        <v>-</v>
      </c>
      <c r="AE265" s="8" t="str">
        <f t="shared" ca="1" si="150"/>
        <v>-</v>
      </c>
      <c r="AF265" s="8" t="str">
        <f t="shared" ca="1" si="150"/>
        <v>-</v>
      </c>
      <c r="AG265" s="8" t="str">
        <f t="shared" ca="1" si="150"/>
        <v>-</v>
      </c>
      <c r="AH265" s="8" t="str">
        <f t="shared" ca="1" si="150"/>
        <v>-</v>
      </c>
      <c r="AI265" s="8" t="str">
        <f t="shared" ca="1" si="150"/>
        <v>-</v>
      </c>
    </row>
    <row r="266" spans="1:35" x14ac:dyDescent="0.35">
      <c r="A266" s="5" t="s">
        <v>99</v>
      </c>
      <c r="B266" s="5" t="s">
        <v>106</v>
      </c>
      <c r="C266" s="11" t="str">
        <f t="shared" si="146"/>
        <v>BNA_fev23!</v>
      </c>
      <c r="D266" s="5" t="str">
        <f t="shared" si="116"/>
        <v>marche_sebbaBNA_fev23!</v>
      </c>
      <c r="E266" s="11">
        <f t="shared" si="147"/>
        <v>44958</v>
      </c>
      <c r="G266" s="8" t="str">
        <f t="shared" ca="1" si="148"/>
        <v>-</v>
      </c>
      <c r="H266" s="8" t="str">
        <f t="shared" ca="1" si="148"/>
        <v>-</v>
      </c>
      <c r="I266" s="8" t="str">
        <f t="shared" ca="1" si="148"/>
        <v>-</v>
      </c>
      <c r="J266" s="8" t="str">
        <f t="shared" ca="1" si="148"/>
        <v>-</v>
      </c>
      <c r="K266" s="8" t="str">
        <f t="shared" ca="1" si="148"/>
        <v>-</v>
      </c>
      <c r="L266" s="8" t="str">
        <f t="shared" ca="1" si="148"/>
        <v>-</v>
      </c>
      <c r="M266" s="8" t="str">
        <f t="shared" ca="1" si="148"/>
        <v>-</v>
      </c>
      <c r="N266" s="8" t="str">
        <f t="shared" ca="1" si="148"/>
        <v>-</v>
      </c>
      <c r="O266" s="8" t="str">
        <f t="shared" ca="1" si="148"/>
        <v>-</v>
      </c>
      <c r="P266" s="8" t="str">
        <f t="shared" ca="1" si="148"/>
        <v>-</v>
      </c>
      <c r="Q266" s="8" t="str">
        <f t="shared" ca="1" si="149"/>
        <v>-</v>
      </c>
      <c r="R266" s="8" t="str">
        <f t="shared" ca="1" si="149"/>
        <v>-</v>
      </c>
      <c r="S266" s="8" t="str">
        <f t="shared" ca="1" si="149"/>
        <v>-</v>
      </c>
      <c r="T266" s="8" t="str">
        <f t="shared" ca="1" si="149"/>
        <v>-</v>
      </c>
      <c r="U266" s="8" t="str">
        <f t="shared" ca="1" si="149"/>
        <v>-</v>
      </c>
      <c r="V266" s="8" t="str">
        <f t="shared" ca="1" si="149"/>
        <v>-</v>
      </c>
      <c r="W266" s="8" t="str">
        <f t="shared" ca="1" si="149"/>
        <v>-</v>
      </c>
      <c r="X266" s="8" t="str">
        <f t="shared" ca="1" si="149"/>
        <v>-</v>
      </c>
      <c r="Y266" s="8" t="str">
        <f t="shared" ca="1" si="149"/>
        <v>-</v>
      </c>
      <c r="Z266" s="8" t="str">
        <f t="shared" ca="1" si="149"/>
        <v>-</v>
      </c>
      <c r="AA266" s="8" t="str">
        <f t="shared" ca="1" si="150"/>
        <v>-</v>
      </c>
      <c r="AB266" s="8" t="str">
        <f t="shared" ca="1" si="150"/>
        <v>-</v>
      </c>
      <c r="AC266" s="8" t="str">
        <f t="shared" ca="1" si="150"/>
        <v>-</v>
      </c>
      <c r="AD266" s="8" t="str">
        <f t="shared" ca="1" si="150"/>
        <v>-</v>
      </c>
      <c r="AE266" s="8" t="str">
        <f t="shared" ca="1" si="150"/>
        <v>-</v>
      </c>
      <c r="AF266" s="8" t="str">
        <f t="shared" ca="1" si="150"/>
        <v>-</v>
      </c>
      <c r="AG266" s="8" t="str">
        <f t="shared" ca="1" si="150"/>
        <v>-</v>
      </c>
      <c r="AH266" s="8" t="str">
        <f t="shared" ca="1" si="150"/>
        <v>-</v>
      </c>
      <c r="AI266" s="8" t="str">
        <f t="shared" ca="1" si="150"/>
        <v>-</v>
      </c>
    </row>
    <row r="267" spans="1:35" x14ac:dyDescent="0.35">
      <c r="A267" s="5" t="s">
        <v>99</v>
      </c>
      <c r="B267" s="5" t="s">
        <v>106</v>
      </c>
      <c r="C267" s="11" t="str">
        <f t="shared" si="146"/>
        <v>BNA_mar23!</v>
      </c>
      <c r="D267" s="5" t="str">
        <f t="shared" si="116"/>
        <v>marche_sebbaBNA_mar23!</v>
      </c>
      <c r="E267" s="11">
        <f t="shared" si="147"/>
        <v>44986</v>
      </c>
      <c r="G267" s="8" t="str">
        <f t="shared" ca="1" si="148"/>
        <v>-</v>
      </c>
      <c r="H267" s="8" t="str">
        <f t="shared" ca="1" si="148"/>
        <v>-</v>
      </c>
      <c r="I267" s="8" t="str">
        <f t="shared" ca="1" si="148"/>
        <v>-</v>
      </c>
      <c r="J267" s="8" t="str">
        <f t="shared" ca="1" si="148"/>
        <v>-</v>
      </c>
      <c r="K267" s="8" t="str">
        <f t="shared" ca="1" si="148"/>
        <v>-</v>
      </c>
      <c r="L267" s="8" t="str">
        <f t="shared" ca="1" si="148"/>
        <v>-</v>
      </c>
      <c r="M267" s="8" t="str">
        <f t="shared" ca="1" si="148"/>
        <v>-</v>
      </c>
      <c r="N267" s="8" t="str">
        <f t="shared" ca="1" si="148"/>
        <v>-</v>
      </c>
      <c r="O267" s="8" t="str">
        <f t="shared" ca="1" si="148"/>
        <v>-</v>
      </c>
      <c r="P267" s="8" t="str">
        <f t="shared" ca="1" si="148"/>
        <v>-</v>
      </c>
      <c r="Q267" s="8" t="str">
        <f t="shared" ca="1" si="149"/>
        <v>-</v>
      </c>
      <c r="R267" s="8" t="str">
        <f t="shared" ca="1" si="149"/>
        <v>-</v>
      </c>
      <c r="S267" s="8" t="str">
        <f t="shared" ca="1" si="149"/>
        <v>-</v>
      </c>
      <c r="T267" s="8" t="str">
        <f t="shared" ca="1" si="149"/>
        <v>-</v>
      </c>
      <c r="U267" s="8" t="str">
        <f t="shared" ca="1" si="149"/>
        <v>-</v>
      </c>
      <c r="V267" s="8" t="str">
        <f t="shared" ca="1" si="149"/>
        <v>-</v>
      </c>
      <c r="W267" s="8" t="str">
        <f t="shared" ca="1" si="149"/>
        <v>-</v>
      </c>
      <c r="X267" s="8" t="str">
        <f t="shared" ca="1" si="149"/>
        <v>-</v>
      </c>
      <c r="Y267" s="8" t="str">
        <f t="shared" ca="1" si="149"/>
        <v>-</v>
      </c>
      <c r="Z267" s="8" t="str">
        <f t="shared" ca="1" si="149"/>
        <v>-</v>
      </c>
      <c r="AA267" s="8" t="str">
        <f t="shared" ca="1" si="150"/>
        <v>-</v>
      </c>
      <c r="AB267" s="8" t="str">
        <f t="shared" ca="1" si="150"/>
        <v>-</v>
      </c>
      <c r="AC267" s="8" t="str">
        <f t="shared" ca="1" si="150"/>
        <v>-</v>
      </c>
      <c r="AD267" s="8" t="str">
        <f t="shared" ca="1" si="150"/>
        <v>-</v>
      </c>
      <c r="AE267" s="8" t="str">
        <f t="shared" ca="1" si="150"/>
        <v>-</v>
      </c>
      <c r="AF267" s="8" t="str">
        <f t="shared" ca="1" si="150"/>
        <v>-</v>
      </c>
      <c r="AG267" s="8" t="str">
        <f t="shared" ca="1" si="150"/>
        <v>-</v>
      </c>
      <c r="AH267" s="8" t="str">
        <f t="shared" ca="1" si="150"/>
        <v>-</v>
      </c>
      <c r="AI267" s="8" t="str">
        <f t="shared" ca="1" si="150"/>
        <v>-</v>
      </c>
    </row>
    <row r="268" spans="1:35" x14ac:dyDescent="0.35">
      <c r="A268" s="5" t="s">
        <v>99</v>
      </c>
      <c r="B268" s="5" t="s">
        <v>106</v>
      </c>
      <c r="C268" s="11" t="str">
        <f t="shared" si="146"/>
        <v>BNA_avr23!</v>
      </c>
      <c r="D268" s="5" t="str">
        <f t="shared" si="116"/>
        <v>marche_sebbaBNA_avr23!</v>
      </c>
      <c r="E268" s="11">
        <f t="shared" si="147"/>
        <v>45017</v>
      </c>
      <c r="G268" s="8" t="str">
        <f t="shared" ca="1" si="148"/>
        <v>-</v>
      </c>
      <c r="H268" s="8" t="str">
        <f t="shared" ca="1" si="148"/>
        <v>-</v>
      </c>
      <c r="I268" s="8" t="str">
        <f t="shared" ca="1" si="148"/>
        <v>-</v>
      </c>
      <c r="J268" s="8" t="str">
        <f t="shared" ca="1" si="148"/>
        <v>-</v>
      </c>
      <c r="K268" s="8" t="str">
        <f t="shared" ca="1" si="148"/>
        <v>-</v>
      </c>
      <c r="L268" s="8" t="str">
        <f t="shared" ca="1" si="148"/>
        <v>-</v>
      </c>
      <c r="M268" s="8" t="str">
        <f t="shared" ca="1" si="148"/>
        <v>-</v>
      </c>
      <c r="N268" s="8" t="str">
        <f t="shared" ca="1" si="148"/>
        <v>-</v>
      </c>
      <c r="O268" s="8" t="str">
        <f t="shared" ca="1" si="148"/>
        <v>-</v>
      </c>
      <c r="P268" s="8" t="str">
        <f t="shared" ca="1" si="148"/>
        <v>-</v>
      </c>
      <c r="Q268" s="8" t="str">
        <f t="shared" ca="1" si="149"/>
        <v>-</v>
      </c>
      <c r="R268" s="8" t="str">
        <f t="shared" ca="1" si="149"/>
        <v>-</v>
      </c>
      <c r="S268" s="8" t="str">
        <f t="shared" ca="1" si="149"/>
        <v>-</v>
      </c>
      <c r="T268" s="8" t="str">
        <f t="shared" ca="1" si="149"/>
        <v>-</v>
      </c>
      <c r="U268" s="8" t="str">
        <f t="shared" ca="1" si="149"/>
        <v>-</v>
      </c>
      <c r="V268" s="8" t="str">
        <f t="shared" ca="1" si="149"/>
        <v>-</v>
      </c>
      <c r="W268" s="8" t="str">
        <f t="shared" ca="1" si="149"/>
        <v>-</v>
      </c>
      <c r="X268" s="8" t="str">
        <f t="shared" ca="1" si="149"/>
        <v>-</v>
      </c>
      <c r="Y268" s="8" t="str">
        <f t="shared" ca="1" si="149"/>
        <v>-</v>
      </c>
      <c r="Z268" s="8" t="str">
        <f t="shared" ca="1" si="149"/>
        <v>-</v>
      </c>
      <c r="AA268" s="8" t="str">
        <f t="shared" ca="1" si="150"/>
        <v>-</v>
      </c>
      <c r="AB268" s="8" t="str">
        <f t="shared" ca="1" si="150"/>
        <v>-</v>
      </c>
      <c r="AC268" s="8" t="str">
        <f t="shared" ca="1" si="150"/>
        <v>-</v>
      </c>
      <c r="AD268" s="8" t="str">
        <f t="shared" ca="1" si="150"/>
        <v>-</v>
      </c>
      <c r="AE268" s="8" t="str">
        <f t="shared" ca="1" si="150"/>
        <v>-</v>
      </c>
      <c r="AF268" s="8" t="str">
        <f t="shared" ca="1" si="150"/>
        <v>-</v>
      </c>
      <c r="AG268" s="8" t="str">
        <f t="shared" ca="1" si="150"/>
        <v>-</v>
      </c>
      <c r="AH268" s="8" t="str">
        <f t="shared" ca="1" si="150"/>
        <v>-</v>
      </c>
      <c r="AI268" s="8" t="str">
        <f t="shared" ca="1" si="150"/>
        <v>-</v>
      </c>
    </row>
    <row r="269" spans="1:35" x14ac:dyDescent="0.35">
      <c r="A269" s="5" t="s">
        <v>99</v>
      </c>
      <c r="B269" s="5" t="s">
        <v>106</v>
      </c>
      <c r="C269" s="11" t="str">
        <f t="shared" si="146"/>
        <v>BNA_mai23!</v>
      </c>
      <c r="D269" s="5" t="str">
        <f t="shared" si="116"/>
        <v>marche_sebbaBNA_mai23!</v>
      </c>
      <c r="E269" s="11">
        <f t="shared" si="147"/>
        <v>45047</v>
      </c>
      <c r="G269" s="8">
        <f t="shared" ca="1" si="148"/>
        <v>3250</v>
      </c>
      <c r="H269" s="8">
        <f t="shared" ca="1" si="148"/>
        <v>1600</v>
      </c>
      <c r="I269" s="8">
        <f t="shared" ca="1" si="148"/>
        <v>2000</v>
      </c>
      <c r="J269" s="8">
        <f t="shared" ca="1" si="148"/>
        <v>1500</v>
      </c>
      <c r="K269" s="8" t="str">
        <f t="shared" ca="1" si="148"/>
        <v>MC</v>
      </c>
      <c r="L269" s="8" t="str">
        <f t="shared" ca="1" si="148"/>
        <v>MC</v>
      </c>
      <c r="M269" s="8" t="str">
        <f t="shared" ca="1" si="148"/>
        <v>MC</v>
      </c>
      <c r="N269" s="8" t="str">
        <f t="shared" ca="1" si="148"/>
        <v>MC</v>
      </c>
      <c r="O269" s="8" t="str">
        <f t="shared" ca="1" si="148"/>
        <v>MC</v>
      </c>
      <c r="P269" s="8">
        <f t="shared" ca="1" si="148"/>
        <v>7750</v>
      </c>
      <c r="Q269" s="8" t="str">
        <f t="shared" ca="1" si="149"/>
        <v>MC</v>
      </c>
      <c r="R269" s="8" t="str">
        <f t="shared" ca="1" si="149"/>
        <v>MC</v>
      </c>
      <c r="S269" s="8" t="str">
        <f t="shared" ca="1" si="149"/>
        <v>MC</v>
      </c>
      <c r="T269" s="8" t="str">
        <f t="shared" ca="1" si="149"/>
        <v>MC</v>
      </c>
      <c r="U269" s="8" t="str">
        <f t="shared" ca="1" si="149"/>
        <v>MC</v>
      </c>
      <c r="V269" s="8" t="str">
        <f t="shared" ca="1" si="149"/>
        <v>MC</v>
      </c>
      <c r="W269" s="8" t="str">
        <f t="shared" ca="1" si="149"/>
        <v>MC</v>
      </c>
      <c r="X269" s="8" t="str">
        <f t="shared" ca="1" si="149"/>
        <v>MC</v>
      </c>
      <c r="Y269" s="8" t="str">
        <f t="shared" ca="1" si="149"/>
        <v>MC</v>
      </c>
      <c r="Z269" s="8" t="str">
        <f t="shared" ca="1" si="149"/>
        <v>MC</v>
      </c>
      <c r="AA269" s="8" t="str">
        <f t="shared" ca="1" si="150"/>
        <v>MC</v>
      </c>
      <c r="AB269" s="8" t="str">
        <f t="shared" ca="1" si="150"/>
        <v>MC</v>
      </c>
      <c r="AC269" s="8" t="str">
        <f t="shared" ca="1" si="150"/>
        <v>MC</v>
      </c>
      <c r="AD269" s="8" t="str">
        <f t="shared" ca="1" si="150"/>
        <v>MC</v>
      </c>
      <c r="AE269" s="8" t="str">
        <f t="shared" ca="1" si="150"/>
        <v>MC</v>
      </c>
      <c r="AF269" s="8">
        <f t="shared" ca="1" si="150"/>
        <v>1750</v>
      </c>
      <c r="AG269" s="8" t="str">
        <f t="shared" ca="1" si="150"/>
        <v>MC</v>
      </c>
      <c r="AH269" s="8">
        <f t="shared" ca="1" si="150"/>
        <v>1000</v>
      </c>
      <c r="AI269" s="8">
        <f t="shared" ca="1" si="150"/>
        <v>875</v>
      </c>
    </row>
    <row r="270" spans="1:35" x14ac:dyDescent="0.35">
      <c r="A270" s="5" t="s">
        <v>99</v>
      </c>
      <c r="B270" s="5" t="s">
        <v>106</v>
      </c>
      <c r="C270" s="11" t="str">
        <f t="shared" si="146"/>
        <v>BNA_juin23!</v>
      </c>
      <c r="D270" s="5" t="str">
        <f t="shared" si="116"/>
        <v>marche_sebbaBNA_juin23!</v>
      </c>
      <c r="E270" s="11">
        <f t="shared" si="147"/>
        <v>45078</v>
      </c>
      <c r="G270" s="8">
        <f t="shared" ca="1" si="148"/>
        <v>7000</v>
      </c>
      <c r="H270" s="8">
        <f t="shared" ca="1" si="148"/>
        <v>1750</v>
      </c>
      <c r="I270" s="8">
        <f t="shared" ca="1" si="148"/>
        <v>2000</v>
      </c>
      <c r="J270" s="8">
        <f t="shared" ca="1" si="148"/>
        <v>675</v>
      </c>
      <c r="K270" s="8">
        <f t="shared" ca="1" si="148"/>
        <v>1500</v>
      </c>
      <c r="L270" s="8" t="str">
        <f t="shared" ca="1" si="148"/>
        <v>MC</v>
      </c>
      <c r="M270" s="8" t="str">
        <f t="shared" ca="1" si="148"/>
        <v>MC</v>
      </c>
      <c r="N270" s="8" t="str">
        <f t="shared" ca="1" si="148"/>
        <v>MC</v>
      </c>
      <c r="O270" s="8" t="str">
        <f t="shared" ca="1" si="148"/>
        <v>MC</v>
      </c>
      <c r="P270" s="8">
        <f t="shared" ca="1" si="148"/>
        <v>9000</v>
      </c>
      <c r="Q270" s="8">
        <f t="shared" ca="1" si="149"/>
        <v>375</v>
      </c>
      <c r="R270" s="8" t="str">
        <f t="shared" ca="1" si="149"/>
        <v>MC</v>
      </c>
      <c r="S270" s="8" t="str">
        <f t="shared" ca="1" si="149"/>
        <v>MC</v>
      </c>
      <c r="T270" s="8" t="str">
        <f t="shared" ca="1" si="149"/>
        <v>MC</v>
      </c>
      <c r="U270" s="8" t="str">
        <f t="shared" ca="1" si="149"/>
        <v>MC</v>
      </c>
      <c r="V270" s="8" t="str">
        <f t="shared" ca="1" si="149"/>
        <v>MC</v>
      </c>
      <c r="W270" s="8" t="str">
        <f t="shared" ca="1" si="149"/>
        <v>MC</v>
      </c>
      <c r="X270" s="8" t="str">
        <f t="shared" ca="1" si="149"/>
        <v>MC</v>
      </c>
      <c r="Y270" s="8" t="str">
        <f t="shared" ca="1" si="149"/>
        <v>MC</v>
      </c>
      <c r="Z270" s="8" t="str">
        <f t="shared" ca="1" si="149"/>
        <v>MC</v>
      </c>
      <c r="AA270" s="8" t="str">
        <f t="shared" ca="1" si="150"/>
        <v>MC</v>
      </c>
      <c r="AB270" s="8" t="str">
        <f t="shared" ca="1" si="150"/>
        <v>MC</v>
      </c>
      <c r="AC270" s="8" t="str">
        <f t="shared" ca="1" si="150"/>
        <v>MC</v>
      </c>
      <c r="AD270" s="8" t="str">
        <f t="shared" ca="1" si="150"/>
        <v>MC</v>
      </c>
      <c r="AE270" s="8" t="str">
        <f t="shared" ca="1" si="150"/>
        <v>MC</v>
      </c>
      <c r="AF270" s="8">
        <f t="shared" ca="1" si="150"/>
        <v>1250</v>
      </c>
      <c r="AG270" s="8" t="str">
        <f t="shared" ca="1" si="150"/>
        <v>MC</v>
      </c>
      <c r="AH270" s="8">
        <f t="shared" ca="1" si="150"/>
        <v>1500</v>
      </c>
      <c r="AI270" s="8">
        <f t="shared" ca="1" si="150"/>
        <v>1125</v>
      </c>
    </row>
    <row r="271" spans="1:35" x14ac:dyDescent="0.35">
      <c r="A271" s="5" t="str">
        <f>A270</f>
        <v>sahel</v>
      </c>
      <c r="B271" s="5" t="str">
        <f>B270</f>
        <v>marche_sebba</v>
      </c>
      <c r="C271" s="11" t="str">
        <f t="shared" ref="C271:C276" si="151">C255</f>
        <v>BNA_juil23!</v>
      </c>
      <c r="D271" s="5" t="str">
        <f t="shared" ref="D271:D276" si="152">_xlfn.CONCAT(B271:C271)</f>
        <v>marche_sebbaBNA_juil23!</v>
      </c>
      <c r="E271" s="11">
        <f t="shared" ref="E271:E276" si="153">EDATE(E270,1)</f>
        <v>45108</v>
      </c>
      <c r="G271" s="8" t="str">
        <f t="shared" ca="1" si="148"/>
        <v>-</v>
      </c>
      <c r="H271" s="8" t="str">
        <f t="shared" ca="1" si="148"/>
        <v>-</v>
      </c>
      <c r="I271" s="8" t="str">
        <f t="shared" ca="1" si="148"/>
        <v>-</v>
      </c>
      <c r="J271" s="8" t="str">
        <f t="shared" ca="1" si="148"/>
        <v>-</v>
      </c>
      <c r="K271" s="8" t="str">
        <f t="shared" ca="1" si="148"/>
        <v>-</v>
      </c>
      <c r="L271" s="8" t="str">
        <f t="shared" ca="1" si="148"/>
        <v>-</v>
      </c>
      <c r="M271" s="8" t="str">
        <f t="shared" ca="1" si="148"/>
        <v>-</v>
      </c>
      <c r="N271" s="8" t="str">
        <f t="shared" ca="1" si="148"/>
        <v>-</v>
      </c>
      <c r="O271" s="8" t="str">
        <f t="shared" ca="1" si="148"/>
        <v>-</v>
      </c>
      <c r="P271" s="8" t="str">
        <f t="shared" ca="1" si="148"/>
        <v>-</v>
      </c>
      <c r="Q271" s="8" t="str">
        <f t="shared" ca="1" si="149"/>
        <v>-</v>
      </c>
      <c r="R271" s="8" t="str">
        <f t="shared" ca="1" si="149"/>
        <v>-</v>
      </c>
      <c r="S271" s="8" t="str">
        <f t="shared" ca="1" si="149"/>
        <v>-</v>
      </c>
      <c r="T271" s="8" t="str">
        <f t="shared" ca="1" si="149"/>
        <v>-</v>
      </c>
      <c r="U271" s="8" t="str">
        <f t="shared" ca="1" si="149"/>
        <v>-</v>
      </c>
      <c r="V271" s="8" t="str">
        <f t="shared" ca="1" si="149"/>
        <v>-</v>
      </c>
      <c r="W271" s="8" t="str">
        <f t="shared" ca="1" si="149"/>
        <v>-</v>
      </c>
      <c r="X271" s="8" t="str">
        <f t="shared" ca="1" si="149"/>
        <v>-</v>
      </c>
      <c r="Y271" s="8" t="str">
        <f t="shared" ca="1" si="149"/>
        <v>-</v>
      </c>
      <c r="Z271" s="8" t="str">
        <f t="shared" ca="1" si="149"/>
        <v>-</v>
      </c>
      <c r="AA271" s="8" t="str">
        <f t="shared" ca="1" si="150"/>
        <v>-</v>
      </c>
      <c r="AB271" s="8" t="str">
        <f t="shared" ca="1" si="150"/>
        <v>-</v>
      </c>
      <c r="AC271" s="8" t="str">
        <f t="shared" ca="1" si="150"/>
        <v>-</v>
      </c>
      <c r="AD271" s="8" t="str">
        <f t="shared" ca="1" si="150"/>
        <v>-</v>
      </c>
      <c r="AE271" s="8" t="str">
        <f t="shared" ca="1" si="150"/>
        <v>-</v>
      </c>
      <c r="AF271" s="8" t="str">
        <f t="shared" ca="1" si="150"/>
        <v>-</v>
      </c>
      <c r="AG271" s="8" t="str">
        <f t="shared" ca="1" si="150"/>
        <v>-</v>
      </c>
      <c r="AH271" s="8" t="str">
        <f t="shared" ca="1" si="150"/>
        <v>-</v>
      </c>
      <c r="AI271" s="8" t="str">
        <f t="shared" ca="1" si="150"/>
        <v>-</v>
      </c>
    </row>
    <row r="272" spans="1:35" x14ac:dyDescent="0.35">
      <c r="A272" s="5" t="str">
        <f t="shared" ref="A272:A276" si="154">A271</f>
        <v>sahel</v>
      </c>
      <c r="B272" s="5" t="str">
        <f t="shared" ref="B272:B276" si="155">B271</f>
        <v>marche_sebba</v>
      </c>
      <c r="C272" s="11" t="str">
        <f t="shared" si="151"/>
        <v>BNA_aout23!</v>
      </c>
      <c r="D272" s="5" t="str">
        <f t="shared" si="152"/>
        <v>marche_sebbaBNA_aout23!</v>
      </c>
      <c r="E272" s="11">
        <f t="shared" si="153"/>
        <v>45139</v>
      </c>
      <c r="G272" s="8">
        <f t="shared" ca="1" si="148"/>
        <v>3250</v>
      </c>
      <c r="H272" s="8">
        <f t="shared" ca="1" si="148"/>
        <v>1875</v>
      </c>
      <c r="I272" s="8">
        <f t="shared" ca="1" si="148"/>
        <v>2125</v>
      </c>
      <c r="J272" s="8" t="str">
        <f t="shared" ca="1" si="148"/>
        <v>MC</v>
      </c>
      <c r="K272" s="8" t="str">
        <f t="shared" ca="1" si="148"/>
        <v>MC</v>
      </c>
      <c r="L272" s="8" t="str">
        <f t="shared" ca="1" si="148"/>
        <v>MC</v>
      </c>
      <c r="M272" s="8" t="str">
        <f t="shared" ca="1" si="148"/>
        <v>MC</v>
      </c>
      <c r="N272" s="8" t="str">
        <f t="shared" ca="1" si="148"/>
        <v>MC</v>
      </c>
      <c r="O272" s="8" t="str">
        <f t="shared" ca="1" si="148"/>
        <v>MC</v>
      </c>
      <c r="P272" s="8">
        <f t="shared" ca="1" si="148"/>
        <v>8250</v>
      </c>
      <c r="Q272" s="8" t="str">
        <f t="shared" ca="1" si="149"/>
        <v>MC</v>
      </c>
      <c r="R272" s="8" t="str">
        <f t="shared" ca="1" si="149"/>
        <v>MC</v>
      </c>
      <c r="S272" s="8" t="str">
        <f t="shared" ca="1" si="149"/>
        <v>MC</v>
      </c>
      <c r="T272" s="8" t="str">
        <f t="shared" ca="1" si="149"/>
        <v>MC</v>
      </c>
      <c r="U272" s="8" t="str">
        <f t="shared" ca="1" si="149"/>
        <v>MC</v>
      </c>
      <c r="V272" s="8" t="str">
        <f t="shared" ca="1" si="149"/>
        <v>MC</v>
      </c>
      <c r="W272" s="8" t="str">
        <f t="shared" ca="1" si="149"/>
        <v>MC</v>
      </c>
      <c r="X272" s="8" t="str">
        <f t="shared" ca="1" si="149"/>
        <v>MC</v>
      </c>
      <c r="Y272" s="8" t="str">
        <f t="shared" ca="1" si="149"/>
        <v>MC</v>
      </c>
      <c r="Z272" s="8" t="str">
        <f t="shared" ca="1" si="149"/>
        <v>MC</v>
      </c>
      <c r="AA272" s="8" t="str">
        <f t="shared" ca="1" si="150"/>
        <v>MC</v>
      </c>
      <c r="AB272" s="8" t="str">
        <f t="shared" ca="1" si="150"/>
        <v>MC</v>
      </c>
      <c r="AC272" s="8" t="str">
        <f t="shared" ca="1" si="150"/>
        <v>MC</v>
      </c>
      <c r="AD272" s="8" t="str">
        <f t="shared" ca="1" si="150"/>
        <v>MC</v>
      </c>
      <c r="AE272" s="8" t="str">
        <f t="shared" ca="1" si="150"/>
        <v>MC</v>
      </c>
      <c r="AF272" s="8">
        <f t="shared" ca="1" si="150"/>
        <v>1250</v>
      </c>
      <c r="AG272" s="8" t="str">
        <f t="shared" ca="1" si="150"/>
        <v>MC</v>
      </c>
      <c r="AH272" s="8" t="str">
        <f t="shared" ca="1" si="150"/>
        <v>MC</v>
      </c>
      <c r="AI272" s="8" t="str">
        <f t="shared" ca="1" si="150"/>
        <v>MC</v>
      </c>
    </row>
    <row r="273" spans="1:35" x14ac:dyDescent="0.35">
      <c r="A273" s="5" t="str">
        <f t="shared" si="154"/>
        <v>sahel</v>
      </c>
      <c r="B273" s="5" t="str">
        <f t="shared" si="155"/>
        <v>marche_sebba</v>
      </c>
      <c r="C273" s="11" t="str">
        <f t="shared" si="151"/>
        <v>BNA_sept23!</v>
      </c>
      <c r="D273" s="5" t="str">
        <f t="shared" si="152"/>
        <v>marche_sebbaBNA_sept23!</v>
      </c>
      <c r="E273" s="11">
        <f t="shared" si="153"/>
        <v>45170</v>
      </c>
      <c r="G273" s="8" t="str">
        <f t="shared" ca="1" si="148"/>
        <v/>
      </c>
      <c r="H273" s="8" t="str">
        <f t="shared" ca="1" si="148"/>
        <v/>
      </c>
      <c r="I273" s="8" t="str">
        <f t="shared" ca="1" si="148"/>
        <v/>
      </c>
      <c r="J273" s="8" t="str">
        <f t="shared" ca="1" si="148"/>
        <v/>
      </c>
      <c r="K273" s="8" t="str">
        <f t="shared" ca="1" si="148"/>
        <v/>
      </c>
      <c r="L273" s="8" t="str">
        <f t="shared" ca="1" si="148"/>
        <v/>
      </c>
      <c r="M273" s="8" t="str">
        <f t="shared" ca="1" si="148"/>
        <v/>
      </c>
      <c r="N273" s="8" t="str">
        <f t="shared" ca="1" si="148"/>
        <v/>
      </c>
      <c r="O273" s="8" t="str">
        <f t="shared" ca="1" si="148"/>
        <v/>
      </c>
      <c r="P273" s="8" t="str">
        <f t="shared" ca="1" si="148"/>
        <v/>
      </c>
      <c r="Q273" s="8" t="str">
        <f t="shared" ca="1" si="149"/>
        <v/>
      </c>
      <c r="R273" s="8" t="str">
        <f t="shared" ca="1" si="149"/>
        <v/>
      </c>
      <c r="S273" s="8" t="str">
        <f t="shared" ca="1" si="149"/>
        <v/>
      </c>
      <c r="T273" s="8" t="str">
        <f t="shared" ca="1" si="149"/>
        <v/>
      </c>
      <c r="U273" s="8" t="str">
        <f t="shared" ca="1" si="149"/>
        <v/>
      </c>
      <c r="V273" s="8" t="str">
        <f t="shared" ca="1" si="149"/>
        <v/>
      </c>
      <c r="W273" s="8" t="str">
        <f t="shared" ca="1" si="149"/>
        <v/>
      </c>
      <c r="X273" s="8" t="str">
        <f t="shared" ca="1" si="149"/>
        <v/>
      </c>
      <c r="Y273" s="8" t="str">
        <f t="shared" ca="1" si="149"/>
        <v/>
      </c>
      <c r="Z273" s="8" t="str">
        <f t="shared" ca="1" si="149"/>
        <v/>
      </c>
      <c r="AA273" s="8" t="str">
        <f t="shared" ca="1" si="150"/>
        <v/>
      </c>
      <c r="AB273" s="8" t="str">
        <f t="shared" ca="1" si="150"/>
        <v/>
      </c>
      <c r="AC273" s="8" t="str">
        <f t="shared" ca="1" si="150"/>
        <v/>
      </c>
      <c r="AD273" s="8" t="str">
        <f t="shared" ca="1" si="150"/>
        <v/>
      </c>
      <c r="AE273" s="8" t="str">
        <f t="shared" ca="1" si="150"/>
        <v/>
      </c>
      <c r="AF273" s="8" t="str">
        <f t="shared" ca="1" si="150"/>
        <v/>
      </c>
      <c r="AG273" s="8" t="str">
        <f t="shared" ca="1" si="150"/>
        <v/>
      </c>
      <c r="AH273" s="8" t="str">
        <f t="shared" ca="1" si="150"/>
        <v/>
      </c>
      <c r="AI273" s="8" t="str">
        <f t="shared" ca="1" si="150"/>
        <v/>
      </c>
    </row>
    <row r="274" spans="1:35" x14ac:dyDescent="0.35">
      <c r="A274" s="5" t="str">
        <f t="shared" si="154"/>
        <v>sahel</v>
      </c>
      <c r="B274" s="5" t="str">
        <f t="shared" si="155"/>
        <v>marche_sebba</v>
      </c>
      <c r="C274" s="11" t="str">
        <f t="shared" si="151"/>
        <v>BNA_oct23!</v>
      </c>
      <c r="D274" s="5" t="str">
        <f t="shared" si="152"/>
        <v>marche_sebbaBNA_oct23!</v>
      </c>
      <c r="E274" s="11">
        <f t="shared" si="153"/>
        <v>45200</v>
      </c>
      <c r="G274" s="8" t="str">
        <f t="shared" ca="1" si="148"/>
        <v/>
      </c>
      <c r="H274" s="8" t="str">
        <f t="shared" ca="1" si="148"/>
        <v/>
      </c>
      <c r="I274" s="8" t="str">
        <f t="shared" ca="1" si="148"/>
        <v/>
      </c>
      <c r="J274" s="8" t="str">
        <f t="shared" ca="1" si="148"/>
        <v/>
      </c>
      <c r="K274" s="8" t="str">
        <f t="shared" ca="1" si="148"/>
        <v/>
      </c>
      <c r="L274" s="8" t="str">
        <f t="shared" ca="1" si="148"/>
        <v/>
      </c>
      <c r="M274" s="8" t="str">
        <f t="shared" ca="1" si="148"/>
        <v/>
      </c>
      <c r="N274" s="8" t="str">
        <f t="shared" ca="1" si="148"/>
        <v/>
      </c>
      <c r="O274" s="8" t="str">
        <f t="shared" ca="1" si="148"/>
        <v/>
      </c>
      <c r="P274" s="8" t="str">
        <f t="shared" ca="1" si="148"/>
        <v/>
      </c>
      <c r="Q274" s="8" t="str">
        <f t="shared" ca="1" si="149"/>
        <v/>
      </c>
      <c r="R274" s="8" t="str">
        <f t="shared" ca="1" si="149"/>
        <v/>
      </c>
      <c r="S274" s="8" t="str">
        <f t="shared" ca="1" si="149"/>
        <v/>
      </c>
      <c r="T274" s="8" t="str">
        <f t="shared" ca="1" si="149"/>
        <v/>
      </c>
      <c r="U274" s="8" t="str">
        <f t="shared" ca="1" si="149"/>
        <v/>
      </c>
      <c r="V274" s="8" t="str">
        <f t="shared" ca="1" si="149"/>
        <v/>
      </c>
      <c r="W274" s="8" t="str">
        <f t="shared" ca="1" si="149"/>
        <v/>
      </c>
      <c r="X274" s="8" t="str">
        <f t="shared" ca="1" si="149"/>
        <v/>
      </c>
      <c r="Y274" s="8" t="str">
        <f t="shared" ca="1" si="149"/>
        <v/>
      </c>
      <c r="Z274" s="8" t="str">
        <f t="shared" ca="1" si="149"/>
        <v/>
      </c>
      <c r="AA274" s="8" t="str">
        <f t="shared" ca="1" si="150"/>
        <v/>
      </c>
      <c r="AB274" s="8" t="str">
        <f t="shared" ca="1" si="150"/>
        <v/>
      </c>
      <c r="AC274" s="8" t="str">
        <f t="shared" ca="1" si="150"/>
        <v/>
      </c>
      <c r="AD274" s="8" t="str">
        <f t="shared" ca="1" si="150"/>
        <v/>
      </c>
      <c r="AE274" s="8" t="str">
        <f t="shared" ca="1" si="150"/>
        <v/>
      </c>
      <c r="AF274" s="8" t="str">
        <f t="shared" ca="1" si="150"/>
        <v/>
      </c>
      <c r="AG274" s="8" t="str">
        <f t="shared" ca="1" si="150"/>
        <v/>
      </c>
      <c r="AH274" s="8" t="str">
        <f t="shared" ca="1" si="150"/>
        <v/>
      </c>
      <c r="AI274" s="8" t="str">
        <f t="shared" ca="1" si="150"/>
        <v/>
      </c>
    </row>
    <row r="275" spans="1:35" x14ac:dyDescent="0.35">
      <c r="A275" s="5" t="str">
        <f t="shared" si="154"/>
        <v>sahel</v>
      </c>
      <c r="B275" s="5" t="str">
        <f t="shared" si="155"/>
        <v>marche_sebba</v>
      </c>
      <c r="C275" s="11" t="str">
        <f t="shared" si="151"/>
        <v>BNA_nov23!</v>
      </c>
      <c r="D275" s="5" t="str">
        <f t="shared" si="152"/>
        <v>marche_sebbaBNA_nov23!</v>
      </c>
      <c r="E275" s="11">
        <f t="shared" si="153"/>
        <v>45231</v>
      </c>
      <c r="G275" s="8" t="str">
        <f t="shared" ca="1" si="148"/>
        <v/>
      </c>
      <c r="H275" s="8" t="str">
        <f t="shared" ca="1" si="148"/>
        <v/>
      </c>
      <c r="I275" s="8" t="str">
        <f t="shared" ca="1" si="148"/>
        <v/>
      </c>
      <c r="J275" s="8" t="str">
        <f t="shared" ca="1" si="148"/>
        <v/>
      </c>
      <c r="K275" s="8" t="str">
        <f t="shared" ca="1" si="148"/>
        <v/>
      </c>
      <c r="L275" s="8" t="str">
        <f t="shared" ca="1" si="148"/>
        <v/>
      </c>
      <c r="M275" s="8" t="str">
        <f t="shared" ca="1" si="148"/>
        <v/>
      </c>
      <c r="N275" s="8" t="str">
        <f t="shared" ca="1" si="148"/>
        <v/>
      </c>
      <c r="O275" s="8" t="str">
        <f t="shared" ca="1" si="148"/>
        <v/>
      </c>
      <c r="P275" s="8" t="str">
        <f t="shared" ca="1" si="148"/>
        <v/>
      </c>
      <c r="Q275" s="8" t="str">
        <f t="shared" ca="1" si="149"/>
        <v/>
      </c>
      <c r="R275" s="8" t="str">
        <f t="shared" ca="1" si="149"/>
        <v/>
      </c>
      <c r="S275" s="8" t="str">
        <f t="shared" ca="1" si="149"/>
        <v/>
      </c>
      <c r="T275" s="8" t="str">
        <f t="shared" ca="1" si="149"/>
        <v/>
      </c>
      <c r="U275" s="8" t="str">
        <f t="shared" ca="1" si="149"/>
        <v/>
      </c>
      <c r="V275" s="8" t="str">
        <f t="shared" ca="1" si="149"/>
        <v/>
      </c>
      <c r="W275" s="8" t="str">
        <f t="shared" ca="1" si="149"/>
        <v/>
      </c>
      <c r="X275" s="8" t="str">
        <f t="shared" ca="1" si="149"/>
        <v/>
      </c>
      <c r="Y275" s="8" t="str">
        <f t="shared" ca="1" si="149"/>
        <v/>
      </c>
      <c r="Z275" s="8" t="str">
        <f t="shared" ca="1" si="149"/>
        <v/>
      </c>
      <c r="AA275" s="8" t="str">
        <f t="shared" ca="1" si="150"/>
        <v/>
      </c>
      <c r="AB275" s="8" t="str">
        <f t="shared" ca="1" si="150"/>
        <v/>
      </c>
      <c r="AC275" s="8" t="str">
        <f t="shared" ca="1" si="150"/>
        <v/>
      </c>
      <c r="AD275" s="8" t="str">
        <f t="shared" ca="1" si="150"/>
        <v/>
      </c>
      <c r="AE275" s="8" t="str">
        <f t="shared" ca="1" si="150"/>
        <v/>
      </c>
      <c r="AF275" s="8" t="str">
        <f t="shared" ca="1" si="150"/>
        <v/>
      </c>
      <c r="AG275" s="8" t="str">
        <f t="shared" ca="1" si="150"/>
        <v/>
      </c>
      <c r="AH275" s="8" t="str">
        <f t="shared" ca="1" si="150"/>
        <v/>
      </c>
      <c r="AI275" s="8" t="str">
        <f t="shared" ca="1" si="150"/>
        <v/>
      </c>
    </row>
    <row r="276" spans="1:35" x14ac:dyDescent="0.35">
      <c r="A276" s="5" t="str">
        <f t="shared" si="154"/>
        <v>sahel</v>
      </c>
      <c r="B276" s="5" t="str">
        <f t="shared" si="155"/>
        <v>marche_sebba</v>
      </c>
      <c r="C276" s="11" t="str">
        <f t="shared" si="151"/>
        <v>BNA_dec23!</v>
      </c>
      <c r="D276" s="5" t="str">
        <f t="shared" si="152"/>
        <v>marche_sebbaBNA_dec23!</v>
      </c>
      <c r="E276" s="11">
        <f t="shared" si="153"/>
        <v>45261</v>
      </c>
      <c r="G276" s="8" t="str">
        <f t="shared" ca="1" si="148"/>
        <v/>
      </c>
      <c r="H276" s="8" t="str">
        <f t="shared" ca="1" si="148"/>
        <v/>
      </c>
      <c r="I276" s="8" t="str">
        <f t="shared" ca="1" si="148"/>
        <v/>
      </c>
      <c r="J276" s="8" t="str">
        <f t="shared" ca="1" si="148"/>
        <v/>
      </c>
      <c r="K276" s="8" t="str">
        <f t="shared" ca="1" si="148"/>
        <v/>
      </c>
      <c r="L276" s="8" t="str">
        <f t="shared" ca="1" si="148"/>
        <v/>
      </c>
      <c r="M276" s="8" t="str">
        <f t="shared" ca="1" si="148"/>
        <v/>
      </c>
      <c r="N276" s="8" t="str">
        <f t="shared" ca="1" si="148"/>
        <v/>
      </c>
      <c r="O276" s="8" t="str">
        <f t="shared" ca="1" si="148"/>
        <v/>
      </c>
      <c r="P276" s="8" t="str">
        <f t="shared" ca="1" si="148"/>
        <v/>
      </c>
      <c r="Q276" s="8" t="str">
        <f t="shared" ca="1" si="149"/>
        <v/>
      </c>
      <c r="R276" s="8" t="str">
        <f t="shared" ca="1" si="149"/>
        <v/>
      </c>
      <c r="S276" s="8" t="str">
        <f t="shared" ca="1" si="149"/>
        <v/>
      </c>
      <c r="T276" s="8" t="str">
        <f t="shared" ca="1" si="149"/>
        <v/>
      </c>
      <c r="U276" s="8" t="str">
        <f t="shared" ca="1" si="149"/>
        <v/>
      </c>
      <c r="V276" s="8" t="str">
        <f t="shared" ca="1" si="149"/>
        <v/>
      </c>
      <c r="W276" s="8" t="str">
        <f t="shared" ca="1" si="149"/>
        <v/>
      </c>
      <c r="X276" s="8" t="str">
        <f t="shared" ca="1" si="149"/>
        <v/>
      </c>
      <c r="Y276" s="8" t="str">
        <f t="shared" ca="1" si="149"/>
        <v/>
      </c>
      <c r="Z276" s="8" t="str">
        <f t="shared" ca="1" si="149"/>
        <v/>
      </c>
      <c r="AA276" s="8" t="str">
        <f t="shared" ca="1" si="150"/>
        <v/>
      </c>
      <c r="AB276" s="8" t="str">
        <f t="shared" ca="1" si="150"/>
        <v/>
      </c>
      <c r="AC276" s="8" t="str">
        <f t="shared" ca="1" si="150"/>
        <v/>
      </c>
      <c r="AD276" s="8" t="str">
        <f t="shared" ca="1" si="150"/>
        <v/>
      </c>
      <c r="AE276" s="8" t="str">
        <f t="shared" ca="1" si="150"/>
        <v/>
      </c>
      <c r="AF276" s="8" t="str">
        <f t="shared" ca="1" si="150"/>
        <v/>
      </c>
      <c r="AG276" s="8" t="str">
        <f t="shared" ca="1" si="150"/>
        <v/>
      </c>
      <c r="AH276" s="8" t="str">
        <f t="shared" ca="1" si="150"/>
        <v/>
      </c>
      <c r="AI276" s="8" t="str">
        <f t="shared" ca="1" si="150"/>
        <v/>
      </c>
    </row>
    <row r="277" spans="1:35" x14ac:dyDescent="0.35">
      <c r="D277" s="5" t="str">
        <f t="shared" si="116"/>
        <v/>
      </c>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x14ac:dyDescent="0.35">
      <c r="D278" s="5" t="str">
        <f t="shared" si="116"/>
        <v/>
      </c>
      <c r="E278" s="5" t="s">
        <v>107</v>
      </c>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x14ac:dyDescent="0.35">
      <c r="A279" s="5" t="s">
        <v>108</v>
      </c>
      <c r="B279" s="5" t="s">
        <v>109</v>
      </c>
      <c r="C279" s="11" t="str">
        <f t="shared" ref="C279:C286" si="156">C263</f>
        <v>BNA_nov22!</v>
      </c>
      <c r="D279" s="5" t="str">
        <f t="shared" si="116"/>
        <v>marche_gaouaBNA_nov22!</v>
      </c>
      <c r="E279" s="11">
        <f t="shared" ref="E279:E286" si="157">E263</f>
        <v>44866</v>
      </c>
      <c r="G279" s="8" t="str">
        <f t="shared" ref="G279:P292" ca="1" si="158">IFERROR(VLOOKUP($B279,INDIRECT($C279&amp;$A$1),MATCH(G$4,INDIRECT($C279&amp;"$B$7:$BZ$7"),0),FALSE),"")</f>
        <v>-</v>
      </c>
      <c r="H279" s="8" t="str">
        <f t="shared" ca="1" si="158"/>
        <v>-</v>
      </c>
      <c r="I279" s="8" t="str">
        <f t="shared" ca="1" si="158"/>
        <v>-</v>
      </c>
      <c r="J279" s="8" t="str">
        <f t="shared" ca="1" si="158"/>
        <v>-</v>
      </c>
      <c r="K279" s="8" t="str">
        <f t="shared" ca="1" si="158"/>
        <v>-</v>
      </c>
      <c r="L279" s="8" t="str">
        <f t="shared" ca="1" si="158"/>
        <v>-</v>
      </c>
      <c r="M279" s="8" t="str">
        <f t="shared" ca="1" si="158"/>
        <v>-</v>
      </c>
      <c r="N279" s="8" t="str">
        <f t="shared" ca="1" si="158"/>
        <v>-</v>
      </c>
      <c r="O279" s="8" t="str">
        <f t="shared" ca="1" si="158"/>
        <v>-</v>
      </c>
      <c r="P279" s="8" t="str">
        <f t="shared" ca="1" si="158"/>
        <v>-</v>
      </c>
      <c r="Q279" s="8" t="str">
        <f t="shared" ref="Q279:Z292" ca="1" si="159">IFERROR(VLOOKUP($B279,INDIRECT($C279&amp;$A$1),MATCH(Q$4,INDIRECT($C279&amp;"$B$7:$BZ$7"),0),FALSE),"")</f>
        <v>-</v>
      </c>
      <c r="R279" s="8" t="str">
        <f t="shared" ca="1" si="159"/>
        <v>-</v>
      </c>
      <c r="S279" s="8" t="str">
        <f t="shared" ca="1" si="159"/>
        <v>-</v>
      </c>
      <c r="T279" s="8" t="str">
        <f t="shared" ca="1" si="159"/>
        <v>-</v>
      </c>
      <c r="U279" s="8" t="str">
        <f t="shared" ca="1" si="159"/>
        <v>-</v>
      </c>
      <c r="V279" s="8" t="str">
        <f t="shared" ca="1" si="159"/>
        <v>-</v>
      </c>
      <c r="W279" s="8" t="str">
        <f t="shared" ca="1" si="159"/>
        <v>-</v>
      </c>
      <c r="X279" s="8" t="str">
        <f t="shared" ca="1" si="159"/>
        <v>-</v>
      </c>
      <c r="Y279" s="8" t="str">
        <f t="shared" ca="1" si="159"/>
        <v>-</v>
      </c>
      <c r="Z279" s="8" t="str">
        <f t="shared" ca="1" si="159"/>
        <v>-</v>
      </c>
      <c r="AA279" s="8" t="str">
        <f t="shared" ref="AA279:AI292" ca="1" si="160">IFERROR(VLOOKUP($B279,INDIRECT($C279&amp;$A$1),MATCH(AA$4,INDIRECT($C279&amp;"$B$7:$BZ$7"),0),FALSE),"")</f>
        <v>-</v>
      </c>
      <c r="AB279" s="8" t="str">
        <f t="shared" ca="1" si="160"/>
        <v>-</v>
      </c>
      <c r="AC279" s="8" t="str">
        <f t="shared" ca="1" si="160"/>
        <v>-</v>
      </c>
      <c r="AD279" s="8" t="str">
        <f t="shared" ca="1" si="160"/>
        <v>-</v>
      </c>
      <c r="AE279" s="8" t="str">
        <f t="shared" ca="1" si="160"/>
        <v>-</v>
      </c>
      <c r="AF279" s="8" t="str">
        <f t="shared" ca="1" si="160"/>
        <v>-</v>
      </c>
      <c r="AG279" s="8" t="str">
        <f t="shared" ca="1" si="160"/>
        <v>-</v>
      </c>
      <c r="AH279" s="8" t="str">
        <f t="shared" ca="1" si="160"/>
        <v>-</v>
      </c>
      <c r="AI279" s="8" t="str">
        <f t="shared" ca="1" si="160"/>
        <v>-</v>
      </c>
    </row>
    <row r="280" spans="1:35" x14ac:dyDescent="0.35">
      <c r="A280" s="5" t="s">
        <v>108</v>
      </c>
      <c r="B280" s="5" t="s">
        <v>109</v>
      </c>
      <c r="C280" s="11" t="str">
        <f t="shared" si="156"/>
        <v>BNA_dec22!</v>
      </c>
      <c r="D280" s="5" t="str">
        <f t="shared" si="116"/>
        <v>marche_gaouaBNA_dec22!</v>
      </c>
      <c r="E280" s="11">
        <f t="shared" si="157"/>
        <v>44896</v>
      </c>
      <c r="G280" s="8" t="str">
        <f t="shared" ca="1" si="158"/>
        <v>-</v>
      </c>
      <c r="H280" s="8" t="str">
        <f t="shared" ca="1" si="158"/>
        <v>-</v>
      </c>
      <c r="I280" s="8" t="str">
        <f t="shared" ca="1" si="158"/>
        <v>-</v>
      </c>
      <c r="J280" s="8" t="str">
        <f t="shared" ca="1" si="158"/>
        <v>-</v>
      </c>
      <c r="K280" s="8" t="str">
        <f t="shared" ca="1" si="158"/>
        <v>-</v>
      </c>
      <c r="L280" s="8" t="str">
        <f t="shared" ca="1" si="158"/>
        <v>-</v>
      </c>
      <c r="M280" s="8" t="str">
        <f t="shared" ca="1" si="158"/>
        <v>-</v>
      </c>
      <c r="N280" s="8" t="str">
        <f t="shared" ca="1" si="158"/>
        <v>-</v>
      </c>
      <c r="O280" s="8" t="str">
        <f t="shared" ca="1" si="158"/>
        <v>-</v>
      </c>
      <c r="P280" s="8" t="str">
        <f t="shared" ca="1" si="158"/>
        <v>-</v>
      </c>
      <c r="Q280" s="8" t="str">
        <f t="shared" ca="1" si="159"/>
        <v>-</v>
      </c>
      <c r="R280" s="8" t="str">
        <f t="shared" ca="1" si="159"/>
        <v>-</v>
      </c>
      <c r="S280" s="8" t="str">
        <f t="shared" ca="1" si="159"/>
        <v>-</v>
      </c>
      <c r="T280" s="8" t="str">
        <f t="shared" ca="1" si="159"/>
        <v>-</v>
      </c>
      <c r="U280" s="8" t="str">
        <f t="shared" ca="1" si="159"/>
        <v>-</v>
      </c>
      <c r="V280" s="8" t="str">
        <f t="shared" ca="1" si="159"/>
        <v>-</v>
      </c>
      <c r="W280" s="8" t="str">
        <f t="shared" ca="1" si="159"/>
        <v>-</v>
      </c>
      <c r="X280" s="8" t="str">
        <f t="shared" ca="1" si="159"/>
        <v>-</v>
      </c>
      <c r="Y280" s="8" t="str">
        <f t="shared" ca="1" si="159"/>
        <v>-</v>
      </c>
      <c r="Z280" s="8" t="str">
        <f t="shared" ca="1" si="159"/>
        <v>-</v>
      </c>
      <c r="AA280" s="8" t="str">
        <f t="shared" ca="1" si="160"/>
        <v>-</v>
      </c>
      <c r="AB280" s="8" t="str">
        <f t="shared" ca="1" si="160"/>
        <v>-</v>
      </c>
      <c r="AC280" s="8" t="str">
        <f t="shared" ca="1" si="160"/>
        <v>-</v>
      </c>
      <c r="AD280" s="8" t="str">
        <f t="shared" ca="1" si="160"/>
        <v>-</v>
      </c>
      <c r="AE280" s="8" t="str">
        <f t="shared" ca="1" si="160"/>
        <v>-</v>
      </c>
      <c r="AF280" s="8" t="str">
        <f t="shared" ca="1" si="160"/>
        <v>-</v>
      </c>
      <c r="AG280" s="8" t="str">
        <f t="shared" ca="1" si="160"/>
        <v>-</v>
      </c>
      <c r="AH280" s="8" t="str">
        <f t="shared" ca="1" si="160"/>
        <v>-</v>
      </c>
      <c r="AI280" s="8" t="str">
        <f t="shared" ca="1" si="160"/>
        <v>-</v>
      </c>
    </row>
    <row r="281" spans="1:35" x14ac:dyDescent="0.35">
      <c r="A281" s="5" t="s">
        <v>108</v>
      </c>
      <c r="B281" s="5" t="s">
        <v>109</v>
      </c>
      <c r="C281" s="11" t="str">
        <f t="shared" si="156"/>
        <v>BNA_jan23!</v>
      </c>
      <c r="D281" s="5" t="str">
        <f t="shared" si="116"/>
        <v>marche_gaouaBNA_jan23!</v>
      </c>
      <c r="E281" s="11">
        <f t="shared" si="157"/>
        <v>44927</v>
      </c>
      <c r="G281" s="8" t="str">
        <f t="shared" ca="1" si="158"/>
        <v>MC</v>
      </c>
      <c r="H281" s="8" t="str">
        <f t="shared" ca="1" si="158"/>
        <v>MC</v>
      </c>
      <c r="I281" s="8" t="str">
        <f t="shared" ca="1" si="158"/>
        <v>MC</v>
      </c>
      <c r="J281" s="8">
        <f t="shared" ca="1" si="158"/>
        <v>500</v>
      </c>
      <c r="K281" s="8">
        <f t="shared" ca="1" si="158"/>
        <v>282.5</v>
      </c>
      <c r="L281" s="8">
        <f t="shared" ca="1" si="158"/>
        <v>5000</v>
      </c>
      <c r="M281" s="8" t="str">
        <f t="shared" ca="1" si="158"/>
        <v>MC</v>
      </c>
      <c r="N281" s="8">
        <f t="shared" ca="1" si="158"/>
        <v>1000</v>
      </c>
      <c r="O281" s="8">
        <f t="shared" ca="1" si="158"/>
        <v>2500</v>
      </c>
      <c r="P281" s="8">
        <f t="shared" ca="1" si="158"/>
        <v>6500</v>
      </c>
      <c r="Q281" s="8">
        <f t="shared" ca="1" si="159"/>
        <v>100</v>
      </c>
      <c r="R281" s="8" t="str">
        <f t="shared" ca="1" si="159"/>
        <v>MC</v>
      </c>
      <c r="S281" s="8">
        <f t="shared" ca="1" si="159"/>
        <v>15750</v>
      </c>
      <c r="T281" s="8">
        <f t="shared" ca="1" si="159"/>
        <v>22500</v>
      </c>
      <c r="U281" s="8">
        <f t="shared" ca="1" si="159"/>
        <v>7500</v>
      </c>
      <c r="V281" s="8">
        <f t="shared" ca="1" si="159"/>
        <v>6500</v>
      </c>
      <c r="W281" s="8">
        <f t="shared" ca="1" si="159"/>
        <v>500</v>
      </c>
      <c r="X281" s="8">
        <f t="shared" ca="1" si="159"/>
        <v>200</v>
      </c>
      <c r="Y281" s="8" t="str">
        <f t="shared" ca="1" si="159"/>
        <v>MC</v>
      </c>
      <c r="Z281" s="8">
        <f t="shared" ca="1" si="159"/>
        <v>1500</v>
      </c>
      <c r="AA281" s="8">
        <f t="shared" ca="1" si="160"/>
        <v>2000</v>
      </c>
      <c r="AB281" s="8" t="str">
        <f t="shared" ca="1" si="160"/>
        <v>MC</v>
      </c>
      <c r="AC281" s="8" t="str">
        <f t="shared" ca="1" si="160"/>
        <v>MC</v>
      </c>
      <c r="AD281" s="8" t="str">
        <f t="shared" ca="1" si="160"/>
        <v>MC</v>
      </c>
      <c r="AE281" s="8" t="str">
        <f t="shared" ca="1" si="160"/>
        <v>MC</v>
      </c>
      <c r="AF281" s="8" t="str">
        <f t="shared" ca="1" si="160"/>
        <v>MC</v>
      </c>
      <c r="AG281" s="8">
        <f t="shared" ca="1" si="160"/>
        <v>5000</v>
      </c>
      <c r="AH281" s="8" t="str">
        <f t="shared" ca="1" si="160"/>
        <v>MC</v>
      </c>
      <c r="AI281" s="8">
        <f t="shared" ca="1" si="160"/>
        <v>1000</v>
      </c>
    </row>
    <row r="282" spans="1:35" x14ac:dyDescent="0.35">
      <c r="A282" s="5" t="s">
        <v>108</v>
      </c>
      <c r="B282" s="5" t="s">
        <v>109</v>
      </c>
      <c r="C282" s="11" t="str">
        <f t="shared" si="156"/>
        <v>BNA_fev23!</v>
      </c>
      <c r="D282" s="5" t="str">
        <f t="shared" si="116"/>
        <v>marche_gaouaBNA_fev23!</v>
      </c>
      <c r="E282" s="11">
        <f t="shared" si="157"/>
        <v>44958</v>
      </c>
      <c r="G282" s="8" t="str">
        <f t="shared" ca="1" si="158"/>
        <v>MC</v>
      </c>
      <c r="H282" s="8" t="str">
        <f t="shared" ca="1" si="158"/>
        <v>MC</v>
      </c>
      <c r="I282" s="8" t="str">
        <f t="shared" ca="1" si="158"/>
        <v>MC</v>
      </c>
      <c r="J282" s="8">
        <f t="shared" ca="1" si="158"/>
        <v>500</v>
      </c>
      <c r="K282" s="8">
        <f t="shared" ca="1" si="158"/>
        <v>265</v>
      </c>
      <c r="L282" s="8">
        <f t="shared" ca="1" si="158"/>
        <v>5000</v>
      </c>
      <c r="M282" s="8" t="str">
        <f t="shared" ca="1" si="158"/>
        <v>MC</v>
      </c>
      <c r="N282" s="8">
        <f t="shared" ca="1" si="158"/>
        <v>1000</v>
      </c>
      <c r="O282" s="8">
        <f t="shared" ca="1" si="158"/>
        <v>2500</v>
      </c>
      <c r="P282" s="8">
        <f t="shared" ca="1" si="158"/>
        <v>6250</v>
      </c>
      <c r="Q282" s="8">
        <f t="shared" ca="1" si="159"/>
        <v>100</v>
      </c>
      <c r="R282" s="8" t="str">
        <f t="shared" ca="1" si="159"/>
        <v>MC</v>
      </c>
      <c r="S282" s="8">
        <f t="shared" ca="1" si="159"/>
        <v>16750</v>
      </c>
      <c r="T282" s="8">
        <f t="shared" ca="1" si="159"/>
        <v>23000</v>
      </c>
      <c r="U282" s="8">
        <f t="shared" ca="1" si="159"/>
        <v>8000</v>
      </c>
      <c r="V282" s="8">
        <f t="shared" ca="1" si="159"/>
        <v>7000</v>
      </c>
      <c r="W282" s="8">
        <f t="shared" ca="1" si="159"/>
        <v>500</v>
      </c>
      <c r="X282" s="8">
        <f t="shared" ca="1" si="159"/>
        <v>200</v>
      </c>
      <c r="Y282" s="8" t="str">
        <f t="shared" ca="1" si="159"/>
        <v>MC</v>
      </c>
      <c r="Z282" s="8">
        <f t="shared" ca="1" si="159"/>
        <v>1500</v>
      </c>
      <c r="AA282" s="8">
        <f t="shared" ca="1" si="160"/>
        <v>2000</v>
      </c>
      <c r="AB282" s="8" t="str">
        <f t="shared" ca="1" si="160"/>
        <v>MC</v>
      </c>
      <c r="AC282" s="8" t="str">
        <f t="shared" ca="1" si="160"/>
        <v>MC</v>
      </c>
      <c r="AD282" s="8" t="str">
        <f t="shared" ca="1" si="160"/>
        <v>MC</v>
      </c>
      <c r="AE282" s="8" t="str">
        <f t="shared" ca="1" si="160"/>
        <v>MC</v>
      </c>
      <c r="AF282" s="8" t="str">
        <f t="shared" ca="1" si="160"/>
        <v>MC</v>
      </c>
      <c r="AG282" s="8">
        <f t="shared" ca="1" si="160"/>
        <v>5000</v>
      </c>
      <c r="AH282" s="8" t="str">
        <f t="shared" ca="1" si="160"/>
        <v>MC</v>
      </c>
      <c r="AI282" s="8" t="str">
        <f t="shared" ca="1" si="160"/>
        <v>MC</v>
      </c>
    </row>
    <row r="283" spans="1:35" x14ac:dyDescent="0.35">
      <c r="A283" s="5" t="s">
        <v>108</v>
      </c>
      <c r="B283" s="5" t="s">
        <v>109</v>
      </c>
      <c r="C283" s="11" t="str">
        <f t="shared" si="156"/>
        <v>BNA_mar23!</v>
      </c>
      <c r="D283" s="5" t="str">
        <f t="shared" si="116"/>
        <v>marche_gaouaBNA_mar23!</v>
      </c>
      <c r="E283" s="11">
        <f t="shared" si="157"/>
        <v>44986</v>
      </c>
      <c r="G283" s="8" t="str">
        <f t="shared" ca="1" si="158"/>
        <v>-</v>
      </c>
      <c r="H283" s="8" t="str">
        <f t="shared" ca="1" si="158"/>
        <v>-</v>
      </c>
      <c r="I283" s="8" t="str">
        <f t="shared" ca="1" si="158"/>
        <v>-</v>
      </c>
      <c r="J283" s="8" t="str">
        <f t="shared" ca="1" si="158"/>
        <v>-</v>
      </c>
      <c r="K283" s="8" t="str">
        <f t="shared" ca="1" si="158"/>
        <v>-</v>
      </c>
      <c r="L283" s="8" t="str">
        <f t="shared" ca="1" si="158"/>
        <v>-</v>
      </c>
      <c r="M283" s="8" t="str">
        <f t="shared" ca="1" si="158"/>
        <v>-</v>
      </c>
      <c r="N283" s="8" t="str">
        <f t="shared" ca="1" si="158"/>
        <v>-</v>
      </c>
      <c r="O283" s="8" t="str">
        <f t="shared" ca="1" si="158"/>
        <v>-</v>
      </c>
      <c r="P283" s="8" t="str">
        <f t="shared" ca="1" si="158"/>
        <v>-</v>
      </c>
      <c r="Q283" s="8" t="str">
        <f t="shared" ca="1" si="159"/>
        <v>-</v>
      </c>
      <c r="R283" s="8" t="str">
        <f t="shared" ca="1" si="159"/>
        <v>-</v>
      </c>
      <c r="S283" s="8" t="str">
        <f t="shared" ca="1" si="159"/>
        <v>-</v>
      </c>
      <c r="T283" s="8" t="str">
        <f t="shared" ca="1" si="159"/>
        <v>-</v>
      </c>
      <c r="U283" s="8" t="str">
        <f t="shared" ca="1" si="159"/>
        <v>-</v>
      </c>
      <c r="V283" s="8" t="str">
        <f t="shared" ca="1" si="159"/>
        <v>-</v>
      </c>
      <c r="W283" s="8" t="str">
        <f t="shared" ca="1" si="159"/>
        <v>-</v>
      </c>
      <c r="X283" s="8" t="str">
        <f t="shared" ca="1" si="159"/>
        <v>-</v>
      </c>
      <c r="Y283" s="8" t="str">
        <f t="shared" ca="1" si="159"/>
        <v>-</v>
      </c>
      <c r="Z283" s="8" t="str">
        <f t="shared" ca="1" si="159"/>
        <v>-</v>
      </c>
      <c r="AA283" s="8" t="str">
        <f t="shared" ca="1" si="160"/>
        <v>-</v>
      </c>
      <c r="AB283" s="8" t="str">
        <f t="shared" ca="1" si="160"/>
        <v>-</v>
      </c>
      <c r="AC283" s="8" t="str">
        <f t="shared" ca="1" si="160"/>
        <v>-</v>
      </c>
      <c r="AD283" s="8" t="str">
        <f t="shared" ca="1" si="160"/>
        <v>-</v>
      </c>
      <c r="AE283" s="8" t="str">
        <f t="shared" ca="1" si="160"/>
        <v>-</v>
      </c>
      <c r="AF283" s="8" t="str">
        <f t="shared" ca="1" si="160"/>
        <v>-</v>
      </c>
      <c r="AG283" s="8" t="str">
        <f t="shared" ca="1" si="160"/>
        <v>-</v>
      </c>
      <c r="AH283" s="8" t="str">
        <f t="shared" ca="1" si="160"/>
        <v>-</v>
      </c>
      <c r="AI283" s="8" t="str">
        <f t="shared" ca="1" si="160"/>
        <v>-</v>
      </c>
    </row>
    <row r="284" spans="1:35" x14ac:dyDescent="0.35">
      <c r="A284" s="5" t="s">
        <v>108</v>
      </c>
      <c r="B284" s="5" t="s">
        <v>109</v>
      </c>
      <c r="C284" s="11" t="str">
        <f t="shared" si="156"/>
        <v>BNA_avr23!</v>
      </c>
      <c r="D284" s="5" t="str">
        <f t="shared" si="116"/>
        <v>marche_gaouaBNA_avr23!</v>
      </c>
      <c r="E284" s="11">
        <f t="shared" si="157"/>
        <v>45017</v>
      </c>
      <c r="G284" s="8">
        <f t="shared" ca="1" si="158"/>
        <v>1100</v>
      </c>
      <c r="H284" s="8">
        <f t="shared" ca="1" si="158"/>
        <v>1000</v>
      </c>
      <c r="I284" s="8" t="str">
        <f t="shared" ca="1" si="158"/>
        <v>MC</v>
      </c>
      <c r="J284" s="8">
        <f t="shared" ca="1" si="158"/>
        <v>500</v>
      </c>
      <c r="K284" s="8">
        <f t="shared" ca="1" si="158"/>
        <v>300</v>
      </c>
      <c r="L284" s="8">
        <f t="shared" ca="1" si="158"/>
        <v>5500</v>
      </c>
      <c r="M284" s="8">
        <f t="shared" ca="1" si="158"/>
        <v>4750</v>
      </c>
      <c r="N284" s="8" t="str">
        <f t="shared" ca="1" si="158"/>
        <v>MC</v>
      </c>
      <c r="O284" s="8" t="str">
        <f t="shared" ca="1" si="158"/>
        <v>MC</v>
      </c>
      <c r="P284" s="8">
        <f t="shared" ca="1" si="158"/>
        <v>7000</v>
      </c>
      <c r="Q284" s="8">
        <f t="shared" ca="1" si="159"/>
        <v>100</v>
      </c>
      <c r="R284" s="8" t="str">
        <f t="shared" ca="1" si="159"/>
        <v>MC</v>
      </c>
      <c r="S284" s="8">
        <f t="shared" ca="1" si="159"/>
        <v>16400</v>
      </c>
      <c r="T284" s="8">
        <f t="shared" ca="1" si="159"/>
        <v>22500</v>
      </c>
      <c r="U284" s="8">
        <f t="shared" ca="1" si="159"/>
        <v>8000</v>
      </c>
      <c r="V284" s="8">
        <f t="shared" ca="1" si="159"/>
        <v>7000</v>
      </c>
      <c r="W284" s="8">
        <f t="shared" ca="1" si="159"/>
        <v>1000</v>
      </c>
      <c r="X284" s="8">
        <f t="shared" ca="1" si="159"/>
        <v>150</v>
      </c>
      <c r="Y284" s="8" t="str">
        <f t="shared" ca="1" si="159"/>
        <v>MC</v>
      </c>
      <c r="Z284" s="8">
        <f t="shared" ca="1" si="159"/>
        <v>1000</v>
      </c>
      <c r="AA284" s="8">
        <f t="shared" ca="1" si="160"/>
        <v>1500</v>
      </c>
      <c r="AB284" s="8" t="str">
        <f t="shared" ca="1" si="160"/>
        <v>MC</v>
      </c>
      <c r="AC284" s="8">
        <f t="shared" ca="1" si="160"/>
        <v>3000</v>
      </c>
      <c r="AD284" s="8">
        <f t="shared" ca="1" si="160"/>
        <v>2500</v>
      </c>
      <c r="AE284" s="8" t="str">
        <f t="shared" ca="1" si="160"/>
        <v>MC</v>
      </c>
      <c r="AF284" s="8">
        <f t="shared" ca="1" si="160"/>
        <v>500</v>
      </c>
      <c r="AG284" s="8" t="str">
        <f t="shared" ca="1" si="160"/>
        <v>MC</v>
      </c>
      <c r="AH284" s="8" t="str">
        <f t="shared" ca="1" si="160"/>
        <v>MC</v>
      </c>
      <c r="AI284" s="8">
        <f t="shared" ca="1" si="160"/>
        <v>1000</v>
      </c>
    </row>
    <row r="285" spans="1:35" x14ac:dyDescent="0.35">
      <c r="A285" s="5" t="s">
        <v>108</v>
      </c>
      <c r="B285" s="5" t="s">
        <v>109</v>
      </c>
      <c r="C285" s="11" t="str">
        <f t="shared" si="156"/>
        <v>BNA_mai23!</v>
      </c>
      <c r="D285" s="5" t="str">
        <f t="shared" si="116"/>
        <v>marche_gaouaBNA_mai23!</v>
      </c>
      <c r="E285" s="11">
        <f t="shared" si="157"/>
        <v>45047</v>
      </c>
      <c r="G285" s="8" t="str">
        <f t="shared" ca="1" si="158"/>
        <v>-</v>
      </c>
      <c r="H285" s="8" t="str">
        <f t="shared" ca="1" si="158"/>
        <v>-</v>
      </c>
      <c r="I285" s="8" t="str">
        <f t="shared" ca="1" si="158"/>
        <v>-</v>
      </c>
      <c r="J285" s="8" t="str">
        <f t="shared" ca="1" si="158"/>
        <v>-</v>
      </c>
      <c r="K285" s="8" t="str">
        <f t="shared" ca="1" si="158"/>
        <v>-</v>
      </c>
      <c r="L285" s="8" t="str">
        <f t="shared" ca="1" si="158"/>
        <v>-</v>
      </c>
      <c r="M285" s="8" t="str">
        <f t="shared" ca="1" si="158"/>
        <v>-</v>
      </c>
      <c r="N285" s="8" t="str">
        <f t="shared" ca="1" si="158"/>
        <v>-</v>
      </c>
      <c r="O285" s="8" t="str">
        <f t="shared" ca="1" si="158"/>
        <v>-</v>
      </c>
      <c r="P285" s="8" t="str">
        <f t="shared" ca="1" si="158"/>
        <v>-</v>
      </c>
      <c r="Q285" s="8" t="str">
        <f t="shared" ca="1" si="159"/>
        <v>-</v>
      </c>
      <c r="R285" s="8" t="str">
        <f t="shared" ca="1" si="159"/>
        <v>-</v>
      </c>
      <c r="S285" s="8" t="str">
        <f t="shared" ca="1" si="159"/>
        <v>-</v>
      </c>
      <c r="T285" s="8" t="str">
        <f t="shared" ca="1" si="159"/>
        <v>-</v>
      </c>
      <c r="U285" s="8" t="str">
        <f t="shared" ca="1" si="159"/>
        <v>-</v>
      </c>
      <c r="V285" s="8" t="str">
        <f t="shared" ca="1" si="159"/>
        <v>-</v>
      </c>
      <c r="W285" s="8" t="str">
        <f t="shared" ca="1" si="159"/>
        <v>-</v>
      </c>
      <c r="X285" s="8" t="str">
        <f t="shared" ca="1" si="159"/>
        <v>-</v>
      </c>
      <c r="Y285" s="8" t="str">
        <f t="shared" ca="1" si="159"/>
        <v>-</v>
      </c>
      <c r="Z285" s="8" t="str">
        <f t="shared" ca="1" si="159"/>
        <v>-</v>
      </c>
      <c r="AA285" s="8" t="str">
        <f t="shared" ca="1" si="160"/>
        <v>-</v>
      </c>
      <c r="AB285" s="8" t="str">
        <f t="shared" ca="1" si="160"/>
        <v>-</v>
      </c>
      <c r="AC285" s="8" t="str">
        <f t="shared" ca="1" si="160"/>
        <v>-</v>
      </c>
      <c r="AD285" s="8" t="str">
        <f t="shared" ca="1" si="160"/>
        <v>-</v>
      </c>
      <c r="AE285" s="8" t="str">
        <f t="shared" ca="1" si="160"/>
        <v>-</v>
      </c>
      <c r="AF285" s="8" t="str">
        <f t="shared" ca="1" si="160"/>
        <v>-</v>
      </c>
      <c r="AG285" s="8" t="str">
        <f t="shared" ca="1" si="160"/>
        <v>-</v>
      </c>
      <c r="AH285" s="8" t="str">
        <f t="shared" ca="1" si="160"/>
        <v>-</v>
      </c>
      <c r="AI285" s="8" t="str">
        <f t="shared" ca="1" si="160"/>
        <v>-</v>
      </c>
    </row>
    <row r="286" spans="1:35" x14ac:dyDescent="0.35">
      <c r="A286" s="5" t="s">
        <v>108</v>
      </c>
      <c r="B286" s="5" t="s">
        <v>109</v>
      </c>
      <c r="C286" s="11" t="str">
        <f t="shared" si="156"/>
        <v>BNA_juin23!</v>
      </c>
      <c r="D286" s="5" t="str">
        <f t="shared" si="116"/>
        <v>marche_gaouaBNA_juin23!</v>
      </c>
      <c r="E286" s="11">
        <f t="shared" si="157"/>
        <v>45078</v>
      </c>
      <c r="G286" s="8" t="str">
        <f t="shared" ca="1" si="158"/>
        <v>-</v>
      </c>
      <c r="H286" s="8" t="str">
        <f t="shared" ca="1" si="158"/>
        <v>-</v>
      </c>
      <c r="I286" s="8" t="str">
        <f t="shared" ca="1" si="158"/>
        <v>-</v>
      </c>
      <c r="J286" s="8" t="str">
        <f t="shared" ca="1" si="158"/>
        <v>-</v>
      </c>
      <c r="K286" s="8" t="str">
        <f t="shared" ca="1" si="158"/>
        <v>-</v>
      </c>
      <c r="L286" s="8" t="str">
        <f t="shared" ca="1" si="158"/>
        <v>-</v>
      </c>
      <c r="M286" s="8" t="str">
        <f t="shared" ca="1" si="158"/>
        <v>-</v>
      </c>
      <c r="N286" s="8" t="str">
        <f t="shared" ca="1" si="158"/>
        <v>-</v>
      </c>
      <c r="O286" s="8" t="str">
        <f t="shared" ca="1" si="158"/>
        <v>-</v>
      </c>
      <c r="P286" s="8" t="str">
        <f t="shared" ca="1" si="158"/>
        <v>-</v>
      </c>
      <c r="Q286" s="8" t="str">
        <f t="shared" ca="1" si="159"/>
        <v>-</v>
      </c>
      <c r="R286" s="8" t="str">
        <f t="shared" ca="1" si="159"/>
        <v>-</v>
      </c>
      <c r="S286" s="8" t="str">
        <f t="shared" ca="1" si="159"/>
        <v>-</v>
      </c>
      <c r="T286" s="8" t="str">
        <f t="shared" ca="1" si="159"/>
        <v>-</v>
      </c>
      <c r="U286" s="8" t="str">
        <f t="shared" ca="1" si="159"/>
        <v>-</v>
      </c>
      <c r="V286" s="8" t="str">
        <f t="shared" ca="1" si="159"/>
        <v>-</v>
      </c>
      <c r="W286" s="8" t="str">
        <f t="shared" ca="1" si="159"/>
        <v>-</v>
      </c>
      <c r="X286" s="8" t="str">
        <f t="shared" ca="1" si="159"/>
        <v>-</v>
      </c>
      <c r="Y286" s="8" t="str">
        <f t="shared" ca="1" si="159"/>
        <v>-</v>
      </c>
      <c r="Z286" s="8" t="str">
        <f t="shared" ca="1" si="159"/>
        <v>-</v>
      </c>
      <c r="AA286" s="8" t="str">
        <f t="shared" ca="1" si="160"/>
        <v>-</v>
      </c>
      <c r="AB286" s="8" t="str">
        <f t="shared" ca="1" si="160"/>
        <v>-</v>
      </c>
      <c r="AC286" s="8" t="str">
        <f t="shared" ca="1" si="160"/>
        <v>-</v>
      </c>
      <c r="AD286" s="8" t="str">
        <f t="shared" ca="1" si="160"/>
        <v>-</v>
      </c>
      <c r="AE286" s="8" t="str">
        <f t="shared" ca="1" si="160"/>
        <v>-</v>
      </c>
      <c r="AF286" s="8" t="str">
        <f t="shared" ca="1" si="160"/>
        <v>-</v>
      </c>
      <c r="AG286" s="8" t="str">
        <f t="shared" ca="1" si="160"/>
        <v>-</v>
      </c>
      <c r="AH286" s="8" t="str">
        <f t="shared" ca="1" si="160"/>
        <v>-</v>
      </c>
      <c r="AI286" s="8" t="str">
        <f t="shared" ca="1" si="160"/>
        <v>-</v>
      </c>
    </row>
    <row r="287" spans="1:35" x14ac:dyDescent="0.35">
      <c r="A287" s="5" t="str">
        <f>A286</f>
        <v>sud_ouest</v>
      </c>
      <c r="B287" s="5" t="str">
        <f>B286</f>
        <v>marche_gaoua</v>
      </c>
      <c r="C287" s="11" t="str">
        <f t="shared" ref="C287:C292" si="161">C271</f>
        <v>BNA_juil23!</v>
      </c>
      <c r="D287" s="5" t="str">
        <f t="shared" ref="D287:D292" si="162">_xlfn.CONCAT(B287:C287)</f>
        <v>marche_gaouaBNA_juil23!</v>
      </c>
      <c r="E287" s="11">
        <f t="shared" ref="E287:E292" si="163">EDATE(E286,1)</f>
        <v>45108</v>
      </c>
      <c r="G287" s="8" t="str">
        <f t="shared" ca="1" si="158"/>
        <v>-</v>
      </c>
      <c r="H287" s="8" t="str">
        <f t="shared" ca="1" si="158"/>
        <v>-</v>
      </c>
      <c r="I287" s="8" t="str">
        <f t="shared" ca="1" si="158"/>
        <v>-</v>
      </c>
      <c r="J287" s="8" t="str">
        <f t="shared" ca="1" si="158"/>
        <v>-</v>
      </c>
      <c r="K287" s="8" t="str">
        <f t="shared" ca="1" si="158"/>
        <v>-</v>
      </c>
      <c r="L287" s="8" t="str">
        <f t="shared" ca="1" si="158"/>
        <v>-</v>
      </c>
      <c r="M287" s="8" t="str">
        <f t="shared" ca="1" si="158"/>
        <v>-</v>
      </c>
      <c r="N287" s="8" t="str">
        <f t="shared" ca="1" si="158"/>
        <v>-</v>
      </c>
      <c r="O287" s="8" t="str">
        <f t="shared" ca="1" si="158"/>
        <v>-</v>
      </c>
      <c r="P287" s="8" t="str">
        <f t="shared" ca="1" si="158"/>
        <v>-</v>
      </c>
      <c r="Q287" s="8" t="str">
        <f t="shared" ca="1" si="159"/>
        <v>-</v>
      </c>
      <c r="R287" s="8" t="str">
        <f t="shared" ca="1" si="159"/>
        <v>-</v>
      </c>
      <c r="S287" s="8" t="str">
        <f t="shared" ca="1" si="159"/>
        <v>-</v>
      </c>
      <c r="T287" s="8" t="str">
        <f t="shared" ca="1" si="159"/>
        <v>-</v>
      </c>
      <c r="U287" s="8" t="str">
        <f t="shared" ca="1" si="159"/>
        <v>-</v>
      </c>
      <c r="V287" s="8" t="str">
        <f t="shared" ca="1" si="159"/>
        <v>-</v>
      </c>
      <c r="W287" s="8" t="str">
        <f t="shared" ca="1" si="159"/>
        <v>-</v>
      </c>
      <c r="X287" s="8" t="str">
        <f t="shared" ca="1" si="159"/>
        <v>-</v>
      </c>
      <c r="Y287" s="8" t="str">
        <f t="shared" ca="1" si="159"/>
        <v>-</v>
      </c>
      <c r="Z287" s="8" t="str">
        <f t="shared" ca="1" si="159"/>
        <v>-</v>
      </c>
      <c r="AA287" s="8" t="str">
        <f t="shared" ca="1" si="160"/>
        <v>-</v>
      </c>
      <c r="AB287" s="8" t="str">
        <f t="shared" ca="1" si="160"/>
        <v>-</v>
      </c>
      <c r="AC287" s="8" t="str">
        <f t="shared" ca="1" si="160"/>
        <v>-</v>
      </c>
      <c r="AD287" s="8" t="str">
        <f t="shared" ca="1" si="160"/>
        <v>-</v>
      </c>
      <c r="AE287" s="8" t="str">
        <f t="shared" ca="1" si="160"/>
        <v>-</v>
      </c>
      <c r="AF287" s="8" t="str">
        <f t="shared" ca="1" si="160"/>
        <v>-</v>
      </c>
      <c r="AG287" s="8" t="str">
        <f t="shared" ca="1" si="160"/>
        <v>-</v>
      </c>
      <c r="AH287" s="8" t="str">
        <f t="shared" ca="1" si="160"/>
        <v>-</v>
      </c>
      <c r="AI287" s="8" t="str">
        <f t="shared" ca="1" si="160"/>
        <v>-</v>
      </c>
    </row>
    <row r="288" spans="1:35" x14ac:dyDescent="0.35">
      <c r="A288" s="5" t="str">
        <f t="shared" ref="A288:A292" si="164">A287</f>
        <v>sud_ouest</v>
      </c>
      <c r="B288" s="5" t="str">
        <f t="shared" ref="B288:B292" si="165">B287</f>
        <v>marche_gaoua</v>
      </c>
      <c r="C288" s="11" t="str">
        <f t="shared" si="161"/>
        <v>BNA_aout23!</v>
      </c>
      <c r="D288" s="5" t="str">
        <f t="shared" si="162"/>
        <v>marche_gaouaBNA_aout23!</v>
      </c>
      <c r="E288" s="11">
        <f t="shared" si="163"/>
        <v>45139</v>
      </c>
      <c r="G288" s="8" t="str">
        <f t="shared" ca="1" si="158"/>
        <v>-</v>
      </c>
      <c r="H288" s="8" t="str">
        <f t="shared" ca="1" si="158"/>
        <v>-</v>
      </c>
      <c r="I288" s="8" t="str">
        <f t="shared" ca="1" si="158"/>
        <v>-</v>
      </c>
      <c r="J288" s="8" t="str">
        <f t="shared" ca="1" si="158"/>
        <v>-</v>
      </c>
      <c r="K288" s="8" t="str">
        <f t="shared" ca="1" si="158"/>
        <v>-</v>
      </c>
      <c r="L288" s="8" t="str">
        <f t="shared" ca="1" si="158"/>
        <v>-</v>
      </c>
      <c r="M288" s="8" t="str">
        <f t="shared" ca="1" si="158"/>
        <v>-</v>
      </c>
      <c r="N288" s="8" t="str">
        <f t="shared" ca="1" si="158"/>
        <v>-</v>
      </c>
      <c r="O288" s="8" t="str">
        <f t="shared" ca="1" si="158"/>
        <v>-</v>
      </c>
      <c r="P288" s="8" t="str">
        <f t="shared" ca="1" si="158"/>
        <v>-</v>
      </c>
      <c r="Q288" s="8" t="str">
        <f t="shared" ca="1" si="159"/>
        <v>-</v>
      </c>
      <c r="R288" s="8" t="str">
        <f t="shared" ca="1" si="159"/>
        <v>-</v>
      </c>
      <c r="S288" s="8" t="str">
        <f t="shared" ca="1" si="159"/>
        <v>-</v>
      </c>
      <c r="T288" s="8" t="str">
        <f t="shared" ca="1" si="159"/>
        <v>-</v>
      </c>
      <c r="U288" s="8" t="str">
        <f t="shared" ca="1" si="159"/>
        <v>-</v>
      </c>
      <c r="V288" s="8" t="str">
        <f t="shared" ca="1" si="159"/>
        <v>-</v>
      </c>
      <c r="W288" s="8" t="str">
        <f t="shared" ca="1" si="159"/>
        <v>-</v>
      </c>
      <c r="X288" s="8" t="str">
        <f t="shared" ca="1" si="159"/>
        <v>-</v>
      </c>
      <c r="Y288" s="8" t="str">
        <f t="shared" ca="1" si="159"/>
        <v>-</v>
      </c>
      <c r="Z288" s="8" t="str">
        <f t="shared" ca="1" si="159"/>
        <v>-</v>
      </c>
      <c r="AA288" s="8" t="str">
        <f t="shared" ca="1" si="160"/>
        <v>-</v>
      </c>
      <c r="AB288" s="8" t="str">
        <f t="shared" ca="1" si="160"/>
        <v>-</v>
      </c>
      <c r="AC288" s="8" t="str">
        <f t="shared" ca="1" si="160"/>
        <v>-</v>
      </c>
      <c r="AD288" s="8" t="str">
        <f t="shared" ca="1" si="160"/>
        <v>-</v>
      </c>
      <c r="AE288" s="8" t="str">
        <f t="shared" ca="1" si="160"/>
        <v>-</v>
      </c>
      <c r="AF288" s="8" t="str">
        <f t="shared" ca="1" si="160"/>
        <v>-</v>
      </c>
      <c r="AG288" s="8" t="str">
        <f t="shared" ca="1" si="160"/>
        <v>-</v>
      </c>
      <c r="AH288" s="8" t="str">
        <f t="shared" ca="1" si="160"/>
        <v>-</v>
      </c>
      <c r="AI288" s="8" t="str">
        <f t="shared" ca="1" si="160"/>
        <v>-</v>
      </c>
    </row>
    <row r="289" spans="1:35" x14ac:dyDescent="0.35">
      <c r="A289" s="5" t="str">
        <f t="shared" si="164"/>
        <v>sud_ouest</v>
      </c>
      <c r="B289" s="5" t="str">
        <f t="shared" si="165"/>
        <v>marche_gaoua</v>
      </c>
      <c r="C289" s="11" t="str">
        <f t="shared" si="161"/>
        <v>BNA_sept23!</v>
      </c>
      <c r="D289" s="5" t="str">
        <f t="shared" si="162"/>
        <v>marche_gaouaBNA_sept23!</v>
      </c>
      <c r="E289" s="11">
        <f t="shared" si="163"/>
        <v>45170</v>
      </c>
      <c r="G289" s="8" t="str">
        <f t="shared" ca="1" si="158"/>
        <v/>
      </c>
      <c r="H289" s="8" t="str">
        <f t="shared" ca="1" si="158"/>
        <v/>
      </c>
      <c r="I289" s="8" t="str">
        <f t="shared" ca="1" si="158"/>
        <v/>
      </c>
      <c r="J289" s="8" t="str">
        <f t="shared" ca="1" si="158"/>
        <v/>
      </c>
      <c r="K289" s="8" t="str">
        <f t="shared" ca="1" si="158"/>
        <v/>
      </c>
      <c r="L289" s="8" t="str">
        <f t="shared" ca="1" si="158"/>
        <v/>
      </c>
      <c r="M289" s="8" t="str">
        <f t="shared" ca="1" si="158"/>
        <v/>
      </c>
      <c r="N289" s="8" t="str">
        <f t="shared" ca="1" si="158"/>
        <v/>
      </c>
      <c r="O289" s="8" t="str">
        <f t="shared" ca="1" si="158"/>
        <v/>
      </c>
      <c r="P289" s="8" t="str">
        <f t="shared" ca="1" si="158"/>
        <v/>
      </c>
      <c r="Q289" s="8" t="str">
        <f t="shared" ca="1" si="159"/>
        <v/>
      </c>
      <c r="R289" s="8" t="str">
        <f t="shared" ca="1" si="159"/>
        <v/>
      </c>
      <c r="S289" s="8" t="str">
        <f t="shared" ca="1" si="159"/>
        <v/>
      </c>
      <c r="T289" s="8" t="str">
        <f t="shared" ca="1" si="159"/>
        <v/>
      </c>
      <c r="U289" s="8" t="str">
        <f t="shared" ca="1" si="159"/>
        <v/>
      </c>
      <c r="V289" s="8" t="str">
        <f t="shared" ca="1" si="159"/>
        <v/>
      </c>
      <c r="W289" s="8" t="str">
        <f t="shared" ca="1" si="159"/>
        <v/>
      </c>
      <c r="X289" s="8" t="str">
        <f t="shared" ca="1" si="159"/>
        <v/>
      </c>
      <c r="Y289" s="8" t="str">
        <f t="shared" ca="1" si="159"/>
        <v/>
      </c>
      <c r="Z289" s="8" t="str">
        <f t="shared" ca="1" si="159"/>
        <v/>
      </c>
      <c r="AA289" s="8" t="str">
        <f t="shared" ca="1" si="160"/>
        <v/>
      </c>
      <c r="AB289" s="8" t="str">
        <f t="shared" ca="1" si="160"/>
        <v/>
      </c>
      <c r="AC289" s="8" t="str">
        <f t="shared" ca="1" si="160"/>
        <v/>
      </c>
      <c r="AD289" s="8" t="str">
        <f t="shared" ca="1" si="160"/>
        <v/>
      </c>
      <c r="AE289" s="8" t="str">
        <f t="shared" ca="1" si="160"/>
        <v/>
      </c>
      <c r="AF289" s="8" t="str">
        <f t="shared" ca="1" si="160"/>
        <v/>
      </c>
      <c r="AG289" s="8" t="str">
        <f t="shared" ca="1" si="160"/>
        <v/>
      </c>
      <c r="AH289" s="8" t="str">
        <f t="shared" ca="1" si="160"/>
        <v/>
      </c>
      <c r="AI289" s="8" t="str">
        <f t="shared" ca="1" si="160"/>
        <v/>
      </c>
    </row>
    <row r="290" spans="1:35" x14ac:dyDescent="0.35">
      <c r="A290" s="5" t="str">
        <f t="shared" si="164"/>
        <v>sud_ouest</v>
      </c>
      <c r="B290" s="5" t="str">
        <f t="shared" si="165"/>
        <v>marche_gaoua</v>
      </c>
      <c r="C290" s="11" t="str">
        <f t="shared" si="161"/>
        <v>BNA_oct23!</v>
      </c>
      <c r="D290" s="5" t="str">
        <f t="shared" si="162"/>
        <v>marche_gaouaBNA_oct23!</v>
      </c>
      <c r="E290" s="11">
        <f t="shared" si="163"/>
        <v>45200</v>
      </c>
      <c r="G290" s="8" t="str">
        <f t="shared" ca="1" si="158"/>
        <v/>
      </c>
      <c r="H290" s="8" t="str">
        <f t="shared" ca="1" si="158"/>
        <v/>
      </c>
      <c r="I290" s="8" t="str">
        <f t="shared" ca="1" si="158"/>
        <v/>
      </c>
      <c r="J290" s="8" t="str">
        <f t="shared" ca="1" si="158"/>
        <v/>
      </c>
      <c r="K290" s="8" t="str">
        <f t="shared" ca="1" si="158"/>
        <v/>
      </c>
      <c r="L290" s="8" t="str">
        <f t="shared" ca="1" si="158"/>
        <v/>
      </c>
      <c r="M290" s="8" t="str">
        <f t="shared" ca="1" si="158"/>
        <v/>
      </c>
      <c r="N290" s="8" t="str">
        <f t="shared" ca="1" si="158"/>
        <v/>
      </c>
      <c r="O290" s="8" t="str">
        <f t="shared" ca="1" si="158"/>
        <v/>
      </c>
      <c r="P290" s="8" t="str">
        <f t="shared" ca="1" si="158"/>
        <v/>
      </c>
      <c r="Q290" s="8" t="str">
        <f t="shared" ca="1" si="159"/>
        <v/>
      </c>
      <c r="R290" s="8" t="str">
        <f t="shared" ca="1" si="159"/>
        <v/>
      </c>
      <c r="S290" s="8" t="str">
        <f t="shared" ca="1" si="159"/>
        <v/>
      </c>
      <c r="T290" s="8" t="str">
        <f t="shared" ca="1" si="159"/>
        <v/>
      </c>
      <c r="U290" s="8" t="str">
        <f t="shared" ca="1" si="159"/>
        <v/>
      </c>
      <c r="V290" s="8" t="str">
        <f t="shared" ca="1" si="159"/>
        <v/>
      </c>
      <c r="W290" s="8" t="str">
        <f t="shared" ca="1" si="159"/>
        <v/>
      </c>
      <c r="X290" s="8" t="str">
        <f t="shared" ca="1" si="159"/>
        <v/>
      </c>
      <c r="Y290" s="8" t="str">
        <f t="shared" ca="1" si="159"/>
        <v/>
      </c>
      <c r="Z290" s="8" t="str">
        <f t="shared" ca="1" si="159"/>
        <v/>
      </c>
      <c r="AA290" s="8" t="str">
        <f t="shared" ca="1" si="160"/>
        <v/>
      </c>
      <c r="AB290" s="8" t="str">
        <f t="shared" ca="1" si="160"/>
        <v/>
      </c>
      <c r="AC290" s="8" t="str">
        <f t="shared" ca="1" si="160"/>
        <v/>
      </c>
      <c r="AD290" s="8" t="str">
        <f t="shared" ca="1" si="160"/>
        <v/>
      </c>
      <c r="AE290" s="8" t="str">
        <f t="shared" ca="1" si="160"/>
        <v/>
      </c>
      <c r="AF290" s="8" t="str">
        <f t="shared" ca="1" si="160"/>
        <v/>
      </c>
      <c r="AG290" s="8" t="str">
        <f t="shared" ca="1" si="160"/>
        <v/>
      </c>
      <c r="AH290" s="8" t="str">
        <f t="shared" ca="1" si="160"/>
        <v/>
      </c>
      <c r="AI290" s="8" t="str">
        <f t="shared" ca="1" si="160"/>
        <v/>
      </c>
    </row>
    <row r="291" spans="1:35" x14ac:dyDescent="0.35">
      <c r="A291" s="5" t="str">
        <f t="shared" si="164"/>
        <v>sud_ouest</v>
      </c>
      <c r="B291" s="5" t="str">
        <f t="shared" si="165"/>
        <v>marche_gaoua</v>
      </c>
      <c r="C291" s="11" t="str">
        <f t="shared" si="161"/>
        <v>BNA_nov23!</v>
      </c>
      <c r="D291" s="5" t="str">
        <f t="shared" si="162"/>
        <v>marche_gaouaBNA_nov23!</v>
      </c>
      <c r="E291" s="11">
        <f t="shared" si="163"/>
        <v>45231</v>
      </c>
      <c r="G291" s="8" t="str">
        <f t="shared" ca="1" si="158"/>
        <v/>
      </c>
      <c r="H291" s="8" t="str">
        <f ca="1">IFERROR(VLOOKUP($B291,INDIRECT($C291&amp;$A$1),MATCH(H$4,INDIRECT($C291&amp;"$B$7:$BZ$7"),0),FALSE),"")</f>
        <v/>
      </c>
      <c r="I291" s="8" t="str">
        <f t="shared" ca="1" si="158"/>
        <v/>
      </c>
      <c r="J291" s="8" t="str">
        <f t="shared" ca="1" si="158"/>
        <v/>
      </c>
      <c r="K291" s="8" t="str">
        <f t="shared" ca="1" si="158"/>
        <v/>
      </c>
      <c r="L291" s="8" t="str">
        <f t="shared" ca="1" si="158"/>
        <v/>
      </c>
      <c r="M291" s="8" t="str">
        <f t="shared" ca="1" si="158"/>
        <v/>
      </c>
      <c r="N291" s="8" t="str">
        <f t="shared" ca="1" si="158"/>
        <v/>
      </c>
      <c r="O291" s="8" t="str">
        <f t="shared" ca="1" si="158"/>
        <v/>
      </c>
      <c r="P291" s="8" t="str">
        <f t="shared" ca="1" si="158"/>
        <v/>
      </c>
      <c r="Q291" s="8" t="str">
        <f t="shared" ca="1" si="159"/>
        <v/>
      </c>
      <c r="R291" s="8" t="str">
        <f t="shared" ca="1" si="159"/>
        <v/>
      </c>
      <c r="S291" s="8" t="str">
        <f t="shared" ca="1" si="159"/>
        <v/>
      </c>
      <c r="T291" s="8" t="str">
        <f t="shared" ca="1" si="159"/>
        <v/>
      </c>
      <c r="U291" s="8" t="str">
        <f t="shared" ca="1" si="159"/>
        <v/>
      </c>
      <c r="V291" s="8" t="str">
        <f t="shared" ca="1" si="159"/>
        <v/>
      </c>
      <c r="W291" s="8" t="str">
        <f t="shared" ca="1" si="159"/>
        <v/>
      </c>
      <c r="X291" s="8" t="str">
        <f t="shared" ca="1" si="159"/>
        <v/>
      </c>
      <c r="Y291" s="8" t="str">
        <f t="shared" ca="1" si="159"/>
        <v/>
      </c>
      <c r="Z291" s="8" t="str">
        <f t="shared" ca="1" si="159"/>
        <v/>
      </c>
      <c r="AA291" s="8" t="str">
        <f t="shared" ca="1" si="160"/>
        <v/>
      </c>
      <c r="AB291" s="8" t="str">
        <f t="shared" ca="1" si="160"/>
        <v/>
      </c>
      <c r="AC291" s="8" t="str">
        <f t="shared" ca="1" si="160"/>
        <v/>
      </c>
      <c r="AD291" s="8" t="str">
        <f t="shared" ca="1" si="160"/>
        <v/>
      </c>
      <c r="AE291" s="8" t="str">
        <f t="shared" ca="1" si="160"/>
        <v/>
      </c>
      <c r="AF291" s="8" t="str">
        <f t="shared" ca="1" si="160"/>
        <v/>
      </c>
      <c r="AG291" s="8" t="str">
        <f t="shared" ca="1" si="160"/>
        <v/>
      </c>
      <c r="AH291" s="8" t="str">
        <f t="shared" ca="1" si="160"/>
        <v/>
      </c>
      <c r="AI291" s="8" t="str">
        <f t="shared" ca="1" si="160"/>
        <v/>
      </c>
    </row>
    <row r="292" spans="1:35" x14ac:dyDescent="0.35">
      <c r="A292" s="5" t="str">
        <f t="shared" si="164"/>
        <v>sud_ouest</v>
      </c>
      <c r="B292" s="5" t="str">
        <f t="shared" si="165"/>
        <v>marche_gaoua</v>
      </c>
      <c r="C292" s="11" t="str">
        <f t="shared" si="161"/>
        <v>BNA_dec23!</v>
      </c>
      <c r="D292" s="5" t="str">
        <f t="shared" si="162"/>
        <v>marche_gaouaBNA_dec23!</v>
      </c>
      <c r="E292" s="11">
        <f t="shared" si="163"/>
        <v>45261</v>
      </c>
      <c r="G292" s="8" t="str">
        <f t="shared" ca="1" si="158"/>
        <v/>
      </c>
      <c r="H292" s="8" t="str">
        <f t="shared" ca="1" si="158"/>
        <v/>
      </c>
      <c r="I292" s="8" t="str">
        <f t="shared" ca="1" si="158"/>
        <v/>
      </c>
      <c r="J292" s="8" t="str">
        <f t="shared" ca="1" si="158"/>
        <v/>
      </c>
      <c r="K292" s="8" t="str">
        <f t="shared" ca="1" si="158"/>
        <v/>
      </c>
      <c r="L292" s="8" t="str">
        <f t="shared" ca="1" si="158"/>
        <v/>
      </c>
      <c r="M292" s="8" t="str">
        <f t="shared" ca="1" si="158"/>
        <v/>
      </c>
      <c r="N292" s="8" t="str">
        <f t="shared" ca="1" si="158"/>
        <v/>
      </c>
      <c r="O292" s="8" t="str">
        <f t="shared" ca="1" si="158"/>
        <v/>
      </c>
      <c r="P292" s="8" t="str">
        <f t="shared" ca="1" si="158"/>
        <v/>
      </c>
      <c r="Q292" s="8" t="str">
        <f t="shared" ca="1" si="159"/>
        <v/>
      </c>
      <c r="R292" s="8" t="str">
        <f t="shared" ca="1" si="159"/>
        <v/>
      </c>
      <c r="S292" s="8" t="str">
        <f t="shared" ca="1" si="159"/>
        <v/>
      </c>
      <c r="T292" s="8" t="str">
        <f t="shared" ca="1" si="159"/>
        <v/>
      </c>
      <c r="U292" s="8" t="str">
        <f t="shared" ca="1" si="159"/>
        <v/>
      </c>
      <c r="V292" s="8" t="str">
        <f t="shared" ca="1" si="159"/>
        <v/>
      </c>
      <c r="W292" s="8" t="str">
        <f t="shared" ca="1" si="159"/>
        <v/>
      </c>
      <c r="X292" s="8" t="str">
        <f t="shared" ca="1" si="159"/>
        <v/>
      </c>
      <c r="Y292" s="8" t="str">
        <f t="shared" ca="1" si="159"/>
        <v/>
      </c>
      <c r="Z292" s="8" t="str">
        <f t="shared" ca="1" si="159"/>
        <v/>
      </c>
      <c r="AA292" s="8" t="str">
        <f t="shared" ca="1" si="160"/>
        <v/>
      </c>
      <c r="AB292" s="8" t="str">
        <f t="shared" ca="1" si="160"/>
        <v/>
      </c>
      <c r="AC292" s="8" t="str">
        <f t="shared" ca="1" si="160"/>
        <v/>
      </c>
      <c r="AD292" s="8" t="str">
        <f t="shared" ca="1" si="160"/>
        <v/>
      </c>
      <c r="AE292" s="8" t="str">
        <f t="shared" ca="1" si="160"/>
        <v/>
      </c>
      <c r="AF292" s="8" t="str">
        <f t="shared" ca="1" si="160"/>
        <v/>
      </c>
      <c r="AG292" s="8" t="str">
        <f t="shared" ca="1" si="160"/>
        <v/>
      </c>
      <c r="AH292" s="8" t="str">
        <f t="shared" ca="1" si="160"/>
        <v/>
      </c>
      <c r="AI292" s="8" t="str">
        <f t="shared" ca="1" si="160"/>
        <v/>
      </c>
    </row>
    <row r="293" spans="1:35" x14ac:dyDescent="0.35">
      <c r="C293" s="11"/>
    </row>
    <row r="295" spans="1:35" x14ac:dyDescent="0.35">
      <c r="C295" s="11"/>
    </row>
    <row r="296" spans="1:35" x14ac:dyDescent="0.35">
      <c r="C296" s="11"/>
    </row>
    <row r="297" spans="1:35" x14ac:dyDescent="0.35">
      <c r="C297" s="11"/>
    </row>
    <row r="298" spans="1:35" x14ac:dyDescent="0.35">
      <c r="C298" s="11"/>
    </row>
    <row r="299" spans="1:35" x14ac:dyDescent="0.35">
      <c r="C299" s="11"/>
    </row>
    <row r="300" spans="1:35" x14ac:dyDescent="0.35">
      <c r="C300" s="11"/>
    </row>
    <row r="301" spans="1:35" x14ac:dyDescent="0.35">
      <c r="C301" s="11"/>
    </row>
    <row r="302" spans="1:35" x14ac:dyDescent="0.35">
      <c r="C302" s="11"/>
    </row>
    <row r="303" spans="1:35" x14ac:dyDescent="0.35">
      <c r="C303" s="11"/>
    </row>
    <row r="304" spans="1:35" x14ac:dyDescent="0.35">
      <c r="C304" s="11"/>
    </row>
    <row r="305" spans="3:3" x14ac:dyDescent="0.35">
      <c r="C305" s="11"/>
    </row>
    <row r="306" spans="3:3" x14ac:dyDescent="0.35">
      <c r="C306" s="11"/>
    </row>
    <row r="307" spans="3:3" x14ac:dyDescent="0.35">
      <c r="C307" s="11"/>
    </row>
    <row r="308" spans="3:3" x14ac:dyDescent="0.35">
      <c r="C308" s="1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95D-5566-4073-BE75-95EF5F101017}">
  <sheetPr>
    <tabColor theme="5"/>
  </sheetPr>
  <dimension ref="A1:AW77"/>
  <sheetViews>
    <sheetView view="pageBreakPreview" zoomScale="85" zoomScaleNormal="70" zoomScaleSheetLayoutView="85" workbookViewId="0">
      <selection activeCell="L34" sqref="L34"/>
    </sheetView>
  </sheetViews>
  <sheetFormatPr baseColWidth="10" defaultColWidth="10.81640625" defaultRowHeight="14.5" x14ac:dyDescent="0.35"/>
  <cols>
    <col min="1" max="1" width="19.1796875" style="5" customWidth="1"/>
    <col min="2" max="2" width="10.81640625" style="5"/>
    <col min="3" max="3" width="23.453125" style="5" bestFit="1" customWidth="1"/>
    <col min="4" max="25" width="10.81640625" style="7"/>
    <col min="26" max="16384" width="10.81640625" style="5"/>
  </cols>
  <sheetData>
    <row r="1" spans="1:48" x14ac:dyDescent="0.35">
      <c r="A1" s="5" t="s">
        <v>10</v>
      </c>
      <c r="B1" t="s">
        <v>3216</v>
      </c>
      <c r="C1" s="39" t="s">
        <v>3217</v>
      </c>
      <c r="D1" s="7" t="s">
        <v>3218</v>
      </c>
      <c r="E1" s="7" t="s">
        <v>3219</v>
      </c>
      <c r="F1" s="7" t="s">
        <v>3220</v>
      </c>
      <c r="G1" s="7" t="s">
        <v>3221</v>
      </c>
      <c r="H1" s="7" t="s">
        <v>3222</v>
      </c>
      <c r="I1" s="7" t="s">
        <v>3223</v>
      </c>
      <c r="J1" s="7" t="s">
        <v>3224</v>
      </c>
      <c r="K1" s="7" t="s">
        <v>3225</v>
      </c>
      <c r="L1" s="7" t="s">
        <v>3226</v>
      </c>
      <c r="M1" s="7" t="s">
        <v>3227</v>
      </c>
      <c r="N1" s="7" t="s">
        <v>3228</v>
      </c>
      <c r="O1" s="7" t="s">
        <v>3229</v>
      </c>
      <c r="P1" s="7" t="s">
        <v>3230</v>
      </c>
      <c r="Q1" s="7" t="s">
        <v>3231</v>
      </c>
      <c r="R1" s="7" t="s">
        <v>3232</v>
      </c>
      <c r="S1" s="7" t="s">
        <v>3233</v>
      </c>
      <c r="T1" s="7" t="s">
        <v>3234</v>
      </c>
      <c r="U1" s="7" t="s">
        <v>3235</v>
      </c>
      <c r="V1" s="7" t="s">
        <v>3236</v>
      </c>
      <c r="W1" s="7" t="s">
        <v>3237</v>
      </c>
      <c r="X1" s="7" t="s">
        <v>3238</v>
      </c>
      <c r="Y1" s="7" t="s">
        <v>3239</v>
      </c>
      <c r="Z1" s="5" t="s">
        <v>3240</v>
      </c>
      <c r="AA1" s="5" t="s">
        <v>3241</v>
      </c>
      <c r="AB1" s="5" t="s">
        <v>3242</v>
      </c>
      <c r="AC1" s="5" t="s">
        <v>3243</v>
      </c>
      <c r="AD1" s="5" t="s">
        <v>3244</v>
      </c>
      <c r="AE1" s="5" t="s">
        <v>3245</v>
      </c>
      <c r="AF1" s="5" t="s">
        <v>3246</v>
      </c>
      <c r="AG1" s="5" t="s">
        <v>3247</v>
      </c>
      <c r="AH1" s="5" t="s">
        <v>3248</v>
      </c>
      <c r="AI1" s="5" t="s">
        <v>3249</v>
      </c>
      <c r="AJ1" s="5" t="s">
        <v>3250</v>
      </c>
      <c r="AK1" s="5" t="s">
        <v>3251</v>
      </c>
      <c r="AL1" s="5" t="s">
        <v>3252</v>
      </c>
      <c r="AM1" s="5" t="s">
        <v>3253</v>
      </c>
      <c r="AN1" s="5" t="s">
        <v>3254</v>
      </c>
      <c r="AO1" s="5" t="s">
        <v>3255</v>
      </c>
      <c r="AP1" s="5" t="s">
        <v>3256</v>
      </c>
      <c r="AQ1" s="5" t="s">
        <v>3257</v>
      </c>
      <c r="AR1" s="5" t="s">
        <v>3258</v>
      </c>
      <c r="AS1" s="5" t="s">
        <v>3259</v>
      </c>
      <c r="AT1" s="5" t="s">
        <v>3260</v>
      </c>
      <c r="AU1" s="5" t="s">
        <v>3261</v>
      </c>
      <c r="AV1" s="5" t="s">
        <v>3262</v>
      </c>
    </row>
    <row r="2" spans="1:48" x14ac:dyDescent="0.35">
      <c r="A2" s="9" t="s">
        <v>111</v>
      </c>
      <c r="B2" t="s">
        <v>3263</v>
      </c>
      <c r="C2" s="39" t="s">
        <v>3264</v>
      </c>
      <c r="D2" s="7">
        <v>3</v>
      </c>
      <c r="E2" s="7">
        <v>3</v>
      </c>
      <c r="F2" s="7">
        <v>3</v>
      </c>
      <c r="G2" s="7">
        <v>3</v>
      </c>
      <c r="H2" s="7">
        <v>3</v>
      </c>
      <c r="I2" s="7">
        <v>3</v>
      </c>
      <c r="J2" s="7">
        <v>3</v>
      </c>
      <c r="K2" s="7">
        <v>3</v>
      </c>
      <c r="L2" s="7">
        <v>3</v>
      </c>
      <c r="M2" s="7">
        <v>3</v>
      </c>
      <c r="N2" s="7">
        <v>3</v>
      </c>
      <c r="O2" s="7">
        <v>3</v>
      </c>
      <c r="P2" s="7">
        <v>3</v>
      </c>
      <c r="Q2" s="7">
        <v>3</v>
      </c>
      <c r="R2" s="7">
        <v>3</v>
      </c>
      <c r="S2" s="7">
        <v>3</v>
      </c>
      <c r="T2" s="7">
        <v>3</v>
      </c>
      <c r="U2" s="7">
        <v>3</v>
      </c>
      <c r="V2" s="7">
        <v>3</v>
      </c>
      <c r="W2" s="7">
        <v>3</v>
      </c>
      <c r="X2" s="7">
        <v>3</v>
      </c>
      <c r="Y2" s="7">
        <v>3</v>
      </c>
      <c r="Z2" s="7">
        <v>3</v>
      </c>
      <c r="AA2" s="7">
        <v>3</v>
      </c>
      <c r="AB2" s="7">
        <v>3</v>
      </c>
      <c r="AC2" s="7">
        <v>3</v>
      </c>
      <c r="AD2" s="7">
        <v>3</v>
      </c>
      <c r="AE2" s="7">
        <v>3</v>
      </c>
      <c r="AF2" s="7">
        <v>3</v>
      </c>
      <c r="AG2" s="7">
        <v>3</v>
      </c>
      <c r="AH2" s="7">
        <v>3</v>
      </c>
      <c r="AI2" s="7">
        <v>3</v>
      </c>
      <c r="AJ2" s="7">
        <v>3</v>
      </c>
      <c r="AK2" s="7">
        <v>3</v>
      </c>
      <c r="AL2" s="7">
        <v>3</v>
      </c>
      <c r="AM2" s="7">
        <v>3</v>
      </c>
      <c r="AN2" s="7">
        <v>3</v>
      </c>
      <c r="AO2" s="7">
        <v>3</v>
      </c>
      <c r="AP2" s="7">
        <v>3</v>
      </c>
      <c r="AQ2" s="7">
        <v>3</v>
      </c>
      <c r="AR2" s="7">
        <v>3</v>
      </c>
      <c r="AS2" s="7">
        <v>3</v>
      </c>
      <c r="AT2" s="7">
        <v>3</v>
      </c>
      <c r="AU2" s="7">
        <v>3</v>
      </c>
      <c r="AV2" s="7">
        <v>3</v>
      </c>
    </row>
    <row r="3" spans="1:48" x14ac:dyDescent="0.35">
      <c r="A3" s="11">
        <f>BNA_aout23!$C$6</f>
        <v>45139</v>
      </c>
      <c r="B3" t="s">
        <v>3265</v>
      </c>
    </row>
    <row r="4" spans="1:48" x14ac:dyDescent="0.35">
      <c r="A4" s="11" t="s">
        <v>2184</v>
      </c>
    </row>
    <row r="6" spans="1:48" s="33" customFormat="1" x14ac:dyDescent="0.35">
      <c r="C6" s="35" t="s">
        <v>3266</v>
      </c>
      <c r="D6" s="34">
        <v>3.03</v>
      </c>
      <c r="E6" s="34"/>
      <c r="F6" s="34">
        <v>3.01</v>
      </c>
      <c r="G6" s="34"/>
      <c r="H6" s="34">
        <v>2.99</v>
      </c>
      <c r="I6" s="34"/>
      <c r="J6" s="34">
        <v>3.01</v>
      </c>
      <c r="K6" s="34"/>
      <c r="L6" s="34"/>
      <c r="M6" s="34"/>
      <c r="N6" s="34"/>
      <c r="O6" s="34"/>
      <c r="P6" s="34">
        <v>3.28</v>
      </c>
      <c r="Q6" s="34"/>
      <c r="R6" s="34"/>
      <c r="S6" s="34"/>
      <c r="T6" s="34"/>
      <c r="U6" s="34"/>
      <c r="V6" s="34"/>
      <c r="W6" s="34"/>
      <c r="X6" s="34"/>
      <c r="Y6" s="34"/>
      <c r="AA6" s="33">
        <v>3</v>
      </c>
    </row>
    <row r="7" spans="1:48" x14ac:dyDescent="0.35">
      <c r="D7" s="7" t="s">
        <v>266</v>
      </c>
      <c r="E7" s="7" t="s">
        <v>267</v>
      </c>
      <c r="F7" s="7" t="s">
        <v>269</v>
      </c>
      <c r="G7" s="7" t="s">
        <v>270</v>
      </c>
      <c r="H7" s="7" t="s">
        <v>272</v>
      </c>
      <c r="I7" s="7" t="s">
        <v>273</v>
      </c>
      <c r="J7" s="7" t="s">
        <v>275</v>
      </c>
      <c r="K7" s="7" t="s">
        <v>276</v>
      </c>
      <c r="L7" s="7" t="s">
        <v>278</v>
      </c>
      <c r="M7" s="7" t="s">
        <v>279</v>
      </c>
      <c r="N7" s="7" t="s">
        <v>281</v>
      </c>
      <c r="O7" s="7" t="s">
        <v>282</v>
      </c>
      <c r="P7" s="7" t="s">
        <v>284</v>
      </c>
      <c r="Q7" s="7" t="s">
        <v>285</v>
      </c>
      <c r="R7" s="7" t="s">
        <v>287</v>
      </c>
      <c r="S7" s="7" t="s">
        <v>288</v>
      </c>
      <c r="T7" s="7" t="s">
        <v>289</v>
      </c>
      <c r="U7" s="7" t="s">
        <v>290</v>
      </c>
      <c r="V7" s="7" t="s">
        <v>291</v>
      </c>
      <c r="W7" s="7" t="s">
        <v>292</v>
      </c>
      <c r="X7" s="7" t="s">
        <v>293</v>
      </c>
      <c r="Y7" s="7" t="s">
        <v>294</v>
      </c>
      <c r="Z7" s="5" t="s">
        <v>295</v>
      </c>
      <c r="AA7" s="5" t="s">
        <v>296</v>
      </c>
      <c r="AB7" s="5" t="s">
        <v>297</v>
      </c>
      <c r="AC7" s="5" t="s">
        <v>299</v>
      </c>
      <c r="AD7" s="5" t="s">
        <v>300</v>
      </c>
      <c r="AE7" s="5" t="s">
        <v>302</v>
      </c>
      <c r="AF7" s="5" t="s">
        <v>303</v>
      </c>
      <c r="AG7" s="5" t="s">
        <v>305</v>
      </c>
      <c r="AH7" s="5" t="s">
        <v>306</v>
      </c>
      <c r="AI7" s="5" t="s">
        <v>308</v>
      </c>
      <c r="AJ7" s="5" t="s">
        <v>309</v>
      </c>
      <c r="AK7" s="5" t="s">
        <v>310</v>
      </c>
      <c r="AL7" s="5" t="s">
        <v>311</v>
      </c>
      <c r="AM7" s="5" t="s">
        <v>312</v>
      </c>
      <c r="AN7" s="5" t="s">
        <v>313</v>
      </c>
      <c r="AO7" s="5" t="s">
        <v>314</v>
      </c>
      <c r="AP7" s="5" t="s">
        <v>315</v>
      </c>
      <c r="AQ7" s="5" t="s">
        <v>316</v>
      </c>
      <c r="AR7" s="5" t="s">
        <v>317</v>
      </c>
      <c r="AS7" s="5" t="s">
        <v>318</v>
      </c>
      <c r="AT7" s="5" t="s">
        <v>319</v>
      </c>
      <c r="AU7" s="5" t="s">
        <v>320</v>
      </c>
      <c r="AV7" s="5" t="s">
        <v>321</v>
      </c>
    </row>
    <row r="8" spans="1:48" x14ac:dyDescent="0.35">
      <c r="C8" s="5" t="s">
        <v>76</v>
      </c>
      <c r="D8" s="8"/>
      <c r="E8" s="8"/>
      <c r="F8" s="8"/>
      <c r="G8" s="8"/>
      <c r="H8" s="8"/>
      <c r="I8" s="8"/>
      <c r="J8" s="8"/>
      <c r="K8" s="8"/>
      <c r="L8" s="8"/>
      <c r="M8" s="8"/>
      <c r="N8" s="8"/>
      <c r="O8" s="8"/>
      <c r="P8" s="8"/>
      <c r="Q8" s="8"/>
      <c r="R8" s="8"/>
      <c r="S8" s="8"/>
      <c r="T8" s="8"/>
      <c r="U8" s="8"/>
      <c r="V8" s="8"/>
      <c r="W8" s="8"/>
      <c r="X8" s="8"/>
      <c r="Y8" s="8"/>
    </row>
    <row r="9" spans="1:48" x14ac:dyDescent="0.35">
      <c r="A9" s="5" t="s">
        <v>73</v>
      </c>
      <c r="B9" s="5" t="s">
        <v>77</v>
      </c>
      <c r="C9" s="5" t="s">
        <v>31</v>
      </c>
      <c r="D9" s="8" cm="1">
        <f t="array" aca="1" ref="D9" ca="1">IFERROR(IF(OR(ISBLANK(D$6),COUNTIFS(INDIRECT($A$2&amp;$A$1),$B9,INDIRECT($A$2&amp;D$1),"&gt;0")&gt;=D$2),MEDIAN(IF(INDIRECT($A$2&amp;$A$1)=$B9,IF(INDIRECT($A$2&amp;D$1)&gt;0,IF(COUNTIFS(INDIRECT($A$2&amp;$A$1),$B9,INDIRECT($A$2&amp;D$1),"&gt;0")&gt;=D$2,INDIRECT($A$2&amp;D$1))))),E9/D$6),"MC")</f>
        <v>247.52475247524754</v>
      </c>
      <c r="E9" s="8" cm="1">
        <f t="array" aca="1" ref="E9" ca="1">IFERROR(IF(OR(ISBLANK(E$6),COUNTIFS(INDIRECT($A$2&amp;$A$1),$B9,INDIRECT($A$2&amp;E$1),"&gt;0")&gt;=E$2),MEDIAN(IF(INDIRECT($A$2&amp;$A$1)=$B9,IF(INDIRECT($A$2&amp;E$1)&gt;0,IF(COUNTIFS(INDIRECT($A$2&amp;$A$1),$B9,INDIRECT($A$2&amp;E$1),"&gt;0")&gt;=E$2,INDIRECT($A$2&amp;E$1))))),#REF!/E$6),"MC")</f>
        <v>750</v>
      </c>
      <c r="F9" s="8" cm="1">
        <f t="array" aca="1" ref="F9" ca="1">IFERROR(IF(OR(ISBLANK(F$6),COUNTIFS(INDIRECT($A$2&amp;$A$1),$B9,INDIRECT($A$2&amp;F$1),"&gt;0")&gt;=F$2),MEDIAN(IF(INDIRECT($A$2&amp;$A$1)=$B9,IF(INDIRECT($A$2&amp;F$1)&gt;0,IF(COUNTIFS(INDIRECT($A$2&amp;$A$1),$B9,INDIRECT($A$2&amp;F$1),"&gt;0")&gt;=F$2,INDIRECT($A$2&amp;F$1))))),G9/F$6),"MC")</f>
        <v>232.55813953488374</v>
      </c>
      <c r="G9" s="8" cm="1">
        <f t="array" aca="1" ref="G9" ca="1">IFERROR(IF(OR(ISBLANK(G$6),COUNTIFS(INDIRECT($A$2&amp;$A$1),$B9,INDIRECT($A$2&amp;G$1),"&gt;0")&gt;=G$2),MEDIAN(IF(INDIRECT($A$2&amp;$A$1)=$B9,IF(INDIRECT($A$2&amp;G$1)&gt;0,IF(COUNTIFS(INDIRECT($A$2&amp;$A$1),$B9,INDIRECT($A$2&amp;G$1),"&gt;0")&gt;=G$2,INDIRECT($A$2&amp;G$1))))),#REF!/G$6),"MC")</f>
        <v>700</v>
      </c>
      <c r="H9" s="8" cm="1">
        <f t="array" aca="1" ref="H9" ca="1">IFERROR(IF(OR(ISBLANK(H$6),COUNTIFS(INDIRECT($A$2&amp;$A$1),$B9,INDIRECT($A$2&amp;H$1),"&gt;0")&gt;=H$2),MEDIAN(IF(INDIRECT($A$2&amp;$A$1)=$B9,IF(INDIRECT($A$2&amp;H$1)&gt;0,IF(COUNTIFS(INDIRECT($A$2&amp;$A$1),$B9,INDIRECT($A$2&amp;H$1),"&gt;0")&gt;=H$2,INDIRECT($A$2&amp;H$1))))),I9/H$6),"MC")</f>
        <v>200.66889632107021</v>
      </c>
      <c r="I9" s="8" cm="1">
        <f t="array" aca="1" ref="I9" ca="1">IFERROR(IF(OR(ISBLANK(I$6),COUNTIFS(INDIRECT($A$2&amp;$A$1),$B9,INDIRECT($A$2&amp;I$1),"&gt;0")&gt;=I$2),MEDIAN(IF(INDIRECT($A$2&amp;$A$1)=$B9,IF(INDIRECT($A$2&amp;I$1)&gt;0,IF(COUNTIFS(INDIRECT($A$2&amp;$A$1),$B9,INDIRECT($A$2&amp;I$1),"&gt;0")&gt;=I$2,INDIRECT($A$2&amp;I$1))))),#REF!/I$6),"MC")</f>
        <v>600</v>
      </c>
      <c r="J9" s="8" cm="1">
        <f t="array" aca="1" ref="J9" ca="1">IFERROR(IF(OR(ISBLANK(J$6),COUNTIFS(INDIRECT($A$2&amp;$A$1),$B9,INDIRECT($A$2&amp;J$1),"&gt;0")&gt;=J$2),MEDIAN(IF(INDIRECT($A$2&amp;$A$1)=$B9,IF(INDIRECT($A$2&amp;J$1)&gt;0,IF(COUNTIFS(INDIRECT($A$2&amp;$A$1),$B9,INDIRECT($A$2&amp;J$1),"&gt;0")&gt;=J$2,INDIRECT($A$2&amp;J$1))))),K9/J$6),"MC")</f>
        <v>232.55813953488374</v>
      </c>
      <c r="K9" s="8" cm="1">
        <f t="array" aca="1" ref="K9" ca="1">IFERROR(IF(OR(ISBLANK(K$6),COUNTIFS(INDIRECT($A$2&amp;$A$1),$B9,INDIRECT($A$2&amp;K$1),"&gt;0")&gt;=K$2),MEDIAN(IF(INDIRECT($A$2&amp;$A$1)=$B9,IF(INDIRECT($A$2&amp;K$1)&gt;0,IF(COUNTIFS(INDIRECT($A$2&amp;$A$1),$B9,INDIRECT($A$2&amp;K$1),"&gt;0")&gt;=K$2,INDIRECT($A$2&amp;K$1))))),#REF!/K$6),"MC")</f>
        <v>700</v>
      </c>
      <c r="L9" s="8" t="str" cm="1">
        <f t="array" aca="1" ref="L9" ca="1">IFERROR(IF(OR(ISBLANK(L$6),COUNTIFS(INDIRECT($A$2&amp;$A$1),$B9,INDIRECT($A$2&amp;L$1),"&gt;0")&gt;=L$2),MEDIAN(IF(INDIRECT($A$2&amp;$A$1)=$B9,IF(INDIRECT($A$2&amp;L$1)&gt;0,IF(COUNTIFS(INDIRECT($A$2&amp;$A$1),$B9,INDIRECT($A$2&amp;L$1),"&gt;0")&gt;=L$2,INDIRECT($A$2&amp;L$1))))),M9/L$6),"MC")</f>
        <v>MC</v>
      </c>
      <c r="M9" s="8" cm="1">
        <f t="array" aca="1" ref="M9" ca="1">IFERROR(IF(OR(ISBLANK(M$6),COUNTIFS(INDIRECT($A$2&amp;$A$1),$B9,INDIRECT($A$2&amp;M$1),"&gt;0")&gt;=M$2),MEDIAN(IF(INDIRECT($A$2&amp;$A$1)=$B9,IF(INDIRECT($A$2&amp;M$1)&gt;0,IF(COUNTIFS(INDIRECT($A$2&amp;$A$1),$B9,INDIRECT($A$2&amp;M$1),"&gt;0")&gt;=M$2,INDIRECT($A$2&amp;M$1))))),#REF!/M$6),"MC")</f>
        <v>300</v>
      </c>
      <c r="N9" s="8" cm="1">
        <f t="array" aca="1" ref="N9" ca="1">IFERROR(IF(OR(ISBLANK(N$6),COUNTIFS(INDIRECT($A$2&amp;$A$1),$B9,INDIRECT($A$2&amp;N$1),"&gt;0")&gt;=N$2),MEDIAN(IF(INDIRECT($A$2&amp;$A$1)=$B9,IF(INDIRECT($A$2&amp;N$1)&gt;0,IF(COUNTIFS(INDIRECT($A$2&amp;$A$1),$B9,INDIRECT($A$2&amp;N$1),"&gt;0")&gt;=N$2,INDIRECT($A$2&amp;N$1))))),O9/N$6),"MC")</f>
        <v>400</v>
      </c>
      <c r="O9" s="8" cm="1">
        <f t="array" aca="1" ref="O9" ca="1">IFERROR(IF(OR(ISBLANK(O$6),COUNTIFS(INDIRECT($A$2&amp;$A$1),$B9,INDIRECT($A$2&amp;O$1),"&gt;0")&gt;=O$2),MEDIAN(IF(INDIRECT($A$2&amp;$A$1)=$B9,IF(INDIRECT($A$2&amp;O$1)&gt;0,IF(COUNTIFS(INDIRECT($A$2&amp;$A$1),$B9,INDIRECT($A$2&amp;O$1),"&gt;0")&gt;=O$2,INDIRECT($A$2&amp;O$1))))),#REF!/O$6),"MC")</f>
        <v>1200</v>
      </c>
      <c r="P9" s="8" t="str" cm="1">
        <f t="array" aca="1" ref="P9" ca="1">IFERROR(IF(OR(ISBLANK(P$6),COUNTIFS(INDIRECT($A$2&amp;$A$1),$B9,INDIRECT($A$2&amp;P$1),"&gt;0")&gt;=P$2),MEDIAN(IF(INDIRECT($A$2&amp;$A$1)=$B9,IF(INDIRECT($A$2&amp;P$1)&gt;0,IF(COUNTIFS(INDIRECT($A$2&amp;$A$1),$B9,INDIRECT($A$2&amp;P$1),"&gt;0")&gt;=P$2,INDIRECT($A$2&amp;P$1))))),Q9/P$6),"MC")</f>
        <v>MC</v>
      </c>
      <c r="Q9" s="8" t="str" cm="1">
        <f t="array" aca="1" ref="Q9" ca="1">IFERROR(IF(OR(ISBLANK(Q$6),COUNTIFS(INDIRECT($A$2&amp;$A$1),$B9,INDIRECT($A$2&amp;Q$1),"&gt;0")&gt;=Q$2),MEDIAN(IF(INDIRECT($A$2&amp;$A$1)=$B9,IF(INDIRECT($A$2&amp;Q$1)&gt;0,IF(COUNTIFS(INDIRECT($A$2&amp;$A$1),$B9,INDIRECT($A$2&amp;Q$1),"&gt;0")&gt;=Q$2,INDIRECT($A$2&amp;Q$1))))),#REF!/Q$6),"MC")</f>
        <v>MC</v>
      </c>
      <c r="R9" s="8" t="str" cm="1">
        <f t="array" aca="1" ref="R9" ca="1">IFERROR(IF(OR(ISBLANK(R$6),COUNTIFS(INDIRECT($A$2&amp;$A$1),$B9,INDIRECT($A$2&amp;R$1),"&gt;0")&gt;=R$2),MEDIAN(IF(INDIRECT($A$2&amp;$A$1)=$B9,IF(INDIRECT($A$2&amp;R$1)&gt;0,IF(COUNTIFS(INDIRECT($A$2&amp;$A$1),$B9,INDIRECT($A$2&amp;R$1),"&gt;0")&gt;=R$2,INDIRECT($A$2&amp;R$1))))),S9/R$6),"MC")</f>
        <v>MC</v>
      </c>
      <c r="S9" s="8" t="str" cm="1">
        <f t="array" aca="1" ref="S9" ca="1">IFERROR(IF(OR(ISBLANK(S$6),COUNTIFS(INDIRECT($A$2&amp;$A$1),$B9,INDIRECT($A$2&amp;S$1),"&gt;0")&gt;=S$2),MEDIAN(IF(INDIRECT($A$2&amp;$A$1)=$B9,IF(INDIRECT($A$2&amp;S$1)&gt;0,IF(COUNTIFS(INDIRECT($A$2&amp;$A$1),$B9,INDIRECT($A$2&amp;S$1),"&gt;0")&gt;=S$2,INDIRECT($A$2&amp;S$1))))),T9/S$6),"MC")</f>
        <v>MC</v>
      </c>
      <c r="T9" s="8" t="str" cm="1">
        <f t="array" aca="1" ref="T9" ca="1">IFERROR(IF(OR(ISBLANK(T$6),COUNTIFS(INDIRECT($A$2&amp;$A$1),$B9,INDIRECT($A$2&amp;T$1),"&gt;0")&gt;=T$2),MEDIAN(IF(INDIRECT($A$2&amp;$A$1)=$B9,IF(INDIRECT($A$2&amp;T$1)&gt;0,IF(COUNTIFS(INDIRECT($A$2&amp;$A$1),$B9,INDIRECT($A$2&amp;T$1),"&gt;0")&gt;=T$2,INDIRECT($A$2&amp;T$1))))),U9/T$6),"MC")</f>
        <v>MC</v>
      </c>
      <c r="U9" s="8" t="str" cm="1">
        <f t="array" aca="1" ref="U9" ca="1">IFERROR(IF(OR(ISBLANK(U$6),COUNTIFS(INDIRECT($A$2&amp;$A$1),$B9,INDIRECT($A$2&amp;U$1),"&gt;0")&gt;=U$2),MEDIAN(IF(INDIRECT($A$2&amp;$A$1)=$B9,IF(INDIRECT($A$2&amp;U$1)&gt;0,IF(COUNTIFS(INDIRECT($A$2&amp;$A$1),$B9,INDIRECT($A$2&amp;U$1),"&gt;0")&gt;=U$2,INDIRECT($A$2&amp;U$1))))),V9/U$6),"MC")</f>
        <v>MC</v>
      </c>
      <c r="V9" s="8" cm="1">
        <f t="array" aca="1" ref="V9" ca="1">IFERROR(IF(OR(ISBLANK(V$6),COUNTIFS(INDIRECT($A$2&amp;$A$1),$B9,INDIRECT($A$2&amp;V$1),"&gt;0")&gt;=V$2),MEDIAN(IF(INDIRECT($A$2&amp;$A$1)=$B9,IF(INDIRECT($A$2&amp;V$1)&gt;0,IF(COUNTIFS(INDIRECT($A$2&amp;$A$1),$B9,INDIRECT($A$2&amp;V$1),"&gt;0")&gt;=V$2,INDIRECT($A$2&amp;V$1))))),W9/V$6),"MC")</f>
        <v>3500</v>
      </c>
      <c r="W9" s="8" cm="1">
        <f t="array" aca="1" ref="W9" ca="1">IFERROR(IF(OR(ISBLANK(W$6),COUNTIFS(INDIRECT($A$2&amp;$A$1),$B9,INDIRECT($A$2&amp;W$1),"&gt;0")&gt;=W$2),MEDIAN(IF(INDIRECT($A$2&amp;$A$1)=$B9,IF(INDIRECT($A$2&amp;W$1)&gt;0,IF(COUNTIFS(INDIRECT($A$2&amp;$A$1),$B9,INDIRECT($A$2&amp;W$1),"&gt;0")&gt;=W$2,INDIRECT($A$2&amp;W$1))))),X9/W$6),"MC")</f>
        <v>3000</v>
      </c>
      <c r="X9" s="8" cm="1">
        <f t="array" aca="1" ref="X9" ca="1">IFERROR(IF(OR(ISBLANK(X$6),COUNTIFS(INDIRECT($A$2&amp;$A$1),$B9,INDIRECT($A$2&amp;X$1),"&gt;0")&gt;=X$2),MEDIAN(IF(INDIRECT($A$2&amp;$A$1)=$B9,IF(INDIRECT($A$2&amp;X$1)&gt;0,IF(COUNTIFS(INDIRECT($A$2&amp;$A$1),$B9,INDIRECT($A$2&amp;X$1),"&gt;0")&gt;=X$2,INDIRECT($A$2&amp;X$1))))),Y9/X$6),"MC")</f>
        <v>1300</v>
      </c>
      <c r="Y9" s="8" cm="1">
        <f t="array" aca="1" ref="Y9" ca="1">IFERROR(IF(OR(ISBLANK(Y$6),COUNTIFS(INDIRECT($A$2&amp;$A$1),$B9,INDIRECT($A$2&amp;Y$1),"&gt;0")&gt;=Y$2),MEDIAN(IF(INDIRECT($A$2&amp;$A$1)=$B9,IF(INDIRECT($A$2&amp;Y$1)&gt;0,IF(COUNTIFS(INDIRECT($A$2&amp;$A$1),$B9,INDIRECT($A$2&amp;Y$1),"&gt;0")&gt;=Y$2,INDIRECT($A$2&amp;Y$1))))),Z9/Y$6),"MC")</f>
        <v>1000</v>
      </c>
      <c r="Z9" s="8" cm="1">
        <f t="array" aca="1" ref="Z9" ca="1">IFERROR(IF(OR(ISBLANK(Z$6),COUNTIFS(INDIRECT($A$2&amp;$A$1),$B9,INDIRECT($A$2&amp;Z$1),"&gt;0")&gt;=Z$2),MEDIAN(IF(INDIRECT($A$2&amp;$A$1)=$B9,IF(INDIRECT($A$2&amp;Z$1)&gt;0,IF(COUNTIFS(INDIRECT($A$2&amp;$A$1),$B9,INDIRECT($A$2&amp;Z$1),"&gt;0")&gt;=Z$2,INDIRECT($A$2&amp;Z$1))))),AA9/Z$6),"MC")</f>
        <v>500</v>
      </c>
      <c r="AA9" s="8" cm="1">
        <f t="array" aca="1" ref="AA9" ca="1">IFERROR(IF(OR(ISBLANK(AA$6),COUNTIFS(INDIRECT($A$2&amp;$A$1),$B9,INDIRECT($A$2&amp;AA$1),"&gt;0")&gt;=AA$2),MEDIAN(IF(INDIRECT($A$2&amp;$A$1)=$B9,IF(INDIRECT($A$2&amp;AA$1)&gt;0,IF(COUNTIFS(INDIRECT($A$2&amp;$A$1),$B9,INDIRECT($A$2&amp;AA$1),"&gt;0")&gt;=AA$2,INDIRECT($A$2&amp;AA$1))))),AB9/AA$6),"MC")</f>
        <v>250</v>
      </c>
      <c r="AB9" s="8" cm="1">
        <f t="array" aca="1" ref="AB9" ca="1">IFERROR(IF(OR(ISBLANK(AB$6),COUNTIFS(INDIRECT($A$2&amp;$A$1),$B9,INDIRECT($A$2&amp;AB$1),"&gt;0")&gt;=AB$2),MEDIAN(IF(INDIRECT($A$2&amp;$A$1)=$B9,IF(INDIRECT($A$2&amp;AB$1)&gt;0,IF(COUNTIFS(INDIRECT($A$2&amp;$A$1),$B9,INDIRECT($A$2&amp;AB$1),"&gt;0")&gt;=AB$2,INDIRECT($A$2&amp;AB$1))))),#REF!/AB$6),"MC")</f>
        <v>750</v>
      </c>
      <c r="AC9" s="8" t="str" cm="1">
        <f t="array" aca="1" ref="AC9" ca="1">IFERROR(IF(OR(ISBLANK(AC$6),COUNTIFS(INDIRECT($A$2&amp;$A$1),$B9,INDIRECT($A$2&amp;AC$1),"&gt;0")&gt;=AC$2),MEDIAN(IF(INDIRECT($A$2&amp;$A$1)=$B9,IF(INDIRECT($A$2&amp;AC$1)&gt;0,IF(COUNTIFS(INDIRECT($A$2&amp;$A$1),$B9,INDIRECT($A$2&amp;AC$1),"&gt;0")&gt;=AC$2,INDIRECT($A$2&amp;AC$1))))),AD9/AC$6),"MC")</f>
        <v>MC</v>
      </c>
      <c r="AD9" s="8" cm="1">
        <f t="array" aca="1" ref="AD9" ca="1">IFERROR(IF(OR(ISBLANK(AD$6),COUNTIFS(INDIRECT($A$2&amp;$A$1),$B9,INDIRECT($A$2&amp;AD$1),"&gt;0")&gt;=AD$2),MEDIAN(IF(INDIRECT($A$2&amp;$A$1)=$B9,IF(INDIRECT($A$2&amp;AD$1)&gt;0,IF(COUNTIFS(INDIRECT($A$2&amp;$A$1),$B9,INDIRECT($A$2&amp;AD$1),"&gt;0")&gt;=AD$2,INDIRECT($A$2&amp;AD$1))))),#REF!/AD$6),"MC")</f>
        <v>800</v>
      </c>
      <c r="AE9" s="8" t="str" cm="1">
        <f t="array" aca="1" ref="AE9" ca="1">IFERROR(IF(OR(ISBLANK(AE$6),COUNTIFS(INDIRECT($A$2&amp;$A$1),$B9,INDIRECT($A$2&amp;AE$1),"&gt;0")&gt;=AE$2),MEDIAN(IF(INDIRECT($A$2&amp;$A$1)=$B9,IF(INDIRECT($A$2&amp;AE$1)&gt;0,IF(COUNTIFS(INDIRECT($A$2&amp;$A$1),$B9,INDIRECT($A$2&amp;AE$1),"&gt;0")&gt;=AE$2,INDIRECT($A$2&amp;AE$1))))),AF9/AE$6),"MC")</f>
        <v>MC</v>
      </c>
      <c r="AF9" s="8" cm="1">
        <f t="array" aca="1" ref="AF9" ca="1">IFERROR(IF(OR(ISBLANK(AF$6),COUNTIFS(INDIRECT($A$2&amp;$A$1),$B9,INDIRECT($A$2&amp;AF$1),"&gt;0")&gt;=AF$2),MEDIAN(IF(INDIRECT($A$2&amp;$A$1)=$B9,IF(INDIRECT($A$2&amp;AF$1)&gt;0,IF(COUNTIFS(INDIRECT($A$2&amp;$A$1),$B9,INDIRECT($A$2&amp;AF$1),"&gt;0")&gt;=AF$2,INDIRECT($A$2&amp;AF$1))))),#REF!/AF$6),"MC")</f>
        <v>1500</v>
      </c>
      <c r="AG9" s="8" t="str" cm="1">
        <f t="array" aca="1" ref="AG9" ca="1">IFERROR(IF(OR(ISBLANK(AG$6),COUNTIFS(INDIRECT($A$2&amp;$A$1),$B9,INDIRECT($A$2&amp;AG$1),"&gt;0")&gt;=AG$2),MEDIAN(IF(INDIRECT($A$2&amp;$A$1)=$B9,IF(INDIRECT($A$2&amp;AG$1)&gt;0,IF(COUNTIFS(INDIRECT($A$2&amp;$A$1),$B9,INDIRECT($A$2&amp;AG$1),"&gt;0")&gt;=AG$2,INDIRECT($A$2&amp;AG$1))))),AH9/AG$6),"MC")</f>
        <v>MC</v>
      </c>
      <c r="AH9" s="8" cm="1">
        <f t="array" aca="1" ref="AH9" ca="1">IFERROR(IF(OR(ISBLANK(AH$6),COUNTIFS(INDIRECT($A$2&amp;$A$1),$B9,INDIRECT($A$2&amp;AH$1),"&gt;0")&gt;=AH$2),MEDIAN(IF(INDIRECT($A$2&amp;$A$1)=$B9,IF(INDIRECT($A$2&amp;AH$1)&gt;0,IF(COUNTIFS(INDIRECT($A$2&amp;$A$1),$B9,INDIRECT($A$2&amp;AH$1),"&gt;0")&gt;=AH$2,INDIRECT($A$2&amp;AH$1))))),#REF!/AH$6),"MC")</f>
        <v>850</v>
      </c>
      <c r="AI9" s="8" t="str" cm="1">
        <f t="array" aca="1" ref="AI9" ca="1">IFERROR(IF(OR(ISBLANK(AI$6),COUNTIFS(INDIRECT($A$2&amp;$A$1),$B9,INDIRECT($A$2&amp;AI$1),"&gt;0")&gt;=AI$2),MEDIAN(IF(INDIRECT($A$2&amp;$A$1)=$B9,IF(INDIRECT($A$2&amp;AI$1)&gt;0,IF(COUNTIFS(INDIRECT($A$2&amp;$A$1),$B9,INDIRECT($A$2&amp;AI$1),"&gt;0")&gt;=AI$2,INDIRECT($A$2&amp;AI$1))))),AJ9/AI$6),"MC")</f>
        <v>MC</v>
      </c>
      <c r="AJ9" s="8" t="str" cm="1">
        <f t="array" aca="1" ref="AJ9" ca="1">IFERROR(IF(OR(ISBLANK(AJ$6),COUNTIFS(INDIRECT($A$2&amp;$A$1),$B9,INDIRECT($A$2&amp;AJ$1),"&gt;0")&gt;=AJ$2),MEDIAN(IF(INDIRECT($A$2&amp;$A$1)=$B9,IF(INDIRECT($A$2&amp;AJ$1)&gt;0,IF(COUNTIFS(INDIRECT($A$2&amp;$A$1),$B9,INDIRECT($A$2&amp;AJ$1),"&gt;0")&gt;=AJ$2,INDIRECT($A$2&amp;AJ$1))))),AK9/AJ$6),"MC")</f>
        <v>MC</v>
      </c>
      <c r="AK9" s="8" cm="1">
        <f t="array" aca="1" ref="AK9" ca="1">IFERROR(IF(OR(ISBLANK(AK$6),COUNTIFS(INDIRECT($A$2&amp;$A$1),$B9,INDIRECT($A$2&amp;AK$1),"&gt;0")&gt;=AK$2),MEDIAN(IF(INDIRECT($A$2&amp;$A$1)=$B9,IF(INDIRECT($A$2&amp;AK$1)&gt;0,IF(COUNTIFS(INDIRECT($A$2&amp;$A$1),$B9,INDIRECT($A$2&amp;AK$1),"&gt;0")&gt;=AK$2,INDIRECT($A$2&amp;AK$1))))),AL9/AK$6),"MC")</f>
        <v>200</v>
      </c>
      <c r="AL9" s="8" t="str" cm="1">
        <f t="array" aca="1" ref="AL9" ca="1">IFERROR(IF(OR(ISBLANK(AL$6),COUNTIFS(INDIRECT($A$2&amp;$A$1),$B9,INDIRECT($A$2&amp;AL$1),"&gt;0")&gt;=AL$2),MEDIAN(IF(INDIRECT($A$2&amp;$A$1)=$B9,IF(INDIRECT($A$2&amp;AL$1)&gt;0,IF(COUNTIFS(INDIRECT($A$2&amp;$A$1),$B9,INDIRECT($A$2&amp;AL$1),"&gt;0")&gt;=AL$2,INDIRECT($A$2&amp;AL$1))))),AM9/AL$6),"MC")</f>
        <v>MC</v>
      </c>
      <c r="AM9" s="8" cm="1">
        <f t="array" aca="1" ref="AM9" ca="1">IFERROR(IF(OR(ISBLANK(AM$6),COUNTIFS(INDIRECT($A$2&amp;$A$1),$B9,INDIRECT($A$2&amp;AM$1),"&gt;0")&gt;=AM$2),MEDIAN(IF(INDIRECT($A$2&amp;$A$1)=$B9,IF(INDIRECT($A$2&amp;AM$1)&gt;0,IF(COUNTIFS(INDIRECT($A$2&amp;$A$1),$B9,INDIRECT($A$2&amp;AM$1),"&gt;0")&gt;=AM$2,INDIRECT($A$2&amp;AM$1))))),AN9/AM$6),"MC")</f>
        <v>200</v>
      </c>
      <c r="AN9" s="8" t="str" cm="1">
        <f t="array" aca="1" ref="AN9" ca="1">IFERROR(IF(OR(ISBLANK(AN$6),COUNTIFS(INDIRECT($A$2&amp;$A$1),$B9,INDIRECT($A$2&amp;AN$1),"&gt;0")&gt;=AN$2),MEDIAN(IF(INDIRECT($A$2&amp;$A$1)=$B9,IF(INDIRECT($A$2&amp;AN$1)&gt;0,IF(COUNTIFS(INDIRECT($A$2&amp;$A$1),$B9,INDIRECT($A$2&amp;AN$1),"&gt;0")&gt;=AN$2,INDIRECT($A$2&amp;AN$1))))),AO9/AN$6),"MC")</f>
        <v>MC</v>
      </c>
      <c r="AO9" s="8" cm="1">
        <f t="array" aca="1" ref="AO9" ca="1">IFERROR(IF(OR(ISBLANK(AO$6),COUNTIFS(INDIRECT($A$2&amp;$A$1),$B9,INDIRECT($A$2&amp;AO$1),"&gt;0")&gt;=AO$2),MEDIAN(IF(INDIRECT($A$2&amp;$A$1)=$B9,IF(INDIRECT($A$2&amp;AO$1)&gt;0,IF(COUNTIFS(INDIRECT($A$2&amp;$A$1),$B9,INDIRECT($A$2&amp;AO$1),"&gt;0")&gt;=AO$2,INDIRECT($A$2&amp;AO$1))))),AP9/AO$6),"MC")</f>
        <v>200</v>
      </c>
      <c r="AP9" s="8" cm="1">
        <f t="array" aca="1" ref="AP9" ca="1">IFERROR(IF(OR(ISBLANK(AP$6),COUNTIFS(INDIRECT($A$2&amp;$A$1),$B9,INDIRECT($A$2&amp;AP$1),"&gt;0")&gt;=AP$2),MEDIAN(IF(INDIRECT($A$2&amp;$A$1)=$B9,IF(INDIRECT($A$2&amp;AP$1)&gt;0,IF(COUNTIFS(INDIRECT($A$2&amp;$A$1),$B9,INDIRECT($A$2&amp;AP$1),"&gt;0")&gt;=AP$2,INDIRECT($A$2&amp;AP$1))))),AQ9/AP$6),"MC")</f>
        <v>900</v>
      </c>
      <c r="AQ9" s="8" cm="1">
        <f t="array" aca="1" ref="AQ9" ca="1">IFERROR(IF(OR(ISBLANK(AQ$6),COUNTIFS(INDIRECT($A$2&amp;$A$1),$B9,INDIRECT($A$2&amp;AQ$1),"&gt;0")&gt;=AQ$2),MEDIAN(IF(INDIRECT($A$2&amp;$A$1)=$B9,IF(INDIRECT($A$2&amp;AQ$1)&gt;0,IF(COUNTIFS(INDIRECT($A$2&amp;$A$1),$B9,INDIRECT($A$2&amp;AQ$1),"&gt;0")&gt;=AQ$2,INDIRECT($A$2&amp;AQ$1))))),AR9/AQ$6),"MC")</f>
        <v>1000</v>
      </c>
      <c r="AR9" s="8" t="str" cm="1">
        <f t="array" aca="1" ref="AR9" ca="1">IFERROR(IF(OR(ISBLANK(AR$6),COUNTIFS(INDIRECT($A$2&amp;$A$1),$B9,INDIRECT($A$2&amp;AR$1),"&gt;0")&gt;=AR$2),MEDIAN(IF(INDIRECT($A$2&amp;$A$1)=$B9,IF(INDIRECT($A$2&amp;AR$1)&gt;0,IF(COUNTIFS(INDIRECT($A$2&amp;$A$1),$B9,INDIRECT($A$2&amp;AR$1),"&gt;0")&gt;=AR$2,INDIRECT($A$2&amp;AR$1))))),AS9/AR$6),"MC")</f>
        <v>MC</v>
      </c>
      <c r="AS9" s="8" cm="1">
        <f t="array" aca="1" ref="AS9" ca="1">IFERROR(IF(OR(ISBLANK(AS$6),COUNTIFS(INDIRECT($A$2&amp;$A$1),$B9,INDIRECT($A$2&amp;AS$1),"&gt;0")&gt;=AS$2),MEDIAN(IF(INDIRECT($A$2&amp;$A$1)=$B9,IF(INDIRECT($A$2&amp;AS$1)&gt;0,IF(COUNTIFS(INDIRECT($A$2&amp;$A$1),$B9,INDIRECT($A$2&amp;AS$1),"&gt;0")&gt;=AS$2,INDIRECT($A$2&amp;AS$1))))),AT9/AS$6),"MC")</f>
        <v>100</v>
      </c>
      <c r="AT9" s="8" cm="1">
        <f t="array" aca="1" ref="AT9" ca="1">IFERROR(IF(OR(ISBLANK(AT$6),COUNTIFS(INDIRECT($A$2&amp;$A$1),$B9,INDIRECT($A$2&amp;AT$1),"&gt;0")&gt;=AT$2),MEDIAN(IF(INDIRECT($A$2&amp;$A$1)=$B9,IF(INDIRECT($A$2&amp;AT$1)&gt;0,IF(COUNTIFS(INDIRECT($A$2&amp;$A$1),$B9,INDIRECT($A$2&amp;AT$1),"&gt;0")&gt;=AT$2,INDIRECT($A$2&amp;AT$1))))),AU9/AT$6),"MC")</f>
        <v>650</v>
      </c>
      <c r="AU9" s="8" cm="1">
        <f t="array" aca="1" ref="AU9" ca="1">IFERROR(IF(OR(ISBLANK(AU$6),COUNTIFS(INDIRECT($A$2&amp;$A$1),$B9,INDIRECT($A$2&amp;AU$1),"&gt;0")&gt;=AU$2),MEDIAN(IF(INDIRECT($A$2&amp;$A$1)=$B9,IF(INDIRECT($A$2&amp;AU$1)&gt;0,IF(COUNTIFS(INDIRECT($A$2&amp;$A$1),$B9,INDIRECT($A$2&amp;AU$1),"&gt;0")&gt;=AU$2,INDIRECT($A$2&amp;AU$1))))),AV9/AU$6),"MC")</f>
        <v>800</v>
      </c>
      <c r="AV9" s="8" cm="1">
        <f t="array" aca="1" ref="AV9" ca="1">IFERROR(IF(OR(ISBLANK(AV$6),COUNTIFS(INDIRECT($A$2&amp;$A$1),$B9,INDIRECT($A$2&amp;AV$1),"&gt;0")&gt;=AV$2),MEDIAN(IF(INDIRECT($A$2&amp;$A$1)=$B9,IF(INDIRECT($A$2&amp;AV$1)&gt;0,IF(COUNTIFS(INDIRECT($A$2&amp;$A$1),$B9,INDIRECT($A$2&amp;AV$1),"&gt;0")&gt;=AV$2,INDIRECT($A$2&amp;AV$1))))),AW9/AV$6),"MC")</f>
        <v>1000</v>
      </c>
    </row>
    <row r="10" spans="1:48" x14ac:dyDescent="0.35">
      <c r="A10" s="5" t="s">
        <v>73</v>
      </c>
      <c r="B10" s="5" t="s">
        <v>77</v>
      </c>
      <c r="C10" s="5" t="s">
        <v>66</v>
      </c>
      <c r="D10" s="8" cm="1">
        <f t="array" aca="1" ref="D10" ca="1">IF(ISERROR(ABS(D9)),"",IFERROR(IF(OR(ISBLANK(D$6),COUNTIFS(INDIRECT($A$2&amp;$A$1),$B10,INDIRECT($A$2&amp;D$1),"&gt;0")&gt;=D$2),MIN(IF(INDIRECT($A$2&amp;$A$1)=$B10,IF(INDIRECT($A$2&amp;D$1)&gt;0,IF(COUNTIFS(INDIRECT($A$2&amp;$A$1),$B10,INDIRECT($A$2&amp;D$1),"&gt;0")&gt;=D$2,INDIRECT($A$2&amp;D$1))))),E10/D$6),"MC"))</f>
        <v>198.01980198019803</v>
      </c>
      <c r="E10" s="8" cm="1">
        <f t="array" aca="1" ref="E10" ca="1">IF(ISERROR(ABS(E9)),"",IFERROR(IF(OR(ISBLANK(E$6),COUNTIFS(INDIRECT($A$2&amp;$A$1),$B10,INDIRECT($A$2&amp;E$1),"&gt;0")&gt;=E$2),MIN(IF(INDIRECT($A$2&amp;$A$1)=$B10,IF(INDIRECT($A$2&amp;E$1)&gt;0,IF(COUNTIFS(INDIRECT($A$2&amp;$A$1),$B10,INDIRECT($A$2&amp;E$1),"&gt;0")&gt;=E$2,INDIRECT($A$2&amp;E$1))))),#REF!/E$6),"MC"))</f>
        <v>600</v>
      </c>
      <c r="F10" s="8" cm="1">
        <f t="array" aca="1" ref="F10" ca="1">IF(ISERROR(ABS(F9)),"",IFERROR(IF(OR(ISBLANK(F$6),COUNTIFS(INDIRECT($A$2&amp;$A$1),$B10,INDIRECT($A$2&amp;F$1),"&gt;0")&gt;=F$2),MIN(IF(INDIRECT($A$2&amp;$A$1)=$B10,IF(INDIRECT($A$2&amp;F$1)&gt;0,IF(COUNTIFS(INDIRECT($A$2&amp;$A$1),$B10,INDIRECT($A$2&amp;F$1),"&gt;0")&gt;=F$2,INDIRECT($A$2&amp;F$1))))),G10/F$6),"MC"))</f>
        <v>232.55813953488374</v>
      </c>
      <c r="G10" s="8" cm="1">
        <f t="array" aca="1" ref="G10" ca="1">IF(ISERROR(ABS(G9)),"",IFERROR(IF(OR(ISBLANK(G$6),COUNTIFS(INDIRECT($A$2&amp;$A$1),$B10,INDIRECT($A$2&amp;G$1),"&gt;0")&gt;=G$2),MIN(IF(INDIRECT($A$2&amp;$A$1)=$B10,IF(INDIRECT($A$2&amp;G$1)&gt;0,IF(COUNTIFS(INDIRECT($A$2&amp;$A$1),$B10,INDIRECT($A$2&amp;G$1),"&gt;0")&gt;=G$2,INDIRECT($A$2&amp;G$1))))),#REF!/G$6),"MC"))</f>
        <v>700</v>
      </c>
      <c r="H10" s="8" cm="1">
        <f t="array" aca="1" ref="H10" ca="1">IF(ISERROR(ABS(H9)),"",IFERROR(IF(OR(ISBLANK(H$6),COUNTIFS(INDIRECT($A$2&amp;$A$1),$B10,INDIRECT($A$2&amp;H$1),"&gt;0")&gt;=H$2),MIN(IF(INDIRECT($A$2&amp;$A$1)=$B10,IF(INDIRECT($A$2&amp;H$1)&gt;0,IF(COUNTIFS(INDIRECT($A$2&amp;$A$1),$B10,INDIRECT($A$2&amp;H$1),"&gt;0")&gt;=H$2,INDIRECT($A$2&amp;H$1))))),I10/H$6),"MC"))</f>
        <v>200.66889632107021</v>
      </c>
      <c r="I10" s="8" cm="1">
        <f t="array" aca="1" ref="I10" ca="1">IF(ISERROR(ABS(I9)),"",IFERROR(IF(OR(ISBLANK(I$6),COUNTIFS(INDIRECT($A$2&amp;$A$1),$B10,INDIRECT($A$2&amp;I$1),"&gt;0")&gt;=I$2),MIN(IF(INDIRECT($A$2&amp;$A$1)=$B10,IF(INDIRECT($A$2&amp;I$1)&gt;0,IF(COUNTIFS(INDIRECT($A$2&amp;$A$1),$B10,INDIRECT($A$2&amp;I$1),"&gt;0")&gt;=I$2,INDIRECT($A$2&amp;I$1))))),#REF!/I$6),"MC"))</f>
        <v>600</v>
      </c>
      <c r="J10" s="8" cm="1">
        <f t="array" aca="1" ref="J10" ca="1">IF(ISERROR(ABS(J9)),"",IFERROR(IF(OR(ISBLANK(J$6),COUNTIFS(INDIRECT($A$2&amp;$A$1),$B10,INDIRECT($A$2&amp;J$1),"&gt;0")&gt;=J$2),MIN(IF(INDIRECT($A$2&amp;$A$1)=$B10,IF(INDIRECT($A$2&amp;J$1)&gt;0,IF(COUNTIFS(INDIRECT($A$2&amp;$A$1),$B10,INDIRECT($A$2&amp;J$1),"&gt;0")&gt;=J$2,INDIRECT($A$2&amp;J$1))))),K10/J$6),"MC"))</f>
        <v>232.55813953488374</v>
      </c>
      <c r="K10" s="8" cm="1">
        <f t="array" aca="1" ref="K10" ca="1">IF(ISERROR(ABS(K9)),"",IFERROR(IF(OR(ISBLANK(K$6),COUNTIFS(INDIRECT($A$2&amp;$A$1),$B10,INDIRECT($A$2&amp;K$1),"&gt;0")&gt;=K$2),MIN(IF(INDIRECT($A$2&amp;$A$1)=$B10,IF(INDIRECT($A$2&amp;K$1)&gt;0,IF(COUNTIFS(INDIRECT($A$2&amp;$A$1),$B10,INDIRECT($A$2&amp;K$1),"&gt;0")&gt;=K$2,INDIRECT($A$2&amp;K$1))))),#REF!/K$6),"MC"))</f>
        <v>700</v>
      </c>
      <c r="L10" s="8" t="str" cm="1">
        <f t="array" aca="1" ref="L10" ca="1">IF(ISERROR(ABS(L9)),"",IFERROR(IF(OR(ISBLANK(L$6),COUNTIFS(INDIRECT($A$2&amp;$A$1),$B10,INDIRECT($A$2&amp;L$1),"&gt;0")&gt;=L$2),MIN(IF(INDIRECT($A$2&amp;$A$1)=$B10,IF(INDIRECT($A$2&amp;L$1)&gt;0,IF(COUNTIFS(INDIRECT($A$2&amp;$A$1),$B10,INDIRECT($A$2&amp;L$1),"&gt;0")&gt;=L$2,INDIRECT($A$2&amp;L$1))))),M10/L$6),"MC"))</f>
        <v/>
      </c>
      <c r="M10" s="8" cm="1">
        <f t="array" aca="1" ref="M10" ca="1">IF(ISERROR(ABS(M9)),"",IFERROR(IF(OR(ISBLANK(M$6),COUNTIFS(INDIRECT($A$2&amp;$A$1),$B10,INDIRECT($A$2&amp;M$1),"&gt;0")&gt;=M$2),MIN(IF(INDIRECT($A$2&amp;$A$1)=$B10,IF(INDIRECT($A$2&amp;M$1)&gt;0,IF(COUNTIFS(INDIRECT($A$2&amp;$A$1),$B10,INDIRECT($A$2&amp;M$1),"&gt;0")&gt;=M$2,INDIRECT($A$2&amp;M$1))))),#REF!/M$6),"MC"))</f>
        <v>300</v>
      </c>
      <c r="N10" s="8" cm="1">
        <f t="array" aca="1" ref="N10" ca="1">IF(ISERROR(ABS(N9)),"",IFERROR(IF(OR(ISBLANK(N$6),COUNTIFS(INDIRECT($A$2&amp;$A$1),$B10,INDIRECT($A$2&amp;N$1),"&gt;0")&gt;=N$2),MIN(IF(INDIRECT($A$2&amp;$A$1)=$B10,IF(INDIRECT($A$2&amp;N$1)&gt;0,IF(COUNTIFS(INDIRECT($A$2&amp;$A$1),$B10,INDIRECT($A$2&amp;N$1),"&gt;0")&gt;=N$2,INDIRECT($A$2&amp;N$1))))),O10/N$6),"MC"))</f>
        <v>400</v>
      </c>
      <c r="O10" s="8" cm="1">
        <f t="array" aca="1" ref="O10" ca="1">IF(ISERROR(ABS(O9)),"",IFERROR(IF(OR(ISBLANK(O$6),COUNTIFS(INDIRECT($A$2&amp;$A$1),$B10,INDIRECT($A$2&amp;O$1),"&gt;0")&gt;=O$2),MIN(IF(INDIRECT($A$2&amp;$A$1)=$B10,IF(INDIRECT($A$2&amp;O$1)&gt;0,IF(COUNTIFS(INDIRECT($A$2&amp;$A$1),$B10,INDIRECT($A$2&amp;O$1),"&gt;0")&gt;=O$2,INDIRECT($A$2&amp;O$1))))),#REF!/O$6),"MC"))</f>
        <v>1200</v>
      </c>
      <c r="P10" s="8" t="str" cm="1">
        <f t="array" aca="1" ref="P10" ca="1">IF(ISERROR(ABS(P9)),"",IFERROR(IF(OR(ISBLANK(P$6),COUNTIFS(INDIRECT($A$2&amp;$A$1),$B10,INDIRECT($A$2&amp;P$1),"&gt;0")&gt;=P$2),MIN(IF(INDIRECT($A$2&amp;$A$1)=$B10,IF(INDIRECT($A$2&amp;P$1)&gt;0,IF(COUNTIFS(INDIRECT($A$2&amp;$A$1),$B10,INDIRECT($A$2&amp;P$1),"&gt;0")&gt;=P$2,INDIRECT($A$2&amp;P$1))))),Q10/P$6),"MC"))</f>
        <v/>
      </c>
      <c r="Q10" s="8" t="str" cm="1">
        <f t="array" aca="1" ref="Q10" ca="1">IF(ISERROR(ABS(Q9)),"",IFERROR(IF(OR(ISBLANK(Q$6),COUNTIFS(INDIRECT($A$2&amp;$A$1),$B10,INDIRECT($A$2&amp;Q$1),"&gt;0")&gt;=Q$2),MIN(IF(INDIRECT($A$2&amp;$A$1)=$B10,IF(INDIRECT($A$2&amp;Q$1)&gt;0,IF(COUNTIFS(INDIRECT($A$2&amp;$A$1),$B10,INDIRECT($A$2&amp;Q$1),"&gt;0")&gt;=Q$2,INDIRECT($A$2&amp;Q$1))))),#REF!/Q$6),"MC"))</f>
        <v/>
      </c>
      <c r="R10" s="8" t="str" cm="1">
        <f t="array" aca="1" ref="R10" ca="1">IF(ISERROR(ABS(R9)),"",IFERROR(IF(OR(ISBLANK(R$6),COUNTIFS(INDIRECT($A$2&amp;$A$1),$B10,INDIRECT($A$2&amp;R$1),"&gt;0")&gt;=R$2),MIN(IF(INDIRECT($A$2&amp;$A$1)=$B10,IF(INDIRECT($A$2&amp;R$1)&gt;0,IF(COUNTIFS(INDIRECT($A$2&amp;$A$1),$B10,INDIRECT($A$2&amp;R$1),"&gt;0")&gt;=R$2,INDIRECT($A$2&amp;R$1))))),S10/R$6),"MC"))</f>
        <v/>
      </c>
      <c r="S10" s="8" t="str" cm="1">
        <f t="array" aca="1" ref="S10" ca="1">IF(ISERROR(ABS(S9)),"",IFERROR(IF(OR(ISBLANK(S$6),COUNTIFS(INDIRECT($A$2&amp;$A$1),$B10,INDIRECT($A$2&amp;S$1),"&gt;0")&gt;=S$2),MIN(IF(INDIRECT($A$2&amp;$A$1)=$B10,IF(INDIRECT($A$2&amp;S$1)&gt;0,IF(COUNTIFS(INDIRECT($A$2&amp;$A$1),$B10,INDIRECT($A$2&amp;S$1),"&gt;0")&gt;=S$2,INDIRECT($A$2&amp;S$1))))),T10/S$6),"MC"))</f>
        <v/>
      </c>
      <c r="T10" s="8" t="str" cm="1">
        <f t="array" aca="1" ref="T10" ca="1">IF(ISERROR(ABS(T9)),"",IFERROR(IF(OR(ISBLANK(T$6),COUNTIFS(INDIRECT($A$2&amp;$A$1),$B10,INDIRECT($A$2&amp;T$1),"&gt;0")&gt;=T$2),MIN(IF(INDIRECT($A$2&amp;$A$1)=$B10,IF(INDIRECT($A$2&amp;T$1)&gt;0,IF(COUNTIFS(INDIRECT($A$2&amp;$A$1),$B10,INDIRECT($A$2&amp;T$1),"&gt;0")&gt;=T$2,INDIRECT($A$2&amp;T$1))))),U10/T$6),"MC"))</f>
        <v/>
      </c>
      <c r="U10" s="8" t="str" cm="1">
        <f t="array" aca="1" ref="U10" ca="1">IF(ISERROR(ABS(U9)),"",IFERROR(IF(OR(ISBLANK(U$6),COUNTIFS(INDIRECT($A$2&amp;$A$1),$B10,INDIRECT($A$2&amp;U$1),"&gt;0")&gt;=U$2),MIN(IF(INDIRECT($A$2&amp;$A$1)=$B10,IF(INDIRECT($A$2&amp;U$1)&gt;0,IF(COUNTIFS(INDIRECT($A$2&amp;$A$1),$B10,INDIRECT($A$2&amp;U$1),"&gt;0")&gt;=U$2,INDIRECT($A$2&amp;U$1))))),V10/U$6),"MC"))</f>
        <v/>
      </c>
      <c r="V10" s="8" cm="1">
        <f t="array" aca="1" ref="V10" ca="1">IF(ISERROR(ABS(V9)),"",IFERROR(IF(OR(ISBLANK(V$6),COUNTIFS(INDIRECT($A$2&amp;$A$1),$B10,INDIRECT($A$2&amp;V$1),"&gt;0")&gt;=V$2),MIN(IF(INDIRECT($A$2&amp;$A$1)=$B10,IF(INDIRECT($A$2&amp;V$1)&gt;0,IF(COUNTIFS(INDIRECT($A$2&amp;$A$1),$B10,INDIRECT($A$2&amp;V$1),"&gt;0")&gt;=V$2,INDIRECT($A$2&amp;V$1))))),W10/V$6),"MC"))</f>
        <v>3500</v>
      </c>
      <c r="W10" s="8" cm="1">
        <f t="array" aca="1" ref="W10" ca="1">IF(ISERROR(ABS(W9)),"",IFERROR(IF(OR(ISBLANK(W$6),COUNTIFS(INDIRECT($A$2&amp;$A$1),$B10,INDIRECT($A$2&amp;W$1),"&gt;0")&gt;=W$2),MIN(IF(INDIRECT($A$2&amp;$A$1)=$B10,IF(INDIRECT($A$2&amp;W$1)&gt;0,IF(COUNTIFS(INDIRECT($A$2&amp;$A$1),$B10,INDIRECT($A$2&amp;W$1),"&gt;0")&gt;=W$2,INDIRECT($A$2&amp;W$1))))),X10/W$6),"MC"))</f>
        <v>3000</v>
      </c>
      <c r="X10" s="8" cm="1">
        <f t="array" aca="1" ref="X10" ca="1">IF(ISERROR(ABS(X9)),"",IFERROR(IF(OR(ISBLANK(X$6),COUNTIFS(INDIRECT($A$2&amp;$A$1),$B10,INDIRECT($A$2&amp;X$1),"&gt;0")&gt;=X$2),MIN(IF(INDIRECT($A$2&amp;$A$1)=$B10,IF(INDIRECT($A$2&amp;X$1)&gt;0,IF(COUNTIFS(INDIRECT($A$2&amp;$A$1),$B10,INDIRECT($A$2&amp;X$1),"&gt;0")&gt;=X$2,INDIRECT($A$2&amp;X$1))))),Y10/X$6),"MC"))</f>
        <v>1300</v>
      </c>
      <c r="Y10" s="8" cm="1">
        <f t="array" aca="1" ref="Y10" ca="1">IF(ISERROR(ABS(Y9)),"",IFERROR(IF(OR(ISBLANK(Y$6),COUNTIFS(INDIRECT($A$2&amp;$A$1),$B10,INDIRECT($A$2&amp;Y$1),"&gt;0")&gt;=Y$2),MIN(IF(INDIRECT($A$2&amp;$A$1)=$B10,IF(INDIRECT($A$2&amp;Y$1)&gt;0,IF(COUNTIFS(INDIRECT($A$2&amp;$A$1),$B10,INDIRECT($A$2&amp;Y$1),"&gt;0")&gt;=Y$2,INDIRECT($A$2&amp;Y$1))))),Z10/Y$6),"MC"))</f>
        <v>1000</v>
      </c>
      <c r="Z10" s="8" cm="1">
        <f t="array" aca="1" ref="Z10" ca="1">IF(ISERROR(ABS(Z9)),"",IFERROR(IF(OR(ISBLANK(Z$6),COUNTIFS(INDIRECT($A$2&amp;$A$1),$B10,INDIRECT($A$2&amp;Z$1),"&gt;0")&gt;=Z$2),MIN(IF(INDIRECT($A$2&amp;$A$1)=$B10,IF(INDIRECT($A$2&amp;Z$1)&gt;0,IF(COUNTIFS(INDIRECT($A$2&amp;$A$1),$B10,INDIRECT($A$2&amp;Z$1),"&gt;0")&gt;=Z$2,INDIRECT($A$2&amp;Z$1))))),AA10/Z$6),"MC"))</f>
        <v>500</v>
      </c>
      <c r="AA10" s="8" cm="1">
        <f t="array" aca="1" ref="AA10" ca="1">IF(ISERROR(ABS(AA9)),"",IFERROR(IF(OR(ISBLANK(AA$6),COUNTIFS(INDIRECT($A$2&amp;$A$1),$B10,INDIRECT($A$2&amp;AA$1),"&gt;0")&gt;=AA$2),MIN(IF(INDIRECT($A$2&amp;$A$1)=$B10,IF(INDIRECT($A$2&amp;AA$1)&gt;0,IF(COUNTIFS(INDIRECT($A$2&amp;$A$1),$B10,INDIRECT($A$2&amp;AA$1),"&gt;0")&gt;=AA$2,INDIRECT($A$2&amp;AA$1))))),AB10/AA$6),"MC"))</f>
        <v>250</v>
      </c>
      <c r="AB10" s="8" cm="1">
        <f t="array" aca="1" ref="AB10" ca="1">IF(ISERROR(ABS(AB9)),"",IFERROR(IF(OR(ISBLANK(AB$6),COUNTIFS(INDIRECT($A$2&amp;$A$1),$B10,INDIRECT($A$2&amp;AB$1),"&gt;0")&gt;=AB$2),MIN(IF(INDIRECT($A$2&amp;$A$1)=$B10,IF(INDIRECT($A$2&amp;AB$1)&gt;0,IF(COUNTIFS(INDIRECT($A$2&amp;$A$1),$B10,INDIRECT($A$2&amp;AB$1),"&gt;0")&gt;=AB$2,INDIRECT($A$2&amp;AB$1))))),#REF!/AB$6),"MC"))</f>
        <v>750</v>
      </c>
      <c r="AC10" s="8" t="str" cm="1">
        <f t="array" aca="1" ref="AC10" ca="1">IF(ISERROR(ABS(AC9)),"",IFERROR(IF(OR(ISBLANK(AC$6),COUNTIFS(INDIRECT($A$2&amp;$A$1),$B10,INDIRECT($A$2&amp;AC$1),"&gt;0")&gt;=AC$2),MIN(IF(INDIRECT($A$2&amp;$A$1)=$B10,IF(INDIRECT($A$2&amp;AC$1)&gt;0,IF(COUNTIFS(INDIRECT($A$2&amp;$A$1),$B10,INDIRECT($A$2&amp;AC$1),"&gt;0")&gt;=AC$2,INDIRECT($A$2&amp;AC$1))))),AD10/AC$6),"MC"))</f>
        <v/>
      </c>
      <c r="AD10" s="8" cm="1">
        <f t="array" aca="1" ref="AD10" ca="1">IF(ISERROR(ABS(AD9)),"",IFERROR(IF(OR(ISBLANK(AD$6),COUNTIFS(INDIRECT($A$2&amp;$A$1),$B10,INDIRECT($A$2&amp;AD$1),"&gt;0")&gt;=AD$2),MIN(IF(INDIRECT($A$2&amp;$A$1)=$B10,IF(INDIRECT($A$2&amp;AD$1)&gt;0,IF(COUNTIFS(INDIRECT($A$2&amp;$A$1),$B10,INDIRECT($A$2&amp;AD$1),"&gt;0")&gt;=AD$2,INDIRECT($A$2&amp;AD$1))))),#REF!/AD$6),"MC"))</f>
        <v>500</v>
      </c>
      <c r="AE10" s="8" t="str" cm="1">
        <f t="array" aca="1" ref="AE10" ca="1">IF(ISERROR(ABS(AE9)),"",IFERROR(IF(OR(ISBLANK(AE$6),COUNTIFS(INDIRECT($A$2&amp;$A$1),$B10,INDIRECT($A$2&amp;AE$1),"&gt;0")&gt;=AE$2),MIN(IF(INDIRECT($A$2&amp;$A$1)=$B10,IF(INDIRECT($A$2&amp;AE$1)&gt;0,IF(COUNTIFS(INDIRECT($A$2&amp;$A$1),$B10,INDIRECT($A$2&amp;AE$1),"&gt;0")&gt;=AE$2,INDIRECT($A$2&amp;AE$1))))),AF10/AE$6),"MC"))</f>
        <v/>
      </c>
      <c r="AF10" s="8" cm="1">
        <f t="array" aca="1" ref="AF10" ca="1">IF(ISERROR(ABS(AF9)),"",IFERROR(IF(OR(ISBLANK(AF$6),COUNTIFS(INDIRECT($A$2&amp;$A$1),$B10,INDIRECT($A$2&amp;AF$1),"&gt;0")&gt;=AF$2),MIN(IF(INDIRECT($A$2&amp;$A$1)=$B10,IF(INDIRECT($A$2&amp;AF$1)&gt;0,IF(COUNTIFS(INDIRECT($A$2&amp;$A$1),$B10,INDIRECT($A$2&amp;AF$1),"&gt;0")&gt;=AF$2,INDIRECT($A$2&amp;AF$1))))),#REF!/AF$6),"MC"))</f>
        <v>1000</v>
      </c>
      <c r="AG10" s="8" t="str" cm="1">
        <f t="array" aca="1" ref="AG10" ca="1">IF(ISERROR(ABS(AG9)),"",IFERROR(IF(OR(ISBLANK(AG$6),COUNTIFS(INDIRECT($A$2&amp;$A$1),$B10,INDIRECT($A$2&amp;AG$1),"&gt;0")&gt;=AG$2),MIN(IF(INDIRECT($A$2&amp;$A$1)=$B10,IF(INDIRECT($A$2&amp;AG$1)&gt;0,IF(COUNTIFS(INDIRECT($A$2&amp;$A$1),$B10,INDIRECT($A$2&amp;AG$1),"&gt;0")&gt;=AG$2,INDIRECT($A$2&amp;AG$1))))),AH10/AG$6),"MC"))</f>
        <v/>
      </c>
      <c r="AH10" s="8" cm="1">
        <f t="array" aca="1" ref="AH10" ca="1">IF(ISERROR(ABS(AH9)),"",IFERROR(IF(OR(ISBLANK(AH$6),COUNTIFS(INDIRECT($A$2&amp;$A$1),$B10,INDIRECT($A$2&amp;AH$1),"&gt;0")&gt;=AH$2),MIN(IF(INDIRECT($A$2&amp;$A$1)=$B10,IF(INDIRECT($A$2&amp;AH$1)&gt;0,IF(COUNTIFS(INDIRECT($A$2&amp;$A$1),$B10,INDIRECT($A$2&amp;AH$1),"&gt;0")&gt;=AH$2,INDIRECT($A$2&amp;AH$1))))),#REF!/AH$6),"MC"))</f>
        <v>850</v>
      </c>
      <c r="AI10" s="8" t="str" cm="1">
        <f t="array" aca="1" ref="AI10" ca="1">IF(ISERROR(ABS(AI9)),"",IFERROR(IF(OR(ISBLANK(AI$6),COUNTIFS(INDIRECT($A$2&amp;$A$1),$B10,INDIRECT($A$2&amp;AI$1),"&gt;0")&gt;=AI$2),MIN(IF(INDIRECT($A$2&amp;$A$1)=$B10,IF(INDIRECT($A$2&amp;AI$1)&gt;0,IF(COUNTIFS(INDIRECT($A$2&amp;$A$1),$B10,INDIRECT($A$2&amp;AI$1),"&gt;0")&gt;=AI$2,INDIRECT($A$2&amp;AI$1))))),AJ10/AI$6),"MC"))</f>
        <v/>
      </c>
      <c r="AJ10" s="8" t="str" cm="1">
        <f t="array" aca="1" ref="AJ10" ca="1">IF(ISERROR(ABS(AJ9)),"",IFERROR(IF(OR(ISBLANK(AJ$6),COUNTIFS(INDIRECT($A$2&amp;$A$1),$B10,INDIRECT($A$2&amp;AJ$1),"&gt;0")&gt;=AJ$2),MIN(IF(INDIRECT($A$2&amp;$A$1)=$B10,IF(INDIRECT($A$2&amp;AJ$1)&gt;0,IF(COUNTIFS(INDIRECT($A$2&amp;$A$1),$B10,INDIRECT($A$2&amp;AJ$1),"&gt;0")&gt;=AJ$2,INDIRECT($A$2&amp;AJ$1))))),AK10/AJ$6),"MC"))</f>
        <v/>
      </c>
      <c r="AK10" s="8" cm="1">
        <f t="array" aca="1" ref="AK10" ca="1">IF(ISERROR(ABS(AK9)),"",IFERROR(IF(OR(ISBLANK(AK$6),COUNTIFS(INDIRECT($A$2&amp;$A$1),$B10,INDIRECT($A$2&amp;AK$1),"&gt;0")&gt;=AK$2),MIN(IF(INDIRECT($A$2&amp;$A$1)=$B10,IF(INDIRECT($A$2&amp;AK$1)&gt;0,IF(COUNTIFS(INDIRECT($A$2&amp;$A$1),$B10,INDIRECT($A$2&amp;AK$1),"&gt;0")&gt;=AK$2,INDIRECT($A$2&amp;AK$1))))),AL10/AK$6),"MC"))</f>
        <v>200</v>
      </c>
      <c r="AL10" s="8" t="str" cm="1">
        <f t="array" aca="1" ref="AL10" ca="1">IF(ISERROR(ABS(AL9)),"",IFERROR(IF(OR(ISBLANK(AL$6),COUNTIFS(INDIRECT($A$2&amp;$A$1),$B10,INDIRECT($A$2&amp;AL$1),"&gt;0")&gt;=AL$2),MIN(IF(INDIRECT($A$2&amp;$A$1)=$B10,IF(INDIRECT($A$2&amp;AL$1)&gt;0,IF(COUNTIFS(INDIRECT($A$2&amp;$A$1),$B10,INDIRECT($A$2&amp;AL$1),"&gt;0")&gt;=AL$2,INDIRECT($A$2&amp;AL$1))))),AM10/AL$6),"MC"))</f>
        <v/>
      </c>
      <c r="AM10" s="8" cm="1">
        <f t="array" aca="1" ref="AM10" ca="1">IF(ISERROR(ABS(AM9)),"",IFERROR(IF(OR(ISBLANK(AM$6),COUNTIFS(INDIRECT($A$2&amp;$A$1),$B10,INDIRECT($A$2&amp;AM$1),"&gt;0")&gt;=AM$2),MIN(IF(INDIRECT($A$2&amp;$A$1)=$B10,IF(INDIRECT($A$2&amp;AM$1)&gt;0,IF(COUNTIFS(INDIRECT($A$2&amp;$A$1),$B10,INDIRECT($A$2&amp;AM$1),"&gt;0")&gt;=AM$2,INDIRECT($A$2&amp;AM$1))))),AN10/AM$6),"MC"))</f>
        <v>200</v>
      </c>
      <c r="AN10" s="8" t="str" cm="1">
        <f t="array" aca="1" ref="AN10" ca="1">IF(ISERROR(ABS(AN9)),"",IFERROR(IF(OR(ISBLANK(AN$6),COUNTIFS(INDIRECT($A$2&amp;$A$1),$B10,INDIRECT($A$2&amp;AN$1),"&gt;0")&gt;=AN$2),MIN(IF(INDIRECT($A$2&amp;$A$1)=$B10,IF(INDIRECT($A$2&amp;AN$1)&gt;0,IF(COUNTIFS(INDIRECT($A$2&amp;$A$1),$B10,INDIRECT($A$2&amp;AN$1),"&gt;0")&gt;=AN$2,INDIRECT($A$2&amp;AN$1))))),AO10/AN$6),"MC"))</f>
        <v/>
      </c>
      <c r="AO10" s="8" cm="1">
        <f t="array" aca="1" ref="AO10" ca="1">IF(ISERROR(ABS(AO9)),"",IFERROR(IF(OR(ISBLANK(AO$6),COUNTIFS(INDIRECT($A$2&amp;$A$1),$B10,INDIRECT($A$2&amp;AO$1),"&gt;0")&gt;=AO$2),MIN(IF(INDIRECT($A$2&amp;$A$1)=$B10,IF(INDIRECT($A$2&amp;AO$1)&gt;0,IF(COUNTIFS(INDIRECT($A$2&amp;$A$1),$B10,INDIRECT($A$2&amp;AO$1),"&gt;0")&gt;=AO$2,INDIRECT($A$2&amp;AO$1))))),AP10/AO$6),"MC"))</f>
        <v>200</v>
      </c>
      <c r="AP10" s="8" cm="1">
        <f t="array" aca="1" ref="AP10" ca="1">IF(ISERROR(ABS(AP9)),"",IFERROR(IF(OR(ISBLANK(AP$6),COUNTIFS(INDIRECT($A$2&amp;$A$1),$B10,INDIRECT($A$2&amp;AP$1),"&gt;0")&gt;=AP$2),MIN(IF(INDIRECT($A$2&amp;$A$1)=$B10,IF(INDIRECT($A$2&amp;AP$1)&gt;0,IF(COUNTIFS(INDIRECT($A$2&amp;$A$1),$B10,INDIRECT($A$2&amp;AP$1),"&gt;0")&gt;=AP$2,INDIRECT($A$2&amp;AP$1))))),AQ10/AP$6),"MC"))</f>
        <v>900</v>
      </c>
      <c r="AQ10" s="8" cm="1">
        <f t="array" aca="1" ref="AQ10" ca="1">IF(ISERROR(ABS(AQ9)),"",IFERROR(IF(OR(ISBLANK(AQ$6),COUNTIFS(INDIRECT($A$2&amp;$A$1),$B10,INDIRECT($A$2&amp;AQ$1),"&gt;0")&gt;=AQ$2),MIN(IF(INDIRECT($A$2&amp;$A$1)=$B10,IF(INDIRECT($A$2&amp;AQ$1)&gt;0,IF(COUNTIFS(INDIRECT($A$2&amp;$A$1),$B10,INDIRECT($A$2&amp;AQ$1),"&gt;0")&gt;=AQ$2,INDIRECT($A$2&amp;AQ$1))))),AR10/AQ$6),"MC"))</f>
        <v>1000</v>
      </c>
      <c r="AR10" s="8" t="str" cm="1">
        <f t="array" aca="1" ref="AR10" ca="1">IF(ISERROR(ABS(AR9)),"",IFERROR(IF(OR(ISBLANK(AR$6),COUNTIFS(INDIRECT($A$2&amp;$A$1),$B10,INDIRECT($A$2&amp;AR$1),"&gt;0")&gt;=AR$2),MIN(IF(INDIRECT($A$2&amp;$A$1)=$B10,IF(INDIRECT($A$2&amp;AR$1)&gt;0,IF(COUNTIFS(INDIRECT($A$2&amp;$A$1),$B10,INDIRECT($A$2&amp;AR$1),"&gt;0")&gt;=AR$2,INDIRECT($A$2&amp;AR$1))))),AS10/AR$6),"MC"))</f>
        <v/>
      </c>
      <c r="AS10" s="8" cm="1">
        <f t="array" aca="1" ref="AS10" ca="1">IF(ISERROR(ABS(AS9)),"",IFERROR(IF(OR(ISBLANK(AS$6),COUNTIFS(INDIRECT($A$2&amp;$A$1),$B10,INDIRECT($A$2&amp;AS$1),"&gt;0")&gt;=AS$2),MIN(IF(INDIRECT($A$2&amp;$A$1)=$B10,IF(INDIRECT($A$2&amp;AS$1)&gt;0,IF(COUNTIFS(INDIRECT($A$2&amp;$A$1),$B10,INDIRECT($A$2&amp;AS$1),"&gt;0")&gt;=AS$2,INDIRECT($A$2&amp;AS$1))))),AT10/AS$6),"MC"))</f>
        <v>100</v>
      </c>
      <c r="AT10" s="8" cm="1">
        <f t="array" aca="1" ref="AT10" ca="1">IF(ISERROR(ABS(AT9)),"",IFERROR(IF(OR(ISBLANK(AT$6),COUNTIFS(INDIRECT($A$2&amp;$A$1),$B10,INDIRECT($A$2&amp;AT$1),"&gt;0")&gt;=AT$2),MIN(IF(INDIRECT($A$2&amp;$A$1)=$B10,IF(INDIRECT($A$2&amp;AT$1)&gt;0,IF(COUNTIFS(INDIRECT($A$2&amp;$A$1),$B10,INDIRECT($A$2&amp;AT$1),"&gt;0")&gt;=AT$2,INDIRECT($A$2&amp;AT$1))))),AU10/AT$6),"MC"))</f>
        <v>650</v>
      </c>
      <c r="AU10" s="8" cm="1">
        <f t="array" aca="1" ref="AU10" ca="1">IF(ISERROR(ABS(AU9)),"",IFERROR(IF(OR(ISBLANK(AU$6),COUNTIFS(INDIRECT($A$2&amp;$A$1),$B10,INDIRECT($A$2&amp;AU$1),"&gt;0")&gt;=AU$2),MIN(IF(INDIRECT($A$2&amp;$A$1)=$B10,IF(INDIRECT($A$2&amp;AU$1)&gt;0,IF(COUNTIFS(INDIRECT($A$2&amp;$A$1),$B10,INDIRECT($A$2&amp;AU$1),"&gt;0")&gt;=AU$2,INDIRECT($A$2&amp;AU$1))))),AV10/AU$6),"MC"))</f>
        <v>800</v>
      </c>
      <c r="AV10" s="8" cm="1">
        <f t="array" aca="1" ref="AV10" ca="1">IF(ISERROR(ABS(AV9)),"",IFERROR(IF(OR(ISBLANK(AV$6),COUNTIFS(INDIRECT($A$2&amp;$A$1),$B10,INDIRECT($A$2&amp;AV$1),"&gt;0")&gt;=AV$2),MIN(IF(INDIRECT($A$2&amp;$A$1)=$B10,IF(INDIRECT($A$2&amp;AV$1)&gt;0,IF(COUNTIFS(INDIRECT($A$2&amp;$A$1),$B10,INDIRECT($A$2&amp;AV$1),"&gt;0")&gt;=AV$2,INDIRECT($A$2&amp;AV$1))))),AW10/AV$6),"MC"))</f>
        <v>600</v>
      </c>
    </row>
    <row r="11" spans="1:48" x14ac:dyDescent="0.35">
      <c r="A11" s="5" t="s">
        <v>73</v>
      </c>
      <c r="B11" s="5" t="s">
        <v>77</v>
      </c>
      <c r="C11" s="5" t="s">
        <v>68</v>
      </c>
      <c r="D11" s="8" cm="1">
        <f t="array" aca="1" ref="D11" ca="1">IF(ISERROR(ABS(D9)),"",IFERROR(IF(OR(ISBLANK(D$6),COUNTIFS(INDIRECT($A$2&amp;$A$1),$B11,INDIRECT($A$2&amp;D$1),"&gt;0")&gt;=D$2),MAX(IF(INDIRECT($A$2&amp;$A$1)=$B11,IF(INDIRECT($A$2&amp;D$1)&gt;0,IF(COUNTIFS(INDIRECT($A$2&amp;$A$1),$B11,INDIRECT($A$2&amp;D$1),"&gt;0")&gt;=D$2,INDIRECT($A$2&amp;D$1))))),E11/D$6),"MC"))</f>
        <v>247.52475247524754</v>
      </c>
      <c r="E11" s="8" cm="1">
        <f t="array" aca="1" ref="E11" ca="1">IF(ISERROR(ABS(E9)),"",IFERROR(IF(OR(ISBLANK(E$6),COUNTIFS(INDIRECT($A$2&amp;$A$1),$B11,INDIRECT($A$2&amp;E$1),"&gt;0")&gt;=E$2),MAX(IF(INDIRECT($A$2&amp;$A$1)=$B11,IF(INDIRECT($A$2&amp;E$1)&gt;0,IF(COUNTIFS(INDIRECT($A$2&amp;$A$1),$B11,INDIRECT($A$2&amp;E$1),"&gt;0")&gt;=E$2,INDIRECT($A$2&amp;E$1))))),#REF!/E$6),"MC"))</f>
        <v>750</v>
      </c>
      <c r="F11" s="8" cm="1">
        <f t="array" aca="1" ref="F11" ca="1">IF(ISERROR(ABS(F9)),"",IFERROR(IF(OR(ISBLANK(F$6),COUNTIFS(INDIRECT($A$2&amp;$A$1),$B11,INDIRECT($A$2&amp;F$1),"&gt;0")&gt;=F$2),MAX(IF(INDIRECT($A$2&amp;$A$1)=$B11,IF(INDIRECT($A$2&amp;F$1)&gt;0,IF(COUNTIFS(INDIRECT($A$2&amp;$A$1),$B11,INDIRECT($A$2&amp;F$1),"&gt;0")&gt;=F$2,INDIRECT($A$2&amp;F$1))))),G11/F$6),"MC"))</f>
        <v>232.55813953488374</v>
      </c>
      <c r="G11" s="8" cm="1">
        <f t="array" aca="1" ref="G11" ca="1">IF(ISERROR(ABS(G9)),"",IFERROR(IF(OR(ISBLANK(G$6),COUNTIFS(INDIRECT($A$2&amp;$A$1),$B11,INDIRECT($A$2&amp;G$1),"&gt;0")&gt;=G$2),MAX(IF(INDIRECT($A$2&amp;$A$1)=$B11,IF(INDIRECT($A$2&amp;G$1)&gt;0,IF(COUNTIFS(INDIRECT($A$2&amp;$A$1),$B11,INDIRECT($A$2&amp;G$1),"&gt;0")&gt;=G$2,INDIRECT($A$2&amp;G$1))))),#REF!/G$6),"MC"))</f>
        <v>700</v>
      </c>
      <c r="H11" s="8" cm="1">
        <f t="array" aca="1" ref="H11" ca="1">IF(ISERROR(ABS(H9)),"",IFERROR(IF(OR(ISBLANK(H$6),COUNTIFS(INDIRECT($A$2&amp;$A$1),$B11,INDIRECT($A$2&amp;H$1),"&gt;0")&gt;=H$2),MAX(IF(INDIRECT($A$2&amp;$A$1)=$B11,IF(INDIRECT($A$2&amp;H$1)&gt;0,IF(COUNTIFS(INDIRECT($A$2&amp;$A$1),$B11,INDIRECT($A$2&amp;H$1),"&gt;0")&gt;=H$2,INDIRECT($A$2&amp;H$1))))),I11/H$6),"MC"))</f>
        <v>1404.6822742474915</v>
      </c>
      <c r="I11" s="8" cm="1">
        <f t="array" aca="1" ref="I11" ca="1">IF(ISERROR(ABS(I9)),"",IFERROR(IF(OR(ISBLANK(I$6),COUNTIFS(INDIRECT($A$2&amp;$A$1),$B11,INDIRECT($A$2&amp;I$1),"&gt;0")&gt;=I$2),MAX(IF(INDIRECT($A$2&amp;$A$1)=$B11,IF(INDIRECT($A$2&amp;I$1)&gt;0,IF(COUNTIFS(INDIRECT($A$2&amp;$A$1),$B11,INDIRECT($A$2&amp;I$1),"&gt;0")&gt;=I$2,INDIRECT($A$2&amp;I$1))))),#REF!/I$6),"MC"))</f>
        <v>4200</v>
      </c>
      <c r="J11" s="8" cm="1">
        <f t="array" aca="1" ref="J11" ca="1">IF(ISERROR(ABS(J9)),"",IFERROR(IF(OR(ISBLANK(J$6),COUNTIFS(INDIRECT($A$2&amp;$A$1),$B11,INDIRECT($A$2&amp;J$1),"&gt;0")&gt;=J$2),MAX(IF(INDIRECT($A$2&amp;$A$1)=$B11,IF(INDIRECT($A$2&amp;J$1)&gt;0,IF(COUNTIFS(INDIRECT($A$2&amp;$A$1),$B11,INDIRECT($A$2&amp;J$1),"&gt;0")&gt;=J$2,INDIRECT($A$2&amp;J$1))))),K11/J$6),"MC"))</f>
        <v>232.55813953488374</v>
      </c>
      <c r="K11" s="8" cm="1">
        <f t="array" aca="1" ref="K11" ca="1">IF(ISERROR(ABS(K9)),"",IFERROR(IF(OR(ISBLANK(K$6),COUNTIFS(INDIRECT($A$2&amp;$A$1),$B11,INDIRECT($A$2&amp;K$1),"&gt;0")&gt;=K$2),MAX(IF(INDIRECT($A$2&amp;$A$1)=$B11,IF(INDIRECT($A$2&amp;K$1)&gt;0,IF(COUNTIFS(INDIRECT($A$2&amp;$A$1),$B11,INDIRECT($A$2&amp;K$1),"&gt;0")&gt;=K$2,INDIRECT($A$2&amp;K$1))))),#REF!/K$6),"MC"))</f>
        <v>700</v>
      </c>
      <c r="L11" s="8" t="str" cm="1">
        <f t="array" aca="1" ref="L11" ca="1">IF(ISERROR(ABS(L9)),"",IFERROR(IF(OR(ISBLANK(L$6),COUNTIFS(INDIRECT($A$2&amp;$A$1),$B11,INDIRECT($A$2&amp;L$1),"&gt;0")&gt;=L$2),MAX(IF(INDIRECT($A$2&amp;$A$1)=$B11,IF(INDIRECT($A$2&amp;L$1)&gt;0,IF(COUNTIFS(INDIRECT($A$2&amp;$A$1),$B11,INDIRECT($A$2&amp;L$1),"&gt;0")&gt;=L$2,INDIRECT($A$2&amp;L$1))))),M11/L$6),"MC"))</f>
        <v/>
      </c>
      <c r="M11" s="8" cm="1">
        <f t="array" aca="1" ref="M11" ca="1">IF(ISERROR(ABS(M9)),"",IFERROR(IF(OR(ISBLANK(M$6),COUNTIFS(INDIRECT($A$2&amp;$A$1),$B11,INDIRECT($A$2&amp;M$1),"&gt;0")&gt;=M$2),MAX(IF(INDIRECT($A$2&amp;$A$1)=$B11,IF(INDIRECT($A$2&amp;M$1)&gt;0,IF(COUNTIFS(INDIRECT($A$2&amp;$A$1),$B11,INDIRECT($A$2&amp;M$1),"&gt;0")&gt;=M$2,INDIRECT($A$2&amp;M$1))))),#REF!/M$6),"MC"))</f>
        <v>1000</v>
      </c>
      <c r="N11" s="8" cm="1">
        <f t="array" aca="1" ref="N11" ca="1">IF(ISERROR(ABS(N9)),"",IFERROR(IF(OR(ISBLANK(N$6),COUNTIFS(INDIRECT($A$2&amp;$A$1),$B11,INDIRECT($A$2&amp;N$1),"&gt;0")&gt;=N$2),MAX(IF(INDIRECT($A$2&amp;$A$1)=$B11,IF(INDIRECT($A$2&amp;N$1)&gt;0,IF(COUNTIFS(INDIRECT($A$2&amp;$A$1),$B11,INDIRECT($A$2&amp;N$1),"&gt;0")&gt;=N$2,INDIRECT($A$2&amp;N$1))))),O11/N$6),"MC"))</f>
        <v>450</v>
      </c>
      <c r="O11" s="8" cm="1">
        <f t="array" aca="1" ref="O11" ca="1">IF(ISERROR(ABS(O9)),"",IFERROR(IF(OR(ISBLANK(O$6),COUNTIFS(INDIRECT($A$2&amp;$A$1),$B11,INDIRECT($A$2&amp;O$1),"&gt;0")&gt;=O$2),MAX(IF(INDIRECT($A$2&amp;$A$1)=$B11,IF(INDIRECT($A$2&amp;O$1)&gt;0,IF(COUNTIFS(INDIRECT($A$2&amp;$A$1),$B11,INDIRECT($A$2&amp;O$1),"&gt;0")&gt;=O$2,INDIRECT($A$2&amp;O$1))))),#REF!/O$6),"MC"))</f>
        <v>1200</v>
      </c>
      <c r="P11" s="8" t="str" cm="1">
        <f t="array" aca="1" ref="P11" ca="1">IF(ISERROR(ABS(P9)),"",IFERROR(IF(OR(ISBLANK(P$6),COUNTIFS(INDIRECT($A$2&amp;$A$1),$B11,INDIRECT($A$2&amp;P$1),"&gt;0")&gt;=P$2),MAX(IF(INDIRECT($A$2&amp;$A$1)=$B11,IF(INDIRECT($A$2&amp;P$1)&gt;0,IF(COUNTIFS(INDIRECT($A$2&amp;$A$1),$B11,INDIRECT($A$2&amp;P$1),"&gt;0")&gt;=P$2,INDIRECT($A$2&amp;P$1))))),Q11/P$6),"MC"))</f>
        <v/>
      </c>
      <c r="Q11" s="8" t="str" cm="1">
        <f t="array" aca="1" ref="Q11" ca="1">IF(ISERROR(ABS(Q9)),"",IFERROR(IF(OR(ISBLANK(Q$6),COUNTIFS(INDIRECT($A$2&amp;$A$1),$B11,INDIRECT($A$2&amp;Q$1),"&gt;0")&gt;=Q$2),MAX(IF(INDIRECT($A$2&amp;$A$1)=$B11,IF(INDIRECT($A$2&amp;Q$1)&gt;0,IF(COUNTIFS(INDIRECT($A$2&amp;$A$1),$B11,INDIRECT($A$2&amp;Q$1),"&gt;0")&gt;=Q$2,INDIRECT($A$2&amp;Q$1))))),#REF!/Q$6),"MC"))</f>
        <v/>
      </c>
      <c r="R11" s="8" t="str" cm="1">
        <f t="array" aca="1" ref="R11" ca="1">IF(ISERROR(ABS(R9)),"",IFERROR(IF(OR(ISBLANK(R$6),COUNTIFS(INDIRECT($A$2&amp;$A$1),$B11,INDIRECT($A$2&amp;R$1),"&gt;0")&gt;=R$2),MAX(IF(INDIRECT($A$2&amp;$A$1)=$B11,IF(INDIRECT($A$2&amp;R$1)&gt;0,IF(COUNTIFS(INDIRECT($A$2&amp;$A$1),$B11,INDIRECT($A$2&amp;R$1),"&gt;0")&gt;=R$2,INDIRECT($A$2&amp;R$1))))),S11/R$6),"MC"))</f>
        <v/>
      </c>
      <c r="S11" s="8" t="str" cm="1">
        <f t="array" aca="1" ref="S11" ca="1">IF(ISERROR(ABS(S9)),"",IFERROR(IF(OR(ISBLANK(S$6),COUNTIFS(INDIRECT($A$2&amp;$A$1),$B11,INDIRECT($A$2&amp;S$1),"&gt;0")&gt;=S$2),MAX(IF(INDIRECT($A$2&amp;$A$1)=$B11,IF(INDIRECT($A$2&amp;S$1)&gt;0,IF(COUNTIFS(INDIRECT($A$2&amp;$A$1),$B11,INDIRECT($A$2&amp;S$1),"&gt;0")&gt;=S$2,INDIRECT($A$2&amp;S$1))))),T11/S$6),"MC"))</f>
        <v/>
      </c>
      <c r="T11" s="8" t="str" cm="1">
        <f t="array" aca="1" ref="T11" ca="1">IF(ISERROR(ABS(T9)),"",IFERROR(IF(OR(ISBLANK(T$6),COUNTIFS(INDIRECT($A$2&amp;$A$1),$B11,INDIRECT($A$2&amp;T$1),"&gt;0")&gt;=T$2),MAX(IF(INDIRECT($A$2&amp;$A$1)=$B11,IF(INDIRECT($A$2&amp;T$1)&gt;0,IF(COUNTIFS(INDIRECT($A$2&amp;$A$1),$B11,INDIRECT($A$2&amp;T$1),"&gt;0")&gt;=T$2,INDIRECT($A$2&amp;T$1))))),U11/T$6),"MC"))</f>
        <v/>
      </c>
      <c r="U11" s="8" t="str" cm="1">
        <f t="array" aca="1" ref="U11" ca="1">IF(ISERROR(ABS(U9)),"",IFERROR(IF(OR(ISBLANK(U$6),COUNTIFS(INDIRECT($A$2&amp;$A$1),$B11,INDIRECT($A$2&amp;U$1),"&gt;0")&gt;=U$2),MAX(IF(INDIRECT($A$2&amp;$A$1)=$B11,IF(INDIRECT($A$2&amp;U$1)&gt;0,IF(COUNTIFS(INDIRECT($A$2&amp;$A$1),$B11,INDIRECT($A$2&amp;U$1),"&gt;0")&gt;=U$2,INDIRECT($A$2&amp;U$1))))),V11/U$6),"MC"))</f>
        <v/>
      </c>
      <c r="V11" s="8" cm="1">
        <f t="array" aca="1" ref="V11" ca="1">IF(ISERROR(ABS(V9)),"",IFERROR(IF(OR(ISBLANK(V$6),COUNTIFS(INDIRECT($A$2&amp;$A$1),$B11,INDIRECT($A$2&amp;V$1),"&gt;0")&gt;=V$2),MAX(IF(INDIRECT($A$2&amp;$A$1)=$B11,IF(INDIRECT($A$2&amp;V$1)&gt;0,IF(COUNTIFS(INDIRECT($A$2&amp;$A$1),$B11,INDIRECT($A$2&amp;V$1),"&gt;0")&gt;=V$2,INDIRECT($A$2&amp;V$1))))),W11/V$6),"MC"))</f>
        <v>4000</v>
      </c>
      <c r="W11" s="8" cm="1">
        <f t="array" aca="1" ref="W11" ca="1">IF(ISERROR(ABS(W9)),"",IFERROR(IF(OR(ISBLANK(W$6),COUNTIFS(INDIRECT($A$2&amp;$A$1),$B11,INDIRECT($A$2&amp;W$1),"&gt;0")&gt;=W$2),MAX(IF(INDIRECT($A$2&amp;$A$1)=$B11,IF(INDIRECT($A$2&amp;W$1)&gt;0,IF(COUNTIFS(INDIRECT($A$2&amp;$A$1),$B11,INDIRECT($A$2&amp;W$1),"&gt;0")&gt;=W$2,INDIRECT($A$2&amp;W$1))))),X11/W$6),"MC"))</f>
        <v>3500</v>
      </c>
      <c r="X11" s="8" cm="1">
        <f t="array" aca="1" ref="X11" ca="1">IF(ISERROR(ABS(X9)),"",IFERROR(IF(OR(ISBLANK(X$6),COUNTIFS(INDIRECT($A$2&amp;$A$1),$B11,INDIRECT($A$2&amp;X$1),"&gt;0")&gt;=X$2),MAX(IF(INDIRECT($A$2&amp;$A$1)=$B11,IF(INDIRECT($A$2&amp;X$1)&gt;0,IF(COUNTIFS(INDIRECT($A$2&amp;$A$1),$B11,INDIRECT($A$2&amp;X$1),"&gt;0")&gt;=X$2,INDIRECT($A$2&amp;X$1))))),Y11/X$6),"MC"))</f>
        <v>1400</v>
      </c>
      <c r="Y11" s="8" cm="1">
        <f t="array" aca="1" ref="Y11" ca="1">IF(ISERROR(ABS(Y9)),"",IFERROR(IF(OR(ISBLANK(Y$6),COUNTIFS(INDIRECT($A$2&amp;$A$1),$B11,INDIRECT($A$2&amp;Y$1),"&gt;0")&gt;=Y$2),MAX(IF(INDIRECT($A$2&amp;$A$1)=$B11,IF(INDIRECT($A$2&amp;Y$1)&gt;0,IF(COUNTIFS(INDIRECT($A$2&amp;$A$1),$B11,INDIRECT($A$2&amp;Y$1),"&gt;0")&gt;=Y$2,INDIRECT($A$2&amp;Y$1))))),Z11/Y$6),"MC"))</f>
        <v>1500</v>
      </c>
      <c r="Z11" s="8" cm="1">
        <f t="array" aca="1" ref="Z11" ca="1">IF(ISERROR(ABS(Z9)),"",IFERROR(IF(OR(ISBLANK(Z$6),COUNTIFS(INDIRECT($A$2&amp;$A$1),$B11,INDIRECT($A$2&amp;Z$1),"&gt;0")&gt;=Z$2),MAX(IF(INDIRECT($A$2&amp;$A$1)=$B11,IF(INDIRECT($A$2&amp;Z$1)&gt;0,IF(COUNTIFS(INDIRECT($A$2&amp;$A$1),$B11,INDIRECT($A$2&amp;Z$1),"&gt;0")&gt;=Z$2,INDIRECT($A$2&amp;Z$1))))),AA11/Z$6),"MC"))</f>
        <v>600</v>
      </c>
      <c r="AA11" s="8" cm="1">
        <f t="array" aca="1" ref="AA11" ca="1">IF(ISERROR(ABS(AA9)),"",IFERROR(IF(OR(ISBLANK(AA$6),COUNTIFS(INDIRECT($A$2&amp;$A$1),$B11,INDIRECT($A$2&amp;AA$1),"&gt;0")&gt;=AA$2),MAX(IF(INDIRECT($A$2&amp;$A$1)=$B11,IF(INDIRECT($A$2&amp;AA$1)&gt;0,IF(COUNTIFS(INDIRECT($A$2&amp;$A$1),$B11,INDIRECT($A$2&amp;AA$1),"&gt;0")&gt;=AA$2,INDIRECT($A$2&amp;AA$1))))),AB11/AA$6),"MC"))</f>
        <v>500</v>
      </c>
      <c r="AB11" s="8" cm="1">
        <f t="array" aca="1" ref="AB11" ca="1">IF(ISERROR(ABS(AB9)),"",IFERROR(IF(OR(ISBLANK(AB$6),COUNTIFS(INDIRECT($A$2&amp;$A$1),$B11,INDIRECT($A$2&amp;AB$1),"&gt;0")&gt;=AB$2),MAX(IF(INDIRECT($A$2&amp;$A$1)=$B11,IF(INDIRECT($A$2&amp;AB$1)&gt;0,IF(COUNTIFS(INDIRECT($A$2&amp;$A$1),$B11,INDIRECT($A$2&amp;AB$1),"&gt;0")&gt;=AB$2,INDIRECT($A$2&amp;AB$1))))),#REF!/AB$6),"MC"))</f>
        <v>1500</v>
      </c>
      <c r="AC11" s="8" t="str" cm="1">
        <f t="array" aca="1" ref="AC11" ca="1">IF(ISERROR(ABS(AC9)),"",IFERROR(IF(OR(ISBLANK(AC$6),COUNTIFS(INDIRECT($A$2&amp;$A$1),$B11,INDIRECT($A$2&amp;AC$1),"&gt;0")&gt;=AC$2),MAX(IF(INDIRECT($A$2&amp;$A$1)=$B11,IF(INDIRECT($A$2&amp;AC$1)&gt;0,IF(COUNTIFS(INDIRECT($A$2&amp;$A$1),$B11,INDIRECT($A$2&amp;AC$1),"&gt;0")&gt;=AC$2,INDIRECT($A$2&amp;AC$1))))),AD11/AC$6),"MC"))</f>
        <v/>
      </c>
      <c r="AD11" s="8" cm="1">
        <f t="array" aca="1" ref="AD11" ca="1">IF(ISERROR(ABS(AD9)),"",IFERROR(IF(OR(ISBLANK(AD$6),COUNTIFS(INDIRECT($A$2&amp;$A$1),$B11,INDIRECT($A$2&amp;AD$1),"&gt;0")&gt;=AD$2),MAX(IF(INDIRECT($A$2&amp;$A$1)=$B11,IF(INDIRECT($A$2&amp;AD$1)&gt;0,IF(COUNTIFS(INDIRECT($A$2&amp;$A$1),$B11,INDIRECT($A$2&amp;AD$1),"&gt;0")&gt;=AD$2,INDIRECT($A$2&amp;AD$1))))),#REF!/AD$6),"MC"))</f>
        <v>800</v>
      </c>
      <c r="AE11" s="8" t="str" cm="1">
        <f t="array" aca="1" ref="AE11" ca="1">IF(ISERROR(ABS(AE9)),"",IFERROR(IF(OR(ISBLANK(AE$6),COUNTIFS(INDIRECT($A$2&amp;$A$1),$B11,INDIRECT($A$2&amp;AE$1),"&gt;0")&gt;=AE$2),MAX(IF(INDIRECT($A$2&amp;$A$1)=$B11,IF(INDIRECT($A$2&amp;AE$1)&gt;0,IF(COUNTIFS(INDIRECT($A$2&amp;$A$1),$B11,INDIRECT($A$2&amp;AE$1),"&gt;0")&gt;=AE$2,INDIRECT($A$2&amp;AE$1))))),AF11/AE$6),"MC"))</f>
        <v/>
      </c>
      <c r="AF11" s="8" cm="1">
        <f t="array" aca="1" ref="AF11" ca="1">IF(ISERROR(ABS(AF9)),"",IFERROR(IF(OR(ISBLANK(AF$6),COUNTIFS(INDIRECT($A$2&amp;$A$1),$B11,INDIRECT($A$2&amp;AF$1),"&gt;0")&gt;=AF$2),MAX(IF(INDIRECT($A$2&amp;$A$1)=$B11,IF(INDIRECT($A$2&amp;AF$1)&gt;0,IF(COUNTIFS(INDIRECT($A$2&amp;$A$1),$B11,INDIRECT($A$2&amp;AF$1),"&gt;0")&gt;=AF$2,INDIRECT($A$2&amp;AF$1))))),#REF!/AF$6),"MC"))</f>
        <v>1500</v>
      </c>
      <c r="AG11" s="8" t="str" cm="1">
        <f t="array" aca="1" ref="AG11" ca="1">IF(ISERROR(ABS(AG9)),"",IFERROR(IF(OR(ISBLANK(AG$6),COUNTIFS(INDIRECT($A$2&amp;$A$1),$B11,INDIRECT($A$2&amp;AG$1),"&gt;0")&gt;=AG$2),MAX(IF(INDIRECT($A$2&amp;$A$1)=$B11,IF(INDIRECT($A$2&amp;AG$1)&gt;0,IF(COUNTIFS(INDIRECT($A$2&amp;$A$1),$B11,INDIRECT($A$2&amp;AG$1),"&gt;0")&gt;=AG$2,INDIRECT($A$2&amp;AG$1))))),AH11/AG$6),"MC"))</f>
        <v/>
      </c>
      <c r="AH11" s="8" cm="1">
        <f t="array" aca="1" ref="AH11" ca="1">IF(ISERROR(ABS(AH9)),"",IFERROR(IF(OR(ISBLANK(AH$6),COUNTIFS(INDIRECT($A$2&amp;$A$1),$B11,INDIRECT($A$2&amp;AH$1),"&gt;0")&gt;=AH$2),MAX(IF(INDIRECT($A$2&amp;$A$1)=$B11,IF(INDIRECT($A$2&amp;AH$1)&gt;0,IF(COUNTIFS(INDIRECT($A$2&amp;$A$1),$B11,INDIRECT($A$2&amp;AH$1),"&gt;0")&gt;=AH$2,INDIRECT($A$2&amp;AH$1))))),#REF!/AH$6),"MC"))</f>
        <v>900</v>
      </c>
      <c r="AI11" s="8" t="str" cm="1">
        <f t="array" aca="1" ref="AI11" ca="1">IF(ISERROR(ABS(AI9)),"",IFERROR(IF(OR(ISBLANK(AI$6),COUNTIFS(INDIRECT($A$2&amp;$A$1),$B11,INDIRECT($A$2&amp;AI$1),"&gt;0")&gt;=AI$2),MAX(IF(INDIRECT($A$2&amp;$A$1)=$B11,IF(INDIRECT($A$2&amp;AI$1)&gt;0,IF(COUNTIFS(INDIRECT($A$2&amp;$A$1),$B11,INDIRECT($A$2&amp;AI$1),"&gt;0")&gt;=AI$2,INDIRECT($A$2&amp;AI$1))))),AJ11/AI$6),"MC"))</f>
        <v/>
      </c>
      <c r="AJ11" s="8" t="str" cm="1">
        <f t="array" aca="1" ref="AJ11" ca="1">IF(ISERROR(ABS(AJ9)),"",IFERROR(IF(OR(ISBLANK(AJ$6),COUNTIFS(INDIRECT($A$2&amp;$A$1),$B11,INDIRECT($A$2&amp;AJ$1),"&gt;0")&gt;=AJ$2),MAX(IF(INDIRECT($A$2&amp;$A$1)=$B11,IF(INDIRECT($A$2&amp;AJ$1)&gt;0,IF(COUNTIFS(INDIRECT($A$2&amp;$A$1),$B11,INDIRECT($A$2&amp;AJ$1),"&gt;0")&gt;=AJ$2,INDIRECT($A$2&amp;AJ$1))))),AK11/AJ$6),"MC"))</f>
        <v/>
      </c>
      <c r="AK11" s="8" cm="1">
        <f t="array" aca="1" ref="AK11" ca="1">IF(ISERROR(ABS(AK9)),"",IFERROR(IF(OR(ISBLANK(AK$6),COUNTIFS(INDIRECT($A$2&amp;$A$1),$B11,INDIRECT($A$2&amp;AK$1),"&gt;0")&gt;=AK$2),MAX(IF(INDIRECT($A$2&amp;$A$1)=$B11,IF(INDIRECT($A$2&amp;AK$1)&gt;0,IF(COUNTIFS(INDIRECT($A$2&amp;$A$1),$B11,INDIRECT($A$2&amp;AK$1),"&gt;0")&gt;=AK$2,INDIRECT($A$2&amp;AK$1))))),AL11/AK$6),"MC"))</f>
        <v>500</v>
      </c>
      <c r="AL11" s="8" t="str" cm="1">
        <f t="array" aca="1" ref="AL11" ca="1">IF(ISERROR(ABS(AL9)),"",IFERROR(IF(OR(ISBLANK(AL$6),COUNTIFS(INDIRECT($A$2&amp;$A$1),$B11,INDIRECT($A$2&amp;AL$1),"&gt;0")&gt;=AL$2),MAX(IF(INDIRECT($A$2&amp;$A$1)=$B11,IF(INDIRECT($A$2&amp;AL$1)&gt;0,IF(COUNTIFS(INDIRECT($A$2&amp;$A$1),$B11,INDIRECT($A$2&amp;AL$1),"&gt;0")&gt;=AL$2,INDIRECT($A$2&amp;AL$1))))),AM11/AL$6),"MC"))</f>
        <v/>
      </c>
      <c r="AM11" s="8" cm="1">
        <f t="array" aca="1" ref="AM11" ca="1">IF(ISERROR(ABS(AM9)),"",IFERROR(IF(OR(ISBLANK(AM$6),COUNTIFS(INDIRECT($A$2&amp;$A$1),$B11,INDIRECT($A$2&amp;AM$1),"&gt;0")&gt;=AM$2),MAX(IF(INDIRECT($A$2&amp;$A$1)=$B11,IF(INDIRECT($A$2&amp;AM$1)&gt;0,IF(COUNTIFS(INDIRECT($A$2&amp;$A$1),$B11,INDIRECT($A$2&amp;AM$1),"&gt;0")&gt;=AM$2,INDIRECT($A$2&amp;AM$1))))),AN11/AM$6),"MC"))</f>
        <v>200</v>
      </c>
      <c r="AN11" s="8" t="str" cm="1">
        <f t="array" aca="1" ref="AN11" ca="1">IF(ISERROR(ABS(AN9)),"",IFERROR(IF(OR(ISBLANK(AN$6),COUNTIFS(INDIRECT($A$2&amp;$A$1),$B11,INDIRECT($A$2&amp;AN$1),"&gt;0")&gt;=AN$2),MAX(IF(INDIRECT($A$2&amp;$A$1)=$B11,IF(INDIRECT($A$2&amp;AN$1)&gt;0,IF(COUNTIFS(INDIRECT($A$2&amp;$A$1),$B11,INDIRECT($A$2&amp;AN$1),"&gt;0")&gt;=AN$2,INDIRECT($A$2&amp;AN$1))))),AO11/AN$6),"MC"))</f>
        <v/>
      </c>
      <c r="AO11" s="8" cm="1">
        <f t="array" aca="1" ref="AO11" ca="1">IF(ISERROR(ABS(AO9)),"",IFERROR(IF(OR(ISBLANK(AO$6),COUNTIFS(INDIRECT($A$2&amp;$A$1),$B11,INDIRECT($A$2&amp;AO$1),"&gt;0")&gt;=AO$2),MAX(IF(INDIRECT($A$2&amp;$A$1)=$B11,IF(INDIRECT($A$2&amp;AO$1)&gt;0,IF(COUNTIFS(INDIRECT($A$2&amp;$A$1),$B11,INDIRECT($A$2&amp;AO$1),"&gt;0")&gt;=AO$2,INDIRECT($A$2&amp;AO$1))))),AP11/AO$6),"MC"))</f>
        <v>200</v>
      </c>
      <c r="AP11" s="8" cm="1">
        <f t="array" aca="1" ref="AP11" ca="1">IF(ISERROR(ABS(AP9)),"",IFERROR(IF(OR(ISBLANK(AP$6),COUNTIFS(INDIRECT($A$2&amp;$A$1),$B11,INDIRECT($A$2&amp;AP$1),"&gt;0")&gt;=AP$2),MAX(IF(INDIRECT($A$2&amp;$A$1)=$B11,IF(INDIRECT($A$2&amp;AP$1)&gt;0,IF(COUNTIFS(INDIRECT($A$2&amp;$A$1),$B11,INDIRECT($A$2&amp;AP$1),"&gt;0")&gt;=AP$2,INDIRECT($A$2&amp;AP$1))))),AQ11/AP$6),"MC"))</f>
        <v>1400</v>
      </c>
      <c r="AQ11" s="8" cm="1">
        <f t="array" aca="1" ref="AQ11" ca="1">IF(ISERROR(ABS(AQ9)),"",IFERROR(IF(OR(ISBLANK(AQ$6),COUNTIFS(INDIRECT($A$2&amp;$A$1),$B11,INDIRECT($A$2&amp;AQ$1),"&gt;0")&gt;=AQ$2),MAX(IF(INDIRECT($A$2&amp;$A$1)=$B11,IF(INDIRECT($A$2&amp;AQ$1)&gt;0,IF(COUNTIFS(INDIRECT($A$2&amp;$A$1),$B11,INDIRECT($A$2&amp;AQ$1),"&gt;0")&gt;=AQ$2,INDIRECT($A$2&amp;AQ$1))))),AR11/AQ$6),"MC"))</f>
        <v>2000</v>
      </c>
      <c r="AR11" s="8" t="str" cm="1">
        <f t="array" aca="1" ref="AR11" ca="1">IF(ISERROR(ABS(AR9)),"",IFERROR(IF(OR(ISBLANK(AR$6),COUNTIFS(INDIRECT($A$2&amp;$A$1),$B11,INDIRECT($A$2&amp;AR$1),"&gt;0")&gt;=AR$2),MAX(IF(INDIRECT($A$2&amp;$A$1)=$B11,IF(INDIRECT($A$2&amp;AR$1)&gt;0,IF(COUNTIFS(INDIRECT($A$2&amp;$A$1),$B11,INDIRECT($A$2&amp;AR$1),"&gt;0")&gt;=AR$2,INDIRECT($A$2&amp;AR$1))))),AS11/AR$6),"MC"))</f>
        <v/>
      </c>
      <c r="AS11" s="8" cm="1">
        <f t="array" aca="1" ref="AS11" ca="1">IF(ISERROR(ABS(AS9)),"",IFERROR(IF(OR(ISBLANK(AS$6),COUNTIFS(INDIRECT($A$2&amp;$A$1),$B11,INDIRECT($A$2&amp;AS$1),"&gt;0")&gt;=AS$2),MAX(IF(INDIRECT($A$2&amp;$A$1)=$B11,IF(INDIRECT($A$2&amp;AS$1)&gt;0,IF(COUNTIFS(INDIRECT($A$2&amp;$A$1),$B11,INDIRECT($A$2&amp;AS$1),"&gt;0")&gt;=AS$2,INDIRECT($A$2&amp;AS$1))))),AT11/AS$6),"MC"))</f>
        <v>200</v>
      </c>
      <c r="AT11" s="8" cm="1">
        <f t="array" aca="1" ref="AT11" ca="1">IF(ISERROR(ABS(AT9)),"",IFERROR(IF(OR(ISBLANK(AT$6),COUNTIFS(INDIRECT($A$2&amp;$A$1),$B11,INDIRECT($A$2&amp;AT$1),"&gt;0")&gt;=AT$2),MAX(IF(INDIRECT($A$2&amp;$A$1)=$B11,IF(INDIRECT($A$2&amp;AT$1)&gt;0,IF(COUNTIFS(INDIRECT($A$2&amp;$A$1),$B11,INDIRECT($A$2&amp;AT$1),"&gt;0")&gt;=AT$2,INDIRECT($A$2&amp;AT$1))))),AU11/AT$6),"MC"))</f>
        <v>700</v>
      </c>
      <c r="AU11" s="8" cm="1">
        <f t="array" aca="1" ref="AU11" ca="1">IF(ISERROR(ABS(AU9)),"",IFERROR(IF(OR(ISBLANK(AU$6),COUNTIFS(INDIRECT($A$2&amp;$A$1),$B11,INDIRECT($A$2&amp;AU$1),"&gt;0")&gt;=AU$2),MAX(IF(INDIRECT($A$2&amp;$A$1)=$B11,IF(INDIRECT($A$2&amp;AU$1)&gt;0,IF(COUNTIFS(INDIRECT($A$2&amp;$A$1),$B11,INDIRECT($A$2&amp;AU$1),"&gt;0")&gt;=AU$2,INDIRECT($A$2&amp;AU$1))))),AV11/AU$6),"MC"))</f>
        <v>800</v>
      </c>
      <c r="AV11" s="8" cm="1">
        <f t="array" aca="1" ref="AV11" ca="1">IF(ISERROR(ABS(AV9)),"",IFERROR(IF(OR(ISBLANK(AV$6),COUNTIFS(INDIRECT($A$2&amp;$A$1),$B11,INDIRECT($A$2&amp;AV$1),"&gt;0")&gt;=AV$2),MAX(IF(INDIRECT($A$2&amp;$A$1)=$B11,IF(INDIRECT($A$2&amp;AV$1)&gt;0,IF(COUNTIFS(INDIRECT($A$2&amp;$A$1),$B11,INDIRECT($A$2&amp;AV$1),"&gt;0")&gt;=AV$2,INDIRECT($A$2&amp;AV$1))))),AW11/AV$6),"MC"))</f>
        <v>1000</v>
      </c>
    </row>
    <row r="12" spans="1:48" x14ac:dyDescent="0.35">
      <c r="D12" s="8" t="str">
        <f ca="1">IFERROR(IF(AND(D11-D10&gt;200,(D11-D10)/D10&gt;=25%),"!!",""),"")</f>
        <v/>
      </c>
      <c r="E12" s="8" t="str">
        <f t="shared" ref="E12:AV12" ca="1" si="0">IFERROR(IF(AND(E11-E10&gt;200,(E11-E10)/E10&gt;=25%),"!!",""),"")</f>
        <v/>
      </c>
      <c r="F12" s="8" t="str">
        <f t="shared" ca="1" si="0"/>
        <v/>
      </c>
      <c r="G12" s="8" t="str">
        <f t="shared" ca="1" si="0"/>
        <v/>
      </c>
      <c r="H12" s="8" t="str">
        <f t="shared" ca="1" si="0"/>
        <v>!!</v>
      </c>
      <c r="I12" s="8" t="str">
        <f t="shared" ca="1" si="0"/>
        <v>!!</v>
      </c>
      <c r="J12" s="8" t="str">
        <f t="shared" ca="1" si="0"/>
        <v/>
      </c>
      <c r="K12" s="8" t="str">
        <f t="shared" ca="1" si="0"/>
        <v/>
      </c>
      <c r="L12" s="8" t="str">
        <f t="shared" ca="1" si="0"/>
        <v/>
      </c>
      <c r="M12" s="8" t="str">
        <f t="shared" ca="1" si="0"/>
        <v>!!</v>
      </c>
      <c r="N12" s="8" t="str">
        <f t="shared" ca="1" si="0"/>
        <v/>
      </c>
      <c r="O12" s="8" t="str">
        <f t="shared" ca="1" si="0"/>
        <v/>
      </c>
      <c r="P12" s="8" t="str">
        <f t="shared" ca="1" si="0"/>
        <v/>
      </c>
      <c r="Q12" s="8" t="str">
        <f t="shared" ca="1" si="0"/>
        <v/>
      </c>
      <c r="R12" s="8" t="str">
        <f t="shared" ca="1" si="0"/>
        <v/>
      </c>
      <c r="S12" s="8" t="str">
        <f t="shared" ca="1" si="0"/>
        <v/>
      </c>
      <c r="T12" s="8" t="str">
        <f t="shared" ca="1" si="0"/>
        <v/>
      </c>
      <c r="U12" s="8" t="str">
        <f t="shared" ca="1" si="0"/>
        <v/>
      </c>
      <c r="V12" s="8" t="str">
        <f t="shared" ca="1" si="0"/>
        <v/>
      </c>
      <c r="W12" s="8" t="str">
        <f t="shared" ca="1" si="0"/>
        <v/>
      </c>
      <c r="X12" s="8" t="str">
        <f t="shared" ca="1" si="0"/>
        <v/>
      </c>
      <c r="Y12" s="8" t="str">
        <f t="shared" ca="1" si="0"/>
        <v>!!</v>
      </c>
      <c r="Z12" s="8" t="str">
        <f t="shared" ca="1" si="0"/>
        <v/>
      </c>
      <c r="AA12" s="8" t="str">
        <f t="shared" ca="1" si="0"/>
        <v>!!</v>
      </c>
      <c r="AB12" s="8" t="str">
        <f t="shared" ca="1" si="0"/>
        <v>!!</v>
      </c>
      <c r="AC12" s="8" t="str">
        <f t="shared" ca="1" si="0"/>
        <v/>
      </c>
      <c r="AD12" s="8" t="str">
        <f t="shared" ca="1" si="0"/>
        <v>!!</v>
      </c>
      <c r="AE12" s="8" t="str">
        <f t="shared" ca="1" si="0"/>
        <v/>
      </c>
      <c r="AF12" s="8" t="str">
        <f t="shared" ca="1" si="0"/>
        <v>!!</v>
      </c>
      <c r="AG12" s="8" t="str">
        <f t="shared" ca="1" si="0"/>
        <v/>
      </c>
      <c r="AH12" s="8" t="str">
        <f t="shared" ca="1" si="0"/>
        <v/>
      </c>
      <c r="AI12" s="8" t="str">
        <f t="shared" ca="1" si="0"/>
        <v/>
      </c>
      <c r="AJ12" s="8" t="str">
        <f t="shared" ca="1" si="0"/>
        <v/>
      </c>
      <c r="AK12" s="8" t="str">
        <f t="shared" ca="1" si="0"/>
        <v>!!</v>
      </c>
      <c r="AL12" s="8" t="str">
        <f t="shared" ca="1" si="0"/>
        <v/>
      </c>
      <c r="AM12" s="8" t="str">
        <f t="shared" ca="1" si="0"/>
        <v/>
      </c>
      <c r="AN12" s="8" t="str">
        <f t="shared" ca="1" si="0"/>
        <v/>
      </c>
      <c r="AO12" s="8" t="str">
        <f t="shared" ca="1" si="0"/>
        <v/>
      </c>
      <c r="AP12" s="8" t="str">
        <f t="shared" ca="1" si="0"/>
        <v>!!</v>
      </c>
      <c r="AQ12" s="8" t="str">
        <f t="shared" ca="1" si="0"/>
        <v>!!</v>
      </c>
      <c r="AR12" s="8" t="str">
        <f t="shared" ca="1" si="0"/>
        <v/>
      </c>
      <c r="AS12" s="8" t="str">
        <f t="shared" ca="1" si="0"/>
        <v/>
      </c>
      <c r="AT12" s="8" t="str">
        <f t="shared" ca="1" si="0"/>
        <v/>
      </c>
      <c r="AU12" s="8" t="str">
        <f t="shared" ca="1" si="0"/>
        <v/>
      </c>
      <c r="AV12" s="8" t="str">
        <f t="shared" ca="1" si="0"/>
        <v>!!</v>
      </c>
    </row>
    <row r="13" spans="1:48" x14ac:dyDescent="0.35">
      <c r="D13" s="8" t="str">
        <f>IFERROR(IF(AND(#REF!-#REF!&gt;200,(#REF!-#REF!)/#REF!&gt;=25%),"!!",""),"")</f>
        <v/>
      </c>
      <c r="E13" s="8" t="str">
        <f>IFERROR(IF(AND(#REF!-#REF!&gt;200,(#REF!-#REF!)/#REF!&gt;=25%),"!!",""),"")</f>
        <v/>
      </c>
      <c r="F13" s="8" t="str">
        <f>IFERROR(IF(AND(#REF!-#REF!&gt;200,(#REF!-#REF!)/#REF!&gt;=25%),"!!",""),"")</f>
        <v/>
      </c>
      <c r="G13" s="8" t="str">
        <f>IFERROR(IF(AND(#REF!-#REF!&gt;200,(#REF!-#REF!)/#REF!&gt;=25%),"!!",""),"")</f>
        <v/>
      </c>
      <c r="H13" s="8" t="str">
        <f>IFERROR(IF(AND(#REF!-#REF!&gt;200,(#REF!-#REF!)/#REF!&gt;=25%),"!!",""),"")</f>
        <v/>
      </c>
      <c r="I13" s="8" t="str">
        <f>IFERROR(IF(AND(#REF!-#REF!&gt;200,(#REF!-#REF!)/#REF!&gt;=25%),"!!",""),"")</f>
        <v/>
      </c>
      <c r="J13" s="8" t="str">
        <f>IFERROR(IF(AND(#REF!-#REF!&gt;200,(#REF!-#REF!)/#REF!&gt;=25%),"!!",""),"")</f>
        <v/>
      </c>
      <c r="K13" s="8" t="str">
        <f>IFERROR(IF(AND(#REF!-#REF!&gt;200,(#REF!-#REF!)/#REF!&gt;=25%),"!!",""),"")</f>
        <v/>
      </c>
      <c r="L13" s="8" t="str">
        <f>IFERROR(IF(AND(#REF!-#REF!&gt;200,(#REF!-#REF!)/#REF!&gt;=25%),"!!",""),"")</f>
        <v/>
      </c>
      <c r="M13" s="8" t="str">
        <f>IFERROR(IF(AND(#REF!-#REF!&gt;200,(#REF!-#REF!)/#REF!&gt;=25%),"!!",""),"")</f>
        <v/>
      </c>
      <c r="N13" s="8" t="str">
        <f>IFERROR(IF(AND(#REF!-#REF!&gt;200,(#REF!-#REF!)/#REF!&gt;=25%),"!!",""),"")</f>
        <v/>
      </c>
      <c r="O13" s="8" t="str">
        <f>IFERROR(IF(AND(#REF!-#REF!&gt;200,(#REF!-#REF!)/#REF!&gt;=25%),"!!",""),"")</f>
        <v/>
      </c>
      <c r="P13" s="8" t="str">
        <f>IFERROR(IF(AND(#REF!-#REF!&gt;200,(#REF!-#REF!)/#REF!&gt;=25%),"!!",""),"")</f>
        <v/>
      </c>
      <c r="Q13" s="8" t="str">
        <f>IFERROR(IF(AND(#REF!-#REF!&gt;200,(#REF!-#REF!)/#REF!&gt;=25%),"!!",""),"")</f>
        <v/>
      </c>
      <c r="R13" s="8" t="str">
        <f>IFERROR(IF(AND(#REF!-#REF!&gt;200,(#REF!-#REF!)/#REF!&gt;=25%),"!!",""),"")</f>
        <v/>
      </c>
      <c r="S13" s="8" t="str">
        <f>IFERROR(IF(AND(#REF!-#REF!&gt;200,(#REF!-#REF!)/#REF!&gt;=25%),"!!",""),"")</f>
        <v/>
      </c>
      <c r="T13" s="8" t="str">
        <f>IFERROR(IF(AND(#REF!-#REF!&gt;200,(#REF!-#REF!)/#REF!&gt;=25%),"!!",""),"")</f>
        <v/>
      </c>
      <c r="U13" s="8" t="str">
        <f>IFERROR(IF(AND(#REF!-#REF!&gt;200,(#REF!-#REF!)/#REF!&gt;=25%),"!!",""),"")</f>
        <v/>
      </c>
      <c r="V13" s="8" t="str">
        <f>IFERROR(IF(AND(#REF!-#REF!&gt;200,(#REF!-#REF!)/#REF!&gt;=25%),"!!",""),"")</f>
        <v/>
      </c>
      <c r="W13" s="8" t="str">
        <f>IFERROR(IF(AND(#REF!-#REF!&gt;200,(#REF!-#REF!)/#REF!&gt;=25%),"!!",""),"")</f>
        <v/>
      </c>
      <c r="X13" s="8" t="str">
        <f>IFERROR(IF(AND(#REF!-#REF!&gt;200,(#REF!-#REF!)/#REF!&gt;=25%),"!!",""),"")</f>
        <v/>
      </c>
      <c r="Y13" s="8" t="str">
        <f>IFERROR(IF(AND(#REF!-#REF!&gt;200,(#REF!-#REF!)/#REF!&gt;=25%),"!!",""),"")</f>
        <v/>
      </c>
    </row>
    <row r="20" spans="3:49" s="7" customFormat="1" x14ac:dyDescent="0.35">
      <c r="D20" s="7">
        <v>1</v>
      </c>
      <c r="F20" s="7">
        <v>2</v>
      </c>
      <c r="H20" s="7">
        <v>3</v>
      </c>
      <c r="J20" s="7">
        <v>4</v>
      </c>
      <c r="L20" s="7">
        <v>5</v>
      </c>
      <c r="N20" s="7">
        <v>6</v>
      </c>
      <c r="P20" s="7">
        <v>7</v>
      </c>
      <c r="R20" s="7">
        <v>8</v>
      </c>
      <c r="S20" s="7">
        <v>9</v>
      </c>
      <c r="T20" s="7">
        <v>10</v>
      </c>
      <c r="U20" s="7">
        <v>11</v>
      </c>
      <c r="V20" s="7">
        <v>12</v>
      </c>
      <c r="W20" s="7">
        <v>13</v>
      </c>
      <c r="X20" s="7">
        <v>14</v>
      </c>
      <c r="Y20" s="7">
        <v>15</v>
      </c>
      <c r="Z20" s="7">
        <v>16</v>
      </c>
      <c r="AA20" s="7">
        <v>17</v>
      </c>
      <c r="AC20" s="7">
        <v>18</v>
      </c>
      <c r="AE20" s="7">
        <v>19</v>
      </c>
      <c r="AG20" s="7">
        <v>20</v>
      </c>
      <c r="AI20" s="7">
        <v>21</v>
      </c>
      <c r="AL20" s="7">
        <v>22</v>
      </c>
      <c r="AO20" s="7">
        <v>23</v>
      </c>
      <c r="AP20" s="7">
        <v>24</v>
      </c>
      <c r="AQ20" s="7">
        <v>25</v>
      </c>
      <c r="AT20" s="7">
        <v>26</v>
      </c>
      <c r="AV20" s="7">
        <v>27</v>
      </c>
    </row>
    <row r="21" spans="3:49" x14ac:dyDescent="0.35">
      <c r="C21" s="5" t="s">
        <v>3267</v>
      </c>
      <c r="D21" s="7" t="s">
        <v>266</v>
      </c>
      <c r="E21" s="7" t="s">
        <v>267</v>
      </c>
      <c r="F21" s="7" t="s">
        <v>269</v>
      </c>
      <c r="G21" s="7" t="s">
        <v>270</v>
      </c>
      <c r="H21" s="7" t="s">
        <v>272</v>
      </c>
      <c r="I21" s="7" t="s">
        <v>273</v>
      </c>
      <c r="J21" s="7" t="s">
        <v>275</v>
      </c>
      <c r="K21" s="7" t="s">
        <v>276</v>
      </c>
      <c r="L21" s="7" t="s">
        <v>278</v>
      </c>
      <c r="M21" s="7" t="s">
        <v>279</v>
      </c>
      <c r="N21" s="7" t="s">
        <v>281</v>
      </c>
      <c r="O21" s="7" t="s">
        <v>282</v>
      </c>
      <c r="P21" s="7" t="s">
        <v>284</v>
      </c>
      <c r="Q21" s="7" t="s">
        <v>285</v>
      </c>
      <c r="R21" s="7" t="s">
        <v>287</v>
      </c>
      <c r="S21" s="7" t="s">
        <v>288</v>
      </c>
      <c r="T21" s="7" t="s">
        <v>289</v>
      </c>
      <c r="U21" s="7" t="s">
        <v>290</v>
      </c>
      <c r="V21" s="7" t="s">
        <v>291</v>
      </c>
      <c r="W21" s="7" t="s">
        <v>292</v>
      </c>
      <c r="X21" s="7" t="s">
        <v>293</v>
      </c>
      <c r="Y21" s="7" t="s">
        <v>294</v>
      </c>
      <c r="Z21" s="5" t="s">
        <v>295</v>
      </c>
      <c r="AA21" s="5" t="s">
        <v>296</v>
      </c>
      <c r="AB21" s="5" t="s">
        <v>297</v>
      </c>
      <c r="AC21" s="5" t="s">
        <v>299</v>
      </c>
      <c r="AD21" s="5" t="s">
        <v>300</v>
      </c>
      <c r="AE21" s="5" t="s">
        <v>302</v>
      </c>
      <c r="AF21" s="5" t="s">
        <v>303</v>
      </c>
      <c r="AG21" s="5" t="s">
        <v>305</v>
      </c>
      <c r="AH21" s="5" t="s">
        <v>306</v>
      </c>
      <c r="AI21" s="5" t="s">
        <v>308</v>
      </c>
      <c r="AJ21" s="5" t="s">
        <v>309</v>
      </c>
      <c r="AK21" s="5" t="s">
        <v>310</v>
      </c>
      <c r="AL21" s="5" t="s">
        <v>311</v>
      </c>
      <c r="AM21" s="5" t="s">
        <v>312</v>
      </c>
      <c r="AN21" s="5" t="s">
        <v>313</v>
      </c>
      <c r="AO21" s="5" t="s">
        <v>314</v>
      </c>
      <c r="AP21" s="5" t="s">
        <v>315</v>
      </c>
      <c r="AQ21" s="5" t="s">
        <v>316</v>
      </c>
      <c r="AR21" s="5" t="s">
        <v>317</v>
      </c>
      <c r="AS21" s="5" t="s">
        <v>318</v>
      </c>
      <c r="AT21" s="5" t="s">
        <v>319</v>
      </c>
      <c r="AU21" s="5" t="s">
        <v>320</v>
      </c>
      <c r="AV21" s="5" t="s">
        <v>321</v>
      </c>
    </row>
    <row r="22" spans="3:49" x14ac:dyDescent="0.35">
      <c r="C22" s="11">
        <v>44866</v>
      </c>
      <c r="D22" s="8">
        <v>250</v>
      </c>
      <c r="E22" s="8">
        <v>750</v>
      </c>
      <c r="F22" s="8">
        <v>225</v>
      </c>
      <c r="G22" s="8">
        <v>600</v>
      </c>
      <c r="H22" s="8">
        <v>300</v>
      </c>
      <c r="I22" s="8">
        <v>900</v>
      </c>
      <c r="J22" s="8">
        <v>225</v>
      </c>
      <c r="K22" s="8">
        <v>650</v>
      </c>
      <c r="L22" s="8">
        <v>450</v>
      </c>
      <c r="M22" s="8">
        <v>1350</v>
      </c>
      <c r="N22" s="8">
        <v>400</v>
      </c>
      <c r="O22" s="8">
        <v>1200</v>
      </c>
      <c r="P22" s="8">
        <v>425</v>
      </c>
      <c r="Q22" s="8">
        <v>1250</v>
      </c>
      <c r="R22" s="8">
        <v>500</v>
      </c>
      <c r="S22" s="8">
        <v>1250</v>
      </c>
      <c r="T22" s="8">
        <v>300</v>
      </c>
      <c r="U22" s="8">
        <v>350</v>
      </c>
      <c r="V22" s="8">
        <v>3000</v>
      </c>
      <c r="W22" s="8">
        <v>2000</v>
      </c>
      <c r="X22" s="8">
        <v>1300</v>
      </c>
      <c r="Y22" s="8">
        <v>3250</v>
      </c>
      <c r="Z22" s="8">
        <v>600</v>
      </c>
      <c r="AA22" s="8" t="s">
        <v>65</v>
      </c>
      <c r="AB22" s="8" t="s">
        <v>65</v>
      </c>
      <c r="AC22" s="8">
        <v>175</v>
      </c>
      <c r="AD22" s="8">
        <v>500</v>
      </c>
      <c r="AE22" s="8">
        <v>500</v>
      </c>
      <c r="AF22" s="8">
        <v>1500</v>
      </c>
      <c r="AG22" s="8">
        <v>500</v>
      </c>
      <c r="AH22" s="8">
        <v>1400</v>
      </c>
      <c r="AI22" s="8">
        <v>500</v>
      </c>
      <c r="AJ22" s="8">
        <v>1000</v>
      </c>
      <c r="AK22" s="8">
        <v>200</v>
      </c>
      <c r="AL22" s="8">
        <v>500</v>
      </c>
      <c r="AM22" s="8">
        <v>200</v>
      </c>
      <c r="AN22" s="8" t="s">
        <v>65</v>
      </c>
      <c r="AO22" s="8">
        <v>200</v>
      </c>
      <c r="AP22" s="8">
        <v>1050</v>
      </c>
      <c r="AQ22" s="8">
        <v>2000</v>
      </c>
      <c r="AR22" s="8">
        <v>2000</v>
      </c>
      <c r="AS22" s="8">
        <v>100</v>
      </c>
      <c r="AT22" s="8">
        <v>650</v>
      </c>
      <c r="AU22" s="8">
        <v>850</v>
      </c>
      <c r="AV22" s="8">
        <v>375</v>
      </c>
      <c r="AW22" s="6"/>
    </row>
    <row r="23" spans="3:49" x14ac:dyDescent="0.35">
      <c r="C23" s="11">
        <f t="shared" ref="C23:C29" si="1">EDATE(C22,1)</f>
        <v>44896</v>
      </c>
      <c r="D23" s="8">
        <v>247.52475247524754</v>
      </c>
      <c r="E23" s="8">
        <v>750</v>
      </c>
      <c r="F23" s="8">
        <v>199.33554817275748</v>
      </c>
      <c r="G23" s="8">
        <v>600</v>
      </c>
      <c r="H23" s="8">
        <v>301.00334448160532</v>
      </c>
      <c r="I23" s="8">
        <v>900</v>
      </c>
      <c r="J23" s="8">
        <v>215.94684385382061</v>
      </c>
      <c r="K23" s="8">
        <v>650</v>
      </c>
      <c r="L23" s="8" t="s">
        <v>65</v>
      </c>
      <c r="M23" s="8">
        <v>1350</v>
      </c>
      <c r="N23" s="8">
        <v>450</v>
      </c>
      <c r="O23" s="8" t="s">
        <v>65</v>
      </c>
      <c r="P23" s="8" t="s">
        <v>65</v>
      </c>
      <c r="Q23" s="8" t="s">
        <v>65</v>
      </c>
      <c r="R23" s="8">
        <v>500</v>
      </c>
      <c r="S23" s="8">
        <v>750</v>
      </c>
      <c r="T23" s="8">
        <v>300</v>
      </c>
      <c r="U23" s="8" t="s">
        <v>65</v>
      </c>
      <c r="V23" s="8">
        <v>3375</v>
      </c>
      <c r="W23" s="8">
        <v>3000</v>
      </c>
      <c r="X23" s="8">
        <v>1300</v>
      </c>
      <c r="Y23" s="8">
        <v>1300</v>
      </c>
      <c r="Z23" s="8">
        <v>600</v>
      </c>
      <c r="AA23" s="8" t="s">
        <v>65</v>
      </c>
      <c r="AB23" s="8" t="s">
        <v>65</v>
      </c>
      <c r="AC23" s="8" t="s">
        <v>65</v>
      </c>
      <c r="AD23" s="8">
        <v>500</v>
      </c>
      <c r="AE23" s="8" t="s">
        <v>65</v>
      </c>
      <c r="AF23" s="8">
        <v>1500</v>
      </c>
      <c r="AG23" s="8" t="s">
        <v>65</v>
      </c>
      <c r="AH23" s="8">
        <v>1400</v>
      </c>
      <c r="AI23" s="8" t="s">
        <v>65</v>
      </c>
      <c r="AJ23" s="8" t="s">
        <v>65</v>
      </c>
      <c r="AK23" s="8">
        <v>200</v>
      </c>
      <c r="AL23" s="8" t="s">
        <v>65</v>
      </c>
      <c r="AM23" s="8">
        <v>225</v>
      </c>
      <c r="AN23" s="8" t="s">
        <v>65</v>
      </c>
      <c r="AO23" s="8">
        <v>225</v>
      </c>
      <c r="AP23" s="8">
        <v>1150</v>
      </c>
      <c r="AQ23" s="8">
        <v>2700</v>
      </c>
      <c r="AR23" s="8" t="s">
        <v>65</v>
      </c>
      <c r="AS23" s="8">
        <v>100</v>
      </c>
      <c r="AT23" s="8">
        <v>675</v>
      </c>
      <c r="AU23" s="8">
        <v>775</v>
      </c>
      <c r="AV23" s="8">
        <v>600</v>
      </c>
    </row>
    <row r="24" spans="3:49" x14ac:dyDescent="0.35">
      <c r="C24" s="11">
        <f t="shared" si="1"/>
        <v>44927</v>
      </c>
      <c r="D24" s="8">
        <v>247.52475247524754</v>
      </c>
      <c r="E24" s="8">
        <v>750</v>
      </c>
      <c r="F24" s="8">
        <v>199.33554817275748</v>
      </c>
      <c r="G24" s="8">
        <v>600</v>
      </c>
      <c r="H24" s="8">
        <v>100.3344481605351</v>
      </c>
      <c r="I24" s="8">
        <v>300</v>
      </c>
      <c r="J24" s="8">
        <v>215.94684385382061</v>
      </c>
      <c r="K24" s="8">
        <v>650</v>
      </c>
      <c r="L24" s="8" t="s">
        <v>65</v>
      </c>
      <c r="M24" s="8">
        <v>1350</v>
      </c>
      <c r="N24" s="8">
        <v>437.5</v>
      </c>
      <c r="O24" s="8" t="s">
        <v>65</v>
      </c>
      <c r="P24" s="8">
        <v>425</v>
      </c>
      <c r="Q24" s="8">
        <v>1250</v>
      </c>
      <c r="R24" s="8">
        <v>500</v>
      </c>
      <c r="S24" s="8">
        <v>775</v>
      </c>
      <c r="T24" s="8">
        <v>300</v>
      </c>
      <c r="U24" s="8" t="s">
        <v>65</v>
      </c>
      <c r="V24" s="8">
        <v>3625</v>
      </c>
      <c r="W24" s="8">
        <v>3500</v>
      </c>
      <c r="X24" s="8">
        <v>1300</v>
      </c>
      <c r="Y24" s="8">
        <v>1300</v>
      </c>
      <c r="Z24" s="8">
        <v>600</v>
      </c>
      <c r="AA24" s="8">
        <v>400</v>
      </c>
      <c r="AB24" s="8">
        <v>1200</v>
      </c>
      <c r="AC24" s="8" t="s">
        <v>65</v>
      </c>
      <c r="AD24" s="8">
        <v>500</v>
      </c>
      <c r="AE24" s="8" t="s">
        <v>65</v>
      </c>
      <c r="AF24" s="8">
        <v>1500</v>
      </c>
      <c r="AG24" s="8" t="s">
        <v>65</v>
      </c>
      <c r="AH24" s="8">
        <v>1400</v>
      </c>
      <c r="AI24" s="8" t="s">
        <v>65</v>
      </c>
      <c r="AJ24" s="8">
        <v>600</v>
      </c>
      <c r="AK24" s="8">
        <v>200</v>
      </c>
      <c r="AL24" s="8" t="s">
        <v>65</v>
      </c>
      <c r="AM24" s="8">
        <v>200</v>
      </c>
      <c r="AN24" s="8" t="s">
        <v>65</v>
      </c>
      <c r="AO24" s="8">
        <v>200</v>
      </c>
      <c r="AP24" s="8">
        <v>1425</v>
      </c>
      <c r="AQ24" s="8">
        <v>2700</v>
      </c>
      <c r="AR24" s="8" t="s">
        <v>65</v>
      </c>
      <c r="AS24" s="8">
        <v>112.5</v>
      </c>
      <c r="AT24" s="8">
        <v>700</v>
      </c>
      <c r="AU24" s="8">
        <v>700</v>
      </c>
      <c r="AV24" s="8">
        <v>500</v>
      </c>
    </row>
    <row r="25" spans="3:49" x14ac:dyDescent="0.35">
      <c r="C25" s="11">
        <f t="shared" si="1"/>
        <v>44958</v>
      </c>
      <c r="D25" s="8">
        <v>247.52475247524754</v>
      </c>
      <c r="E25" s="8">
        <v>750</v>
      </c>
      <c r="F25" s="8">
        <v>299.00332225913621</v>
      </c>
      <c r="G25" s="8">
        <v>900</v>
      </c>
      <c r="H25" s="8">
        <v>301.00334448160532</v>
      </c>
      <c r="I25" s="8">
        <v>900</v>
      </c>
      <c r="J25" s="8">
        <v>215.94684385382061</v>
      </c>
      <c r="K25" s="8">
        <v>650</v>
      </c>
      <c r="L25" s="8" t="s">
        <v>65</v>
      </c>
      <c r="M25" s="8">
        <v>1350</v>
      </c>
      <c r="N25" s="8">
        <v>450</v>
      </c>
      <c r="O25" s="8" t="s">
        <v>65</v>
      </c>
      <c r="P25" s="8" t="s">
        <v>65</v>
      </c>
      <c r="Q25" s="8" t="s">
        <v>65</v>
      </c>
      <c r="R25" s="8" t="s">
        <v>65</v>
      </c>
      <c r="S25" s="8">
        <v>1250</v>
      </c>
      <c r="T25" s="8" t="s">
        <v>65</v>
      </c>
      <c r="U25" s="8" t="s">
        <v>65</v>
      </c>
      <c r="V25" s="8">
        <v>3000</v>
      </c>
      <c r="W25" s="8">
        <v>3000</v>
      </c>
      <c r="X25" s="8">
        <v>1300</v>
      </c>
      <c r="Y25" s="8">
        <v>1300</v>
      </c>
      <c r="Z25" s="8">
        <v>600</v>
      </c>
      <c r="AA25" s="8">
        <v>400</v>
      </c>
      <c r="AB25" s="8">
        <v>1200</v>
      </c>
      <c r="AC25" s="8" t="s">
        <v>65</v>
      </c>
      <c r="AD25" s="8">
        <v>500</v>
      </c>
      <c r="AE25" s="8" t="s">
        <v>65</v>
      </c>
      <c r="AF25" s="8">
        <v>1500</v>
      </c>
      <c r="AG25" s="8" t="s">
        <v>65</v>
      </c>
      <c r="AH25" s="8">
        <v>1400</v>
      </c>
      <c r="AI25" s="8" t="s">
        <v>65</v>
      </c>
      <c r="AJ25" s="8">
        <v>750</v>
      </c>
      <c r="AK25" s="8">
        <v>200</v>
      </c>
      <c r="AL25" s="8" t="s">
        <v>65</v>
      </c>
      <c r="AM25" s="8">
        <v>200</v>
      </c>
      <c r="AN25" s="8" t="s">
        <v>65</v>
      </c>
      <c r="AO25" s="8">
        <v>200</v>
      </c>
      <c r="AP25" s="8">
        <v>1100</v>
      </c>
      <c r="AQ25" s="8">
        <v>2500</v>
      </c>
      <c r="AR25" s="8" t="s">
        <v>65</v>
      </c>
      <c r="AS25" s="8">
        <v>200</v>
      </c>
      <c r="AT25" s="8">
        <v>700</v>
      </c>
      <c r="AU25" s="8">
        <v>750</v>
      </c>
      <c r="AV25" s="8">
        <v>500</v>
      </c>
    </row>
    <row r="26" spans="3:49" x14ac:dyDescent="0.35">
      <c r="C26" s="11">
        <f t="shared" si="1"/>
        <v>44986</v>
      </c>
      <c r="D26" s="8">
        <v>214.52145214521454</v>
      </c>
      <c r="E26" s="8">
        <v>650</v>
      </c>
      <c r="F26" s="8">
        <v>249.16943521594686</v>
      </c>
      <c r="G26" s="8">
        <v>750</v>
      </c>
      <c r="H26" s="8">
        <v>234.11371237458192</v>
      </c>
      <c r="I26" s="8">
        <v>700</v>
      </c>
      <c r="J26" s="8">
        <v>332.22591362126246</v>
      </c>
      <c r="K26" s="8">
        <v>1000</v>
      </c>
      <c r="L26" s="8" t="s">
        <v>65</v>
      </c>
      <c r="M26" s="8" t="s">
        <v>65</v>
      </c>
      <c r="N26" s="8">
        <v>475</v>
      </c>
      <c r="O26" s="8" t="s">
        <v>65</v>
      </c>
      <c r="P26" s="8">
        <v>381.09756097560978</v>
      </c>
      <c r="Q26" s="8">
        <v>1250</v>
      </c>
      <c r="R26" s="8" t="s">
        <v>65</v>
      </c>
      <c r="S26" s="8">
        <v>750</v>
      </c>
      <c r="T26" s="8">
        <v>300</v>
      </c>
      <c r="U26" s="8" t="s">
        <v>65</v>
      </c>
      <c r="V26" s="8">
        <v>2500</v>
      </c>
      <c r="W26" s="8">
        <v>2250</v>
      </c>
      <c r="X26" s="8">
        <v>1200</v>
      </c>
      <c r="Y26" s="8">
        <v>3375</v>
      </c>
      <c r="Z26" s="8">
        <v>625</v>
      </c>
      <c r="AA26" s="8">
        <v>275</v>
      </c>
      <c r="AB26" s="8">
        <v>825</v>
      </c>
      <c r="AC26" s="8" t="s">
        <v>65</v>
      </c>
      <c r="AD26" s="8">
        <v>850</v>
      </c>
      <c r="AE26" s="8" t="s">
        <v>65</v>
      </c>
      <c r="AF26" s="8" t="s">
        <v>65</v>
      </c>
      <c r="AG26" s="8" t="s">
        <v>65</v>
      </c>
      <c r="AH26" s="8">
        <v>850</v>
      </c>
      <c r="AI26" s="8" t="s">
        <v>65</v>
      </c>
      <c r="AJ26" s="8" t="s">
        <v>65</v>
      </c>
      <c r="AK26" s="8">
        <v>500</v>
      </c>
      <c r="AL26" s="8" t="s">
        <v>65</v>
      </c>
      <c r="AM26" s="8">
        <v>100</v>
      </c>
      <c r="AN26" s="8" t="s">
        <v>65</v>
      </c>
      <c r="AO26" s="8">
        <v>50</v>
      </c>
      <c r="AP26" s="8">
        <v>1300</v>
      </c>
      <c r="AQ26" s="8">
        <v>875</v>
      </c>
      <c r="AR26" s="8" t="s">
        <v>65</v>
      </c>
      <c r="AS26" s="8">
        <v>25</v>
      </c>
      <c r="AT26" s="8">
        <v>700</v>
      </c>
      <c r="AU26" s="8">
        <v>850</v>
      </c>
      <c r="AV26" s="8">
        <v>600</v>
      </c>
      <c r="AW26" s="6"/>
    </row>
    <row r="27" spans="3:49" x14ac:dyDescent="0.35">
      <c r="C27" s="11">
        <f t="shared" si="1"/>
        <v>45017</v>
      </c>
      <c r="D27" s="8">
        <v>247.52475247524754</v>
      </c>
      <c r="E27" s="8">
        <v>750</v>
      </c>
      <c r="F27" s="8">
        <v>199.33554817275748</v>
      </c>
      <c r="G27" s="8">
        <v>600</v>
      </c>
      <c r="H27" s="8">
        <v>301.00334448160532</v>
      </c>
      <c r="I27" s="8">
        <v>900</v>
      </c>
      <c r="J27" s="8">
        <v>215.94684385382061</v>
      </c>
      <c r="K27" s="8">
        <v>650</v>
      </c>
      <c r="L27" s="8">
        <v>450</v>
      </c>
      <c r="M27" s="8">
        <v>1350</v>
      </c>
      <c r="N27" s="8">
        <v>400</v>
      </c>
      <c r="O27" s="8">
        <v>1200</v>
      </c>
      <c r="P27" s="8" t="s">
        <v>65</v>
      </c>
      <c r="Q27" s="8" t="s">
        <v>65</v>
      </c>
      <c r="R27" s="8">
        <v>350</v>
      </c>
      <c r="S27" s="8">
        <v>750</v>
      </c>
      <c r="T27" s="8" t="s">
        <v>65</v>
      </c>
      <c r="U27" s="8">
        <v>600</v>
      </c>
      <c r="V27" s="8">
        <v>3000</v>
      </c>
      <c r="W27" s="8">
        <v>3000</v>
      </c>
      <c r="X27" s="8">
        <v>1300</v>
      </c>
      <c r="Y27" s="8">
        <v>1300</v>
      </c>
      <c r="Z27" s="8">
        <v>600</v>
      </c>
      <c r="AA27" s="8">
        <v>400</v>
      </c>
      <c r="AB27" s="8">
        <v>1200</v>
      </c>
      <c r="AC27" s="8" t="s">
        <v>65</v>
      </c>
      <c r="AD27" s="8">
        <v>500</v>
      </c>
      <c r="AE27" s="8" t="s">
        <v>65</v>
      </c>
      <c r="AF27" s="8">
        <v>1500</v>
      </c>
      <c r="AG27" s="8" t="s">
        <v>65</v>
      </c>
      <c r="AH27" s="8">
        <v>1400</v>
      </c>
      <c r="AI27" s="8" t="s">
        <v>65</v>
      </c>
      <c r="AJ27" s="8">
        <v>750</v>
      </c>
      <c r="AK27" s="8">
        <v>200</v>
      </c>
      <c r="AL27" s="8" t="s">
        <v>65</v>
      </c>
      <c r="AM27" s="8">
        <v>200</v>
      </c>
      <c r="AN27" s="8" t="s">
        <v>65</v>
      </c>
      <c r="AO27" s="8">
        <v>200</v>
      </c>
      <c r="AP27" s="8">
        <v>1300</v>
      </c>
      <c r="AQ27" s="8">
        <v>2700</v>
      </c>
      <c r="AR27" s="8" t="s">
        <v>65</v>
      </c>
      <c r="AS27" s="8">
        <v>150</v>
      </c>
      <c r="AT27" s="8">
        <v>700</v>
      </c>
      <c r="AU27" s="8">
        <v>900</v>
      </c>
      <c r="AV27" s="8">
        <v>750</v>
      </c>
      <c r="AW27" s="6"/>
    </row>
    <row r="28" spans="3:49" x14ac:dyDescent="0.35">
      <c r="C28" s="11">
        <f t="shared" si="1"/>
        <v>45047</v>
      </c>
      <c r="D28" s="8">
        <v>247.52475247524754</v>
      </c>
      <c r="E28" s="8">
        <v>750</v>
      </c>
      <c r="F28" s="8">
        <v>249.16943521594686</v>
      </c>
      <c r="G28" s="8">
        <v>750</v>
      </c>
      <c r="H28" s="8">
        <v>250.83612040133778</v>
      </c>
      <c r="I28" s="8">
        <v>750</v>
      </c>
      <c r="J28" s="8">
        <v>365.44850498338872</v>
      </c>
      <c r="K28" s="8">
        <v>1100</v>
      </c>
      <c r="L28" s="8" t="s">
        <v>65</v>
      </c>
      <c r="M28" s="8" t="s">
        <v>65</v>
      </c>
      <c r="N28" s="8">
        <v>450</v>
      </c>
      <c r="O28" s="8" t="s">
        <v>65</v>
      </c>
      <c r="P28" s="8" t="s">
        <v>65</v>
      </c>
      <c r="Q28" s="8" t="s">
        <v>65</v>
      </c>
      <c r="R28" s="8" t="s">
        <v>65</v>
      </c>
      <c r="S28" s="8" t="s">
        <v>65</v>
      </c>
      <c r="T28" s="8" t="s">
        <v>65</v>
      </c>
      <c r="U28" s="8" t="s">
        <v>65</v>
      </c>
      <c r="V28" s="8">
        <v>3000</v>
      </c>
      <c r="W28" s="8">
        <v>2500</v>
      </c>
      <c r="X28" s="8">
        <v>1500</v>
      </c>
      <c r="Y28" s="8">
        <v>3250</v>
      </c>
      <c r="Z28" s="8" t="s">
        <v>65</v>
      </c>
      <c r="AA28" s="8">
        <v>333.33333333333331</v>
      </c>
      <c r="AB28" s="8">
        <v>1000</v>
      </c>
      <c r="AC28" s="8" t="s">
        <v>65</v>
      </c>
      <c r="AD28" s="8">
        <v>1100</v>
      </c>
      <c r="AE28" s="8" t="s">
        <v>65</v>
      </c>
      <c r="AF28" s="8" t="s">
        <v>65</v>
      </c>
      <c r="AG28" s="8" t="s">
        <v>65</v>
      </c>
      <c r="AH28" s="8">
        <v>1525</v>
      </c>
      <c r="AI28" s="8" t="s">
        <v>65</v>
      </c>
      <c r="AJ28" s="8" t="s">
        <v>65</v>
      </c>
      <c r="AK28" s="8">
        <v>200</v>
      </c>
      <c r="AL28" s="8" t="s">
        <v>65</v>
      </c>
      <c r="AM28" s="8">
        <v>100</v>
      </c>
      <c r="AN28" s="8" t="s">
        <v>65</v>
      </c>
      <c r="AO28" s="8">
        <v>100</v>
      </c>
      <c r="AP28" s="8">
        <v>1100</v>
      </c>
      <c r="AQ28" s="8" t="s">
        <v>65</v>
      </c>
      <c r="AR28" s="8" t="s">
        <v>65</v>
      </c>
      <c r="AS28" s="8">
        <v>100</v>
      </c>
      <c r="AT28" s="8">
        <v>650</v>
      </c>
      <c r="AU28" s="8">
        <v>1000</v>
      </c>
      <c r="AV28" s="8">
        <v>500</v>
      </c>
      <c r="AW28" s="6">
        <f>SUM(D28,G28,K28,J28,N28,V28:Y28,AA28,AD28,AK28,AM28,AO28,AP28,AT28,AU28,AV28)</f>
        <v>18246.30659079197</v>
      </c>
    </row>
    <row r="29" spans="3:49" x14ac:dyDescent="0.35">
      <c r="C29" s="11">
        <f t="shared" si="1"/>
        <v>45078</v>
      </c>
      <c r="D29" s="8">
        <v>330.03300330033005</v>
      </c>
      <c r="E29" s="8">
        <v>1000</v>
      </c>
      <c r="F29" s="8">
        <v>398.67109634551497</v>
      </c>
      <c r="G29" s="8">
        <v>1200</v>
      </c>
      <c r="H29" s="8">
        <v>367.89297658862876</v>
      </c>
      <c r="I29" s="8">
        <v>1100</v>
      </c>
      <c r="J29" s="8">
        <v>465.11627906976747</v>
      </c>
      <c r="K29" s="8">
        <v>1400</v>
      </c>
      <c r="L29" s="8" t="s">
        <v>65</v>
      </c>
      <c r="M29" s="8" t="s">
        <v>65</v>
      </c>
      <c r="N29" s="8">
        <v>450</v>
      </c>
      <c r="O29" s="8" t="s">
        <v>65</v>
      </c>
      <c r="P29" s="8" t="s">
        <v>65</v>
      </c>
      <c r="Q29" s="8" t="s">
        <v>65</v>
      </c>
      <c r="R29" s="8" t="s">
        <v>65</v>
      </c>
      <c r="S29" s="8" t="s">
        <v>65</v>
      </c>
      <c r="T29" s="8" t="s">
        <v>65</v>
      </c>
      <c r="U29" s="8" t="s">
        <v>65</v>
      </c>
      <c r="V29" s="8">
        <v>3000</v>
      </c>
      <c r="W29" s="8">
        <v>2500</v>
      </c>
      <c r="X29" s="8">
        <v>1500</v>
      </c>
      <c r="Y29" s="8">
        <v>3000</v>
      </c>
      <c r="Z29" s="8">
        <v>550</v>
      </c>
      <c r="AA29" s="8">
        <v>366.66666666666669</v>
      </c>
      <c r="AB29" s="8">
        <v>1100</v>
      </c>
      <c r="AC29" s="8" t="s">
        <v>65</v>
      </c>
      <c r="AD29" s="8">
        <v>500</v>
      </c>
      <c r="AE29" s="8" t="s">
        <v>65</v>
      </c>
      <c r="AF29" s="8" t="s">
        <v>65</v>
      </c>
      <c r="AG29" s="8" t="s">
        <v>65</v>
      </c>
      <c r="AH29" s="8">
        <v>1100</v>
      </c>
      <c r="AI29" s="8" t="s">
        <v>65</v>
      </c>
      <c r="AJ29" s="8" t="s">
        <v>65</v>
      </c>
      <c r="AK29" s="8">
        <v>200</v>
      </c>
      <c r="AL29" s="8" t="s">
        <v>65</v>
      </c>
      <c r="AM29" s="8">
        <v>200</v>
      </c>
      <c r="AN29" s="8" t="s">
        <v>65</v>
      </c>
      <c r="AO29" s="8">
        <v>150</v>
      </c>
      <c r="AP29" s="8">
        <v>1225</v>
      </c>
      <c r="AQ29" s="8" t="s">
        <v>65</v>
      </c>
      <c r="AR29" s="8" t="s">
        <v>65</v>
      </c>
      <c r="AS29" s="8">
        <v>75</v>
      </c>
      <c r="AT29" s="8">
        <v>650</v>
      </c>
      <c r="AU29" s="8">
        <v>800</v>
      </c>
      <c r="AV29" s="8">
        <v>500</v>
      </c>
      <c r="AW29" s="6">
        <f>SUM(D29,G29,K29,J29,N29,V29:Y29,AA29,AD29,AK29,AM29,AO29,AP29,AT29,AU29,AV29)</f>
        <v>18436.815949036762</v>
      </c>
    </row>
    <row r="30" spans="3:49" x14ac:dyDescent="0.35">
      <c r="C30" s="11">
        <f t="shared" ref="C30:C35" si="2">EDATE(C29,1)</f>
        <v>45108</v>
      </c>
      <c r="D30" s="8">
        <v>231.02310231023102</v>
      </c>
      <c r="E30" s="8">
        <v>700</v>
      </c>
      <c r="F30" s="8">
        <v>199.33554817275748</v>
      </c>
      <c r="G30" s="8">
        <v>600</v>
      </c>
      <c r="H30" s="8">
        <v>167.22408026755852</v>
      </c>
      <c r="I30" s="8">
        <v>500</v>
      </c>
      <c r="J30" s="8">
        <v>332.22591362126246</v>
      </c>
      <c r="K30" s="8">
        <v>1000</v>
      </c>
      <c r="L30" s="8" t="s">
        <v>65</v>
      </c>
      <c r="M30" s="8" t="s">
        <v>65</v>
      </c>
      <c r="N30" s="8">
        <v>500</v>
      </c>
      <c r="O30" s="8" t="s">
        <v>65</v>
      </c>
      <c r="P30" s="8" t="s">
        <v>65</v>
      </c>
      <c r="Q30" s="8" t="s">
        <v>65</v>
      </c>
      <c r="R30" s="8" t="s">
        <v>65</v>
      </c>
      <c r="S30" s="8" t="s">
        <v>65</v>
      </c>
      <c r="T30" s="8" t="s">
        <v>65</v>
      </c>
      <c r="U30" s="8">
        <v>600</v>
      </c>
      <c r="V30" s="8">
        <v>3250</v>
      </c>
      <c r="W30" s="8">
        <v>3000</v>
      </c>
      <c r="X30" s="8">
        <v>1500</v>
      </c>
      <c r="Y30" s="8">
        <v>1300</v>
      </c>
      <c r="Z30" s="8" t="s">
        <v>65</v>
      </c>
      <c r="AA30" s="8">
        <v>250</v>
      </c>
      <c r="AB30" s="8">
        <v>750</v>
      </c>
      <c r="AC30" s="8" t="s">
        <v>65</v>
      </c>
      <c r="AD30" s="8">
        <v>500</v>
      </c>
      <c r="AE30" s="8">
        <v>500</v>
      </c>
      <c r="AF30" s="8" t="s">
        <v>65</v>
      </c>
      <c r="AG30" s="8">
        <v>500</v>
      </c>
      <c r="AH30" s="8" t="s">
        <v>65</v>
      </c>
      <c r="AI30" s="8" t="s">
        <v>65</v>
      </c>
      <c r="AJ30" s="8" t="s">
        <v>65</v>
      </c>
      <c r="AK30" s="8">
        <v>200</v>
      </c>
      <c r="AL30" s="8" t="s">
        <v>65</v>
      </c>
      <c r="AM30" s="8">
        <v>200</v>
      </c>
      <c r="AN30" s="8" t="s">
        <v>65</v>
      </c>
      <c r="AO30" s="8">
        <v>200</v>
      </c>
      <c r="AP30" s="8">
        <v>1350</v>
      </c>
      <c r="AQ30" s="8" t="s">
        <v>65</v>
      </c>
      <c r="AR30" s="8" t="s">
        <v>65</v>
      </c>
      <c r="AS30" s="8" t="s">
        <v>65</v>
      </c>
      <c r="AT30" s="8">
        <v>700</v>
      </c>
      <c r="AU30" s="8">
        <v>750</v>
      </c>
      <c r="AV30" s="8">
        <v>600</v>
      </c>
      <c r="AW30" s="6">
        <f>SUM(D30,G30,K30,J30,N30,V30:Y30,AA30,AD30,AK30,AM30,AO30,AP30,AT30,AU30,AV30)</f>
        <v>16463.249015931491</v>
      </c>
    </row>
    <row r="31" spans="3:49" x14ac:dyDescent="0.35">
      <c r="C31" s="11">
        <f t="shared" si="2"/>
        <v>45139</v>
      </c>
      <c r="D31" s="8">
        <v>247.52475247524754</v>
      </c>
      <c r="E31" s="8">
        <v>750</v>
      </c>
      <c r="F31" s="8">
        <v>232.55813953488374</v>
      </c>
      <c r="G31" s="8">
        <v>700</v>
      </c>
      <c r="H31" s="8">
        <v>200.66889632107021</v>
      </c>
      <c r="I31" s="8">
        <v>600</v>
      </c>
      <c r="J31" s="8">
        <v>232.55813953488374</v>
      </c>
      <c r="K31" s="8">
        <v>700</v>
      </c>
      <c r="L31" s="8" t="s">
        <v>65</v>
      </c>
      <c r="M31" s="8">
        <v>300</v>
      </c>
      <c r="N31" s="8">
        <v>400</v>
      </c>
      <c r="O31" s="8">
        <v>1200</v>
      </c>
      <c r="P31" s="8" t="s">
        <v>65</v>
      </c>
      <c r="Q31" s="8" t="s">
        <v>65</v>
      </c>
      <c r="R31" s="8" t="s">
        <v>65</v>
      </c>
      <c r="S31" s="8" t="s">
        <v>65</v>
      </c>
      <c r="T31" s="8" t="s">
        <v>65</v>
      </c>
      <c r="U31" s="8" t="s">
        <v>65</v>
      </c>
      <c r="V31" s="8">
        <v>3500</v>
      </c>
      <c r="W31" s="8">
        <v>3000</v>
      </c>
      <c r="X31" s="8">
        <v>1300</v>
      </c>
      <c r="Y31" s="8">
        <v>1000</v>
      </c>
      <c r="Z31" s="8">
        <v>500</v>
      </c>
      <c r="AA31" s="8">
        <v>250</v>
      </c>
      <c r="AB31" s="8">
        <v>750</v>
      </c>
      <c r="AC31" s="8" t="s">
        <v>65</v>
      </c>
      <c r="AD31" s="8">
        <v>800</v>
      </c>
      <c r="AE31" s="8" t="s">
        <v>65</v>
      </c>
      <c r="AF31" s="8">
        <v>1500</v>
      </c>
      <c r="AG31" s="8" t="s">
        <v>65</v>
      </c>
      <c r="AH31" s="8">
        <v>850</v>
      </c>
      <c r="AI31" s="8" t="s">
        <v>65</v>
      </c>
      <c r="AJ31" s="8" t="s">
        <v>65</v>
      </c>
      <c r="AK31" s="8">
        <v>200</v>
      </c>
      <c r="AL31" s="8" t="s">
        <v>65</v>
      </c>
      <c r="AM31" s="8">
        <v>200</v>
      </c>
      <c r="AN31" s="8" t="s">
        <v>65</v>
      </c>
      <c r="AO31" s="8">
        <v>200</v>
      </c>
      <c r="AP31" s="8">
        <v>900</v>
      </c>
      <c r="AQ31" s="8">
        <v>1000</v>
      </c>
      <c r="AR31" s="8" t="s">
        <v>65</v>
      </c>
      <c r="AS31" s="8">
        <v>100</v>
      </c>
      <c r="AT31" s="8">
        <v>650</v>
      </c>
      <c r="AU31" s="8">
        <v>800</v>
      </c>
      <c r="AV31" s="8">
        <v>1000</v>
      </c>
      <c r="AW31" s="6">
        <f>SUM(D31,G31,K31,J31,N31,V31:Y31,AA31,AD31,AK31,AM31,AO31,AP31,AT31,AU31,AV31)</f>
        <v>16080.08289201013</v>
      </c>
    </row>
    <row r="32" spans="3:49" x14ac:dyDescent="0.35">
      <c r="C32" s="11">
        <f t="shared" si="2"/>
        <v>45170</v>
      </c>
      <c r="D32" s="8"/>
      <c r="E32" s="8"/>
      <c r="F32" s="8"/>
      <c r="G32" s="8"/>
      <c r="H32" s="8"/>
      <c r="I32" s="34"/>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row>
    <row r="33" spans="1:48" x14ac:dyDescent="0.35">
      <c r="C33" s="11">
        <f t="shared" si="2"/>
        <v>45200</v>
      </c>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row>
    <row r="34" spans="1:48" x14ac:dyDescent="0.35">
      <c r="C34" s="11">
        <f t="shared" si="2"/>
        <v>45231</v>
      </c>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row>
    <row r="35" spans="1:48" x14ac:dyDescent="0.35">
      <c r="C35" s="11">
        <f t="shared" si="2"/>
        <v>45261</v>
      </c>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row>
    <row r="37" spans="1:48" x14ac:dyDescent="0.35">
      <c r="A37" s="11">
        <f>EDATE(B37,-1)</f>
        <v>45108</v>
      </c>
      <c r="B37" s="11">
        <f>$A$3</f>
        <v>45139</v>
      </c>
      <c r="C37" s="5" t="s">
        <v>3268</v>
      </c>
      <c r="D37" s="14">
        <f t="shared" ref="D37:AB37" si="3">IF(AND(ISNUMBER(_xlfn.XLOOKUP($B37,$C$21:$C$35,D$21:D$35,,0)),ISNUMBER(_xlfn.XLOOKUP($A37,$C$21:$C$35,D$21:D$35,,0))),(_xlfn.XLOOKUP($B37,$C$21:$C$35,D$21:D$35,,0)-_xlfn.XLOOKUP($A37,$C$21:$C$35,D$21:D$35,,0))/_xlfn.XLOOKUP($A37,$C$21:$C$35,D$21:D$35,,0),"-")</f>
        <v>7.142857142857148E-2</v>
      </c>
      <c r="E37" s="14">
        <f t="shared" si="3"/>
        <v>7.1428571428571425E-2</v>
      </c>
      <c r="F37" s="14">
        <f t="shared" si="3"/>
        <v>0.16666666666666669</v>
      </c>
      <c r="G37" s="14">
        <f t="shared" si="3"/>
        <v>0.16666666666666666</v>
      </c>
      <c r="H37" s="14">
        <f t="shared" si="3"/>
        <v>0.1999999999999999</v>
      </c>
      <c r="I37" s="14">
        <f t="shared" si="3"/>
        <v>0.2</v>
      </c>
      <c r="J37" s="14">
        <f t="shared" si="3"/>
        <v>-0.3</v>
      </c>
      <c r="K37" s="14">
        <f t="shared" si="3"/>
        <v>-0.3</v>
      </c>
      <c r="L37" s="14" t="str">
        <f t="shared" si="3"/>
        <v>-</v>
      </c>
      <c r="M37" s="14" t="str">
        <f t="shared" si="3"/>
        <v>-</v>
      </c>
      <c r="N37" s="14">
        <f t="shared" si="3"/>
        <v>-0.2</v>
      </c>
      <c r="O37" s="14" t="str">
        <f t="shared" si="3"/>
        <v>-</v>
      </c>
      <c r="P37" s="14" t="str">
        <f t="shared" si="3"/>
        <v>-</v>
      </c>
      <c r="Q37" s="14" t="str">
        <f t="shared" si="3"/>
        <v>-</v>
      </c>
      <c r="R37" s="14" t="str">
        <f t="shared" si="3"/>
        <v>-</v>
      </c>
      <c r="S37" s="14" t="str">
        <f t="shared" si="3"/>
        <v>-</v>
      </c>
      <c r="T37" s="14" t="str">
        <f t="shared" si="3"/>
        <v>-</v>
      </c>
      <c r="U37" s="14" t="str">
        <f t="shared" si="3"/>
        <v>-</v>
      </c>
      <c r="V37" s="14">
        <f t="shared" si="3"/>
        <v>7.6923076923076927E-2</v>
      </c>
      <c r="W37" s="14">
        <f t="shared" si="3"/>
        <v>0</v>
      </c>
      <c r="X37" s="14">
        <f t="shared" si="3"/>
        <v>-0.13333333333333333</v>
      </c>
      <c r="Y37" s="14">
        <f t="shared" si="3"/>
        <v>-0.23076923076923078</v>
      </c>
      <c r="Z37" s="14" t="str">
        <f t="shared" si="3"/>
        <v>-</v>
      </c>
      <c r="AA37" s="14">
        <f t="shared" si="3"/>
        <v>0</v>
      </c>
      <c r="AB37" s="14">
        <f t="shared" si="3"/>
        <v>0</v>
      </c>
      <c r="AC37" s="14" t="str">
        <f t="shared" ref="AC37:AV37" si="4">IF(AND(ISNUMBER(_xlfn.XLOOKUP($B37,$C$21:$C$35,AC$21:AC$35,,0)),ISNUMBER(_xlfn.XLOOKUP($A37,$C$21:$C$35,AC$21:AC$35,,0))),(_xlfn.XLOOKUP($B37,$C$21:$C$35,AC$21:AC$35,,0)-_xlfn.XLOOKUP($A37,$C$21:$C$35,AC$21:AC$35,,0))/_xlfn.XLOOKUP($A37,$C$21:$C$35,AC$21:AC$35,,0),"-")</f>
        <v>-</v>
      </c>
      <c r="AD37" s="14">
        <f t="shared" si="4"/>
        <v>0.6</v>
      </c>
      <c r="AE37" s="14" t="str">
        <f t="shared" si="4"/>
        <v>-</v>
      </c>
      <c r="AF37" s="14" t="str">
        <f t="shared" si="4"/>
        <v>-</v>
      </c>
      <c r="AG37" s="14" t="str">
        <f t="shared" si="4"/>
        <v>-</v>
      </c>
      <c r="AH37" s="14" t="str">
        <f t="shared" si="4"/>
        <v>-</v>
      </c>
      <c r="AI37" s="14" t="str">
        <f t="shared" si="4"/>
        <v>-</v>
      </c>
      <c r="AJ37" s="14" t="str">
        <f t="shared" si="4"/>
        <v>-</v>
      </c>
      <c r="AK37" s="14">
        <f t="shared" si="4"/>
        <v>0</v>
      </c>
      <c r="AL37" s="14" t="str">
        <f t="shared" si="4"/>
        <v>-</v>
      </c>
      <c r="AM37" s="14">
        <f t="shared" si="4"/>
        <v>0</v>
      </c>
      <c r="AN37" s="14" t="str">
        <f t="shared" si="4"/>
        <v>-</v>
      </c>
      <c r="AO37" s="14">
        <f t="shared" si="4"/>
        <v>0</v>
      </c>
      <c r="AP37" s="14">
        <f t="shared" si="4"/>
        <v>-0.33333333333333331</v>
      </c>
      <c r="AQ37" s="14" t="str">
        <f t="shared" si="4"/>
        <v>-</v>
      </c>
      <c r="AR37" s="14" t="str">
        <f t="shared" si="4"/>
        <v>-</v>
      </c>
      <c r="AS37" s="14" t="str">
        <f t="shared" si="4"/>
        <v>-</v>
      </c>
      <c r="AT37" s="14">
        <f t="shared" si="4"/>
        <v>-7.1428571428571425E-2</v>
      </c>
      <c r="AU37" s="14">
        <f t="shared" si="4"/>
        <v>6.6666666666666666E-2</v>
      </c>
      <c r="AV37" s="14">
        <f t="shared" si="4"/>
        <v>0.66666666666666663</v>
      </c>
    </row>
    <row r="38" spans="1:48" x14ac:dyDescent="0.35">
      <c r="A38" s="11">
        <f>EDATE(B38,-2)</f>
        <v>45078</v>
      </c>
      <c r="B38" s="11">
        <f>$A$3</f>
        <v>45139</v>
      </c>
      <c r="C38" s="5" t="s">
        <v>3269</v>
      </c>
      <c r="D38" s="14">
        <f t="shared" ref="D38:D39" si="5">IF(AND(ISNUMBER(_xlfn.XLOOKUP($B38,$C$21:$C$35,D$21:D$35,,0)),ISNUMBER(_xlfn.XLOOKUP($A38,$C$21:$C$35,D$21:D$35,,0))),(_xlfn.XLOOKUP($B38,$C$21:$C$35,D$21:D$35,,0)-_xlfn.XLOOKUP($A38,$C$21:$C$35,D$21:D$35,,0))/_xlfn.XLOOKUP($A38,$C$21:$C$35,D$21:D$35,,0),"-")</f>
        <v>-0.25</v>
      </c>
      <c r="E38" s="14">
        <f t="shared" ref="E38:K39" si="6">IF(AND(ISNUMBER(_xlfn.XLOOKUP($B38,$C$21:$C$35,E$21:E$35,,0)),ISNUMBER(_xlfn.XLOOKUP($A38,$C$21:$C$35,E$21:E$35,,0))),(_xlfn.XLOOKUP($B38,$C$21:$C$35,E$21:E$35,,0)-_xlfn.XLOOKUP($A38,$C$21:$C$35,E$21:E$35,,0))/_xlfn.XLOOKUP($A38,$C$21:$C$35,E$21:E$35,,0),"-")</f>
        <v>-0.25</v>
      </c>
      <c r="F38" s="14">
        <f t="shared" si="6"/>
        <v>-0.41666666666666663</v>
      </c>
      <c r="G38" s="14">
        <f t="shared" si="6"/>
        <v>-0.41666666666666669</v>
      </c>
      <c r="H38" s="14">
        <f t="shared" si="6"/>
        <v>-0.45454545454545459</v>
      </c>
      <c r="I38" s="14">
        <f t="shared" si="6"/>
        <v>-0.45454545454545453</v>
      </c>
      <c r="J38" s="14">
        <f t="shared" si="6"/>
        <v>-0.5</v>
      </c>
      <c r="K38" s="14">
        <f t="shared" si="6"/>
        <v>-0.5</v>
      </c>
      <c r="L38" s="14" t="str">
        <f t="shared" ref="L38:Q39" si="7">IF(AND(ISNUMBER(_xlfn.XLOOKUP($B38,$C$21:$C$35,L$21:L$35,,0)),ISNUMBER(_xlfn.XLOOKUP($A38,$C$21:$C$35,L$21:L$35,,0))),(_xlfn.XLOOKUP($B38,$C$21:$C$35,L$21:L$35,,0)-_xlfn.XLOOKUP($A38,$C$21:$C$35,L$21:L$35,,0))/_xlfn.XLOOKUP($A38,$C$21:$C$35,L$21:L$35,,0),"-")</f>
        <v>-</v>
      </c>
      <c r="M38" s="14" t="str">
        <f t="shared" si="7"/>
        <v>-</v>
      </c>
      <c r="N38" s="14">
        <f t="shared" si="7"/>
        <v>-0.1111111111111111</v>
      </c>
      <c r="O38" s="14" t="str">
        <f t="shared" si="7"/>
        <v>-</v>
      </c>
      <c r="P38" s="14" t="str">
        <f t="shared" si="7"/>
        <v>-</v>
      </c>
      <c r="Q38" s="14" t="str">
        <f t="shared" si="7"/>
        <v>-</v>
      </c>
      <c r="R38" s="14" t="str">
        <f t="shared" ref="R38:AA39" si="8">IF(AND(ISNUMBER(_xlfn.XLOOKUP($B38,$C$21:$C$35,R$21:R$35,,0)),ISNUMBER(_xlfn.XLOOKUP($A38,$C$21:$C$35,R$21:R$35,,0))),(_xlfn.XLOOKUP($B38,$C$21:$C$35,R$21:R$35,,0)-_xlfn.XLOOKUP($A38,$C$21:$C$35,R$21:R$35,,0))/_xlfn.XLOOKUP($A38,$C$21:$C$35,R$21:R$35,,0),"-")</f>
        <v>-</v>
      </c>
      <c r="S38" s="14" t="str">
        <f t="shared" si="8"/>
        <v>-</v>
      </c>
      <c r="T38" s="14" t="str">
        <f t="shared" si="8"/>
        <v>-</v>
      </c>
      <c r="U38" s="14" t="str">
        <f t="shared" si="8"/>
        <v>-</v>
      </c>
      <c r="V38" s="14">
        <f t="shared" si="8"/>
        <v>0.16666666666666666</v>
      </c>
      <c r="W38" s="14">
        <f t="shared" si="8"/>
        <v>0.2</v>
      </c>
      <c r="X38" s="14">
        <f t="shared" si="8"/>
        <v>-0.13333333333333333</v>
      </c>
      <c r="Y38" s="14">
        <f t="shared" si="8"/>
        <v>-0.66666666666666663</v>
      </c>
      <c r="Z38" s="14">
        <f t="shared" si="8"/>
        <v>-9.0909090909090912E-2</v>
      </c>
      <c r="AA38" s="14">
        <f t="shared" si="8"/>
        <v>-0.31818181818181823</v>
      </c>
      <c r="AB38" s="14">
        <f t="shared" ref="AB38:AH39" si="9">IF(AND(ISNUMBER(_xlfn.XLOOKUP($B38,$C$21:$C$35,AB$21:AB$35,,0)),ISNUMBER(_xlfn.XLOOKUP($A38,$C$21:$C$35,AB$21:AB$35,,0))),(_xlfn.XLOOKUP($B38,$C$21:$C$35,AB$21:AB$35,,0)-_xlfn.XLOOKUP($A38,$C$21:$C$35,AB$21:AB$35,,0))/_xlfn.XLOOKUP($A38,$C$21:$C$35,AB$21:AB$35,,0),"-")</f>
        <v>-0.31818181818181818</v>
      </c>
      <c r="AC38" s="14" t="str">
        <f t="shared" si="9"/>
        <v>-</v>
      </c>
      <c r="AD38" s="14">
        <f t="shared" si="9"/>
        <v>0.6</v>
      </c>
      <c r="AE38" s="14" t="str">
        <f t="shared" si="9"/>
        <v>-</v>
      </c>
      <c r="AF38" s="14" t="str">
        <f t="shared" si="9"/>
        <v>-</v>
      </c>
      <c r="AG38" s="14" t="str">
        <f t="shared" si="9"/>
        <v>-</v>
      </c>
      <c r="AH38" s="14">
        <f t="shared" si="9"/>
        <v>-0.22727272727272727</v>
      </c>
      <c r="AI38" s="14" t="str">
        <f t="shared" ref="AI38:AV39" si="10">IF(AND(ISNUMBER(_xlfn.XLOOKUP($B38,$C$21:$C$35,AI$21:AI$35,,0)),ISNUMBER(_xlfn.XLOOKUP($A38,$C$21:$C$35,AI$21:AI$35,,0))),(_xlfn.XLOOKUP($B38,$C$21:$C$35,AI$21:AI$35,,0)-_xlfn.XLOOKUP($A38,$C$21:$C$35,AI$21:AI$35,,0))/_xlfn.XLOOKUP($A38,$C$21:$C$35,AI$21:AI$35,,0),"-")</f>
        <v>-</v>
      </c>
      <c r="AJ38" s="14" t="str">
        <f t="shared" si="10"/>
        <v>-</v>
      </c>
      <c r="AK38" s="14">
        <f t="shared" si="10"/>
        <v>0</v>
      </c>
      <c r="AL38" s="14" t="str">
        <f t="shared" si="10"/>
        <v>-</v>
      </c>
      <c r="AM38" s="14">
        <f t="shared" si="10"/>
        <v>0</v>
      </c>
      <c r="AN38" s="14" t="str">
        <f t="shared" si="10"/>
        <v>-</v>
      </c>
      <c r="AO38" s="14">
        <f t="shared" si="10"/>
        <v>0.33333333333333331</v>
      </c>
      <c r="AP38" s="14">
        <f t="shared" si="10"/>
        <v>-0.26530612244897961</v>
      </c>
      <c r="AQ38" s="14" t="str">
        <f t="shared" si="10"/>
        <v>-</v>
      </c>
      <c r="AR38" s="14" t="str">
        <f t="shared" si="10"/>
        <v>-</v>
      </c>
      <c r="AS38" s="14">
        <f t="shared" si="10"/>
        <v>0.33333333333333331</v>
      </c>
      <c r="AT38" s="14">
        <f t="shared" si="10"/>
        <v>0</v>
      </c>
      <c r="AU38" s="14">
        <f t="shared" si="10"/>
        <v>0</v>
      </c>
      <c r="AV38" s="14">
        <f t="shared" si="10"/>
        <v>1</v>
      </c>
    </row>
    <row r="39" spans="1:48" x14ac:dyDescent="0.35">
      <c r="A39" s="11">
        <f>EDATE(B39,-12)</f>
        <v>44774</v>
      </c>
      <c r="B39" s="11">
        <f>$A$3</f>
        <v>45139</v>
      </c>
      <c r="C39" s="5" t="s">
        <v>3270</v>
      </c>
      <c r="D39" s="14" t="str">
        <f t="shared" si="5"/>
        <v>-</v>
      </c>
      <c r="E39" s="14" t="str">
        <f t="shared" si="6"/>
        <v>-</v>
      </c>
      <c r="F39" s="14" t="str">
        <f t="shared" si="6"/>
        <v>-</v>
      </c>
      <c r="G39" s="14" t="str">
        <f t="shared" si="6"/>
        <v>-</v>
      </c>
      <c r="H39" s="14" t="str">
        <f t="shared" si="6"/>
        <v>-</v>
      </c>
      <c r="I39" s="14" t="str">
        <f t="shared" si="6"/>
        <v>-</v>
      </c>
      <c r="J39" s="14" t="str">
        <f t="shared" si="6"/>
        <v>-</v>
      </c>
      <c r="K39" s="14" t="str">
        <f t="shared" si="6"/>
        <v>-</v>
      </c>
      <c r="L39" s="14" t="str">
        <f t="shared" si="7"/>
        <v>-</v>
      </c>
      <c r="M39" s="14" t="str">
        <f t="shared" si="7"/>
        <v>-</v>
      </c>
      <c r="N39" s="14" t="str">
        <f t="shared" si="7"/>
        <v>-</v>
      </c>
      <c r="O39" s="14" t="str">
        <f t="shared" si="7"/>
        <v>-</v>
      </c>
      <c r="P39" s="14" t="str">
        <f t="shared" si="7"/>
        <v>-</v>
      </c>
      <c r="Q39" s="14" t="str">
        <f t="shared" si="7"/>
        <v>-</v>
      </c>
      <c r="R39" s="14" t="str">
        <f t="shared" si="8"/>
        <v>-</v>
      </c>
      <c r="S39" s="14" t="str">
        <f t="shared" si="8"/>
        <v>-</v>
      </c>
      <c r="T39" s="14" t="str">
        <f t="shared" si="8"/>
        <v>-</v>
      </c>
      <c r="U39" s="14" t="str">
        <f t="shared" si="8"/>
        <v>-</v>
      </c>
      <c r="V39" s="14" t="str">
        <f t="shared" si="8"/>
        <v>-</v>
      </c>
      <c r="W39" s="14" t="str">
        <f t="shared" si="8"/>
        <v>-</v>
      </c>
      <c r="X39" s="14" t="str">
        <f t="shared" si="8"/>
        <v>-</v>
      </c>
      <c r="Y39" s="14" t="str">
        <f t="shared" si="8"/>
        <v>-</v>
      </c>
      <c r="Z39" s="14" t="str">
        <f t="shared" si="8"/>
        <v>-</v>
      </c>
      <c r="AA39" s="14" t="str">
        <f t="shared" si="8"/>
        <v>-</v>
      </c>
      <c r="AB39" s="14" t="str">
        <f t="shared" si="9"/>
        <v>-</v>
      </c>
      <c r="AC39" s="14" t="str">
        <f t="shared" si="9"/>
        <v>-</v>
      </c>
      <c r="AD39" s="14" t="str">
        <f t="shared" si="9"/>
        <v>-</v>
      </c>
      <c r="AE39" s="14" t="str">
        <f t="shared" si="9"/>
        <v>-</v>
      </c>
      <c r="AF39" s="14" t="str">
        <f t="shared" si="9"/>
        <v>-</v>
      </c>
      <c r="AG39" s="14" t="str">
        <f t="shared" si="9"/>
        <v>-</v>
      </c>
      <c r="AH39" s="14" t="str">
        <f t="shared" si="9"/>
        <v>-</v>
      </c>
      <c r="AI39" s="14" t="str">
        <f t="shared" si="10"/>
        <v>-</v>
      </c>
      <c r="AJ39" s="14" t="str">
        <f t="shared" si="10"/>
        <v>-</v>
      </c>
      <c r="AK39" s="14" t="str">
        <f t="shared" si="10"/>
        <v>-</v>
      </c>
      <c r="AL39" s="14" t="str">
        <f t="shared" si="10"/>
        <v>-</v>
      </c>
      <c r="AM39" s="14" t="str">
        <f t="shared" si="10"/>
        <v>-</v>
      </c>
      <c r="AN39" s="14" t="str">
        <f t="shared" si="10"/>
        <v>-</v>
      </c>
      <c r="AO39" s="14" t="str">
        <f t="shared" si="10"/>
        <v>-</v>
      </c>
      <c r="AP39" s="14" t="str">
        <f t="shared" si="10"/>
        <v>-</v>
      </c>
      <c r="AQ39" s="14" t="str">
        <f t="shared" si="10"/>
        <v>-</v>
      </c>
      <c r="AR39" s="14" t="str">
        <f t="shared" si="10"/>
        <v>-</v>
      </c>
      <c r="AS39" s="14" t="str">
        <f t="shared" si="10"/>
        <v>-</v>
      </c>
      <c r="AT39" s="14" t="str">
        <f t="shared" si="10"/>
        <v>-</v>
      </c>
      <c r="AU39" s="14" t="str">
        <f t="shared" si="10"/>
        <v>-</v>
      </c>
      <c r="AV39" s="14" t="str">
        <f t="shared" si="10"/>
        <v>-</v>
      </c>
    </row>
    <row r="40" spans="1:48" x14ac:dyDescent="0.35">
      <c r="B40" s="11">
        <f>$A$3</f>
        <v>45139</v>
      </c>
      <c r="C40" s="5" t="s">
        <v>3271</v>
      </c>
      <c r="D40" s="14">
        <f t="shared" ref="D40:AB40" si="11">IFERROR((_xlfn.XLOOKUP($B37,$C$21:$C$35,D$21:D$35,,0)-AVERAGE(D22:D35))/AVERAGE(D22:D35),"-")</f>
        <v>-1.4130791981597167E-2</v>
      </c>
      <c r="E40" s="14">
        <f t="shared" si="11"/>
        <v>-1.3157894736842105E-2</v>
      </c>
      <c r="F40" s="14">
        <f t="shared" si="11"/>
        <v>-5.1136941272154228E-2</v>
      </c>
      <c r="G40" s="14">
        <f t="shared" si="11"/>
        <v>-4.1095890410958902E-2</v>
      </c>
      <c r="H40" s="14">
        <f t="shared" si="11"/>
        <v>-0.20498211209752235</v>
      </c>
      <c r="I40" s="14">
        <f t="shared" si="11"/>
        <v>-0.20529801324503311</v>
      </c>
      <c r="J40" s="14">
        <f t="shared" si="11"/>
        <v>-0.17426052080568583</v>
      </c>
      <c r="K40" s="14">
        <f t="shared" si="11"/>
        <v>-0.17159763313609466</v>
      </c>
      <c r="L40" s="14" t="str">
        <f t="shared" si="11"/>
        <v>-</v>
      </c>
      <c r="M40" s="14">
        <f t="shared" si="11"/>
        <v>-0.74468085106382975</v>
      </c>
      <c r="N40" s="14">
        <f t="shared" si="11"/>
        <v>-9.3484419263456089E-2</v>
      </c>
      <c r="O40" s="14">
        <f t="shared" si="11"/>
        <v>0</v>
      </c>
      <c r="P40" s="14" t="str">
        <f t="shared" si="11"/>
        <v>-</v>
      </c>
      <c r="Q40" s="14" t="str">
        <f t="shared" si="11"/>
        <v>-</v>
      </c>
      <c r="R40" s="14" t="str">
        <f t="shared" si="11"/>
        <v>-</v>
      </c>
      <c r="S40" s="14" t="str">
        <f t="shared" si="11"/>
        <v>-</v>
      </c>
      <c r="T40" s="14" t="str">
        <f t="shared" si="11"/>
        <v>-</v>
      </c>
      <c r="U40" s="14" t="str">
        <f t="shared" si="11"/>
        <v>-</v>
      </c>
      <c r="V40" s="14">
        <f t="shared" si="11"/>
        <v>0.12</v>
      </c>
      <c r="W40" s="14">
        <f t="shared" si="11"/>
        <v>8.1081081081081086E-2</v>
      </c>
      <c r="X40" s="14">
        <f t="shared" si="11"/>
        <v>-3.7037037037037035E-2</v>
      </c>
      <c r="Y40" s="14">
        <f t="shared" si="11"/>
        <v>-0.50920245398773001</v>
      </c>
      <c r="Z40" s="14">
        <f t="shared" si="11"/>
        <v>-0.14438502673796791</v>
      </c>
      <c r="AA40" s="14">
        <f t="shared" si="11"/>
        <v>-0.25233644859813081</v>
      </c>
      <c r="AB40" s="14">
        <f t="shared" si="11"/>
        <v>-0.25233644859813081</v>
      </c>
      <c r="AC40" s="14" t="str">
        <f t="shared" ref="AC40:AV40" si="12">IFERROR((_xlfn.XLOOKUP($B37,$C$21:$C$35,AC$21:AC$35,,0)-AVERAGE(AC22:AC35))/AVERAGE(AC22:AC35),"-")</f>
        <v>-</v>
      </c>
      <c r="AD40" s="14">
        <f t="shared" si="12"/>
        <v>0.28000000000000003</v>
      </c>
      <c r="AE40" s="14" t="str">
        <f t="shared" si="12"/>
        <v>-</v>
      </c>
      <c r="AF40" s="14">
        <f t="shared" si="12"/>
        <v>0</v>
      </c>
      <c r="AG40" s="14" t="str">
        <f t="shared" si="12"/>
        <v>-</v>
      </c>
      <c r="AH40" s="14">
        <f t="shared" si="12"/>
        <v>-0.32450331125827808</v>
      </c>
      <c r="AI40" s="14" t="str">
        <f t="shared" si="12"/>
        <v>-</v>
      </c>
      <c r="AJ40" s="14" t="str">
        <f t="shared" si="12"/>
        <v>-</v>
      </c>
      <c r="AK40" s="14">
        <f t="shared" si="12"/>
        <v>-0.13043478260869565</v>
      </c>
      <c r="AL40" s="14" t="str">
        <f t="shared" si="12"/>
        <v>-</v>
      </c>
      <c r="AM40" s="14">
        <f t="shared" si="12"/>
        <v>9.5890410958904104E-2</v>
      </c>
      <c r="AN40" s="14" t="str">
        <f t="shared" si="12"/>
        <v>-</v>
      </c>
      <c r="AO40" s="14">
        <f t="shared" si="12"/>
        <v>0.15942028985507245</v>
      </c>
      <c r="AP40" s="14">
        <f t="shared" si="12"/>
        <v>-0.24369747899159663</v>
      </c>
      <c r="AQ40" s="14">
        <f t="shared" si="12"/>
        <v>-0.5164075993091537</v>
      </c>
      <c r="AR40" s="14" t="str">
        <f t="shared" si="12"/>
        <v>-</v>
      </c>
      <c r="AS40" s="14">
        <f t="shared" si="12"/>
        <v>-6.4935064935064915E-2</v>
      </c>
      <c r="AT40" s="14">
        <f t="shared" si="12"/>
        <v>-4.0590405904059039E-2</v>
      </c>
      <c r="AU40" s="14">
        <f t="shared" si="12"/>
        <v>-2.1406727828746176E-2</v>
      </c>
      <c r="AV40" s="14">
        <f t="shared" si="12"/>
        <v>0.68776371308016881</v>
      </c>
    </row>
    <row r="49" spans="2:5" x14ac:dyDescent="0.35">
      <c r="E49" s="5" t="s">
        <v>3268</v>
      </c>
    </row>
    <row r="50" spans="2:5" x14ac:dyDescent="0.35">
      <c r="D50" s="7" t="s">
        <v>3272</v>
      </c>
      <c r="E50" s="7" t="s">
        <v>3273</v>
      </c>
    </row>
    <row r="51" spans="2:5" x14ac:dyDescent="0.35">
      <c r="B51" s="5">
        <v>1</v>
      </c>
      <c r="C51" s="5" t="str">
        <f t="shared" ref="C51:C77" si="13">HLOOKUP(B51,$D$20:$AV$21,2,FALSE)</f>
        <v>Mais en Kg</v>
      </c>
      <c r="D51" s="8">
        <f t="shared" ref="D51:D77" si="14">HLOOKUP($B51,$D$20:$AV$35,MATCH($A$3,$C$20:$C$35,0))</f>
        <v>247.52475247524754</v>
      </c>
      <c r="E51" s="14">
        <f t="shared" ref="E51:E77" si="15">HLOOKUP($B51,$D$20:$AV$40,MATCH($E$49,$C$20:$C$40,0))</f>
        <v>7.142857142857148E-2</v>
      </c>
    </row>
    <row r="52" spans="2:5" x14ac:dyDescent="0.35">
      <c r="B52" s="5">
        <v>2</v>
      </c>
      <c r="C52" s="5" t="str">
        <f t="shared" si="13"/>
        <v>Sorgho en kg</v>
      </c>
      <c r="D52" s="8">
        <f t="shared" si="14"/>
        <v>232.55813953488374</v>
      </c>
      <c r="E52" s="14">
        <f t="shared" si="15"/>
        <v>0.16666666666666669</v>
      </c>
    </row>
    <row r="53" spans="2:5" x14ac:dyDescent="0.35">
      <c r="B53" s="5">
        <v>3</v>
      </c>
      <c r="C53" s="5" t="str">
        <f t="shared" si="13"/>
        <v>Sorgho rouge en kg</v>
      </c>
      <c r="D53" s="8">
        <f t="shared" si="14"/>
        <v>200.66889632107021</v>
      </c>
      <c r="E53" s="14">
        <f t="shared" si="15"/>
        <v>0.1999999999999999</v>
      </c>
    </row>
    <row r="54" spans="2:5" x14ac:dyDescent="0.35">
      <c r="B54" s="5">
        <v>4</v>
      </c>
      <c r="C54" s="5" t="str">
        <f t="shared" si="13"/>
        <v>Mil local en kg</v>
      </c>
      <c r="D54" s="8">
        <f t="shared" si="14"/>
        <v>232.55813953488374</v>
      </c>
      <c r="E54" s="14">
        <f t="shared" si="15"/>
        <v>-0.3</v>
      </c>
    </row>
    <row r="55" spans="2:5" x14ac:dyDescent="0.35">
      <c r="B55" s="5">
        <v>5</v>
      </c>
      <c r="C55" s="5" t="str">
        <f t="shared" si="13"/>
        <v>Riz local en kg</v>
      </c>
      <c r="D55" s="8" t="str">
        <f t="shared" si="14"/>
        <v>MC</v>
      </c>
      <c r="E55" s="14" t="str">
        <f t="shared" si="15"/>
        <v>-</v>
      </c>
    </row>
    <row r="56" spans="2:5" x14ac:dyDescent="0.35">
      <c r="B56" s="5">
        <v>6</v>
      </c>
      <c r="C56" s="5" t="str">
        <f t="shared" si="13"/>
        <v>Riz_importe en  kg</v>
      </c>
      <c r="D56" s="8">
        <f t="shared" si="14"/>
        <v>400</v>
      </c>
      <c r="E56" s="14">
        <f t="shared" si="15"/>
        <v>-0.2</v>
      </c>
    </row>
    <row r="57" spans="2:5" x14ac:dyDescent="0.35">
      <c r="B57" s="5">
        <v>7</v>
      </c>
      <c r="C57" s="5" t="str">
        <f t="shared" si="13"/>
        <v>Fonio en kg</v>
      </c>
      <c r="D57" s="8" t="str">
        <f t="shared" si="14"/>
        <v>MC</v>
      </c>
      <c r="E57" s="14" t="str">
        <f t="shared" si="15"/>
        <v>-</v>
      </c>
    </row>
    <row r="58" spans="2:5" x14ac:dyDescent="0.35">
      <c r="B58" s="5">
        <v>8</v>
      </c>
      <c r="C58" s="5" t="str">
        <f t="shared" si="13"/>
        <v>Manioc</v>
      </c>
      <c r="D58" s="8" t="str">
        <f t="shared" si="14"/>
        <v>MC</v>
      </c>
      <c r="E58" s="14" t="str">
        <f t="shared" si="15"/>
        <v>-</v>
      </c>
    </row>
    <row r="59" spans="2:5" x14ac:dyDescent="0.35">
      <c r="B59" s="5">
        <v>9</v>
      </c>
      <c r="C59" s="5" t="str">
        <f t="shared" si="13"/>
        <v>Igname</v>
      </c>
      <c r="D59" s="8" t="str">
        <f t="shared" si="14"/>
        <v>MC</v>
      </c>
      <c r="E59" s="14" t="str">
        <f t="shared" si="15"/>
        <v>-</v>
      </c>
    </row>
    <row r="60" spans="2:5" x14ac:dyDescent="0.35">
      <c r="B60" s="5">
        <v>10</v>
      </c>
      <c r="C60" s="5" t="str">
        <f t="shared" si="13"/>
        <v>Patate</v>
      </c>
      <c r="D60" s="8" t="str">
        <f t="shared" si="14"/>
        <v>MC</v>
      </c>
      <c r="E60" s="14" t="str">
        <f t="shared" si="15"/>
        <v>-</v>
      </c>
    </row>
    <row r="61" spans="2:5" x14ac:dyDescent="0.35">
      <c r="B61" s="5">
        <v>11</v>
      </c>
      <c r="C61" s="5" t="str">
        <f t="shared" si="13"/>
        <v>Pomme de terre</v>
      </c>
      <c r="D61" s="8" t="str">
        <f t="shared" si="14"/>
        <v>MC</v>
      </c>
      <c r="E61" s="14" t="str">
        <f t="shared" si="15"/>
        <v>-</v>
      </c>
    </row>
    <row r="62" spans="2:5" x14ac:dyDescent="0.35">
      <c r="B62" s="5">
        <v>12</v>
      </c>
      <c r="C62" s="5" t="str">
        <f t="shared" si="13"/>
        <v>Viande de bœuf en Kg</v>
      </c>
      <c r="D62" s="8">
        <f t="shared" si="14"/>
        <v>3500</v>
      </c>
      <c r="E62" s="14">
        <f t="shared" si="15"/>
        <v>7.6923076923076927E-2</v>
      </c>
    </row>
    <row r="63" spans="2:5" x14ac:dyDescent="0.35">
      <c r="B63" s="5">
        <v>13</v>
      </c>
      <c r="C63" s="5" t="str">
        <f t="shared" si="13"/>
        <v>viande_mouton en Kg</v>
      </c>
      <c r="D63" s="8">
        <f t="shared" si="14"/>
        <v>3000</v>
      </c>
      <c r="E63" s="14">
        <f t="shared" si="15"/>
        <v>0</v>
      </c>
    </row>
    <row r="64" spans="2:5" x14ac:dyDescent="0.35">
      <c r="B64" s="5">
        <v>14</v>
      </c>
      <c r="C64" s="5" t="str">
        <f t="shared" si="13"/>
        <v>poisson en Kg</v>
      </c>
      <c r="D64" s="8">
        <f t="shared" si="14"/>
        <v>1300</v>
      </c>
      <c r="E64" s="14">
        <f t="shared" si="15"/>
        <v>-0.13333333333333333</v>
      </c>
    </row>
    <row r="65" spans="2:5" x14ac:dyDescent="0.35">
      <c r="B65" s="5">
        <v>15</v>
      </c>
      <c r="C65" s="5" t="str">
        <f t="shared" si="13"/>
        <v>lait_en_poudre</v>
      </c>
      <c r="D65" s="8">
        <f t="shared" si="14"/>
        <v>1000</v>
      </c>
      <c r="E65" s="14">
        <f t="shared" si="15"/>
        <v>-0.23076923076923078</v>
      </c>
    </row>
    <row r="66" spans="2:5" x14ac:dyDescent="0.35">
      <c r="B66" s="5">
        <v>16</v>
      </c>
      <c r="C66" s="5" t="str">
        <f t="shared" si="13"/>
        <v>lait_frais</v>
      </c>
      <c r="D66" s="8">
        <f t="shared" si="14"/>
        <v>500</v>
      </c>
      <c r="E66" s="14" t="str">
        <f t="shared" si="15"/>
        <v>-</v>
      </c>
    </row>
    <row r="67" spans="2:5" x14ac:dyDescent="0.35">
      <c r="B67" s="5">
        <v>17</v>
      </c>
      <c r="C67" s="5" t="str">
        <f t="shared" si="13"/>
        <v>haricot_kg</v>
      </c>
      <c r="D67" s="8">
        <f t="shared" si="14"/>
        <v>250</v>
      </c>
      <c r="E67" s="14">
        <f t="shared" si="15"/>
        <v>0</v>
      </c>
    </row>
    <row r="68" spans="2:5" x14ac:dyDescent="0.35">
      <c r="B68" s="5">
        <v>18</v>
      </c>
      <c r="C68" s="5" t="str">
        <f t="shared" si="13"/>
        <v>arachide_coque__kg</v>
      </c>
      <c r="D68" s="8" t="str">
        <f t="shared" si="14"/>
        <v>MC</v>
      </c>
      <c r="E68" s="14" t="str">
        <f t="shared" si="15"/>
        <v>-</v>
      </c>
    </row>
    <row r="69" spans="2:5" x14ac:dyDescent="0.35">
      <c r="B69" s="5">
        <v>19</v>
      </c>
      <c r="C69" s="5" t="str">
        <f t="shared" si="13"/>
        <v>arachide_graine_kg</v>
      </c>
      <c r="D69" s="8" t="str">
        <f t="shared" si="14"/>
        <v>MC</v>
      </c>
      <c r="E69" s="14" t="str">
        <f t="shared" si="15"/>
        <v>-</v>
      </c>
    </row>
    <row r="70" spans="2:5" x14ac:dyDescent="0.35">
      <c r="B70" s="5">
        <v>20</v>
      </c>
      <c r="C70" s="5" t="str">
        <f t="shared" si="13"/>
        <v>voandzou_kg</v>
      </c>
      <c r="D70" s="8" t="str">
        <f t="shared" si="14"/>
        <v>MC</v>
      </c>
      <c r="E70" s="14" t="str">
        <f t="shared" si="15"/>
        <v>-</v>
      </c>
    </row>
    <row r="71" spans="2:5" x14ac:dyDescent="0.35">
      <c r="B71" s="5">
        <v>21</v>
      </c>
      <c r="C71" s="5" t="str">
        <f t="shared" si="13"/>
        <v>oignon_kg</v>
      </c>
      <c r="D71" s="8" t="str">
        <f t="shared" si="14"/>
        <v>MC</v>
      </c>
      <c r="E71" s="14" t="str">
        <f t="shared" si="15"/>
        <v>-</v>
      </c>
    </row>
    <row r="72" spans="2:5" x14ac:dyDescent="0.35">
      <c r="B72" s="5">
        <v>22</v>
      </c>
      <c r="C72" s="5" t="str">
        <f t="shared" si="13"/>
        <v>tomate_kg</v>
      </c>
      <c r="D72" s="8" t="str">
        <f t="shared" si="14"/>
        <v>MC</v>
      </c>
      <c r="E72" s="14" t="str">
        <f t="shared" si="15"/>
        <v>-</v>
      </c>
    </row>
    <row r="73" spans="2:5" x14ac:dyDescent="0.35">
      <c r="B73" s="5">
        <v>23</v>
      </c>
      <c r="C73" s="5" t="str">
        <f t="shared" si="13"/>
        <v>feuille_tas</v>
      </c>
      <c r="D73" s="8">
        <f t="shared" si="14"/>
        <v>200</v>
      </c>
      <c r="E73" s="14">
        <f t="shared" si="15"/>
        <v>0</v>
      </c>
    </row>
    <row r="74" spans="2:5" x14ac:dyDescent="0.35">
      <c r="B74" s="5">
        <v>24</v>
      </c>
      <c r="C74" s="5" t="str">
        <f t="shared" si="13"/>
        <v>huile</v>
      </c>
      <c r="D74" s="8">
        <f t="shared" si="14"/>
        <v>900</v>
      </c>
      <c r="E74" s="14">
        <f t="shared" si="15"/>
        <v>-0.33333333333333331</v>
      </c>
    </row>
    <row r="75" spans="2:5" x14ac:dyDescent="0.35">
      <c r="B75" s="5">
        <v>25</v>
      </c>
      <c r="C75" s="5" t="str">
        <f t="shared" si="13"/>
        <v>beurre_litre</v>
      </c>
      <c r="D75" s="8">
        <f t="shared" si="14"/>
        <v>1000</v>
      </c>
      <c r="E75" s="14" t="str">
        <f t="shared" si="15"/>
        <v>-</v>
      </c>
    </row>
    <row r="76" spans="2:5" x14ac:dyDescent="0.35">
      <c r="B76" s="5">
        <v>26</v>
      </c>
      <c r="C76" s="5" t="str">
        <f t="shared" si="13"/>
        <v>sucre_poudre</v>
      </c>
      <c r="D76" s="8">
        <f t="shared" si="14"/>
        <v>650</v>
      </c>
      <c r="E76" s="14">
        <f t="shared" si="15"/>
        <v>-7.1428571428571425E-2</v>
      </c>
    </row>
    <row r="77" spans="2:5" x14ac:dyDescent="0.35">
      <c r="B77" s="5">
        <v>27</v>
      </c>
      <c r="C77" s="5" t="str">
        <f t="shared" si="13"/>
        <v>sel</v>
      </c>
      <c r="D77" s="8">
        <f t="shared" si="14"/>
        <v>1000</v>
      </c>
      <c r="E77" s="14">
        <f t="shared" si="15"/>
        <v>0.66666666666666663</v>
      </c>
    </row>
  </sheetData>
  <conditionalFormatting sqref="D12:AV12">
    <cfRule type="containsText" dxfId="25" priority="1" operator="containsText" text="!!">
      <formula>NOT(ISERROR(SEARCH("!!",D12)))</formula>
    </cfRule>
  </conditionalFormatting>
  <conditionalFormatting sqref="D37:AV40">
    <cfRule type="colorScale" priority="2">
      <colorScale>
        <cfvo type="min"/>
        <cfvo type="num" val="0"/>
        <cfvo type="max"/>
        <color theme="6"/>
        <color theme="0"/>
        <color theme="4"/>
      </colorScale>
    </cfRule>
  </conditionalFormatting>
  <pageMargins left="0.7" right="0.7" top="0.75" bottom="0.75" header="0.3" footer="0.3"/>
  <pageSetup scale="16"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D0B59-057F-4FAF-9501-DD88D2F9BA76}">
  <sheetPr>
    <tabColor theme="5"/>
  </sheetPr>
  <dimension ref="A1:H41"/>
  <sheetViews>
    <sheetView view="pageBreakPreview" zoomScaleNormal="100" zoomScaleSheetLayoutView="100" workbookViewId="0">
      <selection activeCell="H24" sqref="H24"/>
    </sheetView>
  </sheetViews>
  <sheetFormatPr baseColWidth="10" defaultColWidth="11.453125" defaultRowHeight="14.5" x14ac:dyDescent="0.35"/>
  <cols>
    <col min="3" max="3" width="2.26953125" customWidth="1"/>
    <col min="4" max="4" width="18.1796875" bestFit="1" customWidth="1"/>
  </cols>
  <sheetData>
    <row r="1" spans="1:8" x14ac:dyDescent="0.35">
      <c r="A1" t="s">
        <v>3216</v>
      </c>
      <c r="E1">
        <v>2</v>
      </c>
      <c r="F1">
        <v>3</v>
      </c>
    </row>
    <row r="2" spans="1:8" x14ac:dyDescent="0.35">
      <c r="A2" t="s">
        <v>3263</v>
      </c>
    </row>
    <row r="3" spans="1:8" x14ac:dyDescent="0.35">
      <c r="A3" t="s">
        <v>3265</v>
      </c>
    </row>
    <row r="4" spans="1:8" x14ac:dyDescent="0.35">
      <c r="A4" s="11" t="s">
        <v>2184</v>
      </c>
    </row>
    <row r="6" spans="1:8" ht="15.5" x14ac:dyDescent="0.35">
      <c r="E6" s="4" t="s">
        <v>3274</v>
      </c>
    </row>
    <row r="7" spans="1:8" s="18" customFormat="1" x14ac:dyDescent="0.35">
      <c r="D7" s="22" t="s">
        <v>3202</v>
      </c>
      <c r="E7" s="22"/>
      <c r="F7" s="22"/>
    </row>
    <row r="8" spans="1:8" x14ac:dyDescent="0.35">
      <c r="D8" s="21" t="s">
        <v>3275</v>
      </c>
      <c r="E8" s="19"/>
      <c r="F8" s="19"/>
    </row>
    <row r="9" spans="1:8" x14ac:dyDescent="0.35">
      <c r="A9" t="s">
        <v>266</v>
      </c>
      <c r="D9" t="s">
        <v>3276</v>
      </c>
      <c r="E9" s="8">
        <f>VLOOKUP($A9,BA_aout23!$C$45:$E$100,E$1,FALSE)</f>
        <v>247.52475247524754</v>
      </c>
      <c r="F9" s="8" t="str">
        <f>IF(ISNUMBER(VLOOKUP($A9,BA_aout23!$C$50:$E$100,F$1,FALSE)),IF(VLOOKUP($A9,BA_aout23!$C$50:$E$100,F$1,FALSE)&gt;0,_xlfn.CONCAT($A$1," ",TEXT(VLOOKUP($A9,BA_aout23!$C$50:$E$100,F$1,FALSE),"0%")),IF(VLOOKUP($A9,BA_aout23!$C$50:$E$100,F$1,FALSE)=0,_xlfn.CONCAT($A$2," ",TEXT(VLOOKUP($A9,BA_aout23!$C$50:$E$100,F$1,FALSE),"0%")),IF(VLOOKUP($A9,BA_aout23!$C$50:$E$100,F$1,FALSE)&lt;0,_xlfn.CONCAT($A$3," ",TEXT(VLOOKUP($A9,BA_aout23!$C$50:$E$100,F$1,FALSE),"0%"))))),VLOOKUP($A9,BA_aout23!$C$50:$E$100,F$1,FALSE))</f>
        <v>▲ 7%</v>
      </c>
    </row>
    <row r="10" spans="1:8" x14ac:dyDescent="0.35">
      <c r="A10" t="s">
        <v>269</v>
      </c>
      <c r="D10" t="s">
        <v>3277</v>
      </c>
      <c r="E10" s="8">
        <f>VLOOKUP($A10,BA_aout23!$C$45:$E$100,E$1,FALSE)</f>
        <v>232.55813953488374</v>
      </c>
      <c r="F10" s="8" t="str">
        <f>IF(ISNUMBER(VLOOKUP($A10,BA_aout23!$C$50:$E$100,F$1,FALSE)),IF(VLOOKUP($A10,BA_aout23!$C$50:$E$100,F$1,FALSE)&gt;0,_xlfn.CONCAT($A$1," ",TEXT(VLOOKUP($A10,BA_aout23!$C$50:$E$100,F$1,FALSE),"0%")),IF(VLOOKUP($A10,BA_aout23!$C$50:$E$100,F$1,FALSE)=0,_xlfn.CONCAT($A$2," ",TEXT(VLOOKUP($A10,BA_aout23!$C$50:$E$100,F$1,FALSE),"0%")),IF(VLOOKUP($A10,BA_aout23!$C$50:$E$100,F$1,FALSE)&lt;0,_xlfn.CONCAT($A$3," ",TEXT(VLOOKUP($A10,BA_aout23!$C$50:$E$100,F$1,FALSE),"0%"))))),VLOOKUP($A10,BA_aout23!$C$50:$E$100,F$1,FALSE))</f>
        <v>▲ 17%</v>
      </c>
    </row>
    <row r="11" spans="1:8" x14ac:dyDescent="0.35">
      <c r="A11" t="s">
        <v>272</v>
      </c>
      <c r="D11" t="s">
        <v>3278</v>
      </c>
      <c r="E11" s="8">
        <f>VLOOKUP($A11,BA_aout23!$C$45:$E$100,E$1,FALSE)</f>
        <v>200.66889632107021</v>
      </c>
      <c r="F11" s="8" t="str">
        <f>IF(ISNUMBER(VLOOKUP($A11,BA_aout23!$C$50:$E$100,F$1,FALSE)),IF(VLOOKUP($A11,BA_aout23!$C$50:$E$100,F$1,FALSE)&gt;0,_xlfn.CONCAT($A$1," ",TEXT(VLOOKUP($A11,BA_aout23!$C$50:$E$100,F$1,FALSE),"0%")),IF(VLOOKUP($A11,BA_aout23!$C$50:$E$100,F$1,FALSE)=0,_xlfn.CONCAT($A$2," ",TEXT(VLOOKUP($A11,BA_aout23!$C$50:$E$100,F$1,FALSE),"0%")),IF(VLOOKUP($A11,BA_aout23!$C$50:$E$100,F$1,FALSE)&lt;0,_xlfn.CONCAT($A$3," ",TEXT(VLOOKUP($A11,BA_aout23!$C$50:$E$100,F$1,FALSE),"0%"))))),VLOOKUP($A11,BA_aout23!$C$50:$E$100,F$1,FALSE))</f>
        <v>▲ 20%</v>
      </c>
      <c r="H11" s="8"/>
    </row>
    <row r="12" spans="1:8" x14ac:dyDescent="0.35">
      <c r="A12" t="s">
        <v>275</v>
      </c>
      <c r="D12" t="s">
        <v>3279</v>
      </c>
      <c r="E12" s="8">
        <f>VLOOKUP($A12,BA_aout23!$C$45:$E$100,E$1,FALSE)</f>
        <v>232.55813953488374</v>
      </c>
      <c r="F12" s="8" t="str">
        <f>IF(ISNUMBER(VLOOKUP($A12,BA_aout23!$C$50:$E$100,F$1,FALSE)),IF(VLOOKUP($A12,BA_aout23!$C$50:$E$100,F$1,FALSE)&gt;0,_xlfn.CONCAT($A$1," ",TEXT(VLOOKUP($A12,BA_aout23!$C$50:$E$100,F$1,FALSE),"0%")),IF(VLOOKUP($A12,BA_aout23!$C$50:$E$100,F$1,FALSE)=0,_xlfn.CONCAT($A$2," ",TEXT(VLOOKUP($A12,BA_aout23!$C$50:$E$100,F$1,FALSE),"0%")),IF(VLOOKUP($A12,BA_aout23!$C$50:$E$100,F$1,FALSE)&lt;0,_xlfn.CONCAT($A$3," ",TEXT(VLOOKUP($A12,BA_aout23!$C$50:$E$100,F$1,FALSE),"0%"))))),VLOOKUP($A12,BA_aout23!$C$50:$E$100,F$1,FALSE))</f>
        <v>▼ -30%</v>
      </c>
    </row>
    <row r="13" spans="1:8" x14ac:dyDescent="0.35">
      <c r="A13" t="s">
        <v>278</v>
      </c>
      <c r="D13" t="s">
        <v>3280</v>
      </c>
      <c r="E13" s="8" t="str">
        <f>VLOOKUP($A13,BA_aout23!$C$45:$E$100,E$1,FALSE)</f>
        <v>MC</v>
      </c>
      <c r="F13" s="8" t="str">
        <f>IF(ISNUMBER(VLOOKUP($A13,BA_aout23!$C$50:$E$100,F$1,FALSE)),IF(VLOOKUP($A13,BA_aout23!$C$50:$E$100,F$1,FALSE)&gt;0,_xlfn.CONCAT($A$1," ",TEXT(VLOOKUP($A13,BA_aout23!$C$50:$E$100,F$1,FALSE),"0%")),IF(VLOOKUP($A13,BA_aout23!$C$50:$E$100,F$1,FALSE)=0,_xlfn.CONCAT($A$2," ",TEXT(VLOOKUP($A13,BA_aout23!$C$50:$E$100,F$1,FALSE),"0%")),IF(VLOOKUP($A13,BA_aout23!$C$50:$E$100,F$1,FALSE)&lt;0,_xlfn.CONCAT($A$3," ",TEXT(VLOOKUP($A13,BA_aout23!$C$50:$E$100,F$1,FALSE),"0%"))))),VLOOKUP($A13,BA_aout23!$C$50:$E$100,F$1,FALSE))</f>
        <v>-</v>
      </c>
    </row>
    <row r="14" spans="1:8" x14ac:dyDescent="0.35">
      <c r="A14" t="s">
        <v>281</v>
      </c>
      <c r="D14" t="s">
        <v>3281</v>
      </c>
      <c r="E14" s="8">
        <f>VLOOKUP($A14,BA_aout23!$C$45:$E$100,E$1,FALSE)</f>
        <v>400</v>
      </c>
      <c r="F14" s="8" t="str">
        <f>IF(ISNUMBER(VLOOKUP($A14,BA_aout23!$C$50:$E$100,F$1,FALSE)),IF(VLOOKUP($A14,BA_aout23!$C$50:$E$100,F$1,FALSE)&gt;0,_xlfn.CONCAT($A$1," ",TEXT(VLOOKUP($A14,BA_aout23!$C$50:$E$100,F$1,FALSE),"0%")),IF(VLOOKUP($A14,BA_aout23!$C$50:$E$100,F$1,FALSE)=0,_xlfn.CONCAT($A$2," ",TEXT(VLOOKUP($A14,BA_aout23!$C$50:$E$100,F$1,FALSE),"0%")),IF(VLOOKUP($A14,BA_aout23!$C$50:$E$100,F$1,FALSE)&lt;0,_xlfn.CONCAT($A$3," ",TEXT(VLOOKUP($A14,BA_aout23!$C$50:$E$100,F$1,FALSE),"0%"))))),VLOOKUP($A14,BA_aout23!$C$50:$E$100,F$1,FALSE))</f>
        <v>▼ -20%</v>
      </c>
    </row>
    <row r="15" spans="1:8" x14ac:dyDescent="0.35">
      <c r="A15" t="s">
        <v>284</v>
      </c>
      <c r="D15" t="s">
        <v>3282</v>
      </c>
      <c r="E15" s="8" t="str">
        <f>VLOOKUP($A15,BA_aout23!$C$45:$E$100,E$1,FALSE)</f>
        <v>MC</v>
      </c>
      <c r="F15" s="8" t="str">
        <f>IF(ISNUMBER(VLOOKUP($A15,BA_aout23!$C$50:$E$100,F$1,FALSE)),IF(VLOOKUP($A15,BA_aout23!$C$50:$E$100,F$1,FALSE)&gt;0,_xlfn.CONCAT($A$1," ",TEXT(VLOOKUP($A15,BA_aout23!$C$50:$E$100,F$1,FALSE),"0%")),IF(VLOOKUP($A15,BA_aout23!$C$50:$E$100,F$1,FALSE)=0,_xlfn.CONCAT($A$2," ",TEXT(VLOOKUP($A15,BA_aout23!$C$50:$E$100,F$1,FALSE),"0%")),IF(VLOOKUP($A15,BA_aout23!$C$50:$E$100,F$1,FALSE)&lt;0,_xlfn.CONCAT($A$3," ",TEXT(VLOOKUP($A15,BA_aout23!$C$50:$E$100,F$1,FALSE),"0%"))))),VLOOKUP($A15,BA_aout23!$C$50:$E$100,F$1,FALSE))</f>
        <v>-</v>
      </c>
      <c r="H15" s="8"/>
    </row>
    <row r="16" spans="1:8" x14ac:dyDescent="0.35">
      <c r="A16" t="s">
        <v>287</v>
      </c>
      <c r="D16" t="s">
        <v>3283</v>
      </c>
      <c r="E16" s="8" t="str">
        <f>VLOOKUP($A16,BA_aout23!$C$45:$E$100,E$1,FALSE)</f>
        <v>MC</v>
      </c>
      <c r="F16" s="8" t="str">
        <f>IF(ISNUMBER(VLOOKUP($A16,BA_aout23!$C$50:$E$100,F$1,FALSE)),IF(VLOOKUP($A16,BA_aout23!$C$50:$E$100,F$1,FALSE)&gt;0,_xlfn.CONCAT($A$1," ",TEXT(VLOOKUP($A16,BA_aout23!$C$50:$E$100,F$1,FALSE),"0%")),IF(VLOOKUP($A16,BA_aout23!$C$50:$E$100,F$1,FALSE)=0,_xlfn.CONCAT($A$2," ",TEXT(VLOOKUP($A16,BA_aout23!$C$50:$E$100,F$1,FALSE),"0%")),IF(VLOOKUP($A16,BA_aout23!$C$50:$E$100,F$1,FALSE)&lt;0,_xlfn.CONCAT($A$3," ",TEXT(VLOOKUP($A16,BA_aout23!$C$50:$E$100,F$1,FALSE),"0%"))))),VLOOKUP($A16,BA_aout23!$C$50:$E$100,F$1,FALSE))</f>
        <v>-</v>
      </c>
    </row>
    <row r="17" spans="1:7" x14ac:dyDescent="0.35">
      <c r="A17" t="s">
        <v>288</v>
      </c>
      <c r="D17" t="s">
        <v>3284</v>
      </c>
      <c r="E17" s="8" t="str">
        <f>VLOOKUP($A17,BA_aout23!$C$45:$E$100,E$1,FALSE)</f>
        <v>MC</v>
      </c>
      <c r="F17" s="8" t="str">
        <f>IF(ISNUMBER(VLOOKUP($A17,BA_aout23!$C$50:$E$100,F$1,FALSE)),IF(VLOOKUP($A17,BA_aout23!$C$50:$E$100,F$1,FALSE)&gt;0,_xlfn.CONCAT($A$1," ",TEXT(VLOOKUP($A17,BA_aout23!$C$50:$E$100,F$1,FALSE),"0%")),IF(VLOOKUP($A17,BA_aout23!$C$50:$E$100,F$1,FALSE)=0,_xlfn.CONCAT($A$2," ",TEXT(VLOOKUP($A17,BA_aout23!$C$50:$E$100,F$1,FALSE),"0%")),IF(VLOOKUP($A17,BA_aout23!$C$50:$E$100,F$1,FALSE)&lt;0,_xlfn.CONCAT($A$3," ",TEXT(VLOOKUP($A17,BA_aout23!$C$50:$E$100,F$1,FALSE),"0%"))))),VLOOKUP($A17,BA_aout23!$C$50:$E$100,F$1,FALSE))</f>
        <v>-</v>
      </c>
    </row>
    <row r="18" spans="1:7" x14ac:dyDescent="0.35">
      <c r="A18" t="s">
        <v>289</v>
      </c>
      <c r="D18" t="s">
        <v>3285</v>
      </c>
      <c r="E18" s="8" t="str">
        <f>VLOOKUP($A18,BA_aout23!$C$45:$E$100,E$1,FALSE)</f>
        <v>MC</v>
      </c>
      <c r="F18" s="8" t="str">
        <f>IF(ISNUMBER(VLOOKUP($A18,BA_aout23!$C$50:$E$100,F$1,FALSE)),IF(VLOOKUP($A18,BA_aout23!$C$50:$E$100,F$1,FALSE)&gt;0,_xlfn.CONCAT($A$1," ",TEXT(VLOOKUP($A18,BA_aout23!$C$50:$E$100,F$1,FALSE),"0%")),IF(VLOOKUP($A18,BA_aout23!$C$50:$E$100,F$1,FALSE)=0,_xlfn.CONCAT($A$2," ",TEXT(VLOOKUP($A18,BA_aout23!$C$50:$E$100,F$1,FALSE),"0%")),IF(VLOOKUP($A18,BA_aout23!$C$50:$E$100,F$1,FALSE)&lt;0,_xlfn.CONCAT($A$3," ",TEXT(VLOOKUP($A18,BA_aout23!$C$50:$E$100,F$1,FALSE),"0%"))))),VLOOKUP($A18,BA_aout23!$C$50:$E$100,F$1,FALSE))</f>
        <v>-</v>
      </c>
    </row>
    <row r="19" spans="1:7" x14ac:dyDescent="0.35">
      <c r="A19" t="s">
        <v>290</v>
      </c>
      <c r="D19" t="s">
        <v>3286</v>
      </c>
      <c r="E19" s="8" t="str">
        <f>VLOOKUP($A19,BA_aout23!$C$45:$E$100,E$1,FALSE)</f>
        <v>MC</v>
      </c>
      <c r="F19" s="8" t="str">
        <f>IF(ISNUMBER(VLOOKUP($A19,BA_aout23!$C$50:$E$100,F$1,FALSE)),IF(VLOOKUP($A19,BA_aout23!$C$50:$E$100,F$1,FALSE)&gt;0,_xlfn.CONCAT($A$1," ",TEXT(VLOOKUP($A19,BA_aout23!$C$50:$E$100,F$1,FALSE),"0%")),IF(VLOOKUP($A19,BA_aout23!$C$50:$E$100,F$1,FALSE)=0,_xlfn.CONCAT($A$2," ",TEXT(VLOOKUP($A19,BA_aout23!$C$50:$E$100,F$1,FALSE),"0%")),IF(VLOOKUP($A19,BA_aout23!$C$50:$E$100,F$1,FALSE)&lt;0,_xlfn.CONCAT($A$3," ",TEXT(VLOOKUP($A19,BA_aout23!$C$50:$E$100,F$1,FALSE),"0%"))))),VLOOKUP($A19,BA_aout23!$C$50:$E$100,F$1,FALSE))</f>
        <v>-</v>
      </c>
      <c r="G19" s="15">
        <f>E9+E10+E11+E12+E14</f>
        <v>1313.3099278660852</v>
      </c>
    </row>
    <row r="20" spans="1:7" x14ac:dyDescent="0.35">
      <c r="D20" s="21" t="s">
        <v>3287</v>
      </c>
      <c r="E20" s="20"/>
      <c r="F20" s="20"/>
    </row>
    <row r="21" spans="1:7" x14ac:dyDescent="0.35">
      <c r="A21" t="s">
        <v>291</v>
      </c>
      <c r="D21" t="s">
        <v>3288</v>
      </c>
      <c r="E21" s="8">
        <f>VLOOKUP($A21,BA_aout23!$C$45:$E$100,E$1,FALSE)</f>
        <v>3500</v>
      </c>
      <c r="F21" s="8" t="str">
        <f>IF(ISNUMBER(VLOOKUP($A21,BA_aout23!$C$50:$E$100,F$1,FALSE)),IF(VLOOKUP($A21,BA_aout23!$C$50:$E$100,F$1,FALSE)&gt;0,_xlfn.CONCAT($A$1," ",TEXT(VLOOKUP($A21,BA_aout23!$C$50:$E$100,F$1,FALSE),"0%")),IF(VLOOKUP($A21,BA_aout23!$C$50:$E$100,F$1,FALSE)=0,_xlfn.CONCAT($A$2," ",TEXT(VLOOKUP($A21,BA_aout23!$C$50:$E$100,F$1,FALSE),"0%")),IF(VLOOKUP($A21,BA_aout23!$C$50:$E$100,F$1,FALSE)&lt;0,_xlfn.CONCAT($A$3," ",TEXT(VLOOKUP($A21,BA_aout23!$C$50:$E$100,F$1,FALSE),"0%"))))),VLOOKUP($A21,BA_aout23!$C$50:$E$100,F$1,FALSE))</f>
        <v>▲ 8%</v>
      </c>
    </row>
    <row r="22" spans="1:7" x14ac:dyDescent="0.35">
      <c r="A22" t="s">
        <v>292</v>
      </c>
      <c r="D22" t="s">
        <v>3289</v>
      </c>
      <c r="E22" s="8">
        <f>VLOOKUP($A22,BA_aout23!$C$45:$E$100,E$1,FALSE)</f>
        <v>3000</v>
      </c>
      <c r="F22" s="8" t="str">
        <f>IF(ISNUMBER(VLOOKUP($A22,BA_aout23!$C$50:$E$100,F$1,FALSE)),IF(VLOOKUP($A22,BA_aout23!$C$50:$E$100,F$1,FALSE)&gt;0,_xlfn.CONCAT($A$1," ",TEXT(VLOOKUP($A22,BA_aout23!$C$50:$E$100,F$1,FALSE),"0%")),IF(VLOOKUP($A22,BA_aout23!$C$50:$E$100,F$1,FALSE)=0,_xlfn.CONCAT($A$2," ",TEXT(VLOOKUP($A22,BA_aout23!$C$50:$E$100,F$1,FALSE),"0%")),IF(VLOOKUP($A22,BA_aout23!$C$50:$E$100,F$1,FALSE)&lt;0,_xlfn.CONCAT($A$3," ",TEXT(VLOOKUP($A22,BA_aout23!$C$50:$E$100,F$1,FALSE),"0%"))))),VLOOKUP($A22,BA_aout23!$C$50:$E$100,F$1,FALSE))</f>
        <v>► 0%</v>
      </c>
    </row>
    <row r="23" spans="1:7" x14ac:dyDescent="0.35">
      <c r="A23" t="s">
        <v>293</v>
      </c>
      <c r="D23" t="s">
        <v>3290</v>
      </c>
      <c r="E23" s="8">
        <f>VLOOKUP($A23,BA_aout23!$C$45:$E$100,E$1,FALSE)</f>
        <v>1300</v>
      </c>
      <c r="F23" s="8" t="str">
        <f>IF(ISNUMBER(VLOOKUP($A23,BA_aout23!$C$50:$E$100,F$1,FALSE)),IF(VLOOKUP($A23,BA_aout23!$C$50:$E$100,F$1,FALSE)&gt;0,_xlfn.CONCAT($A$1," ",TEXT(VLOOKUP($A23,BA_aout23!$C$50:$E$100,F$1,FALSE),"0%")),IF(VLOOKUP($A23,BA_aout23!$C$50:$E$100,F$1,FALSE)=0,_xlfn.CONCAT($A$2," ",TEXT(VLOOKUP($A23,BA_aout23!$C$50:$E$100,F$1,FALSE),"0%")),IF(VLOOKUP($A23,BA_aout23!$C$50:$E$100,F$1,FALSE)&lt;0,_xlfn.CONCAT($A$3," ",TEXT(VLOOKUP($A23,BA_aout23!$C$50:$E$100,F$1,FALSE),"0%"))))),VLOOKUP($A23,BA_aout23!$C$50:$E$100,F$1,FALSE))</f>
        <v>▼ -13%</v>
      </c>
      <c r="G23" s="15">
        <f>E21+E22+E23</f>
        <v>7800</v>
      </c>
    </row>
    <row r="24" spans="1:7" x14ac:dyDescent="0.35">
      <c r="D24" s="21" t="s">
        <v>3291</v>
      </c>
      <c r="E24" s="20"/>
      <c r="F24" s="20"/>
    </row>
    <row r="25" spans="1:7" x14ac:dyDescent="0.35">
      <c r="A25" t="s">
        <v>294</v>
      </c>
      <c r="D25" t="s">
        <v>3292</v>
      </c>
      <c r="E25" s="8">
        <f>VLOOKUP($A25,BA_aout23!$C$45:$E$100,E$1,FALSE)</f>
        <v>1000</v>
      </c>
      <c r="F25" s="8" t="str">
        <f>IF(ISNUMBER(VLOOKUP($A25,BA_aout23!$C$50:$E$100,F$1,FALSE)),IF(VLOOKUP($A25,BA_aout23!$C$50:$E$100,F$1,FALSE)&gt;0,_xlfn.CONCAT($A$1," ",TEXT(VLOOKUP($A25,BA_aout23!$C$50:$E$100,F$1,FALSE),"0%")),IF(VLOOKUP($A25,BA_aout23!$C$50:$E$100,F$1,FALSE)=0,_xlfn.CONCAT($A$2," ",TEXT(VLOOKUP($A25,BA_aout23!$C$50:$E$100,F$1,FALSE),"0%")),IF(VLOOKUP($A25,BA_aout23!$C$50:$E$100,F$1,FALSE)&lt;0,_xlfn.CONCAT($A$3," ",TEXT(VLOOKUP($A25,BA_aout23!$C$50:$E$100,F$1,FALSE),"0%"))))),VLOOKUP($A25,BA_aout23!$C$50:$E$100,F$1,FALSE))</f>
        <v>▼ -23%</v>
      </c>
    </row>
    <row r="26" spans="1:7" x14ac:dyDescent="0.35">
      <c r="A26" t="s">
        <v>295</v>
      </c>
      <c r="D26" t="s">
        <v>3293</v>
      </c>
      <c r="E26" s="8">
        <f>VLOOKUP($A26,BA_aout23!$C$45:$E$100,E$1,FALSE)</f>
        <v>500</v>
      </c>
      <c r="F26" s="8" t="str">
        <f>IF(ISNUMBER(VLOOKUP($A26,BA_aout23!$C$50:$E$100,F$1,FALSE)),IF(VLOOKUP($A26,BA_aout23!$C$50:$E$100,F$1,FALSE)&gt;0,_xlfn.CONCAT($A$1," ",TEXT(VLOOKUP($A26,BA_aout23!$C$50:$E$100,F$1,FALSE),"0%")),IF(VLOOKUP($A26,BA_aout23!$C$50:$E$100,F$1,FALSE)=0,_xlfn.CONCAT($A$2," ",TEXT(VLOOKUP($A26,BA_aout23!$C$50:$E$100,F$1,FALSE),"0%")),IF(VLOOKUP($A26,BA_aout23!$C$50:$E$100,F$1,FALSE)&lt;0,_xlfn.CONCAT($A$3," ",TEXT(VLOOKUP($A26,BA_aout23!$C$50:$E$100,F$1,FALSE),"0%"))))),VLOOKUP($A26,BA_aout23!$C$50:$E$100,F$1,FALSE))</f>
        <v>-</v>
      </c>
      <c r="G26" s="15">
        <f>E25+E26</f>
        <v>1500</v>
      </c>
    </row>
    <row r="27" spans="1:7" x14ac:dyDescent="0.35">
      <c r="D27" s="21" t="s">
        <v>3294</v>
      </c>
      <c r="E27" s="20"/>
      <c r="F27" s="20"/>
    </row>
    <row r="28" spans="1:7" x14ac:dyDescent="0.35">
      <c r="A28" t="s">
        <v>296</v>
      </c>
      <c r="D28" t="s">
        <v>3295</v>
      </c>
      <c r="E28" s="8">
        <f>VLOOKUP($A28,BA_aout23!$C$45:$E$100,E$1,FALSE)</f>
        <v>250</v>
      </c>
      <c r="F28" s="8" t="str">
        <f>IF(ISNUMBER(VLOOKUP($A28,BA_aout23!$C$50:$E$100,F$1,FALSE)),IF(VLOOKUP($A28,BA_aout23!$C$50:$E$100,F$1,FALSE)&gt;0,_xlfn.CONCAT($A$1," ",TEXT(VLOOKUP($A28,BA_aout23!$C$50:$E$100,F$1,FALSE),"0%")),IF(VLOOKUP($A28,BA_aout23!$C$50:$E$100,F$1,FALSE)=0,_xlfn.CONCAT($A$2," ",TEXT(VLOOKUP($A28,BA_aout23!$C$50:$E$100,F$1,FALSE),"0%")),IF(VLOOKUP($A28,BA_aout23!$C$50:$E$100,F$1,FALSE)&lt;0,_xlfn.CONCAT($A$3," ",TEXT(VLOOKUP($A28,BA_aout23!$C$50:$E$100,F$1,FALSE),"0%"))))),VLOOKUP($A28,BA_aout23!$C$50:$E$100,F$1,FALSE))</f>
        <v>► 0%</v>
      </c>
    </row>
    <row r="29" spans="1:7" x14ac:dyDescent="0.35">
      <c r="A29" t="s">
        <v>299</v>
      </c>
      <c r="D29" t="s">
        <v>3296</v>
      </c>
      <c r="E29" s="8" t="str">
        <f>VLOOKUP($A29,BA_aout23!$C$45:$E$100,E$1,FALSE)</f>
        <v>MC</v>
      </c>
      <c r="F29" s="8" t="str">
        <f>IF(ISNUMBER(VLOOKUP($A29,BA_aout23!$C$50:$E$100,F$1,FALSE)),IF(VLOOKUP($A29,BA_aout23!$C$50:$E$100,F$1,FALSE)&gt;0,_xlfn.CONCAT($A$1," ",TEXT(VLOOKUP($A29,BA_aout23!$C$50:$E$100,F$1,FALSE),"0%")),IF(VLOOKUP($A29,BA_aout23!$C$50:$E$100,F$1,FALSE)=0,_xlfn.CONCAT($A$2," ",TEXT(VLOOKUP($A29,BA_aout23!$C$50:$E$100,F$1,FALSE),"0%")),IF(VLOOKUP($A29,BA_aout23!$C$50:$E$100,F$1,FALSE)&lt;0,_xlfn.CONCAT($A$3," ",TEXT(VLOOKUP($A29,BA_aout23!$C$50:$E$100,F$1,FALSE),"0%"))))),VLOOKUP($A29,BA_aout23!$C$50:$E$100,F$1,FALSE))</f>
        <v>-</v>
      </c>
    </row>
    <row r="30" spans="1:7" x14ac:dyDescent="0.35">
      <c r="A30" t="s">
        <v>302</v>
      </c>
      <c r="D30" t="s">
        <v>3297</v>
      </c>
      <c r="E30" s="8" t="str">
        <f>VLOOKUP($A30,BA_aout23!$C$45:$E$100,E$1,FALSE)</f>
        <v>MC</v>
      </c>
      <c r="F30" s="8" t="str">
        <f>IF(ISNUMBER(VLOOKUP($A30,BA_aout23!$C$50:$E$100,F$1,FALSE)),IF(VLOOKUP($A30,BA_aout23!$C$50:$E$100,F$1,FALSE)&gt;0,_xlfn.CONCAT($A$1," ",TEXT(VLOOKUP($A30,BA_aout23!$C$50:$E$100,F$1,FALSE),"0%")),IF(VLOOKUP($A30,BA_aout23!$C$50:$E$100,F$1,FALSE)=0,_xlfn.CONCAT($A$2," ",TEXT(VLOOKUP($A30,BA_aout23!$C$50:$E$100,F$1,FALSE),"0%")),IF(VLOOKUP($A30,BA_aout23!$C$50:$E$100,F$1,FALSE)&lt;0,_xlfn.CONCAT($A$3," ",TEXT(VLOOKUP($A30,BA_aout23!$C$50:$E$100,F$1,FALSE),"0%"))))),VLOOKUP($A30,BA_aout23!$C$50:$E$100,F$1,FALSE))</f>
        <v>-</v>
      </c>
    </row>
    <row r="31" spans="1:7" x14ac:dyDescent="0.35">
      <c r="A31" t="s">
        <v>305</v>
      </c>
      <c r="D31" t="s">
        <v>3298</v>
      </c>
      <c r="E31" s="8" t="str">
        <f>VLOOKUP($A31,BA_aout23!$C$45:$E$100,E$1,FALSE)</f>
        <v>MC</v>
      </c>
      <c r="F31" s="8" t="str">
        <f>IF(ISNUMBER(VLOOKUP($A31,BA_aout23!$C$50:$E$100,F$1,FALSE)),IF(VLOOKUP($A31,BA_aout23!$C$50:$E$100,F$1,FALSE)&gt;0,_xlfn.CONCAT($A$1," ",TEXT(VLOOKUP($A31,BA_aout23!$C$50:$E$100,F$1,FALSE),"0%")),IF(VLOOKUP($A31,BA_aout23!$C$50:$E$100,F$1,FALSE)=0,_xlfn.CONCAT($A$2," ",TEXT(VLOOKUP($A31,BA_aout23!$C$50:$E$100,F$1,FALSE),"0%")),IF(VLOOKUP($A31,BA_aout23!$C$50:$E$100,F$1,FALSE)&lt;0,_xlfn.CONCAT($A$3," ",TEXT(VLOOKUP($A31,BA_aout23!$C$50:$E$100,F$1,FALSE),"0%"))))),VLOOKUP($A31,BA_aout23!$C$50:$E$100,F$1,FALSE))</f>
        <v>-</v>
      </c>
      <c r="G31">
        <v>250</v>
      </c>
    </row>
    <row r="32" spans="1:7" x14ac:dyDescent="0.35">
      <c r="D32" s="21" t="s">
        <v>3299</v>
      </c>
      <c r="E32" s="20"/>
      <c r="F32" s="20"/>
    </row>
    <row r="33" spans="1:7" x14ac:dyDescent="0.35">
      <c r="A33" t="s">
        <v>308</v>
      </c>
      <c r="D33" t="s">
        <v>3300</v>
      </c>
      <c r="E33" s="8" t="str">
        <f>VLOOKUP($A33,BA_aout23!$C$45:$E$100,E$1,FALSE)</f>
        <v>MC</v>
      </c>
      <c r="F33" s="8" t="str">
        <f>IF(ISNUMBER(VLOOKUP($A33,BA_aout23!$C$50:$E$100,F$1,FALSE)),IF(VLOOKUP($A33,BA_aout23!$C$50:$E$100,F$1,FALSE)&gt;0,_xlfn.CONCAT($A$1," ",TEXT(VLOOKUP($A33,BA_aout23!$C$50:$E$100,F$1,FALSE),"0%")),IF(VLOOKUP($A33,BA_aout23!$C$50:$E$100,F$1,FALSE)=0,_xlfn.CONCAT($A$2," ",TEXT(VLOOKUP($A33,BA_aout23!$C$50:$E$100,F$1,FALSE),"0%")),IF(VLOOKUP($A33,BA_aout23!$C$50:$E$100,F$1,FALSE)&lt;0,_xlfn.CONCAT($A$3," ",TEXT(VLOOKUP($A33,BA_aout23!$C$50:$E$100,F$1,FALSE),"0%"))))),VLOOKUP($A33,BA_aout23!$C$50:$E$100,F$1,FALSE))</f>
        <v>-</v>
      </c>
    </row>
    <row r="34" spans="1:7" x14ac:dyDescent="0.35">
      <c r="A34" t="s">
        <v>311</v>
      </c>
      <c r="D34" t="s">
        <v>3301</v>
      </c>
      <c r="E34" s="8" t="str">
        <f>VLOOKUP($A34,BA_aout23!$C$45:$E$100,E$1,FALSE)</f>
        <v>MC</v>
      </c>
      <c r="F34" s="8" t="str">
        <f>IF(ISNUMBER(VLOOKUP($A34,BA_aout23!$C$50:$E$100,F$1,FALSE)),IF(VLOOKUP($A34,BA_aout23!$C$50:$E$100,F$1,FALSE)&gt;0,_xlfn.CONCAT($A$1," ",TEXT(VLOOKUP($A34,BA_aout23!$C$50:$E$100,F$1,FALSE),"0%")),IF(VLOOKUP($A34,BA_aout23!$C$50:$E$100,F$1,FALSE)=0,_xlfn.CONCAT($A$2," ",TEXT(VLOOKUP($A34,BA_aout23!$C$50:$E$100,F$1,FALSE),"0%")),IF(VLOOKUP($A34,BA_aout23!$C$50:$E$100,F$1,FALSE)&lt;0,_xlfn.CONCAT($A$3," ",TEXT(VLOOKUP($A34,BA_aout23!$C$50:$E$100,F$1,FALSE),"0%"))))),VLOOKUP($A34,BA_aout23!$C$50:$E$100,F$1,FALSE))</f>
        <v>-</v>
      </c>
    </row>
    <row r="35" spans="1:7" x14ac:dyDescent="0.35">
      <c r="A35" t="s">
        <v>314</v>
      </c>
      <c r="D35" t="s">
        <v>3302</v>
      </c>
      <c r="E35" s="8">
        <f>VLOOKUP($A35,BA_aout23!$C$45:$E$100,E$1,FALSE)</f>
        <v>200</v>
      </c>
      <c r="F35" s="8" t="str">
        <f>IF(ISNUMBER(VLOOKUP($A35,BA_aout23!$C$50:$E$100,F$1,FALSE)),IF(VLOOKUP($A35,BA_aout23!$C$50:$E$100,F$1,FALSE)&gt;0,_xlfn.CONCAT($A$1," ",TEXT(VLOOKUP($A35,BA_aout23!$C$50:$E$100,F$1,FALSE),"0%")),IF(VLOOKUP($A35,BA_aout23!$C$50:$E$100,F$1,FALSE)=0,_xlfn.CONCAT($A$2," ",TEXT(VLOOKUP($A35,BA_aout23!$C$50:$E$100,F$1,FALSE),"0%")),IF(VLOOKUP($A35,BA_aout23!$C$50:$E$100,F$1,FALSE)&lt;0,_xlfn.CONCAT($A$3," ",TEXT(VLOOKUP($A35,BA_aout23!$C$50:$E$100,F$1,FALSE),"0%"))))),VLOOKUP($A35,BA_aout23!$C$50:$E$100,F$1,FALSE))</f>
        <v>► 0%</v>
      </c>
      <c r="G35">
        <v>200</v>
      </c>
    </row>
    <row r="36" spans="1:7" x14ac:dyDescent="0.35">
      <c r="D36" s="21" t="s">
        <v>3303</v>
      </c>
      <c r="E36" s="20"/>
      <c r="F36" s="20"/>
    </row>
    <row r="37" spans="1:7" x14ac:dyDescent="0.35">
      <c r="A37" t="s">
        <v>315</v>
      </c>
      <c r="D37" t="s">
        <v>3304</v>
      </c>
      <c r="E37" s="8">
        <f>VLOOKUP($A37,BA_aout23!$C$45:$E$100,E$1,FALSE)</f>
        <v>900</v>
      </c>
      <c r="F37" s="8" t="str">
        <f>IF(ISNUMBER(VLOOKUP($A37,BA_aout23!$C$50:$E$100,F$1,FALSE)),IF(VLOOKUP($A37,BA_aout23!$C$50:$E$100,F$1,FALSE)&gt;0,_xlfn.CONCAT($A$1," ",TEXT(VLOOKUP($A37,BA_aout23!$C$50:$E$100,F$1,FALSE),"0%")),IF(VLOOKUP($A37,BA_aout23!$C$50:$E$100,F$1,FALSE)=0,_xlfn.CONCAT($A$2," ",TEXT(VLOOKUP($A37,BA_aout23!$C$50:$E$100,F$1,FALSE),"0%")),IF(VLOOKUP($A37,BA_aout23!$C$50:$E$100,F$1,FALSE)&lt;0,_xlfn.CONCAT($A$3," ",TEXT(VLOOKUP($A37,BA_aout23!$C$50:$E$100,F$1,FALSE),"0%"))))),VLOOKUP($A37,BA_aout23!$C$50:$E$100,F$1,FALSE))</f>
        <v>▼ -33%</v>
      </c>
    </row>
    <row r="38" spans="1:7" x14ac:dyDescent="0.35">
      <c r="A38" t="s">
        <v>316</v>
      </c>
      <c r="D38" t="s">
        <v>3305</v>
      </c>
      <c r="E38" s="8">
        <f>VLOOKUP($A38,BA_aout23!$C$45:$E$100,E$1,FALSE)</f>
        <v>1000</v>
      </c>
      <c r="F38" s="8" t="str">
        <f>IF(ISNUMBER(VLOOKUP($A38,BA_aout23!$C$50:$E$100,F$1,FALSE)),IF(VLOOKUP($A38,BA_aout23!$C$50:$E$100,F$1,FALSE)&gt;0,_xlfn.CONCAT($A$1," ",TEXT(VLOOKUP($A38,BA_aout23!$C$50:$E$100,F$1,FALSE),"0%")),IF(VLOOKUP($A38,BA_aout23!$C$50:$E$100,F$1,FALSE)=0,_xlfn.CONCAT($A$2," ",TEXT(VLOOKUP($A38,BA_aout23!$C$50:$E$100,F$1,FALSE),"0%")),IF(VLOOKUP($A38,BA_aout23!$C$50:$E$100,F$1,FALSE)&lt;0,_xlfn.CONCAT($A$3," ",TEXT(VLOOKUP($A38,BA_aout23!$C$50:$E$100,F$1,FALSE),"0%"))))),VLOOKUP($A38,BA_aout23!$C$50:$E$100,F$1,FALSE))</f>
        <v>-</v>
      </c>
      <c r="G38" s="15">
        <f>E37+E38</f>
        <v>1900</v>
      </c>
    </row>
    <row r="39" spans="1:7" x14ac:dyDescent="0.35">
      <c r="D39" s="21" t="s">
        <v>3306</v>
      </c>
      <c r="E39" s="20"/>
      <c r="F39" s="20"/>
    </row>
    <row r="40" spans="1:7" x14ac:dyDescent="0.35">
      <c r="A40" t="s">
        <v>319</v>
      </c>
      <c r="D40" t="s">
        <v>3307</v>
      </c>
      <c r="E40" s="8">
        <f>VLOOKUP($A40,BA_aout23!$C$45:$E$100,E$1,FALSE)</f>
        <v>650</v>
      </c>
      <c r="F40" s="8" t="str">
        <f>IF(ISNUMBER(VLOOKUP($A40,BA_aout23!$C$50:$E$100,F$1,FALSE)),IF(VLOOKUP($A40,BA_aout23!$C$50:$E$100,F$1,FALSE)&gt;0,_xlfn.CONCAT($A$1," ",TEXT(VLOOKUP($A40,BA_aout23!$C$50:$E$100,F$1,FALSE),"0%")),IF(VLOOKUP($A40,BA_aout23!$C$50:$E$100,F$1,FALSE)=0,_xlfn.CONCAT($A$2," ",TEXT(VLOOKUP($A40,BA_aout23!$C$50:$E$100,F$1,FALSE),"0%")),IF(VLOOKUP($A40,BA_aout23!$C$50:$E$100,F$1,FALSE)&lt;0,_xlfn.CONCAT($A$3," ",TEXT(VLOOKUP($A40,BA_aout23!$C$50:$E$100,F$1,FALSE),"0%"))))),VLOOKUP($A40,BA_aout23!$C$50:$E$100,F$1,FALSE))</f>
        <v>▼ -7%</v>
      </c>
    </row>
    <row r="41" spans="1:7" x14ac:dyDescent="0.35">
      <c r="A41" t="s">
        <v>321</v>
      </c>
      <c r="D41" t="s">
        <v>3308</v>
      </c>
      <c r="E41" s="8">
        <f>VLOOKUP($A41,BA_aout23!$C$45:$E$100,E$1,FALSE)</f>
        <v>1000</v>
      </c>
      <c r="F41" s="8" t="str">
        <f>IF(ISNUMBER(VLOOKUP($A41,BA_aout23!$C$50:$E$100,F$1,FALSE)),IF(VLOOKUP($A41,BA_aout23!$C$50:$E$100,F$1,FALSE)&gt;0,_xlfn.CONCAT($A$1," ",TEXT(VLOOKUP($A41,BA_aout23!$C$50:$E$100,F$1,FALSE),"0%")),IF(VLOOKUP($A41,BA_aout23!$C$50:$E$100,F$1,FALSE)=0,_xlfn.CONCAT($A$2," ",TEXT(VLOOKUP($A41,BA_aout23!$C$50:$E$100,F$1,FALSE),"0%")),IF(VLOOKUP($A41,BA_aout23!$C$50:$E$100,F$1,FALSE)&lt;0,_xlfn.CONCAT($A$3," ",TEXT(VLOOKUP($A41,BA_aout23!$C$50:$E$100,F$1,FALSE),"0%"))))),VLOOKUP($A41,BA_aout23!$C$50:$E$100,F$1,FALSE))</f>
        <v>▲ 67%</v>
      </c>
      <c r="G41" s="15">
        <f>E40+E41</f>
        <v>1650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0C51-F72D-4B58-96DF-2375B6F76D95}">
  <sheetPr>
    <tabColor theme="2"/>
  </sheetPr>
  <dimension ref="B1:AG65"/>
  <sheetViews>
    <sheetView topLeftCell="C1" workbookViewId="0">
      <selection activeCell="F36" sqref="F36"/>
    </sheetView>
  </sheetViews>
  <sheetFormatPr baseColWidth="10" defaultColWidth="11.453125" defaultRowHeight="14.5" x14ac:dyDescent="0.35"/>
  <cols>
    <col min="1" max="1" width="7.453125" customWidth="1"/>
    <col min="4" max="4" width="18" bestFit="1" customWidth="1"/>
  </cols>
  <sheetData>
    <row r="1" spans="2:33" ht="15.5" x14ac:dyDescent="0.35">
      <c r="B1" s="12" t="str">
        <f>BNA_aout23!$A$2</f>
        <v>BNA_aout23!</v>
      </c>
      <c r="D1" s="4"/>
    </row>
    <row r="2" spans="2:33" x14ac:dyDescent="0.35">
      <c r="B2" s="12">
        <f>BNA_aout23!$C$6</f>
        <v>45139</v>
      </c>
    </row>
    <row r="3" spans="2:33" x14ac:dyDescent="0.35">
      <c r="B3" t="s">
        <v>3216</v>
      </c>
    </row>
    <row r="4" spans="2:33" x14ac:dyDescent="0.35">
      <c r="B4" t="s">
        <v>3263</v>
      </c>
    </row>
    <row r="5" spans="2:33" x14ac:dyDescent="0.35">
      <c r="B5" t="s">
        <v>3265</v>
      </c>
    </row>
    <row r="8" spans="2:33" x14ac:dyDescent="0.35">
      <c r="B8" s="16" t="s">
        <v>75</v>
      </c>
      <c r="C8" s="16" t="s">
        <v>3165</v>
      </c>
      <c r="D8" t="s">
        <v>3202</v>
      </c>
      <c r="E8" s="7" t="s">
        <v>33</v>
      </c>
      <c r="F8" s="7" t="s">
        <v>34</v>
      </c>
      <c r="G8" s="7" t="s">
        <v>35</v>
      </c>
      <c r="H8" s="7" t="s">
        <v>36</v>
      </c>
      <c r="I8" s="7" t="s">
        <v>37</v>
      </c>
      <c r="J8" s="7" t="s">
        <v>38</v>
      </c>
      <c r="K8" s="7" t="s">
        <v>39</v>
      </c>
      <c r="L8" s="7" t="s">
        <v>40</v>
      </c>
      <c r="M8" s="7" t="s">
        <v>41</v>
      </c>
      <c r="N8" s="7" t="s">
        <v>42</v>
      </c>
      <c r="O8" s="7" t="s">
        <v>43</v>
      </c>
      <c r="P8" s="7" t="s">
        <v>44</v>
      </c>
      <c r="Q8" s="7" t="s">
        <v>45</v>
      </c>
      <c r="R8" s="7" t="s">
        <v>46</v>
      </c>
      <c r="S8" s="7" t="s">
        <v>47</v>
      </c>
      <c r="T8" s="7" t="s">
        <v>48</v>
      </c>
      <c r="U8" s="7" t="s">
        <v>49</v>
      </c>
      <c r="V8" s="7" t="s">
        <v>50</v>
      </c>
      <c r="W8" s="7" t="s">
        <v>51</v>
      </c>
      <c r="X8" s="7" t="s">
        <v>52</v>
      </c>
      <c r="Y8" s="7" t="s">
        <v>53</v>
      </c>
      <c r="Z8" s="7" t="s">
        <v>54</v>
      </c>
      <c r="AA8" s="7" t="s">
        <v>55</v>
      </c>
      <c r="AB8" s="7" t="s">
        <v>56</v>
      </c>
      <c r="AC8" s="7" t="s">
        <v>57</v>
      </c>
      <c r="AD8" s="7" t="s">
        <v>58</v>
      </c>
      <c r="AE8" s="7" t="s">
        <v>59</v>
      </c>
      <c r="AF8" s="7" t="s">
        <v>60</v>
      </c>
      <c r="AG8" s="7" t="s">
        <v>61</v>
      </c>
    </row>
    <row r="9" spans="2:33" x14ac:dyDescent="0.35">
      <c r="D9" t="s">
        <v>3183</v>
      </c>
    </row>
    <row r="10" spans="2:33" x14ac:dyDescent="0.35">
      <c r="B10" t="s">
        <v>64</v>
      </c>
      <c r="C10" s="9" t="str">
        <f>$B$1</f>
        <v>BNA_aout23!</v>
      </c>
      <c r="D10" t="s">
        <v>62</v>
      </c>
      <c r="E10">
        <f ca="1">VLOOKUP(_xlfn.CONCAT($B10,$C10),BNA_Historique_prix!$D$1:$AI$302,MATCH(E$8,BNA_Historique_prix!$D$4:$BZ$4,0),FALSE)</f>
        <v>1000</v>
      </c>
      <c r="F10" t="str">
        <f ca="1">VLOOKUP(_xlfn.CONCAT($B10,$C10),BNA_Historique_prix!$D$1:$AI$302,MATCH(F$8,BNA_Historique_prix!$D$4:$BZ$4,0),FALSE)</f>
        <v>MC</v>
      </c>
      <c r="G10" t="str">
        <f ca="1">VLOOKUP(_xlfn.CONCAT($B10,$C10),BNA_Historique_prix!$D$1:$AI$302,MATCH(G$8,BNA_Historique_prix!$D$4:$BZ$4,0),FALSE)</f>
        <v>MC</v>
      </c>
      <c r="H10">
        <f ca="1">VLOOKUP(_xlfn.CONCAT($B10,$C10),BNA_Historique_prix!$D$1:$AI$302,MATCH(H$8,BNA_Historique_prix!$D$4:$BZ$4,0),FALSE)</f>
        <v>500</v>
      </c>
      <c r="I10">
        <f ca="1">VLOOKUP(_xlfn.CONCAT($B10,$C10),BNA_Historique_prix!$D$1:$AI$302,MATCH(I$8,BNA_Historique_prix!$D$4:$BZ$4,0),FALSE)</f>
        <v>300</v>
      </c>
      <c r="J10">
        <f ca="1">VLOOKUP(_xlfn.CONCAT($B10,$C10),BNA_Historique_prix!$D$1:$AI$302,MATCH(J$8,BNA_Historique_prix!$D$4:$BZ$4,0),FALSE)</f>
        <v>5000</v>
      </c>
      <c r="K10" t="str">
        <f ca="1">VLOOKUP(_xlfn.CONCAT($B10,$C10),BNA_Historique_prix!$D$1:$AI$302,MATCH(K$8,BNA_Historique_prix!$D$4:$BZ$4,0),FALSE)</f>
        <v>MC</v>
      </c>
      <c r="L10">
        <f ca="1">VLOOKUP(_xlfn.CONCAT($B10,$C10),BNA_Historique_prix!$D$1:$AI$302,MATCH(L$8,BNA_Historique_prix!$D$4:$BZ$4,0),FALSE)</f>
        <v>1250</v>
      </c>
      <c r="M10">
        <f ca="1">VLOOKUP(_xlfn.CONCAT($B10,$C10),BNA_Historique_prix!$D$1:$AI$302,MATCH(M$8,BNA_Historique_prix!$D$4:$BZ$4,0),FALSE)</f>
        <v>2000</v>
      </c>
      <c r="N10">
        <f ca="1">VLOOKUP(_xlfn.CONCAT($B10,$C10),BNA_Historique_prix!$D$1:$AI$302,MATCH(N$8,BNA_Historique_prix!$D$4:$BZ$4,0),FALSE)</f>
        <v>6000</v>
      </c>
      <c r="O10">
        <f ca="1">VLOOKUP(_xlfn.CONCAT($B10,$C10),BNA_Historique_prix!$D$1:$AI$302,MATCH(O$8,BNA_Historique_prix!$D$4:$BZ$4,0),FALSE)</f>
        <v>100</v>
      </c>
      <c r="P10" t="str">
        <f ca="1">VLOOKUP(_xlfn.CONCAT($B10,$C10),BNA_Historique_prix!$D$1:$AI$302,MATCH(P$8,BNA_Historique_prix!$D$4:$BZ$4,0),FALSE)</f>
        <v>MC</v>
      </c>
      <c r="Q10">
        <f ca="1">VLOOKUP(_xlfn.CONCAT($B10,$C10),BNA_Historique_prix!$D$1:$AI$302,MATCH(Q$8,BNA_Historique_prix!$D$4:$BZ$4,0),FALSE)</f>
        <v>31250</v>
      </c>
      <c r="R10">
        <f ca="1">VLOOKUP(_xlfn.CONCAT($B10,$C10),BNA_Historique_prix!$D$1:$AI$302,MATCH(R$8,BNA_Historique_prix!$D$4:$BZ$4,0),FALSE)</f>
        <v>35000</v>
      </c>
      <c r="S10">
        <f ca="1">VLOOKUP(_xlfn.CONCAT($B10,$C10),BNA_Historique_prix!$D$1:$AI$302,MATCH(S$8,BNA_Historique_prix!$D$4:$BZ$4,0),FALSE)</f>
        <v>7500</v>
      </c>
      <c r="T10">
        <f ca="1">VLOOKUP(_xlfn.CONCAT($B10,$C10),BNA_Historique_prix!$D$1:$AI$302,MATCH(T$8,BNA_Historique_prix!$D$4:$BZ$4,0),FALSE)</f>
        <v>5500</v>
      </c>
      <c r="U10">
        <f ca="1">VLOOKUP(_xlfn.CONCAT($B10,$C10),BNA_Historique_prix!$D$1:$AI$302,MATCH(U$8,BNA_Historique_prix!$D$4:$BZ$4,0),FALSE)</f>
        <v>450</v>
      </c>
      <c r="V10">
        <f ca="1">VLOOKUP(_xlfn.CONCAT($B10,$C10),BNA_Historique_prix!$D$1:$AI$302,MATCH(V$8,BNA_Historique_prix!$D$4:$BZ$4,0),FALSE)</f>
        <v>100</v>
      </c>
      <c r="W10">
        <f ca="1">VLOOKUP(_xlfn.CONCAT($B10,$C10),BNA_Historique_prix!$D$1:$AI$302,MATCH(W$8,BNA_Historique_prix!$D$4:$BZ$4,0),FALSE)</f>
        <v>600</v>
      </c>
      <c r="X10">
        <f ca="1">VLOOKUP(_xlfn.CONCAT($B10,$C10),BNA_Historique_prix!$D$1:$AI$302,MATCH(X$8,BNA_Historique_prix!$D$4:$BZ$4,0),FALSE)</f>
        <v>750</v>
      </c>
      <c r="Y10">
        <f ca="1">VLOOKUP(_xlfn.CONCAT($B10,$C10),BNA_Historique_prix!$D$1:$AI$302,MATCH(Y$8,BNA_Historique_prix!$D$4:$BZ$4,0),FALSE)</f>
        <v>1100</v>
      </c>
      <c r="Z10">
        <f ca="1">VLOOKUP(_xlfn.CONCAT($B10,$C10),BNA_Historique_prix!$D$1:$AI$302,MATCH(Z$8,BNA_Historique_prix!$D$4:$BZ$4,0),FALSE)</f>
        <v>2000</v>
      </c>
      <c r="AA10">
        <f ca="1">VLOOKUP(_xlfn.CONCAT($B10,$C10),BNA_Historique_prix!$D$1:$AI$302,MATCH(AA$8,BNA_Historique_prix!$D$4:$BZ$4,0),FALSE)</f>
        <v>3000</v>
      </c>
      <c r="AB10">
        <f ca="1">VLOOKUP(_xlfn.CONCAT($B10,$C10),BNA_Historique_prix!$D$1:$AI$302,MATCH(AB$8,BNA_Historique_prix!$D$4:$BZ$4,0),FALSE)</f>
        <v>3000</v>
      </c>
      <c r="AC10">
        <f ca="1">VLOOKUP(_xlfn.CONCAT($B10,$C10),BNA_Historique_prix!$D$1:$AI$302,MATCH(AC$8,BNA_Historique_prix!$D$4:$BZ$4,0),FALSE)</f>
        <v>2500</v>
      </c>
      <c r="AD10">
        <f ca="1">VLOOKUP(_xlfn.CONCAT($B10,$C10),BNA_Historique_prix!$D$1:$AI$302,MATCH(AD$8,BNA_Historique_prix!$D$4:$BZ$4,0),FALSE)</f>
        <v>1375</v>
      </c>
      <c r="AE10">
        <f ca="1">VLOOKUP(_xlfn.CONCAT($B10,$C10),BNA_Historique_prix!$D$1:$AI$302,MATCH(AE$8,BNA_Historique_prix!$D$4:$BZ$4,0),FALSE)</f>
        <v>3000</v>
      </c>
      <c r="AF10">
        <f ca="1">VLOOKUP(_xlfn.CONCAT($B10,$C10),BNA_Historique_prix!$D$1:$AI$302,MATCH(AF$8,BNA_Historique_prix!$D$4:$BZ$4,0),FALSE)</f>
        <v>250</v>
      </c>
      <c r="AG10">
        <f ca="1">VLOOKUP(_xlfn.CONCAT($B10,$C10),BNA_Historique_prix!$D$1:$AI$302,MATCH(AG$8,BNA_Historique_prix!$D$4:$BZ$4,0),FALSE)</f>
        <v>200</v>
      </c>
    </row>
    <row r="11" spans="2:33" x14ac:dyDescent="0.35">
      <c r="B11" t="s">
        <v>71</v>
      </c>
      <c r="C11" s="9" t="str">
        <f>$B$1</f>
        <v>BNA_aout23!</v>
      </c>
      <c r="D11" t="s">
        <v>70</v>
      </c>
      <c r="E11" t="str">
        <f ca="1">VLOOKUP(_xlfn.CONCAT($B11,$C11),BNA_Historique_prix!$D$1:$AI$302,MATCH(E$8,BNA_Historique_prix!$D$4:$BZ$4,0),FALSE)</f>
        <v>MC</v>
      </c>
      <c r="F11" t="str">
        <f ca="1">VLOOKUP(_xlfn.CONCAT($B11,$C11),BNA_Historique_prix!$D$1:$AI$302,MATCH(F$8,BNA_Historique_prix!$D$4:$BZ$4,0),FALSE)</f>
        <v>MC</v>
      </c>
      <c r="G11" t="str">
        <f ca="1">VLOOKUP(_xlfn.CONCAT($B11,$C11),BNA_Historique_prix!$D$1:$AI$302,MATCH(G$8,BNA_Historique_prix!$D$4:$BZ$4,0),FALSE)</f>
        <v>MC</v>
      </c>
      <c r="H11" t="str">
        <f ca="1">VLOOKUP(_xlfn.CONCAT($B11,$C11),BNA_Historique_prix!$D$1:$AI$302,MATCH(H$8,BNA_Historique_prix!$D$4:$BZ$4,0),FALSE)</f>
        <v>MC</v>
      </c>
      <c r="I11" t="str">
        <f ca="1">VLOOKUP(_xlfn.CONCAT($B11,$C11),BNA_Historique_prix!$D$1:$AI$302,MATCH(I$8,BNA_Historique_prix!$D$4:$BZ$4,0),FALSE)</f>
        <v>MC</v>
      </c>
      <c r="J11" t="str">
        <f ca="1">VLOOKUP(_xlfn.CONCAT($B11,$C11),BNA_Historique_prix!$D$1:$AI$302,MATCH(J$8,BNA_Historique_prix!$D$4:$BZ$4,0),FALSE)</f>
        <v>MC</v>
      </c>
      <c r="K11" t="str">
        <f ca="1">VLOOKUP(_xlfn.CONCAT($B11,$C11),BNA_Historique_prix!$D$1:$AI$302,MATCH(K$8,BNA_Historique_prix!$D$4:$BZ$4,0),FALSE)</f>
        <v>MC</v>
      </c>
      <c r="L11" t="str">
        <f ca="1">VLOOKUP(_xlfn.CONCAT($B11,$C11),BNA_Historique_prix!$D$1:$AI$302,MATCH(L$8,BNA_Historique_prix!$D$4:$BZ$4,0),FALSE)</f>
        <v>MC</v>
      </c>
      <c r="M11" t="str">
        <f ca="1">VLOOKUP(_xlfn.CONCAT($B11,$C11),BNA_Historique_prix!$D$1:$AI$302,MATCH(M$8,BNA_Historique_prix!$D$4:$BZ$4,0),FALSE)</f>
        <v>MC</v>
      </c>
      <c r="N11" t="str">
        <f ca="1">VLOOKUP(_xlfn.CONCAT($B11,$C11),BNA_Historique_prix!$D$1:$AI$302,MATCH(N$8,BNA_Historique_prix!$D$4:$BZ$4,0),FALSE)</f>
        <v>MC</v>
      </c>
      <c r="O11" t="str">
        <f ca="1">VLOOKUP(_xlfn.CONCAT($B11,$C11),BNA_Historique_prix!$D$1:$AI$302,MATCH(O$8,BNA_Historique_prix!$D$4:$BZ$4,0),FALSE)</f>
        <v>MC</v>
      </c>
      <c r="P11" t="str">
        <f ca="1">VLOOKUP(_xlfn.CONCAT($B11,$C11),BNA_Historique_prix!$D$1:$AI$302,MATCH(P$8,BNA_Historique_prix!$D$4:$BZ$4,0),FALSE)</f>
        <v>MC</v>
      </c>
      <c r="Q11" t="str">
        <f ca="1">VLOOKUP(_xlfn.CONCAT($B11,$C11),BNA_Historique_prix!$D$1:$AI$302,MATCH(Q$8,BNA_Historique_prix!$D$4:$BZ$4,0),FALSE)</f>
        <v>MC</v>
      </c>
      <c r="R11" t="str">
        <f ca="1">VLOOKUP(_xlfn.CONCAT($B11,$C11),BNA_Historique_prix!$D$1:$AI$302,MATCH(R$8,BNA_Historique_prix!$D$4:$BZ$4,0),FALSE)</f>
        <v>MC</v>
      </c>
      <c r="S11" t="str">
        <f ca="1">VLOOKUP(_xlfn.CONCAT($B11,$C11),BNA_Historique_prix!$D$1:$AI$302,MATCH(S$8,BNA_Historique_prix!$D$4:$BZ$4,0),FALSE)</f>
        <v>MC</v>
      </c>
      <c r="T11" t="str">
        <f ca="1">VLOOKUP(_xlfn.CONCAT($B11,$C11),BNA_Historique_prix!$D$1:$AI$302,MATCH(T$8,BNA_Historique_prix!$D$4:$BZ$4,0),FALSE)</f>
        <v>MC</v>
      </c>
      <c r="U11" t="str">
        <f ca="1">VLOOKUP(_xlfn.CONCAT($B11,$C11),BNA_Historique_prix!$D$1:$AI$302,MATCH(U$8,BNA_Historique_prix!$D$4:$BZ$4,0),FALSE)</f>
        <v>MC</v>
      </c>
      <c r="V11" t="str">
        <f ca="1">VLOOKUP(_xlfn.CONCAT($B11,$C11),BNA_Historique_prix!$D$1:$AI$302,MATCH(V$8,BNA_Historique_prix!$D$4:$BZ$4,0),FALSE)</f>
        <v>MC</v>
      </c>
      <c r="W11" t="str">
        <f ca="1">VLOOKUP(_xlfn.CONCAT($B11,$C11),BNA_Historique_prix!$D$1:$AI$302,MATCH(W$8,BNA_Historique_prix!$D$4:$BZ$4,0),FALSE)</f>
        <v>MC</v>
      </c>
      <c r="X11" t="str">
        <f ca="1">VLOOKUP(_xlfn.CONCAT($B11,$C11),BNA_Historique_prix!$D$1:$AI$302,MATCH(X$8,BNA_Historique_prix!$D$4:$BZ$4,0),FALSE)</f>
        <v>MC</v>
      </c>
      <c r="Y11" t="str">
        <f ca="1">VLOOKUP(_xlfn.CONCAT($B11,$C11),BNA_Historique_prix!$D$1:$AI$302,MATCH(Y$8,BNA_Historique_prix!$D$4:$BZ$4,0),FALSE)</f>
        <v>MC</v>
      </c>
      <c r="Z11" t="str">
        <f ca="1">VLOOKUP(_xlfn.CONCAT($B11,$C11),BNA_Historique_prix!$D$1:$AI$302,MATCH(Z$8,BNA_Historique_prix!$D$4:$BZ$4,0),FALSE)</f>
        <v>MC</v>
      </c>
      <c r="AA11" t="str">
        <f ca="1">VLOOKUP(_xlfn.CONCAT($B11,$C11),BNA_Historique_prix!$D$1:$AI$302,MATCH(AA$8,BNA_Historique_prix!$D$4:$BZ$4,0),FALSE)</f>
        <v>MC</v>
      </c>
      <c r="AB11" t="str">
        <f ca="1">VLOOKUP(_xlfn.CONCAT($B11,$C11),BNA_Historique_prix!$D$1:$AI$302,MATCH(AB$8,BNA_Historique_prix!$D$4:$BZ$4,0),FALSE)</f>
        <v>MC</v>
      </c>
      <c r="AC11" t="str">
        <f ca="1">VLOOKUP(_xlfn.CONCAT($B11,$C11),BNA_Historique_prix!$D$1:$AI$302,MATCH(AC$8,BNA_Historique_prix!$D$4:$BZ$4,0),FALSE)</f>
        <v>MC</v>
      </c>
      <c r="AD11" t="str">
        <f ca="1">VLOOKUP(_xlfn.CONCAT($B11,$C11),BNA_Historique_prix!$D$1:$AI$302,MATCH(AD$8,BNA_Historique_prix!$D$4:$BZ$4,0),FALSE)</f>
        <v>MC</v>
      </c>
      <c r="AE11" t="str">
        <f ca="1">VLOOKUP(_xlfn.CONCAT($B11,$C11),BNA_Historique_prix!$D$1:$AI$302,MATCH(AE$8,BNA_Historique_prix!$D$4:$BZ$4,0),FALSE)</f>
        <v>MC</v>
      </c>
      <c r="AF11" t="str">
        <f ca="1">VLOOKUP(_xlfn.CONCAT($B11,$C11),BNA_Historique_prix!$D$1:$AI$302,MATCH(AF$8,BNA_Historique_prix!$D$4:$BZ$4,0),FALSE)</f>
        <v>MC</v>
      </c>
      <c r="AG11" t="str">
        <f ca="1">VLOOKUP(_xlfn.CONCAT($B11,$C11),BNA_Historique_prix!$D$1:$AI$302,MATCH(AG$8,BNA_Historique_prix!$D$4:$BZ$4,0),FALSE)</f>
        <v>MC</v>
      </c>
    </row>
    <row r="12" spans="2:33" x14ac:dyDescent="0.35">
      <c r="D12" t="s">
        <v>3186</v>
      </c>
    </row>
    <row r="13" spans="2:33" x14ac:dyDescent="0.35">
      <c r="B13" t="s">
        <v>74</v>
      </c>
      <c r="C13" s="9" t="str">
        <f t="shared" ref="C13:C15" si="0">$B$1</f>
        <v>BNA_aout23!</v>
      </c>
      <c r="D13" t="s">
        <v>72</v>
      </c>
      <c r="E13">
        <f ca="1">VLOOKUP(_xlfn.CONCAT($B13,$C13),BNA_Historique_prix!$D$1:$AI$302,MATCH(E$8,BNA_Historique_prix!$D$4:$BZ$4,0),FALSE)</f>
        <v>1350</v>
      </c>
      <c r="F13" t="str">
        <f ca="1">VLOOKUP(_xlfn.CONCAT($B13,$C13),BNA_Historique_prix!$D$1:$AI$302,MATCH(F$8,BNA_Historique_prix!$D$4:$BZ$4,0),FALSE)</f>
        <v>MC</v>
      </c>
      <c r="G13" t="str">
        <f ca="1">VLOOKUP(_xlfn.CONCAT($B13,$C13),BNA_Historique_prix!$D$1:$AI$302,MATCH(G$8,BNA_Historique_prix!$D$4:$BZ$4,0),FALSE)</f>
        <v>MC</v>
      </c>
      <c r="H13" t="str">
        <f ca="1">VLOOKUP(_xlfn.CONCAT($B13,$C13),BNA_Historique_prix!$D$1:$AI$302,MATCH(H$8,BNA_Historique_prix!$D$4:$BZ$4,0),FALSE)</f>
        <v>MC</v>
      </c>
      <c r="I13">
        <f ca="1">VLOOKUP(_xlfn.CONCAT($B13,$C13),BNA_Historique_prix!$D$1:$AI$302,MATCH(I$8,BNA_Historique_prix!$D$4:$BZ$4,0),FALSE)</f>
        <v>387.5</v>
      </c>
      <c r="J13">
        <f ca="1">VLOOKUP(_xlfn.CONCAT($B13,$C13),BNA_Historique_prix!$D$1:$AI$302,MATCH(J$8,BNA_Historique_prix!$D$4:$BZ$4,0),FALSE)</f>
        <v>6750</v>
      </c>
      <c r="K13" t="str">
        <f ca="1">VLOOKUP(_xlfn.CONCAT($B13,$C13),BNA_Historique_prix!$D$1:$AI$302,MATCH(K$8,BNA_Historique_prix!$D$4:$BZ$4,0),FALSE)</f>
        <v>MC</v>
      </c>
      <c r="L13" t="str">
        <f ca="1">VLOOKUP(_xlfn.CONCAT($B13,$C13),BNA_Historique_prix!$D$1:$AI$302,MATCH(L$8,BNA_Historique_prix!$D$4:$BZ$4,0),FALSE)</f>
        <v>MC</v>
      </c>
      <c r="M13">
        <f ca="1">VLOOKUP(_xlfn.CONCAT($B13,$C13),BNA_Historique_prix!$D$1:$AI$302,MATCH(M$8,BNA_Historique_prix!$D$4:$BZ$4,0),FALSE)</f>
        <v>2500</v>
      </c>
      <c r="N13" t="str">
        <f ca="1">VLOOKUP(_xlfn.CONCAT($B13,$C13),BNA_Historique_prix!$D$1:$AI$302,MATCH(N$8,BNA_Historique_prix!$D$4:$BZ$4,0),FALSE)</f>
        <v>MC</v>
      </c>
      <c r="O13" t="str">
        <f ca="1">VLOOKUP(_xlfn.CONCAT($B13,$C13),BNA_Historique_prix!$D$1:$AI$302,MATCH(O$8,BNA_Historique_prix!$D$4:$BZ$4,0),FALSE)</f>
        <v>MC</v>
      </c>
      <c r="P13" t="str">
        <f ca="1">VLOOKUP(_xlfn.CONCAT($B13,$C13),BNA_Historique_prix!$D$1:$AI$302,MATCH(P$8,BNA_Historique_prix!$D$4:$BZ$4,0),FALSE)</f>
        <v>MC</v>
      </c>
      <c r="Q13" t="str">
        <f ca="1">VLOOKUP(_xlfn.CONCAT($B13,$C13),BNA_Historique_prix!$D$1:$AI$302,MATCH(Q$8,BNA_Historique_prix!$D$4:$BZ$4,0),FALSE)</f>
        <v>MC</v>
      </c>
      <c r="R13" t="str">
        <f ca="1">VLOOKUP(_xlfn.CONCAT($B13,$C13),BNA_Historique_prix!$D$1:$AI$302,MATCH(R$8,BNA_Historique_prix!$D$4:$BZ$4,0),FALSE)</f>
        <v>MC</v>
      </c>
      <c r="S13" t="str">
        <f ca="1">VLOOKUP(_xlfn.CONCAT($B13,$C13),BNA_Historique_prix!$D$1:$AI$302,MATCH(S$8,BNA_Historique_prix!$D$4:$BZ$4,0),FALSE)</f>
        <v>MC</v>
      </c>
      <c r="T13" t="str">
        <f ca="1">VLOOKUP(_xlfn.CONCAT($B13,$C13),BNA_Historique_prix!$D$1:$AI$302,MATCH(T$8,BNA_Historique_prix!$D$4:$BZ$4,0),FALSE)</f>
        <v>MC</v>
      </c>
      <c r="U13" t="str">
        <f ca="1">VLOOKUP(_xlfn.CONCAT($B13,$C13),BNA_Historique_prix!$D$1:$AI$302,MATCH(U$8,BNA_Historique_prix!$D$4:$BZ$4,0),FALSE)</f>
        <v>MC</v>
      </c>
      <c r="V13">
        <f ca="1">VLOOKUP(_xlfn.CONCAT($B13,$C13),BNA_Historique_prix!$D$1:$AI$302,MATCH(V$8,BNA_Historique_prix!$D$4:$BZ$4,0),FALSE)</f>
        <v>375</v>
      </c>
      <c r="W13" t="str">
        <f ca="1">VLOOKUP(_xlfn.CONCAT($B13,$C13),BNA_Historique_prix!$D$1:$AI$302,MATCH(W$8,BNA_Historique_prix!$D$4:$BZ$4,0),FALSE)</f>
        <v>MC</v>
      </c>
      <c r="X13" t="str">
        <f ca="1">VLOOKUP(_xlfn.CONCAT($B13,$C13),BNA_Historique_prix!$D$1:$AI$302,MATCH(X$8,BNA_Historique_prix!$D$4:$BZ$4,0),FALSE)</f>
        <v>MC</v>
      </c>
      <c r="Y13" t="str">
        <f ca="1">VLOOKUP(_xlfn.CONCAT($B13,$C13),BNA_Historique_prix!$D$1:$AI$302,MATCH(Y$8,BNA_Historique_prix!$D$4:$BZ$4,0),FALSE)</f>
        <v>MC</v>
      </c>
      <c r="Z13" t="str">
        <f ca="1">VLOOKUP(_xlfn.CONCAT($B13,$C13),BNA_Historique_prix!$D$1:$AI$302,MATCH(Z$8,BNA_Historique_prix!$D$4:$BZ$4,0),FALSE)</f>
        <v>MC</v>
      </c>
      <c r="AA13" t="str">
        <f ca="1">VLOOKUP(_xlfn.CONCAT($B13,$C13),BNA_Historique_prix!$D$1:$AI$302,MATCH(AA$8,BNA_Historique_prix!$D$4:$BZ$4,0),FALSE)</f>
        <v>MC</v>
      </c>
      <c r="AB13" t="str">
        <f ca="1">VLOOKUP(_xlfn.CONCAT($B13,$C13),BNA_Historique_prix!$D$1:$AI$302,MATCH(AB$8,BNA_Historique_prix!$D$4:$BZ$4,0),FALSE)</f>
        <v>MC</v>
      </c>
      <c r="AC13" t="str">
        <f ca="1">VLOOKUP(_xlfn.CONCAT($B13,$C13),BNA_Historique_prix!$D$1:$AI$302,MATCH(AC$8,BNA_Historique_prix!$D$4:$BZ$4,0),FALSE)</f>
        <v>MC</v>
      </c>
      <c r="AD13">
        <f ca="1">VLOOKUP(_xlfn.CONCAT($B13,$C13),BNA_Historique_prix!$D$1:$AI$302,MATCH(AD$8,BNA_Historique_prix!$D$4:$BZ$4,0),FALSE)</f>
        <v>2000</v>
      </c>
      <c r="AE13">
        <f ca="1">VLOOKUP(_xlfn.CONCAT($B13,$C13),BNA_Historique_prix!$D$1:$AI$302,MATCH(AE$8,BNA_Historique_prix!$D$4:$BZ$4,0),FALSE)</f>
        <v>7875</v>
      </c>
      <c r="AF13" t="str">
        <f ca="1">VLOOKUP(_xlfn.CONCAT($B13,$C13),BNA_Historique_prix!$D$1:$AI$302,MATCH(AF$8,BNA_Historique_prix!$D$4:$BZ$4,0),FALSE)</f>
        <v>MC</v>
      </c>
      <c r="AG13" t="str">
        <f ca="1">VLOOKUP(_xlfn.CONCAT($B13,$C13),BNA_Historique_prix!$D$1:$AI$302,MATCH(AG$8,BNA_Historique_prix!$D$4:$BZ$4,0),FALSE)</f>
        <v>MC</v>
      </c>
    </row>
    <row r="14" spans="2:33" x14ac:dyDescent="0.35">
      <c r="B14" t="s">
        <v>77</v>
      </c>
      <c r="C14" s="9" t="str">
        <f t="shared" si="0"/>
        <v>BNA_aout23!</v>
      </c>
      <c r="D14" t="s">
        <v>76</v>
      </c>
      <c r="E14">
        <f ca="1">VLOOKUP(_xlfn.CONCAT($B14,$C14),BNA_Historique_prix!$D$1:$AI$302,MATCH(E$8,BNA_Historique_prix!$D$4:$BZ$4,0),FALSE)</f>
        <v>1000</v>
      </c>
      <c r="F14">
        <f ca="1">VLOOKUP(_xlfn.CONCAT($B14,$C14),BNA_Historique_prix!$D$1:$AI$302,MATCH(F$8,BNA_Historique_prix!$D$4:$BZ$4,0),FALSE)</f>
        <v>1000</v>
      </c>
      <c r="G14">
        <f ca="1">VLOOKUP(_xlfn.CONCAT($B14,$C14),BNA_Historique_prix!$D$1:$AI$302,MATCH(G$8,BNA_Historique_prix!$D$4:$BZ$4,0),FALSE)</f>
        <v>1250</v>
      </c>
      <c r="H14">
        <f ca="1">VLOOKUP(_xlfn.CONCAT($B14,$C14),BNA_Historique_prix!$D$1:$AI$302,MATCH(H$8,BNA_Historique_prix!$D$4:$BZ$4,0),FALSE)</f>
        <v>450</v>
      </c>
      <c r="I14">
        <f ca="1">VLOOKUP(_xlfn.CONCAT($B14,$C14),BNA_Historique_prix!$D$1:$AI$302,MATCH(I$8,BNA_Historique_prix!$D$4:$BZ$4,0),FALSE)</f>
        <v>300</v>
      </c>
      <c r="J14">
        <f ca="1">VLOOKUP(_xlfn.CONCAT($B14,$C14),BNA_Historique_prix!$D$1:$AI$302,MATCH(J$8,BNA_Historique_prix!$D$4:$BZ$4,0),FALSE)</f>
        <v>5000</v>
      </c>
      <c r="K14">
        <f ca="1">VLOOKUP(_xlfn.CONCAT($B14,$C14),BNA_Historique_prix!$D$1:$AI$302,MATCH(K$8,BNA_Historique_prix!$D$4:$BZ$4,0),FALSE)</f>
        <v>3000</v>
      </c>
      <c r="L14">
        <f ca="1">VLOOKUP(_xlfn.CONCAT($B14,$C14),BNA_Historique_prix!$D$1:$AI$302,MATCH(L$8,BNA_Historique_prix!$D$4:$BZ$4,0),FALSE)</f>
        <v>1500</v>
      </c>
      <c r="M14">
        <f ca="1">VLOOKUP(_xlfn.CONCAT($B14,$C14),BNA_Historique_prix!$D$1:$AI$302,MATCH(M$8,BNA_Historique_prix!$D$4:$BZ$4,0),FALSE)</f>
        <v>1800</v>
      </c>
      <c r="N14">
        <f ca="1">VLOOKUP(_xlfn.CONCAT($B14,$C14),BNA_Historique_prix!$D$1:$AI$302,MATCH(N$8,BNA_Historique_prix!$D$4:$BZ$4,0),FALSE)</f>
        <v>6000</v>
      </c>
      <c r="O14">
        <f ca="1">VLOOKUP(_xlfn.CONCAT($B14,$C14),BNA_Historique_prix!$D$1:$AI$302,MATCH(O$8,BNA_Historique_prix!$D$4:$BZ$4,0),FALSE)</f>
        <v>100</v>
      </c>
      <c r="P14" t="str">
        <f ca="1">VLOOKUP(_xlfn.CONCAT($B14,$C14),BNA_Historique_prix!$D$1:$AI$302,MATCH(P$8,BNA_Historique_prix!$D$4:$BZ$4,0),FALSE)</f>
        <v>MC</v>
      </c>
      <c r="Q14">
        <f ca="1">VLOOKUP(_xlfn.CONCAT($B14,$C14),BNA_Historique_prix!$D$1:$AI$302,MATCH(Q$8,BNA_Historique_prix!$D$4:$BZ$4,0),FALSE)</f>
        <v>25000</v>
      </c>
      <c r="R14">
        <f ca="1">VLOOKUP(_xlfn.CONCAT($B14,$C14),BNA_Historique_prix!$D$1:$AI$302,MATCH(R$8,BNA_Historique_prix!$D$4:$BZ$4,0),FALSE)</f>
        <v>60000</v>
      </c>
      <c r="S14">
        <f ca="1">VLOOKUP(_xlfn.CONCAT($B14,$C14),BNA_Historique_prix!$D$1:$AI$302,MATCH(S$8,BNA_Historique_prix!$D$4:$BZ$4,0),FALSE)</f>
        <v>3500</v>
      </c>
      <c r="T14">
        <f ca="1">VLOOKUP(_xlfn.CONCAT($B14,$C14),BNA_Historique_prix!$D$1:$AI$302,MATCH(T$8,BNA_Historique_prix!$D$4:$BZ$4,0),FALSE)</f>
        <v>2500</v>
      </c>
      <c r="U14">
        <f ca="1">VLOOKUP(_xlfn.CONCAT($B14,$C14),BNA_Historique_prix!$D$1:$AI$302,MATCH(U$8,BNA_Historique_prix!$D$4:$BZ$4,0),FALSE)</f>
        <v>400</v>
      </c>
      <c r="V14">
        <f ca="1">VLOOKUP(_xlfn.CONCAT($B14,$C14),BNA_Historique_prix!$D$1:$AI$302,MATCH(V$8,BNA_Historique_prix!$D$4:$BZ$4,0),FALSE)</f>
        <v>150</v>
      </c>
      <c r="W14">
        <f ca="1">VLOOKUP(_xlfn.CONCAT($B14,$C14),BNA_Historique_prix!$D$1:$AI$302,MATCH(W$8,BNA_Historique_prix!$D$4:$BZ$4,0),FALSE)</f>
        <v>300</v>
      </c>
      <c r="X14">
        <f ca="1">VLOOKUP(_xlfn.CONCAT($B14,$C14),BNA_Historique_prix!$D$1:$AI$302,MATCH(X$8,BNA_Historique_prix!$D$4:$BZ$4,0),FALSE)</f>
        <v>750</v>
      </c>
      <c r="Y14">
        <f ca="1">VLOOKUP(_xlfn.CONCAT($B14,$C14),BNA_Historique_prix!$D$1:$AI$302,MATCH(Y$8,BNA_Historique_prix!$D$4:$BZ$4,0),FALSE)</f>
        <v>1000</v>
      </c>
      <c r="Z14">
        <f ca="1">VLOOKUP(_xlfn.CONCAT($B14,$C14),BNA_Historique_prix!$D$1:$AI$302,MATCH(Z$8,BNA_Historique_prix!$D$4:$BZ$4,0),FALSE)</f>
        <v>2500</v>
      </c>
      <c r="AA14">
        <f ca="1">VLOOKUP(_xlfn.CONCAT($B14,$C14),BNA_Historique_prix!$D$1:$AI$302,MATCH(AA$8,BNA_Historique_prix!$D$4:$BZ$4,0),FALSE)</f>
        <v>2500</v>
      </c>
      <c r="AB14">
        <f ca="1">VLOOKUP(_xlfn.CONCAT($B14,$C14),BNA_Historique_prix!$D$1:$AI$302,MATCH(AB$8,BNA_Historique_prix!$D$4:$BZ$4,0),FALSE)</f>
        <v>2500</v>
      </c>
      <c r="AC14">
        <f ca="1">VLOOKUP(_xlfn.CONCAT($B14,$C14),BNA_Historique_prix!$D$1:$AI$302,MATCH(AC$8,BNA_Historique_prix!$D$4:$BZ$4,0),FALSE)</f>
        <v>2000</v>
      </c>
      <c r="AD14">
        <f ca="1">VLOOKUP(_xlfn.CONCAT($B14,$C14),BNA_Historique_prix!$D$1:$AI$302,MATCH(AD$8,BNA_Historique_prix!$D$4:$BZ$4,0),FALSE)</f>
        <v>1000</v>
      </c>
      <c r="AE14">
        <f ca="1">VLOOKUP(_xlfn.CONCAT($B14,$C14),BNA_Historique_prix!$D$1:$AI$302,MATCH(AE$8,BNA_Historique_prix!$D$4:$BZ$4,0),FALSE)</f>
        <v>3000</v>
      </c>
      <c r="AF14">
        <f ca="1">VLOOKUP(_xlfn.CONCAT($B14,$C14),BNA_Historique_prix!$D$1:$AI$302,MATCH(AF$8,BNA_Historique_prix!$D$4:$BZ$4,0),FALSE)</f>
        <v>300</v>
      </c>
      <c r="AG14">
        <f ca="1">VLOOKUP(_xlfn.CONCAT($B14,$C14),BNA_Historique_prix!$D$1:$AI$302,MATCH(AG$8,BNA_Historique_prix!$D$4:$BZ$4,0),FALSE)</f>
        <v>500</v>
      </c>
    </row>
    <row r="15" spans="2:33" x14ac:dyDescent="0.35">
      <c r="B15" t="s">
        <v>79</v>
      </c>
      <c r="C15" s="9" t="str">
        <f t="shared" si="0"/>
        <v>BNA_aout23!</v>
      </c>
      <c r="D15" t="s">
        <v>78</v>
      </c>
      <c r="E15">
        <f ca="1">VLOOKUP(_xlfn.CONCAT($B15,$C15),BNA_Historique_prix!$D$1:$AI$302,MATCH(E$8,BNA_Historique_prix!$D$4:$BZ$4,0),FALSE)</f>
        <v>1250</v>
      </c>
      <c r="F15">
        <f ca="1">VLOOKUP(_xlfn.CONCAT($B15,$C15),BNA_Historique_prix!$D$1:$AI$302,MATCH(F$8,BNA_Historique_prix!$D$4:$BZ$4,0),FALSE)</f>
        <v>3625</v>
      </c>
      <c r="G15" t="str">
        <f ca="1">VLOOKUP(_xlfn.CONCAT($B15,$C15),BNA_Historique_prix!$D$1:$AI$302,MATCH(G$8,BNA_Historique_prix!$D$4:$BZ$4,0),FALSE)</f>
        <v>MC</v>
      </c>
      <c r="H15">
        <f ca="1">VLOOKUP(_xlfn.CONCAT($B15,$C15),BNA_Historique_prix!$D$1:$AI$302,MATCH(H$8,BNA_Historique_prix!$D$4:$BZ$4,0),FALSE)</f>
        <v>500</v>
      </c>
      <c r="I15">
        <f ca="1">VLOOKUP(_xlfn.CONCAT($B15,$C15),BNA_Historique_prix!$D$1:$AI$302,MATCH(I$8,BNA_Historique_prix!$D$4:$BZ$4,0),FALSE)</f>
        <v>300</v>
      </c>
      <c r="J15">
        <f ca="1">VLOOKUP(_xlfn.CONCAT($B15,$C15),BNA_Historique_prix!$D$1:$AI$302,MATCH(J$8,BNA_Historique_prix!$D$4:$BZ$4,0),FALSE)</f>
        <v>5000</v>
      </c>
      <c r="K15" t="str">
        <f ca="1">VLOOKUP(_xlfn.CONCAT($B15,$C15),BNA_Historique_prix!$D$1:$AI$302,MATCH(K$8,BNA_Historique_prix!$D$4:$BZ$4,0),FALSE)</f>
        <v>MC</v>
      </c>
      <c r="L15" t="str">
        <f ca="1">VLOOKUP(_xlfn.CONCAT($B15,$C15),BNA_Historique_prix!$D$1:$AI$302,MATCH(L$8,BNA_Historique_prix!$D$4:$BZ$4,0),FALSE)</f>
        <v>MC</v>
      </c>
      <c r="M15">
        <f ca="1">VLOOKUP(_xlfn.CONCAT($B15,$C15),BNA_Historique_prix!$D$1:$AI$302,MATCH(M$8,BNA_Historique_prix!$D$4:$BZ$4,0),FALSE)</f>
        <v>2500</v>
      </c>
      <c r="N15" t="str">
        <f ca="1">VLOOKUP(_xlfn.CONCAT($B15,$C15),BNA_Historique_prix!$D$1:$AI$302,MATCH(N$8,BNA_Historique_prix!$D$4:$BZ$4,0),FALSE)</f>
        <v>MC</v>
      </c>
      <c r="O15" t="str">
        <f ca="1">VLOOKUP(_xlfn.CONCAT($B15,$C15),BNA_Historique_prix!$D$1:$AI$302,MATCH(O$8,BNA_Historique_prix!$D$4:$BZ$4,0),FALSE)</f>
        <v>MC</v>
      </c>
      <c r="P15" t="str">
        <f ca="1">VLOOKUP(_xlfn.CONCAT($B15,$C15),BNA_Historique_prix!$D$1:$AI$302,MATCH(P$8,BNA_Historique_prix!$D$4:$BZ$4,0),FALSE)</f>
        <v>MC</v>
      </c>
      <c r="Q15" t="str">
        <f ca="1">VLOOKUP(_xlfn.CONCAT($B15,$C15),BNA_Historique_prix!$D$1:$AI$302,MATCH(Q$8,BNA_Historique_prix!$D$4:$BZ$4,0),FALSE)</f>
        <v>MC</v>
      </c>
      <c r="R15" t="str">
        <f ca="1">VLOOKUP(_xlfn.CONCAT($B15,$C15),BNA_Historique_prix!$D$1:$AI$302,MATCH(R$8,BNA_Historique_prix!$D$4:$BZ$4,0),FALSE)</f>
        <v>MC</v>
      </c>
      <c r="S15">
        <f ca="1">VLOOKUP(_xlfn.CONCAT($B15,$C15),BNA_Historique_prix!$D$1:$AI$302,MATCH(S$8,BNA_Historique_prix!$D$4:$BZ$4,0),FALSE)</f>
        <v>7000</v>
      </c>
      <c r="T15">
        <f ca="1">VLOOKUP(_xlfn.CONCAT($B15,$C15),BNA_Historique_prix!$D$1:$AI$302,MATCH(T$8,BNA_Historique_prix!$D$4:$BZ$4,0),FALSE)</f>
        <v>6500</v>
      </c>
      <c r="U15" t="str">
        <f ca="1">VLOOKUP(_xlfn.CONCAT($B15,$C15),BNA_Historique_prix!$D$1:$AI$302,MATCH(U$8,BNA_Historique_prix!$D$4:$BZ$4,0),FALSE)</f>
        <v>MC</v>
      </c>
      <c r="V15">
        <f ca="1">VLOOKUP(_xlfn.CONCAT($B15,$C15),BNA_Historique_prix!$D$1:$AI$302,MATCH(V$8,BNA_Historique_prix!$D$4:$BZ$4,0),FALSE)</f>
        <v>150</v>
      </c>
      <c r="W15" t="str">
        <f ca="1">VLOOKUP(_xlfn.CONCAT($B15,$C15),BNA_Historique_prix!$D$1:$AI$302,MATCH(W$8,BNA_Historique_prix!$D$4:$BZ$4,0),FALSE)</f>
        <v>MC</v>
      </c>
      <c r="X15" t="str">
        <f ca="1">VLOOKUP(_xlfn.CONCAT($B15,$C15),BNA_Historique_prix!$D$1:$AI$302,MATCH(X$8,BNA_Historique_prix!$D$4:$BZ$4,0),FALSE)</f>
        <v>MC</v>
      </c>
      <c r="Y15" t="str">
        <f ca="1">VLOOKUP(_xlfn.CONCAT($B15,$C15),BNA_Historique_prix!$D$1:$AI$302,MATCH(Y$8,BNA_Historique_prix!$D$4:$BZ$4,0),FALSE)</f>
        <v>MC</v>
      </c>
      <c r="Z15">
        <f ca="1">VLOOKUP(_xlfn.CONCAT($B15,$C15),BNA_Historique_prix!$D$1:$AI$302,MATCH(Z$8,BNA_Historique_prix!$D$4:$BZ$4,0),FALSE)</f>
        <v>1750</v>
      </c>
      <c r="AA15">
        <f ca="1">VLOOKUP(_xlfn.CONCAT($B15,$C15),BNA_Historique_prix!$D$1:$AI$302,MATCH(AA$8,BNA_Historique_prix!$D$4:$BZ$4,0),FALSE)</f>
        <v>3000</v>
      </c>
      <c r="AB15">
        <f ca="1">VLOOKUP(_xlfn.CONCAT($B15,$C15),BNA_Historique_prix!$D$1:$AI$302,MATCH(AB$8,BNA_Historique_prix!$D$4:$BZ$4,0),FALSE)</f>
        <v>3250</v>
      </c>
      <c r="AC15">
        <f ca="1">VLOOKUP(_xlfn.CONCAT($B15,$C15),BNA_Historique_prix!$D$1:$AI$302,MATCH(AC$8,BNA_Historique_prix!$D$4:$BZ$4,0),FALSE)</f>
        <v>3500</v>
      </c>
      <c r="AD15">
        <f ca="1">VLOOKUP(_xlfn.CONCAT($B15,$C15),BNA_Historique_prix!$D$1:$AI$302,MATCH(AD$8,BNA_Historique_prix!$D$4:$BZ$4,0),FALSE)</f>
        <v>1750</v>
      </c>
      <c r="AE15">
        <f ca="1">VLOOKUP(_xlfn.CONCAT($B15,$C15),BNA_Historique_prix!$D$1:$AI$302,MATCH(AE$8,BNA_Historique_prix!$D$4:$BZ$4,0),FALSE)</f>
        <v>6000</v>
      </c>
      <c r="AF15">
        <f ca="1">VLOOKUP(_xlfn.CONCAT($B15,$C15),BNA_Historique_prix!$D$1:$AI$302,MATCH(AF$8,BNA_Historique_prix!$D$4:$BZ$4,0),FALSE)</f>
        <v>250</v>
      </c>
      <c r="AG15" t="str">
        <f ca="1">VLOOKUP(_xlfn.CONCAT($B15,$C15),BNA_Historique_prix!$D$1:$AI$302,MATCH(AG$8,BNA_Historique_prix!$D$4:$BZ$4,0),FALSE)</f>
        <v>MC</v>
      </c>
    </row>
    <row r="16" spans="2:33" x14ac:dyDescent="0.35">
      <c r="D16" t="s">
        <v>3189</v>
      </c>
    </row>
    <row r="17" spans="2:33" x14ac:dyDescent="0.35">
      <c r="B17" t="s">
        <v>82</v>
      </c>
      <c r="C17" s="9" t="str">
        <f t="shared" ref="C17:C23" si="1">$B$1</f>
        <v>BNA_aout23!</v>
      </c>
      <c r="D17" t="s">
        <v>80</v>
      </c>
      <c r="E17">
        <f ca="1">VLOOKUP(_xlfn.CONCAT($B17,$C17),BNA_Historique_prix!$D$1:$AI$302,MATCH(E$8,BNA_Historique_prix!$D$4:$BZ$4,0),FALSE)</f>
        <v>1200</v>
      </c>
      <c r="F17">
        <f ca="1">VLOOKUP(_xlfn.CONCAT($B17,$C17),BNA_Historique_prix!$D$1:$AI$302,MATCH(F$8,BNA_Historique_prix!$D$4:$BZ$4,0),FALSE)</f>
        <v>1200</v>
      </c>
      <c r="G17">
        <f ca="1">VLOOKUP(_xlfn.CONCAT($B17,$C17),BNA_Historique_prix!$D$1:$AI$302,MATCH(G$8,BNA_Historique_prix!$D$4:$BZ$4,0),FALSE)</f>
        <v>1500</v>
      </c>
      <c r="H17">
        <f ca="1">VLOOKUP(_xlfn.CONCAT($B17,$C17),BNA_Historique_prix!$D$1:$AI$302,MATCH(H$8,BNA_Historique_prix!$D$4:$BZ$4,0),FALSE)</f>
        <v>500</v>
      </c>
      <c r="I17">
        <f ca="1">VLOOKUP(_xlfn.CONCAT($B17,$C17),BNA_Historique_prix!$D$1:$AI$302,MATCH(I$8,BNA_Historique_prix!$D$4:$BZ$4,0),FALSE)</f>
        <v>350</v>
      </c>
      <c r="J17">
        <f ca="1">VLOOKUP(_xlfn.CONCAT($B17,$C17),BNA_Historique_prix!$D$1:$AI$302,MATCH(J$8,BNA_Historique_prix!$D$4:$BZ$4,0),FALSE)</f>
        <v>5000</v>
      </c>
      <c r="K17">
        <f ca="1">VLOOKUP(_xlfn.CONCAT($B17,$C17),BNA_Historique_prix!$D$1:$AI$302,MATCH(K$8,BNA_Historique_prix!$D$4:$BZ$4,0),FALSE)</f>
        <v>5000</v>
      </c>
      <c r="L17" t="str">
        <f ca="1">VLOOKUP(_xlfn.CONCAT($B17,$C17),BNA_Historique_prix!$D$1:$AI$302,MATCH(L$8,BNA_Historique_prix!$D$4:$BZ$4,0),FALSE)</f>
        <v>MC</v>
      </c>
      <c r="M17">
        <f ca="1">VLOOKUP(_xlfn.CONCAT($B17,$C17),BNA_Historique_prix!$D$1:$AI$302,MATCH(M$8,BNA_Historique_prix!$D$4:$BZ$4,0),FALSE)</f>
        <v>2250</v>
      </c>
      <c r="N17" t="str">
        <f ca="1">VLOOKUP(_xlfn.CONCAT($B17,$C17),BNA_Historique_prix!$D$1:$AI$302,MATCH(N$8,BNA_Historique_prix!$D$4:$BZ$4,0),FALSE)</f>
        <v>MC</v>
      </c>
      <c r="O17" t="str">
        <f ca="1">VLOOKUP(_xlfn.CONCAT($B17,$C17),BNA_Historique_prix!$D$1:$AI$302,MATCH(O$8,BNA_Historique_prix!$D$4:$BZ$4,0),FALSE)</f>
        <v>MC</v>
      </c>
      <c r="P17" t="str">
        <f ca="1">VLOOKUP(_xlfn.CONCAT($B17,$C17),BNA_Historique_prix!$D$1:$AI$302,MATCH(P$8,BNA_Historique_prix!$D$4:$BZ$4,0),FALSE)</f>
        <v>MC</v>
      </c>
      <c r="Q17" t="str">
        <f ca="1">VLOOKUP(_xlfn.CONCAT($B17,$C17),BNA_Historique_prix!$D$1:$AI$302,MATCH(Q$8,BNA_Historique_prix!$D$4:$BZ$4,0),FALSE)</f>
        <v>MC</v>
      </c>
      <c r="R17" t="str">
        <f ca="1">VLOOKUP(_xlfn.CONCAT($B17,$C17),BNA_Historique_prix!$D$1:$AI$302,MATCH(R$8,BNA_Historique_prix!$D$4:$BZ$4,0),FALSE)</f>
        <v>MC</v>
      </c>
      <c r="S17" t="str">
        <f ca="1">VLOOKUP(_xlfn.CONCAT($B17,$C17),BNA_Historique_prix!$D$1:$AI$302,MATCH(S$8,BNA_Historique_prix!$D$4:$BZ$4,0),FALSE)</f>
        <v>MC</v>
      </c>
      <c r="T17" t="str">
        <f ca="1">VLOOKUP(_xlfn.CONCAT($B17,$C17),BNA_Historique_prix!$D$1:$AI$302,MATCH(T$8,BNA_Historique_prix!$D$4:$BZ$4,0),FALSE)</f>
        <v>MC</v>
      </c>
      <c r="U17" t="str">
        <f ca="1">VLOOKUP(_xlfn.CONCAT($B17,$C17),BNA_Historique_prix!$D$1:$AI$302,MATCH(U$8,BNA_Historique_prix!$D$4:$BZ$4,0),FALSE)</f>
        <v>MC</v>
      </c>
      <c r="V17">
        <f ca="1">VLOOKUP(_xlfn.CONCAT($B17,$C17),BNA_Historique_prix!$D$1:$AI$302,MATCH(V$8,BNA_Historique_prix!$D$4:$BZ$4,0),FALSE)</f>
        <v>200</v>
      </c>
      <c r="W17" t="str">
        <f ca="1">VLOOKUP(_xlfn.CONCAT($B17,$C17),BNA_Historique_prix!$D$1:$AI$302,MATCH(W$8,BNA_Historique_prix!$D$4:$BZ$4,0),FALSE)</f>
        <v>MC</v>
      </c>
      <c r="X17" t="str">
        <f ca="1">VLOOKUP(_xlfn.CONCAT($B17,$C17),BNA_Historique_prix!$D$1:$AI$302,MATCH(X$8,BNA_Historique_prix!$D$4:$BZ$4,0),FALSE)</f>
        <v>MC</v>
      </c>
      <c r="Y17" t="str">
        <f ca="1">VLOOKUP(_xlfn.CONCAT($B17,$C17),BNA_Historique_prix!$D$1:$AI$302,MATCH(Y$8,BNA_Historique_prix!$D$4:$BZ$4,0),FALSE)</f>
        <v>MC</v>
      </c>
      <c r="Z17">
        <f ca="1">VLOOKUP(_xlfn.CONCAT($B17,$C17),BNA_Historique_prix!$D$1:$AI$302,MATCH(Z$8,BNA_Historique_prix!$D$4:$BZ$4,0),FALSE)</f>
        <v>6000</v>
      </c>
      <c r="AA17" t="str">
        <f ca="1">VLOOKUP(_xlfn.CONCAT($B17,$C17),BNA_Historique_prix!$D$1:$AI$302,MATCH(AA$8,BNA_Historique_prix!$D$4:$BZ$4,0),FALSE)</f>
        <v>MC</v>
      </c>
      <c r="AB17" t="str">
        <f ca="1">VLOOKUP(_xlfn.CONCAT($B17,$C17),BNA_Historique_prix!$D$1:$AI$302,MATCH(AB$8,BNA_Historique_prix!$D$4:$BZ$4,0),FALSE)</f>
        <v>MC</v>
      </c>
      <c r="AC17" t="str">
        <f ca="1">VLOOKUP(_xlfn.CONCAT($B17,$C17),BNA_Historique_prix!$D$1:$AI$302,MATCH(AC$8,BNA_Historique_prix!$D$4:$BZ$4,0),FALSE)</f>
        <v>MC</v>
      </c>
      <c r="AD17" t="str">
        <f ca="1">VLOOKUP(_xlfn.CONCAT($B17,$C17),BNA_Historique_prix!$D$1:$AI$302,MATCH(AD$8,BNA_Historique_prix!$D$4:$BZ$4,0),FALSE)</f>
        <v>MC</v>
      </c>
      <c r="AE17" t="str">
        <f ca="1">VLOOKUP(_xlfn.CONCAT($B17,$C17),BNA_Historique_prix!$D$1:$AI$302,MATCH(AE$8,BNA_Historique_prix!$D$4:$BZ$4,0),FALSE)</f>
        <v>MC</v>
      </c>
      <c r="AF17">
        <f ca="1">VLOOKUP(_xlfn.CONCAT($B17,$C17),BNA_Historique_prix!$D$1:$AI$302,MATCH(AF$8,BNA_Historique_prix!$D$4:$BZ$4,0),FALSE)</f>
        <v>300</v>
      </c>
      <c r="AG17" t="str">
        <f ca="1">VLOOKUP(_xlfn.CONCAT($B17,$C17),BNA_Historique_prix!$D$1:$AI$302,MATCH(AG$8,BNA_Historique_prix!$D$4:$BZ$4,0),FALSE)</f>
        <v>MC</v>
      </c>
    </row>
    <row r="18" spans="2:33" x14ac:dyDescent="0.35">
      <c r="B18" t="s">
        <v>84</v>
      </c>
      <c r="C18" s="9" t="str">
        <f t="shared" si="1"/>
        <v>BNA_aout23!</v>
      </c>
      <c r="D18" t="s">
        <v>83</v>
      </c>
      <c r="E18">
        <f ca="1">VLOOKUP(_xlfn.CONCAT($B18,$C18),BNA_Historique_prix!$D$1:$AI$302,MATCH(E$8,BNA_Historique_prix!$D$4:$BZ$4,0),FALSE)</f>
        <v>950</v>
      </c>
      <c r="F18" t="str">
        <f ca="1">VLOOKUP(_xlfn.CONCAT($B18,$C18),BNA_Historique_prix!$D$1:$AI$302,MATCH(F$8,BNA_Historique_prix!$D$4:$BZ$4,0),FALSE)</f>
        <v>MC</v>
      </c>
      <c r="G18" t="str">
        <f ca="1">VLOOKUP(_xlfn.CONCAT($B18,$C18),BNA_Historique_prix!$D$1:$AI$302,MATCH(G$8,BNA_Historique_prix!$D$4:$BZ$4,0),FALSE)</f>
        <v>MC</v>
      </c>
      <c r="H18" t="str">
        <f ca="1">VLOOKUP(_xlfn.CONCAT($B18,$C18),BNA_Historique_prix!$D$1:$AI$302,MATCH(H$8,BNA_Historique_prix!$D$4:$BZ$4,0),FALSE)</f>
        <v>MC</v>
      </c>
      <c r="I18">
        <f ca="1">VLOOKUP(_xlfn.CONCAT($B18,$C18),BNA_Historique_prix!$D$1:$AI$302,MATCH(I$8,BNA_Historique_prix!$D$4:$BZ$4,0),FALSE)</f>
        <v>300</v>
      </c>
      <c r="J18">
        <f ca="1">VLOOKUP(_xlfn.CONCAT($B18,$C18),BNA_Historique_prix!$D$1:$AI$302,MATCH(J$8,BNA_Historique_prix!$D$4:$BZ$4,0),FALSE)</f>
        <v>3750</v>
      </c>
      <c r="K18" t="str">
        <f ca="1">VLOOKUP(_xlfn.CONCAT($B18,$C18),BNA_Historique_prix!$D$1:$AI$302,MATCH(K$8,BNA_Historique_prix!$D$4:$BZ$4,0),FALSE)</f>
        <v>MC</v>
      </c>
      <c r="L18">
        <f ca="1">VLOOKUP(_xlfn.CONCAT($B18,$C18),BNA_Historique_prix!$D$1:$AI$302,MATCH(L$8,BNA_Historique_prix!$D$4:$BZ$4,0),FALSE)</f>
        <v>1000</v>
      </c>
      <c r="M18" t="str">
        <f ca="1">VLOOKUP(_xlfn.CONCAT($B18,$C18),BNA_Historique_prix!$D$1:$AI$302,MATCH(M$8,BNA_Historique_prix!$D$4:$BZ$4,0),FALSE)</f>
        <v>MC</v>
      </c>
      <c r="N18">
        <f ca="1">VLOOKUP(_xlfn.CONCAT($B18,$C18),BNA_Historique_prix!$D$1:$AI$302,MATCH(N$8,BNA_Historique_prix!$D$4:$BZ$4,0),FALSE)</f>
        <v>6000</v>
      </c>
      <c r="O18" t="str">
        <f ca="1">VLOOKUP(_xlfn.CONCAT($B18,$C18),BNA_Historique_prix!$D$1:$AI$302,MATCH(O$8,BNA_Historique_prix!$D$4:$BZ$4,0),FALSE)</f>
        <v>MC</v>
      </c>
      <c r="P18" t="str">
        <f ca="1">VLOOKUP(_xlfn.CONCAT($B18,$C18),BNA_Historique_prix!$D$1:$AI$302,MATCH(P$8,BNA_Historique_prix!$D$4:$BZ$4,0),FALSE)</f>
        <v>MC</v>
      </c>
      <c r="Q18" t="str">
        <f ca="1">VLOOKUP(_xlfn.CONCAT($B18,$C18),BNA_Historique_prix!$D$1:$AI$302,MATCH(Q$8,BNA_Historique_prix!$D$4:$BZ$4,0),FALSE)</f>
        <v>MC</v>
      </c>
      <c r="R18" t="str">
        <f ca="1">VLOOKUP(_xlfn.CONCAT($B18,$C18),BNA_Historique_prix!$D$1:$AI$302,MATCH(R$8,BNA_Historique_prix!$D$4:$BZ$4,0),FALSE)</f>
        <v>MC</v>
      </c>
      <c r="S18" t="str">
        <f ca="1">VLOOKUP(_xlfn.CONCAT($B18,$C18),BNA_Historique_prix!$D$1:$AI$302,MATCH(S$8,BNA_Historique_prix!$D$4:$BZ$4,0),FALSE)</f>
        <v>MC</v>
      </c>
      <c r="T18" t="str">
        <f ca="1">VLOOKUP(_xlfn.CONCAT($B18,$C18),BNA_Historique_prix!$D$1:$AI$302,MATCH(T$8,BNA_Historique_prix!$D$4:$BZ$4,0),FALSE)</f>
        <v>MC</v>
      </c>
      <c r="U18">
        <f ca="1">VLOOKUP(_xlfn.CONCAT($B18,$C18),BNA_Historique_prix!$D$1:$AI$302,MATCH(U$8,BNA_Historique_prix!$D$4:$BZ$4,0),FALSE)</f>
        <v>300</v>
      </c>
      <c r="V18">
        <f ca="1">VLOOKUP(_xlfn.CONCAT($B18,$C18),BNA_Historique_prix!$D$1:$AI$302,MATCH(V$8,BNA_Historique_prix!$D$4:$BZ$4,0),FALSE)</f>
        <v>150</v>
      </c>
      <c r="W18" t="str">
        <f ca="1">VLOOKUP(_xlfn.CONCAT($B18,$C18),BNA_Historique_prix!$D$1:$AI$302,MATCH(W$8,BNA_Historique_prix!$D$4:$BZ$4,0),FALSE)</f>
        <v>MC</v>
      </c>
      <c r="X18">
        <f ca="1">VLOOKUP(_xlfn.CONCAT($B18,$C18),BNA_Historique_prix!$D$1:$AI$302,MATCH(X$8,BNA_Historique_prix!$D$4:$BZ$4,0),FALSE)</f>
        <v>1500</v>
      </c>
      <c r="Y18" t="str">
        <f ca="1">VLOOKUP(_xlfn.CONCAT($B18,$C18),BNA_Historique_prix!$D$1:$AI$302,MATCH(Y$8,BNA_Historique_prix!$D$4:$BZ$4,0),FALSE)</f>
        <v>MC</v>
      </c>
      <c r="Z18">
        <f ca="1">VLOOKUP(_xlfn.CONCAT($B18,$C18),BNA_Historique_prix!$D$1:$AI$302,MATCH(Z$8,BNA_Historique_prix!$D$4:$BZ$4,0),FALSE)</f>
        <v>4000</v>
      </c>
      <c r="AA18">
        <f ca="1">VLOOKUP(_xlfn.CONCAT($B18,$C18),BNA_Historique_prix!$D$1:$AI$302,MATCH(AA$8,BNA_Historique_prix!$D$4:$BZ$4,0),FALSE)</f>
        <v>2750</v>
      </c>
      <c r="AB18" t="str">
        <f ca="1">VLOOKUP(_xlfn.CONCAT($B18,$C18),BNA_Historique_prix!$D$1:$AI$302,MATCH(AB$8,BNA_Historique_prix!$D$4:$BZ$4,0),FALSE)</f>
        <v>MC</v>
      </c>
      <c r="AC18" t="str">
        <f ca="1">VLOOKUP(_xlfn.CONCAT($B18,$C18),BNA_Historique_prix!$D$1:$AI$302,MATCH(AC$8,BNA_Historique_prix!$D$4:$BZ$4,0),FALSE)</f>
        <v>MC</v>
      </c>
      <c r="AD18">
        <f ca="1">VLOOKUP(_xlfn.CONCAT($B18,$C18),BNA_Historique_prix!$D$1:$AI$302,MATCH(AD$8,BNA_Historique_prix!$D$4:$BZ$4,0),FALSE)</f>
        <v>1500</v>
      </c>
      <c r="AE18">
        <f ca="1">VLOOKUP(_xlfn.CONCAT($B18,$C18),BNA_Historique_prix!$D$1:$AI$302,MATCH(AE$8,BNA_Historique_prix!$D$4:$BZ$4,0),FALSE)</f>
        <v>4500</v>
      </c>
      <c r="AF18">
        <f ca="1">VLOOKUP(_xlfn.CONCAT($B18,$C18),BNA_Historique_prix!$D$1:$AI$302,MATCH(AF$8,BNA_Historique_prix!$D$4:$BZ$4,0),FALSE)</f>
        <v>200</v>
      </c>
      <c r="AG18" t="str">
        <f ca="1">VLOOKUP(_xlfn.CONCAT($B18,$C18),BNA_Historique_prix!$D$1:$AI$302,MATCH(AG$8,BNA_Historique_prix!$D$4:$BZ$4,0),FALSE)</f>
        <v>MC</v>
      </c>
    </row>
    <row r="19" spans="2:33" x14ac:dyDescent="0.35">
      <c r="B19" t="s">
        <v>86</v>
      </c>
      <c r="C19" s="9" t="str">
        <f t="shared" si="1"/>
        <v>BNA_aout23!</v>
      </c>
      <c r="D19" t="s">
        <v>85</v>
      </c>
      <c r="E19" t="str">
        <f ca="1">VLOOKUP(_xlfn.CONCAT($B19,$C19),BNA_Historique_prix!$D$1:$AI$302,MATCH(E$8,BNA_Historique_prix!$D$4:$BZ$4,0),FALSE)</f>
        <v>MC</v>
      </c>
      <c r="F19" t="str">
        <f ca="1">VLOOKUP(_xlfn.CONCAT($B19,$C19),BNA_Historique_prix!$D$1:$AI$302,MATCH(F$8,BNA_Historique_prix!$D$4:$BZ$4,0),FALSE)</f>
        <v>MC</v>
      </c>
      <c r="G19" t="str">
        <f ca="1">VLOOKUP(_xlfn.CONCAT($B19,$C19),BNA_Historique_prix!$D$1:$AI$302,MATCH(G$8,BNA_Historique_prix!$D$4:$BZ$4,0),FALSE)</f>
        <v>MC</v>
      </c>
      <c r="H19">
        <f ca="1">VLOOKUP(_xlfn.CONCAT($B19,$C19),BNA_Historique_prix!$D$1:$AI$302,MATCH(H$8,BNA_Historique_prix!$D$4:$BZ$4,0),FALSE)</f>
        <v>300</v>
      </c>
      <c r="I19">
        <f ca="1">VLOOKUP(_xlfn.CONCAT($B19,$C19),BNA_Historique_prix!$D$1:$AI$302,MATCH(I$8,BNA_Historique_prix!$D$4:$BZ$4,0),FALSE)</f>
        <v>250</v>
      </c>
      <c r="J19">
        <f ca="1">VLOOKUP(_xlfn.CONCAT($B19,$C19),BNA_Historique_prix!$D$1:$AI$302,MATCH(J$8,BNA_Historique_prix!$D$4:$BZ$4,0),FALSE)</f>
        <v>6000</v>
      </c>
      <c r="K19">
        <f ca="1">VLOOKUP(_xlfn.CONCAT($B19,$C19),BNA_Historique_prix!$D$1:$AI$302,MATCH(K$8,BNA_Historique_prix!$D$4:$BZ$4,0),FALSE)</f>
        <v>7500</v>
      </c>
      <c r="L19" t="str">
        <f ca="1">VLOOKUP(_xlfn.CONCAT($B19,$C19),BNA_Historique_prix!$D$1:$AI$302,MATCH(L$8,BNA_Historique_prix!$D$4:$BZ$4,0),FALSE)</f>
        <v>MC</v>
      </c>
      <c r="M19" t="str">
        <f ca="1">VLOOKUP(_xlfn.CONCAT($B19,$C19),BNA_Historique_prix!$D$1:$AI$302,MATCH(M$8,BNA_Historique_prix!$D$4:$BZ$4,0),FALSE)</f>
        <v>MC</v>
      </c>
      <c r="N19" t="str">
        <f ca="1">VLOOKUP(_xlfn.CONCAT($B19,$C19),BNA_Historique_prix!$D$1:$AI$302,MATCH(N$8,BNA_Historique_prix!$D$4:$BZ$4,0),FALSE)</f>
        <v>MC</v>
      </c>
      <c r="O19">
        <f ca="1">VLOOKUP(_xlfn.CONCAT($B19,$C19),BNA_Historique_prix!$D$1:$AI$302,MATCH(O$8,BNA_Historique_prix!$D$4:$BZ$4,0),FALSE)</f>
        <v>100</v>
      </c>
      <c r="P19" t="str">
        <f ca="1">VLOOKUP(_xlfn.CONCAT($B19,$C19),BNA_Historique_prix!$D$1:$AI$302,MATCH(P$8,BNA_Historique_prix!$D$4:$BZ$4,0),FALSE)</f>
        <v>MC</v>
      </c>
      <c r="Q19" t="str">
        <f ca="1">VLOOKUP(_xlfn.CONCAT($B19,$C19),BNA_Historique_prix!$D$1:$AI$302,MATCH(Q$8,BNA_Historique_prix!$D$4:$BZ$4,0),FALSE)</f>
        <v>MC</v>
      </c>
      <c r="R19" t="str">
        <f ca="1">VLOOKUP(_xlfn.CONCAT($B19,$C19),BNA_Historique_prix!$D$1:$AI$302,MATCH(R$8,BNA_Historique_prix!$D$4:$BZ$4,0),FALSE)</f>
        <v>MC</v>
      </c>
      <c r="S19">
        <f ca="1">VLOOKUP(_xlfn.CONCAT($B19,$C19),BNA_Historique_prix!$D$1:$AI$302,MATCH(S$8,BNA_Historique_prix!$D$4:$BZ$4,0),FALSE)</f>
        <v>1200</v>
      </c>
      <c r="T19">
        <f ca="1">VLOOKUP(_xlfn.CONCAT($B19,$C19),BNA_Historique_prix!$D$1:$AI$302,MATCH(T$8,BNA_Historique_prix!$D$4:$BZ$4,0),FALSE)</f>
        <v>600</v>
      </c>
      <c r="U19" t="str">
        <f ca="1">VLOOKUP(_xlfn.CONCAT($B19,$C19),BNA_Historique_prix!$D$1:$AI$302,MATCH(U$8,BNA_Historique_prix!$D$4:$BZ$4,0),FALSE)</f>
        <v>MC</v>
      </c>
      <c r="V19" t="str">
        <f ca="1">VLOOKUP(_xlfn.CONCAT($B19,$C19),BNA_Historique_prix!$D$1:$AI$302,MATCH(V$8,BNA_Historique_prix!$D$4:$BZ$4,0),FALSE)</f>
        <v>MC</v>
      </c>
      <c r="W19" t="str">
        <f ca="1">VLOOKUP(_xlfn.CONCAT($B19,$C19),BNA_Historique_prix!$D$1:$AI$302,MATCH(W$8,BNA_Historique_prix!$D$4:$BZ$4,0),FALSE)</f>
        <v>MC</v>
      </c>
      <c r="X19" t="str">
        <f ca="1">VLOOKUP(_xlfn.CONCAT($B19,$C19),BNA_Historique_prix!$D$1:$AI$302,MATCH(X$8,BNA_Historique_prix!$D$4:$BZ$4,0),FALSE)</f>
        <v>MC</v>
      </c>
      <c r="Y19" t="str">
        <f ca="1">VLOOKUP(_xlfn.CONCAT($B19,$C19),BNA_Historique_prix!$D$1:$AI$302,MATCH(Y$8,BNA_Historique_prix!$D$4:$BZ$4,0),FALSE)</f>
        <v>MC</v>
      </c>
      <c r="Z19">
        <f ca="1">VLOOKUP(_xlfn.CONCAT($B19,$C19),BNA_Historique_prix!$D$1:$AI$302,MATCH(Z$8,BNA_Historique_prix!$D$4:$BZ$4,0),FALSE)</f>
        <v>2000</v>
      </c>
      <c r="AA19" t="str">
        <f ca="1">VLOOKUP(_xlfn.CONCAT($B19,$C19),BNA_Historique_prix!$D$1:$AI$302,MATCH(AA$8,BNA_Historique_prix!$D$4:$BZ$4,0),FALSE)</f>
        <v>MC</v>
      </c>
      <c r="AB19" t="str">
        <f ca="1">VLOOKUP(_xlfn.CONCAT($B19,$C19),BNA_Historique_prix!$D$1:$AI$302,MATCH(AB$8,BNA_Historique_prix!$D$4:$BZ$4,0),FALSE)</f>
        <v>MC</v>
      </c>
      <c r="AC19" t="str">
        <f ca="1">VLOOKUP(_xlfn.CONCAT($B19,$C19),BNA_Historique_prix!$D$1:$AI$302,MATCH(AC$8,BNA_Historique_prix!$D$4:$BZ$4,0),FALSE)</f>
        <v>MC</v>
      </c>
      <c r="AD19">
        <f ca="1">VLOOKUP(_xlfn.CONCAT($B19,$C19),BNA_Historique_prix!$D$1:$AI$302,MATCH(AD$8,BNA_Historique_prix!$D$4:$BZ$4,0),FALSE)</f>
        <v>2000</v>
      </c>
      <c r="AE19" t="str">
        <f ca="1">VLOOKUP(_xlfn.CONCAT($B19,$C19),BNA_Historique_prix!$D$1:$AI$302,MATCH(AE$8,BNA_Historique_prix!$D$4:$BZ$4,0),FALSE)</f>
        <v>MC</v>
      </c>
      <c r="AF19">
        <f ca="1">VLOOKUP(_xlfn.CONCAT($B19,$C19),BNA_Historique_prix!$D$1:$AI$302,MATCH(AF$8,BNA_Historique_prix!$D$4:$BZ$4,0),FALSE)</f>
        <v>300</v>
      </c>
      <c r="AG19" t="str">
        <f ca="1">VLOOKUP(_xlfn.CONCAT($B19,$C19),BNA_Historique_prix!$D$1:$AI$302,MATCH(AG$8,BNA_Historique_prix!$D$4:$BZ$4,0),FALSE)</f>
        <v>MC</v>
      </c>
    </row>
    <row r="20" spans="2:33" x14ac:dyDescent="0.35">
      <c r="B20" t="s">
        <v>88</v>
      </c>
      <c r="C20" s="9" t="str">
        <f t="shared" si="1"/>
        <v>BNA_aout23!</v>
      </c>
      <c r="D20" t="s">
        <v>87</v>
      </c>
      <c r="E20">
        <f ca="1">VLOOKUP(_xlfn.CONCAT($B20,$C20),BNA_Historique_prix!$D$1:$AI$302,MATCH(E$8,BNA_Historique_prix!$D$4:$BZ$4,0),FALSE)</f>
        <v>1100</v>
      </c>
      <c r="F20">
        <f ca="1">VLOOKUP(_xlfn.CONCAT($B20,$C20),BNA_Historique_prix!$D$1:$AI$302,MATCH(F$8,BNA_Historique_prix!$D$4:$BZ$4,0),FALSE)</f>
        <v>2250</v>
      </c>
      <c r="G20">
        <f ca="1">VLOOKUP(_xlfn.CONCAT($B20,$C20),BNA_Historique_prix!$D$1:$AI$302,MATCH(G$8,BNA_Historique_prix!$D$4:$BZ$4,0),FALSE)</f>
        <v>3000</v>
      </c>
      <c r="H20">
        <f ca="1">VLOOKUP(_xlfn.CONCAT($B20,$C20),BNA_Historique_prix!$D$1:$AI$302,MATCH(H$8,BNA_Historique_prix!$D$4:$BZ$4,0),FALSE)</f>
        <v>500</v>
      </c>
      <c r="I20">
        <f ca="1">VLOOKUP(_xlfn.CONCAT($B20,$C20),BNA_Historique_prix!$D$1:$AI$302,MATCH(I$8,BNA_Historique_prix!$D$4:$BZ$4,0),FALSE)</f>
        <v>350</v>
      </c>
      <c r="J20">
        <f ca="1">VLOOKUP(_xlfn.CONCAT($B20,$C20),BNA_Historique_prix!$D$1:$AI$302,MATCH(J$8,BNA_Historique_prix!$D$4:$BZ$4,0),FALSE)</f>
        <v>5000</v>
      </c>
      <c r="K20">
        <f ca="1">VLOOKUP(_xlfn.CONCAT($B20,$C20),BNA_Historique_prix!$D$1:$AI$302,MATCH(K$8,BNA_Historique_prix!$D$4:$BZ$4,0),FALSE)</f>
        <v>27500</v>
      </c>
      <c r="L20">
        <f ca="1">VLOOKUP(_xlfn.CONCAT($B20,$C20),BNA_Historique_prix!$D$1:$AI$302,MATCH(L$8,BNA_Historique_prix!$D$4:$BZ$4,0),FALSE)</f>
        <v>1275</v>
      </c>
      <c r="M20">
        <f ca="1">VLOOKUP(_xlfn.CONCAT($B20,$C20),BNA_Historique_prix!$D$1:$AI$302,MATCH(M$8,BNA_Historique_prix!$D$4:$BZ$4,0),FALSE)</f>
        <v>2000</v>
      </c>
      <c r="N20">
        <f ca="1">VLOOKUP(_xlfn.CONCAT($B20,$C20),BNA_Historique_prix!$D$1:$AI$302,MATCH(N$8,BNA_Historique_prix!$D$4:$BZ$4,0),FALSE)</f>
        <v>6000</v>
      </c>
      <c r="O20">
        <f ca="1">VLOOKUP(_xlfn.CONCAT($B20,$C20),BNA_Historique_prix!$D$1:$AI$302,MATCH(O$8,BNA_Historique_prix!$D$4:$BZ$4,0),FALSE)</f>
        <v>100</v>
      </c>
      <c r="P20" t="str">
        <f ca="1">VLOOKUP(_xlfn.CONCAT($B20,$C20),BNA_Historique_prix!$D$1:$AI$302,MATCH(P$8,BNA_Historique_prix!$D$4:$BZ$4,0),FALSE)</f>
        <v>MC</v>
      </c>
      <c r="Q20">
        <f ca="1">VLOOKUP(_xlfn.CONCAT($B20,$C20),BNA_Historique_prix!$D$1:$AI$302,MATCH(Q$8,BNA_Historique_prix!$D$4:$BZ$4,0),FALSE)</f>
        <v>23500</v>
      </c>
      <c r="R20">
        <f ca="1">VLOOKUP(_xlfn.CONCAT($B20,$C20),BNA_Historique_prix!$D$1:$AI$302,MATCH(R$8,BNA_Historique_prix!$D$4:$BZ$4,0),FALSE)</f>
        <v>30000</v>
      </c>
      <c r="S20">
        <f ca="1">VLOOKUP(_xlfn.CONCAT($B20,$C20),BNA_Historique_prix!$D$1:$AI$302,MATCH(S$8,BNA_Historique_prix!$D$4:$BZ$4,0),FALSE)</f>
        <v>6500</v>
      </c>
      <c r="T20">
        <f ca="1">VLOOKUP(_xlfn.CONCAT($B20,$C20),BNA_Historique_prix!$D$1:$AI$302,MATCH(T$8,BNA_Historique_prix!$D$4:$BZ$4,0),FALSE)</f>
        <v>4500</v>
      </c>
      <c r="U20">
        <f ca="1">VLOOKUP(_xlfn.CONCAT($B20,$C20),BNA_Historique_prix!$D$1:$AI$302,MATCH(U$8,BNA_Historique_prix!$D$4:$BZ$4,0),FALSE)</f>
        <v>775</v>
      </c>
      <c r="V20">
        <f ca="1">VLOOKUP(_xlfn.CONCAT($B20,$C20),BNA_Historique_prix!$D$1:$AI$302,MATCH(V$8,BNA_Historique_prix!$D$4:$BZ$4,0),FALSE)</f>
        <v>175</v>
      </c>
      <c r="W20">
        <f ca="1">VLOOKUP(_xlfn.CONCAT($B20,$C20),BNA_Historique_prix!$D$1:$AI$302,MATCH(W$8,BNA_Historique_prix!$D$4:$BZ$4,0),FALSE)</f>
        <v>500</v>
      </c>
      <c r="X20">
        <f ca="1">VLOOKUP(_xlfn.CONCAT($B20,$C20),BNA_Historique_prix!$D$1:$AI$302,MATCH(X$8,BNA_Historique_prix!$D$4:$BZ$4,0),FALSE)</f>
        <v>750</v>
      </c>
      <c r="Y20">
        <f ca="1">VLOOKUP(_xlfn.CONCAT($B20,$C20),BNA_Historique_prix!$D$1:$AI$302,MATCH(Y$8,BNA_Historique_prix!$D$4:$BZ$4,0),FALSE)</f>
        <v>1300</v>
      </c>
      <c r="Z20">
        <f ca="1">VLOOKUP(_xlfn.CONCAT($B20,$C20),BNA_Historique_prix!$D$1:$AI$302,MATCH(Z$8,BNA_Historique_prix!$D$4:$BZ$4,0),FALSE)</f>
        <v>1750</v>
      </c>
      <c r="AA20">
        <f ca="1">VLOOKUP(_xlfn.CONCAT($B20,$C20),BNA_Historique_prix!$D$1:$AI$302,MATCH(AA$8,BNA_Historique_prix!$D$4:$BZ$4,0),FALSE)</f>
        <v>3000</v>
      </c>
      <c r="AB20">
        <f ca="1">VLOOKUP(_xlfn.CONCAT($B20,$C20),BNA_Historique_prix!$D$1:$AI$302,MATCH(AB$8,BNA_Historique_prix!$D$4:$BZ$4,0),FALSE)</f>
        <v>2000</v>
      </c>
      <c r="AC20">
        <f ca="1">VLOOKUP(_xlfn.CONCAT($B20,$C20),BNA_Historique_prix!$D$1:$AI$302,MATCH(AC$8,BNA_Historique_prix!$D$4:$BZ$4,0),FALSE)</f>
        <v>2500</v>
      </c>
      <c r="AD20">
        <f ca="1">VLOOKUP(_xlfn.CONCAT($B20,$C20),BNA_Historique_prix!$D$1:$AI$302,MATCH(AD$8,BNA_Historique_prix!$D$4:$BZ$4,0),FALSE)</f>
        <v>1200</v>
      </c>
      <c r="AE20">
        <f ca="1">VLOOKUP(_xlfn.CONCAT($B20,$C20),BNA_Historique_prix!$D$1:$AI$302,MATCH(AE$8,BNA_Historique_prix!$D$4:$BZ$4,0),FALSE)</f>
        <v>3000</v>
      </c>
      <c r="AF20">
        <f ca="1">VLOOKUP(_xlfn.CONCAT($B20,$C20),BNA_Historique_prix!$D$1:$AI$302,MATCH(AF$8,BNA_Historique_prix!$D$4:$BZ$4,0),FALSE)</f>
        <v>300</v>
      </c>
      <c r="AG20">
        <f ca="1">VLOOKUP(_xlfn.CONCAT($B20,$C20),BNA_Historique_prix!$D$1:$AI$302,MATCH(AG$8,BNA_Historique_prix!$D$4:$BZ$4,0),FALSE)</f>
        <v>500</v>
      </c>
    </row>
    <row r="21" spans="2:33" x14ac:dyDescent="0.35">
      <c r="B21" t="s">
        <v>90</v>
      </c>
      <c r="C21" s="9" t="str">
        <f t="shared" si="1"/>
        <v>BNA_aout23!</v>
      </c>
      <c r="D21" t="s">
        <v>89</v>
      </c>
      <c r="E21">
        <f ca="1">VLOOKUP(_xlfn.CONCAT($B21,$C21),BNA_Historique_prix!$D$1:$AI$302,MATCH(E$8,BNA_Historique_prix!$D$4:$BZ$4,0),FALSE)</f>
        <v>1250</v>
      </c>
      <c r="F21" t="str">
        <f ca="1">VLOOKUP(_xlfn.CONCAT($B21,$C21),BNA_Historique_prix!$D$1:$AI$302,MATCH(F$8,BNA_Historique_prix!$D$4:$BZ$4,0),FALSE)</f>
        <v>MC</v>
      </c>
      <c r="G21" t="str">
        <f ca="1">VLOOKUP(_xlfn.CONCAT($B21,$C21),BNA_Historique_prix!$D$1:$AI$302,MATCH(G$8,BNA_Historique_prix!$D$4:$BZ$4,0),FALSE)</f>
        <v>MC</v>
      </c>
      <c r="H21" t="str">
        <f ca="1">VLOOKUP(_xlfn.CONCAT($B21,$C21),BNA_Historique_prix!$D$1:$AI$302,MATCH(H$8,BNA_Historique_prix!$D$4:$BZ$4,0),FALSE)</f>
        <v>MC</v>
      </c>
      <c r="I21">
        <f ca="1">VLOOKUP(_xlfn.CONCAT($B21,$C21),BNA_Historique_prix!$D$1:$AI$302,MATCH(I$8,BNA_Historique_prix!$D$4:$BZ$4,0),FALSE)</f>
        <v>500</v>
      </c>
      <c r="J21" t="str">
        <f ca="1">VLOOKUP(_xlfn.CONCAT($B21,$C21),BNA_Historique_prix!$D$1:$AI$302,MATCH(J$8,BNA_Historique_prix!$D$4:$BZ$4,0),FALSE)</f>
        <v>MC</v>
      </c>
      <c r="K21" t="str">
        <f ca="1">VLOOKUP(_xlfn.CONCAT($B21,$C21),BNA_Historique_prix!$D$1:$AI$302,MATCH(K$8,BNA_Historique_prix!$D$4:$BZ$4,0),FALSE)</f>
        <v>MC</v>
      </c>
      <c r="L21" t="str">
        <f ca="1">VLOOKUP(_xlfn.CONCAT($B21,$C21),BNA_Historique_prix!$D$1:$AI$302,MATCH(L$8,BNA_Historique_prix!$D$4:$BZ$4,0),FALSE)</f>
        <v>MC</v>
      </c>
      <c r="M21" t="str">
        <f ca="1">VLOOKUP(_xlfn.CONCAT($B21,$C21),BNA_Historique_prix!$D$1:$AI$302,MATCH(M$8,BNA_Historique_prix!$D$4:$BZ$4,0),FALSE)</f>
        <v>MC</v>
      </c>
      <c r="N21" t="str">
        <f ca="1">VLOOKUP(_xlfn.CONCAT($B21,$C21),BNA_Historique_prix!$D$1:$AI$302,MATCH(N$8,BNA_Historique_prix!$D$4:$BZ$4,0),FALSE)</f>
        <v>MC</v>
      </c>
      <c r="O21" t="str">
        <f ca="1">VLOOKUP(_xlfn.CONCAT($B21,$C21),BNA_Historique_prix!$D$1:$AI$302,MATCH(O$8,BNA_Historique_prix!$D$4:$BZ$4,0),FALSE)</f>
        <v>MC</v>
      </c>
      <c r="P21" t="str">
        <f ca="1">VLOOKUP(_xlfn.CONCAT($B21,$C21),BNA_Historique_prix!$D$1:$AI$302,MATCH(P$8,BNA_Historique_prix!$D$4:$BZ$4,0),FALSE)</f>
        <v>MC</v>
      </c>
      <c r="Q21" t="str">
        <f ca="1">VLOOKUP(_xlfn.CONCAT($B21,$C21),BNA_Historique_prix!$D$1:$AI$302,MATCH(Q$8,BNA_Historique_prix!$D$4:$BZ$4,0),FALSE)</f>
        <v>MC</v>
      </c>
      <c r="R21" t="str">
        <f ca="1">VLOOKUP(_xlfn.CONCAT($B21,$C21),BNA_Historique_prix!$D$1:$AI$302,MATCH(R$8,BNA_Historique_prix!$D$4:$BZ$4,0),FALSE)</f>
        <v>MC</v>
      </c>
      <c r="S21" t="str">
        <f ca="1">VLOOKUP(_xlfn.CONCAT($B21,$C21),BNA_Historique_prix!$D$1:$AI$302,MATCH(S$8,BNA_Historique_prix!$D$4:$BZ$4,0),FALSE)</f>
        <v>MC</v>
      </c>
      <c r="T21" t="str">
        <f ca="1">VLOOKUP(_xlfn.CONCAT($B21,$C21),BNA_Historique_prix!$D$1:$AI$302,MATCH(T$8,BNA_Historique_prix!$D$4:$BZ$4,0),FALSE)</f>
        <v>MC</v>
      </c>
      <c r="U21" t="str">
        <f ca="1">VLOOKUP(_xlfn.CONCAT($B21,$C21),BNA_Historique_prix!$D$1:$AI$302,MATCH(U$8,BNA_Historique_prix!$D$4:$BZ$4,0),FALSE)</f>
        <v>MC</v>
      </c>
      <c r="V21">
        <f ca="1">VLOOKUP(_xlfn.CONCAT($B21,$C21),BNA_Historique_prix!$D$1:$AI$302,MATCH(V$8,BNA_Historique_prix!$D$4:$BZ$4,0),FALSE)</f>
        <v>150</v>
      </c>
      <c r="W21" t="str">
        <f ca="1">VLOOKUP(_xlfn.CONCAT($B21,$C21),BNA_Historique_prix!$D$1:$AI$302,MATCH(W$8,BNA_Historique_prix!$D$4:$BZ$4,0),FALSE)</f>
        <v>MC</v>
      </c>
      <c r="X21" t="str">
        <f ca="1">VLOOKUP(_xlfn.CONCAT($B21,$C21),BNA_Historique_prix!$D$1:$AI$302,MATCH(X$8,BNA_Historique_prix!$D$4:$BZ$4,0),FALSE)</f>
        <v>MC</v>
      </c>
      <c r="Y21" t="str">
        <f ca="1">VLOOKUP(_xlfn.CONCAT($B21,$C21),BNA_Historique_prix!$D$1:$AI$302,MATCH(Y$8,BNA_Historique_prix!$D$4:$BZ$4,0),FALSE)</f>
        <v>MC</v>
      </c>
      <c r="Z21">
        <f ca="1">VLOOKUP(_xlfn.CONCAT($B21,$C21),BNA_Historique_prix!$D$1:$AI$302,MATCH(Z$8,BNA_Historique_prix!$D$4:$BZ$4,0),FALSE)</f>
        <v>2000</v>
      </c>
      <c r="AA21">
        <f ca="1">VLOOKUP(_xlfn.CONCAT($B21,$C21),BNA_Historique_prix!$D$1:$AI$302,MATCH(AA$8,BNA_Historique_prix!$D$4:$BZ$4,0),FALSE)</f>
        <v>3000</v>
      </c>
      <c r="AB21">
        <f ca="1">VLOOKUP(_xlfn.CONCAT($B21,$C21),BNA_Historique_prix!$D$1:$AI$302,MATCH(AB$8,BNA_Historique_prix!$D$4:$BZ$4,0),FALSE)</f>
        <v>2000</v>
      </c>
      <c r="AC21">
        <f ca="1">VLOOKUP(_xlfn.CONCAT($B21,$C21),BNA_Historique_prix!$D$1:$AI$302,MATCH(AC$8,BNA_Historique_prix!$D$4:$BZ$4,0),FALSE)</f>
        <v>2000</v>
      </c>
      <c r="AD21">
        <f ca="1">VLOOKUP(_xlfn.CONCAT($B21,$C21),BNA_Historique_prix!$D$1:$AI$302,MATCH(AD$8,BNA_Historique_prix!$D$4:$BZ$4,0),FALSE)</f>
        <v>1875</v>
      </c>
      <c r="AE21" t="str">
        <f ca="1">VLOOKUP(_xlfn.CONCAT($B21,$C21),BNA_Historique_prix!$D$1:$AI$302,MATCH(AE$8,BNA_Historique_prix!$D$4:$BZ$4,0),FALSE)</f>
        <v>MC</v>
      </c>
      <c r="AF21">
        <f ca="1">VLOOKUP(_xlfn.CONCAT($B21,$C21),BNA_Historique_prix!$D$1:$AI$302,MATCH(AF$8,BNA_Historique_prix!$D$4:$BZ$4,0),FALSE)</f>
        <v>300</v>
      </c>
      <c r="AG21" t="str">
        <f ca="1">VLOOKUP(_xlfn.CONCAT($B21,$C21),BNA_Historique_prix!$D$1:$AI$302,MATCH(AG$8,BNA_Historique_prix!$D$4:$BZ$4,0),FALSE)</f>
        <v>MC</v>
      </c>
    </row>
    <row r="22" spans="2:33" x14ac:dyDescent="0.35">
      <c r="B22" t="s">
        <v>92</v>
      </c>
      <c r="C22" s="9" t="str">
        <f t="shared" si="1"/>
        <v>BNA_aout23!</v>
      </c>
      <c r="D22" t="s">
        <v>91</v>
      </c>
      <c r="E22" t="str">
        <f ca="1">VLOOKUP(_xlfn.CONCAT($B22,$C22),BNA_Historique_prix!$D$1:$AI$302,MATCH(E$8,BNA_Historique_prix!$D$4:$BZ$4,0),FALSE)</f>
        <v>-</v>
      </c>
      <c r="F22" t="str">
        <f ca="1">VLOOKUP(_xlfn.CONCAT($B22,$C22),BNA_Historique_prix!$D$1:$AI$302,MATCH(F$8,BNA_Historique_prix!$D$4:$BZ$4,0),FALSE)</f>
        <v>-</v>
      </c>
      <c r="G22" t="str">
        <f ca="1">VLOOKUP(_xlfn.CONCAT($B22,$C22),BNA_Historique_prix!$D$1:$AI$302,MATCH(G$8,BNA_Historique_prix!$D$4:$BZ$4,0),FALSE)</f>
        <v>-</v>
      </c>
      <c r="H22" t="str">
        <f ca="1">VLOOKUP(_xlfn.CONCAT($B22,$C22),BNA_Historique_prix!$D$1:$AI$302,MATCH(H$8,BNA_Historique_prix!$D$4:$BZ$4,0),FALSE)</f>
        <v>-</v>
      </c>
      <c r="I22" t="str">
        <f ca="1">VLOOKUP(_xlfn.CONCAT($B22,$C22),BNA_Historique_prix!$D$1:$AI$302,MATCH(I$8,BNA_Historique_prix!$D$4:$BZ$4,0),FALSE)</f>
        <v>-</v>
      </c>
      <c r="J22" t="str">
        <f ca="1">VLOOKUP(_xlfn.CONCAT($B22,$C22),BNA_Historique_prix!$D$1:$AI$302,MATCH(J$8,BNA_Historique_prix!$D$4:$BZ$4,0),FALSE)</f>
        <v>-</v>
      </c>
      <c r="K22" t="str">
        <f ca="1">VLOOKUP(_xlfn.CONCAT($B22,$C22),BNA_Historique_prix!$D$1:$AI$302,MATCH(K$8,BNA_Historique_prix!$D$4:$BZ$4,0),FALSE)</f>
        <v>-</v>
      </c>
      <c r="L22" t="str">
        <f ca="1">VLOOKUP(_xlfn.CONCAT($B22,$C22),BNA_Historique_prix!$D$1:$AI$302,MATCH(L$8,BNA_Historique_prix!$D$4:$BZ$4,0),FALSE)</f>
        <v>-</v>
      </c>
      <c r="M22" t="str">
        <f ca="1">VLOOKUP(_xlfn.CONCAT($B22,$C22),BNA_Historique_prix!$D$1:$AI$302,MATCH(M$8,BNA_Historique_prix!$D$4:$BZ$4,0),FALSE)</f>
        <v>-</v>
      </c>
      <c r="N22" t="str">
        <f ca="1">VLOOKUP(_xlfn.CONCAT($B22,$C22),BNA_Historique_prix!$D$1:$AI$302,MATCH(N$8,BNA_Historique_prix!$D$4:$BZ$4,0),FALSE)</f>
        <v>-</v>
      </c>
      <c r="O22" t="str">
        <f ca="1">VLOOKUP(_xlfn.CONCAT($B22,$C22),BNA_Historique_prix!$D$1:$AI$302,MATCH(O$8,BNA_Historique_prix!$D$4:$BZ$4,0),FALSE)</f>
        <v>-</v>
      </c>
      <c r="P22" t="str">
        <f ca="1">VLOOKUP(_xlfn.CONCAT($B22,$C22),BNA_Historique_prix!$D$1:$AI$302,MATCH(P$8,BNA_Historique_prix!$D$4:$BZ$4,0),FALSE)</f>
        <v>-</v>
      </c>
      <c r="Q22" t="str">
        <f ca="1">VLOOKUP(_xlfn.CONCAT($B22,$C22),BNA_Historique_prix!$D$1:$AI$302,MATCH(Q$8,BNA_Historique_prix!$D$4:$BZ$4,0),FALSE)</f>
        <v>-</v>
      </c>
      <c r="R22" t="str">
        <f ca="1">VLOOKUP(_xlfn.CONCAT($B22,$C22),BNA_Historique_prix!$D$1:$AI$302,MATCH(R$8,BNA_Historique_prix!$D$4:$BZ$4,0),FALSE)</f>
        <v>-</v>
      </c>
      <c r="S22" t="str">
        <f ca="1">VLOOKUP(_xlfn.CONCAT($B22,$C22),BNA_Historique_prix!$D$1:$AI$302,MATCH(S$8,BNA_Historique_prix!$D$4:$BZ$4,0),FALSE)</f>
        <v>-</v>
      </c>
      <c r="T22" t="str">
        <f ca="1">VLOOKUP(_xlfn.CONCAT($B22,$C22),BNA_Historique_prix!$D$1:$AI$302,MATCH(T$8,BNA_Historique_prix!$D$4:$BZ$4,0),FALSE)</f>
        <v>-</v>
      </c>
      <c r="U22" t="str">
        <f ca="1">VLOOKUP(_xlfn.CONCAT($B22,$C22),BNA_Historique_prix!$D$1:$AI$302,MATCH(U$8,BNA_Historique_prix!$D$4:$BZ$4,0),FALSE)</f>
        <v>-</v>
      </c>
      <c r="V22" t="str">
        <f ca="1">VLOOKUP(_xlfn.CONCAT($B22,$C22),BNA_Historique_prix!$D$1:$AI$302,MATCH(V$8,BNA_Historique_prix!$D$4:$BZ$4,0),FALSE)</f>
        <v>-</v>
      </c>
      <c r="W22" t="str">
        <f ca="1">VLOOKUP(_xlfn.CONCAT($B22,$C22),BNA_Historique_prix!$D$1:$AI$302,MATCH(W$8,BNA_Historique_prix!$D$4:$BZ$4,0),FALSE)</f>
        <v>-</v>
      </c>
      <c r="X22" t="str">
        <f ca="1">VLOOKUP(_xlfn.CONCAT($B22,$C22),BNA_Historique_prix!$D$1:$AI$302,MATCH(X$8,BNA_Historique_prix!$D$4:$BZ$4,0),FALSE)</f>
        <v>-</v>
      </c>
      <c r="Y22" t="str">
        <f ca="1">VLOOKUP(_xlfn.CONCAT($B22,$C22),BNA_Historique_prix!$D$1:$AI$302,MATCH(Y$8,BNA_Historique_prix!$D$4:$BZ$4,0),FALSE)</f>
        <v>-</v>
      </c>
      <c r="Z22" t="str">
        <f ca="1">VLOOKUP(_xlfn.CONCAT($B22,$C22),BNA_Historique_prix!$D$1:$AI$302,MATCH(Z$8,BNA_Historique_prix!$D$4:$BZ$4,0),FALSE)</f>
        <v>-</v>
      </c>
      <c r="AA22" t="str">
        <f ca="1">VLOOKUP(_xlfn.CONCAT($B22,$C22),BNA_Historique_prix!$D$1:$AI$302,MATCH(AA$8,BNA_Historique_prix!$D$4:$BZ$4,0),FALSE)</f>
        <v>-</v>
      </c>
      <c r="AB22" t="str">
        <f ca="1">VLOOKUP(_xlfn.CONCAT($B22,$C22),BNA_Historique_prix!$D$1:$AI$302,MATCH(AB$8,BNA_Historique_prix!$D$4:$BZ$4,0),FALSE)</f>
        <v>-</v>
      </c>
      <c r="AC22" t="str">
        <f ca="1">VLOOKUP(_xlfn.CONCAT($B22,$C22),BNA_Historique_prix!$D$1:$AI$302,MATCH(AC$8,BNA_Historique_prix!$D$4:$BZ$4,0),FALSE)</f>
        <v>-</v>
      </c>
      <c r="AD22" t="str">
        <f ca="1">VLOOKUP(_xlfn.CONCAT($B22,$C22),BNA_Historique_prix!$D$1:$AI$302,MATCH(AD$8,BNA_Historique_prix!$D$4:$BZ$4,0),FALSE)</f>
        <v>-</v>
      </c>
      <c r="AE22" t="str">
        <f ca="1">VLOOKUP(_xlfn.CONCAT($B22,$C22),BNA_Historique_prix!$D$1:$AI$302,MATCH(AE$8,BNA_Historique_prix!$D$4:$BZ$4,0),FALSE)</f>
        <v>-</v>
      </c>
      <c r="AF22" t="str">
        <f ca="1">VLOOKUP(_xlfn.CONCAT($B22,$C22),BNA_Historique_prix!$D$1:$AI$302,MATCH(AF$8,BNA_Historique_prix!$D$4:$BZ$4,0),FALSE)</f>
        <v>-</v>
      </c>
      <c r="AG22" t="str">
        <f ca="1">VLOOKUP(_xlfn.CONCAT($B22,$C22),BNA_Historique_prix!$D$1:$AI$302,MATCH(AG$8,BNA_Historique_prix!$D$4:$BZ$4,0),FALSE)</f>
        <v>-</v>
      </c>
    </row>
    <row r="23" spans="2:33" x14ac:dyDescent="0.35">
      <c r="B23" t="s">
        <v>94</v>
      </c>
      <c r="C23" s="9" t="str">
        <f t="shared" si="1"/>
        <v>BNA_aout23!</v>
      </c>
      <c r="D23" t="s">
        <v>93</v>
      </c>
      <c r="E23" t="str">
        <f ca="1">VLOOKUP(_xlfn.CONCAT($B23,$C23),BNA_Historique_prix!$D$1:$AI$302,MATCH(E$8,BNA_Historique_prix!$D$4:$BZ$4,0),FALSE)</f>
        <v>MC</v>
      </c>
      <c r="F23" t="str">
        <f ca="1">VLOOKUP(_xlfn.CONCAT($B23,$C23),BNA_Historique_prix!$D$1:$AI$302,MATCH(F$8,BNA_Historique_prix!$D$4:$BZ$4,0),FALSE)</f>
        <v>MC</v>
      </c>
      <c r="G23" t="str">
        <f ca="1">VLOOKUP(_xlfn.CONCAT($B23,$C23),BNA_Historique_prix!$D$1:$AI$302,MATCH(G$8,BNA_Historique_prix!$D$4:$BZ$4,0),FALSE)</f>
        <v>MC</v>
      </c>
      <c r="H23" t="str">
        <f ca="1">VLOOKUP(_xlfn.CONCAT($B23,$C23),BNA_Historique_prix!$D$1:$AI$302,MATCH(H$8,BNA_Historique_prix!$D$4:$BZ$4,0),FALSE)</f>
        <v>MC</v>
      </c>
      <c r="I23" t="str">
        <f ca="1">VLOOKUP(_xlfn.CONCAT($B23,$C23),BNA_Historique_prix!$D$1:$AI$302,MATCH(I$8,BNA_Historique_prix!$D$4:$BZ$4,0),FALSE)</f>
        <v>MC</v>
      </c>
      <c r="J23" t="str">
        <f ca="1">VLOOKUP(_xlfn.CONCAT($B23,$C23),BNA_Historique_prix!$D$1:$AI$302,MATCH(J$8,BNA_Historique_prix!$D$4:$BZ$4,0),FALSE)</f>
        <v>MC</v>
      </c>
      <c r="K23" t="str">
        <f ca="1">VLOOKUP(_xlfn.CONCAT($B23,$C23),BNA_Historique_prix!$D$1:$AI$302,MATCH(K$8,BNA_Historique_prix!$D$4:$BZ$4,0),FALSE)</f>
        <v>MC</v>
      </c>
      <c r="L23" t="str">
        <f ca="1">VLOOKUP(_xlfn.CONCAT($B23,$C23),BNA_Historique_prix!$D$1:$AI$302,MATCH(L$8,BNA_Historique_prix!$D$4:$BZ$4,0),FALSE)</f>
        <v>MC</v>
      </c>
      <c r="M23" t="str">
        <f ca="1">VLOOKUP(_xlfn.CONCAT($B23,$C23),BNA_Historique_prix!$D$1:$AI$302,MATCH(M$8,BNA_Historique_prix!$D$4:$BZ$4,0),FALSE)</f>
        <v>MC</v>
      </c>
      <c r="N23" t="str">
        <f ca="1">VLOOKUP(_xlfn.CONCAT($B23,$C23),BNA_Historique_prix!$D$1:$AI$302,MATCH(N$8,BNA_Historique_prix!$D$4:$BZ$4,0),FALSE)</f>
        <v>MC</v>
      </c>
      <c r="O23" t="str">
        <f ca="1">VLOOKUP(_xlfn.CONCAT($B23,$C23),BNA_Historique_prix!$D$1:$AI$302,MATCH(O$8,BNA_Historique_prix!$D$4:$BZ$4,0),FALSE)</f>
        <v>MC</v>
      </c>
      <c r="P23" t="str">
        <f ca="1">VLOOKUP(_xlfn.CONCAT($B23,$C23),BNA_Historique_prix!$D$1:$AI$302,MATCH(P$8,BNA_Historique_prix!$D$4:$BZ$4,0),FALSE)</f>
        <v>MC</v>
      </c>
      <c r="Q23" t="str">
        <f ca="1">VLOOKUP(_xlfn.CONCAT($B23,$C23),BNA_Historique_prix!$D$1:$AI$302,MATCH(Q$8,BNA_Historique_prix!$D$4:$BZ$4,0),FALSE)</f>
        <v>MC</v>
      </c>
      <c r="R23" t="str">
        <f ca="1">VLOOKUP(_xlfn.CONCAT($B23,$C23),BNA_Historique_prix!$D$1:$AI$302,MATCH(R$8,BNA_Historique_prix!$D$4:$BZ$4,0),FALSE)</f>
        <v>MC</v>
      </c>
      <c r="S23" t="str">
        <f ca="1">VLOOKUP(_xlfn.CONCAT($B23,$C23),BNA_Historique_prix!$D$1:$AI$302,MATCH(S$8,BNA_Historique_prix!$D$4:$BZ$4,0),FALSE)</f>
        <v>MC</v>
      </c>
      <c r="T23" t="str">
        <f ca="1">VLOOKUP(_xlfn.CONCAT($B23,$C23),BNA_Historique_prix!$D$1:$AI$302,MATCH(T$8,BNA_Historique_prix!$D$4:$BZ$4,0),FALSE)</f>
        <v>MC</v>
      </c>
      <c r="U23" t="str">
        <f ca="1">VLOOKUP(_xlfn.CONCAT($B23,$C23),BNA_Historique_prix!$D$1:$AI$302,MATCH(U$8,BNA_Historique_prix!$D$4:$BZ$4,0),FALSE)</f>
        <v>MC</v>
      </c>
      <c r="V23" t="str">
        <f ca="1">VLOOKUP(_xlfn.CONCAT($B23,$C23),BNA_Historique_prix!$D$1:$AI$302,MATCH(V$8,BNA_Historique_prix!$D$4:$BZ$4,0),FALSE)</f>
        <v>MC</v>
      </c>
      <c r="W23" t="str">
        <f ca="1">VLOOKUP(_xlfn.CONCAT($B23,$C23),BNA_Historique_prix!$D$1:$AI$302,MATCH(W$8,BNA_Historique_prix!$D$4:$BZ$4,0),FALSE)</f>
        <v>MC</v>
      </c>
      <c r="X23" t="str">
        <f ca="1">VLOOKUP(_xlfn.CONCAT($B23,$C23),BNA_Historique_prix!$D$1:$AI$302,MATCH(X$8,BNA_Historique_prix!$D$4:$BZ$4,0),FALSE)</f>
        <v>MC</v>
      </c>
      <c r="Y23" t="str">
        <f ca="1">VLOOKUP(_xlfn.CONCAT($B23,$C23),BNA_Historique_prix!$D$1:$AI$302,MATCH(Y$8,BNA_Historique_prix!$D$4:$BZ$4,0),FALSE)</f>
        <v>MC</v>
      </c>
      <c r="Z23" t="str">
        <f ca="1">VLOOKUP(_xlfn.CONCAT($B23,$C23),BNA_Historique_prix!$D$1:$AI$302,MATCH(Z$8,BNA_Historique_prix!$D$4:$BZ$4,0),FALSE)</f>
        <v>MC</v>
      </c>
      <c r="AA23" t="str">
        <f ca="1">VLOOKUP(_xlfn.CONCAT($B23,$C23),BNA_Historique_prix!$D$1:$AI$302,MATCH(AA$8,BNA_Historique_prix!$D$4:$BZ$4,0),FALSE)</f>
        <v>MC</v>
      </c>
      <c r="AB23" t="str">
        <f ca="1">VLOOKUP(_xlfn.CONCAT($B23,$C23),BNA_Historique_prix!$D$1:$AI$302,MATCH(AB$8,BNA_Historique_prix!$D$4:$BZ$4,0),FALSE)</f>
        <v>MC</v>
      </c>
      <c r="AC23" t="str">
        <f ca="1">VLOOKUP(_xlfn.CONCAT($B23,$C23),BNA_Historique_prix!$D$1:$AI$302,MATCH(AC$8,BNA_Historique_prix!$D$4:$BZ$4,0),FALSE)</f>
        <v>MC</v>
      </c>
      <c r="AD23" t="str">
        <f ca="1">VLOOKUP(_xlfn.CONCAT($B23,$C23),BNA_Historique_prix!$D$1:$AI$302,MATCH(AD$8,BNA_Historique_prix!$D$4:$BZ$4,0),FALSE)</f>
        <v>MC</v>
      </c>
      <c r="AE23" t="str">
        <f ca="1">VLOOKUP(_xlfn.CONCAT($B23,$C23),BNA_Historique_prix!$D$1:$AI$302,MATCH(AE$8,BNA_Historique_prix!$D$4:$BZ$4,0),FALSE)</f>
        <v>MC</v>
      </c>
      <c r="AF23" t="str">
        <f ca="1">VLOOKUP(_xlfn.CONCAT($B23,$C23),BNA_Historique_prix!$D$1:$AI$302,MATCH(AF$8,BNA_Historique_prix!$D$4:$BZ$4,0),FALSE)</f>
        <v>MC</v>
      </c>
      <c r="AG23" t="str">
        <f ca="1">VLOOKUP(_xlfn.CONCAT($B23,$C23),BNA_Historique_prix!$D$1:$AI$302,MATCH(AG$8,BNA_Historique_prix!$D$4:$BZ$4,0),FALSE)</f>
        <v>MC</v>
      </c>
    </row>
    <row r="24" spans="2:33" x14ac:dyDescent="0.35">
      <c r="D24" t="s">
        <v>3194</v>
      </c>
    </row>
    <row r="25" spans="2:33" x14ac:dyDescent="0.35">
      <c r="B25" t="s">
        <v>97</v>
      </c>
      <c r="C25" s="9" t="str">
        <f>$B$1</f>
        <v>BNA_aout23!</v>
      </c>
      <c r="D25" t="s">
        <v>95</v>
      </c>
      <c r="E25">
        <f ca="1">VLOOKUP(_xlfn.CONCAT($B25,$C25),BNA_Historique_prix!$D$1:$AI$302,MATCH(E$8,BNA_Historique_prix!$D$4:$BZ$4,0),FALSE)</f>
        <v>1000</v>
      </c>
      <c r="F25">
        <f ca="1">VLOOKUP(_xlfn.CONCAT($B25,$C25),BNA_Historique_prix!$D$1:$AI$302,MATCH(F$8,BNA_Historique_prix!$D$4:$BZ$4,0),FALSE)</f>
        <v>5000</v>
      </c>
      <c r="G25" t="str">
        <f ca="1">VLOOKUP(_xlfn.CONCAT($B25,$C25),BNA_Historique_prix!$D$1:$AI$302,MATCH(G$8,BNA_Historique_prix!$D$4:$BZ$4,0),FALSE)</f>
        <v>MC</v>
      </c>
      <c r="H25">
        <f ca="1">VLOOKUP(_xlfn.CONCAT($B25,$C25),BNA_Historique_prix!$D$1:$AI$302,MATCH(H$8,BNA_Historique_prix!$D$4:$BZ$4,0),FALSE)</f>
        <v>500</v>
      </c>
      <c r="I25">
        <f ca="1">VLOOKUP(_xlfn.CONCAT($B25,$C25),BNA_Historique_prix!$D$1:$AI$302,MATCH(I$8,BNA_Historique_prix!$D$4:$BZ$4,0),FALSE)</f>
        <v>300</v>
      </c>
      <c r="J25">
        <f ca="1">VLOOKUP(_xlfn.CONCAT($B25,$C25),BNA_Historique_prix!$D$1:$AI$302,MATCH(J$8,BNA_Historique_prix!$D$4:$BZ$4,0),FALSE)</f>
        <v>4900</v>
      </c>
      <c r="K25">
        <f ca="1">VLOOKUP(_xlfn.CONCAT($B25,$C25),BNA_Historique_prix!$D$1:$AI$302,MATCH(K$8,BNA_Historique_prix!$D$4:$BZ$4,0),FALSE)</f>
        <v>3000</v>
      </c>
      <c r="L25">
        <f ca="1">VLOOKUP(_xlfn.CONCAT($B25,$C25),BNA_Historique_prix!$D$1:$AI$302,MATCH(L$8,BNA_Historique_prix!$D$4:$BZ$4,0),FALSE)</f>
        <v>1550</v>
      </c>
      <c r="M25">
        <f ca="1">VLOOKUP(_xlfn.CONCAT($B25,$C25),BNA_Historique_prix!$D$1:$AI$302,MATCH(M$8,BNA_Historique_prix!$D$4:$BZ$4,0),FALSE)</f>
        <v>2000</v>
      </c>
      <c r="N25">
        <f ca="1">VLOOKUP(_xlfn.CONCAT($B25,$C25),BNA_Historique_prix!$D$1:$AI$302,MATCH(N$8,BNA_Historique_prix!$D$4:$BZ$4,0),FALSE)</f>
        <v>8250</v>
      </c>
      <c r="O25">
        <f ca="1">VLOOKUP(_xlfn.CONCAT($B25,$C25),BNA_Historique_prix!$D$1:$AI$302,MATCH(O$8,BNA_Historique_prix!$D$4:$BZ$4,0),FALSE)</f>
        <v>100</v>
      </c>
      <c r="P25">
        <f ca="1">VLOOKUP(_xlfn.CONCAT($B25,$C25),BNA_Historique_prix!$D$1:$AI$302,MATCH(P$8,BNA_Historique_prix!$D$4:$BZ$4,0),FALSE)</f>
        <v>15000</v>
      </c>
      <c r="Q25">
        <f ca="1">VLOOKUP(_xlfn.CONCAT($B25,$C25),BNA_Historique_prix!$D$1:$AI$302,MATCH(Q$8,BNA_Historique_prix!$D$4:$BZ$4,0),FALSE)</f>
        <v>30000</v>
      </c>
      <c r="R25">
        <f ca="1">VLOOKUP(_xlfn.CONCAT($B25,$C25),BNA_Historique_prix!$D$1:$AI$302,MATCH(R$8,BNA_Historique_prix!$D$4:$BZ$4,0),FALSE)</f>
        <v>38500</v>
      </c>
      <c r="S25">
        <f ca="1">VLOOKUP(_xlfn.CONCAT($B25,$C25),BNA_Historique_prix!$D$1:$AI$302,MATCH(S$8,BNA_Historique_prix!$D$4:$BZ$4,0),FALSE)</f>
        <v>6000</v>
      </c>
      <c r="T25">
        <f ca="1">VLOOKUP(_xlfn.CONCAT($B25,$C25),BNA_Historique_prix!$D$1:$AI$302,MATCH(T$8,BNA_Historique_prix!$D$4:$BZ$4,0),FALSE)</f>
        <v>4250</v>
      </c>
      <c r="U25">
        <f ca="1">VLOOKUP(_xlfn.CONCAT($B25,$C25),BNA_Historique_prix!$D$1:$AI$302,MATCH(U$8,BNA_Historique_prix!$D$4:$BZ$4,0),FALSE)</f>
        <v>425</v>
      </c>
      <c r="V25">
        <f ca="1">VLOOKUP(_xlfn.CONCAT($B25,$C25),BNA_Historique_prix!$D$1:$AI$302,MATCH(V$8,BNA_Historique_prix!$D$4:$BZ$4,0),FALSE)</f>
        <v>200</v>
      </c>
      <c r="W25">
        <f ca="1">VLOOKUP(_xlfn.CONCAT($B25,$C25),BNA_Historique_prix!$D$1:$AI$302,MATCH(W$8,BNA_Historique_prix!$D$4:$BZ$4,0),FALSE)</f>
        <v>800</v>
      </c>
      <c r="X25">
        <f ca="1">VLOOKUP(_xlfn.CONCAT($B25,$C25),BNA_Historique_prix!$D$1:$AI$302,MATCH(X$8,BNA_Historique_prix!$D$4:$BZ$4,0),FALSE)</f>
        <v>1000</v>
      </c>
      <c r="Y25">
        <f ca="1">VLOOKUP(_xlfn.CONCAT($B25,$C25),BNA_Historique_prix!$D$1:$AI$302,MATCH(Y$8,BNA_Historique_prix!$D$4:$BZ$4,0),FALSE)</f>
        <v>1225</v>
      </c>
      <c r="Z25">
        <f ca="1">VLOOKUP(_xlfn.CONCAT($B25,$C25),BNA_Historique_prix!$D$1:$AI$302,MATCH(Z$8,BNA_Historique_prix!$D$4:$BZ$4,0),FALSE)</f>
        <v>3000</v>
      </c>
      <c r="AA25">
        <f ca="1">VLOOKUP(_xlfn.CONCAT($B25,$C25),BNA_Historique_prix!$D$1:$AI$302,MATCH(AA$8,BNA_Historique_prix!$D$4:$BZ$4,0),FALSE)</f>
        <v>2725</v>
      </c>
      <c r="AB25">
        <f ca="1">VLOOKUP(_xlfn.CONCAT($B25,$C25),BNA_Historique_prix!$D$1:$AI$302,MATCH(AB$8,BNA_Historique_prix!$D$4:$BZ$4,0),FALSE)</f>
        <v>2000</v>
      </c>
      <c r="AC25">
        <f ca="1">VLOOKUP(_xlfn.CONCAT($B25,$C25),BNA_Historique_prix!$D$1:$AI$302,MATCH(AC$8,BNA_Historique_prix!$D$4:$BZ$4,0),FALSE)</f>
        <v>2500</v>
      </c>
      <c r="AD25">
        <f ca="1">VLOOKUP(_xlfn.CONCAT($B25,$C25),BNA_Historique_prix!$D$1:$AI$302,MATCH(AD$8,BNA_Historique_prix!$D$4:$BZ$4,0),FALSE)</f>
        <v>1150</v>
      </c>
      <c r="AE25">
        <f ca="1">VLOOKUP(_xlfn.CONCAT($B25,$C25),BNA_Historique_prix!$D$1:$AI$302,MATCH(AE$8,BNA_Historique_prix!$D$4:$BZ$4,0),FALSE)</f>
        <v>3000</v>
      </c>
      <c r="AF25">
        <f ca="1">VLOOKUP(_xlfn.CONCAT($B25,$C25),BNA_Historique_prix!$D$1:$AI$302,MATCH(AF$8,BNA_Historique_prix!$D$4:$BZ$4,0),FALSE)</f>
        <v>225</v>
      </c>
      <c r="AG25">
        <f ca="1">VLOOKUP(_xlfn.CONCAT($B25,$C25),BNA_Historique_prix!$D$1:$AI$302,MATCH(AG$8,BNA_Historique_prix!$D$4:$BZ$4,0),FALSE)</f>
        <v>275</v>
      </c>
    </row>
    <row r="26" spans="2:33" x14ac:dyDescent="0.35">
      <c r="D26" t="s">
        <v>3196</v>
      </c>
    </row>
    <row r="27" spans="2:33" x14ac:dyDescent="0.35">
      <c r="B27" t="s">
        <v>100</v>
      </c>
      <c r="C27" s="9" t="str">
        <f t="shared" ref="C27:C32" si="2">$B$1</f>
        <v>BNA_aout23!</v>
      </c>
      <c r="D27" t="s">
        <v>98</v>
      </c>
      <c r="E27">
        <f ca="1">VLOOKUP(_xlfn.CONCAT($B27,$C27),BNA_Historique_prix!$D$1:$AI$302,MATCH(E$8,BNA_Historique_prix!$D$4:$BZ$4,0),FALSE)</f>
        <v>1750</v>
      </c>
      <c r="F27" t="str">
        <f ca="1">VLOOKUP(_xlfn.CONCAT($B27,$C27),BNA_Historique_prix!$D$1:$AI$302,MATCH(F$8,BNA_Historique_prix!$D$4:$BZ$4,0),FALSE)</f>
        <v>MC</v>
      </c>
      <c r="G27" t="str">
        <f ca="1">VLOOKUP(_xlfn.CONCAT($B27,$C27),BNA_Historique_prix!$D$1:$AI$302,MATCH(G$8,BNA_Historique_prix!$D$4:$BZ$4,0),FALSE)</f>
        <v>MC</v>
      </c>
      <c r="H27" t="str">
        <f ca="1">VLOOKUP(_xlfn.CONCAT($B27,$C27),BNA_Historique_prix!$D$1:$AI$302,MATCH(H$8,BNA_Historique_prix!$D$4:$BZ$4,0),FALSE)</f>
        <v>MC</v>
      </c>
      <c r="I27">
        <f ca="1">VLOOKUP(_xlfn.CONCAT($B27,$C27),BNA_Historique_prix!$D$1:$AI$302,MATCH(I$8,BNA_Historique_prix!$D$4:$BZ$4,0),FALSE)</f>
        <v>500</v>
      </c>
      <c r="J27">
        <f ca="1">VLOOKUP(_xlfn.CONCAT($B27,$C27),BNA_Historique_prix!$D$1:$AI$302,MATCH(J$8,BNA_Historique_prix!$D$4:$BZ$4,0),FALSE)</f>
        <v>8500</v>
      </c>
      <c r="K27" t="str">
        <f ca="1">VLOOKUP(_xlfn.CONCAT($B27,$C27),BNA_Historique_prix!$D$1:$AI$302,MATCH(K$8,BNA_Historique_prix!$D$4:$BZ$4,0),FALSE)</f>
        <v>MC</v>
      </c>
      <c r="L27">
        <f ca="1">VLOOKUP(_xlfn.CONCAT($B27,$C27),BNA_Historique_prix!$D$1:$AI$302,MATCH(L$8,BNA_Historique_prix!$D$4:$BZ$4,0),FALSE)</f>
        <v>2000</v>
      </c>
      <c r="M27" t="str">
        <f ca="1">VLOOKUP(_xlfn.CONCAT($B27,$C27),BNA_Historique_prix!$D$1:$AI$302,MATCH(M$8,BNA_Historique_prix!$D$4:$BZ$4,0),FALSE)</f>
        <v>MC</v>
      </c>
      <c r="N27" t="str">
        <f ca="1">VLOOKUP(_xlfn.CONCAT($B27,$C27),BNA_Historique_prix!$D$1:$AI$302,MATCH(N$8,BNA_Historique_prix!$D$4:$BZ$4,0),FALSE)</f>
        <v>MC</v>
      </c>
      <c r="O27" t="str">
        <f ca="1">VLOOKUP(_xlfn.CONCAT($B27,$C27),BNA_Historique_prix!$D$1:$AI$302,MATCH(O$8,BNA_Historique_prix!$D$4:$BZ$4,0),FALSE)</f>
        <v>MC</v>
      </c>
      <c r="P27" t="str">
        <f ca="1">VLOOKUP(_xlfn.CONCAT($B27,$C27),BNA_Historique_prix!$D$1:$AI$302,MATCH(P$8,BNA_Historique_prix!$D$4:$BZ$4,0),FALSE)</f>
        <v>MC</v>
      </c>
      <c r="Q27" t="str">
        <f ca="1">VLOOKUP(_xlfn.CONCAT($B27,$C27),BNA_Historique_prix!$D$1:$AI$302,MATCH(Q$8,BNA_Historique_prix!$D$4:$BZ$4,0),FALSE)</f>
        <v>MC</v>
      </c>
      <c r="R27" t="str">
        <f ca="1">VLOOKUP(_xlfn.CONCAT($B27,$C27),BNA_Historique_prix!$D$1:$AI$302,MATCH(R$8,BNA_Historique_prix!$D$4:$BZ$4,0),FALSE)</f>
        <v>MC</v>
      </c>
      <c r="S27">
        <f ca="1">VLOOKUP(_xlfn.CONCAT($B27,$C27),BNA_Historique_prix!$D$1:$AI$302,MATCH(S$8,BNA_Historique_prix!$D$4:$BZ$4,0),FALSE)</f>
        <v>6875</v>
      </c>
      <c r="T27">
        <f ca="1">VLOOKUP(_xlfn.CONCAT($B27,$C27),BNA_Historique_prix!$D$1:$AI$302,MATCH(T$8,BNA_Historique_prix!$D$4:$BZ$4,0),FALSE)</f>
        <v>5500</v>
      </c>
      <c r="U27" t="str">
        <f ca="1">VLOOKUP(_xlfn.CONCAT($B27,$C27),BNA_Historique_prix!$D$1:$AI$302,MATCH(U$8,BNA_Historique_prix!$D$4:$BZ$4,0),FALSE)</f>
        <v>MC</v>
      </c>
      <c r="V27">
        <f ca="1">VLOOKUP(_xlfn.CONCAT($B27,$C27),BNA_Historique_prix!$D$1:$AI$302,MATCH(V$8,BNA_Historique_prix!$D$4:$BZ$4,0),FALSE)</f>
        <v>350</v>
      </c>
      <c r="W27" t="str">
        <f ca="1">VLOOKUP(_xlfn.CONCAT($B27,$C27),BNA_Historique_prix!$D$1:$AI$302,MATCH(W$8,BNA_Historique_prix!$D$4:$BZ$4,0),FALSE)</f>
        <v>MC</v>
      </c>
      <c r="X27" t="str">
        <f ca="1">VLOOKUP(_xlfn.CONCAT($B27,$C27),BNA_Historique_prix!$D$1:$AI$302,MATCH(X$8,BNA_Historique_prix!$D$4:$BZ$4,0),FALSE)</f>
        <v>MC</v>
      </c>
      <c r="Y27" t="str">
        <f ca="1">VLOOKUP(_xlfn.CONCAT($B27,$C27),BNA_Historique_prix!$D$1:$AI$302,MATCH(Y$8,BNA_Historique_prix!$D$4:$BZ$4,0),FALSE)</f>
        <v>MC</v>
      </c>
      <c r="Z27">
        <f ca="1">VLOOKUP(_xlfn.CONCAT($B27,$C27),BNA_Historique_prix!$D$1:$AI$302,MATCH(Z$8,BNA_Historique_prix!$D$4:$BZ$4,0),FALSE)</f>
        <v>3000</v>
      </c>
      <c r="AA27">
        <f ca="1">VLOOKUP(_xlfn.CONCAT($B27,$C27),BNA_Historique_prix!$D$1:$AI$302,MATCH(AA$8,BNA_Historique_prix!$D$4:$BZ$4,0),FALSE)</f>
        <v>4000</v>
      </c>
      <c r="AB27" t="str">
        <f ca="1">VLOOKUP(_xlfn.CONCAT($B27,$C27),BNA_Historique_prix!$D$1:$AI$302,MATCH(AB$8,BNA_Historique_prix!$D$4:$BZ$4,0),FALSE)</f>
        <v>MC</v>
      </c>
      <c r="AC27" t="str">
        <f ca="1">VLOOKUP(_xlfn.CONCAT($B27,$C27),BNA_Historique_prix!$D$1:$AI$302,MATCH(AC$8,BNA_Historique_prix!$D$4:$BZ$4,0),FALSE)</f>
        <v>MC</v>
      </c>
      <c r="AD27" t="str">
        <f ca="1">VLOOKUP(_xlfn.CONCAT($B27,$C27),BNA_Historique_prix!$D$1:$AI$302,MATCH(AD$8,BNA_Historique_prix!$D$4:$BZ$4,0),FALSE)</f>
        <v>MC</v>
      </c>
      <c r="AE27" t="str">
        <f ca="1">VLOOKUP(_xlfn.CONCAT($B27,$C27),BNA_Historique_prix!$D$1:$AI$302,MATCH(AE$8,BNA_Historique_prix!$D$4:$BZ$4,0),FALSE)</f>
        <v>MC</v>
      </c>
      <c r="AF27" t="str">
        <f ca="1">VLOOKUP(_xlfn.CONCAT($B27,$C27),BNA_Historique_prix!$D$1:$AI$302,MATCH(AF$8,BNA_Historique_prix!$D$4:$BZ$4,0),FALSE)</f>
        <v>MC</v>
      </c>
      <c r="AG27" t="str">
        <f ca="1">VLOOKUP(_xlfn.CONCAT($B27,$C27),BNA_Historique_prix!$D$1:$AI$302,MATCH(AG$8,BNA_Historique_prix!$D$4:$BZ$4,0),FALSE)</f>
        <v>MC</v>
      </c>
    </row>
    <row r="28" spans="2:33" x14ac:dyDescent="0.35">
      <c r="B28" t="s">
        <v>102</v>
      </c>
      <c r="C28" s="9" t="str">
        <f t="shared" si="2"/>
        <v>BNA_aout23!</v>
      </c>
      <c r="D28" t="s">
        <v>101</v>
      </c>
      <c r="E28">
        <f ca="1">VLOOKUP(_xlfn.CONCAT($B28,$C28),BNA_Historique_prix!$D$1:$AI$302,MATCH(E$8,BNA_Historique_prix!$D$4:$BZ$4,0),FALSE)</f>
        <v>1000</v>
      </c>
      <c r="F28" t="str">
        <f ca="1">VLOOKUP(_xlfn.CONCAT($B28,$C28),BNA_Historique_prix!$D$1:$AI$302,MATCH(F$8,BNA_Historique_prix!$D$4:$BZ$4,0),FALSE)</f>
        <v>MC</v>
      </c>
      <c r="G28" t="str">
        <f ca="1">VLOOKUP(_xlfn.CONCAT($B28,$C28),BNA_Historique_prix!$D$1:$AI$302,MATCH(G$8,BNA_Historique_prix!$D$4:$BZ$4,0),FALSE)</f>
        <v>MC</v>
      </c>
      <c r="H28">
        <f ca="1">VLOOKUP(_xlfn.CONCAT($B28,$C28),BNA_Historique_prix!$D$1:$AI$302,MATCH(H$8,BNA_Historique_prix!$D$4:$BZ$4,0),FALSE)</f>
        <v>575</v>
      </c>
      <c r="I28" t="str">
        <f ca="1">VLOOKUP(_xlfn.CONCAT($B28,$C28),BNA_Historique_prix!$D$1:$AI$302,MATCH(I$8,BNA_Historique_prix!$D$4:$BZ$4,0),FALSE)</f>
        <v>MC</v>
      </c>
      <c r="J28">
        <f ca="1">VLOOKUP(_xlfn.CONCAT($B28,$C28),BNA_Historique_prix!$D$1:$AI$302,MATCH(J$8,BNA_Historique_prix!$D$4:$BZ$4,0),FALSE)</f>
        <v>6000</v>
      </c>
      <c r="K28" t="str">
        <f ca="1">VLOOKUP(_xlfn.CONCAT($B28,$C28),BNA_Historique_prix!$D$1:$AI$302,MATCH(K$8,BNA_Historique_prix!$D$4:$BZ$4,0),FALSE)</f>
        <v>MC</v>
      </c>
      <c r="L28">
        <f ca="1">VLOOKUP(_xlfn.CONCAT($B28,$C28),BNA_Historique_prix!$D$1:$AI$302,MATCH(L$8,BNA_Historique_prix!$D$4:$BZ$4,0),FALSE)</f>
        <v>650</v>
      </c>
      <c r="M28">
        <f ca="1">VLOOKUP(_xlfn.CONCAT($B28,$C28),BNA_Historique_prix!$D$1:$AI$302,MATCH(M$8,BNA_Historique_prix!$D$4:$BZ$4,0),FALSE)</f>
        <v>1500</v>
      </c>
      <c r="N28" t="str">
        <f ca="1">VLOOKUP(_xlfn.CONCAT($B28,$C28),BNA_Historique_prix!$D$1:$AI$302,MATCH(N$8,BNA_Historique_prix!$D$4:$BZ$4,0),FALSE)</f>
        <v>MC</v>
      </c>
      <c r="O28" t="str">
        <f ca="1">VLOOKUP(_xlfn.CONCAT($B28,$C28),BNA_Historique_prix!$D$1:$AI$302,MATCH(O$8,BNA_Historique_prix!$D$4:$BZ$4,0),FALSE)</f>
        <v>MC</v>
      </c>
      <c r="P28" t="str">
        <f ca="1">VLOOKUP(_xlfn.CONCAT($B28,$C28),BNA_Historique_prix!$D$1:$AI$302,MATCH(P$8,BNA_Historique_prix!$D$4:$BZ$4,0),FALSE)</f>
        <v>MC</v>
      </c>
      <c r="Q28" t="str">
        <f ca="1">VLOOKUP(_xlfn.CONCAT($B28,$C28),BNA_Historique_prix!$D$1:$AI$302,MATCH(Q$8,BNA_Historique_prix!$D$4:$BZ$4,0),FALSE)</f>
        <v>MC</v>
      </c>
      <c r="R28" t="str">
        <f ca="1">VLOOKUP(_xlfn.CONCAT($B28,$C28),BNA_Historique_prix!$D$1:$AI$302,MATCH(R$8,BNA_Historique_prix!$D$4:$BZ$4,0),FALSE)</f>
        <v>MC</v>
      </c>
      <c r="S28" t="str">
        <f ca="1">VLOOKUP(_xlfn.CONCAT($B28,$C28),BNA_Historique_prix!$D$1:$AI$302,MATCH(S$8,BNA_Historique_prix!$D$4:$BZ$4,0),FALSE)</f>
        <v>MC</v>
      </c>
      <c r="T28">
        <f ca="1">VLOOKUP(_xlfn.CONCAT($B28,$C28),BNA_Historique_prix!$D$1:$AI$302,MATCH(T$8,BNA_Historique_prix!$D$4:$BZ$4,0),FALSE)</f>
        <v>5500</v>
      </c>
      <c r="U28" t="str">
        <f ca="1">VLOOKUP(_xlfn.CONCAT($B28,$C28),BNA_Historique_prix!$D$1:$AI$302,MATCH(U$8,BNA_Historique_prix!$D$4:$BZ$4,0),FALSE)</f>
        <v>MC</v>
      </c>
      <c r="V28">
        <f ca="1">VLOOKUP(_xlfn.CONCAT($B28,$C28),BNA_Historique_prix!$D$1:$AI$302,MATCH(V$8,BNA_Historique_prix!$D$4:$BZ$4,0),FALSE)</f>
        <v>162.5</v>
      </c>
      <c r="W28" t="str">
        <f ca="1">VLOOKUP(_xlfn.CONCAT($B28,$C28),BNA_Historique_prix!$D$1:$AI$302,MATCH(W$8,BNA_Historique_prix!$D$4:$BZ$4,0),FALSE)</f>
        <v>MC</v>
      </c>
      <c r="X28" t="str">
        <f ca="1">VLOOKUP(_xlfn.CONCAT($B28,$C28),BNA_Historique_prix!$D$1:$AI$302,MATCH(X$8,BNA_Historique_prix!$D$4:$BZ$4,0),FALSE)</f>
        <v>MC</v>
      </c>
      <c r="Y28" t="str">
        <f ca="1">VLOOKUP(_xlfn.CONCAT($B28,$C28),BNA_Historique_prix!$D$1:$AI$302,MATCH(Y$8,BNA_Historique_prix!$D$4:$BZ$4,0),FALSE)</f>
        <v>MC</v>
      </c>
      <c r="Z28">
        <f ca="1">VLOOKUP(_xlfn.CONCAT($B28,$C28),BNA_Historique_prix!$D$1:$AI$302,MATCH(Z$8,BNA_Historique_prix!$D$4:$BZ$4,0),FALSE)</f>
        <v>2000</v>
      </c>
      <c r="AA28">
        <f ca="1">VLOOKUP(_xlfn.CONCAT($B28,$C28),BNA_Historique_prix!$D$1:$AI$302,MATCH(AA$8,BNA_Historique_prix!$D$4:$BZ$4,0),FALSE)</f>
        <v>2875</v>
      </c>
      <c r="AB28">
        <f ca="1">VLOOKUP(_xlfn.CONCAT($B28,$C28),BNA_Historique_prix!$D$1:$AI$302,MATCH(AB$8,BNA_Historique_prix!$D$4:$BZ$4,0),FALSE)</f>
        <v>2625</v>
      </c>
      <c r="AC28" t="str">
        <f ca="1">VLOOKUP(_xlfn.CONCAT($B28,$C28),BNA_Historique_prix!$D$1:$AI$302,MATCH(AC$8,BNA_Historique_prix!$D$4:$BZ$4,0),FALSE)</f>
        <v>MC</v>
      </c>
      <c r="AD28">
        <f ca="1">VLOOKUP(_xlfn.CONCAT($B28,$C28),BNA_Historique_prix!$D$1:$AI$302,MATCH(AD$8,BNA_Historique_prix!$D$4:$BZ$4,0),FALSE)</f>
        <v>5000</v>
      </c>
      <c r="AE28">
        <f ca="1">VLOOKUP(_xlfn.CONCAT($B28,$C28),BNA_Historique_prix!$D$1:$AI$302,MATCH(AE$8,BNA_Historique_prix!$D$4:$BZ$4,0),FALSE)</f>
        <v>6875</v>
      </c>
      <c r="AF28" t="str">
        <f ca="1">VLOOKUP(_xlfn.CONCAT($B28,$C28),BNA_Historique_prix!$D$1:$AI$302,MATCH(AF$8,BNA_Historique_prix!$D$4:$BZ$4,0),FALSE)</f>
        <v>MC</v>
      </c>
      <c r="AG28" t="str">
        <f ca="1">VLOOKUP(_xlfn.CONCAT($B28,$C28),BNA_Historique_prix!$D$1:$AI$302,MATCH(AG$8,BNA_Historique_prix!$D$4:$BZ$4,0),FALSE)</f>
        <v>MC</v>
      </c>
    </row>
    <row r="29" spans="2:33" x14ac:dyDescent="0.35">
      <c r="B29" t="s">
        <v>104</v>
      </c>
      <c r="C29" s="9" t="str">
        <f t="shared" si="2"/>
        <v>BNA_aout23!</v>
      </c>
      <c r="D29" t="s">
        <v>103</v>
      </c>
      <c r="E29">
        <f ca="1">VLOOKUP(_xlfn.CONCAT($B29,$C29),BNA_Historique_prix!$D$1:$AI$302,MATCH(E$8,BNA_Historique_prix!$D$4:$BZ$4,0),FALSE)</f>
        <v>2000</v>
      </c>
      <c r="F29">
        <f ca="1">VLOOKUP(_xlfn.CONCAT($B29,$C29),BNA_Historique_prix!$D$1:$AI$302,MATCH(F$8,BNA_Historique_prix!$D$4:$BZ$4,0),FALSE)</f>
        <v>5000</v>
      </c>
      <c r="G29">
        <f ca="1">VLOOKUP(_xlfn.CONCAT($B29,$C29),BNA_Historique_prix!$D$1:$AI$302,MATCH(G$8,BNA_Historique_prix!$D$4:$BZ$4,0),FALSE)</f>
        <v>6000</v>
      </c>
      <c r="H29">
        <f ca="1">VLOOKUP(_xlfn.CONCAT($B29,$C29),BNA_Historique_prix!$D$1:$AI$302,MATCH(H$8,BNA_Historique_prix!$D$4:$BZ$4,0),FALSE)</f>
        <v>500</v>
      </c>
      <c r="I29">
        <f ca="1">VLOOKUP(_xlfn.CONCAT($B29,$C29),BNA_Historique_prix!$D$1:$AI$302,MATCH(I$8,BNA_Historique_prix!$D$4:$BZ$4,0),FALSE)</f>
        <v>350</v>
      </c>
      <c r="J29">
        <f ca="1">VLOOKUP(_xlfn.CONCAT($B29,$C29),BNA_Historique_prix!$D$1:$AI$302,MATCH(J$8,BNA_Historique_prix!$D$4:$BZ$4,0),FALSE)</f>
        <v>7500</v>
      </c>
      <c r="K29">
        <f ca="1">VLOOKUP(_xlfn.CONCAT($B29,$C29),BNA_Historique_prix!$D$1:$AI$302,MATCH(K$8,BNA_Historique_prix!$D$4:$BZ$4,0),FALSE)</f>
        <v>21000</v>
      </c>
      <c r="L29">
        <f ca="1">VLOOKUP(_xlfn.CONCAT($B29,$C29),BNA_Historique_prix!$D$1:$AI$302,MATCH(L$8,BNA_Historique_prix!$D$4:$BZ$4,0),FALSE)</f>
        <v>1500</v>
      </c>
      <c r="M29">
        <f ca="1">VLOOKUP(_xlfn.CONCAT($B29,$C29),BNA_Historique_prix!$D$1:$AI$302,MATCH(M$8,BNA_Historique_prix!$D$4:$BZ$4,0),FALSE)</f>
        <v>2500</v>
      </c>
      <c r="N29">
        <f ca="1">VLOOKUP(_xlfn.CONCAT($B29,$C29),BNA_Historique_prix!$D$1:$AI$302,MATCH(N$8,BNA_Historique_prix!$D$4:$BZ$4,0),FALSE)</f>
        <v>5000</v>
      </c>
      <c r="O29">
        <f ca="1">VLOOKUP(_xlfn.CONCAT($B29,$C29),BNA_Historique_prix!$D$1:$AI$302,MATCH(O$8,BNA_Historique_prix!$D$4:$BZ$4,0),FALSE)</f>
        <v>100</v>
      </c>
      <c r="P29" t="str">
        <f ca="1">VLOOKUP(_xlfn.CONCAT($B29,$C29),BNA_Historique_prix!$D$1:$AI$302,MATCH(P$8,BNA_Historique_prix!$D$4:$BZ$4,0),FALSE)</f>
        <v>MC</v>
      </c>
      <c r="Q29" t="str">
        <f ca="1">VLOOKUP(_xlfn.CONCAT($B29,$C29),BNA_Historique_prix!$D$1:$AI$302,MATCH(Q$8,BNA_Historique_prix!$D$4:$BZ$4,0),FALSE)</f>
        <v>MC</v>
      </c>
      <c r="R29" t="str">
        <f ca="1">VLOOKUP(_xlfn.CONCAT($B29,$C29),BNA_Historique_prix!$D$1:$AI$302,MATCH(R$8,BNA_Historique_prix!$D$4:$BZ$4,0),FALSE)</f>
        <v>MC</v>
      </c>
      <c r="S29">
        <f ca="1">VLOOKUP(_xlfn.CONCAT($B29,$C29),BNA_Historique_prix!$D$1:$AI$302,MATCH(S$8,BNA_Historique_prix!$D$4:$BZ$4,0),FALSE)</f>
        <v>8500</v>
      </c>
      <c r="T29">
        <f ca="1">VLOOKUP(_xlfn.CONCAT($B29,$C29),BNA_Historique_prix!$D$1:$AI$302,MATCH(T$8,BNA_Historique_prix!$D$4:$BZ$4,0),FALSE)</f>
        <v>7500</v>
      </c>
      <c r="U29">
        <f ca="1">VLOOKUP(_xlfn.CONCAT($B29,$C29),BNA_Historique_prix!$D$1:$AI$302,MATCH(U$8,BNA_Historique_prix!$D$4:$BZ$4,0),FALSE)</f>
        <v>2000</v>
      </c>
      <c r="V29">
        <f ca="1">VLOOKUP(_xlfn.CONCAT($B29,$C29),BNA_Historique_prix!$D$1:$AI$302,MATCH(V$8,BNA_Historique_prix!$D$4:$BZ$4,0),FALSE)</f>
        <v>250</v>
      </c>
      <c r="W29">
        <f ca="1">VLOOKUP(_xlfn.CONCAT($B29,$C29),BNA_Historique_prix!$D$1:$AI$302,MATCH(W$8,BNA_Historique_prix!$D$4:$BZ$4,0),FALSE)</f>
        <v>750</v>
      </c>
      <c r="X29">
        <f ca="1">VLOOKUP(_xlfn.CONCAT($B29,$C29),BNA_Historique_prix!$D$1:$AI$302,MATCH(X$8,BNA_Historique_prix!$D$4:$BZ$4,0),FALSE)</f>
        <v>1250</v>
      </c>
      <c r="Y29">
        <f ca="1">VLOOKUP(_xlfn.CONCAT($B29,$C29),BNA_Historique_prix!$D$1:$AI$302,MATCH(Y$8,BNA_Historique_prix!$D$4:$BZ$4,0),FALSE)</f>
        <v>2000</v>
      </c>
      <c r="Z29">
        <f ca="1">VLOOKUP(_xlfn.CONCAT($B29,$C29),BNA_Historique_prix!$D$1:$AI$302,MATCH(Z$8,BNA_Historique_prix!$D$4:$BZ$4,0),FALSE)</f>
        <v>2500</v>
      </c>
      <c r="AA29">
        <f ca="1">VLOOKUP(_xlfn.CONCAT($B29,$C29),BNA_Historique_prix!$D$1:$AI$302,MATCH(AA$8,BNA_Historique_prix!$D$4:$BZ$4,0),FALSE)</f>
        <v>4500</v>
      </c>
      <c r="AB29">
        <f ca="1">VLOOKUP(_xlfn.CONCAT($B29,$C29),BNA_Historique_prix!$D$1:$AI$302,MATCH(AB$8,BNA_Historique_prix!$D$4:$BZ$4,0),FALSE)</f>
        <v>3000</v>
      </c>
      <c r="AC29">
        <f ca="1">VLOOKUP(_xlfn.CONCAT($B29,$C29),BNA_Historique_prix!$D$1:$AI$302,MATCH(AC$8,BNA_Historique_prix!$D$4:$BZ$4,0),FALSE)</f>
        <v>3000</v>
      </c>
      <c r="AD29">
        <f ca="1">VLOOKUP(_xlfn.CONCAT($B29,$C29),BNA_Historique_prix!$D$1:$AI$302,MATCH(AD$8,BNA_Historique_prix!$D$4:$BZ$4,0),FALSE)</f>
        <v>5000</v>
      </c>
      <c r="AE29">
        <f ca="1">VLOOKUP(_xlfn.CONCAT($B29,$C29),BNA_Historique_prix!$D$1:$AI$302,MATCH(AE$8,BNA_Historique_prix!$D$4:$BZ$4,0),FALSE)</f>
        <v>7500</v>
      </c>
      <c r="AF29">
        <f ca="1">VLOOKUP(_xlfn.CONCAT($B29,$C29),BNA_Historique_prix!$D$1:$AI$302,MATCH(AF$8,BNA_Historique_prix!$D$4:$BZ$4,0),FALSE)</f>
        <v>600</v>
      </c>
      <c r="AG29">
        <f ca="1">VLOOKUP(_xlfn.CONCAT($B29,$C29),BNA_Historique_prix!$D$1:$AI$302,MATCH(AG$8,BNA_Historique_prix!$D$4:$BZ$4,0),FALSE)</f>
        <v>200</v>
      </c>
    </row>
    <row r="30" spans="2:33" x14ac:dyDescent="0.35">
      <c r="B30" t="s">
        <v>106</v>
      </c>
      <c r="C30" s="9" t="str">
        <f t="shared" si="2"/>
        <v>BNA_aout23!</v>
      </c>
      <c r="D30" t="s">
        <v>105</v>
      </c>
      <c r="E30">
        <f ca="1">VLOOKUP(_xlfn.CONCAT($B30,$C30),BNA_Historique_prix!$D$1:$AI$302,MATCH(E$8,BNA_Historique_prix!$D$4:$BZ$4,0),FALSE)</f>
        <v>3250</v>
      </c>
      <c r="F30">
        <f ca="1">VLOOKUP(_xlfn.CONCAT($B30,$C30),BNA_Historique_prix!$D$1:$AI$302,MATCH(F$8,BNA_Historique_prix!$D$4:$BZ$4,0),FALSE)</f>
        <v>1875</v>
      </c>
      <c r="G30">
        <f ca="1">VLOOKUP(_xlfn.CONCAT($B30,$C30),BNA_Historique_prix!$D$1:$AI$302,MATCH(G$8,BNA_Historique_prix!$D$4:$BZ$4,0),FALSE)</f>
        <v>2125</v>
      </c>
      <c r="H30" t="str">
        <f ca="1">VLOOKUP(_xlfn.CONCAT($B30,$C30),BNA_Historique_prix!$D$1:$AI$302,MATCH(H$8,BNA_Historique_prix!$D$4:$BZ$4,0),FALSE)</f>
        <v>MC</v>
      </c>
      <c r="I30" t="str">
        <f ca="1">VLOOKUP(_xlfn.CONCAT($B30,$C30),BNA_Historique_prix!$D$1:$AI$302,MATCH(I$8,BNA_Historique_prix!$D$4:$BZ$4,0),FALSE)</f>
        <v>MC</v>
      </c>
      <c r="J30" t="str">
        <f ca="1">VLOOKUP(_xlfn.CONCAT($B30,$C30),BNA_Historique_prix!$D$1:$AI$302,MATCH(J$8,BNA_Historique_prix!$D$4:$BZ$4,0),FALSE)</f>
        <v>MC</v>
      </c>
      <c r="K30" t="str">
        <f ca="1">VLOOKUP(_xlfn.CONCAT($B30,$C30),BNA_Historique_prix!$D$1:$AI$302,MATCH(K$8,BNA_Historique_prix!$D$4:$BZ$4,0),FALSE)</f>
        <v>MC</v>
      </c>
      <c r="L30" t="str">
        <f ca="1">VLOOKUP(_xlfn.CONCAT($B30,$C30),BNA_Historique_prix!$D$1:$AI$302,MATCH(L$8,BNA_Historique_prix!$D$4:$BZ$4,0),FALSE)</f>
        <v>MC</v>
      </c>
      <c r="M30" t="str">
        <f ca="1">VLOOKUP(_xlfn.CONCAT($B30,$C30),BNA_Historique_prix!$D$1:$AI$302,MATCH(M$8,BNA_Historique_prix!$D$4:$BZ$4,0),FALSE)</f>
        <v>MC</v>
      </c>
      <c r="N30">
        <f ca="1">VLOOKUP(_xlfn.CONCAT($B30,$C30),BNA_Historique_prix!$D$1:$AI$302,MATCH(N$8,BNA_Historique_prix!$D$4:$BZ$4,0),FALSE)</f>
        <v>8250</v>
      </c>
      <c r="O30" t="str">
        <f ca="1">VLOOKUP(_xlfn.CONCAT($B30,$C30),BNA_Historique_prix!$D$1:$AI$302,MATCH(O$8,BNA_Historique_prix!$D$4:$BZ$4,0),FALSE)</f>
        <v>MC</v>
      </c>
      <c r="P30" t="str">
        <f ca="1">VLOOKUP(_xlfn.CONCAT($B30,$C30),BNA_Historique_prix!$D$1:$AI$302,MATCH(P$8,BNA_Historique_prix!$D$4:$BZ$4,0),FALSE)</f>
        <v>MC</v>
      </c>
      <c r="Q30" t="str">
        <f ca="1">VLOOKUP(_xlfn.CONCAT($B30,$C30),BNA_Historique_prix!$D$1:$AI$302,MATCH(Q$8,BNA_Historique_prix!$D$4:$BZ$4,0),FALSE)</f>
        <v>MC</v>
      </c>
      <c r="R30" t="str">
        <f ca="1">VLOOKUP(_xlfn.CONCAT($B30,$C30),BNA_Historique_prix!$D$1:$AI$302,MATCH(R$8,BNA_Historique_prix!$D$4:$BZ$4,0),FALSE)</f>
        <v>MC</v>
      </c>
      <c r="S30" t="str">
        <f ca="1">VLOOKUP(_xlfn.CONCAT($B30,$C30),BNA_Historique_prix!$D$1:$AI$302,MATCH(S$8,BNA_Historique_prix!$D$4:$BZ$4,0),FALSE)</f>
        <v>MC</v>
      </c>
      <c r="T30" t="str">
        <f ca="1">VLOOKUP(_xlfn.CONCAT($B30,$C30),BNA_Historique_prix!$D$1:$AI$302,MATCH(T$8,BNA_Historique_prix!$D$4:$BZ$4,0),FALSE)</f>
        <v>MC</v>
      </c>
      <c r="U30" t="str">
        <f ca="1">VLOOKUP(_xlfn.CONCAT($B30,$C30),BNA_Historique_prix!$D$1:$AI$302,MATCH(U$8,BNA_Historique_prix!$D$4:$BZ$4,0),FALSE)</f>
        <v>MC</v>
      </c>
      <c r="V30" t="str">
        <f ca="1">VLOOKUP(_xlfn.CONCAT($B30,$C30),BNA_Historique_prix!$D$1:$AI$302,MATCH(V$8,BNA_Historique_prix!$D$4:$BZ$4,0),FALSE)</f>
        <v>MC</v>
      </c>
      <c r="W30" t="str">
        <f ca="1">VLOOKUP(_xlfn.CONCAT($B30,$C30),BNA_Historique_prix!$D$1:$AI$302,MATCH(W$8,BNA_Historique_prix!$D$4:$BZ$4,0),FALSE)</f>
        <v>MC</v>
      </c>
      <c r="X30" t="str">
        <f ca="1">VLOOKUP(_xlfn.CONCAT($B30,$C30),BNA_Historique_prix!$D$1:$AI$302,MATCH(X$8,BNA_Historique_prix!$D$4:$BZ$4,0),FALSE)</f>
        <v>MC</v>
      </c>
      <c r="Y30" t="str">
        <f ca="1">VLOOKUP(_xlfn.CONCAT($B30,$C30),BNA_Historique_prix!$D$1:$AI$302,MATCH(Y$8,BNA_Historique_prix!$D$4:$BZ$4,0),FALSE)</f>
        <v>MC</v>
      </c>
      <c r="Z30" t="str">
        <f ca="1">VLOOKUP(_xlfn.CONCAT($B30,$C30),BNA_Historique_prix!$D$1:$AI$302,MATCH(Z$8,BNA_Historique_prix!$D$4:$BZ$4,0),FALSE)</f>
        <v>MC</v>
      </c>
      <c r="AA30" t="str">
        <f ca="1">VLOOKUP(_xlfn.CONCAT($B30,$C30),BNA_Historique_prix!$D$1:$AI$302,MATCH(AA$8,BNA_Historique_prix!$D$4:$BZ$4,0),FALSE)</f>
        <v>MC</v>
      </c>
      <c r="AB30" t="str">
        <f ca="1">VLOOKUP(_xlfn.CONCAT($B30,$C30),BNA_Historique_prix!$D$1:$AI$302,MATCH(AB$8,BNA_Historique_prix!$D$4:$BZ$4,0),FALSE)</f>
        <v>MC</v>
      </c>
      <c r="AC30" t="str">
        <f ca="1">VLOOKUP(_xlfn.CONCAT($B30,$C30),BNA_Historique_prix!$D$1:$AI$302,MATCH(AC$8,BNA_Historique_prix!$D$4:$BZ$4,0),FALSE)</f>
        <v>MC</v>
      </c>
      <c r="AD30">
        <f ca="1">VLOOKUP(_xlfn.CONCAT($B30,$C30),BNA_Historique_prix!$D$1:$AI$302,MATCH(AD$8,BNA_Historique_prix!$D$4:$BZ$4,0),FALSE)</f>
        <v>1250</v>
      </c>
      <c r="AE30" t="str">
        <f ca="1">VLOOKUP(_xlfn.CONCAT($B30,$C30),BNA_Historique_prix!$D$1:$AI$302,MATCH(AE$8,BNA_Historique_prix!$D$4:$BZ$4,0),FALSE)</f>
        <v>MC</v>
      </c>
      <c r="AF30" t="str">
        <f ca="1">VLOOKUP(_xlfn.CONCAT($B30,$C30),BNA_Historique_prix!$D$1:$AI$302,MATCH(AF$8,BNA_Historique_prix!$D$4:$BZ$4,0),FALSE)</f>
        <v>MC</v>
      </c>
      <c r="AG30" t="str">
        <f ca="1">VLOOKUP(_xlfn.CONCAT($B30,$C30),BNA_Historique_prix!$D$1:$AI$302,MATCH(AG$8,BNA_Historique_prix!$D$4:$BZ$4,0),FALSE)</f>
        <v>MC</v>
      </c>
    </row>
    <row r="31" spans="2:33" x14ac:dyDescent="0.35">
      <c r="C31" s="9"/>
      <c r="D31" t="s">
        <v>3309</v>
      </c>
    </row>
    <row r="32" spans="2:33" x14ac:dyDescent="0.35">
      <c r="B32" t="s">
        <v>109</v>
      </c>
      <c r="C32" s="9" t="str">
        <f t="shared" si="2"/>
        <v>BNA_aout23!</v>
      </c>
      <c r="D32" t="s">
        <v>107</v>
      </c>
      <c r="E32" t="str">
        <f ca="1">VLOOKUP(_xlfn.CONCAT($B32,$C32),BNA_Historique_prix!$D$1:$AI$302,MATCH(E$8,BNA_Historique_prix!$D$4:$BZ$4,0),FALSE)</f>
        <v>-</v>
      </c>
      <c r="F32" t="str">
        <f ca="1">VLOOKUP(_xlfn.CONCAT($B32,$C32),BNA_Historique_prix!$D$1:$AI$302,MATCH(F$8,BNA_Historique_prix!$D$4:$BZ$4,0),FALSE)</f>
        <v>-</v>
      </c>
      <c r="G32" t="str">
        <f ca="1">VLOOKUP(_xlfn.CONCAT($B32,$C32),BNA_Historique_prix!$D$1:$AI$302,MATCH(G$8,BNA_Historique_prix!$D$4:$BZ$4,0),FALSE)</f>
        <v>-</v>
      </c>
      <c r="H32" t="str">
        <f ca="1">VLOOKUP(_xlfn.CONCAT($B32,$C32),BNA_Historique_prix!$D$1:$AI$302,MATCH(H$8,BNA_Historique_prix!$D$4:$BZ$4,0),FALSE)</f>
        <v>-</v>
      </c>
      <c r="I32" t="str">
        <f ca="1">VLOOKUP(_xlfn.CONCAT($B32,$C32),BNA_Historique_prix!$D$1:$AI$302,MATCH(I$8,BNA_Historique_prix!$D$4:$BZ$4,0),FALSE)</f>
        <v>-</v>
      </c>
      <c r="J32" t="str">
        <f ca="1">VLOOKUP(_xlfn.CONCAT($B32,$C32),BNA_Historique_prix!$D$1:$AI$302,MATCH(J$8,BNA_Historique_prix!$D$4:$BZ$4,0),FALSE)</f>
        <v>-</v>
      </c>
      <c r="K32" t="str">
        <f ca="1">VLOOKUP(_xlfn.CONCAT($B32,$C32),BNA_Historique_prix!$D$1:$AI$302,MATCH(K$8,BNA_Historique_prix!$D$4:$BZ$4,0),FALSE)</f>
        <v>-</v>
      </c>
      <c r="L32" t="str">
        <f ca="1">VLOOKUP(_xlfn.CONCAT($B32,$C32),BNA_Historique_prix!$D$1:$AI$302,MATCH(L$8,BNA_Historique_prix!$D$4:$BZ$4,0),FALSE)</f>
        <v>-</v>
      </c>
      <c r="M32" t="str">
        <f ca="1">VLOOKUP(_xlfn.CONCAT($B32,$C32),BNA_Historique_prix!$D$1:$AI$302,MATCH(M$8,BNA_Historique_prix!$D$4:$BZ$4,0),FALSE)</f>
        <v>-</v>
      </c>
      <c r="N32" t="str">
        <f ca="1">VLOOKUP(_xlfn.CONCAT($B32,$C32),BNA_Historique_prix!$D$1:$AI$302,MATCH(N$8,BNA_Historique_prix!$D$4:$BZ$4,0),FALSE)</f>
        <v>-</v>
      </c>
      <c r="O32" t="str">
        <f ca="1">VLOOKUP(_xlfn.CONCAT($B32,$C32),BNA_Historique_prix!$D$1:$AI$302,MATCH(O$8,BNA_Historique_prix!$D$4:$BZ$4,0),FALSE)</f>
        <v>-</v>
      </c>
      <c r="P32" t="str">
        <f ca="1">VLOOKUP(_xlfn.CONCAT($B32,$C32),BNA_Historique_prix!$D$1:$AI$302,MATCH(P$8,BNA_Historique_prix!$D$4:$BZ$4,0),FALSE)</f>
        <v>-</v>
      </c>
      <c r="Q32" t="str">
        <f ca="1">VLOOKUP(_xlfn.CONCAT($B32,$C32),BNA_Historique_prix!$D$1:$AI$302,MATCH(Q$8,BNA_Historique_prix!$D$4:$BZ$4,0),FALSE)</f>
        <v>-</v>
      </c>
      <c r="R32" t="str">
        <f ca="1">VLOOKUP(_xlfn.CONCAT($B32,$C32),BNA_Historique_prix!$D$1:$AI$302,MATCH(R$8,BNA_Historique_prix!$D$4:$BZ$4,0),FALSE)</f>
        <v>-</v>
      </c>
      <c r="S32" t="str">
        <f ca="1">VLOOKUP(_xlfn.CONCAT($B32,$C32),BNA_Historique_prix!$D$1:$AI$302,MATCH(S$8,BNA_Historique_prix!$D$4:$BZ$4,0),FALSE)</f>
        <v>-</v>
      </c>
      <c r="T32" t="str">
        <f ca="1">VLOOKUP(_xlfn.CONCAT($B32,$C32),BNA_Historique_prix!$D$1:$AI$302,MATCH(T$8,BNA_Historique_prix!$D$4:$BZ$4,0),FALSE)</f>
        <v>-</v>
      </c>
      <c r="U32" t="str">
        <f ca="1">VLOOKUP(_xlfn.CONCAT($B32,$C32),BNA_Historique_prix!$D$1:$AI$302,MATCH(U$8,BNA_Historique_prix!$D$4:$BZ$4,0),FALSE)</f>
        <v>-</v>
      </c>
      <c r="V32" t="str">
        <f ca="1">VLOOKUP(_xlfn.CONCAT($B32,$C32),BNA_Historique_prix!$D$1:$AI$302,MATCH(V$8,BNA_Historique_prix!$D$4:$BZ$4,0),FALSE)</f>
        <v>-</v>
      </c>
      <c r="W32" t="str">
        <f ca="1">VLOOKUP(_xlfn.CONCAT($B32,$C32),BNA_Historique_prix!$D$1:$AI$302,MATCH(W$8,BNA_Historique_prix!$D$4:$BZ$4,0),FALSE)</f>
        <v>-</v>
      </c>
      <c r="X32" t="str">
        <f ca="1">VLOOKUP(_xlfn.CONCAT($B32,$C32),BNA_Historique_prix!$D$1:$AI$302,MATCH(X$8,BNA_Historique_prix!$D$4:$BZ$4,0),FALSE)</f>
        <v>-</v>
      </c>
      <c r="Y32" t="str">
        <f ca="1">VLOOKUP(_xlfn.CONCAT($B32,$C32),BNA_Historique_prix!$D$1:$AI$302,MATCH(Y$8,BNA_Historique_prix!$D$4:$BZ$4,0),FALSE)</f>
        <v>-</v>
      </c>
      <c r="Z32" t="str">
        <f ca="1">VLOOKUP(_xlfn.CONCAT($B32,$C32),BNA_Historique_prix!$D$1:$AI$302,MATCH(Z$8,BNA_Historique_prix!$D$4:$BZ$4,0),FALSE)</f>
        <v>-</v>
      </c>
      <c r="AA32" t="str">
        <f ca="1">VLOOKUP(_xlfn.CONCAT($B32,$C32),BNA_Historique_prix!$D$1:$AI$302,MATCH(AA$8,BNA_Historique_prix!$D$4:$BZ$4,0),FALSE)</f>
        <v>-</v>
      </c>
      <c r="AB32" t="str">
        <f ca="1">VLOOKUP(_xlfn.CONCAT($B32,$C32),BNA_Historique_prix!$D$1:$AI$302,MATCH(AB$8,BNA_Historique_prix!$D$4:$BZ$4,0),FALSE)</f>
        <v>-</v>
      </c>
      <c r="AC32" t="str">
        <f ca="1">VLOOKUP(_xlfn.CONCAT($B32,$C32),BNA_Historique_prix!$D$1:$AI$302,MATCH(AC$8,BNA_Historique_prix!$D$4:$BZ$4,0),FALSE)</f>
        <v>-</v>
      </c>
      <c r="AD32" t="str">
        <f ca="1">VLOOKUP(_xlfn.CONCAT($B32,$C32),BNA_Historique_prix!$D$1:$AI$302,MATCH(AD$8,BNA_Historique_prix!$D$4:$BZ$4,0),FALSE)</f>
        <v>-</v>
      </c>
      <c r="AE32" t="str">
        <f ca="1">VLOOKUP(_xlfn.CONCAT($B32,$C32),BNA_Historique_prix!$D$1:$AI$302,MATCH(AE$8,BNA_Historique_prix!$D$4:$BZ$4,0),FALSE)</f>
        <v>-</v>
      </c>
      <c r="AF32" t="str">
        <f ca="1">VLOOKUP(_xlfn.CONCAT($B32,$C32),BNA_Historique_prix!$D$1:$AI$302,MATCH(AF$8,BNA_Historique_prix!$D$4:$BZ$4,0),FALSE)</f>
        <v>-</v>
      </c>
      <c r="AG32" t="str">
        <f ca="1">VLOOKUP(_xlfn.CONCAT($B32,$C32),BNA_Historique_prix!$D$1:$AI$302,MATCH(AG$8,BNA_Historique_prix!$D$4:$BZ$4,0),FALSE)</f>
        <v>-</v>
      </c>
    </row>
    <row r="39" spans="2:33" x14ac:dyDescent="0.3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row>
    <row r="41" spans="2:33" x14ac:dyDescent="0.35">
      <c r="B41" s="16" t="s">
        <v>75</v>
      </c>
      <c r="C41" s="16" t="s">
        <v>3165</v>
      </c>
      <c r="D41" t="s">
        <v>3202</v>
      </c>
      <c r="E41" s="7" t="s">
        <v>33</v>
      </c>
      <c r="F41" s="7" t="s">
        <v>34</v>
      </c>
      <c r="G41" s="7" t="s">
        <v>35</v>
      </c>
      <c r="H41" s="7" t="s">
        <v>36</v>
      </c>
      <c r="I41" s="7" t="s">
        <v>37</v>
      </c>
      <c r="J41" s="7" t="s">
        <v>38</v>
      </c>
      <c r="K41" s="7" t="s">
        <v>39</v>
      </c>
      <c r="L41" s="7" t="s">
        <v>40</v>
      </c>
      <c r="M41" s="7" t="s">
        <v>41</v>
      </c>
      <c r="N41" s="7" t="s">
        <v>42</v>
      </c>
      <c r="O41" s="7" t="s">
        <v>43</v>
      </c>
      <c r="P41" s="7" t="s">
        <v>44</v>
      </c>
      <c r="Q41" s="7" t="s">
        <v>45</v>
      </c>
      <c r="R41" s="7" t="s">
        <v>46</v>
      </c>
      <c r="S41" s="7" t="s">
        <v>47</v>
      </c>
      <c r="T41" s="7" t="s">
        <v>48</v>
      </c>
      <c r="U41" s="7" t="s">
        <v>49</v>
      </c>
      <c r="V41" s="7" t="s">
        <v>50</v>
      </c>
      <c r="W41" s="7" t="s">
        <v>51</v>
      </c>
      <c r="X41" s="7" t="s">
        <v>52</v>
      </c>
      <c r="Y41" s="7" t="s">
        <v>53</v>
      </c>
      <c r="Z41" s="7" t="s">
        <v>54</v>
      </c>
      <c r="AA41" s="7" t="s">
        <v>55</v>
      </c>
      <c r="AB41" s="7" t="s">
        <v>56</v>
      </c>
      <c r="AC41" s="7" t="s">
        <v>57</v>
      </c>
      <c r="AD41" s="7" t="s">
        <v>58</v>
      </c>
      <c r="AE41" s="7" t="s">
        <v>59</v>
      </c>
      <c r="AF41" s="7" t="s">
        <v>60</v>
      </c>
      <c r="AG41" s="7" t="s">
        <v>61</v>
      </c>
    </row>
    <row r="42" spans="2:33" x14ac:dyDescent="0.35">
      <c r="D42" t="s">
        <v>3183</v>
      </c>
    </row>
    <row r="43" spans="2:33" x14ac:dyDescent="0.35">
      <c r="B43" t="s">
        <v>64</v>
      </c>
      <c r="C43" s="12">
        <f>$B$2</f>
        <v>45139</v>
      </c>
      <c r="D43" t="s">
        <v>62</v>
      </c>
      <c r="E43" s="17" t="str">
        <f ca="1">IF(ISNUMBER(VLOOKUP(_xlfn.CONCAT($B43,$C43),BNA_Variations_prix!$E$1:$AJ$200,MATCH(E$41,BNA_Variations_prix!$E$4:$CA$4,0),FALSE)),IF(ROUND(VLOOKUP(_xlfn.CONCAT($B43,$C43),BNA_Variations_prix!$E$1:$AJ$200,MATCH(E$41,BNA_Variations_prix!$E$4:$CA$4,0),FALSE),2)&gt;0,_xlfn.CONCAT($B$3," ",TEXT(VLOOKUP(_xlfn.CONCAT($B43,$C43),BNA_Variations_prix!$E$1:$AJ$200,MATCH(E$41,BNA_Variations_prix!$E$4:$CA$4,0),FALSE),"0%")),IF(ROUND(VLOOKUP(_xlfn.CONCAT($B43,$C43),BNA_Variations_prix!$E$1:$AJ$200,MATCH(E$41,BNA_Variations_prix!$E$4:$CA$4,0),FALSE),2)=0,_xlfn.CONCAT($B$4," ",TEXT(VLOOKUP(_xlfn.CONCAT($B43,$C43),BNA_Variations_prix!$E$1:$AJ$200,MATCH(E$41,BNA_Variations_prix!$E$4:$CA$4,0),FALSE),"0%")),IF(ROUND(VLOOKUP(_xlfn.CONCAT($B43,$C43),BNA_Variations_prix!$E$1:$AJ$200,MATCH(E$41,BNA_Variations_prix!$E$4:$CA$4,0),FALSE),2)&lt;0,_xlfn.CONCAT($B$5," ",TEXT(VLOOKUP(_xlfn.CONCAT($B43,$C43),BNA_Variations_prix!$E$1:$AJ$200,MATCH(E$41,BNA_Variations_prix!$E$4:$CA$4,0),FALSE),"0%")),VLOOKUP(_xlfn.CONCAT($B43,$C43),BNA_Variations_prix!$E$1:$AJ$200,MATCH(E$41,BNA_Variations_prix!$E$4:$CA$4,0),FALSE)))),VLOOKUP(_xlfn.CONCAT($B43,$C43),BNA_Variations_prix!$E$1:$AJ$200,MATCH(E$41,BNA_Variations_prix!$E$4:$CA$4,0),FALSE))</f>
        <v>▼ -9%</v>
      </c>
      <c r="F43" s="17" t="str">
        <f ca="1">IF(ISNUMBER(VLOOKUP(_xlfn.CONCAT($B43,$C43),BNA_Variations_prix!$E$1:$AJ$200,MATCH(F$41,BNA_Variations_prix!$E$4:$CA$4,0),FALSE)),IF(ROUND(VLOOKUP(_xlfn.CONCAT($B43,$C43),BNA_Variations_prix!$E$1:$AJ$200,MATCH(F$41,BNA_Variations_prix!$E$4:$CA$4,0),FALSE),2)&gt;0,_xlfn.CONCAT($B$3," ",TEXT(VLOOKUP(_xlfn.CONCAT($B43,$C43),BNA_Variations_prix!$E$1:$AJ$200,MATCH(F$41,BNA_Variations_prix!$E$4:$CA$4,0),FALSE),"0%")),IF(ROUND(VLOOKUP(_xlfn.CONCAT($B43,$C43),BNA_Variations_prix!$E$1:$AJ$200,MATCH(F$41,BNA_Variations_prix!$E$4:$CA$4,0),FALSE),2)=0,_xlfn.CONCAT($B$4," ",TEXT(VLOOKUP(_xlfn.CONCAT($B43,$C43),BNA_Variations_prix!$E$1:$AJ$200,MATCH(F$41,BNA_Variations_prix!$E$4:$CA$4,0),FALSE),"0%")),IF(ROUND(VLOOKUP(_xlfn.CONCAT($B43,$C43),BNA_Variations_prix!$E$1:$AJ$200,MATCH(F$41,BNA_Variations_prix!$E$4:$CA$4,0),FALSE),2)&lt;0,_xlfn.CONCAT($B$5," ",TEXT(VLOOKUP(_xlfn.CONCAT($B43,$C43),BNA_Variations_prix!$E$1:$AJ$200,MATCH(F$41,BNA_Variations_prix!$E$4:$CA$4,0),FALSE),"0%")),VLOOKUP(_xlfn.CONCAT($B43,$C43),BNA_Variations_prix!$E$1:$AJ$200,MATCH(F$41,BNA_Variations_prix!$E$4:$CA$4,0),FALSE)))),VLOOKUP(_xlfn.CONCAT($B43,$C43),BNA_Variations_prix!$E$1:$AJ$200,MATCH(F$41,BNA_Variations_prix!$E$4:$CA$4,0),FALSE))</f>
        <v>-</v>
      </c>
      <c r="G43" s="17" t="str">
        <f ca="1">IF(ISNUMBER(VLOOKUP(_xlfn.CONCAT($B43,$C43),BNA_Variations_prix!$E$1:$AJ$200,MATCH(G$41,BNA_Variations_prix!$E$4:$CA$4,0),FALSE)),IF(ROUND(VLOOKUP(_xlfn.CONCAT($B43,$C43),BNA_Variations_prix!$E$1:$AJ$200,MATCH(G$41,BNA_Variations_prix!$E$4:$CA$4,0),FALSE),2)&gt;0,_xlfn.CONCAT($B$3," ",TEXT(VLOOKUP(_xlfn.CONCAT($B43,$C43),BNA_Variations_prix!$E$1:$AJ$200,MATCH(G$41,BNA_Variations_prix!$E$4:$CA$4,0),FALSE),"0%")),IF(ROUND(VLOOKUP(_xlfn.CONCAT($B43,$C43),BNA_Variations_prix!$E$1:$AJ$200,MATCH(G$41,BNA_Variations_prix!$E$4:$CA$4,0),FALSE),2)=0,_xlfn.CONCAT($B$4," ",TEXT(VLOOKUP(_xlfn.CONCAT($B43,$C43),BNA_Variations_prix!$E$1:$AJ$200,MATCH(G$41,BNA_Variations_prix!$E$4:$CA$4,0),FALSE),"0%")),IF(ROUND(VLOOKUP(_xlfn.CONCAT($B43,$C43),BNA_Variations_prix!$E$1:$AJ$200,MATCH(G$41,BNA_Variations_prix!$E$4:$CA$4,0),FALSE),2)&lt;0,_xlfn.CONCAT($B$5," ",TEXT(VLOOKUP(_xlfn.CONCAT($B43,$C43),BNA_Variations_prix!$E$1:$AJ$200,MATCH(G$41,BNA_Variations_prix!$E$4:$CA$4,0),FALSE),"0%")),VLOOKUP(_xlfn.CONCAT($B43,$C43),BNA_Variations_prix!$E$1:$AJ$200,MATCH(G$41,BNA_Variations_prix!$E$4:$CA$4,0),FALSE)))),VLOOKUP(_xlfn.CONCAT($B43,$C43),BNA_Variations_prix!$E$1:$AJ$200,MATCH(G$41,BNA_Variations_prix!$E$4:$CA$4,0),FALSE))</f>
        <v>-</v>
      </c>
      <c r="H43" s="17" t="str">
        <f ca="1">IF(ISNUMBER(VLOOKUP(_xlfn.CONCAT($B43,$C43),BNA_Variations_prix!$E$1:$AJ$200,MATCH(H$41,BNA_Variations_prix!$E$4:$CA$4,0),FALSE)),IF(ROUND(VLOOKUP(_xlfn.CONCAT($B43,$C43),BNA_Variations_prix!$E$1:$AJ$200,MATCH(H$41,BNA_Variations_prix!$E$4:$CA$4,0),FALSE),2)&gt;0,_xlfn.CONCAT($B$3," ",TEXT(VLOOKUP(_xlfn.CONCAT($B43,$C43),BNA_Variations_prix!$E$1:$AJ$200,MATCH(H$41,BNA_Variations_prix!$E$4:$CA$4,0),FALSE),"0%")),IF(ROUND(VLOOKUP(_xlfn.CONCAT($B43,$C43),BNA_Variations_prix!$E$1:$AJ$200,MATCH(H$41,BNA_Variations_prix!$E$4:$CA$4,0),FALSE),2)=0,_xlfn.CONCAT($B$4," ",TEXT(VLOOKUP(_xlfn.CONCAT($B43,$C43),BNA_Variations_prix!$E$1:$AJ$200,MATCH(H$41,BNA_Variations_prix!$E$4:$CA$4,0),FALSE),"0%")),IF(ROUND(VLOOKUP(_xlfn.CONCAT($B43,$C43),BNA_Variations_prix!$E$1:$AJ$200,MATCH(H$41,BNA_Variations_prix!$E$4:$CA$4,0),FALSE),2)&lt;0,_xlfn.CONCAT($B$5," ",TEXT(VLOOKUP(_xlfn.CONCAT($B43,$C43),BNA_Variations_prix!$E$1:$AJ$200,MATCH(H$41,BNA_Variations_prix!$E$4:$CA$4,0),FALSE),"0%")),VLOOKUP(_xlfn.CONCAT($B43,$C43),BNA_Variations_prix!$E$1:$AJ$200,MATCH(H$41,BNA_Variations_prix!$E$4:$CA$4,0),FALSE)))),VLOOKUP(_xlfn.CONCAT($B43,$C43),BNA_Variations_prix!$E$1:$AJ$200,MATCH(H$41,BNA_Variations_prix!$E$4:$CA$4,0),FALSE))</f>
        <v>-</v>
      </c>
      <c r="I43" s="17" t="str">
        <f ca="1">IF(ISNUMBER(VLOOKUP(_xlfn.CONCAT($B43,$C43),BNA_Variations_prix!$E$1:$AJ$200,MATCH(I$41,BNA_Variations_prix!$E$4:$CA$4,0),FALSE)),IF(ROUND(VLOOKUP(_xlfn.CONCAT($B43,$C43),BNA_Variations_prix!$E$1:$AJ$200,MATCH(I$41,BNA_Variations_prix!$E$4:$CA$4,0),FALSE),2)&gt;0,_xlfn.CONCAT($B$3," ",TEXT(VLOOKUP(_xlfn.CONCAT($B43,$C43),BNA_Variations_prix!$E$1:$AJ$200,MATCH(I$41,BNA_Variations_prix!$E$4:$CA$4,0),FALSE),"0%")),IF(ROUND(VLOOKUP(_xlfn.CONCAT($B43,$C43),BNA_Variations_prix!$E$1:$AJ$200,MATCH(I$41,BNA_Variations_prix!$E$4:$CA$4,0),FALSE),2)=0,_xlfn.CONCAT($B$4," ",TEXT(VLOOKUP(_xlfn.CONCAT($B43,$C43),BNA_Variations_prix!$E$1:$AJ$200,MATCH(I$41,BNA_Variations_prix!$E$4:$CA$4,0),FALSE),"0%")),IF(ROUND(VLOOKUP(_xlfn.CONCAT($B43,$C43),BNA_Variations_prix!$E$1:$AJ$200,MATCH(I$41,BNA_Variations_prix!$E$4:$CA$4,0),FALSE),2)&lt;0,_xlfn.CONCAT($B$5," ",TEXT(VLOOKUP(_xlfn.CONCAT($B43,$C43),BNA_Variations_prix!$E$1:$AJ$200,MATCH(I$41,BNA_Variations_prix!$E$4:$CA$4,0),FALSE),"0%")),VLOOKUP(_xlfn.CONCAT($B43,$C43),BNA_Variations_prix!$E$1:$AJ$200,MATCH(I$41,BNA_Variations_prix!$E$4:$CA$4,0),FALSE)))),VLOOKUP(_xlfn.CONCAT($B43,$C43),BNA_Variations_prix!$E$1:$AJ$200,MATCH(I$41,BNA_Variations_prix!$E$4:$CA$4,0),FALSE))</f>
        <v>-</v>
      </c>
      <c r="J43" s="17" t="str">
        <f ca="1">IF(ISNUMBER(VLOOKUP(_xlfn.CONCAT($B43,$C43),BNA_Variations_prix!$E$1:$AJ$200,MATCH(J$41,BNA_Variations_prix!$E$4:$CA$4,0),FALSE)),IF(ROUND(VLOOKUP(_xlfn.CONCAT($B43,$C43),BNA_Variations_prix!$E$1:$AJ$200,MATCH(J$41,BNA_Variations_prix!$E$4:$CA$4,0),FALSE),2)&gt;0,_xlfn.CONCAT($B$3," ",TEXT(VLOOKUP(_xlfn.CONCAT($B43,$C43),BNA_Variations_prix!$E$1:$AJ$200,MATCH(J$41,BNA_Variations_prix!$E$4:$CA$4,0),FALSE),"0%")),IF(ROUND(VLOOKUP(_xlfn.CONCAT($B43,$C43),BNA_Variations_prix!$E$1:$AJ$200,MATCH(J$41,BNA_Variations_prix!$E$4:$CA$4,0),FALSE),2)=0,_xlfn.CONCAT($B$4," ",TEXT(VLOOKUP(_xlfn.CONCAT($B43,$C43),BNA_Variations_prix!$E$1:$AJ$200,MATCH(J$41,BNA_Variations_prix!$E$4:$CA$4,0),FALSE),"0%")),IF(ROUND(VLOOKUP(_xlfn.CONCAT($B43,$C43),BNA_Variations_prix!$E$1:$AJ$200,MATCH(J$41,BNA_Variations_prix!$E$4:$CA$4,0),FALSE),2)&lt;0,_xlfn.CONCAT($B$5," ",TEXT(VLOOKUP(_xlfn.CONCAT($B43,$C43),BNA_Variations_prix!$E$1:$AJ$200,MATCH(J$41,BNA_Variations_prix!$E$4:$CA$4,0),FALSE),"0%")),VLOOKUP(_xlfn.CONCAT($B43,$C43),BNA_Variations_prix!$E$1:$AJ$200,MATCH(J$41,BNA_Variations_prix!$E$4:$CA$4,0),FALSE)))),VLOOKUP(_xlfn.CONCAT($B43,$C43),BNA_Variations_prix!$E$1:$AJ$200,MATCH(J$41,BNA_Variations_prix!$E$4:$CA$4,0),FALSE))</f>
        <v>► 0%</v>
      </c>
      <c r="K43" s="17" t="str">
        <f ca="1">IF(ISNUMBER(VLOOKUP(_xlfn.CONCAT($B43,$C43),BNA_Variations_prix!$E$1:$AJ$200,MATCH(K$41,BNA_Variations_prix!$E$4:$CA$4,0),FALSE)),IF(ROUND(VLOOKUP(_xlfn.CONCAT($B43,$C43),BNA_Variations_prix!$E$1:$AJ$200,MATCH(K$41,BNA_Variations_prix!$E$4:$CA$4,0),FALSE),2)&gt;0,_xlfn.CONCAT($B$3," ",TEXT(VLOOKUP(_xlfn.CONCAT($B43,$C43),BNA_Variations_prix!$E$1:$AJ$200,MATCH(K$41,BNA_Variations_prix!$E$4:$CA$4,0),FALSE),"0%")),IF(ROUND(VLOOKUP(_xlfn.CONCAT($B43,$C43),BNA_Variations_prix!$E$1:$AJ$200,MATCH(K$41,BNA_Variations_prix!$E$4:$CA$4,0),FALSE),2)=0,_xlfn.CONCAT($B$4," ",TEXT(VLOOKUP(_xlfn.CONCAT($B43,$C43),BNA_Variations_prix!$E$1:$AJ$200,MATCH(K$41,BNA_Variations_prix!$E$4:$CA$4,0),FALSE),"0%")),IF(ROUND(VLOOKUP(_xlfn.CONCAT($B43,$C43),BNA_Variations_prix!$E$1:$AJ$200,MATCH(K$41,BNA_Variations_prix!$E$4:$CA$4,0),FALSE),2)&lt;0,_xlfn.CONCAT($B$5," ",TEXT(VLOOKUP(_xlfn.CONCAT($B43,$C43),BNA_Variations_prix!$E$1:$AJ$200,MATCH(K$41,BNA_Variations_prix!$E$4:$CA$4,0),FALSE),"0%")),VLOOKUP(_xlfn.CONCAT($B43,$C43),BNA_Variations_prix!$E$1:$AJ$200,MATCH(K$41,BNA_Variations_prix!$E$4:$CA$4,0),FALSE)))),VLOOKUP(_xlfn.CONCAT($B43,$C43),BNA_Variations_prix!$E$1:$AJ$200,MATCH(K$41,BNA_Variations_prix!$E$4:$CA$4,0),FALSE))</f>
        <v>-</v>
      </c>
      <c r="L43" s="17" t="str">
        <f ca="1">IF(ISNUMBER(VLOOKUP(_xlfn.CONCAT($B43,$C43),BNA_Variations_prix!$E$1:$AJ$200,MATCH(L$41,BNA_Variations_prix!$E$4:$CA$4,0),FALSE)),IF(ROUND(VLOOKUP(_xlfn.CONCAT($B43,$C43),BNA_Variations_prix!$E$1:$AJ$200,MATCH(L$41,BNA_Variations_prix!$E$4:$CA$4,0),FALSE),2)&gt;0,_xlfn.CONCAT($B$3," ",TEXT(VLOOKUP(_xlfn.CONCAT($B43,$C43),BNA_Variations_prix!$E$1:$AJ$200,MATCH(L$41,BNA_Variations_prix!$E$4:$CA$4,0),FALSE),"0%")),IF(ROUND(VLOOKUP(_xlfn.CONCAT($B43,$C43),BNA_Variations_prix!$E$1:$AJ$200,MATCH(L$41,BNA_Variations_prix!$E$4:$CA$4,0),FALSE),2)=0,_xlfn.CONCAT($B$4," ",TEXT(VLOOKUP(_xlfn.CONCAT($B43,$C43),BNA_Variations_prix!$E$1:$AJ$200,MATCH(L$41,BNA_Variations_prix!$E$4:$CA$4,0),FALSE),"0%")),IF(ROUND(VLOOKUP(_xlfn.CONCAT($B43,$C43),BNA_Variations_prix!$E$1:$AJ$200,MATCH(L$41,BNA_Variations_prix!$E$4:$CA$4,0),FALSE),2)&lt;0,_xlfn.CONCAT($B$5," ",TEXT(VLOOKUP(_xlfn.CONCAT($B43,$C43),BNA_Variations_prix!$E$1:$AJ$200,MATCH(L$41,BNA_Variations_prix!$E$4:$CA$4,0),FALSE),"0%")),VLOOKUP(_xlfn.CONCAT($B43,$C43),BNA_Variations_prix!$E$1:$AJ$200,MATCH(L$41,BNA_Variations_prix!$E$4:$CA$4,0),FALSE)))),VLOOKUP(_xlfn.CONCAT($B43,$C43),BNA_Variations_prix!$E$1:$AJ$200,MATCH(L$41,BNA_Variations_prix!$E$4:$CA$4,0),FALSE))</f>
        <v>▲ 25%</v>
      </c>
      <c r="M43" s="17" t="str">
        <f ca="1">IF(ISNUMBER(VLOOKUP(_xlfn.CONCAT($B43,$C43),BNA_Variations_prix!$E$1:$AJ$200,MATCH(M$41,BNA_Variations_prix!$E$4:$CA$4,0),FALSE)),IF(ROUND(VLOOKUP(_xlfn.CONCAT($B43,$C43),BNA_Variations_prix!$E$1:$AJ$200,MATCH(M$41,BNA_Variations_prix!$E$4:$CA$4,0),FALSE),2)&gt;0,_xlfn.CONCAT($B$3," ",TEXT(VLOOKUP(_xlfn.CONCAT($B43,$C43),BNA_Variations_prix!$E$1:$AJ$200,MATCH(M$41,BNA_Variations_prix!$E$4:$CA$4,0),FALSE),"0%")),IF(ROUND(VLOOKUP(_xlfn.CONCAT($B43,$C43),BNA_Variations_prix!$E$1:$AJ$200,MATCH(M$41,BNA_Variations_prix!$E$4:$CA$4,0),FALSE),2)=0,_xlfn.CONCAT($B$4," ",TEXT(VLOOKUP(_xlfn.CONCAT($B43,$C43),BNA_Variations_prix!$E$1:$AJ$200,MATCH(M$41,BNA_Variations_prix!$E$4:$CA$4,0),FALSE),"0%")),IF(ROUND(VLOOKUP(_xlfn.CONCAT($B43,$C43),BNA_Variations_prix!$E$1:$AJ$200,MATCH(M$41,BNA_Variations_prix!$E$4:$CA$4,0),FALSE),2)&lt;0,_xlfn.CONCAT($B$5," ",TEXT(VLOOKUP(_xlfn.CONCAT($B43,$C43),BNA_Variations_prix!$E$1:$AJ$200,MATCH(M$41,BNA_Variations_prix!$E$4:$CA$4,0),FALSE),"0%")),VLOOKUP(_xlfn.CONCAT($B43,$C43),BNA_Variations_prix!$E$1:$AJ$200,MATCH(M$41,BNA_Variations_prix!$E$4:$CA$4,0),FALSE)))),VLOOKUP(_xlfn.CONCAT($B43,$C43),BNA_Variations_prix!$E$1:$AJ$200,MATCH(M$41,BNA_Variations_prix!$E$4:$CA$4,0),FALSE))</f>
        <v>► 0%</v>
      </c>
      <c r="N43" s="17" t="str">
        <f ca="1">IF(ISNUMBER(VLOOKUP(_xlfn.CONCAT($B43,$C43),BNA_Variations_prix!$E$1:$AJ$200,MATCH(N$41,BNA_Variations_prix!$E$4:$CA$4,0),FALSE)),IF(ROUND(VLOOKUP(_xlfn.CONCAT($B43,$C43),BNA_Variations_prix!$E$1:$AJ$200,MATCH(N$41,BNA_Variations_prix!$E$4:$CA$4,0),FALSE),2)&gt;0,_xlfn.CONCAT($B$3," ",TEXT(VLOOKUP(_xlfn.CONCAT($B43,$C43),BNA_Variations_prix!$E$1:$AJ$200,MATCH(N$41,BNA_Variations_prix!$E$4:$CA$4,0),FALSE),"0%")),IF(ROUND(VLOOKUP(_xlfn.CONCAT($B43,$C43),BNA_Variations_prix!$E$1:$AJ$200,MATCH(N$41,BNA_Variations_prix!$E$4:$CA$4,0),FALSE),2)=0,_xlfn.CONCAT($B$4," ",TEXT(VLOOKUP(_xlfn.CONCAT($B43,$C43),BNA_Variations_prix!$E$1:$AJ$200,MATCH(N$41,BNA_Variations_prix!$E$4:$CA$4,0),FALSE),"0%")),IF(ROUND(VLOOKUP(_xlfn.CONCAT($B43,$C43),BNA_Variations_prix!$E$1:$AJ$200,MATCH(N$41,BNA_Variations_prix!$E$4:$CA$4,0),FALSE),2)&lt;0,_xlfn.CONCAT($B$5," ",TEXT(VLOOKUP(_xlfn.CONCAT($B43,$C43),BNA_Variations_prix!$E$1:$AJ$200,MATCH(N$41,BNA_Variations_prix!$E$4:$CA$4,0),FALSE),"0%")),VLOOKUP(_xlfn.CONCAT($B43,$C43),BNA_Variations_prix!$E$1:$AJ$200,MATCH(N$41,BNA_Variations_prix!$E$4:$CA$4,0),FALSE)))),VLOOKUP(_xlfn.CONCAT($B43,$C43),BNA_Variations_prix!$E$1:$AJ$200,MATCH(N$41,BNA_Variations_prix!$E$4:$CA$4,0),FALSE))</f>
        <v>► 0%</v>
      </c>
      <c r="O43" s="17" t="str">
        <f ca="1">IF(ISNUMBER(VLOOKUP(_xlfn.CONCAT($B43,$C43),BNA_Variations_prix!$E$1:$AJ$200,MATCH(O$41,BNA_Variations_prix!$E$4:$CA$4,0),FALSE)),IF(ROUND(VLOOKUP(_xlfn.CONCAT($B43,$C43),BNA_Variations_prix!$E$1:$AJ$200,MATCH(O$41,BNA_Variations_prix!$E$4:$CA$4,0),FALSE),2)&gt;0,_xlfn.CONCAT($B$3," ",TEXT(VLOOKUP(_xlfn.CONCAT($B43,$C43),BNA_Variations_prix!$E$1:$AJ$200,MATCH(O$41,BNA_Variations_prix!$E$4:$CA$4,0),FALSE),"0%")),IF(ROUND(VLOOKUP(_xlfn.CONCAT($B43,$C43),BNA_Variations_prix!$E$1:$AJ$200,MATCH(O$41,BNA_Variations_prix!$E$4:$CA$4,0),FALSE),2)=0,_xlfn.CONCAT($B$4," ",TEXT(VLOOKUP(_xlfn.CONCAT($B43,$C43),BNA_Variations_prix!$E$1:$AJ$200,MATCH(O$41,BNA_Variations_prix!$E$4:$CA$4,0),FALSE),"0%")),IF(ROUND(VLOOKUP(_xlfn.CONCAT($B43,$C43),BNA_Variations_prix!$E$1:$AJ$200,MATCH(O$41,BNA_Variations_prix!$E$4:$CA$4,0),FALSE),2)&lt;0,_xlfn.CONCAT($B$5," ",TEXT(VLOOKUP(_xlfn.CONCAT($B43,$C43),BNA_Variations_prix!$E$1:$AJ$200,MATCH(O$41,BNA_Variations_prix!$E$4:$CA$4,0),FALSE),"0%")),VLOOKUP(_xlfn.CONCAT($B43,$C43),BNA_Variations_prix!$E$1:$AJ$200,MATCH(O$41,BNA_Variations_prix!$E$4:$CA$4,0),FALSE)))),VLOOKUP(_xlfn.CONCAT($B43,$C43),BNA_Variations_prix!$E$1:$AJ$200,MATCH(O$41,BNA_Variations_prix!$E$4:$CA$4,0),FALSE))</f>
        <v>► 0%</v>
      </c>
      <c r="P43" s="17" t="str">
        <f ca="1">IF(ISNUMBER(VLOOKUP(_xlfn.CONCAT($B43,$C43),BNA_Variations_prix!$E$1:$AJ$200,MATCH(P$41,BNA_Variations_prix!$E$4:$CA$4,0),FALSE)),IF(ROUND(VLOOKUP(_xlfn.CONCAT($B43,$C43),BNA_Variations_prix!$E$1:$AJ$200,MATCH(P$41,BNA_Variations_prix!$E$4:$CA$4,0),FALSE),2)&gt;0,_xlfn.CONCAT($B$3," ",TEXT(VLOOKUP(_xlfn.CONCAT($B43,$C43),BNA_Variations_prix!$E$1:$AJ$200,MATCH(P$41,BNA_Variations_prix!$E$4:$CA$4,0),FALSE),"0%")),IF(ROUND(VLOOKUP(_xlfn.CONCAT($B43,$C43),BNA_Variations_prix!$E$1:$AJ$200,MATCH(P$41,BNA_Variations_prix!$E$4:$CA$4,0),FALSE),2)=0,_xlfn.CONCAT($B$4," ",TEXT(VLOOKUP(_xlfn.CONCAT($B43,$C43),BNA_Variations_prix!$E$1:$AJ$200,MATCH(P$41,BNA_Variations_prix!$E$4:$CA$4,0),FALSE),"0%")),IF(ROUND(VLOOKUP(_xlfn.CONCAT($B43,$C43),BNA_Variations_prix!$E$1:$AJ$200,MATCH(P$41,BNA_Variations_prix!$E$4:$CA$4,0),FALSE),2)&lt;0,_xlfn.CONCAT($B$5," ",TEXT(VLOOKUP(_xlfn.CONCAT($B43,$C43),BNA_Variations_prix!$E$1:$AJ$200,MATCH(P$41,BNA_Variations_prix!$E$4:$CA$4,0),FALSE),"0%")),VLOOKUP(_xlfn.CONCAT($B43,$C43),BNA_Variations_prix!$E$1:$AJ$200,MATCH(P$41,BNA_Variations_prix!$E$4:$CA$4,0),FALSE)))),VLOOKUP(_xlfn.CONCAT($B43,$C43),BNA_Variations_prix!$E$1:$AJ$200,MATCH(P$41,BNA_Variations_prix!$E$4:$CA$4,0),FALSE))</f>
        <v>-</v>
      </c>
      <c r="Q43" s="17" t="str">
        <f ca="1">IF(ISNUMBER(VLOOKUP(_xlfn.CONCAT($B43,$C43),BNA_Variations_prix!$E$1:$AJ$200,MATCH(Q$41,BNA_Variations_prix!$E$4:$CA$4,0),FALSE)),IF(ROUND(VLOOKUP(_xlfn.CONCAT($B43,$C43),BNA_Variations_prix!$E$1:$AJ$200,MATCH(Q$41,BNA_Variations_prix!$E$4:$CA$4,0),FALSE),2)&gt;0,_xlfn.CONCAT($B$3," ",TEXT(VLOOKUP(_xlfn.CONCAT($B43,$C43),BNA_Variations_prix!$E$1:$AJ$200,MATCH(Q$41,BNA_Variations_prix!$E$4:$CA$4,0),FALSE),"0%")),IF(ROUND(VLOOKUP(_xlfn.CONCAT($B43,$C43),BNA_Variations_prix!$E$1:$AJ$200,MATCH(Q$41,BNA_Variations_prix!$E$4:$CA$4,0),FALSE),2)=0,_xlfn.CONCAT($B$4," ",TEXT(VLOOKUP(_xlfn.CONCAT($B43,$C43),BNA_Variations_prix!$E$1:$AJ$200,MATCH(Q$41,BNA_Variations_prix!$E$4:$CA$4,0),FALSE),"0%")),IF(ROUND(VLOOKUP(_xlfn.CONCAT($B43,$C43),BNA_Variations_prix!$E$1:$AJ$200,MATCH(Q$41,BNA_Variations_prix!$E$4:$CA$4,0),FALSE),2)&lt;0,_xlfn.CONCAT($B$5," ",TEXT(VLOOKUP(_xlfn.CONCAT($B43,$C43),BNA_Variations_prix!$E$1:$AJ$200,MATCH(Q$41,BNA_Variations_prix!$E$4:$CA$4,0),FALSE),"0%")),VLOOKUP(_xlfn.CONCAT($B43,$C43),BNA_Variations_prix!$E$1:$AJ$200,MATCH(Q$41,BNA_Variations_prix!$E$4:$CA$4,0),FALSE)))),VLOOKUP(_xlfn.CONCAT($B43,$C43),BNA_Variations_prix!$E$1:$AJ$200,MATCH(Q$41,BNA_Variations_prix!$E$4:$CA$4,0),FALSE))</f>
        <v>▼ -4%</v>
      </c>
      <c r="R43" s="17" t="str">
        <f ca="1">IF(ISNUMBER(VLOOKUP(_xlfn.CONCAT($B43,$C43),BNA_Variations_prix!$E$1:$AJ$200,MATCH(R$41,BNA_Variations_prix!$E$4:$CA$4,0),FALSE)),IF(ROUND(VLOOKUP(_xlfn.CONCAT($B43,$C43),BNA_Variations_prix!$E$1:$AJ$200,MATCH(R$41,BNA_Variations_prix!$E$4:$CA$4,0),FALSE),2)&gt;0,_xlfn.CONCAT($B$3," ",TEXT(VLOOKUP(_xlfn.CONCAT($B43,$C43),BNA_Variations_prix!$E$1:$AJ$200,MATCH(R$41,BNA_Variations_prix!$E$4:$CA$4,0),FALSE),"0%")),IF(ROUND(VLOOKUP(_xlfn.CONCAT($B43,$C43),BNA_Variations_prix!$E$1:$AJ$200,MATCH(R$41,BNA_Variations_prix!$E$4:$CA$4,0),FALSE),2)=0,_xlfn.CONCAT($B$4," ",TEXT(VLOOKUP(_xlfn.CONCAT($B43,$C43),BNA_Variations_prix!$E$1:$AJ$200,MATCH(R$41,BNA_Variations_prix!$E$4:$CA$4,0),FALSE),"0%")),IF(ROUND(VLOOKUP(_xlfn.CONCAT($B43,$C43),BNA_Variations_prix!$E$1:$AJ$200,MATCH(R$41,BNA_Variations_prix!$E$4:$CA$4,0),FALSE),2)&lt;0,_xlfn.CONCAT($B$5," ",TEXT(VLOOKUP(_xlfn.CONCAT($B43,$C43),BNA_Variations_prix!$E$1:$AJ$200,MATCH(R$41,BNA_Variations_prix!$E$4:$CA$4,0),FALSE),"0%")),VLOOKUP(_xlfn.CONCAT($B43,$C43),BNA_Variations_prix!$E$1:$AJ$200,MATCH(R$41,BNA_Variations_prix!$E$4:$CA$4,0),FALSE)))),VLOOKUP(_xlfn.CONCAT($B43,$C43),BNA_Variations_prix!$E$1:$AJ$200,MATCH(R$41,BNA_Variations_prix!$E$4:$CA$4,0),FALSE))</f>
        <v>▼ -7%</v>
      </c>
      <c r="S43" s="17" t="str">
        <f ca="1">IF(ISNUMBER(VLOOKUP(_xlfn.CONCAT($B43,$C43),BNA_Variations_prix!$E$1:$AJ$200,MATCH(S$41,BNA_Variations_prix!$E$4:$CA$4,0),FALSE)),IF(ROUND(VLOOKUP(_xlfn.CONCAT($B43,$C43),BNA_Variations_prix!$E$1:$AJ$200,MATCH(S$41,BNA_Variations_prix!$E$4:$CA$4,0),FALSE),2)&gt;0,_xlfn.CONCAT($B$3," ",TEXT(VLOOKUP(_xlfn.CONCAT($B43,$C43),BNA_Variations_prix!$E$1:$AJ$200,MATCH(S$41,BNA_Variations_prix!$E$4:$CA$4,0),FALSE),"0%")),IF(ROUND(VLOOKUP(_xlfn.CONCAT($B43,$C43),BNA_Variations_prix!$E$1:$AJ$200,MATCH(S$41,BNA_Variations_prix!$E$4:$CA$4,0),FALSE),2)=0,_xlfn.CONCAT($B$4," ",TEXT(VLOOKUP(_xlfn.CONCAT($B43,$C43),BNA_Variations_prix!$E$1:$AJ$200,MATCH(S$41,BNA_Variations_prix!$E$4:$CA$4,0),FALSE),"0%")),IF(ROUND(VLOOKUP(_xlfn.CONCAT($B43,$C43),BNA_Variations_prix!$E$1:$AJ$200,MATCH(S$41,BNA_Variations_prix!$E$4:$CA$4,0),FALSE),2)&lt;0,_xlfn.CONCAT($B$5," ",TEXT(VLOOKUP(_xlfn.CONCAT($B43,$C43),BNA_Variations_prix!$E$1:$AJ$200,MATCH(S$41,BNA_Variations_prix!$E$4:$CA$4,0),FALSE),"0%")),VLOOKUP(_xlfn.CONCAT($B43,$C43),BNA_Variations_prix!$E$1:$AJ$200,MATCH(S$41,BNA_Variations_prix!$E$4:$CA$4,0),FALSE)))),VLOOKUP(_xlfn.CONCAT($B43,$C43),BNA_Variations_prix!$E$1:$AJ$200,MATCH(S$41,BNA_Variations_prix!$E$4:$CA$4,0),FALSE))</f>
        <v>► 0%</v>
      </c>
      <c r="T43" s="17" t="str">
        <f ca="1">IF(ISNUMBER(VLOOKUP(_xlfn.CONCAT($B43,$C43),BNA_Variations_prix!$E$1:$AJ$200,MATCH(T$41,BNA_Variations_prix!$E$4:$CA$4,0),FALSE)),IF(ROUND(VLOOKUP(_xlfn.CONCAT($B43,$C43),BNA_Variations_prix!$E$1:$AJ$200,MATCH(T$41,BNA_Variations_prix!$E$4:$CA$4,0),FALSE),2)&gt;0,_xlfn.CONCAT($B$3," ",TEXT(VLOOKUP(_xlfn.CONCAT($B43,$C43),BNA_Variations_prix!$E$1:$AJ$200,MATCH(T$41,BNA_Variations_prix!$E$4:$CA$4,0),FALSE),"0%")),IF(ROUND(VLOOKUP(_xlfn.CONCAT($B43,$C43),BNA_Variations_prix!$E$1:$AJ$200,MATCH(T$41,BNA_Variations_prix!$E$4:$CA$4,0),FALSE),2)=0,_xlfn.CONCAT($B$4," ",TEXT(VLOOKUP(_xlfn.CONCAT($B43,$C43),BNA_Variations_prix!$E$1:$AJ$200,MATCH(T$41,BNA_Variations_prix!$E$4:$CA$4,0),FALSE),"0%")),IF(ROUND(VLOOKUP(_xlfn.CONCAT($B43,$C43),BNA_Variations_prix!$E$1:$AJ$200,MATCH(T$41,BNA_Variations_prix!$E$4:$CA$4,0),FALSE),2)&lt;0,_xlfn.CONCAT($B$5," ",TEXT(VLOOKUP(_xlfn.CONCAT($B43,$C43),BNA_Variations_prix!$E$1:$AJ$200,MATCH(T$41,BNA_Variations_prix!$E$4:$CA$4,0),FALSE),"0%")),VLOOKUP(_xlfn.CONCAT($B43,$C43),BNA_Variations_prix!$E$1:$AJ$200,MATCH(T$41,BNA_Variations_prix!$E$4:$CA$4,0),FALSE)))),VLOOKUP(_xlfn.CONCAT($B43,$C43),BNA_Variations_prix!$E$1:$AJ$200,MATCH(T$41,BNA_Variations_prix!$E$4:$CA$4,0),FALSE))</f>
        <v>▼ -8%</v>
      </c>
      <c r="U43" s="17" t="str">
        <f ca="1">IF(ISNUMBER(VLOOKUP(_xlfn.CONCAT($B43,$C43),BNA_Variations_prix!$E$1:$AJ$200,MATCH(U$41,BNA_Variations_prix!$E$4:$CA$4,0),FALSE)),IF(ROUND(VLOOKUP(_xlfn.CONCAT($B43,$C43),BNA_Variations_prix!$E$1:$AJ$200,MATCH(U$41,BNA_Variations_prix!$E$4:$CA$4,0),FALSE),2)&gt;0,_xlfn.CONCAT($B$3," ",TEXT(VLOOKUP(_xlfn.CONCAT($B43,$C43),BNA_Variations_prix!$E$1:$AJ$200,MATCH(U$41,BNA_Variations_prix!$E$4:$CA$4,0),FALSE),"0%")),IF(ROUND(VLOOKUP(_xlfn.CONCAT($B43,$C43),BNA_Variations_prix!$E$1:$AJ$200,MATCH(U$41,BNA_Variations_prix!$E$4:$CA$4,0),FALSE),2)=0,_xlfn.CONCAT($B$4," ",TEXT(VLOOKUP(_xlfn.CONCAT($B43,$C43),BNA_Variations_prix!$E$1:$AJ$200,MATCH(U$41,BNA_Variations_prix!$E$4:$CA$4,0),FALSE),"0%")),IF(ROUND(VLOOKUP(_xlfn.CONCAT($B43,$C43),BNA_Variations_prix!$E$1:$AJ$200,MATCH(U$41,BNA_Variations_prix!$E$4:$CA$4,0),FALSE),2)&lt;0,_xlfn.CONCAT($B$5," ",TEXT(VLOOKUP(_xlfn.CONCAT($B43,$C43),BNA_Variations_prix!$E$1:$AJ$200,MATCH(U$41,BNA_Variations_prix!$E$4:$CA$4,0),FALSE),"0%")),VLOOKUP(_xlfn.CONCAT($B43,$C43),BNA_Variations_prix!$E$1:$AJ$200,MATCH(U$41,BNA_Variations_prix!$E$4:$CA$4,0),FALSE)))),VLOOKUP(_xlfn.CONCAT($B43,$C43),BNA_Variations_prix!$E$1:$AJ$200,MATCH(U$41,BNA_Variations_prix!$E$4:$CA$4,0),FALSE))</f>
        <v>▲ 13%</v>
      </c>
      <c r="V43" s="17" t="str">
        <f ca="1">IF(ISNUMBER(VLOOKUP(_xlfn.CONCAT($B43,$C43),BNA_Variations_prix!$E$1:$AJ$200,MATCH(V$41,BNA_Variations_prix!$E$4:$CA$4,0),FALSE)),IF(ROUND(VLOOKUP(_xlfn.CONCAT($B43,$C43),BNA_Variations_prix!$E$1:$AJ$200,MATCH(V$41,BNA_Variations_prix!$E$4:$CA$4,0),FALSE),2)&gt;0,_xlfn.CONCAT($B$3," ",TEXT(VLOOKUP(_xlfn.CONCAT($B43,$C43),BNA_Variations_prix!$E$1:$AJ$200,MATCH(V$41,BNA_Variations_prix!$E$4:$CA$4,0),FALSE),"0%")),IF(ROUND(VLOOKUP(_xlfn.CONCAT($B43,$C43),BNA_Variations_prix!$E$1:$AJ$200,MATCH(V$41,BNA_Variations_prix!$E$4:$CA$4,0),FALSE),2)=0,_xlfn.CONCAT($B$4," ",TEXT(VLOOKUP(_xlfn.CONCAT($B43,$C43),BNA_Variations_prix!$E$1:$AJ$200,MATCH(V$41,BNA_Variations_prix!$E$4:$CA$4,0),FALSE),"0%")),IF(ROUND(VLOOKUP(_xlfn.CONCAT($B43,$C43),BNA_Variations_prix!$E$1:$AJ$200,MATCH(V$41,BNA_Variations_prix!$E$4:$CA$4,0),FALSE),2)&lt;0,_xlfn.CONCAT($B$5," ",TEXT(VLOOKUP(_xlfn.CONCAT($B43,$C43),BNA_Variations_prix!$E$1:$AJ$200,MATCH(V$41,BNA_Variations_prix!$E$4:$CA$4,0),FALSE),"0%")),VLOOKUP(_xlfn.CONCAT($B43,$C43),BNA_Variations_prix!$E$1:$AJ$200,MATCH(V$41,BNA_Variations_prix!$E$4:$CA$4,0),FALSE)))),VLOOKUP(_xlfn.CONCAT($B43,$C43),BNA_Variations_prix!$E$1:$AJ$200,MATCH(V$41,BNA_Variations_prix!$E$4:$CA$4,0),FALSE))</f>
        <v>► 0%</v>
      </c>
      <c r="W43" s="17" t="str">
        <f ca="1">IF(ISNUMBER(VLOOKUP(_xlfn.CONCAT($B43,$C43),BNA_Variations_prix!$E$1:$AJ$200,MATCH(W$41,BNA_Variations_prix!$E$4:$CA$4,0),FALSE)),IF(ROUND(VLOOKUP(_xlfn.CONCAT($B43,$C43),BNA_Variations_prix!$E$1:$AJ$200,MATCH(W$41,BNA_Variations_prix!$E$4:$CA$4,0),FALSE),2)&gt;0,_xlfn.CONCAT($B$3," ",TEXT(VLOOKUP(_xlfn.CONCAT($B43,$C43),BNA_Variations_prix!$E$1:$AJ$200,MATCH(W$41,BNA_Variations_prix!$E$4:$CA$4,0),FALSE),"0%")),IF(ROUND(VLOOKUP(_xlfn.CONCAT($B43,$C43),BNA_Variations_prix!$E$1:$AJ$200,MATCH(W$41,BNA_Variations_prix!$E$4:$CA$4,0),FALSE),2)=0,_xlfn.CONCAT($B$4," ",TEXT(VLOOKUP(_xlfn.CONCAT($B43,$C43),BNA_Variations_prix!$E$1:$AJ$200,MATCH(W$41,BNA_Variations_prix!$E$4:$CA$4,0),FALSE),"0%")),IF(ROUND(VLOOKUP(_xlfn.CONCAT($B43,$C43),BNA_Variations_prix!$E$1:$AJ$200,MATCH(W$41,BNA_Variations_prix!$E$4:$CA$4,0),FALSE),2)&lt;0,_xlfn.CONCAT($B$5," ",TEXT(VLOOKUP(_xlfn.CONCAT($B43,$C43),BNA_Variations_prix!$E$1:$AJ$200,MATCH(W$41,BNA_Variations_prix!$E$4:$CA$4,0),FALSE),"0%")),VLOOKUP(_xlfn.CONCAT($B43,$C43),BNA_Variations_prix!$E$1:$AJ$200,MATCH(W$41,BNA_Variations_prix!$E$4:$CA$4,0),FALSE)))),VLOOKUP(_xlfn.CONCAT($B43,$C43),BNA_Variations_prix!$E$1:$AJ$200,MATCH(W$41,BNA_Variations_prix!$E$4:$CA$4,0),FALSE))</f>
        <v>▼ -8%</v>
      </c>
      <c r="X43" s="17" t="str">
        <f ca="1">IF(ISNUMBER(VLOOKUP(_xlfn.CONCAT($B43,$C43),BNA_Variations_prix!$E$1:$AJ$200,MATCH(X$41,BNA_Variations_prix!$E$4:$CA$4,0),FALSE)),IF(ROUND(VLOOKUP(_xlfn.CONCAT($B43,$C43),BNA_Variations_prix!$E$1:$AJ$200,MATCH(X$41,BNA_Variations_prix!$E$4:$CA$4,0),FALSE),2)&gt;0,_xlfn.CONCAT($B$3," ",TEXT(VLOOKUP(_xlfn.CONCAT($B43,$C43),BNA_Variations_prix!$E$1:$AJ$200,MATCH(X$41,BNA_Variations_prix!$E$4:$CA$4,0),FALSE),"0%")),IF(ROUND(VLOOKUP(_xlfn.CONCAT($B43,$C43),BNA_Variations_prix!$E$1:$AJ$200,MATCH(X$41,BNA_Variations_prix!$E$4:$CA$4,0),FALSE),2)=0,_xlfn.CONCAT($B$4," ",TEXT(VLOOKUP(_xlfn.CONCAT($B43,$C43),BNA_Variations_prix!$E$1:$AJ$200,MATCH(X$41,BNA_Variations_prix!$E$4:$CA$4,0),FALSE),"0%")),IF(ROUND(VLOOKUP(_xlfn.CONCAT($B43,$C43),BNA_Variations_prix!$E$1:$AJ$200,MATCH(X$41,BNA_Variations_prix!$E$4:$CA$4,0),FALSE),2)&lt;0,_xlfn.CONCAT($B$5," ",TEXT(VLOOKUP(_xlfn.CONCAT($B43,$C43),BNA_Variations_prix!$E$1:$AJ$200,MATCH(X$41,BNA_Variations_prix!$E$4:$CA$4,0),FALSE),"0%")),VLOOKUP(_xlfn.CONCAT($B43,$C43),BNA_Variations_prix!$E$1:$AJ$200,MATCH(X$41,BNA_Variations_prix!$E$4:$CA$4,0),FALSE)))),VLOOKUP(_xlfn.CONCAT($B43,$C43),BNA_Variations_prix!$E$1:$AJ$200,MATCH(X$41,BNA_Variations_prix!$E$4:$CA$4,0),FALSE))</f>
        <v>▼ -12%</v>
      </c>
      <c r="Y43" s="17" t="str">
        <f ca="1">IF(ISNUMBER(VLOOKUP(_xlfn.CONCAT($B43,$C43),BNA_Variations_prix!$E$1:$AJ$200,MATCH(Y$41,BNA_Variations_prix!$E$4:$CA$4,0),FALSE)),IF(ROUND(VLOOKUP(_xlfn.CONCAT($B43,$C43),BNA_Variations_prix!$E$1:$AJ$200,MATCH(Y$41,BNA_Variations_prix!$E$4:$CA$4,0),FALSE),2)&gt;0,_xlfn.CONCAT($B$3," ",TEXT(VLOOKUP(_xlfn.CONCAT($B43,$C43),BNA_Variations_prix!$E$1:$AJ$200,MATCH(Y$41,BNA_Variations_prix!$E$4:$CA$4,0),FALSE),"0%")),IF(ROUND(VLOOKUP(_xlfn.CONCAT($B43,$C43),BNA_Variations_prix!$E$1:$AJ$200,MATCH(Y$41,BNA_Variations_prix!$E$4:$CA$4,0),FALSE),2)=0,_xlfn.CONCAT($B$4," ",TEXT(VLOOKUP(_xlfn.CONCAT($B43,$C43),BNA_Variations_prix!$E$1:$AJ$200,MATCH(Y$41,BNA_Variations_prix!$E$4:$CA$4,0),FALSE),"0%")),IF(ROUND(VLOOKUP(_xlfn.CONCAT($B43,$C43),BNA_Variations_prix!$E$1:$AJ$200,MATCH(Y$41,BNA_Variations_prix!$E$4:$CA$4,0),FALSE),2)&lt;0,_xlfn.CONCAT($B$5," ",TEXT(VLOOKUP(_xlfn.CONCAT($B43,$C43),BNA_Variations_prix!$E$1:$AJ$200,MATCH(Y$41,BNA_Variations_prix!$E$4:$CA$4,0),FALSE),"0%")),VLOOKUP(_xlfn.CONCAT($B43,$C43),BNA_Variations_prix!$E$1:$AJ$200,MATCH(Y$41,BNA_Variations_prix!$E$4:$CA$4,0),FALSE)))),VLOOKUP(_xlfn.CONCAT($B43,$C43),BNA_Variations_prix!$E$1:$AJ$200,MATCH(Y$41,BNA_Variations_prix!$E$4:$CA$4,0),FALSE))</f>
        <v>▼ -8%</v>
      </c>
      <c r="Z43" s="17" t="str">
        <f ca="1">IF(ISNUMBER(VLOOKUP(_xlfn.CONCAT($B43,$C43),BNA_Variations_prix!$E$1:$AJ$200,MATCH(Z$41,BNA_Variations_prix!$E$4:$CA$4,0),FALSE)),IF(ROUND(VLOOKUP(_xlfn.CONCAT($B43,$C43),BNA_Variations_prix!$E$1:$AJ$200,MATCH(Z$41,BNA_Variations_prix!$E$4:$CA$4,0),FALSE),2)&gt;0,_xlfn.CONCAT($B$3," ",TEXT(VLOOKUP(_xlfn.CONCAT($B43,$C43),BNA_Variations_prix!$E$1:$AJ$200,MATCH(Z$41,BNA_Variations_prix!$E$4:$CA$4,0),FALSE),"0%")),IF(ROUND(VLOOKUP(_xlfn.CONCAT($B43,$C43),BNA_Variations_prix!$E$1:$AJ$200,MATCH(Z$41,BNA_Variations_prix!$E$4:$CA$4,0),FALSE),2)=0,_xlfn.CONCAT($B$4," ",TEXT(VLOOKUP(_xlfn.CONCAT($B43,$C43),BNA_Variations_prix!$E$1:$AJ$200,MATCH(Z$41,BNA_Variations_prix!$E$4:$CA$4,0),FALSE),"0%")),IF(ROUND(VLOOKUP(_xlfn.CONCAT($B43,$C43),BNA_Variations_prix!$E$1:$AJ$200,MATCH(Z$41,BNA_Variations_prix!$E$4:$CA$4,0),FALSE),2)&lt;0,_xlfn.CONCAT($B$5," ",TEXT(VLOOKUP(_xlfn.CONCAT($B43,$C43),BNA_Variations_prix!$E$1:$AJ$200,MATCH(Z$41,BNA_Variations_prix!$E$4:$CA$4,0),FALSE),"0%")),VLOOKUP(_xlfn.CONCAT($B43,$C43),BNA_Variations_prix!$E$1:$AJ$200,MATCH(Z$41,BNA_Variations_prix!$E$4:$CA$4,0),FALSE)))),VLOOKUP(_xlfn.CONCAT($B43,$C43),BNA_Variations_prix!$E$1:$AJ$200,MATCH(Z$41,BNA_Variations_prix!$E$4:$CA$4,0),FALSE))</f>
        <v>► 0%</v>
      </c>
      <c r="AA43" s="17" t="str">
        <f ca="1">IF(ISNUMBER(VLOOKUP(_xlfn.CONCAT($B43,$C43),BNA_Variations_prix!$E$1:$AJ$200,MATCH(AA$41,BNA_Variations_prix!$E$4:$CA$4,0),FALSE)),IF(ROUND(VLOOKUP(_xlfn.CONCAT($B43,$C43),BNA_Variations_prix!$E$1:$AJ$200,MATCH(AA$41,BNA_Variations_prix!$E$4:$CA$4,0),FALSE),2)&gt;0,_xlfn.CONCAT($B$3," ",TEXT(VLOOKUP(_xlfn.CONCAT($B43,$C43),BNA_Variations_prix!$E$1:$AJ$200,MATCH(AA$41,BNA_Variations_prix!$E$4:$CA$4,0),FALSE),"0%")),IF(ROUND(VLOOKUP(_xlfn.CONCAT($B43,$C43),BNA_Variations_prix!$E$1:$AJ$200,MATCH(AA$41,BNA_Variations_prix!$E$4:$CA$4,0),FALSE),2)=0,_xlfn.CONCAT($B$4," ",TEXT(VLOOKUP(_xlfn.CONCAT($B43,$C43),BNA_Variations_prix!$E$1:$AJ$200,MATCH(AA$41,BNA_Variations_prix!$E$4:$CA$4,0),FALSE),"0%")),IF(ROUND(VLOOKUP(_xlfn.CONCAT($B43,$C43),BNA_Variations_prix!$E$1:$AJ$200,MATCH(AA$41,BNA_Variations_prix!$E$4:$CA$4,0),FALSE),2)&lt;0,_xlfn.CONCAT($B$5," ",TEXT(VLOOKUP(_xlfn.CONCAT($B43,$C43),BNA_Variations_prix!$E$1:$AJ$200,MATCH(AA$41,BNA_Variations_prix!$E$4:$CA$4,0),FALSE),"0%")),VLOOKUP(_xlfn.CONCAT($B43,$C43),BNA_Variations_prix!$E$1:$AJ$200,MATCH(AA$41,BNA_Variations_prix!$E$4:$CA$4,0),FALSE)))),VLOOKUP(_xlfn.CONCAT($B43,$C43),BNA_Variations_prix!$E$1:$AJ$200,MATCH(AA$41,BNA_Variations_prix!$E$4:$CA$4,0),FALSE))</f>
        <v>► 0%</v>
      </c>
      <c r="AB43" s="17" t="str">
        <f ca="1">IF(ISNUMBER(VLOOKUP(_xlfn.CONCAT($B43,$C43),BNA_Variations_prix!$E$1:$AJ$200,MATCH(AB$41,BNA_Variations_prix!$E$4:$CA$4,0),FALSE)),IF(ROUND(VLOOKUP(_xlfn.CONCAT($B43,$C43),BNA_Variations_prix!$E$1:$AJ$200,MATCH(AB$41,BNA_Variations_prix!$E$4:$CA$4,0),FALSE),2)&gt;0,_xlfn.CONCAT($B$3," ",TEXT(VLOOKUP(_xlfn.CONCAT($B43,$C43),BNA_Variations_prix!$E$1:$AJ$200,MATCH(AB$41,BNA_Variations_prix!$E$4:$CA$4,0),FALSE),"0%")),IF(ROUND(VLOOKUP(_xlfn.CONCAT($B43,$C43),BNA_Variations_prix!$E$1:$AJ$200,MATCH(AB$41,BNA_Variations_prix!$E$4:$CA$4,0),FALSE),2)=0,_xlfn.CONCAT($B$4," ",TEXT(VLOOKUP(_xlfn.CONCAT($B43,$C43),BNA_Variations_prix!$E$1:$AJ$200,MATCH(AB$41,BNA_Variations_prix!$E$4:$CA$4,0),FALSE),"0%")),IF(ROUND(VLOOKUP(_xlfn.CONCAT($B43,$C43),BNA_Variations_prix!$E$1:$AJ$200,MATCH(AB$41,BNA_Variations_prix!$E$4:$CA$4,0),FALSE),2)&lt;0,_xlfn.CONCAT($B$5," ",TEXT(VLOOKUP(_xlfn.CONCAT($B43,$C43),BNA_Variations_prix!$E$1:$AJ$200,MATCH(AB$41,BNA_Variations_prix!$E$4:$CA$4,0),FALSE),"0%")),VLOOKUP(_xlfn.CONCAT($B43,$C43),BNA_Variations_prix!$E$1:$AJ$200,MATCH(AB$41,BNA_Variations_prix!$E$4:$CA$4,0),FALSE)))),VLOOKUP(_xlfn.CONCAT($B43,$C43),BNA_Variations_prix!$E$1:$AJ$200,MATCH(AB$41,BNA_Variations_prix!$E$4:$CA$4,0),FALSE))</f>
        <v>▼ -14%</v>
      </c>
      <c r="AC43" s="17" t="str">
        <f ca="1">IF(ISNUMBER(VLOOKUP(_xlfn.CONCAT($B43,$C43),BNA_Variations_prix!$E$1:$AJ$200,MATCH(AC$41,BNA_Variations_prix!$E$4:$CA$4,0),FALSE)),IF(ROUND(VLOOKUP(_xlfn.CONCAT($B43,$C43),BNA_Variations_prix!$E$1:$AJ$200,MATCH(AC$41,BNA_Variations_prix!$E$4:$CA$4,0),FALSE),2)&gt;0,_xlfn.CONCAT($B$3," ",TEXT(VLOOKUP(_xlfn.CONCAT($B43,$C43),BNA_Variations_prix!$E$1:$AJ$200,MATCH(AC$41,BNA_Variations_prix!$E$4:$CA$4,0),FALSE),"0%")),IF(ROUND(VLOOKUP(_xlfn.CONCAT($B43,$C43),BNA_Variations_prix!$E$1:$AJ$200,MATCH(AC$41,BNA_Variations_prix!$E$4:$CA$4,0),FALSE),2)=0,_xlfn.CONCAT($B$4," ",TEXT(VLOOKUP(_xlfn.CONCAT($B43,$C43),BNA_Variations_prix!$E$1:$AJ$200,MATCH(AC$41,BNA_Variations_prix!$E$4:$CA$4,0),FALSE),"0%")),IF(ROUND(VLOOKUP(_xlfn.CONCAT($B43,$C43),BNA_Variations_prix!$E$1:$AJ$200,MATCH(AC$41,BNA_Variations_prix!$E$4:$CA$4,0),FALSE),2)&lt;0,_xlfn.CONCAT($B$5," ",TEXT(VLOOKUP(_xlfn.CONCAT($B43,$C43),BNA_Variations_prix!$E$1:$AJ$200,MATCH(AC$41,BNA_Variations_prix!$E$4:$CA$4,0),FALSE),"0%")),VLOOKUP(_xlfn.CONCAT($B43,$C43),BNA_Variations_prix!$E$1:$AJ$200,MATCH(AC$41,BNA_Variations_prix!$E$4:$CA$4,0),FALSE)))),VLOOKUP(_xlfn.CONCAT($B43,$C43),BNA_Variations_prix!$E$1:$AJ$200,MATCH(AC$41,BNA_Variations_prix!$E$4:$CA$4,0),FALSE))</f>
        <v>► 0%</v>
      </c>
      <c r="AD43" s="17" t="str">
        <f ca="1">IF(ISNUMBER(VLOOKUP(_xlfn.CONCAT($B43,$C43),BNA_Variations_prix!$E$1:$AJ$200,MATCH(AD$41,BNA_Variations_prix!$E$4:$CA$4,0),FALSE)),IF(ROUND(VLOOKUP(_xlfn.CONCAT($B43,$C43),BNA_Variations_prix!$E$1:$AJ$200,MATCH(AD$41,BNA_Variations_prix!$E$4:$CA$4,0),FALSE),2)&gt;0,_xlfn.CONCAT($B$3," ",TEXT(VLOOKUP(_xlfn.CONCAT($B43,$C43),BNA_Variations_prix!$E$1:$AJ$200,MATCH(AD$41,BNA_Variations_prix!$E$4:$CA$4,0),FALSE),"0%")),IF(ROUND(VLOOKUP(_xlfn.CONCAT($B43,$C43),BNA_Variations_prix!$E$1:$AJ$200,MATCH(AD$41,BNA_Variations_prix!$E$4:$CA$4,0),FALSE),2)=0,_xlfn.CONCAT($B$4," ",TEXT(VLOOKUP(_xlfn.CONCAT($B43,$C43),BNA_Variations_prix!$E$1:$AJ$200,MATCH(AD$41,BNA_Variations_prix!$E$4:$CA$4,0),FALSE),"0%")),IF(ROUND(VLOOKUP(_xlfn.CONCAT($B43,$C43),BNA_Variations_prix!$E$1:$AJ$200,MATCH(AD$41,BNA_Variations_prix!$E$4:$CA$4,0),FALSE),2)&lt;0,_xlfn.CONCAT($B$5," ",TEXT(VLOOKUP(_xlfn.CONCAT($B43,$C43),BNA_Variations_prix!$E$1:$AJ$200,MATCH(AD$41,BNA_Variations_prix!$E$4:$CA$4,0),FALSE),"0%")),VLOOKUP(_xlfn.CONCAT($B43,$C43),BNA_Variations_prix!$E$1:$AJ$200,MATCH(AD$41,BNA_Variations_prix!$E$4:$CA$4,0),FALSE)))),VLOOKUP(_xlfn.CONCAT($B43,$C43),BNA_Variations_prix!$E$1:$AJ$200,MATCH(AD$41,BNA_Variations_prix!$E$4:$CA$4,0),FALSE))</f>
        <v>▲ 10%</v>
      </c>
      <c r="AE43" s="17" t="str">
        <f ca="1">IF(ISNUMBER(VLOOKUP(_xlfn.CONCAT($B43,$C43),BNA_Variations_prix!$E$1:$AJ$200,MATCH(AE$41,BNA_Variations_prix!$E$4:$CA$4,0),FALSE)),IF(ROUND(VLOOKUP(_xlfn.CONCAT($B43,$C43),BNA_Variations_prix!$E$1:$AJ$200,MATCH(AE$41,BNA_Variations_prix!$E$4:$CA$4,0),FALSE),2)&gt;0,_xlfn.CONCAT($B$3," ",TEXT(VLOOKUP(_xlfn.CONCAT($B43,$C43),BNA_Variations_prix!$E$1:$AJ$200,MATCH(AE$41,BNA_Variations_prix!$E$4:$CA$4,0),FALSE),"0%")),IF(ROUND(VLOOKUP(_xlfn.CONCAT($B43,$C43),BNA_Variations_prix!$E$1:$AJ$200,MATCH(AE$41,BNA_Variations_prix!$E$4:$CA$4,0),FALSE),2)=0,_xlfn.CONCAT($B$4," ",TEXT(VLOOKUP(_xlfn.CONCAT($B43,$C43),BNA_Variations_prix!$E$1:$AJ$200,MATCH(AE$41,BNA_Variations_prix!$E$4:$CA$4,0),FALSE),"0%")),IF(ROUND(VLOOKUP(_xlfn.CONCAT($B43,$C43),BNA_Variations_prix!$E$1:$AJ$200,MATCH(AE$41,BNA_Variations_prix!$E$4:$CA$4,0),FALSE),2)&lt;0,_xlfn.CONCAT($B$5," ",TEXT(VLOOKUP(_xlfn.CONCAT($B43,$C43),BNA_Variations_prix!$E$1:$AJ$200,MATCH(AE$41,BNA_Variations_prix!$E$4:$CA$4,0),FALSE),"0%")),VLOOKUP(_xlfn.CONCAT($B43,$C43),BNA_Variations_prix!$E$1:$AJ$200,MATCH(AE$41,BNA_Variations_prix!$E$4:$CA$4,0),FALSE)))),VLOOKUP(_xlfn.CONCAT($B43,$C43),BNA_Variations_prix!$E$1:$AJ$200,MATCH(AE$41,BNA_Variations_prix!$E$4:$CA$4,0),FALSE))</f>
        <v>► 0%</v>
      </c>
      <c r="AF43" s="17" t="str">
        <f ca="1">IF(ISNUMBER(VLOOKUP(_xlfn.CONCAT($B43,$C43),BNA_Variations_prix!$E$1:$AJ$200,MATCH(AF$41,BNA_Variations_prix!$E$4:$CA$4,0),FALSE)),IF(ROUND(VLOOKUP(_xlfn.CONCAT($B43,$C43),BNA_Variations_prix!$E$1:$AJ$200,MATCH(AF$41,BNA_Variations_prix!$E$4:$CA$4,0),FALSE),2)&gt;0,_xlfn.CONCAT($B$3," ",TEXT(VLOOKUP(_xlfn.CONCAT($B43,$C43),BNA_Variations_prix!$E$1:$AJ$200,MATCH(AF$41,BNA_Variations_prix!$E$4:$CA$4,0),FALSE),"0%")),IF(ROUND(VLOOKUP(_xlfn.CONCAT($B43,$C43),BNA_Variations_prix!$E$1:$AJ$200,MATCH(AF$41,BNA_Variations_prix!$E$4:$CA$4,0),FALSE),2)=0,_xlfn.CONCAT($B$4," ",TEXT(VLOOKUP(_xlfn.CONCAT($B43,$C43),BNA_Variations_prix!$E$1:$AJ$200,MATCH(AF$41,BNA_Variations_prix!$E$4:$CA$4,0),FALSE),"0%")),IF(ROUND(VLOOKUP(_xlfn.CONCAT($B43,$C43),BNA_Variations_prix!$E$1:$AJ$200,MATCH(AF$41,BNA_Variations_prix!$E$4:$CA$4,0),FALSE),2)&lt;0,_xlfn.CONCAT($B$5," ",TEXT(VLOOKUP(_xlfn.CONCAT($B43,$C43),BNA_Variations_prix!$E$1:$AJ$200,MATCH(AF$41,BNA_Variations_prix!$E$4:$CA$4,0),FALSE),"0%")),VLOOKUP(_xlfn.CONCAT($B43,$C43),BNA_Variations_prix!$E$1:$AJ$200,MATCH(AF$41,BNA_Variations_prix!$E$4:$CA$4,0),FALSE)))),VLOOKUP(_xlfn.CONCAT($B43,$C43),BNA_Variations_prix!$E$1:$AJ$200,MATCH(AF$41,BNA_Variations_prix!$E$4:$CA$4,0),FALSE))</f>
        <v>► 0%</v>
      </c>
      <c r="AG43" s="17" t="str">
        <f ca="1">IF(ISNUMBER(VLOOKUP(_xlfn.CONCAT($B43,$C43),BNA_Variations_prix!$E$1:$AJ$200,MATCH(AG$41,BNA_Variations_prix!$E$4:$CA$4,0),FALSE)),IF(ROUND(VLOOKUP(_xlfn.CONCAT($B43,$C43),BNA_Variations_prix!$E$1:$AJ$200,MATCH(AG$41,BNA_Variations_prix!$E$4:$CA$4,0),FALSE),2)&gt;0,_xlfn.CONCAT($B$3," ",TEXT(VLOOKUP(_xlfn.CONCAT($B43,$C43),BNA_Variations_prix!$E$1:$AJ$200,MATCH(AG$41,BNA_Variations_prix!$E$4:$CA$4,0),FALSE),"0%")),IF(ROUND(VLOOKUP(_xlfn.CONCAT($B43,$C43),BNA_Variations_prix!$E$1:$AJ$200,MATCH(AG$41,BNA_Variations_prix!$E$4:$CA$4,0),FALSE),2)=0,_xlfn.CONCAT($B$4," ",TEXT(VLOOKUP(_xlfn.CONCAT($B43,$C43),BNA_Variations_prix!$E$1:$AJ$200,MATCH(AG$41,BNA_Variations_prix!$E$4:$CA$4,0),FALSE),"0%")),IF(ROUND(VLOOKUP(_xlfn.CONCAT($B43,$C43),BNA_Variations_prix!$E$1:$AJ$200,MATCH(AG$41,BNA_Variations_prix!$E$4:$CA$4,0),FALSE),2)&lt;0,_xlfn.CONCAT($B$5," ",TEXT(VLOOKUP(_xlfn.CONCAT($B43,$C43),BNA_Variations_prix!$E$1:$AJ$200,MATCH(AG$41,BNA_Variations_prix!$E$4:$CA$4,0),FALSE),"0%")),VLOOKUP(_xlfn.CONCAT($B43,$C43),BNA_Variations_prix!$E$1:$AJ$200,MATCH(AG$41,BNA_Variations_prix!$E$4:$CA$4,0),FALSE)))),VLOOKUP(_xlfn.CONCAT($B43,$C43),BNA_Variations_prix!$E$1:$AJ$200,MATCH(AG$41,BNA_Variations_prix!$E$4:$CA$4,0),FALSE))</f>
        <v>▼ -43%</v>
      </c>
    </row>
    <row r="44" spans="2:33" x14ac:dyDescent="0.35">
      <c r="B44" t="s">
        <v>71</v>
      </c>
      <c r="C44" s="12">
        <f>$B$2</f>
        <v>45139</v>
      </c>
      <c r="D44" t="s">
        <v>70</v>
      </c>
      <c r="E44" s="17" t="str">
        <f ca="1">IF(ISNUMBER(VLOOKUP(_xlfn.CONCAT($B44,$C44),BNA_Variations_prix!$E$1:$AJ$200,MATCH(E$41,BNA_Variations_prix!$E$4:$CA$4,0),FALSE)),IF(ROUND(VLOOKUP(_xlfn.CONCAT($B44,$C44),BNA_Variations_prix!$E$1:$AJ$200,MATCH(E$41,BNA_Variations_prix!$E$4:$CA$4,0),FALSE),2)&gt;0,_xlfn.CONCAT($B$3," ",TEXT(VLOOKUP(_xlfn.CONCAT($B44,$C44),BNA_Variations_prix!$E$1:$AJ$200,MATCH(E$41,BNA_Variations_prix!$E$4:$CA$4,0),FALSE),"0%")),IF(ROUND(VLOOKUP(_xlfn.CONCAT($B44,$C44),BNA_Variations_prix!$E$1:$AJ$200,MATCH(E$41,BNA_Variations_prix!$E$4:$CA$4,0),FALSE),2)=0,_xlfn.CONCAT($B$4," ",TEXT(VLOOKUP(_xlfn.CONCAT($B44,$C44),BNA_Variations_prix!$E$1:$AJ$200,MATCH(E$41,BNA_Variations_prix!$E$4:$CA$4,0),FALSE),"0%")),IF(ROUND(VLOOKUP(_xlfn.CONCAT($B44,$C44),BNA_Variations_prix!$E$1:$AJ$200,MATCH(E$41,BNA_Variations_prix!$E$4:$CA$4,0),FALSE),2)&lt;0,_xlfn.CONCAT($B$5," ",TEXT(VLOOKUP(_xlfn.CONCAT($B44,$C44),BNA_Variations_prix!$E$1:$AJ$200,MATCH(E$41,BNA_Variations_prix!$E$4:$CA$4,0),FALSE),"0%")),VLOOKUP(_xlfn.CONCAT($B44,$C44),BNA_Variations_prix!$E$1:$AJ$200,MATCH(E$41,BNA_Variations_prix!$E$4:$CA$4,0),FALSE)))),VLOOKUP(_xlfn.CONCAT($B44,$C44),BNA_Variations_prix!$E$1:$AJ$200,MATCH(E$41,BNA_Variations_prix!$E$4:$CA$4,0),FALSE))</f>
        <v>-</v>
      </c>
      <c r="F44" s="17" t="str">
        <f ca="1">IF(ISNUMBER(VLOOKUP(_xlfn.CONCAT($B44,$C44),BNA_Variations_prix!$E$1:$AJ$200,MATCH(F$41,BNA_Variations_prix!$E$4:$CA$4,0),FALSE)),IF(ROUND(VLOOKUP(_xlfn.CONCAT($B44,$C44),BNA_Variations_prix!$E$1:$AJ$200,MATCH(F$41,BNA_Variations_prix!$E$4:$CA$4,0),FALSE),2)&gt;0,_xlfn.CONCAT($B$3," ",TEXT(VLOOKUP(_xlfn.CONCAT($B44,$C44),BNA_Variations_prix!$E$1:$AJ$200,MATCH(F$41,BNA_Variations_prix!$E$4:$CA$4,0),FALSE),"0%")),IF(ROUND(VLOOKUP(_xlfn.CONCAT($B44,$C44),BNA_Variations_prix!$E$1:$AJ$200,MATCH(F$41,BNA_Variations_prix!$E$4:$CA$4,0),FALSE),2)=0,_xlfn.CONCAT($B$4," ",TEXT(VLOOKUP(_xlfn.CONCAT($B44,$C44),BNA_Variations_prix!$E$1:$AJ$200,MATCH(F$41,BNA_Variations_prix!$E$4:$CA$4,0),FALSE),"0%")),IF(ROUND(VLOOKUP(_xlfn.CONCAT($B44,$C44),BNA_Variations_prix!$E$1:$AJ$200,MATCH(F$41,BNA_Variations_prix!$E$4:$CA$4,0),FALSE),2)&lt;0,_xlfn.CONCAT($B$5," ",TEXT(VLOOKUP(_xlfn.CONCAT($B44,$C44),BNA_Variations_prix!$E$1:$AJ$200,MATCH(F$41,BNA_Variations_prix!$E$4:$CA$4,0),FALSE),"0%")),VLOOKUP(_xlfn.CONCAT($B44,$C44),BNA_Variations_prix!$E$1:$AJ$200,MATCH(F$41,BNA_Variations_prix!$E$4:$CA$4,0),FALSE)))),VLOOKUP(_xlfn.CONCAT($B44,$C44),BNA_Variations_prix!$E$1:$AJ$200,MATCH(F$41,BNA_Variations_prix!$E$4:$CA$4,0),FALSE))</f>
        <v>-</v>
      </c>
      <c r="G44" s="17" t="str">
        <f ca="1">IF(ISNUMBER(VLOOKUP(_xlfn.CONCAT($B44,$C44),BNA_Variations_prix!$E$1:$AJ$200,MATCH(G$41,BNA_Variations_prix!$E$4:$CA$4,0),FALSE)),IF(ROUND(VLOOKUP(_xlfn.CONCAT($B44,$C44),BNA_Variations_prix!$E$1:$AJ$200,MATCH(G$41,BNA_Variations_prix!$E$4:$CA$4,0),FALSE),2)&gt;0,_xlfn.CONCAT($B$3," ",TEXT(VLOOKUP(_xlfn.CONCAT($B44,$C44),BNA_Variations_prix!$E$1:$AJ$200,MATCH(G$41,BNA_Variations_prix!$E$4:$CA$4,0),FALSE),"0%")),IF(ROUND(VLOOKUP(_xlfn.CONCAT($B44,$C44),BNA_Variations_prix!$E$1:$AJ$200,MATCH(G$41,BNA_Variations_prix!$E$4:$CA$4,0),FALSE),2)=0,_xlfn.CONCAT($B$4," ",TEXT(VLOOKUP(_xlfn.CONCAT($B44,$C44),BNA_Variations_prix!$E$1:$AJ$200,MATCH(G$41,BNA_Variations_prix!$E$4:$CA$4,0),FALSE),"0%")),IF(ROUND(VLOOKUP(_xlfn.CONCAT($B44,$C44),BNA_Variations_prix!$E$1:$AJ$200,MATCH(G$41,BNA_Variations_prix!$E$4:$CA$4,0),FALSE),2)&lt;0,_xlfn.CONCAT($B$5," ",TEXT(VLOOKUP(_xlfn.CONCAT($B44,$C44),BNA_Variations_prix!$E$1:$AJ$200,MATCH(G$41,BNA_Variations_prix!$E$4:$CA$4,0),FALSE),"0%")),VLOOKUP(_xlfn.CONCAT($B44,$C44),BNA_Variations_prix!$E$1:$AJ$200,MATCH(G$41,BNA_Variations_prix!$E$4:$CA$4,0),FALSE)))),VLOOKUP(_xlfn.CONCAT($B44,$C44),BNA_Variations_prix!$E$1:$AJ$200,MATCH(G$41,BNA_Variations_prix!$E$4:$CA$4,0),FALSE))</f>
        <v>-</v>
      </c>
      <c r="H44" s="17" t="str">
        <f ca="1">IF(ISNUMBER(VLOOKUP(_xlfn.CONCAT($B44,$C44),BNA_Variations_prix!$E$1:$AJ$200,MATCH(H$41,BNA_Variations_prix!$E$4:$CA$4,0),FALSE)),IF(ROUND(VLOOKUP(_xlfn.CONCAT($B44,$C44),BNA_Variations_prix!$E$1:$AJ$200,MATCH(H$41,BNA_Variations_prix!$E$4:$CA$4,0),FALSE),2)&gt;0,_xlfn.CONCAT($B$3," ",TEXT(VLOOKUP(_xlfn.CONCAT($B44,$C44),BNA_Variations_prix!$E$1:$AJ$200,MATCH(H$41,BNA_Variations_prix!$E$4:$CA$4,0),FALSE),"0%")),IF(ROUND(VLOOKUP(_xlfn.CONCAT($B44,$C44),BNA_Variations_prix!$E$1:$AJ$200,MATCH(H$41,BNA_Variations_prix!$E$4:$CA$4,0),FALSE),2)=0,_xlfn.CONCAT($B$4," ",TEXT(VLOOKUP(_xlfn.CONCAT($B44,$C44),BNA_Variations_prix!$E$1:$AJ$200,MATCH(H$41,BNA_Variations_prix!$E$4:$CA$4,0),FALSE),"0%")),IF(ROUND(VLOOKUP(_xlfn.CONCAT($B44,$C44),BNA_Variations_prix!$E$1:$AJ$200,MATCH(H$41,BNA_Variations_prix!$E$4:$CA$4,0),FALSE),2)&lt;0,_xlfn.CONCAT($B$5," ",TEXT(VLOOKUP(_xlfn.CONCAT($B44,$C44),BNA_Variations_prix!$E$1:$AJ$200,MATCH(H$41,BNA_Variations_prix!$E$4:$CA$4,0),FALSE),"0%")),VLOOKUP(_xlfn.CONCAT($B44,$C44),BNA_Variations_prix!$E$1:$AJ$200,MATCH(H$41,BNA_Variations_prix!$E$4:$CA$4,0),FALSE)))),VLOOKUP(_xlfn.CONCAT($B44,$C44),BNA_Variations_prix!$E$1:$AJ$200,MATCH(H$41,BNA_Variations_prix!$E$4:$CA$4,0),FALSE))</f>
        <v>-</v>
      </c>
      <c r="I44" s="17" t="str">
        <f ca="1">IF(ISNUMBER(VLOOKUP(_xlfn.CONCAT($B44,$C44),BNA_Variations_prix!$E$1:$AJ$200,MATCH(I$41,BNA_Variations_prix!$E$4:$CA$4,0),FALSE)),IF(ROUND(VLOOKUP(_xlfn.CONCAT($B44,$C44),BNA_Variations_prix!$E$1:$AJ$200,MATCH(I$41,BNA_Variations_prix!$E$4:$CA$4,0),FALSE),2)&gt;0,_xlfn.CONCAT($B$3," ",TEXT(VLOOKUP(_xlfn.CONCAT($B44,$C44),BNA_Variations_prix!$E$1:$AJ$200,MATCH(I$41,BNA_Variations_prix!$E$4:$CA$4,0),FALSE),"0%")),IF(ROUND(VLOOKUP(_xlfn.CONCAT($B44,$C44),BNA_Variations_prix!$E$1:$AJ$200,MATCH(I$41,BNA_Variations_prix!$E$4:$CA$4,0),FALSE),2)=0,_xlfn.CONCAT($B$4," ",TEXT(VLOOKUP(_xlfn.CONCAT($B44,$C44),BNA_Variations_prix!$E$1:$AJ$200,MATCH(I$41,BNA_Variations_prix!$E$4:$CA$4,0),FALSE),"0%")),IF(ROUND(VLOOKUP(_xlfn.CONCAT($B44,$C44),BNA_Variations_prix!$E$1:$AJ$200,MATCH(I$41,BNA_Variations_prix!$E$4:$CA$4,0),FALSE),2)&lt;0,_xlfn.CONCAT($B$5," ",TEXT(VLOOKUP(_xlfn.CONCAT($B44,$C44),BNA_Variations_prix!$E$1:$AJ$200,MATCH(I$41,BNA_Variations_prix!$E$4:$CA$4,0),FALSE),"0%")),VLOOKUP(_xlfn.CONCAT($B44,$C44),BNA_Variations_prix!$E$1:$AJ$200,MATCH(I$41,BNA_Variations_prix!$E$4:$CA$4,0),FALSE)))),VLOOKUP(_xlfn.CONCAT($B44,$C44),BNA_Variations_prix!$E$1:$AJ$200,MATCH(I$41,BNA_Variations_prix!$E$4:$CA$4,0),FALSE))</f>
        <v>-</v>
      </c>
      <c r="J44" s="17" t="str">
        <f ca="1">IF(ISNUMBER(VLOOKUP(_xlfn.CONCAT($B44,$C44),BNA_Variations_prix!$E$1:$AJ$200,MATCH(J$41,BNA_Variations_prix!$E$4:$CA$4,0),FALSE)),IF(ROUND(VLOOKUP(_xlfn.CONCAT($B44,$C44),BNA_Variations_prix!$E$1:$AJ$200,MATCH(J$41,BNA_Variations_prix!$E$4:$CA$4,0),FALSE),2)&gt;0,_xlfn.CONCAT($B$3," ",TEXT(VLOOKUP(_xlfn.CONCAT($B44,$C44),BNA_Variations_prix!$E$1:$AJ$200,MATCH(J$41,BNA_Variations_prix!$E$4:$CA$4,0),FALSE),"0%")),IF(ROUND(VLOOKUP(_xlfn.CONCAT($B44,$C44),BNA_Variations_prix!$E$1:$AJ$200,MATCH(J$41,BNA_Variations_prix!$E$4:$CA$4,0),FALSE),2)=0,_xlfn.CONCAT($B$4," ",TEXT(VLOOKUP(_xlfn.CONCAT($B44,$C44),BNA_Variations_prix!$E$1:$AJ$200,MATCH(J$41,BNA_Variations_prix!$E$4:$CA$4,0),FALSE),"0%")),IF(ROUND(VLOOKUP(_xlfn.CONCAT($B44,$C44),BNA_Variations_prix!$E$1:$AJ$200,MATCH(J$41,BNA_Variations_prix!$E$4:$CA$4,0),FALSE),2)&lt;0,_xlfn.CONCAT($B$5," ",TEXT(VLOOKUP(_xlfn.CONCAT($B44,$C44),BNA_Variations_prix!$E$1:$AJ$200,MATCH(J$41,BNA_Variations_prix!$E$4:$CA$4,0),FALSE),"0%")),VLOOKUP(_xlfn.CONCAT($B44,$C44),BNA_Variations_prix!$E$1:$AJ$200,MATCH(J$41,BNA_Variations_prix!$E$4:$CA$4,0),FALSE)))),VLOOKUP(_xlfn.CONCAT($B44,$C44),BNA_Variations_prix!$E$1:$AJ$200,MATCH(J$41,BNA_Variations_prix!$E$4:$CA$4,0),FALSE))</f>
        <v>-</v>
      </c>
      <c r="K44" s="17" t="str">
        <f ca="1">IF(ISNUMBER(VLOOKUP(_xlfn.CONCAT($B44,$C44),BNA_Variations_prix!$E$1:$AJ$200,MATCH(K$41,BNA_Variations_prix!$E$4:$CA$4,0),FALSE)),IF(ROUND(VLOOKUP(_xlfn.CONCAT($B44,$C44),BNA_Variations_prix!$E$1:$AJ$200,MATCH(K$41,BNA_Variations_prix!$E$4:$CA$4,0),FALSE),2)&gt;0,_xlfn.CONCAT($B$3," ",TEXT(VLOOKUP(_xlfn.CONCAT($B44,$C44),BNA_Variations_prix!$E$1:$AJ$200,MATCH(K$41,BNA_Variations_prix!$E$4:$CA$4,0),FALSE),"0%")),IF(ROUND(VLOOKUP(_xlfn.CONCAT($B44,$C44),BNA_Variations_prix!$E$1:$AJ$200,MATCH(K$41,BNA_Variations_prix!$E$4:$CA$4,0),FALSE),2)=0,_xlfn.CONCAT($B$4," ",TEXT(VLOOKUP(_xlfn.CONCAT($B44,$C44),BNA_Variations_prix!$E$1:$AJ$200,MATCH(K$41,BNA_Variations_prix!$E$4:$CA$4,0),FALSE),"0%")),IF(ROUND(VLOOKUP(_xlfn.CONCAT($B44,$C44),BNA_Variations_prix!$E$1:$AJ$200,MATCH(K$41,BNA_Variations_prix!$E$4:$CA$4,0),FALSE),2)&lt;0,_xlfn.CONCAT($B$5," ",TEXT(VLOOKUP(_xlfn.CONCAT($B44,$C44),BNA_Variations_prix!$E$1:$AJ$200,MATCH(K$41,BNA_Variations_prix!$E$4:$CA$4,0),FALSE),"0%")),VLOOKUP(_xlfn.CONCAT($B44,$C44),BNA_Variations_prix!$E$1:$AJ$200,MATCH(K$41,BNA_Variations_prix!$E$4:$CA$4,0),FALSE)))),VLOOKUP(_xlfn.CONCAT($B44,$C44),BNA_Variations_prix!$E$1:$AJ$200,MATCH(K$41,BNA_Variations_prix!$E$4:$CA$4,0),FALSE))</f>
        <v>-</v>
      </c>
      <c r="L44" s="17" t="str">
        <f ca="1">IF(ISNUMBER(VLOOKUP(_xlfn.CONCAT($B44,$C44),BNA_Variations_prix!$E$1:$AJ$200,MATCH(L$41,BNA_Variations_prix!$E$4:$CA$4,0),FALSE)),IF(ROUND(VLOOKUP(_xlfn.CONCAT($B44,$C44),BNA_Variations_prix!$E$1:$AJ$200,MATCH(L$41,BNA_Variations_prix!$E$4:$CA$4,0),FALSE),2)&gt;0,_xlfn.CONCAT($B$3," ",TEXT(VLOOKUP(_xlfn.CONCAT($B44,$C44),BNA_Variations_prix!$E$1:$AJ$200,MATCH(L$41,BNA_Variations_prix!$E$4:$CA$4,0),FALSE),"0%")),IF(ROUND(VLOOKUP(_xlfn.CONCAT($B44,$C44),BNA_Variations_prix!$E$1:$AJ$200,MATCH(L$41,BNA_Variations_prix!$E$4:$CA$4,0),FALSE),2)=0,_xlfn.CONCAT($B$4," ",TEXT(VLOOKUP(_xlfn.CONCAT($B44,$C44),BNA_Variations_prix!$E$1:$AJ$200,MATCH(L$41,BNA_Variations_prix!$E$4:$CA$4,0),FALSE),"0%")),IF(ROUND(VLOOKUP(_xlfn.CONCAT($B44,$C44),BNA_Variations_prix!$E$1:$AJ$200,MATCH(L$41,BNA_Variations_prix!$E$4:$CA$4,0),FALSE),2)&lt;0,_xlfn.CONCAT($B$5," ",TEXT(VLOOKUP(_xlfn.CONCAT($B44,$C44),BNA_Variations_prix!$E$1:$AJ$200,MATCH(L$41,BNA_Variations_prix!$E$4:$CA$4,0),FALSE),"0%")),VLOOKUP(_xlfn.CONCAT($B44,$C44),BNA_Variations_prix!$E$1:$AJ$200,MATCH(L$41,BNA_Variations_prix!$E$4:$CA$4,0),FALSE)))),VLOOKUP(_xlfn.CONCAT($B44,$C44),BNA_Variations_prix!$E$1:$AJ$200,MATCH(L$41,BNA_Variations_prix!$E$4:$CA$4,0),FALSE))</f>
        <v>-</v>
      </c>
      <c r="M44" s="17" t="str">
        <f ca="1">IF(ISNUMBER(VLOOKUP(_xlfn.CONCAT($B44,$C44),BNA_Variations_prix!$E$1:$AJ$200,MATCH(M$41,BNA_Variations_prix!$E$4:$CA$4,0),FALSE)),IF(ROUND(VLOOKUP(_xlfn.CONCAT($B44,$C44),BNA_Variations_prix!$E$1:$AJ$200,MATCH(M$41,BNA_Variations_prix!$E$4:$CA$4,0),FALSE),2)&gt;0,_xlfn.CONCAT($B$3," ",TEXT(VLOOKUP(_xlfn.CONCAT($B44,$C44),BNA_Variations_prix!$E$1:$AJ$200,MATCH(M$41,BNA_Variations_prix!$E$4:$CA$4,0),FALSE),"0%")),IF(ROUND(VLOOKUP(_xlfn.CONCAT($B44,$C44),BNA_Variations_prix!$E$1:$AJ$200,MATCH(M$41,BNA_Variations_prix!$E$4:$CA$4,0),FALSE),2)=0,_xlfn.CONCAT($B$4," ",TEXT(VLOOKUP(_xlfn.CONCAT($B44,$C44),BNA_Variations_prix!$E$1:$AJ$200,MATCH(M$41,BNA_Variations_prix!$E$4:$CA$4,0),FALSE),"0%")),IF(ROUND(VLOOKUP(_xlfn.CONCAT($B44,$C44),BNA_Variations_prix!$E$1:$AJ$200,MATCH(M$41,BNA_Variations_prix!$E$4:$CA$4,0),FALSE),2)&lt;0,_xlfn.CONCAT($B$5," ",TEXT(VLOOKUP(_xlfn.CONCAT($B44,$C44),BNA_Variations_prix!$E$1:$AJ$200,MATCH(M$41,BNA_Variations_prix!$E$4:$CA$4,0),FALSE),"0%")),VLOOKUP(_xlfn.CONCAT($B44,$C44),BNA_Variations_prix!$E$1:$AJ$200,MATCH(M$41,BNA_Variations_prix!$E$4:$CA$4,0),FALSE)))),VLOOKUP(_xlfn.CONCAT($B44,$C44),BNA_Variations_prix!$E$1:$AJ$200,MATCH(M$41,BNA_Variations_prix!$E$4:$CA$4,0),FALSE))</f>
        <v>-</v>
      </c>
      <c r="N44" s="17" t="str">
        <f ca="1">IF(ISNUMBER(VLOOKUP(_xlfn.CONCAT($B44,$C44),BNA_Variations_prix!$E$1:$AJ$200,MATCH(N$41,BNA_Variations_prix!$E$4:$CA$4,0),FALSE)),IF(ROUND(VLOOKUP(_xlfn.CONCAT($B44,$C44),BNA_Variations_prix!$E$1:$AJ$200,MATCH(N$41,BNA_Variations_prix!$E$4:$CA$4,0),FALSE),2)&gt;0,_xlfn.CONCAT($B$3," ",TEXT(VLOOKUP(_xlfn.CONCAT($B44,$C44),BNA_Variations_prix!$E$1:$AJ$200,MATCH(N$41,BNA_Variations_prix!$E$4:$CA$4,0),FALSE),"0%")),IF(ROUND(VLOOKUP(_xlfn.CONCAT($B44,$C44),BNA_Variations_prix!$E$1:$AJ$200,MATCH(N$41,BNA_Variations_prix!$E$4:$CA$4,0),FALSE),2)=0,_xlfn.CONCAT($B$4," ",TEXT(VLOOKUP(_xlfn.CONCAT($B44,$C44),BNA_Variations_prix!$E$1:$AJ$200,MATCH(N$41,BNA_Variations_prix!$E$4:$CA$4,0),FALSE),"0%")),IF(ROUND(VLOOKUP(_xlfn.CONCAT($B44,$C44),BNA_Variations_prix!$E$1:$AJ$200,MATCH(N$41,BNA_Variations_prix!$E$4:$CA$4,0),FALSE),2)&lt;0,_xlfn.CONCAT($B$5," ",TEXT(VLOOKUP(_xlfn.CONCAT($B44,$C44),BNA_Variations_prix!$E$1:$AJ$200,MATCH(N$41,BNA_Variations_prix!$E$4:$CA$4,0),FALSE),"0%")),VLOOKUP(_xlfn.CONCAT($B44,$C44),BNA_Variations_prix!$E$1:$AJ$200,MATCH(N$41,BNA_Variations_prix!$E$4:$CA$4,0),FALSE)))),VLOOKUP(_xlfn.CONCAT($B44,$C44),BNA_Variations_prix!$E$1:$AJ$200,MATCH(N$41,BNA_Variations_prix!$E$4:$CA$4,0),FALSE))</f>
        <v>-</v>
      </c>
      <c r="O44" s="17" t="str">
        <f ca="1">IF(ISNUMBER(VLOOKUP(_xlfn.CONCAT($B44,$C44),BNA_Variations_prix!$E$1:$AJ$200,MATCH(O$41,BNA_Variations_prix!$E$4:$CA$4,0),FALSE)),IF(ROUND(VLOOKUP(_xlfn.CONCAT($B44,$C44),BNA_Variations_prix!$E$1:$AJ$200,MATCH(O$41,BNA_Variations_prix!$E$4:$CA$4,0),FALSE),2)&gt;0,_xlfn.CONCAT($B$3," ",TEXT(VLOOKUP(_xlfn.CONCAT($B44,$C44),BNA_Variations_prix!$E$1:$AJ$200,MATCH(O$41,BNA_Variations_prix!$E$4:$CA$4,0),FALSE),"0%")),IF(ROUND(VLOOKUP(_xlfn.CONCAT($B44,$C44),BNA_Variations_prix!$E$1:$AJ$200,MATCH(O$41,BNA_Variations_prix!$E$4:$CA$4,0),FALSE),2)=0,_xlfn.CONCAT($B$4," ",TEXT(VLOOKUP(_xlfn.CONCAT($B44,$C44),BNA_Variations_prix!$E$1:$AJ$200,MATCH(O$41,BNA_Variations_prix!$E$4:$CA$4,0),FALSE),"0%")),IF(ROUND(VLOOKUP(_xlfn.CONCAT($B44,$C44),BNA_Variations_prix!$E$1:$AJ$200,MATCH(O$41,BNA_Variations_prix!$E$4:$CA$4,0),FALSE),2)&lt;0,_xlfn.CONCAT($B$5," ",TEXT(VLOOKUP(_xlfn.CONCAT($B44,$C44),BNA_Variations_prix!$E$1:$AJ$200,MATCH(O$41,BNA_Variations_prix!$E$4:$CA$4,0),FALSE),"0%")),VLOOKUP(_xlfn.CONCAT($B44,$C44),BNA_Variations_prix!$E$1:$AJ$200,MATCH(O$41,BNA_Variations_prix!$E$4:$CA$4,0),FALSE)))),VLOOKUP(_xlfn.CONCAT($B44,$C44),BNA_Variations_prix!$E$1:$AJ$200,MATCH(O$41,BNA_Variations_prix!$E$4:$CA$4,0),FALSE))</f>
        <v>-</v>
      </c>
      <c r="P44" s="17" t="str">
        <f ca="1">IF(ISNUMBER(VLOOKUP(_xlfn.CONCAT($B44,$C44),BNA_Variations_prix!$E$1:$AJ$200,MATCH(P$41,BNA_Variations_prix!$E$4:$CA$4,0),FALSE)),IF(ROUND(VLOOKUP(_xlfn.CONCAT($B44,$C44),BNA_Variations_prix!$E$1:$AJ$200,MATCH(P$41,BNA_Variations_prix!$E$4:$CA$4,0),FALSE),2)&gt;0,_xlfn.CONCAT($B$3," ",TEXT(VLOOKUP(_xlfn.CONCAT($B44,$C44),BNA_Variations_prix!$E$1:$AJ$200,MATCH(P$41,BNA_Variations_prix!$E$4:$CA$4,0),FALSE),"0%")),IF(ROUND(VLOOKUP(_xlfn.CONCAT($B44,$C44),BNA_Variations_prix!$E$1:$AJ$200,MATCH(P$41,BNA_Variations_prix!$E$4:$CA$4,0),FALSE),2)=0,_xlfn.CONCAT($B$4," ",TEXT(VLOOKUP(_xlfn.CONCAT($B44,$C44),BNA_Variations_prix!$E$1:$AJ$200,MATCH(P$41,BNA_Variations_prix!$E$4:$CA$4,0),FALSE),"0%")),IF(ROUND(VLOOKUP(_xlfn.CONCAT($B44,$C44),BNA_Variations_prix!$E$1:$AJ$200,MATCH(P$41,BNA_Variations_prix!$E$4:$CA$4,0),FALSE),2)&lt;0,_xlfn.CONCAT($B$5," ",TEXT(VLOOKUP(_xlfn.CONCAT($B44,$C44),BNA_Variations_prix!$E$1:$AJ$200,MATCH(P$41,BNA_Variations_prix!$E$4:$CA$4,0),FALSE),"0%")),VLOOKUP(_xlfn.CONCAT($B44,$C44),BNA_Variations_prix!$E$1:$AJ$200,MATCH(P$41,BNA_Variations_prix!$E$4:$CA$4,0),FALSE)))),VLOOKUP(_xlfn.CONCAT($B44,$C44),BNA_Variations_prix!$E$1:$AJ$200,MATCH(P$41,BNA_Variations_prix!$E$4:$CA$4,0),FALSE))</f>
        <v>-</v>
      </c>
      <c r="Q44" s="17" t="str">
        <f ca="1">IF(ISNUMBER(VLOOKUP(_xlfn.CONCAT($B44,$C44),BNA_Variations_prix!$E$1:$AJ$200,MATCH(Q$41,BNA_Variations_prix!$E$4:$CA$4,0),FALSE)),IF(ROUND(VLOOKUP(_xlfn.CONCAT($B44,$C44),BNA_Variations_prix!$E$1:$AJ$200,MATCH(Q$41,BNA_Variations_prix!$E$4:$CA$4,0),FALSE),2)&gt;0,_xlfn.CONCAT($B$3," ",TEXT(VLOOKUP(_xlfn.CONCAT($B44,$C44),BNA_Variations_prix!$E$1:$AJ$200,MATCH(Q$41,BNA_Variations_prix!$E$4:$CA$4,0),FALSE),"0%")),IF(ROUND(VLOOKUP(_xlfn.CONCAT($B44,$C44),BNA_Variations_prix!$E$1:$AJ$200,MATCH(Q$41,BNA_Variations_prix!$E$4:$CA$4,0),FALSE),2)=0,_xlfn.CONCAT($B$4," ",TEXT(VLOOKUP(_xlfn.CONCAT($B44,$C44),BNA_Variations_prix!$E$1:$AJ$200,MATCH(Q$41,BNA_Variations_prix!$E$4:$CA$4,0),FALSE),"0%")),IF(ROUND(VLOOKUP(_xlfn.CONCAT($B44,$C44),BNA_Variations_prix!$E$1:$AJ$200,MATCH(Q$41,BNA_Variations_prix!$E$4:$CA$4,0),FALSE),2)&lt;0,_xlfn.CONCAT($B$5," ",TEXT(VLOOKUP(_xlfn.CONCAT($B44,$C44),BNA_Variations_prix!$E$1:$AJ$200,MATCH(Q$41,BNA_Variations_prix!$E$4:$CA$4,0),FALSE),"0%")),VLOOKUP(_xlfn.CONCAT($B44,$C44),BNA_Variations_prix!$E$1:$AJ$200,MATCH(Q$41,BNA_Variations_prix!$E$4:$CA$4,0),FALSE)))),VLOOKUP(_xlfn.CONCAT($B44,$C44),BNA_Variations_prix!$E$1:$AJ$200,MATCH(Q$41,BNA_Variations_prix!$E$4:$CA$4,0),FALSE))</f>
        <v>-</v>
      </c>
      <c r="R44" s="17" t="str">
        <f ca="1">IF(ISNUMBER(VLOOKUP(_xlfn.CONCAT($B44,$C44),BNA_Variations_prix!$E$1:$AJ$200,MATCH(R$41,BNA_Variations_prix!$E$4:$CA$4,0),FALSE)),IF(ROUND(VLOOKUP(_xlfn.CONCAT($B44,$C44),BNA_Variations_prix!$E$1:$AJ$200,MATCH(R$41,BNA_Variations_prix!$E$4:$CA$4,0),FALSE),2)&gt;0,_xlfn.CONCAT($B$3," ",TEXT(VLOOKUP(_xlfn.CONCAT($B44,$C44),BNA_Variations_prix!$E$1:$AJ$200,MATCH(R$41,BNA_Variations_prix!$E$4:$CA$4,0),FALSE),"0%")),IF(ROUND(VLOOKUP(_xlfn.CONCAT($B44,$C44),BNA_Variations_prix!$E$1:$AJ$200,MATCH(R$41,BNA_Variations_prix!$E$4:$CA$4,0),FALSE),2)=0,_xlfn.CONCAT($B$4," ",TEXT(VLOOKUP(_xlfn.CONCAT($B44,$C44),BNA_Variations_prix!$E$1:$AJ$200,MATCH(R$41,BNA_Variations_prix!$E$4:$CA$4,0),FALSE),"0%")),IF(ROUND(VLOOKUP(_xlfn.CONCAT($B44,$C44),BNA_Variations_prix!$E$1:$AJ$200,MATCH(R$41,BNA_Variations_prix!$E$4:$CA$4,0),FALSE),2)&lt;0,_xlfn.CONCAT($B$5," ",TEXT(VLOOKUP(_xlfn.CONCAT($B44,$C44),BNA_Variations_prix!$E$1:$AJ$200,MATCH(R$41,BNA_Variations_prix!$E$4:$CA$4,0),FALSE),"0%")),VLOOKUP(_xlfn.CONCAT($B44,$C44),BNA_Variations_prix!$E$1:$AJ$200,MATCH(R$41,BNA_Variations_prix!$E$4:$CA$4,0),FALSE)))),VLOOKUP(_xlfn.CONCAT($B44,$C44),BNA_Variations_prix!$E$1:$AJ$200,MATCH(R$41,BNA_Variations_prix!$E$4:$CA$4,0),FALSE))</f>
        <v>-</v>
      </c>
      <c r="S44" s="17" t="str">
        <f ca="1">IF(ISNUMBER(VLOOKUP(_xlfn.CONCAT($B44,$C44),BNA_Variations_prix!$E$1:$AJ$200,MATCH(S$41,BNA_Variations_prix!$E$4:$CA$4,0),FALSE)),IF(ROUND(VLOOKUP(_xlfn.CONCAT($B44,$C44),BNA_Variations_prix!$E$1:$AJ$200,MATCH(S$41,BNA_Variations_prix!$E$4:$CA$4,0),FALSE),2)&gt;0,_xlfn.CONCAT($B$3," ",TEXT(VLOOKUP(_xlfn.CONCAT($B44,$C44),BNA_Variations_prix!$E$1:$AJ$200,MATCH(S$41,BNA_Variations_prix!$E$4:$CA$4,0),FALSE),"0%")),IF(ROUND(VLOOKUP(_xlfn.CONCAT($B44,$C44),BNA_Variations_prix!$E$1:$AJ$200,MATCH(S$41,BNA_Variations_prix!$E$4:$CA$4,0),FALSE),2)=0,_xlfn.CONCAT($B$4," ",TEXT(VLOOKUP(_xlfn.CONCAT($B44,$C44),BNA_Variations_prix!$E$1:$AJ$200,MATCH(S$41,BNA_Variations_prix!$E$4:$CA$4,0),FALSE),"0%")),IF(ROUND(VLOOKUP(_xlfn.CONCAT($B44,$C44),BNA_Variations_prix!$E$1:$AJ$200,MATCH(S$41,BNA_Variations_prix!$E$4:$CA$4,0),FALSE),2)&lt;0,_xlfn.CONCAT($B$5," ",TEXT(VLOOKUP(_xlfn.CONCAT($B44,$C44),BNA_Variations_prix!$E$1:$AJ$200,MATCH(S$41,BNA_Variations_prix!$E$4:$CA$4,0),FALSE),"0%")),VLOOKUP(_xlfn.CONCAT($B44,$C44),BNA_Variations_prix!$E$1:$AJ$200,MATCH(S$41,BNA_Variations_prix!$E$4:$CA$4,0),FALSE)))),VLOOKUP(_xlfn.CONCAT($B44,$C44),BNA_Variations_prix!$E$1:$AJ$200,MATCH(S$41,BNA_Variations_prix!$E$4:$CA$4,0),FALSE))</f>
        <v>-</v>
      </c>
      <c r="T44" s="17" t="str">
        <f ca="1">IF(ISNUMBER(VLOOKUP(_xlfn.CONCAT($B44,$C44),BNA_Variations_prix!$E$1:$AJ$200,MATCH(T$41,BNA_Variations_prix!$E$4:$CA$4,0),FALSE)),IF(ROUND(VLOOKUP(_xlfn.CONCAT($B44,$C44),BNA_Variations_prix!$E$1:$AJ$200,MATCH(T$41,BNA_Variations_prix!$E$4:$CA$4,0),FALSE),2)&gt;0,_xlfn.CONCAT($B$3," ",TEXT(VLOOKUP(_xlfn.CONCAT($B44,$C44),BNA_Variations_prix!$E$1:$AJ$200,MATCH(T$41,BNA_Variations_prix!$E$4:$CA$4,0),FALSE),"0%")),IF(ROUND(VLOOKUP(_xlfn.CONCAT($B44,$C44),BNA_Variations_prix!$E$1:$AJ$200,MATCH(T$41,BNA_Variations_prix!$E$4:$CA$4,0),FALSE),2)=0,_xlfn.CONCAT($B$4," ",TEXT(VLOOKUP(_xlfn.CONCAT($B44,$C44),BNA_Variations_prix!$E$1:$AJ$200,MATCH(T$41,BNA_Variations_prix!$E$4:$CA$4,0),FALSE),"0%")),IF(ROUND(VLOOKUP(_xlfn.CONCAT($B44,$C44),BNA_Variations_prix!$E$1:$AJ$200,MATCH(T$41,BNA_Variations_prix!$E$4:$CA$4,0),FALSE),2)&lt;0,_xlfn.CONCAT($B$5," ",TEXT(VLOOKUP(_xlfn.CONCAT($B44,$C44),BNA_Variations_prix!$E$1:$AJ$200,MATCH(T$41,BNA_Variations_prix!$E$4:$CA$4,0),FALSE),"0%")),VLOOKUP(_xlfn.CONCAT($B44,$C44),BNA_Variations_prix!$E$1:$AJ$200,MATCH(T$41,BNA_Variations_prix!$E$4:$CA$4,0),FALSE)))),VLOOKUP(_xlfn.CONCAT($B44,$C44),BNA_Variations_prix!$E$1:$AJ$200,MATCH(T$41,BNA_Variations_prix!$E$4:$CA$4,0),FALSE))</f>
        <v>-</v>
      </c>
      <c r="U44" s="17" t="str">
        <f ca="1">IF(ISNUMBER(VLOOKUP(_xlfn.CONCAT($B44,$C44),BNA_Variations_prix!$E$1:$AJ$200,MATCH(U$41,BNA_Variations_prix!$E$4:$CA$4,0),FALSE)),IF(ROUND(VLOOKUP(_xlfn.CONCAT($B44,$C44),BNA_Variations_prix!$E$1:$AJ$200,MATCH(U$41,BNA_Variations_prix!$E$4:$CA$4,0),FALSE),2)&gt;0,_xlfn.CONCAT($B$3," ",TEXT(VLOOKUP(_xlfn.CONCAT($B44,$C44),BNA_Variations_prix!$E$1:$AJ$200,MATCH(U$41,BNA_Variations_prix!$E$4:$CA$4,0),FALSE),"0%")),IF(ROUND(VLOOKUP(_xlfn.CONCAT($B44,$C44),BNA_Variations_prix!$E$1:$AJ$200,MATCH(U$41,BNA_Variations_prix!$E$4:$CA$4,0),FALSE),2)=0,_xlfn.CONCAT($B$4," ",TEXT(VLOOKUP(_xlfn.CONCAT($B44,$C44),BNA_Variations_prix!$E$1:$AJ$200,MATCH(U$41,BNA_Variations_prix!$E$4:$CA$4,0),FALSE),"0%")),IF(ROUND(VLOOKUP(_xlfn.CONCAT($B44,$C44),BNA_Variations_prix!$E$1:$AJ$200,MATCH(U$41,BNA_Variations_prix!$E$4:$CA$4,0),FALSE),2)&lt;0,_xlfn.CONCAT($B$5," ",TEXT(VLOOKUP(_xlfn.CONCAT($B44,$C44),BNA_Variations_prix!$E$1:$AJ$200,MATCH(U$41,BNA_Variations_prix!$E$4:$CA$4,0),FALSE),"0%")),VLOOKUP(_xlfn.CONCAT($B44,$C44),BNA_Variations_prix!$E$1:$AJ$200,MATCH(U$41,BNA_Variations_prix!$E$4:$CA$4,0),FALSE)))),VLOOKUP(_xlfn.CONCAT($B44,$C44),BNA_Variations_prix!$E$1:$AJ$200,MATCH(U$41,BNA_Variations_prix!$E$4:$CA$4,0),FALSE))</f>
        <v>-</v>
      </c>
      <c r="V44" s="17" t="str">
        <f ca="1">IF(ISNUMBER(VLOOKUP(_xlfn.CONCAT($B44,$C44),BNA_Variations_prix!$E$1:$AJ$200,MATCH(V$41,BNA_Variations_prix!$E$4:$CA$4,0),FALSE)),IF(ROUND(VLOOKUP(_xlfn.CONCAT($B44,$C44),BNA_Variations_prix!$E$1:$AJ$200,MATCH(V$41,BNA_Variations_prix!$E$4:$CA$4,0),FALSE),2)&gt;0,_xlfn.CONCAT($B$3," ",TEXT(VLOOKUP(_xlfn.CONCAT($B44,$C44),BNA_Variations_prix!$E$1:$AJ$200,MATCH(V$41,BNA_Variations_prix!$E$4:$CA$4,0),FALSE),"0%")),IF(ROUND(VLOOKUP(_xlfn.CONCAT($B44,$C44),BNA_Variations_prix!$E$1:$AJ$200,MATCH(V$41,BNA_Variations_prix!$E$4:$CA$4,0),FALSE),2)=0,_xlfn.CONCAT($B$4," ",TEXT(VLOOKUP(_xlfn.CONCAT($B44,$C44),BNA_Variations_prix!$E$1:$AJ$200,MATCH(V$41,BNA_Variations_prix!$E$4:$CA$4,0),FALSE),"0%")),IF(ROUND(VLOOKUP(_xlfn.CONCAT($B44,$C44),BNA_Variations_prix!$E$1:$AJ$200,MATCH(V$41,BNA_Variations_prix!$E$4:$CA$4,0),FALSE),2)&lt;0,_xlfn.CONCAT($B$5," ",TEXT(VLOOKUP(_xlfn.CONCAT($B44,$C44),BNA_Variations_prix!$E$1:$AJ$200,MATCH(V$41,BNA_Variations_prix!$E$4:$CA$4,0),FALSE),"0%")),VLOOKUP(_xlfn.CONCAT($B44,$C44),BNA_Variations_prix!$E$1:$AJ$200,MATCH(V$41,BNA_Variations_prix!$E$4:$CA$4,0),FALSE)))),VLOOKUP(_xlfn.CONCAT($B44,$C44),BNA_Variations_prix!$E$1:$AJ$200,MATCH(V$41,BNA_Variations_prix!$E$4:$CA$4,0),FALSE))</f>
        <v>-</v>
      </c>
      <c r="W44" s="17" t="str">
        <f ca="1">IF(ISNUMBER(VLOOKUP(_xlfn.CONCAT($B44,$C44),BNA_Variations_prix!$E$1:$AJ$200,MATCH(W$41,BNA_Variations_prix!$E$4:$CA$4,0),FALSE)),IF(ROUND(VLOOKUP(_xlfn.CONCAT($B44,$C44),BNA_Variations_prix!$E$1:$AJ$200,MATCH(W$41,BNA_Variations_prix!$E$4:$CA$4,0),FALSE),2)&gt;0,_xlfn.CONCAT($B$3," ",TEXT(VLOOKUP(_xlfn.CONCAT($B44,$C44),BNA_Variations_prix!$E$1:$AJ$200,MATCH(W$41,BNA_Variations_prix!$E$4:$CA$4,0),FALSE),"0%")),IF(ROUND(VLOOKUP(_xlfn.CONCAT($B44,$C44),BNA_Variations_prix!$E$1:$AJ$200,MATCH(W$41,BNA_Variations_prix!$E$4:$CA$4,0),FALSE),2)=0,_xlfn.CONCAT($B$4," ",TEXT(VLOOKUP(_xlfn.CONCAT($B44,$C44),BNA_Variations_prix!$E$1:$AJ$200,MATCH(W$41,BNA_Variations_prix!$E$4:$CA$4,0),FALSE),"0%")),IF(ROUND(VLOOKUP(_xlfn.CONCAT($B44,$C44),BNA_Variations_prix!$E$1:$AJ$200,MATCH(W$41,BNA_Variations_prix!$E$4:$CA$4,0),FALSE),2)&lt;0,_xlfn.CONCAT($B$5," ",TEXT(VLOOKUP(_xlfn.CONCAT($B44,$C44),BNA_Variations_prix!$E$1:$AJ$200,MATCH(W$41,BNA_Variations_prix!$E$4:$CA$4,0),FALSE),"0%")),VLOOKUP(_xlfn.CONCAT($B44,$C44),BNA_Variations_prix!$E$1:$AJ$200,MATCH(W$41,BNA_Variations_prix!$E$4:$CA$4,0),FALSE)))),VLOOKUP(_xlfn.CONCAT($B44,$C44),BNA_Variations_prix!$E$1:$AJ$200,MATCH(W$41,BNA_Variations_prix!$E$4:$CA$4,0),FALSE))</f>
        <v>-</v>
      </c>
      <c r="X44" s="17" t="str">
        <f ca="1">IF(ISNUMBER(VLOOKUP(_xlfn.CONCAT($B44,$C44),BNA_Variations_prix!$E$1:$AJ$200,MATCH(X$41,BNA_Variations_prix!$E$4:$CA$4,0),FALSE)),IF(ROUND(VLOOKUP(_xlfn.CONCAT($B44,$C44),BNA_Variations_prix!$E$1:$AJ$200,MATCH(X$41,BNA_Variations_prix!$E$4:$CA$4,0),FALSE),2)&gt;0,_xlfn.CONCAT($B$3," ",TEXT(VLOOKUP(_xlfn.CONCAT($B44,$C44),BNA_Variations_prix!$E$1:$AJ$200,MATCH(X$41,BNA_Variations_prix!$E$4:$CA$4,0),FALSE),"0%")),IF(ROUND(VLOOKUP(_xlfn.CONCAT($B44,$C44),BNA_Variations_prix!$E$1:$AJ$200,MATCH(X$41,BNA_Variations_prix!$E$4:$CA$4,0),FALSE),2)=0,_xlfn.CONCAT($B$4," ",TEXT(VLOOKUP(_xlfn.CONCAT($B44,$C44),BNA_Variations_prix!$E$1:$AJ$200,MATCH(X$41,BNA_Variations_prix!$E$4:$CA$4,0),FALSE),"0%")),IF(ROUND(VLOOKUP(_xlfn.CONCAT($B44,$C44),BNA_Variations_prix!$E$1:$AJ$200,MATCH(X$41,BNA_Variations_prix!$E$4:$CA$4,0),FALSE),2)&lt;0,_xlfn.CONCAT($B$5," ",TEXT(VLOOKUP(_xlfn.CONCAT($B44,$C44),BNA_Variations_prix!$E$1:$AJ$200,MATCH(X$41,BNA_Variations_prix!$E$4:$CA$4,0),FALSE),"0%")),VLOOKUP(_xlfn.CONCAT($B44,$C44),BNA_Variations_prix!$E$1:$AJ$200,MATCH(X$41,BNA_Variations_prix!$E$4:$CA$4,0),FALSE)))),VLOOKUP(_xlfn.CONCAT($B44,$C44),BNA_Variations_prix!$E$1:$AJ$200,MATCH(X$41,BNA_Variations_prix!$E$4:$CA$4,0),FALSE))</f>
        <v>-</v>
      </c>
      <c r="Y44" s="17" t="str">
        <f ca="1">IF(ISNUMBER(VLOOKUP(_xlfn.CONCAT($B44,$C44),BNA_Variations_prix!$E$1:$AJ$200,MATCH(Y$41,BNA_Variations_prix!$E$4:$CA$4,0),FALSE)),IF(ROUND(VLOOKUP(_xlfn.CONCAT($B44,$C44),BNA_Variations_prix!$E$1:$AJ$200,MATCH(Y$41,BNA_Variations_prix!$E$4:$CA$4,0),FALSE),2)&gt;0,_xlfn.CONCAT($B$3," ",TEXT(VLOOKUP(_xlfn.CONCAT($B44,$C44),BNA_Variations_prix!$E$1:$AJ$200,MATCH(Y$41,BNA_Variations_prix!$E$4:$CA$4,0),FALSE),"0%")),IF(ROUND(VLOOKUP(_xlfn.CONCAT($B44,$C44),BNA_Variations_prix!$E$1:$AJ$200,MATCH(Y$41,BNA_Variations_prix!$E$4:$CA$4,0),FALSE),2)=0,_xlfn.CONCAT($B$4," ",TEXT(VLOOKUP(_xlfn.CONCAT($B44,$C44),BNA_Variations_prix!$E$1:$AJ$200,MATCH(Y$41,BNA_Variations_prix!$E$4:$CA$4,0),FALSE),"0%")),IF(ROUND(VLOOKUP(_xlfn.CONCAT($B44,$C44),BNA_Variations_prix!$E$1:$AJ$200,MATCH(Y$41,BNA_Variations_prix!$E$4:$CA$4,0),FALSE),2)&lt;0,_xlfn.CONCAT($B$5," ",TEXT(VLOOKUP(_xlfn.CONCAT($B44,$C44),BNA_Variations_prix!$E$1:$AJ$200,MATCH(Y$41,BNA_Variations_prix!$E$4:$CA$4,0),FALSE),"0%")),VLOOKUP(_xlfn.CONCAT($B44,$C44),BNA_Variations_prix!$E$1:$AJ$200,MATCH(Y$41,BNA_Variations_prix!$E$4:$CA$4,0),FALSE)))),VLOOKUP(_xlfn.CONCAT($B44,$C44),BNA_Variations_prix!$E$1:$AJ$200,MATCH(Y$41,BNA_Variations_prix!$E$4:$CA$4,0),FALSE))</f>
        <v>-</v>
      </c>
      <c r="Z44" s="17" t="str">
        <f ca="1">IF(ISNUMBER(VLOOKUP(_xlfn.CONCAT($B44,$C44),BNA_Variations_prix!$E$1:$AJ$200,MATCH(Z$41,BNA_Variations_prix!$E$4:$CA$4,0),FALSE)),IF(ROUND(VLOOKUP(_xlfn.CONCAT($B44,$C44),BNA_Variations_prix!$E$1:$AJ$200,MATCH(Z$41,BNA_Variations_prix!$E$4:$CA$4,0),FALSE),2)&gt;0,_xlfn.CONCAT($B$3," ",TEXT(VLOOKUP(_xlfn.CONCAT($B44,$C44),BNA_Variations_prix!$E$1:$AJ$200,MATCH(Z$41,BNA_Variations_prix!$E$4:$CA$4,0),FALSE),"0%")),IF(ROUND(VLOOKUP(_xlfn.CONCAT($B44,$C44),BNA_Variations_prix!$E$1:$AJ$200,MATCH(Z$41,BNA_Variations_prix!$E$4:$CA$4,0),FALSE),2)=0,_xlfn.CONCAT($B$4," ",TEXT(VLOOKUP(_xlfn.CONCAT($B44,$C44),BNA_Variations_prix!$E$1:$AJ$200,MATCH(Z$41,BNA_Variations_prix!$E$4:$CA$4,0),FALSE),"0%")),IF(ROUND(VLOOKUP(_xlfn.CONCAT($B44,$C44),BNA_Variations_prix!$E$1:$AJ$200,MATCH(Z$41,BNA_Variations_prix!$E$4:$CA$4,0),FALSE),2)&lt;0,_xlfn.CONCAT($B$5," ",TEXT(VLOOKUP(_xlfn.CONCAT($B44,$C44),BNA_Variations_prix!$E$1:$AJ$200,MATCH(Z$41,BNA_Variations_prix!$E$4:$CA$4,0),FALSE),"0%")),VLOOKUP(_xlfn.CONCAT($B44,$C44),BNA_Variations_prix!$E$1:$AJ$200,MATCH(Z$41,BNA_Variations_prix!$E$4:$CA$4,0),FALSE)))),VLOOKUP(_xlfn.CONCAT($B44,$C44),BNA_Variations_prix!$E$1:$AJ$200,MATCH(Z$41,BNA_Variations_prix!$E$4:$CA$4,0),FALSE))</f>
        <v>-</v>
      </c>
      <c r="AA44" s="17" t="str">
        <f ca="1">IF(ISNUMBER(VLOOKUP(_xlfn.CONCAT($B44,$C44),BNA_Variations_prix!$E$1:$AJ$200,MATCH(AA$41,BNA_Variations_prix!$E$4:$CA$4,0),FALSE)),IF(ROUND(VLOOKUP(_xlfn.CONCAT($B44,$C44),BNA_Variations_prix!$E$1:$AJ$200,MATCH(AA$41,BNA_Variations_prix!$E$4:$CA$4,0),FALSE),2)&gt;0,_xlfn.CONCAT($B$3," ",TEXT(VLOOKUP(_xlfn.CONCAT($B44,$C44),BNA_Variations_prix!$E$1:$AJ$200,MATCH(AA$41,BNA_Variations_prix!$E$4:$CA$4,0),FALSE),"0%")),IF(ROUND(VLOOKUP(_xlfn.CONCAT($B44,$C44),BNA_Variations_prix!$E$1:$AJ$200,MATCH(AA$41,BNA_Variations_prix!$E$4:$CA$4,0),FALSE),2)=0,_xlfn.CONCAT($B$4," ",TEXT(VLOOKUP(_xlfn.CONCAT($B44,$C44),BNA_Variations_prix!$E$1:$AJ$200,MATCH(AA$41,BNA_Variations_prix!$E$4:$CA$4,0),FALSE),"0%")),IF(ROUND(VLOOKUP(_xlfn.CONCAT($B44,$C44),BNA_Variations_prix!$E$1:$AJ$200,MATCH(AA$41,BNA_Variations_prix!$E$4:$CA$4,0),FALSE),2)&lt;0,_xlfn.CONCAT($B$5," ",TEXT(VLOOKUP(_xlfn.CONCAT($B44,$C44),BNA_Variations_prix!$E$1:$AJ$200,MATCH(AA$41,BNA_Variations_prix!$E$4:$CA$4,0),FALSE),"0%")),VLOOKUP(_xlfn.CONCAT($B44,$C44),BNA_Variations_prix!$E$1:$AJ$200,MATCH(AA$41,BNA_Variations_prix!$E$4:$CA$4,0),FALSE)))),VLOOKUP(_xlfn.CONCAT($B44,$C44),BNA_Variations_prix!$E$1:$AJ$200,MATCH(AA$41,BNA_Variations_prix!$E$4:$CA$4,0),FALSE))</f>
        <v>-</v>
      </c>
      <c r="AB44" s="17" t="str">
        <f ca="1">IF(ISNUMBER(VLOOKUP(_xlfn.CONCAT($B44,$C44),BNA_Variations_prix!$E$1:$AJ$200,MATCH(AB$41,BNA_Variations_prix!$E$4:$CA$4,0),FALSE)),IF(ROUND(VLOOKUP(_xlfn.CONCAT($B44,$C44),BNA_Variations_prix!$E$1:$AJ$200,MATCH(AB$41,BNA_Variations_prix!$E$4:$CA$4,0),FALSE),2)&gt;0,_xlfn.CONCAT($B$3," ",TEXT(VLOOKUP(_xlfn.CONCAT($B44,$C44),BNA_Variations_prix!$E$1:$AJ$200,MATCH(AB$41,BNA_Variations_prix!$E$4:$CA$4,0),FALSE),"0%")),IF(ROUND(VLOOKUP(_xlfn.CONCAT($B44,$C44),BNA_Variations_prix!$E$1:$AJ$200,MATCH(AB$41,BNA_Variations_prix!$E$4:$CA$4,0),FALSE),2)=0,_xlfn.CONCAT($B$4," ",TEXT(VLOOKUP(_xlfn.CONCAT($B44,$C44),BNA_Variations_prix!$E$1:$AJ$200,MATCH(AB$41,BNA_Variations_prix!$E$4:$CA$4,0),FALSE),"0%")),IF(ROUND(VLOOKUP(_xlfn.CONCAT($B44,$C44),BNA_Variations_prix!$E$1:$AJ$200,MATCH(AB$41,BNA_Variations_prix!$E$4:$CA$4,0),FALSE),2)&lt;0,_xlfn.CONCAT($B$5," ",TEXT(VLOOKUP(_xlfn.CONCAT($B44,$C44),BNA_Variations_prix!$E$1:$AJ$200,MATCH(AB$41,BNA_Variations_prix!$E$4:$CA$4,0),FALSE),"0%")),VLOOKUP(_xlfn.CONCAT($B44,$C44),BNA_Variations_prix!$E$1:$AJ$200,MATCH(AB$41,BNA_Variations_prix!$E$4:$CA$4,0),FALSE)))),VLOOKUP(_xlfn.CONCAT($B44,$C44),BNA_Variations_prix!$E$1:$AJ$200,MATCH(AB$41,BNA_Variations_prix!$E$4:$CA$4,0),FALSE))</f>
        <v>-</v>
      </c>
      <c r="AC44" s="17" t="str">
        <f ca="1">IF(ISNUMBER(VLOOKUP(_xlfn.CONCAT($B44,$C44),BNA_Variations_prix!$E$1:$AJ$200,MATCH(AC$41,BNA_Variations_prix!$E$4:$CA$4,0),FALSE)),IF(ROUND(VLOOKUP(_xlfn.CONCAT($B44,$C44),BNA_Variations_prix!$E$1:$AJ$200,MATCH(AC$41,BNA_Variations_prix!$E$4:$CA$4,0),FALSE),2)&gt;0,_xlfn.CONCAT($B$3," ",TEXT(VLOOKUP(_xlfn.CONCAT($B44,$C44),BNA_Variations_prix!$E$1:$AJ$200,MATCH(AC$41,BNA_Variations_prix!$E$4:$CA$4,0),FALSE),"0%")),IF(ROUND(VLOOKUP(_xlfn.CONCAT($B44,$C44),BNA_Variations_prix!$E$1:$AJ$200,MATCH(AC$41,BNA_Variations_prix!$E$4:$CA$4,0),FALSE),2)=0,_xlfn.CONCAT($B$4," ",TEXT(VLOOKUP(_xlfn.CONCAT($B44,$C44),BNA_Variations_prix!$E$1:$AJ$200,MATCH(AC$41,BNA_Variations_prix!$E$4:$CA$4,0),FALSE),"0%")),IF(ROUND(VLOOKUP(_xlfn.CONCAT($B44,$C44),BNA_Variations_prix!$E$1:$AJ$200,MATCH(AC$41,BNA_Variations_prix!$E$4:$CA$4,0),FALSE),2)&lt;0,_xlfn.CONCAT($B$5," ",TEXT(VLOOKUP(_xlfn.CONCAT($B44,$C44),BNA_Variations_prix!$E$1:$AJ$200,MATCH(AC$41,BNA_Variations_prix!$E$4:$CA$4,0),FALSE),"0%")),VLOOKUP(_xlfn.CONCAT($B44,$C44),BNA_Variations_prix!$E$1:$AJ$200,MATCH(AC$41,BNA_Variations_prix!$E$4:$CA$4,0),FALSE)))),VLOOKUP(_xlfn.CONCAT($B44,$C44),BNA_Variations_prix!$E$1:$AJ$200,MATCH(AC$41,BNA_Variations_prix!$E$4:$CA$4,0),FALSE))</f>
        <v>-</v>
      </c>
      <c r="AD44" s="17" t="str">
        <f ca="1">IF(ISNUMBER(VLOOKUP(_xlfn.CONCAT($B44,$C44),BNA_Variations_prix!$E$1:$AJ$200,MATCH(AD$41,BNA_Variations_prix!$E$4:$CA$4,0),FALSE)),IF(ROUND(VLOOKUP(_xlfn.CONCAT($B44,$C44),BNA_Variations_prix!$E$1:$AJ$200,MATCH(AD$41,BNA_Variations_prix!$E$4:$CA$4,0),FALSE),2)&gt;0,_xlfn.CONCAT($B$3," ",TEXT(VLOOKUP(_xlfn.CONCAT($B44,$C44),BNA_Variations_prix!$E$1:$AJ$200,MATCH(AD$41,BNA_Variations_prix!$E$4:$CA$4,0),FALSE),"0%")),IF(ROUND(VLOOKUP(_xlfn.CONCAT($B44,$C44),BNA_Variations_prix!$E$1:$AJ$200,MATCH(AD$41,BNA_Variations_prix!$E$4:$CA$4,0),FALSE),2)=0,_xlfn.CONCAT($B$4," ",TEXT(VLOOKUP(_xlfn.CONCAT($B44,$C44),BNA_Variations_prix!$E$1:$AJ$200,MATCH(AD$41,BNA_Variations_prix!$E$4:$CA$4,0),FALSE),"0%")),IF(ROUND(VLOOKUP(_xlfn.CONCAT($B44,$C44),BNA_Variations_prix!$E$1:$AJ$200,MATCH(AD$41,BNA_Variations_prix!$E$4:$CA$4,0),FALSE),2)&lt;0,_xlfn.CONCAT($B$5," ",TEXT(VLOOKUP(_xlfn.CONCAT($B44,$C44),BNA_Variations_prix!$E$1:$AJ$200,MATCH(AD$41,BNA_Variations_prix!$E$4:$CA$4,0),FALSE),"0%")),VLOOKUP(_xlfn.CONCAT($B44,$C44),BNA_Variations_prix!$E$1:$AJ$200,MATCH(AD$41,BNA_Variations_prix!$E$4:$CA$4,0),FALSE)))),VLOOKUP(_xlfn.CONCAT($B44,$C44),BNA_Variations_prix!$E$1:$AJ$200,MATCH(AD$41,BNA_Variations_prix!$E$4:$CA$4,0),FALSE))</f>
        <v>-</v>
      </c>
      <c r="AE44" s="17" t="str">
        <f ca="1">IF(ISNUMBER(VLOOKUP(_xlfn.CONCAT($B44,$C44),BNA_Variations_prix!$E$1:$AJ$200,MATCH(AE$41,BNA_Variations_prix!$E$4:$CA$4,0),FALSE)),IF(ROUND(VLOOKUP(_xlfn.CONCAT($B44,$C44),BNA_Variations_prix!$E$1:$AJ$200,MATCH(AE$41,BNA_Variations_prix!$E$4:$CA$4,0),FALSE),2)&gt;0,_xlfn.CONCAT($B$3," ",TEXT(VLOOKUP(_xlfn.CONCAT($B44,$C44),BNA_Variations_prix!$E$1:$AJ$200,MATCH(AE$41,BNA_Variations_prix!$E$4:$CA$4,0),FALSE),"0%")),IF(ROUND(VLOOKUP(_xlfn.CONCAT($B44,$C44),BNA_Variations_prix!$E$1:$AJ$200,MATCH(AE$41,BNA_Variations_prix!$E$4:$CA$4,0),FALSE),2)=0,_xlfn.CONCAT($B$4," ",TEXT(VLOOKUP(_xlfn.CONCAT($B44,$C44),BNA_Variations_prix!$E$1:$AJ$200,MATCH(AE$41,BNA_Variations_prix!$E$4:$CA$4,0),FALSE),"0%")),IF(ROUND(VLOOKUP(_xlfn.CONCAT($B44,$C44),BNA_Variations_prix!$E$1:$AJ$200,MATCH(AE$41,BNA_Variations_prix!$E$4:$CA$4,0),FALSE),2)&lt;0,_xlfn.CONCAT($B$5," ",TEXT(VLOOKUP(_xlfn.CONCAT($B44,$C44),BNA_Variations_prix!$E$1:$AJ$200,MATCH(AE$41,BNA_Variations_prix!$E$4:$CA$4,0),FALSE),"0%")),VLOOKUP(_xlfn.CONCAT($B44,$C44),BNA_Variations_prix!$E$1:$AJ$200,MATCH(AE$41,BNA_Variations_prix!$E$4:$CA$4,0),FALSE)))),VLOOKUP(_xlfn.CONCAT($B44,$C44),BNA_Variations_prix!$E$1:$AJ$200,MATCH(AE$41,BNA_Variations_prix!$E$4:$CA$4,0),FALSE))</f>
        <v>-</v>
      </c>
      <c r="AF44" s="17" t="str">
        <f ca="1">IF(ISNUMBER(VLOOKUP(_xlfn.CONCAT($B44,$C44),BNA_Variations_prix!$E$1:$AJ$200,MATCH(AF$41,BNA_Variations_prix!$E$4:$CA$4,0),FALSE)),IF(ROUND(VLOOKUP(_xlfn.CONCAT($B44,$C44),BNA_Variations_prix!$E$1:$AJ$200,MATCH(AF$41,BNA_Variations_prix!$E$4:$CA$4,0),FALSE),2)&gt;0,_xlfn.CONCAT($B$3," ",TEXT(VLOOKUP(_xlfn.CONCAT($B44,$C44),BNA_Variations_prix!$E$1:$AJ$200,MATCH(AF$41,BNA_Variations_prix!$E$4:$CA$4,0),FALSE),"0%")),IF(ROUND(VLOOKUP(_xlfn.CONCAT($B44,$C44),BNA_Variations_prix!$E$1:$AJ$200,MATCH(AF$41,BNA_Variations_prix!$E$4:$CA$4,0),FALSE),2)=0,_xlfn.CONCAT($B$4," ",TEXT(VLOOKUP(_xlfn.CONCAT($B44,$C44),BNA_Variations_prix!$E$1:$AJ$200,MATCH(AF$41,BNA_Variations_prix!$E$4:$CA$4,0),FALSE),"0%")),IF(ROUND(VLOOKUP(_xlfn.CONCAT($B44,$C44),BNA_Variations_prix!$E$1:$AJ$200,MATCH(AF$41,BNA_Variations_prix!$E$4:$CA$4,0),FALSE),2)&lt;0,_xlfn.CONCAT($B$5," ",TEXT(VLOOKUP(_xlfn.CONCAT($B44,$C44),BNA_Variations_prix!$E$1:$AJ$200,MATCH(AF$41,BNA_Variations_prix!$E$4:$CA$4,0),FALSE),"0%")),VLOOKUP(_xlfn.CONCAT($B44,$C44),BNA_Variations_prix!$E$1:$AJ$200,MATCH(AF$41,BNA_Variations_prix!$E$4:$CA$4,0),FALSE)))),VLOOKUP(_xlfn.CONCAT($B44,$C44),BNA_Variations_prix!$E$1:$AJ$200,MATCH(AF$41,BNA_Variations_prix!$E$4:$CA$4,0),FALSE))</f>
        <v>-</v>
      </c>
      <c r="AG44" s="17" t="str">
        <f ca="1">IF(ISNUMBER(VLOOKUP(_xlfn.CONCAT($B44,$C44),BNA_Variations_prix!$E$1:$AJ$200,MATCH(AG$41,BNA_Variations_prix!$E$4:$CA$4,0),FALSE)),IF(ROUND(VLOOKUP(_xlfn.CONCAT($B44,$C44),BNA_Variations_prix!$E$1:$AJ$200,MATCH(AG$41,BNA_Variations_prix!$E$4:$CA$4,0),FALSE),2)&gt;0,_xlfn.CONCAT($B$3," ",TEXT(VLOOKUP(_xlfn.CONCAT($B44,$C44),BNA_Variations_prix!$E$1:$AJ$200,MATCH(AG$41,BNA_Variations_prix!$E$4:$CA$4,0),FALSE),"0%")),IF(ROUND(VLOOKUP(_xlfn.CONCAT($B44,$C44),BNA_Variations_prix!$E$1:$AJ$200,MATCH(AG$41,BNA_Variations_prix!$E$4:$CA$4,0),FALSE),2)=0,_xlfn.CONCAT($B$4," ",TEXT(VLOOKUP(_xlfn.CONCAT($B44,$C44),BNA_Variations_prix!$E$1:$AJ$200,MATCH(AG$41,BNA_Variations_prix!$E$4:$CA$4,0),FALSE),"0%")),IF(ROUND(VLOOKUP(_xlfn.CONCAT($B44,$C44),BNA_Variations_prix!$E$1:$AJ$200,MATCH(AG$41,BNA_Variations_prix!$E$4:$CA$4,0),FALSE),2)&lt;0,_xlfn.CONCAT($B$5," ",TEXT(VLOOKUP(_xlfn.CONCAT($B44,$C44),BNA_Variations_prix!$E$1:$AJ$200,MATCH(AG$41,BNA_Variations_prix!$E$4:$CA$4,0),FALSE),"0%")),VLOOKUP(_xlfn.CONCAT($B44,$C44),BNA_Variations_prix!$E$1:$AJ$200,MATCH(AG$41,BNA_Variations_prix!$E$4:$CA$4,0),FALSE)))),VLOOKUP(_xlfn.CONCAT($B44,$C44),BNA_Variations_prix!$E$1:$AJ$200,MATCH(AG$41,BNA_Variations_prix!$E$4:$CA$4,0),FALSE))</f>
        <v>-</v>
      </c>
    </row>
    <row r="45" spans="2:33" x14ac:dyDescent="0.35">
      <c r="D45" t="s">
        <v>3186</v>
      </c>
    </row>
    <row r="46" spans="2:33" x14ac:dyDescent="0.35">
      <c r="B46" t="s">
        <v>74</v>
      </c>
      <c r="C46" s="12">
        <f>$B$2</f>
        <v>45139</v>
      </c>
      <c r="D46" t="s">
        <v>72</v>
      </c>
      <c r="E46" s="17" t="str">
        <f ca="1">IF(ISNUMBER(VLOOKUP(_xlfn.CONCAT($B46,$C46),BNA_Variations_prix!$E$1:$AJ$200,MATCH(E$41,BNA_Variations_prix!$E$4:$CA$4,0),FALSE)),IF(ROUND(VLOOKUP(_xlfn.CONCAT($B46,$C46),BNA_Variations_prix!$E$1:$AJ$200,MATCH(E$41,BNA_Variations_prix!$E$4:$CA$4,0),FALSE),2)&gt;0,_xlfn.CONCAT($B$3," ",TEXT(VLOOKUP(_xlfn.CONCAT($B46,$C46),BNA_Variations_prix!$E$1:$AJ$200,MATCH(E$41,BNA_Variations_prix!$E$4:$CA$4,0),FALSE),"0%")),IF(ROUND(VLOOKUP(_xlfn.CONCAT($B46,$C46),BNA_Variations_prix!$E$1:$AJ$200,MATCH(E$41,BNA_Variations_prix!$E$4:$CA$4,0),FALSE),2)=0,_xlfn.CONCAT($B$4," ",TEXT(VLOOKUP(_xlfn.CONCAT($B46,$C46),BNA_Variations_prix!$E$1:$AJ$200,MATCH(E$41,BNA_Variations_prix!$E$4:$CA$4,0),FALSE),"0%")),IF(ROUND(VLOOKUP(_xlfn.CONCAT($B46,$C46),BNA_Variations_prix!$E$1:$AJ$200,MATCH(E$41,BNA_Variations_prix!$E$4:$CA$4,0),FALSE),2)&lt;0,_xlfn.CONCAT($B$5," ",TEXT(VLOOKUP(_xlfn.CONCAT($B46,$C46),BNA_Variations_prix!$E$1:$AJ$200,MATCH(E$41,BNA_Variations_prix!$E$4:$CA$4,0),FALSE),"0%")),VLOOKUP(_xlfn.CONCAT($B46,$C46),BNA_Variations_prix!$E$1:$AJ$200,MATCH(E$41,BNA_Variations_prix!$E$4:$CA$4,0),FALSE)))),VLOOKUP(_xlfn.CONCAT($B46,$C46),BNA_Variations_prix!$E$1:$AJ$200,MATCH(E$41,BNA_Variations_prix!$E$4:$CA$4,0),FALSE))</f>
        <v>▲ 35%</v>
      </c>
      <c r="F46" s="17" t="str">
        <f ca="1">IF(ISNUMBER(VLOOKUP(_xlfn.CONCAT($B46,$C46),BNA_Variations_prix!$E$1:$AJ$200,MATCH(F$41,BNA_Variations_prix!$E$4:$CA$4,0),FALSE)),IF(ROUND(VLOOKUP(_xlfn.CONCAT($B46,$C46),BNA_Variations_prix!$E$1:$AJ$200,MATCH(F$41,BNA_Variations_prix!$E$4:$CA$4,0),FALSE),2)&gt;0,_xlfn.CONCAT($B$3," ",TEXT(VLOOKUP(_xlfn.CONCAT($B46,$C46),BNA_Variations_prix!$E$1:$AJ$200,MATCH(F$41,BNA_Variations_prix!$E$4:$CA$4,0),FALSE),"0%")),IF(ROUND(VLOOKUP(_xlfn.CONCAT($B46,$C46),BNA_Variations_prix!$E$1:$AJ$200,MATCH(F$41,BNA_Variations_prix!$E$4:$CA$4,0),FALSE),2)=0,_xlfn.CONCAT($B$4," ",TEXT(VLOOKUP(_xlfn.CONCAT($B46,$C46),BNA_Variations_prix!$E$1:$AJ$200,MATCH(F$41,BNA_Variations_prix!$E$4:$CA$4,0),FALSE),"0%")),IF(ROUND(VLOOKUP(_xlfn.CONCAT($B46,$C46),BNA_Variations_prix!$E$1:$AJ$200,MATCH(F$41,BNA_Variations_prix!$E$4:$CA$4,0),FALSE),2)&lt;0,_xlfn.CONCAT($B$5," ",TEXT(VLOOKUP(_xlfn.CONCAT($B46,$C46),BNA_Variations_prix!$E$1:$AJ$200,MATCH(F$41,BNA_Variations_prix!$E$4:$CA$4,0),FALSE),"0%")),VLOOKUP(_xlfn.CONCAT($B46,$C46),BNA_Variations_prix!$E$1:$AJ$200,MATCH(F$41,BNA_Variations_prix!$E$4:$CA$4,0),FALSE)))),VLOOKUP(_xlfn.CONCAT($B46,$C46),BNA_Variations_prix!$E$1:$AJ$200,MATCH(F$41,BNA_Variations_prix!$E$4:$CA$4,0),FALSE))</f>
        <v>-</v>
      </c>
      <c r="G46" s="17" t="str">
        <f ca="1">IF(ISNUMBER(VLOOKUP(_xlfn.CONCAT($B46,$C46),BNA_Variations_prix!$E$1:$AJ$200,MATCH(G$41,BNA_Variations_prix!$E$4:$CA$4,0),FALSE)),IF(ROUND(VLOOKUP(_xlfn.CONCAT($B46,$C46),BNA_Variations_prix!$E$1:$AJ$200,MATCH(G$41,BNA_Variations_prix!$E$4:$CA$4,0),FALSE),2)&gt;0,_xlfn.CONCAT($B$3," ",TEXT(VLOOKUP(_xlfn.CONCAT($B46,$C46),BNA_Variations_prix!$E$1:$AJ$200,MATCH(G$41,BNA_Variations_prix!$E$4:$CA$4,0),FALSE),"0%")),IF(ROUND(VLOOKUP(_xlfn.CONCAT($B46,$C46),BNA_Variations_prix!$E$1:$AJ$200,MATCH(G$41,BNA_Variations_prix!$E$4:$CA$4,0),FALSE),2)=0,_xlfn.CONCAT($B$4," ",TEXT(VLOOKUP(_xlfn.CONCAT($B46,$C46),BNA_Variations_prix!$E$1:$AJ$200,MATCH(G$41,BNA_Variations_prix!$E$4:$CA$4,0),FALSE),"0%")),IF(ROUND(VLOOKUP(_xlfn.CONCAT($B46,$C46),BNA_Variations_prix!$E$1:$AJ$200,MATCH(G$41,BNA_Variations_prix!$E$4:$CA$4,0),FALSE),2)&lt;0,_xlfn.CONCAT($B$5," ",TEXT(VLOOKUP(_xlfn.CONCAT($B46,$C46),BNA_Variations_prix!$E$1:$AJ$200,MATCH(G$41,BNA_Variations_prix!$E$4:$CA$4,0),FALSE),"0%")),VLOOKUP(_xlfn.CONCAT($B46,$C46),BNA_Variations_prix!$E$1:$AJ$200,MATCH(G$41,BNA_Variations_prix!$E$4:$CA$4,0),FALSE)))),VLOOKUP(_xlfn.CONCAT($B46,$C46),BNA_Variations_prix!$E$1:$AJ$200,MATCH(G$41,BNA_Variations_prix!$E$4:$CA$4,0),FALSE))</f>
        <v>-</v>
      </c>
      <c r="H46" s="17" t="str">
        <f ca="1">IF(ISNUMBER(VLOOKUP(_xlfn.CONCAT($B46,$C46),BNA_Variations_prix!$E$1:$AJ$200,MATCH(H$41,BNA_Variations_prix!$E$4:$CA$4,0),FALSE)),IF(ROUND(VLOOKUP(_xlfn.CONCAT($B46,$C46),BNA_Variations_prix!$E$1:$AJ$200,MATCH(H$41,BNA_Variations_prix!$E$4:$CA$4,0),FALSE),2)&gt;0,_xlfn.CONCAT($B$3," ",TEXT(VLOOKUP(_xlfn.CONCAT($B46,$C46),BNA_Variations_prix!$E$1:$AJ$200,MATCH(H$41,BNA_Variations_prix!$E$4:$CA$4,0),FALSE),"0%")),IF(ROUND(VLOOKUP(_xlfn.CONCAT($B46,$C46),BNA_Variations_prix!$E$1:$AJ$200,MATCH(H$41,BNA_Variations_prix!$E$4:$CA$4,0),FALSE),2)=0,_xlfn.CONCAT($B$4," ",TEXT(VLOOKUP(_xlfn.CONCAT($B46,$C46),BNA_Variations_prix!$E$1:$AJ$200,MATCH(H$41,BNA_Variations_prix!$E$4:$CA$4,0),FALSE),"0%")),IF(ROUND(VLOOKUP(_xlfn.CONCAT($B46,$C46),BNA_Variations_prix!$E$1:$AJ$200,MATCH(H$41,BNA_Variations_prix!$E$4:$CA$4,0),FALSE),2)&lt;0,_xlfn.CONCAT($B$5," ",TEXT(VLOOKUP(_xlfn.CONCAT($B46,$C46),BNA_Variations_prix!$E$1:$AJ$200,MATCH(H$41,BNA_Variations_prix!$E$4:$CA$4,0),FALSE),"0%")),VLOOKUP(_xlfn.CONCAT($B46,$C46),BNA_Variations_prix!$E$1:$AJ$200,MATCH(H$41,BNA_Variations_prix!$E$4:$CA$4,0),FALSE)))),VLOOKUP(_xlfn.CONCAT($B46,$C46),BNA_Variations_prix!$E$1:$AJ$200,MATCH(H$41,BNA_Variations_prix!$E$4:$CA$4,0),FALSE))</f>
        <v>-</v>
      </c>
      <c r="I46" s="17" t="str">
        <f ca="1">IF(ISNUMBER(VLOOKUP(_xlfn.CONCAT($B46,$C46),BNA_Variations_prix!$E$1:$AJ$200,MATCH(I$41,BNA_Variations_prix!$E$4:$CA$4,0),FALSE)),IF(ROUND(VLOOKUP(_xlfn.CONCAT($B46,$C46),BNA_Variations_prix!$E$1:$AJ$200,MATCH(I$41,BNA_Variations_prix!$E$4:$CA$4,0),FALSE),2)&gt;0,_xlfn.CONCAT($B$3," ",TEXT(VLOOKUP(_xlfn.CONCAT($B46,$C46),BNA_Variations_prix!$E$1:$AJ$200,MATCH(I$41,BNA_Variations_prix!$E$4:$CA$4,0),FALSE),"0%")),IF(ROUND(VLOOKUP(_xlfn.CONCAT($B46,$C46),BNA_Variations_prix!$E$1:$AJ$200,MATCH(I$41,BNA_Variations_prix!$E$4:$CA$4,0),FALSE),2)=0,_xlfn.CONCAT($B$4," ",TEXT(VLOOKUP(_xlfn.CONCAT($B46,$C46),BNA_Variations_prix!$E$1:$AJ$200,MATCH(I$41,BNA_Variations_prix!$E$4:$CA$4,0),FALSE),"0%")),IF(ROUND(VLOOKUP(_xlfn.CONCAT($B46,$C46),BNA_Variations_prix!$E$1:$AJ$200,MATCH(I$41,BNA_Variations_prix!$E$4:$CA$4,0),FALSE),2)&lt;0,_xlfn.CONCAT($B$5," ",TEXT(VLOOKUP(_xlfn.CONCAT($B46,$C46),BNA_Variations_prix!$E$1:$AJ$200,MATCH(I$41,BNA_Variations_prix!$E$4:$CA$4,0),FALSE),"0%")),VLOOKUP(_xlfn.CONCAT($B46,$C46),BNA_Variations_prix!$E$1:$AJ$200,MATCH(I$41,BNA_Variations_prix!$E$4:$CA$4,0),FALSE)))),VLOOKUP(_xlfn.CONCAT($B46,$C46),BNA_Variations_prix!$E$1:$AJ$200,MATCH(I$41,BNA_Variations_prix!$E$4:$CA$4,0),FALSE))</f>
        <v>▼ -26%</v>
      </c>
      <c r="J46" s="17" t="str">
        <f ca="1">IF(ISNUMBER(VLOOKUP(_xlfn.CONCAT($B46,$C46),BNA_Variations_prix!$E$1:$AJ$200,MATCH(J$41,BNA_Variations_prix!$E$4:$CA$4,0),FALSE)),IF(ROUND(VLOOKUP(_xlfn.CONCAT($B46,$C46),BNA_Variations_prix!$E$1:$AJ$200,MATCH(J$41,BNA_Variations_prix!$E$4:$CA$4,0),FALSE),2)&gt;0,_xlfn.CONCAT($B$3," ",TEXT(VLOOKUP(_xlfn.CONCAT($B46,$C46),BNA_Variations_prix!$E$1:$AJ$200,MATCH(J$41,BNA_Variations_prix!$E$4:$CA$4,0),FALSE),"0%")),IF(ROUND(VLOOKUP(_xlfn.CONCAT($B46,$C46),BNA_Variations_prix!$E$1:$AJ$200,MATCH(J$41,BNA_Variations_prix!$E$4:$CA$4,0),FALSE),2)=0,_xlfn.CONCAT($B$4," ",TEXT(VLOOKUP(_xlfn.CONCAT($B46,$C46),BNA_Variations_prix!$E$1:$AJ$200,MATCH(J$41,BNA_Variations_prix!$E$4:$CA$4,0),FALSE),"0%")),IF(ROUND(VLOOKUP(_xlfn.CONCAT($B46,$C46),BNA_Variations_prix!$E$1:$AJ$200,MATCH(J$41,BNA_Variations_prix!$E$4:$CA$4,0),FALSE),2)&lt;0,_xlfn.CONCAT($B$5," ",TEXT(VLOOKUP(_xlfn.CONCAT($B46,$C46),BNA_Variations_prix!$E$1:$AJ$200,MATCH(J$41,BNA_Variations_prix!$E$4:$CA$4,0),FALSE),"0%")),VLOOKUP(_xlfn.CONCAT($B46,$C46),BNA_Variations_prix!$E$1:$AJ$200,MATCH(J$41,BNA_Variations_prix!$E$4:$CA$4,0),FALSE)))),VLOOKUP(_xlfn.CONCAT($B46,$C46),BNA_Variations_prix!$E$1:$AJ$200,MATCH(J$41,BNA_Variations_prix!$E$4:$CA$4,0),FALSE))</f>
        <v>► 0%</v>
      </c>
      <c r="K46" s="17" t="str">
        <f ca="1">IF(ISNUMBER(VLOOKUP(_xlfn.CONCAT($B46,$C46),BNA_Variations_prix!$E$1:$AJ$200,MATCH(K$41,BNA_Variations_prix!$E$4:$CA$4,0),FALSE)),IF(ROUND(VLOOKUP(_xlfn.CONCAT($B46,$C46),BNA_Variations_prix!$E$1:$AJ$200,MATCH(K$41,BNA_Variations_prix!$E$4:$CA$4,0),FALSE),2)&gt;0,_xlfn.CONCAT($B$3," ",TEXT(VLOOKUP(_xlfn.CONCAT($B46,$C46),BNA_Variations_prix!$E$1:$AJ$200,MATCH(K$41,BNA_Variations_prix!$E$4:$CA$4,0),FALSE),"0%")),IF(ROUND(VLOOKUP(_xlfn.CONCAT($B46,$C46),BNA_Variations_prix!$E$1:$AJ$200,MATCH(K$41,BNA_Variations_prix!$E$4:$CA$4,0),FALSE),2)=0,_xlfn.CONCAT($B$4," ",TEXT(VLOOKUP(_xlfn.CONCAT($B46,$C46),BNA_Variations_prix!$E$1:$AJ$200,MATCH(K$41,BNA_Variations_prix!$E$4:$CA$4,0),FALSE),"0%")),IF(ROUND(VLOOKUP(_xlfn.CONCAT($B46,$C46),BNA_Variations_prix!$E$1:$AJ$200,MATCH(K$41,BNA_Variations_prix!$E$4:$CA$4,0),FALSE),2)&lt;0,_xlfn.CONCAT($B$5," ",TEXT(VLOOKUP(_xlfn.CONCAT($B46,$C46),BNA_Variations_prix!$E$1:$AJ$200,MATCH(K$41,BNA_Variations_prix!$E$4:$CA$4,0),FALSE),"0%")),VLOOKUP(_xlfn.CONCAT($B46,$C46),BNA_Variations_prix!$E$1:$AJ$200,MATCH(K$41,BNA_Variations_prix!$E$4:$CA$4,0),FALSE)))),VLOOKUP(_xlfn.CONCAT($B46,$C46),BNA_Variations_prix!$E$1:$AJ$200,MATCH(K$41,BNA_Variations_prix!$E$4:$CA$4,0),FALSE))</f>
        <v>-</v>
      </c>
      <c r="L46" s="17" t="str">
        <f ca="1">IF(ISNUMBER(VLOOKUP(_xlfn.CONCAT($B46,$C46),BNA_Variations_prix!$E$1:$AJ$200,MATCH(L$41,BNA_Variations_prix!$E$4:$CA$4,0),FALSE)),IF(ROUND(VLOOKUP(_xlfn.CONCAT($B46,$C46),BNA_Variations_prix!$E$1:$AJ$200,MATCH(L$41,BNA_Variations_prix!$E$4:$CA$4,0),FALSE),2)&gt;0,_xlfn.CONCAT($B$3," ",TEXT(VLOOKUP(_xlfn.CONCAT($B46,$C46),BNA_Variations_prix!$E$1:$AJ$200,MATCH(L$41,BNA_Variations_prix!$E$4:$CA$4,0),FALSE),"0%")),IF(ROUND(VLOOKUP(_xlfn.CONCAT($B46,$C46),BNA_Variations_prix!$E$1:$AJ$200,MATCH(L$41,BNA_Variations_prix!$E$4:$CA$4,0),FALSE),2)=0,_xlfn.CONCAT($B$4," ",TEXT(VLOOKUP(_xlfn.CONCAT($B46,$C46),BNA_Variations_prix!$E$1:$AJ$200,MATCH(L$41,BNA_Variations_prix!$E$4:$CA$4,0),FALSE),"0%")),IF(ROUND(VLOOKUP(_xlfn.CONCAT($B46,$C46),BNA_Variations_prix!$E$1:$AJ$200,MATCH(L$41,BNA_Variations_prix!$E$4:$CA$4,0),FALSE),2)&lt;0,_xlfn.CONCAT($B$5," ",TEXT(VLOOKUP(_xlfn.CONCAT($B46,$C46),BNA_Variations_prix!$E$1:$AJ$200,MATCH(L$41,BNA_Variations_prix!$E$4:$CA$4,0),FALSE),"0%")),VLOOKUP(_xlfn.CONCAT($B46,$C46),BNA_Variations_prix!$E$1:$AJ$200,MATCH(L$41,BNA_Variations_prix!$E$4:$CA$4,0),FALSE)))),VLOOKUP(_xlfn.CONCAT($B46,$C46),BNA_Variations_prix!$E$1:$AJ$200,MATCH(L$41,BNA_Variations_prix!$E$4:$CA$4,0),FALSE))</f>
        <v>-</v>
      </c>
      <c r="M46" s="17" t="str">
        <f ca="1">IF(ISNUMBER(VLOOKUP(_xlfn.CONCAT($B46,$C46),BNA_Variations_prix!$E$1:$AJ$200,MATCH(M$41,BNA_Variations_prix!$E$4:$CA$4,0),FALSE)),IF(ROUND(VLOOKUP(_xlfn.CONCAT($B46,$C46),BNA_Variations_prix!$E$1:$AJ$200,MATCH(M$41,BNA_Variations_prix!$E$4:$CA$4,0),FALSE),2)&gt;0,_xlfn.CONCAT($B$3," ",TEXT(VLOOKUP(_xlfn.CONCAT($B46,$C46),BNA_Variations_prix!$E$1:$AJ$200,MATCH(M$41,BNA_Variations_prix!$E$4:$CA$4,0),FALSE),"0%")),IF(ROUND(VLOOKUP(_xlfn.CONCAT($B46,$C46),BNA_Variations_prix!$E$1:$AJ$200,MATCH(M$41,BNA_Variations_prix!$E$4:$CA$4,0),FALSE),2)=0,_xlfn.CONCAT($B$4," ",TEXT(VLOOKUP(_xlfn.CONCAT($B46,$C46),BNA_Variations_prix!$E$1:$AJ$200,MATCH(M$41,BNA_Variations_prix!$E$4:$CA$4,0),FALSE),"0%")),IF(ROUND(VLOOKUP(_xlfn.CONCAT($B46,$C46),BNA_Variations_prix!$E$1:$AJ$200,MATCH(M$41,BNA_Variations_prix!$E$4:$CA$4,0),FALSE),2)&lt;0,_xlfn.CONCAT($B$5," ",TEXT(VLOOKUP(_xlfn.CONCAT($B46,$C46),BNA_Variations_prix!$E$1:$AJ$200,MATCH(M$41,BNA_Variations_prix!$E$4:$CA$4,0),FALSE),"0%")),VLOOKUP(_xlfn.CONCAT($B46,$C46),BNA_Variations_prix!$E$1:$AJ$200,MATCH(M$41,BNA_Variations_prix!$E$4:$CA$4,0),FALSE)))),VLOOKUP(_xlfn.CONCAT($B46,$C46),BNA_Variations_prix!$E$1:$AJ$200,MATCH(M$41,BNA_Variations_prix!$E$4:$CA$4,0),FALSE))</f>
        <v>▼ -17%</v>
      </c>
      <c r="N46" s="17" t="str">
        <f ca="1">IF(ISNUMBER(VLOOKUP(_xlfn.CONCAT($B46,$C46),BNA_Variations_prix!$E$1:$AJ$200,MATCH(N$41,BNA_Variations_prix!$E$4:$CA$4,0),FALSE)),IF(ROUND(VLOOKUP(_xlfn.CONCAT($B46,$C46),BNA_Variations_prix!$E$1:$AJ$200,MATCH(N$41,BNA_Variations_prix!$E$4:$CA$4,0),FALSE),2)&gt;0,_xlfn.CONCAT($B$3," ",TEXT(VLOOKUP(_xlfn.CONCAT($B46,$C46),BNA_Variations_prix!$E$1:$AJ$200,MATCH(N$41,BNA_Variations_prix!$E$4:$CA$4,0),FALSE),"0%")),IF(ROUND(VLOOKUP(_xlfn.CONCAT($B46,$C46),BNA_Variations_prix!$E$1:$AJ$200,MATCH(N$41,BNA_Variations_prix!$E$4:$CA$4,0),FALSE),2)=0,_xlfn.CONCAT($B$4," ",TEXT(VLOOKUP(_xlfn.CONCAT($B46,$C46),BNA_Variations_prix!$E$1:$AJ$200,MATCH(N$41,BNA_Variations_prix!$E$4:$CA$4,0),FALSE),"0%")),IF(ROUND(VLOOKUP(_xlfn.CONCAT($B46,$C46),BNA_Variations_prix!$E$1:$AJ$200,MATCH(N$41,BNA_Variations_prix!$E$4:$CA$4,0),FALSE),2)&lt;0,_xlfn.CONCAT($B$5," ",TEXT(VLOOKUP(_xlfn.CONCAT($B46,$C46),BNA_Variations_prix!$E$1:$AJ$200,MATCH(N$41,BNA_Variations_prix!$E$4:$CA$4,0),FALSE),"0%")),VLOOKUP(_xlfn.CONCAT($B46,$C46),BNA_Variations_prix!$E$1:$AJ$200,MATCH(N$41,BNA_Variations_prix!$E$4:$CA$4,0),FALSE)))),VLOOKUP(_xlfn.CONCAT($B46,$C46),BNA_Variations_prix!$E$1:$AJ$200,MATCH(N$41,BNA_Variations_prix!$E$4:$CA$4,0),FALSE))</f>
        <v>-</v>
      </c>
      <c r="O46" s="17" t="str">
        <f ca="1">IF(ISNUMBER(VLOOKUP(_xlfn.CONCAT($B46,$C46),BNA_Variations_prix!$E$1:$AJ$200,MATCH(O$41,BNA_Variations_prix!$E$4:$CA$4,0),FALSE)),IF(ROUND(VLOOKUP(_xlfn.CONCAT($B46,$C46),BNA_Variations_prix!$E$1:$AJ$200,MATCH(O$41,BNA_Variations_prix!$E$4:$CA$4,0),FALSE),2)&gt;0,_xlfn.CONCAT($B$3," ",TEXT(VLOOKUP(_xlfn.CONCAT($B46,$C46),BNA_Variations_prix!$E$1:$AJ$200,MATCH(O$41,BNA_Variations_prix!$E$4:$CA$4,0),FALSE),"0%")),IF(ROUND(VLOOKUP(_xlfn.CONCAT($B46,$C46),BNA_Variations_prix!$E$1:$AJ$200,MATCH(O$41,BNA_Variations_prix!$E$4:$CA$4,0),FALSE),2)=0,_xlfn.CONCAT($B$4," ",TEXT(VLOOKUP(_xlfn.CONCAT($B46,$C46),BNA_Variations_prix!$E$1:$AJ$200,MATCH(O$41,BNA_Variations_prix!$E$4:$CA$4,0),FALSE),"0%")),IF(ROUND(VLOOKUP(_xlfn.CONCAT($B46,$C46),BNA_Variations_prix!$E$1:$AJ$200,MATCH(O$41,BNA_Variations_prix!$E$4:$CA$4,0),FALSE),2)&lt;0,_xlfn.CONCAT($B$5," ",TEXT(VLOOKUP(_xlfn.CONCAT($B46,$C46),BNA_Variations_prix!$E$1:$AJ$200,MATCH(O$41,BNA_Variations_prix!$E$4:$CA$4,0),FALSE),"0%")),VLOOKUP(_xlfn.CONCAT($B46,$C46),BNA_Variations_prix!$E$1:$AJ$200,MATCH(O$41,BNA_Variations_prix!$E$4:$CA$4,0),FALSE)))),VLOOKUP(_xlfn.CONCAT($B46,$C46),BNA_Variations_prix!$E$1:$AJ$200,MATCH(O$41,BNA_Variations_prix!$E$4:$CA$4,0),FALSE))</f>
        <v>-</v>
      </c>
      <c r="P46" s="17" t="str">
        <f ca="1">IF(ISNUMBER(VLOOKUP(_xlfn.CONCAT($B46,$C46),BNA_Variations_prix!$E$1:$AJ$200,MATCH(P$41,BNA_Variations_prix!$E$4:$CA$4,0),FALSE)),IF(ROUND(VLOOKUP(_xlfn.CONCAT($B46,$C46),BNA_Variations_prix!$E$1:$AJ$200,MATCH(P$41,BNA_Variations_prix!$E$4:$CA$4,0),FALSE),2)&gt;0,_xlfn.CONCAT($B$3," ",TEXT(VLOOKUP(_xlfn.CONCAT($B46,$C46),BNA_Variations_prix!$E$1:$AJ$200,MATCH(P$41,BNA_Variations_prix!$E$4:$CA$4,0),FALSE),"0%")),IF(ROUND(VLOOKUP(_xlfn.CONCAT($B46,$C46),BNA_Variations_prix!$E$1:$AJ$200,MATCH(P$41,BNA_Variations_prix!$E$4:$CA$4,0),FALSE),2)=0,_xlfn.CONCAT($B$4," ",TEXT(VLOOKUP(_xlfn.CONCAT($B46,$C46),BNA_Variations_prix!$E$1:$AJ$200,MATCH(P$41,BNA_Variations_prix!$E$4:$CA$4,0),FALSE),"0%")),IF(ROUND(VLOOKUP(_xlfn.CONCAT($B46,$C46),BNA_Variations_prix!$E$1:$AJ$200,MATCH(P$41,BNA_Variations_prix!$E$4:$CA$4,0),FALSE),2)&lt;0,_xlfn.CONCAT($B$5," ",TEXT(VLOOKUP(_xlfn.CONCAT($B46,$C46),BNA_Variations_prix!$E$1:$AJ$200,MATCH(P$41,BNA_Variations_prix!$E$4:$CA$4,0),FALSE),"0%")),VLOOKUP(_xlfn.CONCAT($B46,$C46),BNA_Variations_prix!$E$1:$AJ$200,MATCH(P$41,BNA_Variations_prix!$E$4:$CA$4,0),FALSE)))),VLOOKUP(_xlfn.CONCAT($B46,$C46),BNA_Variations_prix!$E$1:$AJ$200,MATCH(P$41,BNA_Variations_prix!$E$4:$CA$4,0),FALSE))</f>
        <v>-</v>
      </c>
      <c r="Q46" s="17" t="str">
        <f ca="1">IF(ISNUMBER(VLOOKUP(_xlfn.CONCAT($B46,$C46),BNA_Variations_prix!$E$1:$AJ$200,MATCH(Q$41,BNA_Variations_prix!$E$4:$CA$4,0),FALSE)),IF(ROUND(VLOOKUP(_xlfn.CONCAT($B46,$C46),BNA_Variations_prix!$E$1:$AJ$200,MATCH(Q$41,BNA_Variations_prix!$E$4:$CA$4,0),FALSE),2)&gt;0,_xlfn.CONCAT($B$3," ",TEXT(VLOOKUP(_xlfn.CONCAT($B46,$C46),BNA_Variations_prix!$E$1:$AJ$200,MATCH(Q$41,BNA_Variations_prix!$E$4:$CA$4,0),FALSE),"0%")),IF(ROUND(VLOOKUP(_xlfn.CONCAT($B46,$C46),BNA_Variations_prix!$E$1:$AJ$200,MATCH(Q$41,BNA_Variations_prix!$E$4:$CA$4,0),FALSE),2)=0,_xlfn.CONCAT($B$4," ",TEXT(VLOOKUP(_xlfn.CONCAT($B46,$C46),BNA_Variations_prix!$E$1:$AJ$200,MATCH(Q$41,BNA_Variations_prix!$E$4:$CA$4,0),FALSE),"0%")),IF(ROUND(VLOOKUP(_xlfn.CONCAT($B46,$C46),BNA_Variations_prix!$E$1:$AJ$200,MATCH(Q$41,BNA_Variations_prix!$E$4:$CA$4,0),FALSE),2)&lt;0,_xlfn.CONCAT($B$5," ",TEXT(VLOOKUP(_xlfn.CONCAT($B46,$C46),BNA_Variations_prix!$E$1:$AJ$200,MATCH(Q$41,BNA_Variations_prix!$E$4:$CA$4,0),FALSE),"0%")),VLOOKUP(_xlfn.CONCAT($B46,$C46),BNA_Variations_prix!$E$1:$AJ$200,MATCH(Q$41,BNA_Variations_prix!$E$4:$CA$4,0),FALSE)))),VLOOKUP(_xlfn.CONCAT($B46,$C46),BNA_Variations_prix!$E$1:$AJ$200,MATCH(Q$41,BNA_Variations_prix!$E$4:$CA$4,0),FALSE))</f>
        <v>-</v>
      </c>
      <c r="R46" s="17" t="str">
        <f ca="1">IF(ISNUMBER(VLOOKUP(_xlfn.CONCAT($B46,$C46),BNA_Variations_prix!$E$1:$AJ$200,MATCH(R$41,BNA_Variations_prix!$E$4:$CA$4,0),FALSE)),IF(ROUND(VLOOKUP(_xlfn.CONCAT($B46,$C46),BNA_Variations_prix!$E$1:$AJ$200,MATCH(R$41,BNA_Variations_prix!$E$4:$CA$4,0),FALSE),2)&gt;0,_xlfn.CONCAT($B$3," ",TEXT(VLOOKUP(_xlfn.CONCAT($B46,$C46),BNA_Variations_prix!$E$1:$AJ$200,MATCH(R$41,BNA_Variations_prix!$E$4:$CA$4,0),FALSE),"0%")),IF(ROUND(VLOOKUP(_xlfn.CONCAT($B46,$C46),BNA_Variations_prix!$E$1:$AJ$200,MATCH(R$41,BNA_Variations_prix!$E$4:$CA$4,0),FALSE),2)=0,_xlfn.CONCAT($B$4," ",TEXT(VLOOKUP(_xlfn.CONCAT($B46,$C46),BNA_Variations_prix!$E$1:$AJ$200,MATCH(R$41,BNA_Variations_prix!$E$4:$CA$4,0),FALSE),"0%")),IF(ROUND(VLOOKUP(_xlfn.CONCAT($B46,$C46),BNA_Variations_prix!$E$1:$AJ$200,MATCH(R$41,BNA_Variations_prix!$E$4:$CA$4,0),FALSE),2)&lt;0,_xlfn.CONCAT($B$5," ",TEXT(VLOOKUP(_xlfn.CONCAT($B46,$C46),BNA_Variations_prix!$E$1:$AJ$200,MATCH(R$41,BNA_Variations_prix!$E$4:$CA$4,0),FALSE),"0%")),VLOOKUP(_xlfn.CONCAT($B46,$C46),BNA_Variations_prix!$E$1:$AJ$200,MATCH(R$41,BNA_Variations_prix!$E$4:$CA$4,0),FALSE)))),VLOOKUP(_xlfn.CONCAT($B46,$C46),BNA_Variations_prix!$E$1:$AJ$200,MATCH(R$41,BNA_Variations_prix!$E$4:$CA$4,0),FALSE))</f>
        <v>-</v>
      </c>
      <c r="S46" s="17" t="str">
        <f ca="1">IF(ISNUMBER(VLOOKUP(_xlfn.CONCAT($B46,$C46),BNA_Variations_prix!$E$1:$AJ$200,MATCH(S$41,BNA_Variations_prix!$E$4:$CA$4,0),FALSE)),IF(ROUND(VLOOKUP(_xlfn.CONCAT($B46,$C46),BNA_Variations_prix!$E$1:$AJ$200,MATCH(S$41,BNA_Variations_prix!$E$4:$CA$4,0),FALSE),2)&gt;0,_xlfn.CONCAT($B$3," ",TEXT(VLOOKUP(_xlfn.CONCAT($B46,$C46),BNA_Variations_prix!$E$1:$AJ$200,MATCH(S$41,BNA_Variations_prix!$E$4:$CA$4,0),FALSE),"0%")),IF(ROUND(VLOOKUP(_xlfn.CONCAT($B46,$C46),BNA_Variations_prix!$E$1:$AJ$200,MATCH(S$41,BNA_Variations_prix!$E$4:$CA$4,0),FALSE),2)=0,_xlfn.CONCAT($B$4," ",TEXT(VLOOKUP(_xlfn.CONCAT($B46,$C46),BNA_Variations_prix!$E$1:$AJ$200,MATCH(S$41,BNA_Variations_prix!$E$4:$CA$4,0),FALSE),"0%")),IF(ROUND(VLOOKUP(_xlfn.CONCAT($B46,$C46),BNA_Variations_prix!$E$1:$AJ$200,MATCH(S$41,BNA_Variations_prix!$E$4:$CA$4,0),FALSE),2)&lt;0,_xlfn.CONCAT($B$5," ",TEXT(VLOOKUP(_xlfn.CONCAT($B46,$C46),BNA_Variations_prix!$E$1:$AJ$200,MATCH(S$41,BNA_Variations_prix!$E$4:$CA$4,0),FALSE),"0%")),VLOOKUP(_xlfn.CONCAT($B46,$C46),BNA_Variations_prix!$E$1:$AJ$200,MATCH(S$41,BNA_Variations_prix!$E$4:$CA$4,0),FALSE)))),VLOOKUP(_xlfn.CONCAT($B46,$C46),BNA_Variations_prix!$E$1:$AJ$200,MATCH(S$41,BNA_Variations_prix!$E$4:$CA$4,0),FALSE))</f>
        <v>-</v>
      </c>
      <c r="T46" s="17" t="str">
        <f ca="1">IF(ISNUMBER(VLOOKUP(_xlfn.CONCAT($B46,$C46),BNA_Variations_prix!$E$1:$AJ$200,MATCH(T$41,BNA_Variations_prix!$E$4:$CA$4,0),FALSE)),IF(ROUND(VLOOKUP(_xlfn.CONCAT($B46,$C46),BNA_Variations_prix!$E$1:$AJ$200,MATCH(T$41,BNA_Variations_prix!$E$4:$CA$4,0),FALSE),2)&gt;0,_xlfn.CONCAT($B$3," ",TEXT(VLOOKUP(_xlfn.CONCAT($B46,$C46),BNA_Variations_prix!$E$1:$AJ$200,MATCH(T$41,BNA_Variations_prix!$E$4:$CA$4,0),FALSE),"0%")),IF(ROUND(VLOOKUP(_xlfn.CONCAT($B46,$C46),BNA_Variations_prix!$E$1:$AJ$200,MATCH(T$41,BNA_Variations_prix!$E$4:$CA$4,0),FALSE),2)=0,_xlfn.CONCAT($B$4," ",TEXT(VLOOKUP(_xlfn.CONCAT($B46,$C46),BNA_Variations_prix!$E$1:$AJ$200,MATCH(T$41,BNA_Variations_prix!$E$4:$CA$4,0),FALSE),"0%")),IF(ROUND(VLOOKUP(_xlfn.CONCAT($B46,$C46),BNA_Variations_prix!$E$1:$AJ$200,MATCH(T$41,BNA_Variations_prix!$E$4:$CA$4,0),FALSE),2)&lt;0,_xlfn.CONCAT($B$5," ",TEXT(VLOOKUP(_xlfn.CONCAT($B46,$C46),BNA_Variations_prix!$E$1:$AJ$200,MATCH(T$41,BNA_Variations_prix!$E$4:$CA$4,0),FALSE),"0%")),VLOOKUP(_xlfn.CONCAT($B46,$C46),BNA_Variations_prix!$E$1:$AJ$200,MATCH(T$41,BNA_Variations_prix!$E$4:$CA$4,0),FALSE)))),VLOOKUP(_xlfn.CONCAT($B46,$C46),BNA_Variations_prix!$E$1:$AJ$200,MATCH(T$41,BNA_Variations_prix!$E$4:$CA$4,0),FALSE))</f>
        <v>-</v>
      </c>
      <c r="U46" s="17" t="str">
        <f ca="1">IF(ISNUMBER(VLOOKUP(_xlfn.CONCAT($B46,$C46),BNA_Variations_prix!$E$1:$AJ$200,MATCH(U$41,BNA_Variations_prix!$E$4:$CA$4,0),FALSE)),IF(ROUND(VLOOKUP(_xlfn.CONCAT($B46,$C46),BNA_Variations_prix!$E$1:$AJ$200,MATCH(U$41,BNA_Variations_prix!$E$4:$CA$4,0),FALSE),2)&gt;0,_xlfn.CONCAT($B$3," ",TEXT(VLOOKUP(_xlfn.CONCAT($B46,$C46),BNA_Variations_prix!$E$1:$AJ$200,MATCH(U$41,BNA_Variations_prix!$E$4:$CA$4,0),FALSE),"0%")),IF(ROUND(VLOOKUP(_xlfn.CONCAT($B46,$C46),BNA_Variations_prix!$E$1:$AJ$200,MATCH(U$41,BNA_Variations_prix!$E$4:$CA$4,0),FALSE),2)=0,_xlfn.CONCAT($B$4," ",TEXT(VLOOKUP(_xlfn.CONCAT($B46,$C46),BNA_Variations_prix!$E$1:$AJ$200,MATCH(U$41,BNA_Variations_prix!$E$4:$CA$4,0),FALSE),"0%")),IF(ROUND(VLOOKUP(_xlfn.CONCAT($B46,$C46),BNA_Variations_prix!$E$1:$AJ$200,MATCH(U$41,BNA_Variations_prix!$E$4:$CA$4,0),FALSE),2)&lt;0,_xlfn.CONCAT($B$5," ",TEXT(VLOOKUP(_xlfn.CONCAT($B46,$C46),BNA_Variations_prix!$E$1:$AJ$200,MATCH(U$41,BNA_Variations_prix!$E$4:$CA$4,0),FALSE),"0%")),VLOOKUP(_xlfn.CONCAT($B46,$C46),BNA_Variations_prix!$E$1:$AJ$200,MATCH(U$41,BNA_Variations_prix!$E$4:$CA$4,0),FALSE)))),VLOOKUP(_xlfn.CONCAT($B46,$C46),BNA_Variations_prix!$E$1:$AJ$200,MATCH(U$41,BNA_Variations_prix!$E$4:$CA$4,0),FALSE))</f>
        <v>-</v>
      </c>
      <c r="V46" s="17" t="str">
        <f ca="1">IF(ISNUMBER(VLOOKUP(_xlfn.CONCAT($B46,$C46),BNA_Variations_prix!$E$1:$AJ$200,MATCH(V$41,BNA_Variations_prix!$E$4:$CA$4,0),FALSE)),IF(ROUND(VLOOKUP(_xlfn.CONCAT($B46,$C46),BNA_Variations_prix!$E$1:$AJ$200,MATCH(V$41,BNA_Variations_prix!$E$4:$CA$4,0),FALSE),2)&gt;0,_xlfn.CONCAT($B$3," ",TEXT(VLOOKUP(_xlfn.CONCAT($B46,$C46),BNA_Variations_prix!$E$1:$AJ$200,MATCH(V$41,BNA_Variations_prix!$E$4:$CA$4,0),FALSE),"0%")),IF(ROUND(VLOOKUP(_xlfn.CONCAT($B46,$C46),BNA_Variations_prix!$E$1:$AJ$200,MATCH(V$41,BNA_Variations_prix!$E$4:$CA$4,0),FALSE),2)=0,_xlfn.CONCAT($B$4," ",TEXT(VLOOKUP(_xlfn.CONCAT($B46,$C46),BNA_Variations_prix!$E$1:$AJ$200,MATCH(V$41,BNA_Variations_prix!$E$4:$CA$4,0),FALSE),"0%")),IF(ROUND(VLOOKUP(_xlfn.CONCAT($B46,$C46),BNA_Variations_prix!$E$1:$AJ$200,MATCH(V$41,BNA_Variations_prix!$E$4:$CA$4,0),FALSE),2)&lt;0,_xlfn.CONCAT($B$5," ",TEXT(VLOOKUP(_xlfn.CONCAT($B46,$C46),BNA_Variations_prix!$E$1:$AJ$200,MATCH(V$41,BNA_Variations_prix!$E$4:$CA$4,0),FALSE),"0%")),VLOOKUP(_xlfn.CONCAT($B46,$C46),BNA_Variations_prix!$E$1:$AJ$200,MATCH(V$41,BNA_Variations_prix!$E$4:$CA$4,0),FALSE)))),VLOOKUP(_xlfn.CONCAT($B46,$C46),BNA_Variations_prix!$E$1:$AJ$200,MATCH(V$41,BNA_Variations_prix!$E$4:$CA$4,0),FALSE))</f>
        <v>-</v>
      </c>
      <c r="W46" s="17" t="str">
        <f ca="1">IF(ISNUMBER(VLOOKUP(_xlfn.CONCAT($B46,$C46),BNA_Variations_prix!$E$1:$AJ$200,MATCH(W$41,BNA_Variations_prix!$E$4:$CA$4,0),FALSE)),IF(ROUND(VLOOKUP(_xlfn.CONCAT($B46,$C46),BNA_Variations_prix!$E$1:$AJ$200,MATCH(W$41,BNA_Variations_prix!$E$4:$CA$4,0),FALSE),2)&gt;0,_xlfn.CONCAT($B$3," ",TEXT(VLOOKUP(_xlfn.CONCAT($B46,$C46),BNA_Variations_prix!$E$1:$AJ$200,MATCH(W$41,BNA_Variations_prix!$E$4:$CA$4,0),FALSE),"0%")),IF(ROUND(VLOOKUP(_xlfn.CONCAT($B46,$C46),BNA_Variations_prix!$E$1:$AJ$200,MATCH(W$41,BNA_Variations_prix!$E$4:$CA$4,0),FALSE),2)=0,_xlfn.CONCAT($B$4," ",TEXT(VLOOKUP(_xlfn.CONCAT($B46,$C46),BNA_Variations_prix!$E$1:$AJ$200,MATCH(W$41,BNA_Variations_prix!$E$4:$CA$4,0),FALSE),"0%")),IF(ROUND(VLOOKUP(_xlfn.CONCAT($B46,$C46),BNA_Variations_prix!$E$1:$AJ$200,MATCH(W$41,BNA_Variations_prix!$E$4:$CA$4,0),FALSE),2)&lt;0,_xlfn.CONCAT($B$5," ",TEXT(VLOOKUP(_xlfn.CONCAT($B46,$C46),BNA_Variations_prix!$E$1:$AJ$200,MATCH(W$41,BNA_Variations_prix!$E$4:$CA$4,0),FALSE),"0%")),VLOOKUP(_xlfn.CONCAT($B46,$C46),BNA_Variations_prix!$E$1:$AJ$200,MATCH(W$41,BNA_Variations_prix!$E$4:$CA$4,0),FALSE)))),VLOOKUP(_xlfn.CONCAT($B46,$C46),BNA_Variations_prix!$E$1:$AJ$200,MATCH(W$41,BNA_Variations_prix!$E$4:$CA$4,0),FALSE))</f>
        <v>-</v>
      </c>
      <c r="X46" s="17" t="str">
        <f ca="1">IF(ISNUMBER(VLOOKUP(_xlfn.CONCAT($B46,$C46),BNA_Variations_prix!$E$1:$AJ$200,MATCH(X$41,BNA_Variations_prix!$E$4:$CA$4,0),FALSE)),IF(ROUND(VLOOKUP(_xlfn.CONCAT($B46,$C46),BNA_Variations_prix!$E$1:$AJ$200,MATCH(X$41,BNA_Variations_prix!$E$4:$CA$4,0),FALSE),2)&gt;0,_xlfn.CONCAT($B$3," ",TEXT(VLOOKUP(_xlfn.CONCAT($B46,$C46),BNA_Variations_prix!$E$1:$AJ$200,MATCH(X$41,BNA_Variations_prix!$E$4:$CA$4,0),FALSE),"0%")),IF(ROUND(VLOOKUP(_xlfn.CONCAT($B46,$C46),BNA_Variations_prix!$E$1:$AJ$200,MATCH(X$41,BNA_Variations_prix!$E$4:$CA$4,0),FALSE),2)=0,_xlfn.CONCAT($B$4," ",TEXT(VLOOKUP(_xlfn.CONCAT($B46,$C46),BNA_Variations_prix!$E$1:$AJ$200,MATCH(X$41,BNA_Variations_prix!$E$4:$CA$4,0),FALSE),"0%")),IF(ROUND(VLOOKUP(_xlfn.CONCAT($B46,$C46),BNA_Variations_prix!$E$1:$AJ$200,MATCH(X$41,BNA_Variations_prix!$E$4:$CA$4,0),FALSE),2)&lt;0,_xlfn.CONCAT($B$5," ",TEXT(VLOOKUP(_xlfn.CONCAT($B46,$C46),BNA_Variations_prix!$E$1:$AJ$200,MATCH(X$41,BNA_Variations_prix!$E$4:$CA$4,0),FALSE),"0%")),VLOOKUP(_xlfn.CONCAT($B46,$C46),BNA_Variations_prix!$E$1:$AJ$200,MATCH(X$41,BNA_Variations_prix!$E$4:$CA$4,0),FALSE)))),VLOOKUP(_xlfn.CONCAT($B46,$C46),BNA_Variations_prix!$E$1:$AJ$200,MATCH(X$41,BNA_Variations_prix!$E$4:$CA$4,0),FALSE))</f>
        <v>-</v>
      </c>
      <c r="Y46" s="17" t="str">
        <f ca="1">IF(ISNUMBER(VLOOKUP(_xlfn.CONCAT($B46,$C46),BNA_Variations_prix!$E$1:$AJ$200,MATCH(Y$41,BNA_Variations_prix!$E$4:$CA$4,0),FALSE)),IF(ROUND(VLOOKUP(_xlfn.CONCAT($B46,$C46),BNA_Variations_prix!$E$1:$AJ$200,MATCH(Y$41,BNA_Variations_prix!$E$4:$CA$4,0),FALSE),2)&gt;0,_xlfn.CONCAT($B$3," ",TEXT(VLOOKUP(_xlfn.CONCAT($B46,$C46),BNA_Variations_prix!$E$1:$AJ$200,MATCH(Y$41,BNA_Variations_prix!$E$4:$CA$4,0),FALSE),"0%")),IF(ROUND(VLOOKUP(_xlfn.CONCAT($B46,$C46),BNA_Variations_prix!$E$1:$AJ$200,MATCH(Y$41,BNA_Variations_prix!$E$4:$CA$4,0),FALSE),2)=0,_xlfn.CONCAT($B$4," ",TEXT(VLOOKUP(_xlfn.CONCAT($B46,$C46),BNA_Variations_prix!$E$1:$AJ$200,MATCH(Y$41,BNA_Variations_prix!$E$4:$CA$4,0),FALSE),"0%")),IF(ROUND(VLOOKUP(_xlfn.CONCAT($B46,$C46),BNA_Variations_prix!$E$1:$AJ$200,MATCH(Y$41,BNA_Variations_prix!$E$4:$CA$4,0),FALSE),2)&lt;0,_xlfn.CONCAT($B$5," ",TEXT(VLOOKUP(_xlfn.CONCAT($B46,$C46),BNA_Variations_prix!$E$1:$AJ$200,MATCH(Y$41,BNA_Variations_prix!$E$4:$CA$4,0),FALSE),"0%")),VLOOKUP(_xlfn.CONCAT($B46,$C46),BNA_Variations_prix!$E$1:$AJ$200,MATCH(Y$41,BNA_Variations_prix!$E$4:$CA$4,0),FALSE)))),VLOOKUP(_xlfn.CONCAT($B46,$C46),BNA_Variations_prix!$E$1:$AJ$200,MATCH(Y$41,BNA_Variations_prix!$E$4:$CA$4,0),FALSE))</f>
        <v>-</v>
      </c>
      <c r="Z46" s="17" t="str">
        <f ca="1">IF(ISNUMBER(VLOOKUP(_xlfn.CONCAT($B46,$C46),BNA_Variations_prix!$E$1:$AJ$200,MATCH(Z$41,BNA_Variations_prix!$E$4:$CA$4,0),FALSE)),IF(ROUND(VLOOKUP(_xlfn.CONCAT($B46,$C46),BNA_Variations_prix!$E$1:$AJ$200,MATCH(Z$41,BNA_Variations_prix!$E$4:$CA$4,0),FALSE),2)&gt;0,_xlfn.CONCAT($B$3," ",TEXT(VLOOKUP(_xlfn.CONCAT($B46,$C46),BNA_Variations_prix!$E$1:$AJ$200,MATCH(Z$41,BNA_Variations_prix!$E$4:$CA$4,0),FALSE),"0%")),IF(ROUND(VLOOKUP(_xlfn.CONCAT($B46,$C46),BNA_Variations_prix!$E$1:$AJ$200,MATCH(Z$41,BNA_Variations_prix!$E$4:$CA$4,0),FALSE),2)=0,_xlfn.CONCAT($B$4," ",TEXT(VLOOKUP(_xlfn.CONCAT($B46,$C46),BNA_Variations_prix!$E$1:$AJ$200,MATCH(Z$41,BNA_Variations_prix!$E$4:$CA$4,0),FALSE),"0%")),IF(ROUND(VLOOKUP(_xlfn.CONCAT($B46,$C46),BNA_Variations_prix!$E$1:$AJ$200,MATCH(Z$41,BNA_Variations_prix!$E$4:$CA$4,0),FALSE),2)&lt;0,_xlfn.CONCAT($B$5," ",TEXT(VLOOKUP(_xlfn.CONCAT($B46,$C46),BNA_Variations_prix!$E$1:$AJ$200,MATCH(Z$41,BNA_Variations_prix!$E$4:$CA$4,0),FALSE),"0%")),VLOOKUP(_xlfn.CONCAT($B46,$C46),BNA_Variations_prix!$E$1:$AJ$200,MATCH(Z$41,BNA_Variations_prix!$E$4:$CA$4,0),FALSE)))),VLOOKUP(_xlfn.CONCAT($B46,$C46),BNA_Variations_prix!$E$1:$AJ$200,MATCH(Z$41,BNA_Variations_prix!$E$4:$CA$4,0),FALSE))</f>
        <v>-</v>
      </c>
      <c r="AA46" s="17" t="str">
        <f ca="1">IF(ISNUMBER(VLOOKUP(_xlfn.CONCAT($B46,$C46),BNA_Variations_prix!$E$1:$AJ$200,MATCH(AA$41,BNA_Variations_prix!$E$4:$CA$4,0),FALSE)),IF(ROUND(VLOOKUP(_xlfn.CONCAT($B46,$C46),BNA_Variations_prix!$E$1:$AJ$200,MATCH(AA$41,BNA_Variations_prix!$E$4:$CA$4,0),FALSE),2)&gt;0,_xlfn.CONCAT($B$3," ",TEXT(VLOOKUP(_xlfn.CONCAT($B46,$C46),BNA_Variations_prix!$E$1:$AJ$200,MATCH(AA$41,BNA_Variations_prix!$E$4:$CA$4,0),FALSE),"0%")),IF(ROUND(VLOOKUP(_xlfn.CONCAT($B46,$C46),BNA_Variations_prix!$E$1:$AJ$200,MATCH(AA$41,BNA_Variations_prix!$E$4:$CA$4,0),FALSE),2)=0,_xlfn.CONCAT($B$4," ",TEXT(VLOOKUP(_xlfn.CONCAT($B46,$C46),BNA_Variations_prix!$E$1:$AJ$200,MATCH(AA$41,BNA_Variations_prix!$E$4:$CA$4,0),FALSE),"0%")),IF(ROUND(VLOOKUP(_xlfn.CONCAT($B46,$C46),BNA_Variations_prix!$E$1:$AJ$200,MATCH(AA$41,BNA_Variations_prix!$E$4:$CA$4,0),FALSE),2)&lt;0,_xlfn.CONCAT($B$5," ",TEXT(VLOOKUP(_xlfn.CONCAT($B46,$C46),BNA_Variations_prix!$E$1:$AJ$200,MATCH(AA$41,BNA_Variations_prix!$E$4:$CA$4,0),FALSE),"0%")),VLOOKUP(_xlfn.CONCAT($B46,$C46),BNA_Variations_prix!$E$1:$AJ$200,MATCH(AA$41,BNA_Variations_prix!$E$4:$CA$4,0),FALSE)))),VLOOKUP(_xlfn.CONCAT($B46,$C46),BNA_Variations_prix!$E$1:$AJ$200,MATCH(AA$41,BNA_Variations_prix!$E$4:$CA$4,0),FALSE))</f>
        <v>-</v>
      </c>
      <c r="AB46" s="17" t="str">
        <f ca="1">IF(ISNUMBER(VLOOKUP(_xlfn.CONCAT($B46,$C46),BNA_Variations_prix!$E$1:$AJ$200,MATCH(AB$41,BNA_Variations_prix!$E$4:$CA$4,0),FALSE)),IF(ROUND(VLOOKUP(_xlfn.CONCAT($B46,$C46),BNA_Variations_prix!$E$1:$AJ$200,MATCH(AB$41,BNA_Variations_prix!$E$4:$CA$4,0),FALSE),2)&gt;0,_xlfn.CONCAT($B$3," ",TEXT(VLOOKUP(_xlfn.CONCAT($B46,$C46),BNA_Variations_prix!$E$1:$AJ$200,MATCH(AB$41,BNA_Variations_prix!$E$4:$CA$4,0),FALSE),"0%")),IF(ROUND(VLOOKUP(_xlfn.CONCAT($B46,$C46),BNA_Variations_prix!$E$1:$AJ$200,MATCH(AB$41,BNA_Variations_prix!$E$4:$CA$4,0),FALSE),2)=0,_xlfn.CONCAT($B$4," ",TEXT(VLOOKUP(_xlfn.CONCAT($B46,$C46),BNA_Variations_prix!$E$1:$AJ$200,MATCH(AB$41,BNA_Variations_prix!$E$4:$CA$4,0),FALSE),"0%")),IF(ROUND(VLOOKUP(_xlfn.CONCAT($B46,$C46),BNA_Variations_prix!$E$1:$AJ$200,MATCH(AB$41,BNA_Variations_prix!$E$4:$CA$4,0),FALSE),2)&lt;0,_xlfn.CONCAT($B$5," ",TEXT(VLOOKUP(_xlfn.CONCAT($B46,$C46),BNA_Variations_prix!$E$1:$AJ$200,MATCH(AB$41,BNA_Variations_prix!$E$4:$CA$4,0),FALSE),"0%")),VLOOKUP(_xlfn.CONCAT($B46,$C46),BNA_Variations_prix!$E$1:$AJ$200,MATCH(AB$41,BNA_Variations_prix!$E$4:$CA$4,0),FALSE)))),VLOOKUP(_xlfn.CONCAT($B46,$C46),BNA_Variations_prix!$E$1:$AJ$200,MATCH(AB$41,BNA_Variations_prix!$E$4:$CA$4,0),FALSE))</f>
        <v>-</v>
      </c>
      <c r="AC46" s="17" t="str">
        <f ca="1">IF(ISNUMBER(VLOOKUP(_xlfn.CONCAT($B46,$C46),BNA_Variations_prix!$E$1:$AJ$200,MATCH(AC$41,BNA_Variations_prix!$E$4:$CA$4,0),FALSE)),IF(ROUND(VLOOKUP(_xlfn.CONCAT($B46,$C46),BNA_Variations_prix!$E$1:$AJ$200,MATCH(AC$41,BNA_Variations_prix!$E$4:$CA$4,0),FALSE),2)&gt;0,_xlfn.CONCAT($B$3," ",TEXT(VLOOKUP(_xlfn.CONCAT($B46,$C46),BNA_Variations_prix!$E$1:$AJ$200,MATCH(AC$41,BNA_Variations_prix!$E$4:$CA$4,0),FALSE),"0%")),IF(ROUND(VLOOKUP(_xlfn.CONCAT($B46,$C46),BNA_Variations_prix!$E$1:$AJ$200,MATCH(AC$41,BNA_Variations_prix!$E$4:$CA$4,0),FALSE),2)=0,_xlfn.CONCAT($B$4," ",TEXT(VLOOKUP(_xlfn.CONCAT($B46,$C46),BNA_Variations_prix!$E$1:$AJ$200,MATCH(AC$41,BNA_Variations_prix!$E$4:$CA$4,0),FALSE),"0%")),IF(ROUND(VLOOKUP(_xlfn.CONCAT($B46,$C46),BNA_Variations_prix!$E$1:$AJ$200,MATCH(AC$41,BNA_Variations_prix!$E$4:$CA$4,0),FALSE),2)&lt;0,_xlfn.CONCAT($B$5," ",TEXT(VLOOKUP(_xlfn.CONCAT($B46,$C46),BNA_Variations_prix!$E$1:$AJ$200,MATCH(AC$41,BNA_Variations_prix!$E$4:$CA$4,0),FALSE),"0%")),VLOOKUP(_xlfn.CONCAT($B46,$C46),BNA_Variations_prix!$E$1:$AJ$200,MATCH(AC$41,BNA_Variations_prix!$E$4:$CA$4,0),FALSE)))),VLOOKUP(_xlfn.CONCAT($B46,$C46),BNA_Variations_prix!$E$1:$AJ$200,MATCH(AC$41,BNA_Variations_prix!$E$4:$CA$4,0),FALSE))</f>
        <v>-</v>
      </c>
      <c r="AD46" s="17" t="str">
        <f ca="1">IF(ISNUMBER(VLOOKUP(_xlfn.CONCAT($B46,$C46),BNA_Variations_prix!$E$1:$AJ$200,MATCH(AD$41,BNA_Variations_prix!$E$4:$CA$4,0),FALSE)),IF(ROUND(VLOOKUP(_xlfn.CONCAT($B46,$C46),BNA_Variations_prix!$E$1:$AJ$200,MATCH(AD$41,BNA_Variations_prix!$E$4:$CA$4,0),FALSE),2)&gt;0,_xlfn.CONCAT($B$3," ",TEXT(VLOOKUP(_xlfn.CONCAT($B46,$C46),BNA_Variations_prix!$E$1:$AJ$200,MATCH(AD$41,BNA_Variations_prix!$E$4:$CA$4,0),FALSE),"0%")),IF(ROUND(VLOOKUP(_xlfn.CONCAT($B46,$C46),BNA_Variations_prix!$E$1:$AJ$200,MATCH(AD$41,BNA_Variations_prix!$E$4:$CA$4,0),FALSE),2)=0,_xlfn.CONCAT($B$4," ",TEXT(VLOOKUP(_xlfn.CONCAT($B46,$C46),BNA_Variations_prix!$E$1:$AJ$200,MATCH(AD$41,BNA_Variations_prix!$E$4:$CA$4,0),FALSE),"0%")),IF(ROUND(VLOOKUP(_xlfn.CONCAT($B46,$C46),BNA_Variations_prix!$E$1:$AJ$200,MATCH(AD$41,BNA_Variations_prix!$E$4:$CA$4,0),FALSE),2)&lt;0,_xlfn.CONCAT($B$5," ",TEXT(VLOOKUP(_xlfn.CONCAT($B46,$C46),BNA_Variations_prix!$E$1:$AJ$200,MATCH(AD$41,BNA_Variations_prix!$E$4:$CA$4,0),FALSE),"0%")),VLOOKUP(_xlfn.CONCAT($B46,$C46),BNA_Variations_prix!$E$1:$AJ$200,MATCH(AD$41,BNA_Variations_prix!$E$4:$CA$4,0),FALSE)))),VLOOKUP(_xlfn.CONCAT($B46,$C46),BNA_Variations_prix!$E$1:$AJ$200,MATCH(AD$41,BNA_Variations_prix!$E$4:$CA$4,0),FALSE))</f>
        <v>▲ 14%</v>
      </c>
      <c r="AE46" s="17" t="str">
        <f ca="1">IF(ISNUMBER(VLOOKUP(_xlfn.CONCAT($B46,$C46),BNA_Variations_prix!$E$1:$AJ$200,MATCH(AE$41,BNA_Variations_prix!$E$4:$CA$4,0),FALSE)),IF(ROUND(VLOOKUP(_xlfn.CONCAT($B46,$C46),BNA_Variations_prix!$E$1:$AJ$200,MATCH(AE$41,BNA_Variations_prix!$E$4:$CA$4,0),FALSE),2)&gt;0,_xlfn.CONCAT($B$3," ",TEXT(VLOOKUP(_xlfn.CONCAT($B46,$C46),BNA_Variations_prix!$E$1:$AJ$200,MATCH(AE$41,BNA_Variations_prix!$E$4:$CA$4,0),FALSE),"0%")),IF(ROUND(VLOOKUP(_xlfn.CONCAT($B46,$C46),BNA_Variations_prix!$E$1:$AJ$200,MATCH(AE$41,BNA_Variations_prix!$E$4:$CA$4,0),FALSE),2)=0,_xlfn.CONCAT($B$4," ",TEXT(VLOOKUP(_xlfn.CONCAT($B46,$C46),BNA_Variations_prix!$E$1:$AJ$200,MATCH(AE$41,BNA_Variations_prix!$E$4:$CA$4,0),FALSE),"0%")),IF(ROUND(VLOOKUP(_xlfn.CONCAT($B46,$C46),BNA_Variations_prix!$E$1:$AJ$200,MATCH(AE$41,BNA_Variations_prix!$E$4:$CA$4,0),FALSE),2)&lt;0,_xlfn.CONCAT($B$5," ",TEXT(VLOOKUP(_xlfn.CONCAT($B46,$C46),BNA_Variations_prix!$E$1:$AJ$200,MATCH(AE$41,BNA_Variations_prix!$E$4:$CA$4,0),FALSE),"0%")),VLOOKUP(_xlfn.CONCAT($B46,$C46),BNA_Variations_prix!$E$1:$AJ$200,MATCH(AE$41,BNA_Variations_prix!$E$4:$CA$4,0),FALSE)))),VLOOKUP(_xlfn.CONCAT($B46,$C46),BNA_Variations_prix!$E$1:$AJ$200,MATCH(AE$41,BNA_Variations_prix!$E$4:$CA$4,0),FALSE))</f>
        <v>▲ 5%</v>
      </c>
      <c r="AF46" s="17" t="str">
        <f ca="1">IF(ISNUMBER(VLOOKUP(_xlfn.CONCAT($B46,$C46),BNA_Variations_prix!$E$1:$AJ$200,MATCH(AF$41,BNA_Variations_prix!$E$4:$CA$4,0),FALSE)),IF(ROUND(VLOOKUP(_xlfn.CONCAT($B46,$C46),BNA_Variations_prix!$E$1:$AJ$200,MATCH(AF$41,BNA_Variations_prix!$E$4:$CA$4,0),FALSE),2)&gt;0,_xlfn.CONCAT($B$3," ",TEXT(VLOOKUP(_xlfn.CONCAT($B46,$C46),BNA_Variations_prix!$E$1:$AJ$200,MATCH(AF$41,BNA_Variations_prix!$E$4:$CA$4,0),FALSE),"0%")),IF(ROUND(VLOOKUP(_xlfn.CONCAT($B46,$C46),BNA_Variations_prix!$E$1:$AJ$200,MATCH(AF$41,BNA_Variations_prix!$E$4:$CA$4,0),FALSE),2)=0,_xlfn.CONCAT($B$4," ",TEXT(VLOOKUP(_xlfn.CONCAT($B46,$C46),BNA_Variations_prix!$E$1:$AJ$200,MATCH(AF$41,BNA_Variations_prix!$E$4:$CA$4,0),FALSE),"0%")),IF(ROUND(VLOOKUP(_xlfn.CONCAT($B46,$C46),BNA_Variations_prix!$E$1:$AJ$200,MATCH(AF$41,BNA_Variations_prix!$E$4:$CA$4,0),FALSE),2)&lt;0,_xlfn.CONCAT($B$5," ",TEXT(VLOOKUP(_xlfn.CONCAT($B46,$C46),BNA_Variations_prix!$E$1:$AJ$200,MATCH(AF$41,BNA_Variations_prix!$E$4:$CA$4,0),FALSE),"0%")),VLOOKUP(_xlfn.CONCAT($B46,$C46),BNA_Variations_prix!$E$1:$AJ$200,MATCH(AF$41,BNA_Variations_prix!$E$4:$CA$4,0),FALSE)))),VLOOKUP(_xlfn.CONCAT($B46,$C46),BNA_Variations_prix!$E$1:$AJ$200,MATCH(AF$41,BNA_Variations_prix!$E$4:$CA$4,0),FALSE))</f>
        <v>-</v>
      </c>
      <c r="AG46" s="17" t="str">
        <f ca="1">IF(ISNUMBER(VLOOKUP(_xlfn.CONCAT($B46,$C46),BNA_Variations_prix!$E$1:$AJ$200,MATCH(AG$41,BNA_Variations_prix!$E$4:$CA$4,0),FALSE)),IF(ROUND(VLOOKUP(_xlfn.CONCAT($B46,$C46),BNA_Variations_prix!$E$1:$AJ$200,MATCH(AG$41,BNA_Variations_prix!$E$4:$CA$4,0),FALSE),2)&gt;0,_xlfn.CONCAT($B$3," ",TEXT(VLOOKUP(_xlfn.CONCAT($B46,$C46),BNA_Variations_prix!$E$1:$AJ$200,MATCH(AG$41,BNA_Variations_prix!$E$4:$CA$4,0),FALSE),"0%")),IF(ROUND(VLOOKUP(_xlfn.CONCAT($B46,$C46),BNA_Variations_prix!$E$1:$AJ$200,MATCH(AG$41,BNA_Variations_prix!$E$4:$CA$4,0),FALSE),2)=0,_xlfn.CONCAT($B$4," ",TEXT(VLOOKUP(_xlfn.CONCAT($B46,$C46),BNA_Variations_prix!$E$1:$AJ$200,MATCH(AG$41,BNA_Variations_prix!$E$4:$CA$4,0),FALSE),"0%")),IF(ROUND(VLOOKUP(_xlfn.CONCAT($B46,$C46),BNA_Variations_prix!$E$1:$AJ$200,MATCH(AG$41,BNA_Variations_prix!$E$4:$CA$4,0),FALSE),2)&lt;0,_xlfn.CONCAT($B$5," ",TEXT(VLOOKUP(_xlfn.CONCAT($B46,$C46),BNA_Variations_prix!$E$1:$AJ$200,MATCH(AG$41,BNA_Variations_prix!$E$4:$CA$4,0),FALSE),"0%")),VLOOKUP(_xlfn.CONCAT($B46,$C46),BNA_Variations_prix!$E$1:$AJ$200,MATCH(AG$41,BNA_Variations_prix!$E$4:$CA$4,0),FALSE)))),VLOOKUP(_xlfn.CONCAT($B46,$C46),BNA_Variations_prix!$E$1:$AJ$200,MATCH(AG$41,BNA_Variations_prix!$E$4:$CA$4,0),FALSE))</f>
        <v>-</v>
      </c>
    </row>
    <row r="47" spans="2:33" x14ac:dyDescent="0.35">
      <c r="B47" t="s">
        <v>77</v>
      </c>
      <c r="C47" s="12">
        <f>$B$2</f>
        <v>45139</v>
      </c>
      <c r="D47" t="s">
        <v>76</v>
      </c>
      <c r="E47" s="17" t="str">
        <f ca="1">IF(ISNUMBER(VLOOKUP(_xlfn.CONCAT($B47,$C47),BNA_Variations_prix!$E$1:$AJ$200,MATCH(E$41,BNA_Variations_prix!$E$4:$CA$4,0),FALSE)),IF(ROUND(VLOOKUP(_xlfn.CONCAT($B47,$C47),BNA_Variations_prix!$E$1:$AJ$200,MATCH(E$41,BNA_Variations_prix!$E$4:$CA$4,0),FALSE),2)&gt;0,_xlfn.CONCAT($B$3," ",TEXT(VLOOKUP(_xlfn.CONCAT($B47,$C47),BNA_Variations_prix!$E$1:$AJ$200,MATCH(E$41,BNA_Variations_prix!$E$4:$CA$4,0),FALSE),"0%")),IF(ROUND(VLOOKUP(_xlfn.CONCAT($B47,$C47),BNA_Variations_prix!$E$1:$AJ$200,MATCH(E$41,BNA_Variations_prix!$E$4:$CA$4,0),FALSE),2)=0,_xlfn.CONCAT($B$4," ",TEXT(VLOOKUP(_xlfn.CONCAT($B47,$C47),BNA_Variations_prix!$E$1:$AJ$200,MATCH(E$41,BNA_Variations_prix!$E$4:$CA$4,0),FALSE),"0%")),IF(ROUND(VLOOKUP(_xlfn.CONCAT($B47,$C47),BNA_Variations_prix!$E$1:$AJ$200,MATCH(E$41,BNA_Variations_prix!$E$4:$CA$4,0),FALSE),2)&lt;0,_xlfn.CONCAT($B$5," ",TEXT(VLOOKUP(_xlfn.CONCAT($B47,$C47),BNA_Variations_prix!$E$1:$AJ$200,MATCH(E$41,BNA_Variations_prix!$E$4:$CA$4,0),FALSE),"0%")),VLOOKUP(_xlfn.CONCAT($B47,$C47),BNA_Variations_prix!$E$1:$AJ$200,MATCH(E$41,BNA_Variations_prix!$E$4:$CA$4,0),FALSE)))),VLOOKUP(_xlfn.CONCAT($B47,$C47),BNA_Variations_prix!$E$1:$AJ$200,MATCH(E$41,BNA_Variations_prix!$E$4:$CA$4,0),FALSE))</f>
        <v>► 0%</v>
      </c>
      <c r="F47" s="17" t="str">
        <f ca="1">IF(ISNUMBER(VLOOKUP(_xlfn.CONCAT($B47,$C47),BNA_Variations_prix!$E$1:$AJ$200,MATCH(F$41,BNA_Variations_prix!$E$4:$CA$4,0),FALSE)),IF(ROUND(VLOOKUP(_xlfn.CONCAT($B47,$C47),BNA_Variations_prix!$E$1:$AJ$200,MATCH(F$41,BNA_Variations_prix!$E$4:$CA$4,0),FALSE),2)&gt;0,_xlfn.CONCAT($B$3," ",TEXT(VLOOKUP(_xlfn.CONCAT($B47,$C47),BNA_Variations_prix!$E$1:$AJ$200,MATCH(F$41,BNA_Variations_prix!$E$4:$CA$4,0),FALSE),"0%")),IF(ROUND(VLOOKUP(_xlfn.CONCAT($B47,$C47),BNA_Variations_prix!$E$1:$AJ$200,MATCH(F$41,BNA_Variations_prix!$E$4:$CA$4,0),FALSE),2)=0,_xlfn.CONCAT($B$4," ",TEXT(VLOOKUP(_xlfn.CONCAT($B47,$C47),BNA_Variations_prix!$E$1:$AJ$200,MATCH(F$41,BNA_Variations_prix!$E$4:$CA$4,0),FALSE),"0%")),IF(ROUND(VLOOKUP(_xlfn.CONCAT($B47,$C47),BNA_Variations_prix!$E$1:$AJ$200,MATCH(F$41,BNA_Variations_prix!$E$4:$CA$4,0),FALSE),2)&lt;0,_xlfn.CONCAT($B$5," ",TEXT(VLOOKUP(_xlfn.CONCAT($B47,$C47),BNA_Variations_prix!$E$1:$AJ$200,MATCH(F$41,BNA_Variations_prix!$E$4:$CA$4,0),FALSE),"0%")),VLOOKUP(_xlfn.CONCAT($B47,$C47),BNA_Variations_prix!$E$1:$AJ$200,MATCH(F$41,BNA_Variations_prix!$E$4:$CA$4,0),FALSE)))),VLOOKUP(_xlfn.CONCAT($B47,$C47),BNA_Variations_prix!$E$1:$AJ$200,MATCH(F$41,BNA_Variations_prix!$E$4:$CA$4,0),FALSE))</f>
        <v>► 0%</v>
      </c>
      <c r="G47" s="17" t="str">
        <f ca="1">IF(ISNUMBER(VLOOKUP(_xlfn.CONCAT($B47,$C47),BNA_Variations_prix!$E$1:$AJ$200,MATCH(G$41,BNA_Variations_prix!$E$4:$CA$4,0),FALSE)),IF(ROUND(VLOOKUP(_xlfn.CONCAT($B47,$C47),BNA_Variations_prix!$E$1:$AJ$200,MATCH(G$41,BNA_Variations_prix!$E$4:$CA$4,0),FALSE),2)&gt;0,_xlfn.CONCAT($B$3," ",TEXT(VLOOKUP(_xlfn.CONCAT($B47,$C47),BNA_Variations_prix!$E$1:$AJ$200,MATCH(G$41,BNA_Variations_prix!$E$4:$CA$4,0),FALSE),"0%")),IF(ROUND(VLOOKUP(_xlfn.CONCAT($B47,$C47),BNA_Variations_prix!$E$1:$AJ$200,MATCH(G$41,BNA_Variations_prix!$E$4:$CA$4,0),FALSE),2)=0,_xlfn.CONCAT($B$4," ",TEXT(VLOOKUP(_xlfn.CONCAT($B47,$C47),BNA_Variations_prix!$E$1:$AJ$200,MATCH(G$41,BNA_Variations_prix!$E$4:$CA$4,0),FALSE),"0%")),IF(ROUND(VLOOKUP(_xlfn.CONCAT($B47,$C47),BNA_Variations_prix!$E$1:$AJ$200,MATCH(G$41,BNA_Variations_prix!$E$4:$CA$4,0),FALSE),2)&lt;0,_xlfn.CONCAT($B$5," ",TEXT(VLOOKUP(_xlfn.CONCAT($B47,$C47),BNA_Variations_prix!$E$1:$AJ$200,MATCH(G$41,BNA_Variations_prix!$E$4:$CA$4,0),FALSE),"0%")),VLOOKUP(_xlfn.CONCAT($B47,$C47),BNA_Variations_prix!$E$1:$AJ$200,MATCH(G$41,BNA_Variations_prix!$E$4:$CA$4,0),FALSE)))),VLOOKUP(_xlfn.CONCAT($B47,$C47),BNA_Variations_prix!$E$1:$AJ$200,MATCH(G$41,BNA_Variations_prix!$E$4:$CA$4,0),FALSE))</f>
        <v>► 0%</v>
      </c>
      <c r="H47" s="17" t="str">
        <f ca="1">IF(ISNUMBER(VLOOKUP(_xlfn.CONCAT($B47,$C47),BNA_Variations_prix!$E$1:$AJ$200,MATCH(H$41,BNA_Variations_prix!$E$4:$CA$4,0),FALSE)),IF(ROUND(VLOOKUP(_xlfn.CONCAT($B47,$C47),BNA_Variations_prix!$E$1:$AJ$200,MATCH(H$41,BNA_Variations_prix!$E$4:$CA$4,0),FALSE),2)&gt;0,_xlfn.CONCAT($B$3," ",TEXT(VLOOKUP(_xlfn.CONCAT($B47,$C47),BNA_Variations_prix!$E$1:$AJ$200,MATCH(H$41,BNA_Variations_prix!$E$4:$CA$4,0),FALSE),"0%")),IF(ROUND(VLOOKUP(_xlfn.CONCAT($B47,$C47),BNA_Variations_prix!$E$1:$AJ$200,MATCH(H$41,BNA_Variations_prix!$E$4:$CA$4,0),FALSE),2)=0,_xlfn.CONCAT($B$4," ",TEXT(VLOOKUP(_xlfn.CONCAT($B47,$C47),BNA_Variations_prix!$E$1:$AJ$200,MATCH(H$41,BNA_Variations_prix!$E$4:$CA$4,0),FALSE),"0%")),IF(ROUND(VLOOKUP(_xlfn.CONCAT($B47,$C47),BNA_Variations_prix!$E$1:$AJ$200,MATCH(H$41,BNA_Variations_prix!$E$4:$CA$4,0),FALSE),2)&lt;0,_xlfn.CONCAT($B$5," ",TEXT(VLOOKUP(_xlfn.CONCAT($B47,$C47),BNA_Variations_prix!$E$1:$AJ$200,MATCH(H$41,BNA_Variations_prix!$E$4:$CA$4,0),FALSE),"0%")),VLOOKUP(_xlfn.CONCAT($B47,$C47),BNA_Variations_prix!$E$1:$AJ$200,MATCH(H$41,BNA_Variations_prix!$E$4:$CA$4,0),FALSE)))),VLOOKUP(_xlfn.CONCAT($B47,$C47),BNA_Variations_prix!$E$1:$AJ$200,MATCH(H$41,BNA_Variations_prix!$E$4:$CA$4,0),FALSE))</f>
        <v>▼ -10%</v>
      </c>
      <c r="I47" s="17" t="str">
        <f ca="1">IF(ISNUMBER(VLOOKUP(_xlfn.CONCAT($B47,$C47),BNA_Variations_prix!$E$1:$AJ$200,MATCH(I$41,BNA_Variations_prix!$E$4:$CA$4,0),FALSE)),IF(ROUND(VLOOKUP(_xlfn.CONCAT($B47,$C47),BNA_Variations_prix!$E$1:$AJ$200,MATCH(I$41,BNA_Variations_prix!$E$4:$CA$4,0),FALSE),2)&gt;0,_xlfn.CONCAT($B$3," ",TEXT(VLOOKUP(_xlfn.CONCAT($B47,$C47),BNA_Variations_prix!$E$1:$AJ$200,MATCH(I$41,BNA_Variations_prix!$E$4:$CA$4,0),FALSE),"0%")),IF(ROUND(VLOOKUP(_xlfn.CONCAT($B47,$C47),BNA_Variations_prix!$E$1:$AJ$200,MATCH(I$41,BNA_Variations_prix!$E$4:$CA$4,0),FALSE),2)=0,_xlfn.CONCAT($B$4," ",TEXT(VLOOKUP(_xlfn.CONCAT($B47,$C47),BNA_Variations_prix!$E$1:$AJ$200,MATCH(I$41,BNA_Variations_prix!$E$4:$CA$4,0),FALSE),"0%")),IF(ROUND(VLOOKUP(_xlfn.CONCAT($B47,$C47),BNA_Variations_prix!$E$1:$AJ$200,MATCH(I$41,BNA_Variations_prix!$E$4:$CA$4,0),FALSE),2)&lt;0,_xlfn.CONCAT($B$5," ",TEXT(VLOOKUP(_xlfn.CONCAT($B47,$C47),BNA_Variations_prix!$E$1:$AJ$200,MATCH(I$41,BNA_Variations_prix!$E$4:$CA$4,0),FALSE),"0%")),VLOOKUP(_xlfn.CONCAT($B47,$C47),BNA_Variations_prix!$E$1:$AJ$200,MATCH(I$41,BNA_Variations_prix!$E$4:$CA$4,0),FALSE)))),VLOOKUP(_xlfn.CONCAT($B47,$C47),BNA_Variations_prix!$E$1:$AJ$200,MATCH(I$41,BNA_Variations_prix!$E$4:$CA$4,0),FALSE))</f>
        <v>► 0%</v>
      </c>
      <c r="J47" s="17" t="str">
        <f ca="1">IF(ISNUMBER(VLOOKUP(_xlfn.CONCAT($B47,$C47),BNA_Variations_prix!$E$1:$AJ$200,MATCH(J$41,BNA_Variations_prix!$E$4:$CA$4,0),FALSE)),IF(ROUND(VLOOKUP(_xlfn.CONCAT($B47,$C47),BNA_Variations_prix!$E$1:$AJ$200,MATCH(J$41,BNA_Variations_prix!$E$4:$CA$4,0),FALSE),2)&gt;0,_xlfn.CONCAT($B$3," ",TEXT(VLOOKUP(_xlfn.CONCAT($B47,$C47),BNA_Variations_prix!$E$1:$AJ$200,MATCH(J$41,BNA_Variations_prix!$E$4:$CA$4,0),FALSE),"0%")),IF(ROUND(VLOOKUP(_xlfn.CONCAT($B47,$C47),BNA_Variations_prix!$E$1:$AJ$200,MATCH(J$41,BNA_Variations_prix!$E$4:$CA$4,0),FALSE),2)=0,_xlfn.CONCAT($B$4," ",TEXT(VLOOKUP(_xlfn.CONCAT($B47,$C47),BNA_Variations_prix!$E$1:$AJ$200,MATCH(J$41,BNA_Variations_prix!$E$4:$CA$4,0),FALSE),"0%")),IF(ROUND(VLOOKUP(_xlfn.CONCAT($B47,$C47),BNA_Variations_prix!$E$1:$AJ$200,MATCH(J$41,BNA_Variations_prix!$E$4:$CA$4,0),FALSE),2)&lt;0,_xlfn.CONCAT($B$5," ",TEXT(VLOOKUP(_xlfn.CONCAT($B47,$C47),BNA_Variations_prix!$E$1:$AJ$200,MATCH(J$41,BNA_Variations_prix!$E$4:$CA$4,0),FALSE),"0%")),VLOOKUP(_xlfn.CONCAT($B47,$C47),BNA_Variations_prix!$E$1:$AJ$200,MATCH(J$41,BNA_Variations_prix!$E$4:$CA$4,0),FALSE)))),VLOOKUP(_xlfn.CONCAT($B47,$C47),BNA_Variations_prix!$E$1:$AJ$200,MATCH(J$41,BNA_Variations_prix!$E$4:$CA$4,0),FALSE))</f>
        <v>► 0%</v>
      </c>
      <c r="K47" s="17" t="str">
        <f ca="1">IF(ISNUMBER(VLOOKUP(_xlfn.CONCAT($B47,$C47),BNA_Variations_prix!$E$1:$AJ$200,MATCH(K$41,BNA_Variations_prix!$E$4:$CA$4,0),FALSE)),IF(ROUND(VLOOKUP(_xlfn.CONCAT($B47,$C47),BNA_Variations_prix!$E$1:$AJ$200,MATCH(K$41,BNA_Variations_prix!$E$4:$CA$4,0),FALSE),2)&gt;0,_xlfn.CONCAT($B$3," ",TEXT(VLOOKUP(_xlfn.CONCAT($B47,$C47),BNA_Variations_prix!$E$1:$AJ$200,MATCH(K$41,BNA_Variations_prix!$E$4:$CA$4,0),FALSE),"0%")),IF(ROUND(VLOOKUP(_xlfn.CONCAT($B47,$C47),BNA_Variations_prix!$E$1:$AJ$200,MATCH(K$41,BNA_Variations_prix!$E$4:$CA$4,0),FALSE),2)=0,_xlfn.CONCAT($B$4," ",TEXT(VLOOKUP(_xlfn.CONCAT($B47,$C47),BNA_Variations_prix!$E$1:$AJ$200,MATCH(K$41,BNA_Variations_prix!$E$4:$CA$4,0),FALSE),"0%")),IF(ROUND(VLOOKUP(_xlfn.CONCAT($B47,$C47),BNA_Variations_prix!$E$1:$AJ$200,MATCH(K$41,BNA_Variations_prix!$E$4:$CA$4,0),FALSE),2)&lt;0,_xlfn.CONCAT($B$5," ",TEXT(VLOOKUP(_xlfn.CONCAT($B47,$C47),BNA_Variations_prix!$E$1:$AJ$200,MATCH(K$41,BNA_Variations_prix!$E$4:$CA$4,0),FALSE),"0%")),VLOOKUP(_xlfn.CONCAT($B47,$C47),BNA_Variations_prix!$E$1:$AJ$200,MATCH(K$41,BNA_Variations_prix!$E$4:$CA$4,0),FALSE)))),VLOOKUP(_xlfn.CONCAT($B47,$C47),BNA_Variations_prix!$E$1:$AJ$200,MATCH(K$41,BNA_Variations_prix!$E$4:$CA$4,0),FALSE))</f>
        <v>▼ -80%</v>
      </c>
      <c r="L47" s="17" t="str">
        <f ca="1">IF(ISNUMBER(VLOOKUP(_xlfn.CONCAT($B47,$C47),BNA_Variations_prix!$E$1:$AJ$200,MATCH(L$41,BNA_Variations_prix!$E$4:$CA$4,0),FALSE)),IF(ROUND(VLOOKUP(_xlfn.CONCAT($B47,$C47),BNA_Variations_prix!$E$1:$AJ$200,MATCH(L$41,BNA_Variations_prix!$E$4:$CA$4,0),FALSE),2)&gt;0,_xlfn.CONCAT($B$3," ",TEXT(VLOOKUP(_xlfn.CONCAT($B47,$C47),BNA_Variations_prix!$E$1:$AJ$200,MATCH(L$41,BNA_Variations_prix!$E$4:$CA$4,0),FALSE),"0%")),IF(ROUND(VLOOKUP(_xlfn.CONCAT($B47,$C47),BNA_Variations_prix!$E$1:$AJ$200,MATCH(L$41,BNA_Variations_prix!$E$4:$CA$4,0),FALSE),2)=0,_xlfn.CONCAT($B$4," ",TEXT(VLOOKUP(_xlfn.CONCAT($B47,$C47),BNA_Variations_prix!$E$1:$AJ$200,MATCH(L$41,BNA_Variations_prix!$E$4:$CA$4,0),FALSE),"0%")),IF(ROUND(VLOOKUP(_xlfn.CONCAT($B47,$C47),BNA_Variations_prix!$E$1:$AJ$200,MATCH(L$41,BNA_Variations_prix!$E$4:$CA$4,0),FALSE),2)&lt;0,_xlfn.CONCAT($B$5," ",TEXT(VLOOKUP(_xlfn.CONCAT($B47,$C47),BNA_Variations_prix!$E$1:$AJ$200,MATCH(L$41,BNA_Variations_prix!$E$4:$CA$4,0),FALSE),"0%")),VLOOKUP(_xlfn.CONCAT($B47,$C47),BNA_Variations_prix!$E$1:$AJ$200,MATCH(L$41,BNA_Variations_prix!$E$4:$CA$4,0),FALSE)))),VLOOKUP(_xlfn.CONCAT($B47,$C47),BNA_Variations_prix!$E$1:$AJ$200,MATCH(L$41,BNA_Variations_prix!$E$4:$CA$4,0),FALSE))</f>
        <v>▼ -25%</v>
      </c>
      <c r="M47" s="17" t="str">
        <f ca="1">IF(ISNUMBER(VLOOKUP(_xlfn.CONCAT($B47,$C47),BNA_Variations_prix!$E$1:$AJ$200,MATCH(M$41,BNA_Variations_prix!$E$4:$CA$4,0),FALSE)),IF(ROUND(VLOOKUP(_xlfn.CONCAT($B47,$C47),BNA_Variations_prix!$E$1:$AJ$200,MATCH(M$41,BNA_Variations_prix!$E$4:$CA$4,0),FALSE),2)&gt;0,_xlfn.CONCAT($B$3," ",TEXT(VLOOKUP(_xlfn.CONCAT($B47,$C47),BNA_Variations_prix!$E$1:$AJ$200,MATCH(M$41,BNA_Variations_prix!$E$4:$CA$4,0),FALSE),"0%")),IF(ROUND(VLOOKUP(_xlfn.CONCAT($B47,$C47),BNA_Variations_prix!$E$1:$AJ$200,MATCH(M$41,BNA_Variations_prix!$E$4:$CA$4,0),FALSE),2)=0,_xlfn.CONCAT($B$4," ",TEXT(VLOOKUP(_xlfn.CONCAT($B47,$C47),BNA_Variations_prix!$E$1:$AJ$200,MATCH(M$41,BNA_Variations_prix!$E$4:$CA$4,0),FALSE),"0%")),IF(ROUND(VLOOKUP(_xlfn.CONCAT($B47,$C47),BNA_Variations_prix!$E$1:$AJ$200,MATCH(M$41,BNA_Variations_prix!$E$4:$CA$4,0),FALSE),2)&lt;0,_xlfn.CONCAT($B$5," ",TEXT(VLOOKUP(_xlfn.CONCAT($B47,$C47),BNA_Variations_prix!$E$1:$AJ$200,MATCH(M$41,BNA_Variations_prix!$E$4:$CA$4,0),FALSE),"0%")),VLOOKUP(_xlfn.CONCAT($B47,$C47),BNA_Variations_prix!$E$1:$AJ$200,MATCH(M$41,BNA_Variations_prix!$E$4:$CA$4,0),FALSE)))),VLOOKUP(_xlfn.CONCAT($B47,$C47),BNA_Variations_prix!$E$1:$AJ$200,MATCH(M$41,BNA_Variations_prix!$E$4:$CA$4,0),FALSE))</f>
        <v>▲ 6%</v>
      </c>
      <c r="N47" s="17" t="str">
        <f ca="1">IF(ISNUMBER(VLOOKUP(_xlfn.CONCAT($B47,$C47),BNA_Variations_prix!$E$1:$AJ$200,MATCH(N$41,BNA_Variations_prix!$E$4:$CA$4,0),FALSE)),IF(ROUND(VLOOKUP(_xlfn.CONCAT($B47,$C47),BNA_Variations_prix!$E$1:$AJ$200,MATCH(N$41,BNA_Variations_prix!$E$4:$CA$4,0),FALSE),2)&gt;0,_xlfn.CONCAT($B$3," ",TEXT(VLOOKUP(_xlfn.CONCAT($B47,$C47),BNA_Variations_prix!$E$1:$AJ$200,MATCH(N$41,BNA_Variations_prix!$E$4:$CA$4,0),FALSE),"0%")),IF(ROUND(VLOOKUP(_xlfn.CONCAT($B47,$C47),BNA_Variations_prix!$E$1:$AJ$200,MATCH(N$41,BNA_Variations_prix!$E$4:$CA$4,0),FALSE),2)=0,_xlfn.CONCAT($B$4," ",TEXT(VLOOKUP(_xlfn.CONCAT($B47,$C47),BNA_Variations_prix!$E$1:$AJ$200,MATCH(N$41,BNA_Variations_prix!$E$4:$CA$4,0),FALSE),"0%")),IF(ROUND(VLOOKUP(_xlfn.CONCAT($B47,$C47),BNA_Variations_prix!$E$1:$AJ$200,MATCH(N$41,BNA_Variations_prix!$E$4:$CA$4,0),FALSE),2)&lt;0,_xlfn.CONCAT($B$5," ",TEXT(VLOOKUP(_xlfn.CONCAT($B47,$C47),BNA_Variations_prix!$E$1:$AJ$200,MATCH(N$41,BNA_Variations_prix!$E$4:$CA$4,0),FALSE),"0%")),VLOOKUP(_xlfn.CONCAT($B47,$C47),BNA_Variations_prix!$E$1:$AJ$200,MATCH(N$41,BNA_Variations_prix!$E$4:$CA$4,0),FALSE)))),VLOOKUP(_xlfn.CONCAT($B47,$C47),BNA_Variations_prix!$E$1:$AJ$200,MATCH(N$41,BNA_Variations_prix!$E$4:$CA$4,0),FALSE))</f>
        <v>▼ -25%</v>
      </c>
      <c r="O47" s="17" t="str">
        <f ca="1">IF(ISNUMBER(VLOOKUP(_xlfn.CONCAT($B47,$C47),BNA_Variations_prix!$E$1:$AJ$200,MATCH(O$41,BNA_Variations_prix!$E$4:$CA$4,0),FALSE)),IF(ROUND(VLOOKUP(_xlfn.CONCAT($B47,$C47),BNA_Variations_prix!$E$1:$AJ$200,MATCH(O$41,BNA_Variations_prix!$E$4:$CA$4,0),FALSE),2)&gt;0,_xlfn.CONCAT($B$3," ",TEXT(VLOOKUP(_xlfn.CONCAT($B47,$C47),BNA_Variations_prix!$E$1:$AJ$200,MATCH(O$41,BNA_Variations_prix!$E$4:$CA$4,0),FALSE),"0%")),IF(ROUND(VLOOKUP(_xlfn.CONCAT($B47,$C47),BNA_Variations_prix!$E$1:$AJ$200,MATCH(O$41,BNA_Variations_prix!$E$4:$CA$4,0),FALSE),2)=0,_xlfn.CONCAT($B$4," ",TEXT(VLOOKUP(_xlfn.CONCAT($B47,$C47),BNA_Variations_prix!$E$1:$AJ$200,MATCH(O$41,BNA_Variations_prix!$E$4:$CA$4,0),FALSE),"0%")),IF(ROUND(VLOOKUP(_xlfn.CONCAT($B47,$C47),BNA_Variations_prix!$E$1:$AJ$200,MATCH(O$41,BNA_Variations_prix!$E$4:$CA$4,0),FALSE),2)&lt;0,_xlfn.CONCAT($B$5," ",TEXT(VLOOKUP(_xlfn.CONCAT($B47,$C47),BNA_Variations_prix!$E$1:$AJ$200,MATCH(O$41,BNA_Variations_prix!$E$4:$CA$4,0),FALSE),"0%")),VLOOKUP(_xlfn.CONCAT($B47,$C47),BNA_Variations_prix!$E$1:$AJ$200,MATCH(O$41,BNA_Variations_prix!$E$4:$CA$4,0),FALSE)))),VLOOKUP(_xlfn.CONCAT($B47,$C47),BNA_Variations_prix!$E$1:$AJ$200,MATCH(O$41,BNA_Variations_prix!$E$4:$CA$4,0),FALSE))</f>
        <v>► 0%</v>
      </c>
      <c r="P47" s="17" t="str">
        <f ca="1">IF(ISNUMBER(VLOOKUP(_xlfn.CONCAT($B47,$C47),BNA_Variations_prix!$E$1:$AJ$200,MATCH(P$41,BNA_Variations_prix!$E$4:$CA$4,0),FALSE)),IF(ROUND(VLOOKUP(_xlfn.CONCAT($B47,$C47),BNA_Variations_prix!$E$1:$AJ$200,MATCH(P$41,BNA_Variations_prix!$E$4:$CA$4,0),FALSE),2)&gt;0,_xlfn.CONCAT($B$3," ",TEXT(VLOOKUP(_xlfn.CONCAT($B47,$C47),BNA_Variations_prix!$E$1:$AJ$200,MATCH(P$41,BNA_Variations_prix!$E$4:$CA$4,0),FALSE),"0%")),IF(ROUND(VLOOKUP(_xlfn.CONCAT($B47,$C47),BNA_Variations_prix!$E$1:$AJ$200,MATCH(P$41,BNA_Variations_prix!$E$4:$CA$4,0),FALSE),2)=0,_xlfn.CONCAT($B$4," ",TEXT(VLOOKUP(_xlfn.CONCAT($B47,$C47),BNA_Variations_prix!$E$1:$AJ$200,MATCH(P$41,BNA_Variations_prix!$E$4:$CA$4,0),FALSE),"0%")),IF(ROUND(VLOOKUP(_xlfn.CONCAT($B47,$C47),BNA_Variations_prix!$E$1:$AJ$200,MATCH(P$41,BNA_Variations_prix!$E$4:$CA$4,0),FALSE),2)&lt;0,_xlfn.CONCAT($B$5," ",TEXT(VLOOKUP(_xlfn.CONCAT($B47,$C47),BNA_Variations_prix!$E$1:$AJ$200,MATCH(P$41,BNA_Variations_prix!$E$4:$CA$4,0),FALSE),"0%")),VLOOKUP(_xlfn.CONCAT($B47,$C47),BNA_Variations_prix!$E$1:$AJ$200,MATCH(P$41,BNA_Variations_prix!$E$4:$CA$4,0),FALSE)))),VLOOKUP(_xlfn.CONCAT($B47,$C47),BNA_Variations_prix!$E$1:$AJ$200,MATCH(P$41,BNA_Variations_prix!$E$4:$CA$4,0),FALSE))</f>
        <v>-</v>
      </c>
      <c r="Q47" s="17" t="str">
        <f ca="1">IF(ISNUMBER(VLOOKUP(_xlfn.CONCAT($B47,$C47),BNA_Variations_prix!$E$1:$AJ$200,MATCH(Q$41,BNA_Variations_prix!$E$4:$CA$4,0),FALSE)),IF(ROUND(VLOOKUP(_xlfn.CONCAT($B47,$C47),BNA_Variations_prix!$E$1:$AJ$200,MATCH(Q$41,BNA_Variations_prix!$E$4:$CA$4,0),FALSE),2)&gt;0,_xlfn.CONCAT($B$3," ",TEXT(VLOOKUP(_xlfn.CONCAT($B47,$C47),BNA_Variations_prix!$E$1:$AJ$200,MATCH(Q$41,BNA_Variations_prix!$E$4:$CA$4,0),FALSE),"0%")),IF(ROUND(VLOOKUP(_xlfn.CONCAT($B47,$C47),BNA_Variations_prix!$E$1:$AJ$200,MATCH(Q$41,BNA_Variations_prix!$E$4:$CA$4,0),FALSE),2)=0,_xlfn.CONCAT($B$4," ",TEXT(VLOOKUP(_xlfn.CONCAT($B47,$C47),BNA_Variations_prix!$E$1:$AJ$200,MATCH(Q$41,BNA_Variations_prix!$E$4:$CA$4,0),FALSE),"0%")),IF(ROUND(VLOOKUP(_xlfn.CONCAT($B47,$C47),BNA_Variations_prix!$E$1:$AJ$200,MATCH(Q$41,BNA_Variations_prix!$E$4:$CA$4,0),FALSE),2)&lt;0,_xlfn.CONCAT($B$5," ",TEXT(VLOOKUP(_xlfn.CONCAT($B47,$C47),BNA_Variations_prix!$E$1:$AJ$200,MATCH(Q$41,BNA_Variations_prix!$E$4:$CA$4,0),FALSE),"0%")),VLOOKUP(_xlfn.CONCAT($B47,$C47),BNA_Variations_prix!$E$1:$AJ$200,MATCH(Q$41,BNA_Variations_prix!$E$4:$CA$4,0),FALSE)))),VLOOKUP(_xlfn.CONCAT($B47,$C47),BNA_Variations_prix!$E$1:$AJ$200,MATCH(Q$41,BNA_Variations_prix!$E$4:$CA$4,0),FALSE))</f>
        <v>▼ -9%</v>
      </c>
      <c r="R47" s="17" t="str">
        <f ca="1">IF(ISNUMBER(VLOOKUP(_xlfn.CONCAT($B47,$C47),BNA_Variations_prix!$E$1:$AJ$200,MATCH(R$41,BNA_Variations_prix!$E$4:$CA$4,0),FALSE)),IF(ROUND(VLOOKUP(_xlfn.CONCAT($B47,$C47),BNA_Variations_prix!$E$1:$AJ$200,MATCH(R$41,BNA_Variations_prix!$E$4:$CA$4,0),FALSE),2)&gt;0,_xlfn.CONCAT($B$3," ",TEXT(VLOOKUP(_xlfn.CONCAT($B47,$C47),BNA_Variations_prix!$E$1:$AJ$200,MATCH(R$41,BNA_Variations_prix!$E$4:$CA$4,0),FALSE),"0%")),IF(ROUND(VLOOKUP(_xlfn.CONCAT($B47,$C47),BNA_Variations_prix!$E$1:$AJ$200,MATCH(R$41,BNA_Variations_prix!$E$4:$CA$4,0),FALSE),2)=0,_xlfn.CONCAT($B$4," ",TEXT(VLOOKUP(_xlfn.CONCAT($B47,$C47),BNA_Variations_prix!$E$1:$AJ$200,MATCH(R$41,BNA_Variations_prix!$E$4:$CA$4,0),FALSE),"0%")),IF(ROUND(VLOOKUP(_xlfn.CONCAT($B47,$C47),BNA_Variations_prix!$E$1:$AJ$200,MATCH(R$41,BNA_Variations_prix!$E$4:$CA$4,0),FALSE),2)&lt;0,_xlfn.CONCAT($B$5," ",TEXT(VLOOKUP(_xlfn.CONCAT($B47,$C47),BNA_Variations_prix!$E$1:$AJ$200,MATCH(R$41,BNA_Variations_prix!$E$4:$CA$4,0),FALSE),"0%")),VLOOKUP(_xlfn.CONCAT($B47,$C47),BNA_Variations_prix!$E$1:$AJ$200,MATCH(R$41,BNA_Variations_prix!$E$4:$CA$4,0),FALSE)))),VLOOKUP(_xlfn.CONCAT($B47,$C47),BNA_Variations_prix!$E$1:$AJ$200,MATCH(R$41,BNA_Variations_prix!$E$4:$CA$4,0),FALSE))</f>
        <v>▲ 24%</v>
      </c>
      <c r="S47" s="17" t="str">
        <f ca="1">IF(ISNUMBER(VLOOKUP(_xlfn.CONCAT($B47,$C47),BNA_Variations_prix!$E$1:$AJ$200,MATCH(S$41,BNA_Variations_prix!$E$4:$CA$4,0),FALSE)),IF(ROUND(VLOOKUP(_xlfn.CONCAT($B47,$C47),BNA_Variations_prix!$E$1:$AJ$200,MATCH(S$41,BNA_Variations_prix!$E$4:$CA$4,0),FALSE),2)&gt;0,_xlfn.CONCAT($B$3," ",TEXT(VLOOKUP(_xlfn.CONCAT($B47,$C47),BNA_Variations_prix!$E$1:$AJ$200,MATCH(S$41,BNA_Variations_prix!$E$4:$CA$4,0),FALSE),"0%")),IF(ROUND(VLOOKUP(_xlfn.CONCAT($B47,$C47),BNA_Variations_prix!$E$1:$AJ$200,MATCH(S$41,BNA_Variations_prix!$E$4:$CA$4,0),FALSE),2)=0,_xlfn.CONCAT($B$4," ",TEXT(VLOOKUP(_xlfn.CONCAT($B47,$C47),BNA_Variations_prix!$E$1:$AJ$200,MATCH(S$41,BNA_Variations_prix!$E$4:$CA$4,0),FALSE),"0%")),IF(ROUND(VLOOKUP(_xlfn.CONCAT($B47,$C47),BNA_Variations_prix!$E$1:$AJ$200,MATCH(S$41,BNA_Variations_prix!$E$4:$CA$4,0),FALSE),2)&lt;0,_xlfn.CONCAT($B$5," ",TEXT(VLOOKUP(_xlfn.CONCAT($B47,$C47),BNA_Variations_prix!$E$1:$AJ$200,MATCH(S$41,BNA_Variations_prix!$E$4:$CA$4,0),FALSE),"0%")),VLOOKUP(_xlfn.CONCAT($B47,$C47),BNA_Variations_prix!$E$1:$AJ$200,MATCH(S$41,BNA_Variations_prix!$E$4:$CA$4,0),FALSE)))),VLOOKUP(_xlfn.CONCAT($B47,$C47),BNA_Variations_prix!$E$1:$AJ$200,MATCH(S$41,BNA_Variations_prix!$E$4:$CA$4,0),FALSE))</f>
        <v>▼ -22%</v>
      </c>
      <c r="T47" s="17" t="str">
        <f ca="1">IF(ISNUMBER(VLOOKUP(_xlfn.CONCAT($B47,$C47),BNA_Variations_prix!$E$1:$AJ$200,MATCH(T$41,BNA_Variations_prix!$E$4:$CA$4,0),FALSE)),IF(ROUND(VLOOKUP(_xlfn.CONCAT($B47,$C47),BNA_Variations_prix!$E$1:$AJ$200,MATCH(T$41,BNA_Variations_prix!$E$4:$CA$4,0),FALSE),2)&gt;0,_xlfn.CONCAT($B$3," ",TEXT(VLOOKUP(_xlfn.CONCAT($B47,$C47),BNA_Variations_prix!$E$1:$AJ$200,MATCH(T$41,BNA_Variations_prix!$E$4:$CA$4,0),FALSE),"0%")),IF(ROUND(VLOOKUP(_xlfn.CONCAT($B47,$C47),BNA_Variations_prix!$E$1:$AJ$200,MATCH(T$41,BNA_Variations_prix!$E$4:$CA$4,0),FALSE),2)=0,_xlfn.CONCAT($B$4," ",TEXT(VLOOKUP(_xlfn.CONCAT($B47,$C47),BNA_Variations_prix!$E$1:$AJ$200,MATCH(T$41,BNA_Variations_prix!$E$4:$CA$4,0),FALSE),"0%")),IF(ROUND(VLOOKUP(_xlfn.CONCAT($B47,$C47),BNA_Variations_prix!$E$1:$AJ$200,MATCH(T$41,BNA_Variations_prix!$E$4:$CA$4,0),FALSE),2)&lt;0,_xlfn.CONCAT($B$5," ",TEXT(VLOOKUP(_xlfn.CONCAT($B47,$C47),BNA_Variations_prix!$E$1:$AJ$200,MATCH(T$41,BNA_Variations_prix!$E$4:$CA$4,0),FALSE),"0%")),VLOOKUP(_xlfn.CONCAT($B47,$C47),BNA_Variations_prix!$E$1:$AJ$200,MATCH(T$41,BNA_Variations_prix!$E$4:$CA$4,0),FALSE)))),VLOOKUP(_xlfn.CONCAT($B47,$C47),BNA_Variations_prix!$E$1:$AJ$200,MATCH(T$41,BNA_Variations_prix!$E$4:$CA$4,0),FALSE))</f>
        <v>▼ -29%</v>
      </c>
      <c r="U47" s="17" t="str">
        <f ca="1">IF(ISNUMBER(VLOOKUP(_xlfn.CONCAT($B47,$C47),BNA_Variations_prix!$E$1:$AJ$200,MATCH(U$41,BNA_Variations_prix!$E$4:$CA$4,0),FALSE)),IF(ROUND(VLOOKUP(_xlfn.CONCAT($B47,$C47),BNA_Variations_prix!$E$1:$AJ$200,MATCH(U$41,BNA_Variations_prix!$E$4:$CA$4,0),FALSE),2)&gt;0,_xlfn.CONCAT($B$3," ",TEXT(VLOOKUP(_xlfn.CONCAT($B47,$C47),BNA_Variations_prix!$E$1:$AJ$200,MATCH(U$41,BNA_Variations_prix!$E$4:$CA$4,0),FALSE),"0%")),IF(ROUND(VLOOKUP(_xlfn.CONCAT($B47,$C47),BNA_Variations_prix!$E$1:$AJ$200,MATCH(U$41,BNA_Variations_prix!$E$4:$CA$4,0),FALSE),2)=0,_xlfn.CONCAT($B$4," ",TEXT(VLOOKUP(_xlfn.CONCAT($B47,$C47),BNA_Variations_prix!$E$1:$AJ$200,MATCH(U$41,BNA_Variations_prix!$E$4:$CA$4,0),FALSE),"0%")),IF(ROUND(VLOOKUP(_xlfn.CONCAT($B47,$C47),BNA_Variations_prix!$E$1:$AJ$200,MATCH(U$41,BNA_Variations_prix!$E$4:$CA$4,0),FALSE),2)&lt;0,_xlfn.CONCAT($B$5," ",TEXT(VLOOKUP(_xlfn.CONCAT($B47,$C47),BNA_Variations_prix!$E$1:$AJ$200,MATCH(U$41,BNA_Variations_prix!$E$4:$CA$4,0),FALSE),"0%")),VLOOKUP(_xlfn.CONCAT($B47,$C47),BNA_Variations_prix!$E$1:$AJ$200,MATCH(U$41,BNA_Variations_prix!$E$4:$CA$4,0),FALSE)))),VLOOKUP(_xlfn.CONCAT($B47,$C47),BNA_Variations_prix!$E$1:$AJ$200,MATCH(U$41,BNA_Variations_prix!$E$4:$CA$4,0),FALSE))</f>
        <v>▲ 33%</v>
      </c>
      <c r="V47" s="17" t="str">
        <f ca="1">IF(ISNUMBER(VLOOKUP(_xlfn.CONCAT($B47,$C47),BNA_Variations_prix!$E$1:$AJ$200,MATCH(V$41,BNA_Variations_prix!$E$4:$CA$4,0),FALSE)),IF(ROUND(VLOOKUP(_xlfn.CONCAT($B47,$C47),BNA_Variations_prix!$E$1:$AJ$200,MATCH(V$41,BNA_Variations_prix!$E$4:$CA$4,0),FALSE),2)&gt;0,_xlfn.CONCAT($B$3," ",TEXT(VLOOKUP(_xlfn.CONCAT($B47,$C47),BNA_Variations_prix!$E$1:$AJ$200,MATCH(V$41,BNA_Variations_prix!$E$4:$CA$4,0),FALSE),"0%")),IF(ROUND(VLOOKUP(_xlfn.CONCAT($B47,$C47),BNA_Variations_prix!$E$1:$AJ$200,MATCH(V$41,BNA_Variations_prix!$E$4:$CA$4,0),FALSE),2)=0,_xlfn.CONCAT($B$4," ",TEXT(VLOOKUP(_xlfn.CONCAT($B47,$C47),BNA_Variations_prix!$E$1:$AJ$200,MATCH(V$41,BNA_Variations_prix!$E$4:$CA$4,0),FALSE),"0%")),IF(ROUND(VLOOKUP(_xlfn.CONCAT($B47,$C47),BNA_Variations_prix!$E$1:$AJ$200,MATCH(V$41,BNA_Variations_prix!$E$4:$CA$4,0),FALSE),2)&lt;0,_xlfn.CONCAT($B$5," ",TEXT(VLOOKUP(_xlfn.CONCAT($B47,$C47),BNA_Variations_prix!$E$1:$AJ$200,MATCH(V$41,BNA_Variations_prix!$E$4:$CA$4,0),FALSE),"0%")),VLOOKUP(_xlfn.CONCAT($B47,$C47),BNA_Variations_prix!$E$1:$AJ$200,MATCH(V$41,BNA_Variations_prix!$E$4:$CA$4,0),FALSE)))),VLOOKUP(_xlfn.CONCAT($B47,$C47),BNA_Variations_prix!$E$1:$AJ$200,MATCH(V$41,BNA_Variations_prix!$E$4:$CA$4,0),FALSE))</f>
        <v>► 0%</v>
      </c>
      <c r="W47" s="17" t="str">
        <f ca="1">IF(ISNUMBER(VLOOKUP(_xlfn.CONCAT($B47,$C47),BNA_Variations_prix!$E$1:$AJ$200,MATCH(W$41,BNA_Variations_prix!$E$4:$CA$4,0),FALSE)),IF(ROUND(VLOOKUP(_xlfn.CONCAT($B47,$C47),BNA_Variations_prix!$E$1:$AJ$200,MATCH(W$41,BNA_Variations_prix!$E$4:$CA$4,0),FALSE),2)&gt;0,_xlfn.CONCAT($B$3," ",TEXT(VLOOKUP(_xlfn.CONCAT($B47,$C47),BNA_Variations_prix!$E$1:$AJ$200,MATCH(W$41,BNA_Variations_prix!$E$4:$CA$4,0),FALSE),"0%")),IF(ROUND(VLOOKUP(_xlfn.CONCAT($B47,$C47),BNA_Variations_prix!$E$1:$AJ$200,MATCH(W$41,BNA_Variations_prix!$E$4:$CA$4,0),FALSE),2)=0,_xlfn.CONCAT($B$4," ",TEXT(VLOOKUP(_xlfn.CONCAT($B47,$C47),BNA_Variations_prix!$E$1:$AJ$200,MATCH(W$41,BNA_Variations_prix!$E$4:$CA$4,0),FALSE),"0%")),IF(ROUND(VLOOKUP(_xlfn.CONCAT($B47,$C47),BNA_Variations_prix!$E$1:$AJ$200,MATCH(W$41,BNA_Variations_prix!$E$4:$CA$4,0),FALSE),2)&lt;0,_xlfn.CONCAT($B$5," ",TEXT(VLOOKUP(_xlfn.CONCAT($B47,$C47),BNA_Variations_prix!$E$1:$AJ$200,MATCH(W$41,BNA_Variations_prix!$E$4:$CA$4,0),FALSE),"0%")),VLOOKUP(_xlfn.CONCAT($B47,$C47),BNA_Variations_prix!$E$1:$AJ$200,MATCH(W$41,BNA_Variations_prix!$E$4:$CA$4,0),FALSE)))),VLOOKUP(_xlfn.CONCAT($B47,$C47),BNA_Variations_prix!$E$1:$AJ$200,MATCH(W$41,BNA_Variations_prix!$E$4:$CA$4,0),FALSE))</f>
        <v>► 0%</v>
      </c>
      <c r="X47" s="17" t="str">
        <f ca="1">IF(ISNUMBER(VLOOKUP(_xlfn.CONCAT($B47,$C47),BNA_Variations_prix!$E$1:$AJ$200,MATCH(X$41,BNA_Variations_prix!$E$4:$CA$4,0),FALSE)),IF(ROUND(VLOOKUP(_xlfn.CONCAT($B47,$C47),BNA_Variations_prix!$E$1:$AJ$200,MATCH(X$41,BNA_Variations_prix!$E$4:$CA$4,0),FALSE),2)&gt;0,_xlfn.CONCAT($B$3," ",TEXT(VLOOKUP(_xlfn.CONCAT($B47,$C47),BNA_Variations_prix!$E$1:$AJ$200,MATCH(X$41,BNA_Variations_prix!$E$4:$CA$4,0),FALSE),"0%")),IF(ROUND(VLOOKUP(_xlfn.CONCAT($B47,$C47),BNA_Variations_prix!$E$1:$AJ$200,MATCH(X$41,BNA_Variations_prix!$E$4:$CA$4,0),FALSE),2)=0,_xlfn.CONCAT($B$4," ",TEXT(VLOOKUP(_xlfn.CONCAT($B47,$C47),BNA_Variations_prix!$E$1:$AJ$200,MATCH(X$41,BNA_Variations_prix!$E$4:$CA$4,0),FALSE),"0%")),IF(ROUND(VLOOKUP(_xlfn.CONCAT($B47,$C47),BNA_Variations_prix!$E$1:$AJ$200,MATCH(X$41,BNA_Variations_prix!$E$4:$CA$4,0),FALSE),2)&lt;0,_xlfn.CONCAT($B$5," ",TEXT(VLOOKUP(_xlfn.CONCAT($B47,$C47),BNA_Variations_prix!$E$1:$AJ$200,MATCH(X$41,BNA_Variations_prix!$E$4:$CA$4,0),FALSE),"0%")),VLOOKUP(_xlfn.CONCAT($B47,$C47),BNA_Variations_prix!$E$1:$AJ$200,MATCH(X$41,BNA_Variations_prix!$E$4:$CA$4,0),FALSE)))),VLOOKUP(_xlfn.CONCAT($B47,$C47),BNA_Variations_prix!$E$1:$AJ$200,MATCH(X$41,BNA_Variations_prix!$E$4:$CA$4,0),FALSE))</f>
        <v>▲ 25%</v>
      </c>
      <c r="Y47" s="17" t="str">
        <f ca="1">IF(ISNUMBER(VLOOKUP(_xlfn.CONCAT($B47,$C47),BNA_Variations_prix!$E$1:$AJ$200,MATCH(Y$41,BNA_Variations_prix!$E$4:$CA$4,0),FALSE)),IF(ROUND(VLOOKUP(_xlfn.CONCAT($B47,$C47),BNA_Variations_prix!$E$1:$AJ$200,MATCH(Y$41,BNA_Variations_prix!$E$4:$CA$4,0),FALSE),2)&gt;0,_xlfn.CONCAT($B$3," ",TEXT(VLOOKUP(_xlfn.CONCAT($B47,$C47),BNA_Variations_prix!$E$1:$AJ$200,MATCH(Y$41,BNA_Variations_prix!$E$4:$CA$4,0),FALSE),"0%")),IF(ROUND(VLOOKUP(_xlfn.CONCAT($B47,$C47),BNA_Variations_prix!$E$1:$AJ$200,MATCH(Y$41,BNA_Variations_prix!$E$4:$CA$4,0),FALSE),2)=0,_xlfn.CONCAT($B$4," ",TEXT(VLOOKUP(_xlfn.CONCAT($B47,$C47),BNA_Variations_prix!$E$1:$AJ$200,MATCH(Y$41,BNA_Variations_prix!$E$4:$CA$4,0),FALSE),"0%")),IF(ROUND(VLOOKUP(_xlfn.CONCAT($B47,$C47),BNA_Variations_prix!$E$1:$AJ$200,MATCH(Y$41,BNA_Variations_prix!$E$4:$CA$4,0),FALSE),2)&lt;0,_xlfn.CONCAT($B$5," ",TEXT(VLOOKUP(_xlfn.CONCAT($B47,$C47),BNA_Variations_prix!$E$1:$AJ$200,MATCH(Y$41,BNA_Variations_prix!$E$4:$CA$4,0),FALSE),"0%")),VLOOKUP(_xlfn.CONCAT($B47,$C47),BNA_Variations_prix!$E$1:$AJ$200,MATCH(Y$41,BNA_Variations_prix!$E$4:$CA$4,0),FALSE)))),VLOOKUP(_xlfn.CONCAT($B47,$C47),BNA_Variations_prix!$E$1:$AJ$200,MATCH(Y$41,BNA_Variations_prix!$E$4:$CA$4,0),FALSE))</f>
        <v>► 0%</v>
      </c>
      <c r="Z47" s="17" t="str">
        <f ca="1">IF(ISNUMBER(VLOOKUP(_xlfn.CONCAT($B47,$C47),BNA_Variations_prix!$E$1:$AJ$200,MATCH(Z$41,BNA_Variations_prix!$E$4:$CA$4,0),FALSE)),IF(ROUND(VLOOKUP(_xlfn.CONCAT($B47,$C47),BNA_Variations_prix!$E$1:$AJ$200,MATCH(Z$41,BNA_Variations_prix!$E$4:$CA$4,0),FALSE),2)&gt;0,_xlfn.CONCAT($B$3," ",TEXT(VLOOKUP(_xlfn.CONCAT($B47,$C47),BNA_Variations_prix!$E$1:$AJ$200,MATCH(Z$41,BNA_Variations_prix!$E$4:$CA$4,0),FALSE),"0%")),IF(ROUND(VLOOKUP(_xlfn.CONCAT($B47,$C47),BNA_Variations_prix!$E$1:$AJ$200,MATCH(Z$41,BNA_Variations_prix!$E$4:$CA$4,0),FALSE),2)=0,_xlfn.CONCAT($B$4," ",TEXT(VLOOKUP(_xlfn.CONCAT($B47,$C47),BNA_Variations_prix!$E$1:$AJ$200,MATCH(Z$41,BNA_Variations_prix!$E$4:$CA$4,0),FALSE),"0%")),IF(ROUND(VLOOKUP(_xlfn.CONCAT($B47,$C47),BNA_Variations_prix!$E$1:$AJ$200,MATCH(Z$41,BNA_Variations_prix!$E$4:$CA$4,0),FALSE),2)&lt;0,_xlfn.CONCAT($B$5," ",TEXT(VLOOKUP(_xlfn.CONCAT($B47,$C47),BNA_Variations_prix!$E$1:$AJ$200,MATCH(Z$41,BNA_Variations_prix!$E$4:$CA$4,0),FALSE),"0%")),VLOOKUP(_xlfn.CONCAT($B47,$C47),BNA_Variations_prix!$E$1:$AJ$200,MATCH(Z$41,BNA_Variations_prix!$E$4:$CA$4,0),FALSE)))),VLOOKUP(_xlfn.CONCAT($B47,$C47),BNA_Variations_prix!$E$1:$AJ$200,MATCH(Z$41,BNA_Variations_prix!$E$4:$CA$4,0),FALSE))</f>
        <v>► 0%</v>
      </c>
      <c r="AA47" s="17" t="str">
        <f ca="1">IF(ISNUMBER(VLOOKUP(_xlfn.CONCAT($B47,$C47),BNA_Variations_prix!$E$1:$AJ$200,MATCH(AA$41,BNA_Variations_prix!$E$4:$CA$4,0),FALSE)),IF(ROUND(VLOOKUP(_xlfn.CONCAT($B47,$C47),BNA_Variations_prix!$E$1:$AJ$200,MATCH(AA$41,BNA_Variations_prix!$E$4:$CA$4,0),FALSE),2)&gt;0,_xlfn.CONCAT($B$3," ",TEXT(VLOOKUP(_xlfn.CONCAT($B47,$C47),BNA_Variations_prix!$E$1:$AJ$200,MATCH(AA$41,BNA_Variations_prix!$E$4:$CA$4,0),FALSE),"0%")),IF(ROUND(VLOOKUP(_xlfn.CONCAT($B47,$C47),BNA_Variations_prix!$E$1:$AJ$200,MATCH(AA$41,BNA_Variations_prix!$E$4:$CA$4,0),FALSE),2)=0,_xlfn.CONCAT($B$4," ",TEXT(VLOOKUP(_xlfn.CONCAT($B47,$C47),BNA_Variations_prix!$E$1:$AJ$200,MATCH(AA$41,BNA_Variations_prix!$E$4:$CA$4,0),FALSE),"0%")),IF(ROUND(VLOOKUP(_xlfn.CONCAT($B47,$C47),BNA_Variations_prix!$E$1:$AJ$200,MATCH(AA$41,BNA_Variations_prix!$E$4:$CA$4,0),FALSE),2)&lt;0,_xlfn.CONCAT($B$5," ",TEXT(VLOOKUP(_xlfn.CONCAT($B47,$C47),BNA_Variations_prix!$E$1:$AJ$200,MATCH(AA$41,BNA_Variations_prix!$E$4:$CA$4,0),FALSE),"0%")),VLOOKUP(_xlfn.CONCAT($B47,$C47),BNA_Variations_prix!$E$1:$AJ$200,MATCH(AA$41,BNA_Variations_prix!$E$4:$CA$4,0),FALSE)))),VLOOKUP(_xlfn.CONCAT($B47,$C47),BNA_Variations_prix!$E$1:$AJ$200,MATCH(AA$41,BNA_Variations_prix!$E$4:$CA$4,0),FALSE))</f>
        <v>▼ -38%</v>
      </c>
      <c r="AB47" s="17" t="str">
        <f ca="1">IF(ISNUMBER(VLOOKUP(_xlfn.CONCAT($B47,$C47),BNA_Variations_prix!$E$1:$AJ$200,MATCH(AB$41,BNA_Variations_prix!$E$4:$CA$4,0),FALSE)),IF(ROUND(VLOOKUP(_xlfn.CONCAT($B47,$C47),BNA_Variations_prix!$E$1:$AJ$200,MATCH(AB$41,BNA_Variations_prix!$E$4:$CA$4,0),FALSE),2)&gt;0,_xlfn.CONCAT($B$3," ",TEXT(VLOOKUP(_xlfn.CONCAT($B47,$C47),BNA_Variations_prix!$E$1:$AJ$200,MATCH(AB$41,BNA_Variations_prix!$E$4:$CA$4,0),FALSE),"0%")),IF(ROUND(VLOOKUP(_xlfn.CONCAT($B47,$C47),BNA_Variations_prix!$E$1:$AJ$200,MATCH(AB$41,BNA_Variations_prix!$E$4:$CA$4,0),FALSE),2)=0,_xlfn.CONCAT($B$4," ",TEXT(VLOOKUP(_xlfn.CONCAT($B47,$C47),BNA_Variations_prix!$E$1:$AJ$200,MATCH(AB$41,BNA_Variations_prix!$E$4:$CA$4,0),FALSE),"0%")),IF(ROUND(VLOOKUP(_xlfn.CONCAT($B47,$C47),BNA_Variations_prix!$E$1:$AJ$200,MATCH(AB$41,BNA_Variations_prix!$E$4:$CA$4,0),FALSE),2)&lt;0,_xlfn.CONCAT($B$5," ",TEXT(VLOOKUP(_xlfn.CONCAT($B47,$C47),BNA_Variations_prix!$E$1:$AJ$200,MATCH(AB$41,BNA_Variations_prix!$E$4:$CA$4,0),FALSE),"0%")),VLOOKUP(_xlfn.CONCAT($B47,$C47),BNA_Variations_prix!$E$1:$AJ$200,MATCH(AB$41,BNA_Variations_prix!$E$4:$CA$4,0),FALSE)))),VLOOKUP(_xlfn.CONCAT($B47,$C47),BNA_Variations_prix!$E$1:$AJ$200,MATCH(AB$41,BNA_Variations_prix!$E$4:$CA$4,0),FALSE))</f>
        <v>▲ 11%</v>
      </c>
      <c r="AC47" s="17" t="str">
        <f ca="1">IF(ISNUMBER(VLOOKUP(_xlfn.CONCAT($B47,$C47),BNA_Variations_prix!$E$1:$AJ$200,MATCH(AC$41,BNA_Variations_prix!$E$4:$CA$4,0),FALSE)),IF(ROUND(VLOOKUP(_xlfn.CONCAT($B47,$C47),BNA_Variations_prix!$E$1:$AJ$200,MATCH(AC$41,BNA_Variations_prix!$E$4:$CA$4,0),FALSE),2)&gt;0,_xlfn.CONCAT($B$3," ",TEXT(VLOOKUP(_xlfn.CONCAT($B47,$C47),BNA_Variations_prix!$E$1:$AJ$200,MATCH(AC$41,BNA_Variations_prix!$E$4:$CA$4,0),FALSE),"0%")),IF(ROUND(VLOOKUP(_xlfn.CONCAT($B47,$C47),BNA_Variations_prix!$E$1:$AJ$200,MATCH(AC$41,BNA_Variations_prix!$E$4:$CA$4,0),FALSE),2)=0,_xlfn.CONCAT($B$4," ",TEXT(VLOOKUP(_xlfn.CONCAT($B47,$C47),BNA_Variations_prix!$E$1:$AJ$200,MATCH(AC$41,BNA_Variations_prix!$E$4:$CA$4,0),FALSE),"0%")),IF(ROUND(VLOOKUP(_xlfn.CONCAT($B47,$C47),BNA_Variations_prix!$E$1:$AJ$200,MATCH(AC$41,BNA_Variations_prix!$E$4:$CA$4,0),FALSE),2)&lt;0,_xlfn.CONCAT($B$5," ",TEXT(VLOOKUP(_xlfn.CONCAT($B47,$C47),BNA_Variations_prix!$E$1:$AJ$200,MATCH(AC$41,BNA_Variations_prix!$E$4:$CA$4,0),FALSE),"0%")),VLOOKUP(_xlfn.CONCAT($B47,$C47),BNA_Variations_prix!$E$1:$AJ$200,MATCH(AC$41,BNA_Variations_prix!$E$4:$CA$4,0),FALSE)))),VLOOKUP(_xlfn.CONCAT($B47,$C47),BNA_Variations_prix!$E$1:$AJ$200,MATCH(AC$41,BNA_Variations_prix!$E$4:$CA$4,0),FALSE))</f>
        <v>► 0%</v>
      </c>
      <c r="AD47" s="17" t="str">
        <f ca="1">IF(ISNUMBER(VLOOKUP(_xlfn.CONCAT($B47,$C47),BNA_Variations_prix!$E$1:$AJ$200,MATCH(AD$41,BNA_Variations_prix!$E$4:$CA$4,0),FALSE)),IF(ROUND(VLOOKUP(_xlfn.CONCAT($B47,$C47),BNA_Variations_prix!$E$1:$AJ$200,MATCH(AD$41,BNA_Variations_prix!$E$4:$CA$4,0),FALSE),2)&gt;0,_xlfn.CONCAT($B$3," ",TEXT(VLOOKUP(_xlfn.CONCAT($B47,$C47),BNA_Variations_prix!$E$1:$AJ$200,MATCH(AD$41,BNA_Variations_prix!$E$4:$CA$4,0),FALSE),"0%")),IF(ROUND(VLOOKUP(_xlfn.CONCAT($B47,$C47),BNA_Variations_prix!$E$1:$AJ$200,MATCH(AD$41,BNA_Variations_prix!$E$4:$CA$4,0),FALSE),2)=0,_xlfn.CONCAT($B$4," ",TEXT(VLOOKUP(_xlfn.CONCAT($B47,$C47),BNA_Variations_prix!$E$1:$AJ$200,MATCH(AD$41,BNA_Variations_prix!$E$4:$CA$4,0),FALSE),"0%")),IF(ROUND(VLOOKUP(_xlfn.CONCAT($B47,$C47),BNA_Variations_prix!$E$1:$AJ$200,MATCH(AD$41,BNA_Variations_prix!$E$4:$CA$4,0),FALSE),2)&lt;0,_xlfn.CONCAT($B$5," ",TEXT(VLOOKUP(_xlfn.CONCAT($B47,$C47),BNA_Variations_prix!$E$1:$AJ$200,MATCH(AD$41,BNA_Variations_prix!$E$4:$CA$4,0),FALSE),"0%")),VLOOKUP(_xlfn.CONCAT($B47,$C47),BNA_Variations_prix!$E$1:$AJ$200,MATCH(AD$41,BNA_Variations_prix!$E$4:$CA$4,0),FALSE)))),VLOOKUP(_xlfn.CONCAT($B47,$C47),BNA_Variations_prix!$E$1:$AJ$200,MATCH(AD$41,BNA_Variations_prix!$E$4:$CA$4,0),FALSE))</f>
        <v>► 0%</v>
      </c>
      <c r="AE47" s="17" t="str">
        <f ca="1">IF(ISNUMBER(VLOOKUP(_xlfn.CONCAT($B47,$C47),BNA_Variations_prix!$E$1:$AJ$200,MATCH(AE$41,BNA_Variations_prix!$E$4:$CA$4,0),FALSE)),IF(ROUND(VLOOKUP(_xlfn.CONCAT($B47,$C47),BNA_Variations_prix!$E$1:$AJ$200,MATCH(AE$41,BNA_Variations_prix!$E$4:$CA$4,0),FALSE),2)&gt;0,_xlfn.CONCAT($B$3," ",TEXT(VLOOKUP(_xlfn.CONCAT($B47,$C47),BNA_Variations_prix!$E$1:$AJ$200,MATCH(AE$41,BNA_Variations_prix!$E$4:$CA$4,0),FALSE),"0%")),IF(ROUND(VLOOKUP(_xlfn.CONCAT($B47,$C47),BNA_Variations_prix!$E$1:$AJ$200,MATCH(AE$41,BNA_Variations_prix!$E$4:$CA$4,0),FALSE),2)=0,_xlfn.CONCAT($B$4," ",TEXT(VLOOKUP(_xlfn.CONCAT($B47,$C47),BNA_Variations_prix!$E$1:$AJ$200,MATCH(AE$41,BNA_Variations_prix!$E$4:$CA$4,0),FALSE),"0%")),IF(ROUND(VLOOKUP(_xlfn.CONCAT($B47,$C47),BNA_Variations_prix!$E$1:$AJ$200,MATCH(AE$41,BNA_Variations_prix!$E$4:$CA$4,0),FALSE),2)&lt;0,_xlfn.CONCAT($B$5," ",TEXT(VLOOKUP(_xlfn.CONCAT($B47,$C47),BNA_Variations_prix!$E$1:$AJ$200,MATCH(AE$41,BNA_Variations_prix!$E$4:$CA$4,0),FALSE),"0%")),VLOOKUP(_xlfn.CONCAT($B47,$C47),BNA_Variations_prix!$E$1:$AJ$200,MATCH(AE$41,BNA_Variations_prix!$E$4:$CA$4,0),FALSE)))),VLOOKUP(_xlfn.CONCAT($B47,$C47),BNA_Variations_prix!$E$1:$AJ$200,MATCH(AE$41,BNA_Variations_prix!$E$4:$CA$4,0),FALSE))</f>
        <v>▼ -8%</v>
      </c>
      <c r="AF47" s="17" t="str">
        <f ca="1">IF(ISNUMBER(VLOOKUP(_xlfn.CONCAT($B47,$C47),BNA_Variations_prix!$E$1:$AJ$200,MATCH(AF$41,BNA_Variations_prix!$E$4:$CA$4,0),FALSE)),IF(ROUND(VLOOKUP(_xlfn.CONCAT($B47,$C47),BNA_Variations_prix!$E$1:$AJ$200,MATCH(AF$41,BNA_Variations_prix!$E$4:$CA$4,0),FALSE),2)&gt;0,_xlfn.CONCAT($B$3," ",TEXT(VLOOKUP(_xlfn.CONCAT($B47,$C47),BNA_Variations_prix!$E$1:$AJ$200,MATCH(AF$41,BNA_Variations_prix!$E$4:$CA$4,0),FALSE),"0%")),IF(ROUND(VLOOKUP(_xlfn.CONCAT($B47,$C47),BNA_Variations_prix!$E$1:$AJ$200,MATCH(AF$41,BNA_Variations_prix!$E$4:$CA$4,0),FALSE),2)=0,_xlfn.CONCAT($B$4," ",TEXT(VLOOKUP(_xlfn.CONCAT($B47,$C47),BNA_Variations_prix!$E$1:$AJ$200,MATCH(AF$41,BNA_Variations_prix!$E$4:$CA$4,0),FALSE),"0%")),IF(ROUND(VLOOKUP(_xlfn.CONCAT($B47,$C47),BNA_Variations_prix!$E$1:$AJ$200,MATCH(AF$41,BNA_Variations_prix!$E$4:$CA$4,0),FALSE),2)&lt;0,_xlfn.CONCAT($B$5," ",TEXT(VLOOKUP(_xlfn.CONCAT($B47,$C47),BNA_Variations_prix!$E$1:$AJ$200,MATCH(AF$41,BNA_Variations_prix!$E$4:$CA$4,0),FALSE),"0%")),VLOOKUP(_xlfn.CONCAT($B47,$C47),BNA_Variations_prix!$E$1:$AJ$200,MATCH(AF$41,BNA_Variations_prix!$E$4:$CA$4,0),FALSE)))),VLOOKUP(_xlfn.CONCAT($B47,$C47),BNA_Variations_prix!$E$1:$AJ$200,MATCH(AF$41,BNA_Variations_prix!$E$4:$CA$4,0),FALSE))</f>
        <v>▼ -8%</v>
      </c>
      <c r="AG47" s="17" t="str">
        <f ca="1">IF(ISNUMBER(VLOOKUP(_xlfn.CONCAT($B47,$C47),BNA_Variations_prix!$E$1:$AJ$200,MATCH(AG$41,BNA_Variations_prix!$E$4:$CA$4,0),FALSE)),IF(ROUND(VLOOKUP(_xlfn.CONCAT($B47,$C47),BNA_Variations_prix!$E$1:$AJ$200,MATCH(AG$41,BNA_Variations_prix!$E$4:$CA$4,0),FALSE),2)&gt;0,_xlfn.CONCAT($B$3," ",TEXT(VLOOKUP(_xlfn.CONCAT($B47,$C47),BNA_Variations_prix!$E$1:$AJ$200,MATCH(AG$41,BNA_Variations_prix!$E$4:$CA$4,0),FALSE),"0%")),IF(ROUND(VLOOKUP(_xlfn.CONCAT($B47,$C47),BNA_Variations_prix!$E$1:$AJ$200,MATCH(AG$41,BNA_Variations_prix!$E$4:$CA$4,0),FALSE),2)=0,_xlfn.CONCAT($B$4," ",TEXT(VLOOKUP(_xlfn.CONCAT($B47,$C47),BNA_Variations_prix!$E$1:$AJ$200,MATCH(AG$41,BNA_Variations_prix!$E$4:$CA$4,0),FALSE),"0%")),IF(ROUND(VLOOKUP(_xlfn.CONCAT($B47,$C47),BNA_Variations_prix!$E$1:$AJ$200,MATCH(AG$41,BNA_Variations_prix!$E$4:$CA$4,0),FALSE),2)&lt;0,_xlfn.CONCAT($B$5," ",TEXT(VLOOKUP(_xlfn.CONCAT($B47,$C47),BNA_Variations_prix!$E$1:$AJ$200,MATCH(AG$41,BNA_Variations_prix!$E$4:$CA$4,0),FALSE),"0%")),VLOOKUP(_xlfn.CONCAT($B47,$C47),BNA_Variations_prix!$E$1:$AJ$200,MATCH(AG$41,BNA_Variations_prix!$E$4:$CA$4,0),FALSE)))),VLOOKUP(_xlfn.CONCAT($B47,$C47),BNA_Variations_prix!$E$1:$AJ$200,MATCH(AG$41,BNA_Variations_prix!$E$4:$CA$4,0),FALSE))</f>
        <v>► 0%</v>
      </c>
    </row>
    <row r="48" spans="2:33" x14ac:dyDescent="0.35">
      <c r="B48" t="s">
        <v>79</v>
      </c>
      <c r="C48" s="12">
        <f>$B$2</f>
        <v>45139</v>
      </c>
      <c r="D48" t="s">
        <v>78</v>
      </c>
      <c r="E48" s="17" t="str">
        <f ca="1">IF(ISNUMBER(VLOOKUP(_xlfn.CONCAT($B48,$C48),BNA_Variations_prix!$E$1:$AJ$200,MATCH(E$41,BNA_Variations_prix!$E$4:$CA$4,0),FALSE)),IF(ROUND(VLOOKUP(_xlfn.CONCAT($B48,$C48),BNA_Variations_prix!$E$1:$AJ$200,MATCH(E$41,BNA_Variations_prix!$E$4:$CA$4,0),FALSE),2)&gt;0,_xlfn.CONCAT($B$3," ",TEXT(VLOOKUP(_xlfn.CONCAT($B48,$C48),BNA_Variations_prix!$E$1:$AJ$200,MATCH(E$41,BNA_Variations_prix!$E$4:$CA$4,0),FALSE),"0%")),IF(ROUND(VLOOKUP(_xlfn.CONCAT($B48,$C48),BNA_Variations_prix!$E$1:$AJ$200,MATCH(E$41,BNA_Variations_prix!$E$4:$CA$4,0),FALSE),2)=0,_xlfn.CONCAT($B$4," ",TEXT(VLOOKUP(_xlfn.CONCAT($B48,$C48),BNA_Variations_prix!$E$1:$AJ$200,MATCH(E$41,BNA_Variations_prix!$E$4:$CA$4,0),FALSE),"0%")),IF(ROUND(VLOOKUP(_xlfn.CONCAT($B48,$C48),BNA_Variations_prix!$E$1:$AJ$200,MATCH(E$41,BNA_Variations_prix!$E$4:$CA$4,0),FALSE),2)&lt;0,_xlfn.CONCAT($B$5," ",TEXT(VLOOKUP(_xlfn.CONCAT($B48,$C48),BNA_Variations_prix!$E$1:$AJ$200,MATCH(E$41,BNA_Variations_prix!$E$4:$CA$4,0),FALSE),"0%")),VLOOKUP(_xlfn.CONCAT($B48,$C48),BNA_Variations_prix!$E$1:$AJ$200,MATCH(E$41,BNA_Variations_prix!$E$4:$CA$4,0),FALSE)))),VLOOKUP(_xlfn.CONCAT($B48,$C48),BNA_Variations_prix!$E$1:$AJ$200,MATCH(E$41,BNA_Variations_prix!$E$4:$CA$4,0),FALSE))</f>
        <v>▲ 25%</v>
      </c>
      <c r="F48" s="17" t="str">
        <f ca="1">IF(ISNUMBER(VLOOKUP(_xlfn.CONCAT($B48,$C48),BNA_Variations_prix!$E$1:$AJ$200,MATCH(F$41,BNA_Variations_prix!$E$4:$CA$4,0),FALSE)),IF(ROUND(VLOOKUP(_xlfn.CONCAT($B48,$C48),BNA_Variations_prix!$E$1:$AJ$200,MATCH(F$41,BNA_Variations_prix!$E$4:$CA$4,0),FALSE),2)&gt;0,_xlfn.CONCAT($B$3," ",TEXT(VLOOKUP(_xlfn.CONCAT($B48,$C48),BNA_Variations_prix!$E$1:$AJ$200,MATCH(F$41,BNA_Variations_prix!$E$4:$CA$4,0),FALSE),"0%")),IF(ROUND(VLOOKUP(_xlfn.CONCAT($B48,$C48),BNA_Variations_prix!$E$1:$AJ$200,MATCH(F$41,BNA_Variations_prix!$E$4:$CA$4,0),FALSE),2)=0,_xlfn.CONCAT($B$4," ",TEXT(VLOOKUP(_xlfn.CONCAT($B48,$C48),BNA_Variations_prix!$E$1:$AJ$200,MATCH(F$41,BNA_Variations_prix!$E$4:$CA$4,0),FALSE),"0%")),IF(ROUND(VLOOKUP(_xlfn.CONCAT($B48,$C48),BNA_Variations_prix!$E$1:$AJ$200,MATCH(F$41,BNA_Variations_prix!$E$4:$CA$4,0),FALSE),2)&lt;0,_xlfn.CONCAT($B$5," ",TEXT(VLOOKUP(_xlfn.CONCAT($B48,$C48),BNA_Variations_prix!$E$1:$AJ$200,MATCH(F$41,BNA_Variations_prix!$E$4:$CA$4,0),FALSE),"0%")),VLOOKUP(_xlfn.CONCAT($B48,$C48),BNA_Variations_prix!$E$1:$AJ$200,MATCH(F$41,BNA_Variations_prix!$E$4:$CA$4,0),FALSE)))),VLOOKUP(_xlfn.CONCAT($B48,$C48),BNA_Variations_prix!$E$1:$AJ$200,MATCH(F$41,BNA_Variations_prix!$E$4:$CA$4,0),FALSE))</f>
        <v>▲ 4%</v>
      </c>
      <c r="G48" s="17" t="str">
        <f ca="1">IF(ISNUMBER(VLOOKUP(_xlfn.CONCAT($B48,$C48),BNA_Variations_prix!$E$1:$AJ$200,MATCH(G$41,BNA_Variations_prix!$E$4:$CA$4,0),FALSE)),IF(ROUND(VLOOKUP(_xlfn.CONCAT($B48,$C48),BNA_Variations_prix!$E$1:$AJ$200,MATCH(G$41,BNA_Variations_prix!$E$4:$CA$4,0),FALSE),2)&gt;0,_xlfn.CONCAT($B$3," ",TEXT(VLOOKUP(_xlfn.CONCAT($B48,$C48),BNA_Variations_prix!$E$1:$AJ$200,MATCH(G$41,BNA_Variations_prix!$E$4:$CA$4,0),FALSE),"0%")),IF(ROUND(VLOOKUP(_xlfn.CONCAT($B48,$C48),BNA_Variations_prix!$E$1:$AJ$200,MATCH(G$41,BNA_Variations_prix!$E$4:$CA$4,0),FALSE),2)=0,_xlfn.CONCAT($B$4," ",TEXT(VLOOKUP(_xlfn.CONCAT($B48,$C48),BNA_Variations_prix!$E$1:$AJ$200,MATCH(G$41,BNA_Variations_prix!$E$4:$CA$4,0),FALSE),"0%")),IF(ROUND(VLOOKUP(_xlfn.CONCAT($B48,$C48),BNA_Variations_prix!$E$1:$AJ$200,MATCH(G$41,BNA_Variations_prix!$E$4:$CA$4,0),FALSE),2)&lt;0,_xlfn.CONCAT($B$5," ",TEXT(VLOOKUP(_xlfn.CONCAT($B48,$C48),BNA_Variations_prix!$E$1:$AJ$200,MATCH(G$41,BNA_Variations_prix!$E$4:$CA$4,0),FALSE),"0%")),VLOOKUP(_xlfn.CONCAT($B48,$C48),BNA_Variations_prix!$E$1:$AJ$200,MATCH(G$41,BNA_Variations_prix!$E$4:$CA$4,0),FALSE)))),VLOOKUP(_xlfn.CONCAT($B48,$C48),BNA_Variations_prix!$E$1:$AJ$200,MATCH(G$41,BNA_Variations_prix!$E$4:$CA$4,0),FALSE))</f>
        <v>-</v>
      </c>
      <c r="H48" s="17" t="str">
        <f ca="1">IF(ISNUMBER(VLOOKUP(_xlfn.CONCAT($B48,$C48),BNA_Variations_prix!$E$1:$AJ$200,MATCH(H$41,BNA_Variations_prix!$E$4:$CA$4,0),FALSE)),IF(ROUND(VLOOKUP(_xlfn.CONCAT($B48,$C48),BNA_Variations_prix!$E$1:$AJ$200,MATCH(H$41,BNA_Variations_prix!$E$4:$CA$4,0),FALSE),2)&gt;0,_xlfn.CONCAT($B$3," ",TEXT(VLOOKUP(_xlfn.CONCAT($B48,$C48),BNA_Variations_prix!$E$1:$AJ$200,MATCH(H$41,BNA_Variations_prix!$E$4:$CA$4,0),FALSE),"0%")),IF(ROUND(VLOOKUP(_xlfn.CONCAT($B48,$C48),BNA_Variations_prix!$E$1:$AJ$200,MATCH(H$41,BNA_Variations_prix!$E$4:$CA$4,0),FALSE),2)=0,_xlfn.CONCAT($B$4," ",TEXT(VLOOKUP(_xlfn.CONCAT($B48,$C48),BNA_Variations_prix!$E$1:$AJ$200,MATCH(H$41,BNA_Variations_prix!$E$4:$CA$4,0),FALSE),"0%")),IF(ROUND(VLOOKUP(_xlfn.CONCAT($B48,$C48),BNA_Variations_prix!$E$1:$AJ$200,MATCH(H$41,BNA_Variations_prix!$E$4:$CA$4,0),FALSE),2)&lt;0,_xlfn.CONCAT($B$5," ",TEXT(VLOOKUP(_xlfn.CONCAT($B48,$C48),BNA_Variations_prix!$E$1:$AJ$200,MATCH(H$41,BNA_Variations_prix!$E$4:$CA$4,0),FALSE),"0%")),VLOOKUP(_xlfn.CONCAT($B48,$C48),BNA_Variations_prix!$E$1:$AJ$200,MATCH(H$41,BNA_Variations_prix!$E$4:$CA$4,0),FALSE)))),VLOOKUP(_xlfn.CONCAT($B48,$C48),BNA_Variations_prix!$E$1:$AJ$200,MATCH(H$41,BNA_Variations_prix!$E$4:$CA$4,0),FALSE))</f>
        <v>▼ -5%</v>
      </c>
      <c r="I48" s="17" t="str">
        <f ca="1">IF(ISNUMBER(VLOOKUP(_xlfn.CONCAT($B48,$C48),BNA_Variations_prix!$E$1:$AJ$200,MATCH(I$41,BNA_Variations_prix!$E$4:$CA$4,0),FALSE)),IF(ROUND(VLOOKUP(_xlfn.CONCAT($B48,$C48),BNA_Variations_prix!$E$1:$AJ$200,MATCH(I$41,BNA_Variations_prix!$E$4:$CA$4,0),FALSE),2)&gt;0,_xlfn.CONCAT($B$3," ",TEXT(VLOOKUP(_xlfn.CONCAT($B48,$C48),BNA_Variations_prix!$E$1:$AJ$200,MATCH(I$41,BNA_Variations_prix!$E$4:$CA$4,0),FALSE),"0%")),IF(ROUND(VLOOKUP(_xlfn.CONCAT($B48,$C48),BNA_Variations_prix!$E$1:$AJ$200,MATCH(I$41,BNA_Variations_prix!$E$4:$CA$4,0),FALSE),2)=0,_xlfn.CONCAT($B$4," ",TEXT(VLOOKUP(_xlfn.CONCAT($B48,$C48),BNA_Variations_prix!$E$1:$AJ$200,MATCH(I$41,BNA_Variations_prix!$E$4:$CA$4,0),FALSE),"0%")),IF(ROUND(VLOOKUP(_xlfn.CONCAT($B48,$C48),BNA_Variations_prix!$E$1:$AJ$200,MATCH(I$41,BNA_Variations_prix!$E$4:$CA$4,0),FALSE),2)&lt;0,_xlfn.CONCAT($B$5," ",TEXT(VLOOKUP(_xlfn.CONCAT($B48,$C48),BNA_Variations_prix!$E$1:$AJ$200,MATCH(I$41,BNA_Variations_prix!$E$4:$CA$4,0),FALSE),"0%")),VLOOKUP(_xlfn.CONCAT($B48,$C48),BNA_Variations_prix!$E$1:$AJ$200,MATCH(I$41,BNA_Variations_prix!$E$4:$CA$4,0),FALSE)))),VLOOKUP(_xlfn.CONCAT($B48,$C48),BNA_Variations_prix!$E$1:$AJ$200,MATCH(I$41,BNA_Variations_prix!$E$4:$CA$4,0),FALSE))</f>
        <v>► 0%</v>
      </c>
      <c r="J48" s="17" t="str">
        <f ca="1">IF(ISNUMBER(VLOOKUP(_xlfn.CONCAT($B48,$C48),BNA_Variations_prix!$E$1:$AJ$200,MATCH(J$41,BNA_Variations_prix!$E$4:$CA$4,0),FALSE)),IF(ROUND(VLOOKUP(_xlfn.CONCAT($B48,$C48),BNA_Variations_prix!$E$1:$AJ$200,MATCH(J$41,BNA_Variations_prix!$E$4:$CA$4,0),FALSE),2)&gt;0,_xlfn.CONCAT($B$3," ",TEXT(VLOOKUP(_xlfn.CONCAT($B48,$C48),BNA_Variations_prix!$E$1:$AJ$200,MATCH(J$41,BNA_Variations_prix!$E$4:$CA$4,0),FALSE),"0%")),IF(ROUND(VLOOKUP(_xlfn.CONCAT($B48,$C48),BNA_Variations_prix!$E$1:$AJ$200,MATCH(J$41,BNA_Variations_prix!$E$4:$CA$4,0),FALSE),2)=0,_xlfn.CONCAT($B$4," ",TEXT(VLOOKUP(_xlfn.CONCAT($B48,$C48),BNA_Variations_prix!$E$1:$AJ$200,MATCH(J$41,BNA_Variations_prix!$E$4:$CA$4,0),FALSE),"0%")),IF(ROUND(VLOOKUP(_xlfn.CONCAT($B48,$C48),BNA_Variations_prix!$E$1:$AJ$200,MATCH(J$41,BNA_Variations_prix!$E$4:$CA$4,0),FALSE),2)&lt;0,_xlfn.CONCAT($B$5," ",TEXT(VLOOKUP(_xlfn.CONCAT($B48,$C48),BNA_Variations_prix!$E$1:$AJ$200,MATCH(J$41,BNA_Variations_prix!$E$4:$CA$4,0),FALSE),"0%")),VLOOKUP(_xlfn.CONCAT($B48,$C48),BNA_Variations_prix!$E$1:$AJ$200,MATCH(J$41,BNA_Variations_prix!$E$4:$CA$4,0),FALSE)))),VLOOKUP(_xlfn.CONCAT($B48,$C48),BNA_Variations_prix!$E$1:$AJ$200,MATCH(J$41,BNA_Variations_prix!$E$4:$CA$4,0),FALSE))</f>
        <v>▼ -23%</v>
      </c>
      <c r="K48" s="17" t="str">
        <f ca="1">IF(ISNUMBER(VLOOKUP(_xlfn.CONCAT($B48,$C48),BNA_Variations_prix!$E$1:$AJ$200,MATCH(K$41,BNA_Variations_prix!$E$4:$CA$4,0),FALSE)),IF(ROUND(VLOOKUP(_xlfn.CONCAT($B48,$C48),BNA_Variations_prix!$E$1:$AJ$200,MATCH(K$41,BNA_Variations_prix!$E$4:$CA$4,0),FALSE),2)&gt;0,_xlfn.CONCAT($B$3," ",TEXT(VLOOKUP(_xlfn.CONCAT($B48,$C48),BNA_Variations_prix!$E$1:$AJ$200,MATCH(K$41,BNA_Variations_prix!$E$4:$CA$4,0),FALSE),"0%")),IF(ROUND(VLOOKUP(_xlfn.CONCAT($B48,$C48),BNA_Variations_prix!$E$1:$AJ$200,MATCH(K$41,BNA_Variations_prix!$E$4:$CA$4,0),FALSE),2)=0,_xlfn.CONCAT($B$4," ",TEXT(VLOOKUP(_xlfn.CONCAT($B48,$C48),BNA_Variations_prix!$E$1:$AJ$200,MATCH(K$41,BNA_Variations_prix!$E$4:$CA$4,0),FALSE),"0%")),IF(ROUND(VLOOKUP(_xlfn.CONCAT($B48,$C48),BNA_Variations_prix!$E$1:$AJ$200,MATCH(K$41,BNA_Variations_prix!$E$4:$CA$4,0),FALSE),2)&lt;0,_xlfn.CONCAT($B$5," ",TEXT(VLOOKUP(_xlfn.CONCAT($B48,$C48),BNA_Variations_prix!$E$1:$AJ$200,MATCH(K$41,BNA_Variations_prix!$E$4:$CA$4,0),FALSE),"0%")),VLOOKUP(_xlfn.CONCAT($B48,$C48),BNA_Variations_prix!$E$1:$AJ$200,MATCH(K$41,BNA_Variations_prix!$E$4:$CA$4,0),FALSE)))),VLOOKUP(_xlfn.CONCAT($B48,$C48),BNA_Variations_prix!$E$1:$AJ$200,MATCH(K$41,BNA_Variations_prix!$E$4:$CA$4,0),FALSE))</f>
        <v>-</v>
      </c>
      <c r="L48" s="17" t="str">
        <f ca="1">IF(ISNUMBER(VLOOKUP(_xlfn.CONCAT($B48,$C48),BNA_Variations_prix!$E$1:$AJ$200,MATCH(L$41,BNA_Variations_prix!$E$4:$CA$4,0),FALSE)),IF(ROUND(VLOOKUP(_xlfn.CONCAT($B48,$C48),BNA_Variations_prix!$E$1:$AJ$200,MATCH(L$41,BNA_Variations_prix!$E$4:$CA$4,0),FALSE),2)&gt;0,_xlfn.CONCAT($B$3," ",TEXT(VLOOKUP(_xlfn.CONCAT($B48,$C48),BNA_Variations_prix!$E$1:$AJ$200,MATCH(L$41,BNA_Variations_prix!$E$4:$CA$4,0),FALSE),"0%")),IF(ROUND(VLOOKUP(_xlfn.CONCAT($B48,$C48),BNA_Variations_prix!$E$1:$AJ$200,MATCH(L$41,BNA_Variations_prix!$E$4:$CA$4,0),FALSE),2)=0,_xlfn.CONCAT($B$4," ",TEXT(VLOOKUP(_xlfn.CONCAT($B48,$C48),BNA_Variations_prix!$E$1:$AJ$200,MATCH(L$41,BNA_Variations_prix!$E$4:$CA$4,0),FALSE),"0%")),IF(ROUND(VLOOKUP(_xlfn.CONCAT($B48,$C48),BNA_Variations_prix!$E$1:$AJ$200,MATCH(L$41,BNA_Variations_prix!$E$4:$CA$4,0),FALSE),2)&lt;0,_xlfn.CONCAT($B$5," ",TEXT(VLOOKUP(_xlfn.CONCAT($B48,$C48),BNA_Variations_prix!$E$1:$AJ$200,MATCH(L$41,BNA_Variations_prix!$E$4:$CA$4,0),FALSE),"0%")),VLOOKUP(_xlfn.CONCAT($B48,$C48),BNA_Variations_prix!$E$1:$AJ$200,MATCH(L$41,BNA_Variations_prix!$E$4:$CA$4,0),FALSE)))),VLOOKUP(_xlfn.CONCAT($B48,$C48),BNA_Variations_prix!$E$1:$AJ$200,MATCH(L$41,BNA_Variations_prix!$E$4:$CA$4,0),FALSE))</f>
        <v>-</v>
      </c>
      <c r="M48" s="17" t="str">
        <f ca="1">IF(ISNUMBER(VLOOKUP(_xlfn.CONCAT($B48,$C48),BNA_Variations_prix!$E$1:$AJ$200,MATCH(M$41,BNA_Variations_prix!$E$4:$CA$4,0),FALSE)),IF(ROUND(VLOOKUP(_xlfn.CONCAT($B48,$C48),BNA_Variations_prix!$E$1:$AJ$200,MATCH(M$41,BNA_Variations_prix!$E$4:$CA$4,0),FALSE),2)&gt;0,_xlfn.CONCAT($B$3," ",TEXT(VLOOKUP(_xlfn.CONCAT($B48,$C48),BNA_Variations_prix!$E$1:$AJ$200,MATCH(M$41,BNA_Variations_prix!$E$4:$CA$4,0),FALSE),"0%")),IF(ROUND(VLOOKUP(_xlfn.CONCAT($B48,$C48),BNA_Variations_prix!$E$1:$AJ$200,MATCH(M$41,BNA_Variations_prix!$E$4:$CA$4,0),FALSE),2)=0,_xlfn.CONCAT($B$4," ",TEXT(VLOOKUP(_xlfn.CONCAT($B48,$C48),BNA_Variations_prix!$E$1:$AJ$200,MATCH(M$41,BNA_Variations_prix!$E$4:$CA$4,0),FALSE),"0%")),IF(ROUND(VLOOKUP(_xlfn.CONCAT($B48,$C48),BNA_Variations_prix!$E$1:$AJ$200,MATCH(M$41,BNA_Variations_prix!$E$4:$CA$4,0),FALSE),2)&lt;0,_xlfn.CONCAT($B$5," ",TEXT(VLOOKUP(_xlfn.CONCAT($B48,$C48),BNA_Variations_prix!$E$1:$AJ$200,MATCH(M$41,BNA_Variations_prix!$E$4:$CA$4,0),FALSE),"0%")),VLOOKUP(_xlfn.CONCAT($B48,$C48),BNA_Variations_prix!$E$1:$AJ$200,MATCH(M$41,BNA_Variations_prix!$E$4:$CA$4,0),FALSE)))),VLOOKUP(_xlfn.CONCAT($B48,$C48),BNA_Variations_prix!$E$1:$AJ$200,MATCH(M$41,BNA_Variations_prix!$E$4:$CA$4,0),FALSE))</f>
        <v>▲ 25%</v>
      </c>
      <c r="N48" s="17" t="str">
        <f ca="1">IF(ISNUMBER(VLOOKUP(_xlfn.CONCAT($B48,$C48),BNA_Variations_prix!$E$1:$AJ$200,MATCH(N$41,BNA_Variations_prix!$E$4:$CA$4,0),FALSE)),IF(ROUND(VLOOKUP(_xlfn.CONCAT($B48,$C48),BNA_Variations_prix!$E$1:$AJ$200,MATCH(N$41,BNA_Variations_prix!$E$4:$CA$4,0),FALSE),2)&gt;0,_xlfn.CONCAT($B$3," ",TEXT(VLOOKUP(_xlfn.CONCAT($B48,$C48),BNA_Variations_prix!$E$1:$AJ$200,MATCH(N$41,BNA_Variations_prix!$E$4:$CA$4,0),FALSE),"0%")),IF(ROUND(VLOOKUP(_xlfn.CONCAT($B48,$C48),BNA_Variations_prix!$E$1:$AJ$200,MATCH(N$41,BNA_Variations_prix!$E$4:$CA$4,0),FALSE),2)=0,_xlfn.CONCAT($B$4," ",TEXT(VLOOKUP(_xlfn.CONCAT($B48,$C48),BNA_Variations_prix!$E$1:$AJ$200,MATCH(N$41,BNA_Variations_prix!$E$4:$CA$4,0),FALSE),"0%")),IF(ROUND(VLOOKUP(_xlfn.CONCAT($B48,$C48),BNA_Variations_prix!$E$1:$AJ$200,MATCH(N$41,BNA_Variations_prix!$E$4:$CA$4,0),FALSE),2)&lt;0,_xlfn.CONCAT($B$5," ",TEXT(VLOOKUP(_xlfn.CONCAT($B48,$C48),BNA_Variations_prix!$E$1:$AJ$200,MATCH(N$41,BNA_Variations_prix!$E$4:$CA$4,0),FALSE),"0%")),VLOOKUP(_xlfn.CONCAT($B48,$C48),BNA_Variations_prix!$E$1:$AJ$200,MATCH(N$41,BNA_Variations_prix!$E$4:$CA$4,0),FALSE)))),VLOOKUP(_xlfn.CONCAT($B48,$C48),BNA_Variations_prix!$E$1:$AJ$200,MATCH(N$41,BNA_Variations_prix!$E$4:$CA$4,0),FALSE))</f>
        <v>-</v>
      </c>
      <c r="O48" s="17" t="str">
        <f ca="1">IF(ISNUMBER(VLOOKUP(_xlfn.CONCAT($B48,$C48),BNA_Variations_prix!$E$1:$AJ$200,MATCH(O$41,BNA_Variations_prix!$E$4:$CA$4,0),FALSE)),IF(ROUND(VLOOKUP(_xlfn.CONCAT($B48,$C48),BNA_Variations_prix!$E$1:$AJ$200,MATCH(O$41,BNA_Variations_prix!$E$4:$CA$4,0),FALSE),2)&gt;0,_xlfn.CONCAT($B$3," ",TEXT(VLOOKUP(_xlfn.CONCAT($B48,$C48),BNA_Variations_prix!$E$1:$AJ$200,MATCH(O$41,BNA_Variations_prix!$E$4:$CA$4,0),FALSE),"0%")),IF(ROUND(VLOOKUP(_xlfn.CONCAT($B48,$C48),BNA_Variations_prix!$E$1:$AJ$200,MATCH(O$41,BNA_Variations_prix!$E$4:$CA$4,0),FALSE),2)=0,_xlfn.CONCAT($B$4," ",TEXT(VLOOKUP(_xlfn.CONCAT($B48,$C48),BNA_Variations_prix!$E$1:$AJ$200,MATCH(O$41,BNA_Variations_prix!$E$4:$CA$4,0),FALSE),"0%")),IF(ROUND(VLOOKUP(_xlfn.CONCAT($B48,$C48),BNA_Variations_prix!$E$1:$AJ$200,MATCH(O$41,BNA_Variations_prix!$E$4:$CA$4,0),FALSE),2)&lt;0,_xlfn.CONCAT($B$5," ",TEXT(VLOOKUP(_xlfn.CONCAT($B48,$C48),BNA_Variations_prix!$E$1:$AJ$200,MATCH(O$41,BNA_Variations_prix!$E$4:$CA$4,0),FALSE),"0%")),VLOOKUP(_xlfn.CONCAT($B48,$C48),BNA_Variations_prix!$E$1:$AJ$200,MATCH(O$41,BNA_Variations_prix!$E$4:$CA$4,0),FALSE)))),VLOOKUP(_xlfn.CONCAT($B48,$C48),BNA_Variations_prix!$E$1:$AJ$200,MATCH(O$41,BNA_Variations_prix!$E$4:$CA$4,0),FALSE))</f>
        <v>-</v>
      </c>
      <c r="P48" s="17" t="str">
        <f ca="1">IF(ISNUMBER(VLOOKUP(_xlfn.CONCAT($B48,$C48),BNA_Variations_prix!$E$1:$AJ$200,MATCH(P$41,BNA_Variations_prix!$E$4:$CA$4,0),FALSE)),IF(ROUND(VLOOKUP(_xlfn.CONCAT($B48,$C48),BNA_Variations_prix!$E$1:$AJ$200,MATCH(P$41,BNA_Variations_prix!$E$4:$CA$4,0),FALSE),2)&gt;0,_xlfn.CONCAT($B$3," ",TEXT(VLOOKUP(_xlfn.CONCAT($B48,$C48),BNA_Variations_prix!$E$1:$AJ$200,MATCH(P$41,BNA_Variations_prix!$E$4:$CA$4,0),FALSE),"0%")),IF(ROUND(VLOOKUP(_xlfn.CONCAT($B48,$C48),BNA_Variations_prix!$E$1:$AJ$200,MATCH(P$41,BNA_Variations_prix!$E$4:$CA$4,0),FALSE),2)=0,_xlfn.CONCAT($B$4," ",TEXT(VLOOKUP(_xlfn.CONCAT($B48,$C48),BNA_Variations_prix!$E$1:$AJ$200,MATCH(P$41,BNA_Variations_prix!$E$4:$CA$4,0),FALSE),"0%")),IF(ROUND(VLOOKUP(_xlfn.CONCAT($B48,$C48),BNA_Variations_prix!$E$1:$AJ$200,MATCH(P$41,BNA_Variations_prix!$E$4:$CA$4,0),FALSE),2)&lt;0,_xlfn.CONCAT($B$5," ",TEXT(VLOOKUP(_xlfn.CONCAT($B48,$C48),BNA_Variations_prix!$E$1:$AJ$200,MATCH(P$41,BNA_Variations_prix!$E$4:$CA$4,0),FALSE),"0%")),VLOOKUP(_xlfn.CONCAT($B48,$C48),BNA_Variations_prix!$E$1:$AJ$200,MATCH(P$41,BNA_Variations_prix!$E$4:$CA$4,0),FALSE)))),VLOOKUP(_xlfn.CONCAT($B48,$C48),BNA_Variations_prix!$E$1:$AJ$200,MATCH(P$41,BNA_Variations_prix!$E$4:$CA$4,0),FALSE))</f>
        <v>-</v>
      </c>
      <c r="Q48" s="17" t="str">
        <f ca="1">IF(ISNUMBER(VLOOKUP(_xlfn.CONCAT($B48,$C48),BNA_Variations_prix!$E$1:$AJ$200,MATCH(Q$41,BNA_Variations_prix!$E$4:$CA$4,0),FALSE)),IF(ROUND(VLOOKUP(_xlfn.CONCAT($B48,$C48),BNA_Variations_prix!$E$1:$AJ$200,MATCH(Q$41,BNA_Variations_prix!$E$4:$CA$4,0),FALSE),2)&gt;0,_xlfn.CONCAT($B$3," ",TEXT(VLOOKUP(_xlfn.CONCAT($B48,$C48),BNA_Variations_prix!$E$1:$AJ$200,MATCH(Q$41,BNA_Variations_prix!$E$4:$CA$4,0),FALSE),"0%")),IF(ROUND(VLOOKUP(_xlfn.CONCAT($B48,$C48),BNA_Variations_prix!$E$1:$AJ$200,MATCH(Q$41,BNA_Variations_prix!$E$4:$CA$4,0),FALSE),2)=0,_xlfn.CONCAT($B$4," ",TEXT(VLOOKUP(_xlfn.CONCAT($B48,$C48),BNA_Variations_prix!$E$1:$AJ$200,MATCH(Q$41,BNA_Variations_prix!$E$4:$CA$4,0),FALSE),"0%")),IF(ROUND(VLOOKUP(_xlfn.CONCAT($B48,$C48),BNA_Variations_prix!$E$1:$AJ$200,MATCH(Q$41,BNA_Variations_prix!$E$4:$CA$4,0),FALSE),2)&lt;0,_xlfn.CONCAT($B$5," ",TEXT(VLOOKUP(_xlfn.CONCAT($B48,$C48),BNA_Variations_prix!$E$1:$AJ$200,MATCH(Q$41,BNA_Variations_prix!$E$4:$CA$4,0),FALSE),"0%")),VLOOKUP(_xlfn.CONCAT($B48,$C48),BNA_Variations_prix!$E$1:$AJ$200,MATCH(Q$41,BNA_Variations_prix!$E$4:$CA$4,0),FALSE)))),VLOOKUP(_xlfn.CONCAT($B48,$C48),BNA_Variations_prix!$E$1:$AJ$200,MATCH(Q$41,BNA_Variations_prix!$E$4:$CA$4,0),FALSE))</f>
        <v>-</v>
      </c>
      <c r="R48" s="17" t="str">
        <f ca="1">IF(ISNUMBER(VLOOKUP(_xlfn.CONCAT($B48,$C48),BNA_Variations_prix!$E$1:$AJ$200,MATCH(R$41,BNA_Variations_prix!$E$4:$CA$4,0),FALSE)),IF(ROUND(VLOOKUP(_xlfn.CONCAT($B48,$C48),BNA_Variations_prix!$E$1:$AJ$200,MATCH(R$41,BNA_Variations_prix!$E$4:$CA$4,0),FALSE),2)&gt;0,_xlfn.CONCAT($B$3," ",TEXT(VLOOKUP(_xlfn.CONCAT($B48,$C48),BNA_Variations_prix!$E$1:$AJ$200,MATCH(R$41,BNA_Variations_prix!$E$4:$CA$4,0),FALSE),"0%")),IF(ROUND(VLOOKUP(_xlfn.CONCAT($B48,$C48),BNA_Variations_prix!$E$1:$AJ$200,MATCH(R$41,BNA_Variations_prix!$E$4:$CA$4,0),FALSE),2)=0,_xlfn.CONCAT($B$4," ",TEXT(VLOOKUP(_xlfn.CONCAT($B48,$C48),BNA_Variations_prix!$E$1:$AJ$200,MATCH(R$41,BNA_Variations_prix!$E$4:$CA$4,0),FALSE),"0%")),IF(ROUND(VLOOKUP(_xlfn.CONCAT($B48,$C48),BNA_Variations_prix!$E$1:$AJ$200,MATCH(R$41,BNA_Variations_prix!$E$4:$CA$4,0),FALSE),2)&lt;0,_xlfn.CONCAT($B$5," ",TEXT(VLOOKUP(_xlfn.CONCAT($B48,$C48),BNA_Variations_prix!$E$1:$AJ$200,MATCH(R$41,BNA_Variations_prix!$E$4:$CA$4,0),FALSE),"0%")),VLOOKUP(_xlfn.CONCAT($B48,$C48),BNA_Variations_prix!$E$1:$AJ$200,MATCH(R$41,BNA_Variations_prix!$E$4:$CA$4,0),FALSE)))),VLOOKUP(_xlfn.CONCAT($B48,$C48),BNA_Variations_prix!$E$1:$AJ$200,MATCH(R$41,BNA_Variations_prix!$E$4:$CA$4,0),FALSE))</f>
        <v>-</v>
      </c>
      <c r="S48" s="17" t="str">
        <f ca="1">IF(ISNUMBER(VLOOKUP(_xlfn.CONCAT($B48,$C48),BNA_Variations_prix!$E$1:$AJ$200,MATCH(S$41,BNA_Variations_prix!$E$4:$CA$4,0),FALSE)),IF(ROUND(VLOOKUP(_xlfn.CONCAT($B48,$C48),BNA_Variations_prix!$E$1:$AJ$200,MATCH(S$41,BNA_Variations_prix!$E$4:$CA$4,0),FALSE),2)&gt;0,_xlfn.CONCAT($B$3," ",TEXT(VLOOKUP(_xlfn.CONCAT($B48,$C48),BNA_Variations_prix!$E$1:$AJ$200,MATCH(S$41,BNA_Variations_prix!$E$4:$CA$4,0),FALSE),"0%")),IF(ROUND(VLOOKUP(_xlfn.CONCAT($B48,$C48),BNA_Variations_prix!$E$1:$AJ$200,MATCH(S$41,BNA_Variations_prix!$E$4:$CA$4,0),FALSE),2)=0,_xlfn.CONCAT($B$4," ",TEXT(VLOOKUP(_xlfn.CONCAT($B48,$C48),BNA_Variations_prix!$E$1:$AJ$200,MATCH(S$41,BNA_Variations_prix!$E$4:$CA$4,0),FALSE),"0%")),IF(ROUND(VLOOKUP(_xlfn.CONCAT($B48,$C48),BNA_Variations_prix!$E$1:$AJ$200,MATCH(S$41,BNA_Variations_prix!$E$4:$CA$4,0),FALSE),2)&lt;0,_xlfn.CONCAT($B$5," ",TEXT(VLOOKUP(_xlfn.CONCAT($B48,$C48),BNA_Variations_prix!$E$1:$AJ$200,MATCH(S$41,BNA_Variations_prix!$E$4:$CA$4,0),FALSE),"0%")),VLOOKUP(_xlfn.CONCAT($B48,$C48),BNA_Variations_prix!$E$1:$AJ$200,MATCH(S$41,BNA_Variations_prix!$E$4:$CA$4,0),FALSE)))),VLOOKUP(_xlfn.CONCAT($B48,$C48),BNA_Variations_prix!$E$1:$AJ$200,MATCH(S$41,BNA_Variations_prix!$E$4:$CA$4,0),FALSE))</f>
        <v>▼ -3%</v>
      </c>
      <c r="T48" s="17" t="str">
        <f ca="1">IF(ISNUMBER(VLOOKUP(_xlfn.CONCAT($B48,$C48),BNA_Variations_prix!$E$1:$AJ$200,MATCH(T$41,BNA_Variations_prix!$E$4:$CA$4,0),FALSE)),IF(ROUND(VLOOKUP(_xlfn.CONCAT($B48,$C48),BNA_Variations_prix!$E$1:$AJ$200,MATCH(T$41,BNA_Variations_prix!$E$4:$CA$4,0),FALSE),2)&gt;0,_xlfn.CONCAT($B$3," ",TEXT(VLOOKUP(_xlfn.CONCAT($B48,$C48),BNA_Variations_prix!$E$1:$AJ$200,MATCH(T$41,BNA_Variations_prix!$E$4:$CA$4,0),FALSE),"0%")),IF(ROUND(VLOOKUP(_xlfn.CONCAT($B48,$C48),BNA_Variations_prix!$E$1:$AJ$200,MATCH(T$41,BNA_Variations_prix!$E$4:$CA$4,0),FALSE),2)=0,_xlfn.CONCAT($B$4," ",TEXT(VLOOKUP(_xlfn.CONCAT($B48,$C48),BNA_Variations_prix!$E$1:$AJ$200,MATCH(T$41,BNA_Variations_prix!$E$4:$CA$4,0),FALSE),"0%")),IF(ROUND(VLOOKUP(_xlfn.CONCAT($B48,$C48),BNA_Variations_prix!$E$1:$AJ$200,MATCH(T$41,BNA_Variations_prix!$E$4:$CA$4,0),FALSE),2)&lt;0,_xlfn.CONCAT($B$5," ",TEXT(VLOOKUP(_xlfn.CONCAT($B48,$C48),BNA_Variations_prix!$E$1:$AJ$200,MATCH(T$41,BNA_Variations_prix!$E$4:$CA$4,0),FALSE),"0%")),VLOOKUP(_xlfn.CONCAT($B48,$C48),BNA_Variations_prix!$E$1:$AJ$200,MATCH(T$41,BNA_Variations_prix!$E$4:$CA$4,0),FALSE)))),VLOOKUP(_xlfn.CONCAT($B48,$C48),BNA_Variations_prix!$E$1:$AJ$200,MATCH(T$41,BNA_Variations_prix!$E$4:$CA$4,0),FALSE))</f>
        <v>▲ 8%</v>
      </c>
      <c r="U48" s="17" t="str">
        <f ca="1">IF(ISNUMBER(VLOOKUP(_xlfn.CONCAT($B48,$C48),BNA_Variations_prix!$E$1:$AJ$200,MATCH(U$41,BNA_Variations_prix!$E$4:$CA$4,0),FALSE)),IF(ROUND(VLOOKUP(_xlfn.CONCAT($B48,$C48),BNA_Variations_prix!$E$1:$AJ$200,MATCH(U$41,BNA_Variations_prix!$E$4:$CA$4,0),FALSE),2)&gt;0,_xlfn.CONCAT($B$3," ",TEXT(VLOOKUP(_xlfn.CONCAT($B48,$C48),BNA_Variations_prix!$E$1:$AJ$200,MATCH(U$41,BNA_Variations_prix!$E$4:$CA$4,0),FALSE),"0%")),IF(ROUND(VLOOKUP(_xlfn.CONCAT($B48,$C48),BNA_Variations_prix!$E$1:$AJ$200,MATCH(U$41,BNA_Variations_prix!$E$4:$CA$4,0),FALSE),2)=0,_xlfn.CONCAT($B$4," ",TEXT(VLOOKUP(_xlfn.CONCAT($B48,$C48),BNA_Variations_prix!$E$1:$AJ$200,MATCH(U$41,BNA_Variations_prix!$E$4:$CA$4,0),FALSE),"0%")),IF(ROUND(VLOOKUP(_xlfn.CONCAT($B48,$C48),BNA_Variations_prix!$E$1:$AJ$200,MATCH(U$41,BNA_Variations_prix!$E$4:$CA$4,0),FALSE),2)&lt;0,_xlfn.CONCAT($B$5," ",TEXT(VLOOKUP(_xlfn.CONCAT($B48,$C48),BNA_Variations_prix!$E$1:$AJ$200,MATCH(U$41,BNA_Variations_prix!$E$4:$CA$4,0),FALSE),"0%")),VLOOKUP(_xlfn.CONCAT($B48,$C48),BNA_Variations_prix!$E$1:$AJ$200,MATCH(U$41,BNA_Variations_prix!$E$4:$CA$4,0),FALSE)))),VLOOKUP(_xlfn.CONCAT($B48,$C48),BNA_Variations_prix!$E$1:$AJ$200,MATCH(U$41,BNA_Variations_prix!$E$4:$CA$4,0),FALSE))</f>
        <v>-</v>
      </c>
      <c r="V48" s="17" t="str">
        <f ca="1">IF(ISNUMBER(VLOOKUP(_xlfn.CONCAT($B48,$C48),BNA_Variations_prix!$E$1:$AJ$200,MATCH(V$41,BNA_Variations_prix!$E$4:$CA$4,0),FALSE)),IF(ROUND(VLOOKUP(_xlfn.CONCAT($B48,$C48),BNA_Variations_prix!$E$1:$AJ$200,MATCH(V$41,BNA_Variations_prix!$E$4:$CA$4,0),FALSE),2)&gt;0,_xlfn.CONCAT($B$3," ",TEXT(VLOOKUP(_xlfn.CONCAT($B48,$C48),BNA_Variations_prix!$E$1:$AJ$200,MATCH(V$41,BNA_Variations_prix!$E$4:$CA$4,0),FALSE),"0%")),IF(ROUND(VLOOKUP(_xlfn.CONCAT($B48,$C48),BNA_Variations_prix!$E$1:$AJ$200,MATCH(V$41,BNA_Variations_prix!$E$4:$CA$4,0),FALSE),2)=0,_xlfn.CONCAT($B$4," ",TEXT(VLOOKUP(_xlfn.CONCAT($B48,$C48),BNA_Variations_prix!$E$1:$AJ$200,MATCH(V$41,BNA_Variations_prix!$E$4:$CA$4,0),FALSE),"0%")),IF(ROUND(VLOOKUP(_xlfn.CONCAT($B48,$C48),BNA_Variations_prix!$E$1:$AJ$200,MATCH(V$41,BNA_Variations_prix!$E$4:$CA$4,0),FALSE),2)&lt;0,_xlfn.CONCAT($B$5," ",TEXT(VLOOKUP(_xlfn.CONCAT($B48,$C48),BNA_Variations_prix!$E$1:$AJ$200,MATCH(V$41,BNA_Variations_prix!$E$4:$CA$4,0),FALSE),"0%")),VLOOKUP(_xlfn.CONCAT($B48,$C48),BNA_Variations_prix!$E$1:$AJ$200,MATCH(V$41,BNA_Variations_prix!$E$4:$CA$4,0),FALSE)))),VLOOKUP(_xlfn.CONCAT($B48,$C48),BNA_Variations_prix!$E$1:$AJ$200,MATCH(V$41,BNA_Variations_prix!$E$4:$CA$4,0),FALSE))</f>
        <v>▼ -25%</v>
      </c>
      <c r="W48" s="17" t="str">
        <f ca="1">IF(ISNUMBER(VLOOKUP(_xlfn.CONCAT($B48,$C48),BNA_Variations_prix!$E$1:$AJ$200,MATCH(W$41,BNA_Variations_prix!$E$4:$CA$4,0),FALSE)),IF(ROUND(VLOOKUP(_xlfn.CONCAT($B48,$C48),BNA_Variations_prix!$E$1:$AJ$200,MATCH(W$41,BNA_Variations_prix!$E$4:$CA$4,0),FALSE),2)&gt;0,_xlfn.CONCAT($B$3," ",TEXT(VLOOKUP(_xlfn.CONCAT($B48,$C48),BNA_Variations_prix!$E$1:$AJ$200,MATCH(W$41,BNA_Variations_prix!$E$4:$CA$4,0),FALSE),"0%")),IF(ROUND(VLOOKUP(_xlfn.CONCAT($B48,$C48),BNA_Variations_prix!$E$1:$AJ$200,MATCH(W$41,BNA_Variations_prix!$E$4:$CA$4,0),FALSE),2)=0,_xlfn.CONCAT($B$4," ",TEXT(VLOOKUP(_xlfn.CONCAT($B48,$C48),BNA_Variations_prix!$E$1:$AJ$200,MATCH(W$41,BNA_Variations_prix!$E$4:$CA$4,0),FALSE),"0%")),IF(ROUND(VLOOKUP(_xlfn.CONCAT($B48,$C48),BNA_Variations_prix!$E$1:$AJ$200,MATCH(W$41,BNA_Variations_prix!$E$4:$CA$4,0),FALSE),2)&lt;0,_xlfn.CONCAT($B$5," ",TEXT(VLOOKUP(_xlfn.CONCAT($B48,$C48),BNA_Variations_prix!$E$1:$AJ$200,MATCH(W$41,BNA_Variations_prix!$E$4:$CA$4,0),FALSE),"0%")),VLOOKUP(_xlfn.CONCAT($B48,$C48),BNA_Variations_prix!$E$1:$AJ$200,MATCH(W$41,BNA_Variations_prix!$E$4:$CA$4,0),FALSE)))),VLOOKUP(_xlfn.CONCAT($B48,$C48),BNA_Variations_prix!$E$1:$AJ$200,MATCH(W$41,BNA_Variations_prix!$E$4:$CA$4,0),FALSE))</f>
        <v>-</v>
      </c>
      <c r="X48" s="17" t="str">
        <f ca="1">IF(ISNUMBER(VLOOKUP(_xlfn.CONCAT($B48,$C48),BNA_Variations_prix!$E$1:$AJ$200,MATCH(X$41,BNA_Variations_prix!$E$4:$CA$4,0),FALSE)),IF(ROUND(VLOOKUP(_xlfn.CONCAT($B48,$C48),BNA_Variations_prix!$E$1:$AJ$200,MATCH(X$41,BNA_Variations_prix!$E$4:$CA$4,0),FALSE),2)&gt;0,_xlfn.CONCAT($B$3," ",TEXT(VLOOKUP(_xlfn.CONCAT($B48,$C48),BNA_Variations_prix!$E$1:$AJ$200,MATCH(X$41,BNA_Variations_prix!$E$4:$CA$4,0),FALSE),"0%")),IF(ROUND(VLOOKUP(_xlfn.CONCAT($B48,$C48),BNA_Variations_prix!$E$1:$AJ$200,MATCH(X$41,BNA_Variations_prix!$E$4:$CA$4,0),FALSE),2)=0,_xlfn.CONCAT($B$4," ",TEXT(VLOOKUP(_xlfn.CONCAT($B48,$C48),BNA_Variations_prix!$E$1:$AJ$200,MATCH(X$41,BNA_Variations_prix!$E$4:$CA$4,0),FALSE),"0%")),IF(ROUND(VLOOKUP(_xlfn.CONCAT($B48,$C48),BNA_Variations_prix!$E$1:$AJ$200,MATCH(X$41,BNA_Variations_prix!$E$4:$CA$4,0),FALSE),2)&lt;0,_xlfn.CONCAT($B$5," ",TEXT(VLOOKUP(_xlfn.CONCAT($B48,$C48),BNA_Variations_prix!$E$1:$AJ$200,MATCH(X$41,BNA_Variations_prix!$E$4:$CA$4,0),FALSE),"0%")),VLOOKUP(_xlfn.CONCAT($B48,$C48),BNA_Variations_prix!$E$1:$AJ$200,MATCH(X$41,BNA_Variations_prix!$E$4:$CA$4,0),FALSE)))),VLOOKUP(_xlfn.CONCAT($B48,$C48),BNA_Variations_prix!$E$1:$AJ$200,MATCH(X$41,BNA_Variations_prix!$E$4:$CA$4,0),FALSE))</f>
        <v>-</v>
      </c>
      <c r="Y48" s="17" t="str">
        <f ca="1">IF(ISNUMBER(VLOOKUP(_xlfn.CONCAT($B48,$C48),BNA_Variations_prix!$E$1:$AJ$200,MATCH(Y$41,BNA_Variations_prix!$E$4:$CA$4,0),FALSE)),IF(ROUND(VLOOKUP(_xlfn.CONCAT($B48,$C48),BNA_Variations_prix!$E$1:$AJ$200,MATCH(Y$41,BNA_Variations_prix!$E$4:$CA$4,0),FALSE),2)&gt;0,_xlfn.CONCAT($B$3," ",TEXT(VLOOKUP(_xlfn.CONCAT($B48,$C48),BNA_Variations_prix!$E$1:$AJ$200,MATCH(Y$41,BNA_Variations_prix!$E$4:$CA$4,0),FALSE),"0%")),IF(ROUND(VLOOKUP(_xlfn.CONCAT($B48,$C48),BNA_Variations_prix!$E$1:$AJ$200,MATCH(Y$41,BNA_Variations_prix!$E$4:$CA$4,0),FALSE),2)=0,_xlfn.CONCAT($B$4," ",TEXT(VLOOKUP(_xlfn.CONCAT($B48,$C48),BNA_Variations_prix!$E$1:$AJ$200,MATCH(Y$41,BNA_Variations_prix!$E$4:$CA$4,0),FALSE),"0%")),IF(ROUND(VLOOKUP(_xlfn.CONCAT($B48,$C48),BNA_Variations_prix!$E$1:$AJ$200,MATCH(Y$41,BNA_Variations_prix!$E$4:$CA$4,0),FALSE),2)&lt;0,_xlfn.CONCAT($B$5," ",TEXT(VLOOKUP(_xlfn.CONCAT($B48,$C48),BNA_Variations_prix!$E$1:$AJ$200,MATCH(Y$41,BNA_Variations_prix!$E$4:$CA$4,0),FALSE),"0%")),VLOOKUP(_xlfn.CONCAT($B48,$C48),BNA_Variations_prix!$E$1:$AJ$200,MATCH(Y$41,BNA_Variations_prix!$E$4:$CA$4,0),FALSE)))),VLOOKUP(_xlfn.CONCAT($B48,$C48),BNA_Variations_prix!$E$1:$AJ$200,MATCH(Y$41,BNA_Variations_prix!$E$4:$CA$4,0),FALSE))</f>
        <v>-</v>
      </c>
      <c r="Z48" s="17" t="str">
        <f ca="1">IF(ISNUMBER(VLOOKUP(_xlfn.CONCAT($B48,$C48),BNA_Variations_prix!$E$1:$AJ$200,MATCH(Z$41,BNA_Variations_prix!$E$4:$CA$4,0),FALSE)),IF(ROUND(VLOOKUP(_xlfn.CONCAT($B48,$C48),BNA_Variations_prix!$E$1:$AJ$200,MATCH(Z$41,BNA_Variations_prix!$E$4:$CA$4,0),FALSE),2)&gt;0,_xlfn.CONCAT($B$3," ",TEXT(VLOOKUP(_xlfn.CONCAT($B48,$C48),BNA_Variations_prix!$E$1:$AJ$200,MATCH(Z$41,BNA_Variations_prix!$E$4:$CA$4,0),FALSE),"0%")),IF(ROUND(VLOOKUP(_xlfn.CONCAT($B48,$C48),BNA_Variations_prix!$E$1:$AJ$200,MATCH(Z$41,BNA_Variations_prix!$E$4:$CA$4,0),FALSE),2)=0,_xlfn.CONCAT($B$4," ",TEXT(VLOOKUP(_xlfn.CONCAT($B48,$C48),BNA_Variations_prix!$E$1:$AJ$200,MATCH(Z$41,BNA_Variations_prix!$E$4:$CA$4,0),FALSE),"0%")),IF(ROUND(VLOOKUP(_xlfn.CONCAT($B48,$C48),BNA_Variations_prix!$E$1:$AJ$200,MATCH(Z$41,BNA_Variations_prix!$E$4:$CA$4,0),FALSE),2)&lt;0,_xlfn.CONCAT($B$5," ",TEXT(VLOOKUP(_xlfn.CONCAT($B48,$C48),BNA_Variations_prix!$E$1:$AJ$200,MATCH(Z$41,BNA_Variations_prix!$E$4:$CA$4,0),FALSE),"0%")),VLOOKUP(_xlfn.CONCAT($B48,$C48),BNA_Variations_prix!$E$1:$AJ$200,MATCH(Z$41,BNA_Variations_prix!$E$4:$CA$4,0),FALSE)))),VLOOKUP(_xlfn.CONCAT($B48,$C48),BNA_Variations_prix!$E$1:$AJ$200,MATCH(Z$41,BNA_Variations_prix!$E$4:$CA$4,0),FALSE))</f>
        <v>▼ -13%</v>
      </c>
      <c r="AA48" s="17" t="str">
        <f ca="1">IF(ISNUMBER(VLOOKUP(_xlfn.CONCAT($B48,$C48),BNA_Variations_prix!$E$1:$AJ$200,MATCH(AA$41,BNA_Variations_prix!$E$4:$CA$4,0),FALSE)),IF(ROUND(VLOOKUP(_xlfn.CONCAT($B48,$C48),BNA_Variations_prix!$E$1:$AJ$200,MATCH(AA$41,BNA_Variations_prix!$E$4:$CA$4,0),FALSE),2)&gt;0,_xlfn.CONCAT($B$3," ",TEXT(VLOOKUP(_xlfn.CONCAT($B48,$C48),BNA_Variations_prix!$E$1:$AJ$200,MATCH(AA$41,BNA_Variations_prix!$E$4:$CA$4,0),FALSE),"0%")),IF(ROUND(VLOOKUP(_xlfn.CONCAT($B48,$C48),BNA_Variations_prix!$E$1:$AJ$200,MATCH(AA$41,BNA_Variations_prix!$E$4:$CA$4,0),FALSE),2)=0,_xlfn.CONCAT($B$4," ",TEXT(VLOOKUP(_xlfn.CONCAT($B48,$C48),BNA_Variations_prix!$E$1:$AJ$200,MATCH(AA$41,BNA_Variations_prix!$E$4:$CA$4,0),FALSE),"0%")),IF(ROUND(VLOOKUP(_xlfn.CONCAT($B48,$C48),BNA_Variations_prix!$E$1:$AJ$200,MATCH(AA$41,BNA_Variations_prix!$E$4:$CA$4,0),FALSE),2)&lt;0,_xlfn.CONCAT($B$5," ",TEXT(VLOOKUP(_xlfn.CONCAT($B48,$C48),BNA_Variations_prix!$E$1:$AJ$200,MATCH(AA$41,BNA_Variations_prix!$E$4:$CA$4,0),FALSE),"0%")),VLOOKUP(_xlfn.CONCAT($B48,$C48),BNA_Variations_prix!$E$1:$AJ$200,MATCH(AA$41,BNA_Variations_prix!$E$4:$CA$4,0),FALSE)))),VLOOKUP(_xlfn.CONCAT($B48,$C48),BNA_Variations_prix!$E$1:$AJ$200,MATCH(AA$41,BNA_Variations_prix!$E$4:$CA$4,0),FALSE))</f>
        <v>▼ -14%</v>
      </c>
      <c r="AB48" s="17" t="str">
        <f ca="1">IF(ISNUMBER(VLOOKUP(_xlfn.CONCAT($B48,$C48),BNA_Variations_prix!$E$1:$AJ$200,MATCH(AB$41,BNA_Variations_prix!$E$4:$CA$4,0),FALSE)),IF(ROUND(VLOOKUP(_xlfn.CONCAT($B48,$C48),BNA_Variations_prix!$E$1:$AJ$200,MATCH(AB$41,BNA_Variations_prix!$E$4:$CA$4,0),FALSE),2)&gt;0,_xlfn.CONCAT($B$3," ",TEXT(VLOOKUP(_xlfn.CONCAT($B48,$C48),BNA_Variations_prix!$E$1:$AJ$200,MATCH(AB$41,BNA_Variations_prix!$E$4:$CA$4,0),FALSE),"0%")),IF(ROUND(VLOOKUP(_xlfn.CONCAT($B48,$C48),BNA_Variations_prix!$E$1:$AJ$200,MATCH(AB$41,BNA_Variations_prix!$E$4:$CA$4,0),FALSE),2)=0,_xlfn.CONCAT($B$4," ",TEXT(VLOOKUP(_xlfn.CONCAT($B48,$C48),BNA_Variations_prix!$E$1:$AJ$200,MATCH(AB$41,BNA_Variations_prix!$E$4:$CA$4,0),FALSE),"0%")),IF(ROUND(VLOOKUP(_xlfn.CONCAT($B48,$C48),BNA_Variations_prix!$E$1:$AJ$200,MATCH(AB$41,BNA_Variations_prix!$E$4:$CA$4,0),FALSE),2)&lt;0,_xlfn.CONCAT($B$5," ",TEXT(VLOOKUP(_xlfn.CONCAT($B48,$C48),BNA_Variations_prix!$E$1:$AJ$200,MATCH(AB$41,BNA_Variations_prix!$E$4:$CA$4,0),FALSE),"0%")),VLOOKUP(_xlfn.CONCAT($B48,$C48),BNA_Variations_prix!$E$1:$AJ$200,MATCH(AB$41,BNA_Variations_prix!$E$4:$CA$4,0),FALSE)))),VLOOKUP(_xlfn.CONCAT($B48,$C48),BNA_Variations_prix!$E$1:$AJ$200,MATCH(AB$41,BNA_Variations_prix!$E$4:$CA$4,0),FALSE))</f>
        <v>▲ 30%</v>
      </c>
      <c r="AC48" s="17" t="str">
        <f ca="1">IF(ISNUMBER(VLOOKUP(_xlfn.CONCAT($B48,$C48),BNA_Variations_prix!$E$1:$AJ$200,MATCH(AC$41,BNA_Variations_prix!$E$4:$CA$4,0),FALSE)),IF(ROUND(VLOOKUP(_xlfn.CONCAT($B48,$C48),BNA_Variations_prix!$E$1:$AJ$200,MATCH(AC$41,BNA_Variations_prix!$E$4:$CA$4,0),FALSE),2)&gt;0,_xlfn.CONCAT($B$3," ",TEXT(VLOOKUP(_xlfn.CONCAT($B48,$C48),BNA_Variations_prix!$E$1:$AJ$200,MATCH(AC$41,BNA_Variations_prix!$E$4:$CA$4,0),FALSE),"0%")),IF(ROUND(VLOOKUP(_xlfn.CONCAT($B48,$C48),BNA_Variations_prix!$E$1:$AJ$200,MATCH(AC$41,BNA_Variations_prix!$E$4:$CA$4,0),FALSE),2)=0,_xlfn.CONCAT($B$4," ",TEXT(VLOOKUP(_xlfn.CONCAT($B48,$C48),BNA_Variations_prix!$E$1:$AJ$200,MATCH(AC$41,BNA_Variations_prix!$E$4:$CA$4,0),FALSE),"0%")),IF(ROUND(VLOOKUP(_xlfn.CONCAT($B48,$C48),BNA_Variations_prix!$E$1:$AJ$200,MATCH(AC$41,BNA_Variations_prix!$E$4:$CA$4,0),FALSE),2)&lt;0,_xlfn.CONCAT($B$5," ",TEXT(VLOOKUP(_xlfn.CONCAT($B48,$C48),BNA_Variations_prix!$E$1:$AJ$200,MATCH(AC$41,BNA_Variations_prix!$E$4:$CA$4,0),FALSE),"0%")),VLOOKUP(_xlfn.CONCAT($B48,$C48),BNA_Variations_prix!$E$1:$AJ$200,MATCH(AC$41,BNA_Variations_prix!$E$4:$CA$4,0),FALSE)))),VLOOKUP(_xlfn.CONCAT($B48,$C48),BNA_Variations_prix!$E$1:$AJ$200,MATCH(AC$41,BNA_Variations_prix!$E$4:$CA$4,0),FALSE))</f>
        <v>▲ 8%</v>
      </c>
      <c r="AD48" s="17" t="str">
        <f ca="1">IF(ISNUMBER(VLOOKUP(_xlfn.CONCAT($B48,$C48),BNA_Variations_prix!$E$1:$AJ$200,MATCH(AD$41,BNA_Variations_prix!$E$4:$CA$4,0),FALSE)),IF(ROUND(VLOOKUP(_xlfn.CONCAT($B48,$C48),BNA_Variations_prix!$E$1:$AJ$200,MATCH(AD$41,BNA_Variations_prix!$E$4:$CA$4,0),FALSE),2)&gt;0,_xlfn.CONCAT($B$3," ",TEXT(VLOOKUP(_xlfn.CONCAT($B48,$C48),BNA_Variations_prix!$E$1:$AJ$200,MATCH(AD$41,BNA_Variations_prix!$E$4:$CA$4,0),FALSE),"0%")),IF(ROUND(VLOOKUP(_xlfn.CONCAT($B48,$C48),BNA_Variations_prix!$E$1:$AJ$200,MATCH(AD$41,BNA_Variations_prix!$E$4:$CA$4,0),FALSE),2)=0,_xlfn.CONCAT($B$4," ",TEXT(VLOOKUP(_xlfn.CONCAT($B48,$C48),BNA_Variations_prix!$E$1:$AJ$200,MATCH(AD$41,BNA_Variations_prix!$E$4:$CA$4,0),FALSE),"0%")),IF(ROUND(VLOOKUP(_xlfn.CONCAT($B48,$C48),BNA_Variations_prix!$E$1:$AJ$200,MATCH(AD$41,BNA_Variations_prix!$E$4:$CA$4,0),FALSE),2)&lt;0,_xlfn.CONCAT($B$5," ",TEXT(VLOOKUP(_xlfn.CONCAT($B48,$C48),BNA_Variations_prix!$E$1:$AJ$200,MATCH(AD$41,BNA_Variations_prix!$E$4:$CA$4,0),FALSE),"0%")),VLOOKUP(_xlfn.CONCAT($B48,$C48),BNA_Variations_prix!$E$1:$AJ$200,MATCH(AD$41,BNA_Variations_prix!$E$4:$CA$4,0),FALSE)))),VLOOKUP(_xlfn.CONCAT($B48,$C48),BNA_Variations_prix!$E$1:$AJ$200,MATCH(AD$41,BNA_Variations_prix!$E$4:$CA$4,0),FALSE))</f>
        <v>▼ -18%</v>
      </c>
      <c r="AE48" s="17" t="str">
        <f ca="1">IF(ISNUMBER(VLOOKUP(_xlfn.CONCAT($B48,$C48),BNA_Variations_prix!$E$1:$AJ$200,MATCH(AE$41,BNA_Variations_prix!$E$4:$CA$4,0),FALSE)),IF(ROUND(VLOOKUP(_xlfn.CONCAT($B48,$C48),BNA_Variations_prix!$E$1:$AJ$200,MATCH(AE$41,BNA_Variations_prix!$E$4:$CA$4,0),FALSE),2)&gt;0,_xlfn.CONCAT($B$3," ",TEXT(VLOOKUP(_xlfn.CONCAT($B48,$C48),BNA_Variations_prix!$E$1:$AJ$200,MATCH(AE$41,BNA_Variations_prix!$E$4:$CA$4,0),FALSE),"0%")),IF(ROUND(VLOOKUP(_xlfn.CONCAT($B48,$C48),BNA_Variations_prix!$E$1:$AJ$200,MATCH(AE$41,BNA_Variations_prix!$E$4:$CA$4,0),FALSE),2)=0,_xlfn.CONCAT($B$4," ",TEXT(VLOOKUP(_xlfn.CONCAT($B48,$C48),BNA_Variations_prix!$E$1:$AJ$200,MATCH(AE$41,BNA_Variations_prix!$E$4:$CA$4,0),FALSE),"0%")),IF(ROUND(VLOOKUP(_xlfn.CONCAT($B48,$C48),BNA_Variations_prix!$E$1:$AJ$200,MATCH(AE$41,BNA_Variations_prix!$E$4:$CA$4,0),FALSE),2)&lt;0,_xlfn.CONCAT($B$5," ",TEXT(VLOOKUP(_xlfn.CONCAT($B48,$C48),BNA_Variations_prix!$E$1:$AJ$200,MATCH(AE$41,BNA_Variations_prix!$E$4:$CA$4,0),FALSE),"0%")),VLOOKUP(_xlfn.CONCAT($B48,$C48),BNA_Variations_prix!$E$1:$AJ$200,MATCH(AE$41,BNA_Variations_prix!$E$4:$CA$4,0),FALSE)))),VLOOKUP(_xlfn.CONCAT($B48,$C48),BNA_Variations_prix!$E$1:$AJ$200,MATCH(AE$41,BNA_Variations_prix!$E$4:$CA$4,0),FALSE))</f>
        <v>▲ 4%</v>
      </c>
      <c r="AF48" s="17" t="str">
        <f ca="1">IF(ISNUMBER(VLOOKUP(_xlfn.CONCAT($B48,$C48),BNA_Variations_prix!$E$1:$AJ$200,MATCH(AF$41,BNA_Variations_prix!$E$4:$CA$4,0),FALSE)),IF(ROUND(VLOOKUP(_xlfn.CONCAT($B48,$C48),BNA_Variations_prix!$E$1:$AJ$200,MATCH(AF$41,BNA_Variations_prix!$E$4:$CA$4,0),FALSE),2)&gt;0,_xlfn.CONCAT($B$3," ",TEXT(VLOOKUP(_xlfn.CONCAT($B48,$C48),BNA_Variations_prix!$E$1:$AJ$200,MATCH(AF$41,BNA_Variations_prix!$E$4:$CA$4,0),FALSE),"0%")),IF(ROUND(VLOOKUP(_xlfn.CONCAT($B48,$C48),BNA_Variations_prix!$E$1:$AJ$200,MATCH(AF$41,BNA_Variations_prix!$E$4:$CA$4,0),FALSE),2)=0,_xlfn.CONCAT($B$4," ",TEXT(VLOOKUP(_xlfn.CONCAT($B48,$C48),BNA_Variations_prix!$E$1:$AJ$200,MATCH(AF$41,BNA_Variations_prix!$E$4:$CA$4,0),FALSE),"0%")),IF(ROUND(VLOOKUP(_xlfn.CONCAT($B48,$C48),BNA_Variations_prix!$E$1:$AJ$200,MATCH(AF$41,BNA_Variations_prix!$E$4:$CA$4,0),FALSE),2)&lt;0,_xlfn.CONCAT($B$5," ",TEXT(VLOOKUP(_xlfn.CONCAT($B48,$C48),BNA_Variations_prix!$E$1:$AJ$200,MATCH(AF$41,BNA_Variations_prix!$E$4:$CA$4,0),FALSE),"0%")),VLOOKUP(_xlfn.CONCAT($B48,$C48),BNA_Variations_prix!$E$1:$AJ$200,MATCH(AF$41,BNA_Variations_prix!$E$4:$CA$4,0),FALSE)))),VLOOKUP(_xlfn.CONCAT($B48,$C48),BNA_Variations_prix!$E$1:$AJ$200,MATCH(AF$41,BNA_Variations_prix!$E$4:$CA$4,0),FALSE))</f>
        <v>▼ -17%</v>
      </c>
      <c r="AG48" s="17" t="str">
        <f ca="1">IF(ISNUMBER(VLOOKUP(_xlfn.CONCAT($B48,$C48),BNA_Variations_prix!$E$1:$AJ$200,MATCH(AG$41,BNA_Variations_prix!$E$4:$CA$4,0),FALSE)),IF(ROUND(VLOOKUP(_xlfn.CONCAT($B48,$C48),BNA_Variations_prix!$E$1:$AJ$200,MATCH(AG$41,BNA_Variations_prix!$E$4:$CA$4,0),FALSE),2)&gt;0,_xlfn.CONCAT($B$3," ",TEXT(VLOOKUP(_xlfn.CONCAT($B48,$C48),BNA_Variations_prix!$E$1:$AJ$200,MATCH(AG$41,BNA_Variations_prix!$E$4:$CA$4,0),FALSE),"0%")),IF(ROUND(VLOOKUP(_xlfn.CONCAT($B48,$C48),BNA_Variations_prix!$E$1:$AJ$200,MATCH(AG$41,BNA_Variations_prix!$E$4:$CA$4,0),FALSE),2)=0,_xlfn.CONCAT($B$4," ",TEXT(VLOOKUP(_xlfn.CONCAT($B48,$C48),BNA_Variations_prix!$E$1:$AJ$200,MATCH(AG$41,BNA_Variations_prix!$E$4:$CA$4,0),FALSE),"0%")),IF(ROUND(VLOOKUP(_xlfn.CONCAT($B48,$C48),BNA_Variations_prix!$E$1:$AJ$200,MATCH(AG$41,BNA_Variations_prix!$E$4:$CA$4,0),FALSE),2)&lt;0,_xlfn.CONCAT($B$5," ",TEXT(VLOOKUP(_xlfn.CONCAT($B48,$C48),BNA_Variations_prix!$E$1:$AJ$200,MATCH(AG$41,BNA_Variations_prix!$E$4:$CA$4,0),FALSE),"0%")),VLOOKUP(_xlfn.CONCAT($B48,$C48),BNA_Variations_prix!$E$1:$AJ$200,MATCH(AG$41,BNA_Variations_prix!$E$4:$CA$4,0),FALSE)))),VLOOKUP(_xlfn.CONCAT($B48,$C48),BNA_Variations_prix!$E$1:$AJ$200,MATCH(AG$41,BNA_Variations_prix!$E$4:$CA$4,0),FALSE))</f>
        <v>-</v>
      </c>
    </row>
    <row r="49" spans="2:33" x14ac:dyDescent="0.35">
      <c r="D49" t="s">
        <v>3189</v>
      </c>
    </row>
    <row r="50" spans="2:33" x14ac:dyDescent="0.35">
      <c r="B50" t="s">
        <v>82</v>
      </c>
      <c r="C50" s="12">
        <f t="shared" ref="C50:C56" si="3">$B$2</f>
        <v>45139</v>
      </c>
      <c r="D50" t="s">
        <v>80</v>
      </c>
      <c r="E50" s="17" t="str">
        <f ca="1">IF(ISNUMBER(VLOOKUP(_xlfn.CONCAT($B50,$C50),BNA_Variations_prix!$E$1:$AJ$200,MATCH(E$41,BNA_Variations_prix!$E$4:$CA$4,0),FALSE)),IF(ROUND(VLOOKUP(_xlfn.CONCAT($B50,$C50),BNA_Variations_prix!$E$1:$AJ$200,MATCH(E$41,BNA_Variations_prix!$E$4:$CA$4,0),FALSE),2)&gt;0,_xlfn.CONCAT($B$3," ",TEXT(VLOOKUP(_xlfn.CONCAT($B50,$C50),BNA_Variations_prix!$E$1:$AJ$200,MATCH(E$41,BNA_Variations_prix!$E$4:$CA$4,0),FALSE),"0%")),IF(ROUND(VLOOKUP(_xlfn.CONCAT($B50,$C50),BNA_Variations_prix!$E$1:$AJ$200,MATCH(E$41,BNA_Variations_prix!$E$4:$CA$4,0),FALSE),2)=0,_xlfn.CONCAT($B$4," ",TEXT(VLOOKUP(_xlfn.CONCAT($B50,$C50),BNA_Variations_prix!$E$1:$AJ$200,MATCH(E$41,BNA_Variations_prix!$E$4:$CA$4,0),FALSE),"0%")),IF(ROUND(VLOOKUP(_xlfn.CONCAT($B50,$C50),BNA_Variations_prix!$E$1:$AJ$200,MATCH(E$41,BNA_Variations_prix!$E$4:$CA$4,0),FALSE),2)&lt;0,_xlfn.CONCAT($B$5," ",TEXT(VLOOKUP(_xlfn.CONCAT($B50,$C50),BNA_Variations_prix!$E$1:$AJ$200,MATCH(E$41,BNA_Variations_prix!$E$4:$CA$4,0),FALSE),"0%")),VLOOKUP(_xlfn.CONCAT($B50,$C50),BNA_Variations_prix!$E$1:$AJ$200,MATCH(E$41,BNA_Variations_prix!$E$4:$CA$4,0),FALSE)))),VLOOKUP(_xlfn.CONCAT($B50,$C50),BNA_Variations_prix!$E$1:$AJ$200,MATCH(E$41,BNA_Variations_prix!$E$4:$CA$4,0),FALSE))</f>
        <v>► 0%</v>
      </c>
      <c r="F50" s="17" t="str">
        <f ca="1">IF(ISNUMBER(VLOOKUP(_xlfn.CONCAT($B50,$C50),BNA_Variations_prix!$E$1:$AJ$200,MATCH(F$41,BNA_Variations_prix!$E$4:$CA$4,0),FALSE)),IF(ROUND(VLOOKUP(_xlfn.CONCAT($B50,$C50),BNA_Variations_prix!$E$1:$AJ$200,MATCH(F$41,BNA_Variations_prix!$E$4:$CA$4,0),FALSE),2)&gt;0,_xlfn.CONCAT($B$3," ",TEXT(VLOOKUP(_xlfn.CONCAT($B50,$C50),BNA_Variations_prix!$E$1:$AJ$200,MATCH(F$41,BNA_Variations_prix!$E$4:$CA$4,0),FALSE),"0%")),IF(ROUND(VLOOKUP(_xlfn.CONCAT($B50,$C50),BNA_Variations_prix!$E$1:$AJ$200,MATCH(F$41,BNA_Variations_prix!$E$4:$CA$4,0),FALSE),2)=0,_xlfn.CONCAT($B$4," ",TEXT(VLOOKUP(_xlfn.CONCAT($B50,$C50),BNA_Variations_prix!$E$1:$AJ$200,MATCH(F$41,BNA_Variations_prix!$E$4:$CA$4,0),FALSE),"0%")),IF(ROUND(VLOOKUP(_xlfn.CONCAT($B50,$C50),BNA_Variations_prix!$E$1:$AJ$200,MATCH(F$41,BNA_Variations_prix!$E$4:$CA$4,0),FALSE),2)&lt;0,_xlfn.CONCAT($B$5," ",TEXT(VLOOKUP(_xlfn.CONCAT($B50,$C50),BNA_Variations_prix!$E$1:$AJ$200,MATCH(F$41,BNA_Variations_prix!$E$4:$CA$4,0),FALSE),"0%")),VLOOKUP(_xlfn.CONCAT($B50,$C50),BNA_Variations_prix!$E$1:$AJ$200,MATCH(F$41,BNA_Variations_prix!$E$4:$CA$4,0),FALSE)))),VLOOKUP(_xlfn.CONCAT($B50,$C50),BNA_Variations_prix!$E$1:$AJ$200,MATCH(F$41,BNA_Variations_prix!$E$4:$CA$4,0),FALSE))</f>
        <v>► 0%</v>
      </c>
      <c r="G50" s="17" t="str">
        <f ca="1">IF(ISNUMBER(VLOOKUP(_xlfn.CONCAT($B50,$C50),BNA_Variations_prix!$E$1:$AJ$200,MATCH(G$41,BNA_Variations_prix!$E$4:$CA$4,0),FALSE)),IF(ROUND(VLOOKUP(_xlfn.CONCAT($B50,$C50),BNA_Variations_prix!$E$1:$AJ$200,MATCH(G$41,BNA_Variations_prix!$E$4:$CA$4,0),FALSE),2)&gt;0,_xlfn.CONCAT($B$3," ",TEXT(VLOOKUP(_xlfn.CONCAT($B50,$C50),BNA_Variations_prix!$E$1:$AJ$200,MATCH(G$41,BNA_Variations_prix!$E$4:$CA$4,0),FALSE),"0%")),IF(ROUND(VLOOKUP(_xlfn.CONCAT($B50,$C50),BNA_Variations_prix!$E$1:$AJ$200,MATCH(G$41,BNA_Variations_prix!$E$4:$CA$4,0),FALSE),2)=0,_xlfn.CONCAT($B$4," ",TEXT(VLOOKUP(_xlfn.CONCAT($B50,$C50),BNA_Variations_prix!$E$1:$AJ$200,MATCH(G$41,BNA_Variations_prix!$E$4:$CA$4,0),FALSE),"0%")),IF(ROUND(VLOOKUP(_xlfn.CONCAT($B50,$C50),BNA_Variations_prix!$E$1:$AJ$200,MATCH(G$41,BNA_Variations_prix!$E$4:$CA$4,0),FALSE),2)&lt;0,_xlfn.CONCAT($B$5," ",TEXT(VLOOKUP(_xlfn.CONCAT($B50,$C50),BNA_Variations_prix!$E$1:$AJ$200,MATCH(G$41,BNA_Variations_prix!$E$4:$CA$4,0),FALSE),"0%")),VLOOKUP(_xlfn.CONCAT($B50,$C50),BNA_Variations_prix!$E$1:$AJ$200,MATCH(G$41,BNA_Variations_prix!$E$4:$CA$4,0),FALSE)))),VLOOKUP(_xlfn.CONCAT($B50,$C50),BNA_Variations_prix!$E$1:$AJ$200,MATCH(G$41,BNA_Variations_prix!$E$4:$CA$4,0),FALSE))</f>
        <v>▲ 18%</v>
      </c>
      <c r="H50" s="17" t="str">
        <f ca="1">IF(ISNUMBER(VLOOKUP(_xlfn.CONCAT($B50,$C50),BNA_Variations_prix!$E$1:$AJ$200,MATCH(H$41,BNA_Variations_prix!$E$4:$CA$4,0),FALSE)),IF(ROUND(VLOOKUP(_xlfn.CONCAT($B50,$C50),BNA_Variations_prix!$E$1:$AJ$200,MATCH(H$41,BNA_Variations_prix!$E$4:$CA$4,0),FALSE),2)&gt;0,_xlfn.CONCAT($B$3," ",TEXT(VLOOKUP(_xlfn.CONCAT($B50,$C50),BNA_Variations_prix!$E$1:$AJ$200,MATCH(H$41,BNA_Variations_prix!$E$4:$CA$4,0),FALSE),"0%")),IF(ROUND(VLOOKUP(_xlfn.CONCAT($B50,$C50),BNA_Variations_prix!$E$1:$AJ$200,MATCH(H$41,BNA_Variations_prix!$E$4:$CA$4,0),FALSE),2)=0,_xlfn.CONCAT($B$4," ",TEXT(VLOOKUP(_xlfn.CONCAT($B50,$C50),BNA_Variations_prix!$E$1:$AJ$200,MATCH(H$41,BNA_Variations_prix!$E$4:$CA$4,0),FALSE),"0%")),IF(ROUND(VLOOKUP(_xlfn.CONCAT($B50,$C50),BNA_Variations_prix!$E$1:$AJ$200,MATCH(H$41,BNA_Variations_prix!$E$4:$CA$4,0),FALSE),2)&lt;0,_xlfn.CONCAT($B$5," ",TEXT(VLOOKUP(_xlfn.CONCAT($B50,$C50),BNA_Variations_prix!$E$1:$AJ$200,MATCH(H$41,BNA_Variations_prix!$E$4:$CA$4,0),FALSE),"0%")),VLOOKUP(_xlfn.CONCAT($B50,$C50),BNA_Variations_prix!$E$1:$AJ$200,MATCH(H$41,BNA_Variations_prix!$E$4:$CA$4,0),FALSE)))),VLOOKUP(_xlfn.CONCAT($B50,$C50),BNA_Variations_prix!$E$1:$AJ$200,MATCH(H$41,BNA_Variations_prix!$E$4:$CA$4,0),FALSE))</f>
        <v>▲ 25%</v>
      </c>
      <c r="I50" s="17" t="str">
        <f ca="1">IF(ISNUMBER(VLOOKUP(_xlfn.CONCAT($B50,$C50),BNA_Variations_prix!$E$1:$AJ$200,MATCH(I$41,BNA_Variations_prix!$E$4:$CA$4,0),FALSE)),IF(ROUND(VLOOKUP(_xlfn.CONCAT($B50,$C50),BNA_Variations_prix!$E$1:$AJ$200,MATCH(I$41,BNA_Variations_prix!$E$4:$CA$4,0),FALSE),2)&gt;0,_xlfn.CONCAT($B$3," ",TEXT(VLOOKUP(_xlfn.CONCAT($B50,$C50),BNA_Variations_prix!$E$1:$AJ$200,MATCH(I$41,BNA_Variations_prix!$E$4:$CA$4,0),FALSE),"0%")),IF(ROUND(VLOOKUP(_xlfn.CONCAT($B50,$C50),BNA_Variations_prix!$E$1:$AJ$200,MATCH(I$41,BNA_Variations_prix!$E$4:$CA$4,0),FALSE),2)=0,_xlfn.CONCAT($B$4," ",TEXT(VLOOKUP(_xlfn.CONCAT($B50,$C50),BNA_Variations_prix!$E$1:$AJ$200,MATCH(I$41,BNA_Variations_prix!$E$4:$CA$4,0),FALSE),"0%")),IF(ROUND(VLOOKUP(_xlfn.CONCAT($B50,$C50),BNA_Variations_prix!$E$1:$AJ$200,MATCH(I$41,BNA_Variations_prix!$E$4:$CA$4,0),FALSE),2)&lt;0,_xlfn.CONCAT($B$5," ",TEXT(VLOOKUP(_xlfn.CONCAT($B50,$C50),BNA_Variations_prix!$E$1:$AJ$200,MATCH(I$41,BNA_Variations_prix!$E$4:$CA$4,0),FALSE),"0%")),VLOOKUP(_xlfn.CONCAT($B50,$C50),BNA_Variations_prix!$E$1:$AJ$200,MATCH(I$41,BNA_Variations_prix!$E$4:$CA$4,0),FALSE)))),VLOOKUP(_xlfn.CONCAT($B50,$C50),BNA_Variations_prix!$E$1:$AJ$200,MATCH(I$41,BNA_Variations_prix!$E$4:$CA$4,0),FALSE))</f>
        <v>▲ 17%</v>
      </c>
      <c r="J50" s="17" t="str">
        <f ca="1">IF(ISNUMBER(VLOOKUP(_xlfn.CONCAT($B50,$C50),BNA_Variations_prix!$E$1:$AJ$200,MATCH(J$41,BNA_Variations_prix!$E$4:$CA$4,0),FALSE)),IF(ROUND(VLOOKUP(_xlfn.CONCAT($B50,$C50),BNA_Variations_prix!$E$1:$AJ$200,MATCH(J$41,BNA_Variations_prix!$E$4:$CA$4,0),FALSE),2)&gt;0,_xlfn.CONCAT($B$3," ",TEXT(VLOOKUP(_xlfn.CONCAT($B50,$C50),BNA_Variations_prix!$E$1:$AJ$200,MATCH(J$41,BNA_Variations_prix!$E$4:$CA$4,0),FALSE),"0%")),IF(ROUND(VLOOKUP(_xlfn.CONCAT($B50,$C50),BNA_Variations_prix!$E$1:$AJ$200,MATCH(J$41,BNA_Variations_prix!$E$4:$CA$4,0),FALSE),2)=0,_xlfn.CONCAT($B$4," ",TEXT(VLOOKUP(_xlfn.CONCAT($B50,$C50),BNA_Variations_prix!$E$1:$AJ$200,MATCH(J$41,BNA_Variations_prix!$E$4:$CA$4,0),FALSE),"0%")),IF(ROUND(VLOOKUP(_xlfn.CONCAT($B50,$C50),BNA_Variations_prix!$E$1:$AJ$200,MATCH(J$41,BNA_Variations_prix!$E$4:$CA$4,0),FALSE),2)&lt;0,_xlfn.CONCAT($B$5," ",TEXT(VLOOKUP(_xlfn.CONCAT($B50,$C50),BNA_Variations_prix!$E$1:$AJ$200,MATCH(J$41,BNA_Variations_prix!$E$4:$CA$4,0),FALSE),"0%")),VLOOKUP(_xlfn.CONCAT($B50,$C50),BNA_Variations_prix!$E$1:$AJ$200,MATCH(J$41,BNA_Variations_prix!$E$4:$CA$4,0),FALSE)))),VLOOKUP(_xlfn.CONCAT($B50,$C50),BNA_Variations_prix!$E$1:$AJ$200,MATCH(J$41,BNA_Variations_prix!$E$4:$CA$4,0),FALSE))</f>
        <v>▼ -17%</v>
      </c>
      <c r="K50" s="17" t="str">
        <f ca="1">IF(ISNUMBER(VLOOKUP(_xlfn.CONCAT($B50,$C50),BNA_Variations_prix!$E$1:$AJ$200,MATCH(K$41,BNA_Variations_prix!$E$4:$CA$4,0),FALSE)),IF(ROUND(VLOOKUP(_xlfn.CONCAT($B50,$C50),BNA_Variations_prix!$E$1:$AJ$200,MATCH(K$41,BNA_Variations_prix!$E$4:$CA$4,0),FALSE),2)&gt;0,_xlfn.CONCAT($B$3," ",TEXT(VLOOKUP(_xlfn.CONCAT($B50,$C50),BNA_Variations_prix!$E$1:$AJ$200,MATCH(K$41,BNA_Variations_prix!$E$4:$CA$4,0),FALSE),"0%")),IF(ROUND(VLOOKUP(_xlfn.CONCAT($B50,$C50),BNA_Variations_prix!$E$1:$AJ$200,MATCH(K$41,BNA_Variations_prix!$E$4:$CA$4,0),FALSE),2)=0,_xlfn.CONCAT($B$4," ",TEXT(VLOOKUP(_xlfn.CONCAT($B50,$C50),BNA_Variations_prix!$E$1:$AJ$200,MATCH(K$41,BNA_Variations_prix!$E$4:$CA$4,0),FALSE),"0%")),IF(ROUND(VLOOKUP(_xlfn.CONCAT($B50,$C50),BNA_Variations_prix!$E$1:$AJ$200,MATCH(K$41,BNA_Variations_prix!$E$4:$CA$4,0),FALSE),2)&lt;0,_xlfn.CONCAT($B$5," ",TEXT(VLOOKUP(_xlfn.CONCAT($B50,$C50),BNA_Variations_prix!$E$1:$AJ$200,MATCH(K$41,BNA_Variations_prix!$E$4:$CA$4,0),FALSE),"0%")),VLOOKUP(_xlfn.CONCAT($B50,$C50),BNA_Variations_prix!$E$1:$AJ$200,MATCH(K$41,BNA_Variations_prix!$E$4:$CA$4,0),FALSE)))),VLOOKUP(_xlfn.CONCAT($B50,$C50),BNA_Variations_prix!$E$1:$AJ$200,MATCH(K$41,BNA_Variations_prix!$E$4:$CA$4,0),FALSE))</f>
        <v>▼ -47%</v>
      </c>
      <c r="L50" s="17" t="str">
        <f ca="1">IF(ISNUMBER(VLOOKUP(_xlfn.CONCAT($B50,$C50),BNA_Variations_prix!$E$1:$AJ$200,MATCH(L$41,BNA_Variations_prix!$E$4:$CA$4,0),FALSE)),IF(ROUND(VLOOKUP(_xlfn.CONCAT($B50,$C50),BNA_Variations_prix!$E$1:$AJ$200,MATCH(L$41,BNA_Variations_prix!$E$4:$CA$4,0),FALSE),2)&gt;0,_xlfn.CONCAT($B$3," ",TEXT(VLOOKUP(_xlfn.CONCAT($B50,$C50),BNA_Variations_prix!$E$1:$AJ$200,MATCH(L$41,BNA_Variations_prix!$E$4:$CA$4,0),FALSE),"0%")),IF(ROUND(VLOOKUP(_xlfn.CONCAT($B50,$C50),BNA_Variations_prix!$E$1:$AJ$200,MATCH(L$41,BNA_Variations_prix!$E$4:$CA$4,0),FALSE),2)=0,_xlfn.CONCAT($B$4," ",TEXT(VLOOKUP(_xlfn.CONCAT($B50,$C50),BNA_Variations_prix!$E$1:$AJ$200,MATCH(L$41,BNA_Variations_prix!$E$4:$CA$4,0),FALSE),"0%")),IF(ROUND(VLOOKUP(_xlfn.CONCAT($B50,$C50),BNA_Variations_prix!$E$1:$AJ$200,MATCH(L$41,BNA_Variations_prix!$E$4:$CA$4,0),FALSE),2)&lt;0,_xlfn.CONCAT($B$5," ",TEXT(VLOOKUP(_xlfn.CONCAT($B50,$C50),BNA_Variations_prix!$E$1:$AJ$200,MATCH(L$41,BNA_Variations_prix!$E$4:$CA$4,0),FALSE),"0%")),VLOOKUP(_xlfn.CONCAT($B50,$C50),BNA_Variations_prix!$E$1:$AJ$200,MATCH(L$41,BNA_Variations_prix!$E$4:$CA$4,0),FALSE)))),VLOOKUP(_xlfn.CONCAT($B50,$C50),BNA_Variations_prix!$E$1:$AJ$200,MATCH(L$41,BNA_Variations_prix!$E$4:$CA$4,0),FALSE))</f>
        <v>-</v>
      </c>
      <c r="M50" s="17" t="str">
        <f ca="1">IF(ISNUMBER(VLOOKUP(_xlfn.CONCAT($B50,$C50),BNA_Variations_prix!$E$1:$AJ$200,MATCH(M$41,BNA_Variations_prix!$E$4:$CA$4,0),FALSE)),IF(ROUND(VLOOKUP(_xlfn.CONCAT($B50,$C50),BNA_Variations_prix!$E$1:$AJ$200,MATCH(M$41,BNA_Variations_prix!$E$4:$CA$4,0),FALSE),2)&gt;0,_xlfn.CONCAT($B$3," ",TEXT(VLOOKUP(_xlfn.CONCAT($B50,$C50),BNA_Variations_prix!$E$1:$AJ$200,MATCH(M$41,BNA_Variations_prix!$E$4:$CA$4,0),FALSE),"0%")),IF(ROUND(VLOOKUP(_xlfn.CONCAT($B50,$C50),BNA_Variations_prix!$E$1:$AJ$200,MATCH(M$41,BNA_Variations_prix!$E$4:$CA$4,0),FALSE),2)=0,_xlfn.CONCAT($B$4," ",TEXT(VLOOKUP(_xlfn.CONCAT($B50,$C50),BNA_Variations_prix!$E$1:$AJ$200,MATCH(M$41,BNA_Variations_prix!$E$4:$CA$4,0),FALSE),"0%")),IF(ROUND(VLOOKUP(_xlfn.CONCAT($B50,$C50),BNA_Variations_prix!$E$1:$AJ$200,MATCH(M$41,BNA_Variations_prix!$E$4:$CA$4,0),FALSE),2)&lt;0,_xlfn.CONCAT($B$5," ",TEXT(VLOOKUP(_xlfn.CONCAT($B50,$C50),BNA_Variations_prix!$E$1:$AJ$200,MATCH(M$41,BNA_Variations_prix!$E$4:$CA$4,0),FALSE),"0%")),VLOOKUP(_xlfn.CONCAT($B50,$C50),BNA_Variations_prix!$E$1:$AJ$200,MATCH(M$41,BNA_Variations_prix!$E$4:$CA$4,0),FALSE)))),VLOOKUP(_xlfn.CONCAT($B50,$C50),BNA_Variations_prix!$E$1:$AJ$200,MATCH(M$41,BNA_Variations_prix!$E$4:$CA$4,0),FALSE))</f>
        <v>▼ -25%</v>
      </c>
      <c r="N50" s="17" t="str">
        <f ca="1">IF(ISNUMBER(VLOOKUP(_xlfn.CONCAT($B50,$C50),BNA_Variations_prix!$E$1:$AJ$200,MATCH(N$41,BNA_Variations_prix!$E$4:$CA$4,0),FALSE)),IF(ROUND(VLOOKUP(_xlfn.CONCAT($B50,$C50),BNA_Variations_prix!$E$1:$AJ$200,MATCH(N$41,BNA_Variations_prix!$E$4:$CA$4,0),FALSE),2)&gt;0,_xlfn.CONCAT($B$3," ",TEXT(VLOOKUP(_xlfn.CONCAT($B50,$C50),BNA_Variations_prix!$E$1:$AJ$200,MATCH(N$41,BNA_Variations_prix!$E$4:$CA$4,0),FALSE),"0%")),IF(ROUND(VLOOKUP(_xlfn.CONCAT($B50,$C50),BNA_Variations_prix!$E$1:$AJ$200,MATCH(N$41,BNA_Variations_prix!$E$4:$CA$4,0),FALSE),2)=0,_xlfn.CONCAT($B$4," ",TEXT(VLOOKUP(_xlfn.CONCAT($B50,$C50),BNA_Variations_prix!$E$1:$AJ$200,MATCH(N$41,BNA_Variations_prix!$E$4:$CA$4,0),FALSE),"0%")),IF(ROUND(VLOOKUP(_xlfn.CONCAT($B50,$C50),BNA_Variations_prix!$E$1:$AJ$200,MATCH(N$41,BNA_Variations_prix!$E$4:$CA$4,0),FALSE),2)&lt;0,_xlfn.CONCAT($B$5," ",TEXT(VLOOKUP(_xlfn.CONCAT($B50,$C50),BNA_Variations_prix!$E$1:$AJ$200,MATCH(N$41,BNA_Variations_prix!$E$4:$CA$4,0),FALSE),"0%")),VLOOKUP(_xlfn.CONCAT($B50,$C50),BNA_Variations_prix!$E$1:$AJ$200,MATCH(N$41,BNA_Variations_prix!$E$4:$CA$4,0),FALSE)))),VLOOKUP(_xlfn.CONCAT($B50,$C50),BNA_Variations_prix!$E$1:$AJ$200,MATCH(N$41,BNA_Variations_prix!$E$4:$CA$4,0),FALSE))</f>
        <v>-</v>
      </c>
      <c r="O50" s="17" t="str">
        <f ca="1">IF(ISNUMBER(VLOOKUP(_xlfn.CONCAT($B50,$C50),BNA_Variations_prix!$E$1:$AJ$200,MATCH(O$41,BNA_Variations_prix!$E$4:$CA$4,0),FALSE)),IF(ROUND(VLOOKUP(_xlfn.CONCAT($B50,$C50),BNA_Variations_prix!$E$1:$AJ$200,MATCH(O$41,BNA_Variations_prix!$E$4:$CA$4,0),FALSE),2)&gt;0,_xlfn.CONCAT($B$3," ",TEXT(VLOOKUP(_xlfn.CONCAT($B50,$C50),BNA_Variations_prix!$E$1:$AJ$200,MATCH(O$41,BNA_Variations_prix!$E$4:$CA$4,0),FALSE),"0%")),IF(ROUND(VLOOKUP(_xlfn.CONCAT($B50,$C50),BNA_Variations_prix!$E$1:$AJ$200,MATCH(O$41,BNA_Variations_prix!$E$4:$CA$4,0),FALSE),2)=0,_xlfn.CONCAT($B$4," ",TEXT(VLOOKUP(_xlfn.CONCAT($B50,$C50),BNA_Variations_prix!$E$1:$AJ$200,MATCH(O$41,BNA_Variations_prix!$E$4:$CA$4,0),FALSE),"0%")),IF(ROUND(VLOOKUP(_xlfn.CONCAT($B50,$C50),BNA_Variations_prix!$E$1:$AJ$200,MATCH(O$41,BNA_Variations_prix!$E$4:$CA$4,0),FALSE),2)&lt;0,_xlfn.CONCAT($B$5," ",TEXT(VLOOKUP(_xlfn.CONCAT($B50,$C50),BNA_Variations_prix!$E$1:$AJ$200,MATCH(O$41,BNA_Variations_prix!$E$4:$CA$4,0),FALSE),"0%")),VLOOKUP(_xlfn.CONCAT($B50,$C50),BNA_Variations_prix!$E$1:$AJ$200,MATCH(O$41,BNA_Variations_prix!$E$4:$CA$4,0),FALSE)))),VLOOKUP(_xlfn.CONCAT($B50,$C50),BNA_Variations_prix!$E$1:$AJ$200,MATCH(O$41,BNA_Variations_prix!$E$4:$CA$4,0),FALSE))</f>
        <v>-</v>
      </c>
      <c r="P50" s="17" t="str">
        <f ca="1">IF(ISNUMBER(VLOOKUP(_xlfn.CONCAT($B50,$C50),BNA_Variations_prix!$E$1:$AJ$200,MATCH(P$41,BNA_Variations_prix!$E$4:$CA$4,0),FALSE)),IF(ROUND(VLOOKUP(_xlfn.CONCAT($B50,$C50),BNA_Variations_prix!$E$1:$AJ$200,MATCH(P$41,BNA_Variations_prix!$E$4:$CA$4,0),FALSE),2)&gt;0,_xlfn.CONCAT($B$3," ",TEXT(VLOOKUP(_xlfn.CONCAT($B50,$C50),BNA_Variations_prix!$E$1:$AJ$200,MATCH(P$41,BNA_Variations_prix!$E$4:$CA$4,0),FALSE),"0%")),IF(ROUND(VLOOKUP(_xlfn.CONCAT($B50,$C50),BNA_Variations_prix!$E$1:$AJ$200,MATCH(P$41,BNA_Variations_prix!$E$4:$CA$4,0),FALSE),2)=0,_xlfn.CONCAT($B$4," ",TEXT(VLOOKUP(_xlfn.CONCAT($B50,$C50),BNA_Variations_prix!$E$1:$AJ$200,MATCH(P$41,BNA_Variations_prix!$E$4:$CA$4,0),FALSE),"0%")),IF(ROUND(VLOOKUP(_xlfn.CONCAT($B50,$C50),BNA_Variations_prix!$E$1:$AJ$200,MATCH(P$41,BNA_Variations_prix!$E$4:$CA$4,0),FALSE),2)&lt;0,_xlfn.CONCAT($B$5," ",TEXT(VLOOKUP(_xlfn.CONCAT($B50,$C50),BNA_Variations_prix!$E$1:$AJ$200,MATCH(P$41,BNA_Variations_prix!$E$4:$CA$4,0),FALSE),"0%")),VLOOKUP(_xlfn.CONCAT($B50,$C50),BNA_Variations_prix!$E$1:$AJ$200,MATCH(P$41,BNA_Variations_prix!$E$4:$CA$4,0),FALSE)))),VLOOKUP(_xlfn.CONCAT($B50,$C50),BNA_Variations_prix!$E$1:$AJ$200,MATCH(P$41,BNA_Variations_prix!$E$4:$CA$4,0),FALSE))</f>
        <v>-</v>
      </c>
      <c r="Q50" s="17" t="str">
        <f ca="1">IF(ISNUMBER(VLOOKUP(_xlfn.CONCAT($B50,$C50),BNA_Variations_prix!$E$1:$AJ$200,MATCH(Q$41,BNA_Variations_prix!$E$4:$CA$4,0),FALSE)),IF(ROUND(VLOOKUP(_xlfn.CONCAT($B50,$C50),BNA_Variations_prix!$E$1:$AJ$200,MATCH(Q$41,BNA_Variations_prix!$E$4:$CA$4,0),FALSE),2)&gt;0,_xlfn.CONCAT($B$3," ",TEXT(VLOOKUP(_xlfn.CONCAT($B50,$C50),BNA_Variations_prix!$E$1:$AJ$200,MATCH(Q$41,BNA_Variations_prix!$E$4:$CA$4,0),FALSE),"0%")),IF(ROUND(VLOOKUP(_xlfn.CONCAT($B50,$C50),BNA_Variations_prix!$E$1:$AJ$200,MATCH(Q$41,BNA_Variations_prix!$E$4:$CA$4,0),FALSE),2)=0,_xlfn.CONCAT($B$4," ",TEXT(VLOOKUP(_xlfn.CONCAT($B50,$C50),BNA_Variations_prix!$E$1:$AJ$200,MATCH(Q$41,BNA_Variations_prix!$E$4:$CA$4,0),FALSE),"0%")),IF(ROUND(VLOOKUP(_xlfn.CONCAT($B50,$C50),BNA_Variations_prix!$E$1:$AJ$200,MATCH(Q$41,BNA_Variations_prix!$E$4:$CA$4,0),FALSE),2)&lt;0,_xlfn.CONCAT($B$5," ",TEXT(VLOOKUP(_xlfn.CONCAT($B50,$C50),BNA_Variations_prix!$E$1:$AJ$200,MATCH(Q$41,BNA_Variations_prix!$E$4:$CA$4,0),FALSE),"0%")),VLOOKUP(_xlfn.CONCAT($B50,$C50),BNA_Variations_prix!$E$1:$AJ$200,MATCH(Q$41,BNA_Variations_prix!$E$4:$CA$4,0),FALSE)))),VLOOKUP(_xlfn.CONCAT($B50,$C50),BNA_Variations_prix!$E$1:$AJ$200,MATCH(Q$41,BNA_Variations_prix!$E$4:$CA$4,0),FALSE))</f>
        <v>-</v>
      </c>
      <c r="R50" s="17" t="str">
        <f ca="1">IF(ISNUMBER(VLOOKUP(_xlfn.CONCAT($B50,$C50),BNA_Variations_prix!$E$1:$AJ$200,MATCH(R$41,BNA_Variations_prix!$E$4:$CA$4,0),FALSE)),IF(ROUND(VLOOKUP(_xlfn.CONCAT($B50,$C50),BNA_Variations_prix!$E$1:$AJ$200,MATCH(R$41,BNA_Variations_prix!$E$4:$CA$4,0),FALSE),2)&gt;0,_xlfn.CONCAT($B$3," ",TEXT(VLOOKUP(_xlfn.CONCAT($B50,$C50),BNA_Variations_prix!$E$1:$AJ$200,MATCH(R$41,BNA_Variations_prix!$E$4:$CA$4,0),FALSE),"0%")),IF(ROUND(VLOOKUP(_xlfn.CONCAT($B50,$C50),BNA_Variations_prix!$E$1:$AJ$200,MATCH(R$41,BNA_Variations_prix!$E$4:$CA$4,0),FALSE),2)=0,_xlfn.CONCAT($B$4," ",TEXT(VLOOKUP(_xlfn.CONCAT($B50,$C50),BNA_Variations_prix!$E$1:$AJ$200,MATCH(R$41,BNA_Variations_prix!$E$4:$CA$4,0),FALSE),"0%")),IF(ROUND(VLOOKUP(_xlfn.CONCAT($B50,$C50),BNA_Variations_prix!$E$1:$AJ$200,MATCH(R$41,BNA_Variations_prix!$E$4:$CA$4,0),FALSE),2)&lt;0,_xlfn.CONCAT($B$5," ",TEXT(VLOOKUP(_xlfn.CONCAT($B50,$C50),BNA_Variations_prix!$E$1:$AJ$200,MATCH(R$41,BNA_Variations_prix!$E$4:$CA$4,0),FALSE),"0%")),VLOOKUP(_xlfn.CONCAT($B50,$C50),BNA_Variations_prix!$E$1:$AJ$200,MATCH(R$41,BNA_Variations_prix!$E$4:$CA$4,0),FALSE)))),VLOOKUP(_xlfn.CONCAT($B50,$C50),BNA_Variations_prix!$E$1:$AJ$200,MATCH(R$41,BNA_Variations_prix!$E$4:$CA$4,0),FALSE))</f>
        <v>-</v>
      </c>
      <c r="S50" s="17" t="str">
        <f ca="1">IF(ISNUMBER(VLOOKUP(_xlfn.CONCAT($B50,$C50),BNA_Variations_prix!$E$1:$AJ$200,MATCH(S$41,BNA_Variations_prix!$E$4:$CA$4,0),FALSE)),IF(ROUND(VLOOKUP(_xlfn.CONCAT($B50,$C50),BNA_Variations_prix!$E$1:$AJ$200,MATCH(S$41,BNA_Variations_prix!$E$4:$CA$4,0),FALSE),2)&gt;0,_xlfn.CONCAT($B$3," ",TEXT(VLOOKUP(_xlfn.CONCAT($B50,$C50),BNA_Variations_prix!$E$1:$AJ$200,MATCH(S$41,BNA_Variations_prix!$E$4:$CA$4,0),FALSE),"0%")),IF(ROUND(VLOOKUP(_xlfn.CONCAT($B50,$C50),BNA_Variations_prix!$E$1:$AJ$200,MATCH(S$41,BNA_Variations_prix!$E$4:$CA$4,0),FALSE),2)=0,_xlfn.CONCAT($B$4," ",TEXT(VLOOKUP(_xlfn.CONCAT($B50,$C50),BNA_Variations_prix!$E$1:$AJ$200,MATCH(S$41,BNA_Variations_prix!$E$4:$CA$4,0),FALSE),"0%")),IF(ROUND(VLOOKUP(_xlfn.CONCAT($B50,$C50),BNA_Variations_prix!$E$1:$AJ$200,MATCH(S$41,BNA_Variations_prix!$E$4:$CA$4,0),FALSE),2)&lt;0,_xlfn.CONCAT($B$5," ",TEXT(VLOOKUP(_xlfn.CONCAT($B50,$C50),BNA_Variations_prix!$E$1:$AJ$200,MATCH(S$41,BNA_Variations_prix!$E$4:$CA$4,0),FALSE),"0%")),VLOOKUP(_xlfn.CONCAT($B50,$C50),BNA_Variations_prix!$E$1:$AJ$200,MATCH(S$41,BNA_Variations_prix!$E$4:$CA$4,0),FALSE)))),VLOOKUP(_xlfn.CONCAT($B50,$C50),BNA_Variations_prix!$E$1:$AJ$200,MATCH(S$41,BNA_Variations_prix!$E$4:$CA$4,0),FALSE))</f>
        <v>-</v>
      </c>
      <c r="T50" s="17" t="str">
        <f ca="1">IF(ISNUMBER(VLOOKUP(_xlfn.CONCAT($B50,$C50),BNA_Variations_prix!$E$1:$AJ$200,MATCH(T$41,BNA_Variations_prix!$E$4:$CA$4,0),FALSE)),IF(ROUND(VLOOKUP(_xlfn.CONCAT($B50,$C50),BNA_Variations_prix!$E$1:$AJ$200,MATCH(T$41,BNA_Variations_prix!$E$4:$CA$4,0),FALSE),2)&gt;0,_xlfn.CONCAT($B$3," ",TEXT(VLOOKUP(_xlfn.CONCAT($B50,$C50),BNA_Variations_prix!$E$1:$AJ$200,MATCH(T$41,BNA_Variations_prix!$E$4:$CA$4,0),FALSE),"0%")),IF(ROUND(VLOOKUP(_xlfn.CONCAT($B50,$C50),BNA_Variations_prix!$E$1:$AJ$200,MATCH(T$41,BNA_Variations_prix!$E$4:$CA$4,0),FALSE),2)=0,_xlfn.CONCAT($B$4," ",TEXT(VLOOKUP(_xlfn.CONCAT($B50,$C50),BNA_Variations_prix!$E$1:$AJ$200,MATCH(T$41,BNA_Variations_prix!$E$4:$CA$4,0),FALSE),"0%")),IF(ROUND(VLOOKUP(_xlfn.CONCAT($B50,$C50),BNA_Variations_prix!$E$1:$AJ$200,MATCH(T$41,BNA_Variations_prix!$E$4:$CA$4,0),FALSE),2)&lt;0,_xlfn.CONCAT($B$5," ",TEXT(VLOOKUP(_xlfn.CONCAT($B50,$C50),BNA_Variations_prix!$E$1:$AJ$200,MATCH(T$41,BNA_Variations_prix!$E$4:$CA$4,0),FALSE),"0%")),VLOOKUP(_xlfn.CONCAT($B50,$C50),BNA_Variations_prix!$E$1:$AJ$200,MATCH(T$41,BNA_Variations_prix!$E$4:$CA$4,0),FALSE)))),VLOOKUP(_xlfn.CONCAT($B50,$C50),BNA_Variations_prix!$E$1:$AJ$200,MATCH(T$41,BNA_Variations_prix!$E$4:$CA$4,0),FALSE))</f>
        <v>-</v>
      </c>
      <c r="U50" s="17" t="str">
        <f ca="1">IF(ISNUMBER(VLOOKUP(_xlfn.CONCAT($B50,$C50),BNA_Variations_prix!$E$1:$AJ$200,MATCH(U$41,BNA_Variations_prix!$E$4:$CA$4,0),FALSE)),IF(ROUND(VLOOKUP(_xlfn.CONCAT($B50,$C50),BNA_Variations_prix!$E$1:$AJ$200,MATCH(U$41,BNA_Variations_prix!$E$4:$CA$4,0),FALSE),2)&gt;0,_xlfn.CONCAT($B$3," ",TEXT(VLOOKUP(_xlfn.CONCAT($B50,$C50),BNA_Variations_prix!$E$1:$AJ$200,MATCH(U$41,BNA_Variations_prix!$E$4:$CA$4,0),FALSE),"0%")),IF(ROUND(VLOOKUP(_xlfn.CONCAT($B50,$C50),BNA_Variations_prix!$E$1:$AJ$200,MATCH(U$41,BNA_Variations_prix!$E$4:$CA$4,0),FALSE),2)=0,_xlfn.CONCAT($B$4," ",TEXT(VLOOKUP(_xlfn.CONCAT($B50,$C50),BNA_Variations_prix!$E$1:$AJ$200,MATCH(U$41,BNA_Variations_prix!$E$4:$CA$4,0),FALSE),"0%")),IF(ROUND(VLOOKUP(_xlfn.CONCAT($B50,$C50),BNA_Variations_prix!$E$1:$AJ$200,MATCH(U$41,BNA_Variations_prix!$E$4:$CA$4,0),FALSE),2)&lt;0,_xlfn.CONCAT($B$5," ",TEXT(VLOOKUP(_xlfn.CONCAT($B50,$C50),BNA_Variations_prix!$E$1:$AJ$200,MATCH(U$41,BNA_Variations_prix!$E$4:$CA$4,0),FALSE),"0%")),VLOOKUP(_xlfn.CONCAT($B50,$C50),BNA_Variations_prix!$E$1:$AJ$200,MATCH(U$41,BNA_Variations_prix!$E$4:$CA$4,0),FALSE)))),VLOOKUP(_xlfn.CONCAT($B50,$C50),BNA_Variations_prix!$E$1:$AJ$200,MATCH(U$41,BNA_Variations_prix!$E$4:$CA$4,0),FALSE))</f>
        <v>-</v>
      </c>
      <c r="V50" s="17" t="str">
        <f ca="1">IF(ISNUMBER(VLOOKUP(_xlfn.CONCAT($B50,$C50),BNA_Variations_prix!$E$1:$AJ$200,MATCH(V$41,BNA_Variations_prix!$E$4:$CA$4,0),FALSE)),IF(ROUND(VLOOKUP(_xlfn.CONCAT($B50,$C50),BNA_Variations_prix!$E$1:$AJ$200,MATCH(V$41,BNA_Variations_prix!$E$4:$CA$4,0),FALSE),2)&gt;0,_xlfn.CONCAT($B$3," ",TEXT(VLOOKUP(_xlfn.CONCAT($B50,$C50),BNA_Variations_prix!$E$1:$AJ$200,MATCH(V$41,BNA_Variations_prix!$E$4:$CA$4,0),FALSE),"0%")),IF(ROUND(VLOOKUP(_xlfn.CONCAT($B50,$C50),BNA_Variations_prix!$E$1:$AJ$200,MATCH(V$41,BNA_Variations_prix!$E$4:$CA$4,0),FALSE),2)=0,_xlfn.CONCAT($B$4," ",TEXT(VLOOKUP(_xlfn.CONCAT($B50,$C50),BNA_Variations_prix!$E$1:$AJ$200,MATCH(V$41,BNA_Variations_prix!$E$4:$CA$4,0),FALSE),"0%")),IF(ROUND(VLOOKUP(_xlfn.CONCAT($B50,$C50),BNA_Variations_prix!$E$1:$AJ$200,MATCH(V$41,BNA_Variations_prix!$E$4:$CA$4,0),FALSE),2)&lt;0,_xlfn.CONCAT($B$5," ",TEXT(VLOOKUP(_xlfn.CONCAT($B50,$C50),BNA_Variations_prix!$E$1:$AJ$200,MATCH(V$41,BNA_Variations_prix!$E$4:$CA$4,0),FALSE),"0%")),VLOOKUP(_xlfn.CONCAT($B50,$C50),BNA_Variations_prix!$E$1:$AJ$200,MATCH(V$41,BNA_Variations_prix!$E$4:$CA$4,0),FALSE)))),VLOOKUP(_xlfn.CONCAT($B50,$C50),BNA_Variations_prix!$E$1:$AJ$200,MATCH(V$41,BNA_Variations_prix!$E$4:$CA$4,0),FALSE))</f>
        <v>-</v>
      </c>
      <c r="W50" s="17" t="str">
        <f ca="1">IF(ISNUMBER(VLOOKUP(_xlfn.CONCAT($B50,$C50),BNA_Variations_prix!$E$1:$AJ$200,MATCH(W$41,BNA_Variations_prix!$E$4:$CA$4,0),FALSE)),IF(ROUND(VLOOKUP(_xlfn.CONCAT($B50,$C50),BNA_Variations_prix!$E$1:$AJ$200,MATCH(W$41,BNA_Variations_prix!$E$4:$CA$4,0),FALSE),2)&gt;0,_xlfn.CONCAT($B$3," ",TEXT(VLOOKUP(_xlfn.CONCAT($B50,$C50),BNA_Variations_prix!$E$1:$AJ$200,MATCH(W$41,BNA_Variations_prix!$E$4:$CA$4,0),FALSE),"0%")),IF(ROUND(VLOOKUP(_xlfn.CONCAT($B50,$C50),BNA_Variations_prix!$E$1:$AJ$200,MATCH(W$41,BNA_Variations_prix!$E$4:$CA$4,0),FALSE),2)=0,_xlfn.CONCAT($B$4," ",TEXT(VLOOKUP(_xlfn.CONCAT($B50,$C50),BNA_Variations_prix!$E$1:$AJ$200,MATCH(W$41,BNA_Variations_prix!$E$4:$CA$4,0),FALSE),"0%")),IF(ROUND(VLOOKUP(_xlfn.CONCAT($B50,$C50),BNA_Variations_prix!$E$1:$AJ$200,MATCH(W$41,BNA_Variations_prix!$E$4:$CA$4,0),FALSE),2)&lt;0,_xlfn.CONCAT($B$5," ",TEXT(VLOOKUP(_xlfn.CONCAT($B50,$C50),BNA_Variations_prix!$E$1:$AJ$200,MATCH(W$41,BNA_Variations_prix!$E$4:$CA$4,0),FALSE),"0%")),VLOOKUP(_xlfn.CONCAT($B50,$C50),BNA_Variations_prix!$E$1:$AJ$200,MATCH(W$41,BNA_Variations_prix!$E$4:$CA$4,0),FALSE)))),VLOOKUP(_xlfn.CONCAT($B50,$C50),BNA_Variations_prix!$E$1:$AJ$200,MATCH(W$41,BNA_Variations_prix!$E$4:$CA$4,0),FALSE))</f>
        <v>-</v>
      </c>
      <c r="X50" s="17" t="str">
        <f ca="1">IF(ISNUMBER(VLOOKUP(_xlfn.CONCAT($B50,$C50),BNA_Variations_prix!$E$1:$AJ$200,MATCH(X$41,BNA_Variations_prix!$E$4:$CA$4,0),FALSE)),IF(ROUND(VLOOKUP(_xlfn.CONCAT($B50,$C50),BNA_Variations_prix!$E$1:$AJ$200,MATCH(X$41,BNA_Variations_prix!$E$4:$CA$4,0),FALSE),2)&gt;0,_xlfn.CONCAT($B$3," ",TEXT(VLOOKUP(_xlfn.CONCAT($B50,$C50),BNA_Variations_prix!$E$1:$AJ$200,MATCH(X$41,BNA_Variations_prix!$E$4:$CA$4,0),FALSE),"0%")),IF(ROUND(VLOOKUP(_xlfn.CONCAT($B50,$C50),BNA_Variations_prix!$E$1:$AJ$200,MATCH(X$41,BNA_Variations_prix!$E$4:$CA$4,0),FALSE),2)=0,_xlfn.CONCAT($B$4," ",TEXT(VLOOKUP(_xlfn.CONCAT($B50,$C50),BNA_Variations_prix!$E$1:$AJ$200,MATCH(X$41,BNA_Variations_prix!$E$4:$CA$4,0),FALSE),"0%")),IF(ROUND(VLOOKUP(_xlfn.CONCAT($B50,$C50),BNA_Variations_prix!$E$1:$AJ$200,MATCH(X$41,BNA_Variations_prix!$E$4:$CA$4,0),FALSE),2)&lt;0,_xlfn.CONCAT($B$5," ",TEXT(VLOOKUP(_xlfn.CONCAT($B50,$C50),BNA_Variations_prix!$E$1:$AJ$200,MATCH(X$41,BNA_Variations_prix!$E$4:$CA$4,0),FALSE),"0%")),VLOOKUP(_xlfn.CONCAT($B50,$C50),BNA_Variations_prix!$E$1:$AJ$200,MATCH(X$41,BNA_Variations_prix!$E$4:$CA$4,0),FALSE)))),VLOOKUP(_xlfn.CONCAT($B50,$C50),BNA_Variations_prix!$E$1:$AJ$200,MATCH(X$41,BNA_Variations_prix!$E$4:$CA$4,0),FALSE))</f>
        <v>-</v>
      </c>
      <c r="Y50" s="17" t="str">
        <f ca="1">IF(ISNUMBER(VLOOKUP(_xlfn.CONCAT($B50,$C50),BNA_Variations_prix!$E$1:$AJ$200,MATCH(Y$41,BNA_Variations_prix!$E$4:$CA$4,0),FALSE)),IF(ROUND(VLOOKUP(_xlfn.CONCAT($B50,$C50),BNA_Variations_prix!$E$1:$AJ$200,MATCH(Y$41,BNA_Variations_prix!$E$4:$CA$4,0),FALSE),2)&gt;0,_xlfn.CONCAT($B$3," ",TEXT(VLOOKUP(_xlfn.CONCAT($B50,$C50),BNA_Variations_prix!$E$1:$AJ$200,MATCH(Y$41,BNA_Variations_prix!$E$4:$CA$4,0),FALSE),"0%")),IF(ROUND(VLOOKUP(_xlfn.CONCAT($B50,$C50),BNA_Variations_prix!$E$1:$AJ$200,MATCH(Y$41,BNA_Variations_prix!$E$4:$CA$4,0),FALSE),2)=0,_xlfn.CONCAT($B$4," ",TEXT(VLOOKUP(_xlfn.CONCAT($B50,$C50),BNA_Variations_prix!$E$1:$AJ$200,MATCH(Y$41,BNA_Variations_prix!$E$4:$CA$4,0),FALSE),"0%")),IF(ROUND(VLOOKUP(_xlfn.CONCAT($B50,$C50),BNA_Variations_prix!$E$1:$AJ$200,MATCH(Y$41,BNA_Variations_prix!$E$4:$CA$4,0),FALSE),2)&lt;0,_xlfn.CONCAT($B$5," ",TEXT(VLOOKUP(_xlfn.CONCAT($B50,$C50),BNA_Variations_prix!$E$1:$AJ$200,MATCH(Y$41,BNA_Variations_prix!$E$4:$CA$4,0),FALSE),"0%")),VLOOKUP(_xlfn.CONCAT($B50,$C50),BNA_Variations_prix!$E$1:$AJ$200,MATCH(Y$41,BNA_Variations_prix!$E$4:$CA$4,0),FALSE)))),VLOOKUP(_xlfn.CONCAT($B50,$C50),BNA_Variations_prix!$E$1:$AJ$200,MATCH(Y$41,BNA_Variations_prix!$E$4:$CA$4,0),FALSE))</f>
        <v>-</v>
      </c>
      <c r="Z50" s="17" t="str">
        <f ca="1">IF(ISNUMBER(VLOOKUP(_xlfn.CONCAT($B50,$C50),BNA_Variations_prix!$E$1:$AJ$200,MATCH(Z$41,BNA_Variations_prix!$E$4:$CA$4,0),FALSE)),IF(ROUND(VLOOKUP(_xlfn.CONCAT($B50,$C50),BNA_Variations_prix!$E$1:$AJ$200,MATCH(Z$41,BNA_Variations_prix!$E$4:$CA$4,0),FALSE),2)&gt;0,_xlfn.CONCAT($B$3," ",TEXT(VLOOKUP(_xlfn.CONCAT($B50,$C50),BNA_Variations_prix!$E$1:$AJ$200,MATCH(Z$41,BNA_Variations_prix!$E$4:$CA$4,0),FALSE),"0%")),IF(ROUND(VLOOKUP(_xlfn.CONCAT($B50,$C50),BNA_Variations_prix!$E$1:$AJ$200,MATCH(Z$41,BNA_Variations_prix!$E$4:$CA$4,0),FALSE),2)=0,_xlfn.CONCAT($B$4," ",TEXT(VLOOKUP(_xlfn.CONCAT($B50,$C50),BNA_Variations_prix!$E$1:$AJ$200,MATCH(Z$41,BNA_Variations_prix!$E$4:$CA$4,0),FALSE),"0%")),IF(ROUND(VLOOKUP(_xlfn.CONCAT($B50,$C50),BNA_Variations_prix!$E$1:$AJ$200,MATCH(Z$41,BNA_Variations_prix!$E$4:$CA$4,0),FALSE),2)&lt;0,_xlfn.CONCAT($B$5," ",TEXT(VLOOKUP(_xlfn.CONCAT($B50,$C50),BNA_Variations_prix!$E$1:$AJ$200,MATCH(Z$41,BNA_Variations_prix!$E$4:$CA$4,0),FALSE),"0%")),VLOOKUP(_xlfn.CONCAT($B50,$C50),BNA_Variations_prix!$E$1:$AJ$200,MATCH(Z$41,BNA_Variations_prix!$E$4:$CA$4,0),FALSE)))),VLOOKUP(_xlfn.CONCAT($B50,$C50),BNA_Variations_prix!$E$1:$AJ$200,MATCH(Z$41,BNA_Variations_prix!$E$4:$CA$4,0),FALSE))</f>
        <v>▲ 33%</v>
      </c>
      <c r="AA50" s="17" t="str">
        <f ca="1">IF(ISNUMBER(VLOOKUP(_xlfn.CONCAT($B50,$C50),BNA_Variations_prix!$E$1:$AJ$200,MATCH(AA$41,BNA_Variations_prix!$E$4:$CA$4,0),FALSE)),IF(ROUND(VLOOKUP(_xlfn.CONCAT($B50,$C50),BNA_Variations_prix!$E$1:$AJ$200,MATCH(AA$41,BNA_Variations_prix!$E$4:$CA$4,0),FALSE),2)&gt;0,_xlfn.CONCAT($B$3," ",TEXT(VLOOKUP(_xlfn.CONCAT($B50,$C50),BNA_Variations_prix!$E$1:$AJ$200,MATCH(AA$41,BNA_Variations_prix!$E$4:$CA$4,0),FALSE),"0%")),IF(ROUND(VLOOKUP(_xlfn.CONCAT($B50,$C50),BNA_Variations_prix!$E$1:$AJ$200,MATCH(AA$41,BNA_Variations_prix!$E$4:$CA$4,0),FALSE),2)=0,_xlfn.CONCAT($B$4," ",TEXT(VLOOKUP(_xlfn.CONCAT($B50,$C50),BNA_Variations_prix!$E$1:$AJ$200,MATCH(AA$41,BNA_Variations_prix!$E$4:$CA$4,0),FALSE),"0%")),IF(ROUND(VLOOKUP(_xlfn.CONCAT($B50,$C50),BNA_Variations_prix!$E$1:$AJ$200,MATCH(AA$41,BNA_Variations_prix!$E$4:$CA$4,0),FALSE),2)&lt;0,_xlfn.CONCAT($B$5," ",TEXT(VLOOKUP(_xlfn.CONCAT($B50,$C50),BNA_Variations_prix!$E$1:$AJ$200,MATCH(AA$41,BNA_Variations_prix!$E$4:$CA$4,0),FALSE),"0%")),VLOOKUP(_xlfn.CONCAT($B50,$C50),BNA_Variations_prix!$E$1:$AJ$200,MATCH(AA$41,BNA_Variations_prix!$E$4:$CA$4,0),FALSE)))),VLOOKUP(_xlfn.CONCAT($B50,$C50),BNA_Variations_prix!$E$1:$AJ$200,MATCH(AA$41,BNA_Variations_prix!$E$4:$CA$4,0),FALSE))</f>
        <v>-</v>
      </c>
      <c r="AB50" s="17" t="str">
        <f ca="1">IF(ISNUMBER(VLOOKUP(_xlfn.CONCAT($B50,$C50),BNA_Variations_prix!$E$1:$AJ$200,MATCH(AB$41,BNA_Variations_prix!$E$4:$CA$4,0),FALSE)),IF(ROUND(VLOOKUP(_xlfn.CONCAT($B50,$C50),BNA_Variations_prix!$E$1:$AJ$200,MATCH(AB$41,BNA_Variations_prix!$E$4:$CA$4,0),FALSE),2)&gt;0,_xlfn.CONCAT($B$3," ",TEXT(VLOOKUP(_xlfn.CONCAT($B50,$C50),BNA_Variations_prix!$E$1:$AJ$200,MATCH(AB$41,BNA_Variations_prix!$E$4:$CA$4,0),FALSE),"0%")),IF(ROUND(VLOOKUP(_xlfn.CONCAT($B50,$C50),BNA_Variations_prix!$E$1:$AJ$200,MATCH(AB$41,BNA_Variations_prix!$E$4:$CA$4,0),FALSE),2)=0,_xlfn.CONCAT($B$4," ",TEXT(VLOOKUP(_xlfn.CONCAT($B50,$C50),BNA_Variations_prix!$E$1:$AJ$200,MATCH(AB$41,BNA_Variations_prix!$E$4:$CA$4,0),FALSE),"0%")),IF(ROUND(VLOOKUP(_xlfn.CONCAT($B50,$C50),BNA_Variations_prix!$E$1:$AJ$200,MATCH(AB$41,BNA_Variations_prix!$E$4:$CA$4,0),FALSE),2)&lt;0,_xlfn.CONCAT($B$5," ",TEXT(VLOOKUP(_xlfn.CONCAT($B50,$C50),BNA_Variations_prix!$E$1:$AJ$200,MATCH(AB$41,BNA_Variations_prix!$E$4:$CA$4,0),FALSE),"0%")),VLOOKUP(_xlfn.CONCAT($B50,$C50),BNA_Variations_prix!$E$1:$AJ$200,MATCH(AB$41,BNA_Variations_prix!$E$4:$CA$4,0),FALSE)))),VLOOKUP(_xlfn.CONCAT($B50,$C50),BNA_Variations_prix!$E$1:$AJ$200,MATCH(AB$41,BNA_Variations_prix!$E$4:$CA$4,0),FALSE))</f>
        <v>-</v>
      </c>
      <c r="AC50" s="17" t="str">
        <f ca="1">IF(ISNUMBER(VLOOKUP(_xlfn.CONCAT($B50,$C50),BNA_Variations_prix!$E$1:$AJ$200,MATCH(AC$41,BNA_Variations_prix!$E$4:$CA$4,0),FALSE)),IF(ROUND(VLOOKUP(_xlfn.CONCAT($B50,$C50),BNA_Variations_prix!$E$1:$AJ$200,MATCH(AC$41,BNA_Variations_prix!$E$4:$CA$4,0),FALSE),2)&gt;0,_xlfn.CONCAT($B$3," ",TEXT(VLOOKUP(_xlfn.CONCAT($B50,$C50),BNA_Variations_prix!$E$1:$AJ$200,MATCH(AC$41,BNA_Variations_prix!$E$4:$CA$4,0),FALSE),"0%")),IF(ROUND(VLOOKUP(_xlfn.CONCAT($B50,$C50),BNA_Variations_prix!$E$1:$AJ$200,MATCH(AC$41,BNA_Variations_prix!$E$4:$CA$4,0),FALSE),2)=0,_xlfn.CONCAT($B$4," ",TEXT(VLOOKUP(_xlfn.CONCAT($B50,$C50),BNA_Variations_prix!$E$1:$AJ$200,MATCH(AC$41,BNA_Variations_prix!$E$4:$CA$4,0),FALSE),"0%")),IF(ROUND(VLOOKUP(_xlfn.CONCAT($B50,$C50),BNA_Variations_prix!$E$1:$AJ$200,MATCH(AC$41,BNA_Variations_prix!$E$4:$CA$4,0),FALSE),2)&lt;0,_xlfn.CONCAT($B$5," ",TEXT(VLOOKUP(_xlfn.CONCAT($B50,$C50),BNA_Variations_prix!$E$1:$AJ$200,MATCH(AC$41,BNA_Variations_prix!$E$4:$CA$4,0),FALSE),"0%")),VLOOKUP(_xlfn.CONCAT($B50,$C50),BNA_Variations_prix!$E$1:$AJ$200,MATCH(AC$41,BNA_Variations_prix!$E$4:$CA$4,0),FALSE)))),VLOOKUP(_xlfn.CONCAT($B50,$C50),BNA_Variations_prix!$E$1:$AJ$200,MATCH(AC$41,BNA_Variations_prix!$E$4:$CA$4,0),FALSE))</f>
        <v>-</v>
      </c>
      <c r="AD50" s="17" t="str">
        <f ca="1">IF(ISNUMBER(VLOOKUP(_xlfn.CONCAT($B50,$C50),BNA_Variations_prix!$E$1:$AJ$200,MATCH(AD$41,BNA_Variations_prix!$E$4:$CA$4,0),FALSE)),IF(ROUND(VLOOKUP(_xlfn.CONCAT($B50,$C50),BNA_Variations_prix!$E$1:$AJ$200,MATCH(AD$41,BNA_Variations_prix!$E$4:$CA$4,0),FALSE),2)&gt;0,_xlfn.CONCAT($B$3," ",TEXT(VLOOKUP(_xlfn.CONCAT($B50,$C50),BNA_Variations_prix!$E$1:$AJ$200,MATCH(AD$41,BNA_Variations_prix!$E$4:$CA$4,0),FALSE),"0%")),IF(ROUND(VLOOKUP(_xlfn.CONCAT($B50,$C50),BNA_Variations_prix!$E$1:$AJ$200,MATCH(AD$41,BNA_Variations_prix!$E$4:$CA$4,0),FALSE),2)=0,_xlfn.CONCAT($B$4," ",TEXT(VLOOKUP(_xlfn.CONCAT($B50,$C50),BNA_Variations_prix!$E$1:$AJ$200,MATCH(AD$41,BNA_Variations_prix!$E$4:$CA$4,0),FALSE),"0%")),IF(ROUND(VLOOKUP(_xlfn.CONCAT($B50,$C50),BNA_Variations_prix!$E$1:$AJ$200,MATCH(AD$41,BNA_Variations_prix!$E$4:$CA$4,0),FALSE),2)&lt;0,_xlfn.CONCAT($B$5," ",TEXT(VLOOKUP(_xlfn.CONCAT($B50,$C50),BNA_Variations_prix!$E$1:$AJ$200,MATCH(AD$41,BNA_Variations_prix!$E$4:$CA$4,0),FALSE),"0%")),VLOOKUP(_xlfn.CONCAT($B50,$C50),BNA_Variations_prix!$E$1:$AJ$200,MATCH(AD$41,BNA_Variations_prix!$E$4:$CA$4,0),FALSE)))),VLOOKUP(_xlfn.CONCAT($B50,$C50),BNA_Variations_prix!$E$1:$AJ$200,MATCH(AD$41,BNA_Variations_prix!$E$4:$CA$4,0),FALSE))</f>
        <v>-</v>
      </c>
      <c r="AE50" s="17" t="str">
        <f ca="1">IF(ISNUMBER(VLOOKUP(_xlfn.CONCAT($B50,$C50),BNA_Variations_prix!$E$1:$AJ$200,MATCH(AE$41,BNA_Variations_prix!$E$4:$CA$4,0),FALSE)),IF(ROUND(VLOOKUP(_xlfn.CONCAT($B50,$C50),BNA_Variations_prix!$E$1:$AJ$200,MATCH(AE$41,BNA_Variations_prix!$E$4:$CA$4,0),FALSE),2)&gt;0,_xlfn.CONCAT($B$3," ",TEXT(VLOOKUP(_xlfn.CONCAT($B50,$C50),BNA_Variations_prix!$E$1:$AJ$200,MATCH(AE$41,BNA_Variations_prix!$E$4:$CA$4,0),FALSE),"0%")),IF(ROUND(VLOOKUP(_xlfn.CONCAT($B50,$C50),BNA_Variations_prix!$E$1:$AJ$200,MATCH(AE$41,BNA_Variations_prix!$E$4:$CA$4,0),FALSE),2)=0,_xlfn.CONCAT($B$4," ",TEXT(VLOOKUP(_xlfn.CONCAT($B50,$C50),BNA_Variations_prix!$E$1:$AJ$200,MATCH(AE$41,BNA_Variations_prix!$E$4:$CA$4,0),FALSE),"0%")),IF(ROUND(VLOOKUP(_xlfn.CONCAT($B50,$C50),BNA_Variations_prix!$E$1:$AJ$200,MATCH(AE$41,BNA_Variations_prix!$E$4:$CA$4,0),FALSE),2)&lt;0,_xlfn.CONCAT($B$5," ",TEXT(VLOOKUP(_xlfn.CONCAT($B50,$C50),BNA_Variations_prix!$E$1:$AJ$200,MATCH(AE$41,BNA_Variations_prix!$E$4:$CA$4,0),FALSE),"0%")),VLOOKUP(_xlfn.CONCAT($B50,$C50),BNA_Variations_prix!$E$1:$AJ$200,MATCH(AE$41,BNA_Variations_prix!$E$4:$CA$4,0),FALSE)))),VLOOKUP(_xlfn.CONCAT($B50,$C50),BNA_Variations_prix!$E$1:$AJ$200,MATCH(AE$41,BNA_Variations_prix!$E$4:$CA$4,0),FALSE))</f>
        <v>-</v>
      </c>
      <c r="AF50" s="17" t="str">
        <f ca="1">IF(ISNUMBER(VLOOKUP(_xlfn.CONCAT($B50,$C50),BNA_Variations_prix!$E$1:$AJ$200,MATCH(AF$41,BNA_Variations_prix!$E$4:$CA$4,0),FALSE)),IF(ROUND(VLOOKUP(_xlfn.CONCAT($B50,$C50),BNA_Variations_prix!$E$1:$AJ$200,MATCH(AF$41,BNA_Variations_prix!$E$4:$CA$4,0),FALSE),2)&gt;0,_xlfn.CONCAT($B$3," ",TEXT(VLOOKUP(_xlfn.CONCAT($B50,$C50),BNA_Variations_prix!$E$1:$AJ$200,MATCH(AF$41,BNA_Variations_prix!$E$4:$CA$4,0),FALSE),"0%")),IF(ROUND(VLOOKUP(_xlfn.CONCAT($B50,$C50),BNA_Variations_prix!$E$1:$AJ$200,MATCH(AF$41,BNA_Variations_prix!$E$4:$CA$4,0),FALSE),2)=0,_xlfn.CONCAT($B$4," ",TEXT(VLOOKUP(_xlfn.CONCAT($B50,$C50),BNA_Variations_prix!$E$1:$AJ$200,MATCH(AF$41,BNA_Variations_prix!$E$4:$CA$4,0),FALSE),"0%")),IF(ROUND(VLOOKUP(_xlfn.CONCAT($B50,$C50),BNA_Variations_prix!$E$1:$AJ$200,MATCH(AF$41,BNA_Variations_prix!$E$4:$CA$4,0),FALSE),2)&lt;0,_xlfn.CONCAT($B$5," ",TEXT(VLOOKUP(_xlfn.CONCAT($B50,$C50),BNA_Variations_prix!$E$1:$AJ$200,MATCH(AF$41,BNA_Variations_prix!$E$4:$CA$4,0),FALSE),"0%")),VLOOKUP(_xlfn.CONCAT($B50,$C50),BNA_Variations_prix!$E$1:$AJ$200,MATCH(AF$41,BNA_Variations_prix!$E$4:$CA$4,0),FALSE)))),VLOOKUP(_xlfn.CONCAT($B50,$C50),BNA_Variations_prix!$E$1:$AJ$200,MATCH(AF$41,BNA_Variations_prix!$E$4:$CA$4,0),FALSE))</f>
        <v>► 0%</v>
      </c>
      <c r="AG50" s="17" t="str">
        <f ca="1">IF(ISNUMBER(VLOOKUP(_xlfn.CONCAT($B50,$C50),BNA_Variations_prix!$E$1:$AJ$200,MATCH(AG$41,BNA_Variations_prix!$E$4:$CA$4,0),FALSE)),IF(ROUND(VLOOKUP(_xlfn.CONCAT($B50,$C50),BNA_Variations_prix!$E$1:$AJ$200,MATCH(AG$41,BNA_Variations_prix!$E$4:$CA$4,0),FALSE),2)&gt;0,_xlfn.CONCAT($B$3," ",TEXT(VLOOKUP(_xlfn.CONCAT($B50,$C50),BNA_Variations_prix!$E$1:$AJ$200,MATCH(AG$41,BNA_Variations_prix!$E$4:$CA$4,0),FALSE),"0%")),IF(ROUND(VLOOKUP(_xlfn.CONCAT($B50,$C50),BNA_Variations_prix!$E$1:$AJ$200,MATCH(AG$41,BNA_Variations_prix!$E$4:$CA$4,0),FALSE),2)=0,_xlfn.CONCAT($B$4," ",TEXT(VLOOKUP(_xlfn.CONCAT($B50,$C50),BNA_Variations_prix!$E$1:$AJ$200,MATCH(AG$41,BNA_Variations_prix!$E$4:$CA$4,0),FALSE),"0%")),IF(ROUND(VLOOKUP(_xlfn.CONCAT($B50,$C50),BNA_Variations_prix!$E$1:$AJ$200,MATCH(AG$41,BNA_Variations_prix!$E$4:$CA$4,0),FALSE),2)&lt;0,_xlfn.CONCAT($B$5," ",TEXT(VLOOKUP(_xlfn.CONCAT($B50,$C50),BNA_Variations_prix!$E$1:$AJ$200,MATCH(AG$41,BNA_Variations_prix!$E$4:$CA$4,0),FALSE),"0%")),VLOOKUP(_xlfn.CONCAT($B50,$C50),BNA_Variations_prix!$E$1:$AJ$200,MATCH(AG$41,BNA_Variations_prix!$E$4:$CA$4,0),FALSE)))),VLOOKUP(_xlfn.CONCAT($B50,$C50),BNA_Variations_prix!$E$1:$AJ$200,MATCH(AG$41,BNA_Variations_prix!$E$4:$CA$4,0),FALSE))</f>
        <v>-</v>
      </c>
    </row>
    <row r="51" spans="2:33" x14ac:dyDescent="0.35">
      <c r="B51" t="s">
        <v>84</v>
      </c>
      <c r="C51" s="12">
        <f t="shared" si="3"/>
        <v>45139</v>
      </c>
      <c r="D51" t="s">
        <v>83</v>
      </c>
      <c r="E51" s="17" t="str">
        <f ca="1">IF(ISNUMBER(VLOOKUP(_xlfn.CONCAT($B51,$C51),BNA_Variations_prix!$E$1:$AJ$200,MATCH(E$41,BNA_Variations_prix!$E$4:$CA$4,0),FALSE)),IF(ROUND(VLOOKUP(_xlfn.CONCAT($B51,$C51),BNA_Variations_prix!$E$1:$AJ$200,MATCH(E$41,BNA_Variations_prix!$E$4:$CA$4,0),FALSE),2)&gt;0,_xlfn.CONCAT($B$3," ",TEXT(VLOOKUP(_xlfn.CONCAT($B51,$C51),BNA_Variations_prix!$E$1:$AJ$200,MATCH(E$41,BNA_Variations_prix!$E$4:$CA$4,0),FALSE),"0%")),IF(ROUND(VLOOKUP(_xlfn.CONCAT($B51,$C51),BNA_Variations_prix!$E$1:$AJ$200,MATCH(E$41,BNA_Variations_prix!$E$4:$CA$4,0),FALSE),2)=0,_xlfn.CONCAT($B$4," ",TEXT(VLOOKUP(_xlfn.CONCAT($B51,$C51),BNA_Variations_prix!$E$1:$AJ$200,MATCH(E$41,BNA_Variations_prix!$E$4:$CA$4,0),FALSE),"0%")),IF(ROUND(VLOOKUP(_xlfn.CONCAT($B51,$C51),BNA_Variations_prix!$E$1:$AJ$200,MATCH(E$41,BNA_Variations_prix!$E$4:$CA$4,0),FALSE),2)&lt;0,_xlfn.CONCAT($B$5," ",TEXT(VLOOKUP(_xlfn.CONCAT($B51,$C51),BNA_Variations_prix!$E$1:$AJ$200,MATCH(E$41,BNA_Variations_prix!$E$4:$CA$4,0),FALSE),"0%")),VLOOKUP(_xlfn.CONCAT($B51,$C51),BNA_Variations_prix!$E$1:$AJ$200,MATCH(E$41,BNA_Variations_prix!$E$4:$CA$4,0),FALSE)))),VLOOKUP(_xlfn.CONCAT($B51,$C51),BNA_Variations_prix!$E$1:$AJ$200,MATCH(E$41,BNA_Variations_prix!$E$4:$CA$4,0),FALSE))</f>
        <v>▼ -5%</v>
      </c>
      <c r="F51" s="17" t="str">
        <f ca="1">IF(ISNUMBER(VLOOKUP(_xlfn.CONCAT($B51,$C51),BNA_Variations_prix!$E$1:$AJ$200,MATCH(F$41,BNA_Variations_prix!$E$4:$CA$4,0),FALSE)),IF(ROUND(VLOOKUP(_xlfn.CONCAT($B51,$C51),BNA_Variations_prix!$E$1:$AJ$200,MATCH(F$41,BNA_Variations_prix!$E$4:$CA$4,0),FALSE),2)&gt;0,_xlfn.CONCAT($B$3," ",TEXT(VLOOKUP(_xlfn.CONCAT($B51,$C51),BNA_Variations_prix!$E$1:$AJ$200,MATCH(F$41,BNA_Variations_prix!$E$4:$CA$4,0),FALSE),"0%")),IF(ROUND(VLOOKUP(_xlfn.CONCAT($B51,$C51),BNA_Variations_prix!$E$1:$AJ$200,MATCH(F$41,BNA_Variations_prix!$E$4:$CA$4,0),FALSE),2)=0,_xlfn.CONCAT($B$4," ",TEXT(VLOOKUP(_xlfn.CONCAT($B51,$C51),BNA_Variations_prix!$E$1:$AJ$200,MATCH(F$41,BNA_Variations_prix!$E$4:$CA$4,0),FALSE),"0%")),IF(ROUND(VLOOKUP(_xlfn.CONCAT($B51,$C51),BNA_Variations_prix!$E$1:$AJ$200,MATCH(F$41,BNA_Variations_prix!$E$4:$CA$4,0),FALSE),2)&lt;0,_xlfn.CONCAT($B$5," ",TEXT(VLOOKUP(_xlfn.CONCAT($B51,$C51),BNA_Variations_prix!$E$1:$AJ$200,MATCH(F$41,BNA_Variations_prix!$E$4:$CA$4,0),FALSE),"0%")),VLOOKUP(_xlfn.CONCAT($B51,$C51),BNA_Variations_prix!$E$1:$AJ$200,MATCH(F$41,BNA_Variations_prix!$E$4:$CA$4,0),FALSE)))),VLOOKUP(_xlfn.CONCAT($B51,$C51),BNA_Variations_prix!$E$1:$AJ$200,MATCH(F$41,BNA_Variations_prix!$E$4:$CA$4,0),FALSE))</f>
        <v>-</v>
      </c>
      <c r="G51" s="17" t="str">
        <f ca="1">IF(ISNUMBER(VLOOKUP(_xlfn.CONCAT($B51,$C51),BNA_Variations_prix!$E$1:$AJ$200,MATCH(G$41,BNA_Variations_prix!$E$4:$CA$4,0),FALSE)),IF(ROUND(VLOOKUP(_xlfn.CONCAT($B51,$C51),BNA_Variations_prix!$E$1:$AJ$200,MATCH(G$41,BNA_Variations_prix!$E$4:$CA$4,0),FALSE),2)&gt;0,_xlfn.CONCAT($B$3," ",TEXT(VLOOKUP(_xlfn.CONCAT($B51,$C51),BNA_Variations_prix!$E$1:$AJ$200,MATCH(G$41,BNA_Variations_prix!$E$4:$CA$4,0),FALSE),"0%")),IF(ROUND(VLOOKUP(_xlfn.CONCAT($B51,$C51),BNA_Variations_prix!$E$1:$AJ$200,MATCH(G$41,BNA_Variations_prix!$E$4:$CA$4,0),FALSE),2)=0,_xlfn.CONCAT($B$4," ",TEXT(VLOOKUP(_xlfn.CONCAT($B51,$C51),BNA_Variations_prix!$E$1:$AJ$200,MATCH(G$41,BNA_Variations_prix!$E$4:$CA$4,0),FALSE),"0%")),IF(ROUND(VLOOKUP(_xlfn.CONCAT($B51,$C51),BNA_Variations_prix!$E$1:$AJ$200,MATCH(G$41,BNA_Variations_prix!$E$4:$CA$4,0),FALSE),2)&lt;0,_xlfn.CONCAT($B$5," ",TEXT(VLOOKUP(_xlfn.CONCAT($B51,$C51),BNA_Variations_prix!$E$1:$AJ$200,MATCH(G$41,BNA_Variations_prix!$E$4:$CA$4,0),FALSE),"0%")),VLOOKUP(_xlfn.CONCAT($B51,$C51),BNA_Variations_prix!$E$1:$AJ$200,MATCH(G$41,BNA_Variations_prix!$E$4:$CA$4,0),FALSE)))),VLOOKUP(_xlfn.CONCAT($B51,$C51),BNA_Variations_prix!$E$1:$AJ$200,MATCH(G$41,BNA_Variations_prix!$E$4:$CA$4,0),FALSE))</f>
        <v>-</v>
      </c>
      <c r="H51" s="17" t="str">
        <f ca="1">IF(ISNUMBER(VLOOKUP(_xlfn.CONCAT($B51,$C51),BNA_Variations_prix!$E$1:$AJ$200,MATCH(H$41,BNA_Variations_prix!$E$4:$CA$4,0),FALSE)),IF(ROUND(VLOOKUP(_xlfn.CONCAT($B51,$C51),BNA_Variations_prix!$E$1:$AJ$200,MATCH(H$41,BNA_Variations_prix!$E$4:$CA$4,0),FALSE),2)&gt;0,_xlfn.CONCAT($B$3," ",TEXT(VLOOKUP(_xlfn.CONCAT($B51,$C51),BNA_Variations_prix!$E$1:$AJ$200,MATCH(H$41,BNA_Variations_prix!$E$4:$CA$4,0),FALSE),"0%")),IF(ROUND(VLOOKUP(_xlfn.CONCAT($B51,$C51),BNA_Variations_prix!$E$1:$AJ$200,MATCH(H$41,BNA_Variations_prix!$E$4:$CA$4,0),FALSE),2)=0,_xlfn.CONCAT($B$4," ",TEXT(VLOOKUP(_xlfn.CONCAT($B51,$C51),BNA_Variations_prix!$E$1:$AJ$200,MATCH(H$41,BNA_Variations_prix!$E$4:$CA$4,0),FALSE),"0%")),IF(ROUND(VLOOKUP(_xlfn.CONCAT($B51,$C51),BNA_Variations_prix!$E$1:$AJ$200,MATCH(H$41,BNA_Variations_prix!$E$4:$CA$4,0),FALSE),2)&lt;0,_xlfn.CONCAT($B$5," ",TEXT(VLOOKUP(_xlfn.CONCAT($B51,$C51),BNA_Variations_prix!$E$1:$AJ$200,MATCH(H$41,BNA_Variations_prix!$E$4:$CA$4,0),FALSE),"0%")),VLOOKUP(_xlfn.CONCAT($B51,$C51),BNA_Variations_prix!$E$1:$AJ$200,MATCH(H$41,BNA_Variations_prix!$E$4:$CA$4,0),FALSE)))),VLOOKUP(_xlfn.CONCAT($B51,$C51),BNA_Variations_prix!$E$1:$AJ$200,MATCH(H$41,BNA_Variations_prix!$E$4:$CA$4,0),FALSE))</f>
        <v>-</v>
      </c>
      <c r="I51" s="17" t="str">
        <f ca="1">IF(ISNUMBER(VLOOKUP(_xlfn.CONCAT($B51,$C51),BNA_Variations_prix!$E$1:$AJ$200,MATCH(I$41,BNA_Variations_prix!$E$4:$CA$4,0),FALSE)),IF(ROUND(VLOOKUP(_xlfn.CONCAT($B51,$C51),BNA_Variations_prix!$E$1:$AJ$200,MATCH(I$41,BNA_Variations_prix!$E$4:$CA$4,0),FALSE),2)&gt;0,_xlfn.CONCAT($B$3," ",TEXT(VLOOKUP(_xlfn.CONCAT($B51,$C51),BNA_Variations_prix!$E$1:$AJ$200,MATCH(I$41,BNA_Variations_prix!$E$4:$CA$4,0),FALSE),"0%")),IF(ROUND(VLOOKUP(_xlfn.CONCAT($B51,$C51),BNA_Variations_prix!$E$1:$AJ$200,MATCH(I$41,BNA_Variations_prix!$E$4:$CA$4,0),FALSE),2)=0,_xlfn.CONCAT($B$4," ",TEXT(VLOOKUP(_xlfn.CONCAT($B51,$C51),BNA_Variations_prix!$E$1:$AJ$200,MATCH(I$41,BNA_Variations_prix!$E$4:$CA$4,0),FALSE),"0%")),IF(ROUND(VLOOKUP(_xlfn.CONCAT($B51,$C51),BNA_Variations_prix!$E$1:$AJ$200,MATCH(I$41,BNA_Variations_prix!$E$4:$CA$4,0),FALSE),2)&lt;0,_xlfn.CONCAT($B$5," ",TEXT(VLOOKUP(_xlfn.CONCAT($B51,$C51),BNA_Variations_prix!$E$1:$AJ$200,MATCH(I$41,BNA_Variations_prix!$E$4:$CA$4,0),FALSE),"0%")),VLOOKUP(_xlfn.CONCAT($B51,$C51),BNA_Variations_prix!$E$1:$AJ$200,MATCH(I$41,BNA_Variations_prix!$E$4:$CA$4,0),FALSE)))),VLOOKUP(_xlfn.CONCAT($B51,$C51),BNA_Variations_prix!$E$1:$AJ$200,MATCH(I$41,BNA_Variations_prix!$E$4:$CA$4,0),FALSE))</f>
        <v>► 0%</v>
      </c>
      <c r="J51" s="17" t="str">
        <f ca="1">IF(ISNUMBER(VLOOKUP(_xlfn.CONCAT($B51,$C51),BNA_Variations_prix!$E$1:$AJ$200,MATCH(J$41,BNA_Variations_prix!$E$4:$CA$4,0),FALSE)),IF(ROUND(VLOOKUP(_xlfn.CONCAT($B51,$C51),BNA_Variations_prix!$E$1:$AJ$200,MATCH(J$41,BNA_Variations_prix!$E$4:$CA$4,0),FALSE),2)&gt;0,_xlfn.CONCAT($B$3," ",TEXT(VLOOKUP(_xlfn.CONCAT($B51,$C51),BNA_Variations_prix!$E$1:$AJ$200,MATCH(J$41,BNA_Variations_prix!$E$4:$CA$4,0),FALSE),"0%")),IF(ROUND(VLOOKUP(_xlfn.CONCAT($B51,$C51),BNA_Variations_prix!$E$1:$AJ$200,MATCH(J$41,BNA_Variations_prix!$E$4:$CA$4,0),FALSE),2)=0,_xlfn.CONCAT($B$4," ",TEXT(VLOOKUP(_xlfn.CONCAT($B51,$C51),BNA_Variations_prix!$E$1:$AJ$200,MATCH(J$41,BNA_Variations_prix!$E$4:$CA$4,0),FALSE),"0%")),IF(ROUND(VLOOKUP(_xlfn.CONCAT($B51,$C51),BNA_Variations_prix!$E$1:$AJ$200,MATCH(J$41,BNA_Variations_prix!$E$4:$CA$4,0),FALSE),2)&lt;0,_xlfn.CONCAT($B$5," ",TEXT(VLOOKUP(_xlfn.CONCAT($B51,$C51),BNA_Variations_prix!$E$1:$AJ$200,MATCH(J$41,BNA_Variations_prix!$E$4:$CA$4,0),FALSE),"0%")),VLOOKUP(_xlfn.CONCAT($B51,$C51),BNA_Variations_prix!$E$1:$AJ$200,MATCH(J$41,BNA_Variations_prix!$E$4:$CA$4,0),FALSE)))),VLOOKUP(_xlfn.CONCAT($B51,$C51),BNA_Variations_prix!$E$1:$AJ$200,MATCH(J$41,BNA_Variations_prix!$E$4:$CA$4,0),FALSE))</f>
        <v>► 0%</v>
      </c>
      <c r="K51" s="17" t="str">
        <f ca="1">IF(ISNUMBER(VLOOKUP(_xlfn.CONCAT($B51,$C51),BNA_Variations_prix!$E$1:$AJ$200,MATCH(K$41,BNA_Variations_prix!$E$4:$CA$4,0),FALSE)),IF(ROUND(VLOOKUP(_xlfn.CONCAT($B51,$C51),BNA_Variations_prix!$E$1:$AJ$200,MATCH(K$41,BNA_Variations_prix!$E$4:$CA$4,0),FALSE),2)&gt;0,_xlfn.CONCAT($B$3," ",TEXT(VLOOKUP(_xlfn.CONCAT($B51,$C51),BNA_Variations_prix!$E$1:$AJ$200,MATCH(K$41,BNA_Variations_prix!$E$4:$CA$4,0),FALSE),"0%")),IF(ROUND(VLOOKUP(_xlfn.CONCAT($B51,$C51),BNA_Variations_prix!$E$1:$AJ$200,MATCH(K$41,BNA_Variations_prix!$E$4:$CA$4,0),FALSE),2)=0,_xlfn.CONCAT($B$4," ",TEXT(VLOOKUP(_xlfn.CONCAT($B51,$C51),BNA_Variations_prix!$E$1:$AJ$200,MATCH(K$41,BNA_Variations_prix!$E$4:$CA$4,0),FALSE),"0%")),IF(ROUND(VLOOKUP(_xlfn.CONCAT($B51,$C51),BNA_Variations_prix!$E$1:$AJ$200,MATCH(K$41,BNA_Variations_prix!$E$4:$CA$4,0),FALSE),2)&lt;0,_xlfn.CONCAT($B$5," ",TEXT(VLOOKUP(_xlfn.CONCAT($B51,$C51),BNA_Variations_prix!$E$1:$AJ$200,MATCH(K$41,BNA_Variations_prix!$E$4:$CA$4,0),FALSE),"0%")),VLOOKUP(_xlfn.CONCAT($B51,$C51),BNA_Variations_prix!$E$1:$AJ$200,MATCH(K$41,BNA_Variations_prix!$E$4:$CA$4,0),FALSE)))),VLOOKUP(_xlfn.CONCAT($B51,$C51),BNA_Variations_prix!$E$1:$AJ$200,MATCH(K$41,BNA_Variations_prix!$E$4:$CA$4,0),FALSE))</f>
        <v>-</v>
      </c>
      <c r="L51" s="17" t="str">
        <f ca="1">IF(ISNUMBER(VLOOKUP(_xlfn.CONCAT($B51,$C51),BNA_Variations_prix!$E$1:$AJ$200,MATCH(L$41,BNA_Variations_prix!$E$4:$CA$4,0),FALSE)),IF(ROUND(VLOOKUP(_xlfn.CONCAT($B51,$C51),BNA_Variations_prix!$E$1:$AJ$200,MATCH(L$41,BNA_Variations_prix!$E$4:$CA$4,0),FALSE),2)&gt;0,_xlfn.CONCAT($B$3," ",TEXT(VLOOKUP(_xlfn.CONCAT($B51,$C51),BNA_Variations_prix!$E$1:$AJ$200,MATCH(L$41,BNA_Variations_prix!$E$4:$CA$4,0),FALSE),"0%")),IF(ROUND(VLOOKUP(_xlfn.CONCAT($B51,$C51),BNA_Variations_prix!$E$1:$AJ$200,MATCH(L$41,BNA_Variations_prix!$E$4:$CA$4,0),FALSE),2)=0,_xlfn.CONCAT($B$4," ",TEXT(VLOOKUP(_xlfn.CONCAT($B51,$C51),BNA_Variations_prix!$E$1:$AJ$200,MATCH(L$41,BNA_Variations_prix!$E$4:$CA$4,0),FALSE),"0%")),IF(ROUND(VLOOKUP(_xlfn.CONCAT($B51,$C51),BNA_Variations_prix!$E$1:$AJ$200,MATCH(L$41,BNA_Variations_prix!$E$4:$CA$4,0),FALSE),2)&lt;0,_xlfn.CONCAT($B$5," ",TEXT(VLOOKUP(_xlfn.CONCAT($B51,$C51),BNA_Variations_prix!$E$1:$AJ$200,MATCH(L$41,BNA_Variations_prix!$E$4:$CA$4,0),FALSE),"0%")),VLOOKUP(_xlfn.CONCAT($B51,$C51),BNA_Variations_prix!$E$1:$AJ$200,MATCH(L$41,BNA_Variations_prix!$E$4:$CA$4,0),FALSE)))),VLOOKUP(_xlfn.CONCAT($B51,$C51),BNA_Variations_prix!$E$1:$AJ$200,MATCH(L$41,BNA_Variations_prix!$E$4:$CA$4,0),FALSE))</f>
        <v>► 0%</v>
      </c>
      <c r="M51" s="17" t="str">
        <f ca="1">IF(ISNUMBER(VLOOKUP(_xlfn.CONCAT($B51,$C51),BNA_Variations_prix!$E$1:$AJ$200,MATCH(M$41,BNA_Variations_prix!$E$4:$CA$4,0),FALSE)),IF(ROUND(VLOOKUP(_xlfn.CONCAT($B51,$C51),BNA_Variations_prix!$E$1:$AJ$200,MATCH(M$41,BNA_Variations_prix!$E$4:$CA$4,0),FALSE),2)&gt;0,_xlfn.CONCAT($B$3," ",TEXT(VLOOKUP(_xlfn.CONCAT($B51,$C51),BNA_Variations_prix!$E$1:$AJ$200,MATCH(M$41,BNA_Variations_prix!$E$4:$CA$4,0),FALSE),"0%")),IF(ROUND(VLOOKUP(_xlfn.CONCAT($B51,$C51),BNA_Variations_prix!$E$1:$AJ$200,MATCH(M$41,BNA_Variations_prix!$E$4:$CA$4,0),FALSE),2)=0,_xlfn.CONCAT($B$4," ",TEXT(VLOOKUP(_xlfn.CONCAT($B51,$C51),BNA_Variations_prix!$E$1:$AJ$200,MATCH(M$41,BNA_Variations_prix!$E$4:$CA$4,0),FALSE),"0%")),IF(ROUND(VLOOKUP(_xlfn.CONCAT($B51,$C51),BNA_Variations_prix!$E$1:$AJ$200,MATCH(M$41,BNA_Variations_prix!$E$4:$CA$4,0),FALSE),2)&lt;0,_xlfn.CONCAT($B$5," ",TEXT(VLOOKUP(_xlfn.CONCAT($B51,$C51),BNA_Variations_prix!$E$1:$AJ$200,MATCH(M$41,BNA_Variations_prix!$E$4:$CA$4,0),FALSE),"0%")),VLOOKUP(_xlfn.CONCAT($B51,$C51),BNA_Variations_prix!$E$1:$AJ$200,MATCH(M$41,BNA_Variations_prix!$E$4:$CA$4,0),FALSE)))),VLOOKUP(_xlfn.CONCAT($B51,$C51),BNA_Variations_prix!$E$1:$AJ$200,MATCH(M$41,BNA_Variations_prix!$E$4:$CA$4,0),FALSE))</f>
        <v>-</v>
      </c>
      <c r="N51" s="17" t="str">
        <f ca="1">IF(ISNUMBER(VLOOKUP(_xlfn.CONCAT($B51,$C51),BNA_Variations_prix!$E$1:$AJ$200,MATCH(N$41,BNA_Variations_prix!$E$4:$CA$4,0),FALSE)),IF(ROUND(VLOOKUP(_xlfn.CONCAT($B51,$C51),BNA_Variations_prix!$E$1:$AJ$200,MATCH(N$41,BNA_Variations_prix!$E$4:$CA$4,0),FALSE),2)&gt;0,_xlfn.CONCAT($B$3," ",TEXT(VLOOKUP(_xlfn.CONCAT($B51,$C51),BNA_Variations_prix!$E$1:$AJ$200,MATCH(N$41,BNA_Variations_prix!$E$4:$CA$4,0),FALSE),"0%")),IF(ROUND(VLOOKUP(_xlfn.CONCAT($B51,$C51),BNA_Variations_prix!$E$1:$AJ$200,MATCH(N$41,BNA_Variations_prix!$E$4:$CA$4,0),FALSE),2)=0,_xlfn.CONCAT($B$4," ",TEXT(VLOOKUP(_xlfn.CONCAT($B51,$C51),BNA_Variations_prix!$E$1:$AJ$200,MATCH(N$41,BNA_Variations_prix!$E$4:$CA$4,0),FALSE),"0%")),IF(ROUND(VLOOKUP(_xlfn.CONCAT($B51,$C51),BNA_Variations_prix!$E$1:$AJ$200,MATCH(N$41,BNA_Variations_prix!$E$4:$CA$4,0),FALSE),2)&lt;0,_xlfn.CONCAT($B$5," ",TEXT(VLOOKUP(_xlfn.CONCAT($B51,$C51),BNA_Variations_prix!$E$1:$AJ$200,MATCH(N$41,BNA_Variations_prix!$E$4:$CA$4,0),FALSE),"0%")),VLOOKUP(_xlfn.CONCAT($B51,$C51),BNA_Variations_prix!$E$1:$AJ$200,MATCH(N$41,BNA_Variations_prix!$E$4:$CA$4,0),FALSE)))),VLOOKUP(_xlfn.CONCAT($B51,$C51),BNA_Variations_prix!$E$1:$AJ$200,MATCH(N$41,BNA_Variations_prix!$E$4:$CA$4,0),FALSE))</f>
        <v>► 0%</v>
      </c>
      <c r="O51" s="17" t="str">
        <f ca="1">IF(ISNUMBER(VLOOKUP(_xlfn.CONCAT($B51,$C51),BNA_Variations_prix!$E$1:$AJ$200,MATCH(O$41,BNA_Variations_prix!$E$4:$CA$4,0),FALSE)),IF(ROUND(VLOOKUP(_xlfn.CONCAT($B51,$C51),BNA_Variations_prix!$E$1:$AJ$200,MATCH(O$41,BNA_Variations_prix!$E$4:$CA$4,0),FALSE),2)&gt;0,_xlfn.CONCAT($B$3," ",TEXT(VLOOKUP(_xlfn.CONCAT($B51,$C51),BNA_Variations_prix!$E$1:$AJ$200,MATCH(O$41,BNA_Variations_prix!$E$4:$CA$4,0),FALSE),"0%")),IF(ROUND(VLOOKUP(_xlfn.CONCAT($B51,$C51),BNA_Variations_prix!$E$1:$AJ$200,MATCH(O$41,BNA_Variations_prix!$E$4:$CA$4,0),FALSE),2)=0,_xlfn.CONCAT($B$4," ",TEXT(VLOOKUP(_xlfn.CONCAT($B51,$C51),BNA_Variations_prix!$E$1:$AJ$200,MATCH(O$41,BNA_Variations_prix!$E$4:$CA$4,0),FALSE),"0%")),IF(ROUND(VLOOKUP(_xlfn.CONCAT($B51,$C51),BNA_Variations_prix!$E$1:$AJ$200,MATCH(O$41,BNA_Variations_prix!$E$4:$CA$4,0),FALSE),2)&lt;0,_xlfn.CONCAT($B$5," ",TEXT(VLOOKUP(_xlfn.CONCAT($B51,$C51),BNA_Variations_prix!$E$1:$AJ$200,MATCH(O$41,BNA_Variations_prix!$E$4:$CA$4,0),FALSE),"0%")),VLOOKUP(_xlfn.CONCAT($B51,$C51),BNA_Variations_prix!$E$1:$AJ$200,MATCH(O$41,BNA_Variations_prix!$E$4:$CA$4,0),FALSE)))),VLOOKUP(_xlfn.CONCAT($B51,$C51),BNA_Variations_prix!$E$1:$AJ$200,MATCH(O$41,BNA_Variations_prix!$E$4:$CA$4,0),FALSE))</f>
        <v>-</v>
      </c>
      <c r="P51" s="17" t="str">
        <f ca="1">IF(ISNUMBER(VLOOKUP(_xlfn.CONCAT($B51,$C51),BNA_Variations_prix!$E$1:$AJ$200,MATCH(P$41,BNA_Variations_prix!$E$4:$CA$4,0),FALSE)),IF(ROUND(VLOOKUP(_xlfn.CONCAT($B51,$C51),BNA_Variations_prix!$E$1:$AJ$200,MATCH(P$41,BNA_Variations_prix!$E$4:$CA$4,0),FALSE),2)&gt;0,_xlfn.CONCAT($B$3," ",TEXT(VLOOKUP(_xlfn.CONCAT($B51,$C51),BNA_Variations_prix!$E$1:$AJ$200,MATCH(P$41,BNA_Variations_prix!$E$4:$CA$4,0),FALSE),"0%")),IF(ROUND(VLOOKUP(_xlfn.CONCAT($B51,$C51),BNA_Variations_prix!$E$1:$AJ$200,MATCH(P$41,BNA_Variations_prix!$E$4:$CA$4,0),FALSE),2)=0,_xlfn.CONCAT($B$4," ",TEXT(VLOOKUP(_xlfn.CONCAT($B51,$C51),BNA_Variations_prix!$E$1:$AJ$200,MATCH(P$41,BNA_Variations_prix!$E$4:$CA$4,0),FALSE),"0%")),IF(ROUND(VLOOKUP(_xlfn.CONCAT($B51,$C51),BNA_Variations_prix!$E$1:$AJ$200,MATCH(P$41,BNA_Variations_prix!$E$4:$CA$4,0),FALSE),2)&lt;0,_xlfn.CONCAT($B$5," ",TEXT(VLOOKUP(_xlfn.CONCAT($B51,$C51),BNA_Variations_prix!$E$1:$AJ$200,MATCH(P$41,BNA_Variations_prix!$E$4:$CA$4,0),FALSE),"0%")),VLOOKUP(_xlfn.CONCAT($B51,$C51),BNA_Variations_prix!$E$1:$AJ$200,MATCH(P$41,BNA_Variations_prix!$E$4:$CA$4,0),FALSE)))),VLOOKUP(_xlfn.CONCAT($B51,$C51),BNA_Variations_prix!$E$1:$AJ$200,MATCH(P$41,BNA_Variations_prix!$E$4:$CA$4,0),FALSE))</f>
        <v>-</v>
      </c>
      <c r="Q51" s="17" t="str">
        <f ca="1">IF(ISNUMBER(VLOOKUP(_xlfn.CONCAT($B51,$C51),BNA_Variations_prix!$E$1:$AJ$200,MATCH(Q$41,BNA_Variations_prix!$E$4:$CA$4,0),FALSE)),IF(ROUND(VLOOKUP(_xlfn.CONCAT($B51,$C51),BNA_Variations_prix!$E$1:$AJ$200,MATCH(Q$41,BNA_Variations_prix!$E$4:$CA$4,0),FALSE),2)&gt;0,_xlfn.CONCAT($B$3," ",TEXT(VLOOKUP(_xlfn.CONCAT($B51,$C51),BNA_Variations_prix!$E$1:$AJ$200,MATCH(Q$41,BNA_Variations_prix!$E$4:$CA$4,0),FALSE),"0%")),IF(ROUND(VLOOKUP(_xlfn.CONCAT($B51,$C51),BNA_Variations_prix!$E$1:$AJ$200,MATCH(Q$41,BNA_Variations_prix!$E$4:$CA$4,0),FALSE),2)=0,_xlfn.CONCAT($B$4," ",TEXT(VLOOKUP(_xlfn.CONCAT($B51,$C51),BNA_Variations_prix!$E$1:$AJ$200,MATCH(Q$41,BNA_Variations_prix!$E$4:$CA$4,0),FALSE),"0%")),IF(ROUND(VLOOKUP(_xlfn.CONCAT($B51,$C51),BNA_Variations_prix!$E$1:$AJ$200,MATCH(Q$41,BNA_Variations_prix!$E$4:$CA$4,0),FALSE),2)&lt;0,_xlfn.CONCAT($B$5," ",TEXT(VLOOKUP(_xlfn.CONCAT($B51,$C51),BNA_Variations_prix!$E$1:$AJ$200,MATCH(Q$41,BNA_Variations_prix!$E$4:$CA$4,0),FALSE),"0%")),VLOOKUP(_xlfn.CONCAT($B51,$C51),BNA_Variations_prix!$E$1:$AJ$200,MATCH(Q$41,BNA_Variations_prix!$E$4:$CA$4,0),FALSE)))),VLOOKUP(_xlfn.CONCAT($B51,$C51),BNA_Variations_prix!$E$1:$AJ$200,MATCH(Q$41,BNA_Variations_prix!$E$4:$CA$4,0),FALSE))</f>
        <v>-</v>
      </c>
      <c r="R51" s="17" t="str">
        <f ca="1">IF(ISNUMBER(VLOOKUP(_xlfn.CONCAT($B51,$C51),BNA_Variations_prix!$E$1:$AJ$200,MATCH(R$41,BNA_Variations_prix!$E$4:$CA$4,0),FALSE)),IF(ROUND(VLOOKUP(_xlfn.CONCAT($B51,$C51),BNA_Variations_prix!$E$1:$AJ$200,MATCH(R$41,BNA_Variations_prix!$E$4:$CA$4,0),FALSE),2)&gt;0,_xlfn.CONCAT($B$3," ",TEXT(VLOOKUP(_xlfn.CONCAT($B51,$C51),BNA_Variations_prix!$E$1:$AJ$200,MATCH(R$41,BNA_Variations_prix!$E$4:$CA$4,0),FALSE),"0%")),IF(ROUND(VLOOKUP(_xlfn.CONCAT($B51,$C51),BNA_Variations_prix!$E$1:$AJ$200,MATCH(R$41,BNA_Variations_prix!$E$4:$CA$4,0),FALSE),2)=0,_xlfn.CONCAT($B$4," ",TEXT(VLOOKUP(_xlfn.CONCAT($B51,$C51),BNA_Variations_prix!$E$1:$AJ$200,MATCH(R$41,BNA_Variations_prix!$E$4:$CA$4,0),FALSE),"0%")),IF(ROUND(VLOOKUP(_xlfn.CONCAT($B51,$C51),BNA_Variations_prix!$E$1:$AJ$200,MATCH(R$41,BNA_Variations_prix!$E$4:$CA$4,0),FALSE),2)&lt;0,_xlfn.CONCAT($B$5," ",TEXT(VLOOKUP(_xlfn.CONCAT($B51,$C51),BNA_Variations_prix!$E$1:$AJ$200,MATCH(R$41,BNA_Variations_prix!$E$4:$CA$4,0),FALSE),"0%")),VLOOKUP(_xlfn.CONCAT($B51,$C51),BNA_Variations_prix!$E$1:$AJ$200,MATCH(R$41,BNA_Variations_prix!$E$4:$CA$4,0),FALSE)))),VLOOKUP(_xlfn.CONCAT($B51,$C51),BNA_Variations_prix!$E$1:$AJ$200,MATCH(R$41,BNA_Variations_prix!$E$4:$CA$4,0),FALSE))</f>
        <v>-</v>
      </c>
      <c r="S51" s="17" t="str">
        <f ca="1">IF(ISNUMBER(VLOOKUP(_xlfn.CONCAT($B51,$C51),BNA_Variations_prix!$E$1:$AJ$200,MATCH(S$41,BNA_Variations_prix!$E$4:$CA$4,0),FALSE)),IF(ROUND(VLOOKUP(_xlfn.CONCAT($B51,$C51),BNA_Variations_prix!$E$1:$AJ$200,MATCH(S$41,BNA_Variations_prix!$E$4:$CA$4,0),FALSE),2)&gt;0,_xlfn.CONCAT($B$3," ",TEXT(VLOOKUP(_xlfn.CONCAT($B51,$C51),BNA_Variations_prix!$E$1:$AJ$200,MATCH(S$41,BNA_Variations_prix!$E$4:$CA$4,0),FALSE),"0%")),IF(ROUND(VLOOKUP(_xlfn.CONCAT($B51,$C51),BNA_Variations_prix!$E$1:$AJ$200,MATCH(S$41,BNA_Variations_prix!$E$4:$CA$4,0),FALSE),2)=0,_xlfn.CONCAT($B$4," ",TEXT(VLOOKUP(_xlfn.CONCAT($B51,$C51),BNA_Variations_prix!$E$1:$AJ$200,MATCH(S$41,BNA_Variations_prix!$E$4:$CA$4,0),FALSE),"0%")),IF(ROUND(VLOOKUP(_xlfn.CONCAT($B51,$C51),BNA_Variations_prix!$E$1:$AJ$200,MATCH(S$41,BNA_Variations_prix!$E$4:$CA$4,0),FALSE),2)&lt;0,_xlfn.CONCAT($B$5," ",TEXT(VLOOKUP(_xlfn.CONCAT($B51,$C51),BNA_Variations_prix!$E$1:$AJ$200,MATCH(S$41,BNA_Variations_prix!$E$4:$CA$4,0),FALSE),"0%")),VLOOKUP(_xlfn.CONCAT($B51,$C51),BNA_Variations_prix!$E$1:$AJ$200,MATCH(S$41,BNA_Variations_prix!$E$4:$CA$4,0),FALSE)))),VLOOKUP(_xlfn.CONCAT($B51,$C51),BNA_Variations_prix!$E$1:$AJ$200,MATCH(S$41,BNA_Variations_prix!$E$4:$CA$4,0),FALSE))</f>
        <v>-</v>
      </c>
      <c r="T51" s="17" t="str">
        <f ca="1">IF(ISNUMBER(VLOOKUP(_xlfn.CONCAT($B51,$C51),BNA_Variations_prix!$E$1:$AJ$200,MATCH(T$41,BNA_Variations_prix!$E$4:$CA$4,0),FALSE)),IF(ROUND(VLOOKUP(_xlfn.CONCAT($B51,$C51),BNA_Variations_prix!$E$1:$AJ$200,MATCH(T$41,BNA_Variations_prix!$E$4:$CA$4,0),FALSE),2)&gt;0,_xlfn.CONCAT($B$3," ",TEXT(VLOOKUP(_xlfn.CONCAT($B51,$C51),BNA_Variations_prix!$E$1:$AJ$200,MATCH(T$41,BNA_Variations_prix!$E$4:$CA$4,0),FALSE),"0%")),IF(ROUND(VLOOKUP(_xlfn.CONCAT($B51,$C51),BNA_Variations_prix!$E$1:$AJ$200,MATCH(T$41,BNA_Variations_prix!$E$4:$CA$4,0),FALSE),2)=0,_xlfn.CONCAT($B$4," ",TEXT(VLOOKUP(_xlfn.CONCAT($B51,$C51),BNA_Variations_prix!$E$1:$AJ$200,MATCH(T$41,BNA_Variations_prix!$E$4:$CA$4,0),FALSE),"0%")),IF(ROUND(VLOOKUP(_xlfn.CONCAT($B51,$C51),BNA_Variations_prix!$E$1:$AJ$200,MATCH(T$41,BNA_Variations_prix!$E$4:$CA$4,0),FALSE),2)&lt;0,_xlfn.CONCAT($B$5," ",TEXT(VLOOKUP(_xlfn.CONCAT($B51,$C51),BNA_Variations_prix!$E$1:$AJ$200,MATCH(T$41,BNA_Variations_prix!$E$4:$CA$4,0),FALSE),"0%")),VLOOKUP(_xlfn.CONCAT($B51,$C51),BNA_Variations_prix!$E$1:$AJ$200,MATCH(T$41,BNA_Variations_prix!$E$4:$CA$4,0),FALSE)))),VLOOKUP(_xlfn.CONCAT($B51,$C51),BNA_Variations_prix!$E$1:$AJ$200,MATCH(T$41,BNA_Variations_prix!$E$4:$CA$4,0),FALSE))</f>
        <v>-</v>
      </c>
      <c r="U51" s="17" t="str">
        <f ca="1">IF(ISNUMBER(VLOOKUP(_xlfn.CONCAT($B51,$C51),BNA_Variations_prix!$E$1:$AJ$200,MATCH(U$41,BNA_Variations_prix!$E$4:$CA$4,0),FALSE)),IF(ROUND(VLOOKUP(_xlfn.CONCAT($B51,$C51),BNA_Variations_prix!$E$1:$AJ$200,MATCH(U$41,BNA_Variations_prix!$E$4:$CA$4,0),FALSE),2)&gt;0,_xlfn.CONCAT($B$3," ",TEXT(VLOOKUP(_xlfn.CONCAT($B51,$C51),BNA_Variations_prix!$E$1:$AJ$200,MATCH(U$41,BNA_Variations_prix!$E$4:$CA$4,0),FALSE),"0%")),IF(ROUND(VLOOKUP(_xlfn.CONCAT($B51,$C51),BNA_Variations_prix!$E$1:$AJ$200,MATCH(U$41,BNA_Variations_prix!$E$4:$CA$4,0),FALSE),2)=0,_xlfn.CONCAT($B$4," ",TEXT(VLOOKUP(_xlfn.CONCAT($B51,$C51),BNA_Variations_prix!$E$1:$AJ$200,MATCH(U$41,BNA_Variations_prix!$E$4:$CA$4,0),FALSE),"0%")),IF(ROUND(VLOOKUP(_xlfn.CONCAT($B51,$C51),BNA_Variations_prix!$E$1:$AJ$200,MATCH(U$41,BNA_Variations_prix!$E$4:$CA$4,0),FALSE),2)&lt;0,_xlfn.CONCAT($B$5," ",TEXT(VLOOKUP(_xlfn.CONCAT($B51,$C51),BNA_Variations_prix!$E$1:$AJ$200,MATCH(U$41,BNA_Variations_prix!$E$4:$CA$4,0),FALSE),"0%")),VLOOKUP(_xlfn.CONCAT($B51,$C51),BNA_Variations_prix!$E$1:$AJ$200,MATCH(U$41,BNA_Variations_prix!$E$4:$CA$4,0),FALSE)))),VLOOKUP(_xlfn.CONCAT($B51,$C51),BNA_Variations_prix!$E$1:$AJ$200,MATCH(U$41,BNA_Variations_prix!$E$4:$CA$4,0),FALSE))</f>
        <v>► 0%</v>
      </c>
      <c r="V51" s="17" t="str">
        <f ca="1">IF(ISNUMBER(VLOOKUP(_xlfn.CONCAT($B51,$C51),BNA_Variations_prix!$E$1:$AJ$200,MATCH(V$41,BNA_Variations_prix!$E$4:$CA$4,0),FALSE)),IF(ROUND(VLOOKUP(_xlfn.CONCAT($B51,$C51),BNA_Variations_prix!$E$1:$AJ$200,MATCH(V$41,BNA_Variations_prix!$E$4:$CA$4,0),FALSE),2)&gt;0,_xlfn.CONCAT($B$3," ",TEXT(VLOOKUP(_xlfn.CONCAT($B51,$C51),BNA_Variations_prix!$E$1:$AJ$200,MATCH(V$41,BNA_Variations_prix!$E$4:$CA$4,0),FALSE),"0%")),IF(ROUND(VLOOKUP(_xlfn.CONCAT($B51,$C51),BNA_Variations_prix!$E$1:$AJ$200,MATCH(V$41,BNA_Variations_prix!$E$4:$CA$4,0),FALSE),2)=0,_xlfn.CONCAT($B$4," ",TEXT(VLOOKUP(_xlfn.CONCAT($B51,$C51),BNA_Variations_prix!$E$1:$AJ$200,MATCH(V$41,BNA_Variations_prix!$E$4:$CA$4,0),FALSE),"0%")),IF(ROUND(VLOOKUP(_xlfn.CONCAT($B51,$C51),BNA_Variations_prix!$E$1:$AJ$200,MATCH(V$41,BNA_Variations_prix!$E$4:$CA$4,0),FALSE),2)&lt;0,_xlfn.CONCAT($B$5," ",TEXT(VLOOKUP(_xlfn.CONCAT($B51,$C51),BNA_Variations_prix!$E$1:$AJ$200,MATCH(V$41,BNA_Variations_prix!$E$4:$CA$4,0),FALSE),"0%")),VLOOKUP(_xlfn.CONCAT($B51,$C51),BNA_Variations_prix!$E$1:$AJ$200,MATCH(V$41,BNA_Variations_prix!$E$4:$CA$4,0),FALSE)))),VLOOKUP(_xlfn.CONCAT($B51,$C51),BNA_Variations_prix!$E$1:$AJ$200,MATCH(V$41,BNA_Variations_prix!$E$4:$CA$4,0),FALSE))</f>
        <v>▼ -14%</v>
      </c>
      <c r="W51" s="17" t="str">
        <f ca="1">IF(ISNUMBER(VLOOKUP(_xlfn.CONCAT($B51,$C51),BNA_Variations_prix!$E$1:$AJ$200,MATCH(W$41,BNA_Variations_prix!$E$4:$CA$4,0),FALSE)),IF(ROUND(VLOOKUP(_xlfn.CONCAT($B51,$C51),BNA_Variations_prix!$E$1:$AJ$200,MATCH(W$41,BNA_Variations_prix!$E$4:$CA$4,0),FALSE),2)&gt;0,_xlfn.CONCAT($B$3," ",TEXT(VLOOKUP(_xlfn.CONCAT($B51,$C51),BNA_Variations_prix!$E$1:$AJ$200,MATCH(W$41,BNA_Variations_prix!$E$4:$CA$4,0),FALSE),"0%")),IF(ROUND(VLOOKUP(_xlfn.CONCAT($B51,$C51),BNA_Variations_prix!$E$1:$AJ$200,MATCH(W$41,BNA_Variations_prix!$E$4:$CA$4,0),FALSE),2)=0,_xlfn.CONCAT($B$4," ",TEXT(VLOOKUP(_xlfn.CONCAT($B51,$C51),BNA_Variations_prix!$E$1:$AJ$200,MATCH(W$41,BNA_Variations_prix!$E$4:$CA$4,0),FALSE),"0%")),IF(ROUND(VLOOKUP(_xlfn.CONCAT($B51,$C51),BNA_Variations_prix!$E$1:$AJ$200,MATCH(W$41,BNA_Variations_prix!$E$4:$CA$4,0),FALSE),2)&lt;0,_xlfn.CONCAT($B$5," ",TEXT(VLOOKUP(_xlfn.CONCAT($B51,$C51),BNA_Variations_prix!$E$1:$AJ$200,MATCH(W$41,BNA_Variations_prix!$E$4:$CA$4,0),FALSE),"0%")),VLOOKUP(_xlfn.CONCAT($B51,$C51),BNA_Variations_prix!$E$1:$AJ$200,MATCH(W$41,BNA_Variations_prix!$E$4:$CA$4,0),FALSE)))),VLOOKUP(_xlfn.CONCAT($B51,$C51),BNA_Variations_prix!$E$1:$AJ$200,MATCH(W$41,BNA_Variations_prix!$E$4:$CA$4,0),FALSE))</f>
        <v>-</v>
      </c>
      <c r="X51" s="17" t="str">
        <f ca="1">IF(ISNUMBER(VLOOKUP(_xlfn.CONCAT($B51,$C51),BNA_Variations_prix!$E$1:$AJ$200,MATCH(X$41,BNA_Variations_prix!$E$4:$CA$4,0),FALSE)),IF(ROUND(VLOOKUP(_xlfn.CONCAT($B51,$C51),BNA_Variations_prix!$E$1:$AJ$200,MATCH(X$41,BNA_Variations_prix!$E$4:$CA$4,0),FALSE),2)&gt;0,_xlfn.CONCAT($B$3," ",TEXT(VLOOKUP(_xlfn.CONCAT($B51,$C51),BNA_Variations_prix!$E$1:$AJ$200,MATCH(X$41,BNA_Variations_prix!$E$4:$CA$4,0),FALSE),"0%")),IF(ROUND(VLOOKUP(_xlfn.CONCAT($B51,$C51),BNA_Variations_prix!$E$1:$AJ$200,MATCH(X$41,BNA_Variations_prix!$E$4:$CA$4,0),FALSE),2)=0,_xlfn.CONCAT($B$4," ",TEXT(VLOOKUP(_xlfn.CONCAT($B51,$C51),BNA_Variations_prix!$E$1:$AJ$200,MATCH(X$41,BNA_Variations_prix!$E$4:$CA$4,0),FALSE),"0%")),IF(ROUND(VLOOKUP(_xlfn.CONCAT($B51,$C51),BNA_Variations_prix!$E$1:$AJ$200,MATCH(X$41,BNA_Variations_prix!$E$4:$CA$4,0),FALSE),2)&lt;0,_xlfn.CONCAT($B$5," ",TEXT(VLOOKUP(_xlfn.CONCAT($B51,$C51),BNA_Variations_prix!$E$1:$AJ$200,MATCH(X$41,BNA_Variations_prix!$E$4:$CA$4,0),FALSE),"0%")),VLOOKUP(_xlfn.CONCAT($B51,$C51),BNA_Variations_prix!$E$1:$AJ$200,MATCH(X$41,BNA_Variations_prix!$E$4:$CA$4,0),FALSE)))),VLOOKUP(_xlfn.CONCAT($B51,$C51),BNA_Variations_prix!$E$1:$AJ$200,MATCH(X$41,BNA_Variations_prix!$E$4:$CA$4,0),FALSE))</f>
        <v>▲ 20%</v>
      </c>
      <c r="Y51" s="17" t="str">
        <f ca="1">IF(ISNUMBER(VLOOKUP(_xlfn.CONCAT($B51,$C51),BNA_Variations_prix!$E$1:$AJ$200,MATCH(Y$41,BNA_Variations_prix!$E$4:$CA$4,0),FALSE)),IF(ROUND(VLOOKUP(_xlfn.CONCAT($B51,$C51),BNA_Variations_prix!$E$1:$AJ$200,MATCH(Y$41,BNA_Variations_prix!$E$4:$CA$4,0),FALSE),2)&gt;0,_xlfn.CONCAT($B$3," ",TEXT(VLOOKUP(_xlfn.CONCAT($B51,$C51),BNA_Variations_prix!$E$1:$AJ$200,MATCH(Y$41,BNA_Variations_prix!$E$4:$CA$4,0),FALSE),"0%")),IF(ROUND(VLOOKUP(_xlfn.CONCAT($B51,$C51),BNA_Variations_prix!$E$1:$AJ$200,MATCH(Y$41,BNA_Variations_prix!$E$4:$CA$4,0),FALSE),2)=0,_xlfn.CONCAT($B$4," ",TEXT(VLOOKUP(_xlfn.CONCAT($B51,$C51),BNA_Variations_prix!$E$1:$AJ$200,MATCH(Y$41,BNA_Variations_prix!$E$4:$CA$4,0),FALSE),"0%")),IF(ROUND(VLOOKUP(_xlfn.CONCAT($B51,$C51),BNA_Variations_prix!$E$1:$AJ$200,MATCH(Y$41,BNA_Variations_prix!$E$4:$CA$4,0),FALSE),2)&lt;0,_xlfn.CONCAT($B$5," ",TEXT(VLOOKUP(_xlfn.CONCAT($B51,$C51),BNA_Variations_prix!$E$1:$AJ$200,MATCH(Y$41,BNA_Variations_prix!$E$4:$CA$4,0),FALSE),"0%")),VLOOKUP(_xlfn.CONCAT($B51,$C51),BNA_Variations_prix!$E$1:$AJ$200,MATCH(Y$41,BNA_Variations_prix!$E$4:$CA$4,0),FALSE)))),VLOOKUP(_xlfn.CONCAT($B51,$C51),BNA_Variations_prix!$E$1:$AJ$200,MATCH(Y$41,BNA_Variations_prix!$E$4:$CA$4,0),FALSE))</f>
        <v>-</v>
      </c>
      <c r="Z51" s="17" t="str">
        <f ca="1">IF(ISNUMBER(VLOOKUP(_xlfn.CONCAT($B51,$C51),BNA_Variations_prix!$E$1:$AJ$200,MATCH(Z$41,BNA_Variations_prix!$E$4:$CA$4,0),FALSE)),IF(ROUND(VLOOKUP(_xlfn.CONCAT($B51,$C51),BNA_Variations_prix!$E$1:$AJ$200,MATCH(Z$41,BNA_Variations_prix!$E$4:$CA$4,0),FALSE),2)&gt;0,_xlfn.CONCAT($B$3," ",TEXT(VLOOKUP(_xlfn.CONCAT($B51,$C51),BNA_Variations_prix!$E$1:$AJ$200,MATCH(Z$41,BNA_Variations_prix!$E$4:$CA$4,0),FALSE),"0%")),IF(ROUND(VLOOKUP(_xlfn.CONCAT($B51,$C51),BNA_Variations_prix!$E$1:$AJ$200,MATCH(Z$41,BNA_Variations_prix!$E$4:$CA$4,0),FALSE),2)=0,_xlfn.CONCAT($B$4," ",TEXT(VLOOKUP(_xlfn.CONCAT($B51,$C51),BNA_Variations_prix!$E$1:$AJ$200,MATCH(Z$41,BNA_Variations_prix!$E$4:$CA$4,0),FALSE),"0%")),IF(ROUND(VLOOKUP(_xlfn.CONCAT($B51,$C51),BNA_Variations_prix!$E$1:$AJ$200,MATCH(Z$41,BNA_Variations_prix!$E$4:$CA$4,0),FALSE),2)&lt;0,_xlfn.CONCAT($B$5," ",TEXT(VLOOKUP(_xlfn.CONCAT($B51,$C51),BNA_Variations_prix!$E$1:$AJ$200,MATCH(Z$41,BNA_Variations_prix!$E$4:$CA$4,0),FALSE),"0%")),VLOOKUP(_xlfn.CONCAT($B51,$C51),BNA_Variations_prix!$E$1:$AJ$200,MATCH(Z$41,BNA_Variations_prix!$E$4:$CA$4,0),FALSE)))),VLOOKUP(_xlfn.CONCAT($B51,$C51),BNA_Variations_prix!$E$1:$AJ$200,MATCH(Z$41,BNA_Variations_prix!$E$4:$CA$4,0),FALSE))</f>
        <v>▲ 14%</v>
      </c>
      <c r="AA51" s="17" t="str">
        <f ca="1">IF(ISNUMBER(VLOOKUP(_xlfn.CONCAT($B51,$C51),BNA_Variations_prix!$E$1:$AJ$200,MATCH(AA$41,BNA_Variations_prix!$E$4:$CA$4,0),FALSE)),IF(ROUND(VLOOKUP(_xlfn.CONCAT($B51,$C51),BNA_Variations_prix!$E$1:$AJ$200,MATCH(AA$41,BNA_Variations_prix!$E$4:$CA$4,0),FALSE),2)&gt;0,_xlfn.CONCAT($B$3," ",TEXT(VLOOKUP(_xlfn.CONCAT($B51,$C51),BNA_Variations_prix!$E$1:$AJ$200,MATCH(AA$41,BNA_Variations_prix!$E$4:$CA$4,0),FALSE),"0%")),IF(ROUND(VLOOKUP(_xlfn.CONCAT($B51,$C51),BNA_Variations_prix!$E$1:$AJ$200,MATCH(AA$41,BNA_Variations_prix!$E$4:$CA$4,0),FALSE),2)=0,_xlfn.CONCAT($B$4," ",TEXT(VLOOKUP(_xlfn.CONCAT($B51,$C51),BNA_Variations_prix!$E$1:$AJ$200,MATCH(AA$41,BNA_Variations_prix!$E$4:$CA$4,0),FALSE),"0%")),IF(ROUND(VLOOKUP(_xlfn.CONCAT($B51,$C51),BNA_Variations_prix!$E$1:$AJ$200,MATCH(AA$41,BNA_Variations_prix!$E$4:$CA$4,0),FALSE),2)&lt;0,_xlfn.CONCAT($B$5," ",TEXT(VLOOKUP(_xlfn.CONCAT($B51,$C51),BNA_Variations_prix!$E$1:$AJ$200,MATCH(AA$41,BNA_Variations_prix!$E$4:$CA$4,0),FALSE),"0%")),VLOOKUP(_xlfn.CONCAT($B51,$C51),BNA_Variations_prix!$E$1:$AJ$200,MATCH(AA$41,BNA_Variations_prix!$E$4:$CA$4,0),FALSE)))),VLOOKUP(_xlfn.CONCAT($B51,$C51),BNA_Variations_prix!$E$1:$AJ$200,MATCH(AA$41,BNA_Variations_prix!$E$4:$CA$4,0),FALSE))</f>
        <v>► 0%</v>
      </c>
      <c r="AB51" s="17" t="str">
        <f ca="1">IF(ISNUMBER(VLOOKUP(_xlfn.CONCAT($B51,$C51),BNA_Variations_prix!$E$1:$AJ$200,MATCH(AB$41,BNA_Variations_prix!$E$4:$CA$4,0),FALSE)),IF(ROUND(VLOOKUP(_xlfn.CONCAT($B51,$C51),BNA_Variations_prix!$E$1:$AJ$200,MATCH(AB$41,BNA_Variations_prix!$E$4:$CA$4,0),FALSE),2)&gt;0,_xlfn.CONCAT($B$3," ",TEXT(VLOOKUP(_xlfn.CONCAT($B51,$C51),BNA_Variations_prix!$E$1:$AJ$200,MATCH(AB$41,BNA_Variations_prix!$E$4:$CA$4,0),FALSE),"0%")),IF(ROUND(VLOOKUP(_xlfn.CONCAT($B51,$C51),BNA_Variations_prix!$E$1:$AJ$200,MATCH(AB$41,BNA_Variations_prix!$E$4:$CA$4,0),FALSE),2)=0,_xlfn.CONCAT($B$4," ",TEXT(VLOOKUP(_xlfn.CONCAT($B51,$C51),BNA_Variations_prix!$E$1:$AJ$200,MATCH(AB$41,BNA_Variations_prix!$E$4:$CA$4,0),FALSE),"0%")),IF(ROUND(VLOOKUP(_xlfn.CONCAT($B51,$C51),BNA_Variations_prix!$E$1:$AJ$200,MATCH(AB$41,BNA_Variations_prix!$E$4:$CA$4,0),FALSE),2)&lt;0,_xlfn.CONCAT($B$5," ",TEXT(VLOOKUP(_xlfn.CONCAT($B51,$C51),BNA_Variations_prix!$E$1:$AJ$200,MATCH(AB$41,BNA_Variations_prix!$E$4:$CA$4,0),FALSE),"0%")),VLOOKUP(_xlfn.CONCAT($B51,$C51),BNA_Variations_prix!$E$1:$AJ$200,MATCH(AB$41,BNA_Variations_prix!$E$4:$CA$4,0),FALSE)))),VLOOKUP(_xlfn.CONCAT($B51,$C51),BNA_Variations_prix!$E$1:$AJ$200,MATCH(AB$41,BNA_Variations_prix!$E$4:$CA$4,0),FALSE))</f>
        <v>-</v>
      </c>
      <c r="AC51" s="17" t="str">
        <f ca="1">IF(ISNUMBER(VLOOKUP(_xlfn.CONCAT($B51,$C51),BNA_Variations_prix!$E$1:$AJ$200,MATCH(AC$41,BNA_Variations_prix!$E$4:$CA$4,0),FALSE)),IF(ROUND(VLOOKUP(_xlfn.CONCAT($B51,$C51),BNA_Variations_prix!$E$1:$AJ$200,MATCH(AC$41,BNA_Variations_prix!$E$4:$CA$4,0),FALSE),2)&gt;0,_xlfn.CONCAT($B$3," ",TEXT(VLOOKUP(_xlfn.CONCAT($B51,$C51),BNA_Variations_prix!$E$1:$AJ$200,MATCH(AC$41,BNA_Variations_prix!$E$4:$CA$4,0),FALSE),"0%")),IF(ROUND(VLOOKUP(_xlfn.CONCAT($B51,$C51),BNA_Variations_prix!$E$1:$AJ$200,MATCH(AC$41,BNA_Variations_prix!$E$4:$CA$4,0),FALSE),2)=0,_xlfn.CONCAT($B$4," ",TEXT(VLOOKUP(_xlfn.CONCAT($B51,$C51),BNA_Variations_prix!$E$1:$AJ$200,MATCH(AC$41,BNA_Variations_prix!$E$4:$CA$4,0),FALSE),"0%")),IF(ROUND(VLOOKUP(_xlfn.CONCAT($B51,$C51),BNA_Variations_prix!$E$1:$AJ$200,MATCH(AC$41,BNA_Variations_prix!$E$4:$CA$4,0),FALSE),2)&lt;0,_xlfn.CONCAT($B$5," ",TEXT(VLOOKUP(_xlfn.CONCAT($B51,$C51),BNA_Variations_prix!$E$1:$AJ$200,MATCH(AC$41,BNA_Variations_prix!$E$4:$CA$4,0),FALSE),"0%")),VLOOKUP(_xlfn.CONCAT($B51,$C51),BNA_Variations_prix!$E$1:$AJ$200,MATCH(AC$41,BNA_Variations_prix!$E$4:$CA$4,0),FALSE)))),VLOOKUP(_xlfn.CONCAT($B51,$C51),BNA_Variations_prix!$E$1:$AJ$200,MATCH(AC$41,BNA_Variations_prix!$E$4:$CA$4,0),FALSE))</f>
        <v>-</v>
      </c>
      <c r="AD51" s="17" t="str">
        <f ca="1">IF(ISNUMBER(VLOOKUP(_xlfn.CONCAT($B51,$C51),BNA_Variations_prix!$E$1:$AJ$200,MATCH(AD$41,BNA_Variations_prix!$E$4:$CA$4,0),FALSE)),IF(ROUND(VLOOKUP(_xlfn.CONCAT($B51,$C51),BNA_Variations_prix!$E$1:$AJ$200,MATCH(AD$41,BNA_Variations_prix!$E$4:$CA$4,0),FALSE),2)&gt;0,_xlfn.CONCAT($B$3," ",TEXT(VLOOKUP(_xlfn.CONCAT($B51,$C51),BNA_Variations_prix!$E$1:$AJ$200,MATCH(AD$41,BNA_Variations_prix!$E$4:$CA$4,0),FALSE),"0%")),IF(ROUND(VLOOKUP(_xlfn.CONCAT($B51,$C51),BNA_Variations_prix!$E$1:$AJ$200,MATCH(AD$41,BNA_Variations_prix!$E$4:$CA$4,0),FALSE),2)=0,_xlfn.CONCAT($B$4," ",TEXT(VLOOKUP(_xlfn.CONCAT($B51,$C51),BNA_Variations_prix!$E$1:$AJ$200,MATCH(AD$41,BNA_Variations_prix!$E$4:$CA$4,0),FALSE),"0%")),IF(ROUND(VLOOKUP(_xlfn.CONCAT($B51,$C51),BNA_Variations_prix!$E$1:$AJ$200,MATCH(AD$41,BNA_Variations_prix!$E$4:$CA$4,0),FALSE),2)&lt;0,_xlfn.CONCAT($B$5," ",TEXT(VLOOKUP(_xlfn.CONCAT($B51,$C51),BNA_Variations_prix!$E$1:$AJ$200,MATCH(AD$41,BNA_Variations_prix!$E$4:$CA$4,0),FALSE),"0%")),VLOOKUP(_xlfn.CONCAT($B51,$C51),BNA_Variations_prix!$E$1:$AJ$200,MATCH(AD$41,BNA_Variations_prix!$E$4:$CA$4,0),FALSE)))),VLOOKUP(_xlfn.CONCAT($B51,$C51),BNA_Variations_prix!$E$1:$AJ$200,MATCH(AD$41,BNA_Variations_prix!$E$4:$CA$4,0),FALSE))</f>
        <v>► 0%</v>
      </c>
      <c r="AE51" s="17" t="str">
        <f ca="1">IF(ISNUMBER(VLOOKUP(_xlfn.CONCAT($B51,$C51),BNA_Variations_prix!$E$1:$AJ$200,MATCH(AE$41,BNA_Variations_prix!$E$4:$CA$4,0),FALSE)),IF(ROUND(VLOOKUP(_xlfn.CONCAT($B51,$C51),BNA_Variations_prix!$E$1:$AJ$200,MATCH(AE$41,BNA_Variations_prix!$E$4:$CA$4,0),FALSE),2)&gt;0,_xlfn.CONCAT($B$3," ",TEXT(VLOOKUP(_xlfn.CONCAT($B51,$C51),BNA_Variations_prix!$E$1:$AJ$200,MATCH(AE$41,BNA_Variations_prix!$E$4:$CA$4,0),FALSE),"0%")),IF(ROUND(VLOOKUP(_xlfn.CONCAT($B51,$C51),BNA_Variations_prix!$E$1:$AJ$200,MATCH(AE$41,BNA_Variations_prix!$E$4:$CA$4,0),FALSE),2)=0,_xlfn.CONCAT($B$4," ",TEXT(VLOOKUP(_xlfn.CONCAT($B51,$C51),BNA_Variations_prix!$E$1:$AJ$200,MATCH(AE$41,BNA_Variations_prix!$E$4:$CA$4,0),FALSE),"0%")),IF(ROUND(VLOOKUP(_xlfn.CONCAT($B51,$C51),BNA_Variations_prix!$E$1:$AJ$200,MATCH(AE$41,BNA_Variations_prix!$E$4:$CA$4,0),FALSE),2)&lt;0,_xlfn.CONCAT($B$5," ",TEXT(VLOOKUP(_xlfn.CONCAT($B51,$C51),BNA_Variations_prix!$E$1:$AJ$200,MATCH(AE$41,BNA_Variations_prix!$E$4:$CA$4,0),FALSE),"0%")),VLOOKUP(_xlfn.CONCAT($B51,$C51),BNA_Variations_prix!$E$1:$AJ$200,MATCH(AE$41,BNA_Variations_prix!$E$4:$CA$4,0),FALSE)))),VLOOKUP(_xlfn.CONCAT($B51,$C51),BNA_Variations_prix!$E$1:$AJ$200,MATCH(AE$41,BNA_Variations_prix!$E$4:$CA$4,0),FALSE))</f>
        <v>► 0%</v>
      </c>
      <c r="AF51" s="17" t="str">
        <f ca="1">IF(ISNUMBER(VLOOKUP(_xlfn.CONCAT($B51,$C51),BNA_Variations_prix!$E$1:$AJ$200,MATCH(AF$41,BNA_Variations_prix!$E$4:$CA$4,0),FALSE)),IF(ROUND(VLOOKUP(_xlfn.CONCAT($B51,$C51),BNA_Variations_prix!$E$1:$AJ$200,MATCH(AF$41,BNA_Variations_prix!$E$4:$CA$4,0),FALSE),2)&gt;0,_xlfn.CONCAT($B$3," ",TEXT(VLOOKUP(_xlfn.CONCAT($B51,$C51),BNA_Variations_prix!$E$1:$AJ$200,MATCH(AF$41,BNA_Variations_prix!$E$4:$CA$4,0),FALSE),"0%")),IF(ROUND(VLOOKUP(_xlfn.CONCAT($B51,$C51),BNA_Variations_prix!$E$1:$AJ$200,MATCH(AF$41,BNA_Variations_prix!$E$4:$CA$4,0),FALSE),2)=0,_xlfn.CONCAT($B$4," ",TEXT(VLOOKUP(_xlfn.CONCAT($B51,$C51),BNA_Variations_prix!$E$1:$AJ$200,MATCH(AF$41,BNA_Variations_prix!$E$4:$CA$4,0),FALSE),"0%")),IF(ROUND(VLOOKUP(_xlfn.CONCAT($B51,$C51),BNA_Variations_prix!$E$1:$AJ$200,MATCH(AF$41,BNA_Variations_prix!$E$4:$CA$4,0),FALSE),2)&lt;0,_xlfn.CONCAT($B$5," ",TEXT(VLOOKUP(_xlfn.CONCAT($B51,$C51),BNA_Variations_prix!$E$1:$AJ$200,MATCH(AF$41,BNA_Variations_prix!$E$4:$CA$4,0),FALSE),"0%")),VLOOKUP(_xlfn.CONCAT($B51,$C51),BNA_Variations_prix!$E$1:$AJ$200,MATCH(AF$41,BNA_Variations_prix!$E$4:$CA$4,0),FALSE)))),VLOOKUP(_xlfn.CONCAT($B51,$C51),BNA_Variations_prix!$E$1:$AJ$200,MATCH(AF$41,BNA_Variations_prix!$E$4:$CA$4,0),FALSE))</f>
        <v>► 0%</v>
      </c>
      <c r="AG51" s="17" t="str">
        <f ca="1">IF(ISNUMBER(VLOOKUP(_xlfn.CONCAT($B51,$C51),BNA_Variations_prix!$E$1:$AJ$200,MATCH(AG$41,BNA_Variations_prix!$E$4:$CA$4,0),FALSE)),IF(ROUND(VLOOKUP(_xlfn.CONCAT($B51,$C51),BNA_Variations_prix!$E$1:$AJ$200,MATCH(AG$41,BNA_Variations_prix!$E$4:$CA$4,0),FALSE),2)&gt;0,_xlfn.CONCAT($B$3," ",TEXT(VLOOKUP(_xlfn.CONCAT($B51,$C51),BNA_Variations_prix!$E$1:$AJ$200,MATCH(AG$41,BNA_Variations_prix!$E$4:$CA$4,0),FALSE),"0%")),IF(ROUND(VLOOKUP(_xlfn.CONCAT($B51,$C51),BNA_Variations_prix!$E$1:$AJ$200,MATCH(AG$41,BNA_Variations_prix!$E$4:$CA$4,0),FALSE),2)=0,_xlfn.CONCAT($B$4," ",TEXT(VLOOKUP(_xlfn.CONCAT($B51,$C51),BNA_Variations_prix!$E$1:$AJ$200,MATCH(AG$41,BNA_Variations_prix!$E$4:$CA$4,0),FALSE),"0%")),IF(ROUND(VLOOKUP(_xlfn.CONCAT($B51,$C51),BNA_Variations_prix!$E$1:$AJ$200,MATCH(AG$41,BNA_Variations_prix!$E$4:$CA$4,0),FALSE),2)&lt;0,_xlfn.CONCAT($B$5," ",TEXT(VLOOKUP(_xlfn.CONCAT($B51,$C51),BNA_Variations_prix!$E$1:$AJ$200,MATCH(AG$41,BNA_Variations_prix!$E$4:$CA$4,0),FALSE),"0%")),VLOOKUP(_xlfn.CONCAT($B51,$C51),BNA_Variations_prix!$E$1:$AJ$200,MATCH(AG$41,BNA_Variations_prix!$E$4:$CA$4,0),FALSE)))),VLOOKUP(_xlfn.CONCAT($B51,$C51),BNA_Variations_prix!$E$1:$AJ$200,MATCH(AG$41,BNA_Variations_prix!$E$4:$CA$4,0),FALSE))</f>
        <v>-</v>
      </c>
    </row>
    <row r="52" spans="2:33" x14ac:dyDescent="0.35">
      <c r="B52" t="s">
        <v>86</v>
      </c>
      <c r="C52" s="12">
        <f t="shared" si="3"/>
        <v>45139</v>
      </c>
      <c r="D52" t="s">
        <v>85</v>
      </c>
      <c r="E52" s="17" t="str">
        <f ca="1">IF(ISNUMBER(VLOOKUP(_xlfn.CONCAT($B52,$C52),BNA_Variations_prix!$E$1:$AJ$200,MATCH(E$41,BNA_Variations_prix!$E$4:$CA$4,0),FALSE)),IF(ROUND(VLOOKUP(_xlfn.CONCAT($B52,$C52),BNA_Variations_prix!$E$1:$AJ$200,MATCH(E$41,BNA_Variations_prix!$E$4:$CA$4,0),FALSE),2)&gt;0,_xlfn.CONCAT($B$3," ",TEXT(VLOOKUP(_xlfn.CONCAT($B52,$C52),BNA_Variations_prix!$E$1:$AJ$200,MATCH(E$41,BNA_Variations_prix!$E$4:$CA$4,0),FALSE),"0%")),IF(ROUND(VLOOKUP(_xlfn.CONCAT($B52,$C52),BNA_Variations_prix!$E$1:$AJ$200,MATCH(E$41,BNA_Variations_prix!$E$4:$CA$4,0),FALSE),2)=0,_xlfn.CONCAT($B$4," ",TEXT(VLOOKUP(_xlfn.CONCAT($B52,$C52),BNA_Variations_prix!$E$1:$AJ$200,MATCH(E$41,BNA_Variations_prix!$E$4:$CA$4,0),FALSE),"0%")),IF(ROUND(VLOOKUP(_xlfn.CONCAT($B52,$C52),BNA_Variations_prix!$E$1:$AJ$200,MATCH(E$41,BNA_Variations_prix!$E$4:$CA$4,0),FALSE),2)&lt;0,_xlfn.CONCAT($B$5," ",TEXT(VLOOKUP(_xlfn.CONCAT($B52,$C52),BNA_Variations_prix!$E$1:$AJ$200,MATCH(E$41,BNA_Variations_prix!$E$4:$CA$4,0),FALSE),"0%")),VLOOKUP(_xlfn.CONCAT($B52,$C52),BNA_Variations_prix!$E$1:$AJ$200,MATCH(E$41,BNA_Variations_prix!$E$4:$CA$4,0),FALSE)))),VLOOKUP(_xlfn.CONCAT($B52,$C52),BNA_Variations_prix!$E$1:$AJ$200,MATCH(E$41,BNA_Variations_prix!$E$4:$CA$4,0),FALSE))</f>
        <v>-</v>
      </c>
      <c r="F52" s="17" t="str">
        <f ca="1">IF(ISNUMBER(VLOOKUP(_xlfn.CONCAT($B52,$C52),BNA_Variations_prix!$E$1:$AJ$200,MATCH(F$41,BNA_Variations_prix!$E$4:$CA$4,0),FALSE)),IF(ROUND(VLOOKUP(_xlfn.CONCAT($B52,$C52),BNA_Variations_prix!$E$1:$AJ$200,MATCH(F$41,BNA_Variations_prix!$E$4:$CA$4,0),FALSE),2)&gt;0,_xlfn.CONCAT($B$3," ",TEXT(VLOOKUP(_xlfn.CONCAT($B52,$C52),BNA_Variations_prix!$E$1:$AJ$200,MATCH(F$41,BNA_Variations_prix!$E$4:$CA$4,0),FALSE),"0%")),IF(ROUND(VLOOKUP(_xlfn.CONCAT($B52,$C52),BNA_Variations_prix!$E$1:$AJ$200,MATCH(F$41,BNA_Variations_prix!$E$4:$CA$4,0),FALSE),2)=0,_xlfn.CONCAT($B$4," ",TEXT(VLOOKUP(_xlfn.CONCAT($B52,$C52),BNA_Variations_prix!$E$1:$AJ$200,MATCH(F$41,BNA_Variations_prix!$E$4:$CA$4,0),FALSE),"0%")),IF(ROUND(VLOOKUP(_xlfn.CONCAT($B52,$C52),BNA_Variations_prix!$E$1:$AJ$200,MATCH(F$41,BNA_Variations_prix!$E$4:$CA$4,0),FALSE),2)&lt;0,_xlfn.CONCAT($B$5," ",TEXT(VLOOKUP(_xlfn.CONCAT($B52,$C52),BNA_Variations_prix!$E$1:$AJ$200,MATCH(F$41,BNA_Variations_prix!$E$4:$CA$4,0),FALSE),"0%")),VLOOKUP(_xlfn.CONCAT($B52,$C52),BNA_Variations_prix!$E$1:$AJ$200,MATCH(F$41,BNA_Variations_prix!$E$4:$CA$4,0),FALSE)))),VLOOKUP(_xlfn.CONCAT($B52,$C52),BNA_Variations_prix!$E$1:$AJ$200,MATCH(F$41,BNA_Variations_prix!$E$4:$CA$4,0),FALSE))</f>
        <v>-</v>
      </c>
      <c r="G52" s="17" t="str">
        <f ca="1">IF(ISNUMBER(VLOOKUP(_xlfn.CONCAT($B52,$C52),BNA_Variations_prix!$E$1:$AJ$200,MATCH(G$41,BNA_Variations_prix!$E$4:$CA$4,0),FALSE)),IF(ROUND(VLOOKUP(_xlfn.CONCAT($B52,$C52),BNA_Variations_prix!$E$1:$AJ$200,MATCH(G$41,BNA_Variations_prix!$E$4:$CA$4,0),FALSE),2)&gt;0,_xlfn.CONCAT($B$3," ",TEXT(VLOOKUP(_xlfn.CONCAT($B52,$C52),BNA_Variations_prix!$E$1:$AJ$200,MATCH(G$41,BNA_Variations_prix!$E$4:$CA$4,0),FALSE),"0%")),IF(ROUND(VLOOKUP(_xlfn.CONCAT($B52,$C52),BNA_Variations_prix!$E$1:$AJ$200,MATCH(G$41,BNA_Variations_prix!$E$4:$CA$4,0),FALSE),2)=0,_xlfn.CONCAT($B$4," ",TEXT(VLOOKUP(_xlfn.CONCAT($B52,$C52),BNA_Variations_prix!$E$1:$AJ$200,MATCH(G$41,BNA_Variations_prix!$E$4:$CA$4,0),FALSE),"0%")),IF(ROUND(VLOOKUP(_xlfn.CONCAT($B52,$C52),BNA_Variations_prix!$E$1:$AJ$200,MATCH(G$41,BNA_Variations_prix!$E$4:$CA$4,0),FALSE),2)&lt;0,_xlfn.CONCAT($B$5," ",TEXT(VLOOKUP(_xlfn.CONCAT($B52,$C52),BNA_Variations_prix!$E$1:$AJ$200,MATCH(G$41,BNA_Variations_prix!$E$4:$CA$4,0),FALSE),"0%")),VLOOKUP(_xlfn.CONCAT($B52,$C52),BNA_Variations_prix!$E$1:$AJ$200,MATCH(G$41,BNA_Variations_prix!$E$4:$CA$4,0),FALSE)))),VLOOKUP(_xlfn.CONCAT($B52,$C52),BNA_Variations_prix!$E$1:$AJ$200,MATCH(G$41,BNA_Variations_prix!$E$4:$CA$4,0),FALSE))</f>
        <v>-</v>
      </c>
      <c r="H52" s="17" t="str">
        <f ca="1">IF(ISNUMBER(VLOOKUP(_xlfn.CONCAT($B52,$C52),BNA_Variations_prix!$E$1:$AJ$200,MATCH(H$41,BNA_Variations_prix!$E$4:$CA$4,0),FALSE)),IF(ROUND(VLOOKUP(_xlfn.CONCAT($B52,$C52),BNA_Variations_prix!$E$1:$AJ$200,MATCH(H$41,BNA_Variations_prix!$E$4:$CA$4,0),FALSE),2)&gt;0,_xlfn.CONCAT($B$3," ",TEXT(VLOOKUP(_xlfn.CONCAT($B52,$C52),BNA_Variations_prix!$E$1:$AJ$200,MATCH(H$41,BNA_Variations_prix!$E$4:$CA$4,0),FALSE),"0%")),IF(ROUND(VLOOKUP(_xlfn.CONCAT($B52,$C52),BNA_Variations_prix!$E$1:$AJ$200,MATCH(H$41,BNA_Variations_prix!$E$4:$CA$4,0),FALSE),2)=0,_xlfn.CONCAT($B$4," ",TEXT(VLOOKUP(_xlfn.CONCAT($B52,$C52),BNA_Variations_prix!$E$1:$AJ$200,MATCH(H$41,BNA_Variations_prix!$E$4:$CA$4,0),FALSE),"0%")),IF(ROUND(VLOOKUP(_xlfn.CONCAT($B52,$C52),BNA_Variations_prix!$E$1:$AJ$200,MATCH(H$41,BNA_Variations_prix!$E$4:$CA$4,0),FALSE),2)&lt;0,_xlfn.CONCAT($B$5," ",TEXT(VLOOKUP(_xlfn.CONCAT($B52,$C52),BNA_Variations_prix!$E$1:$AJ$200,MATCH(H$41,BNA_Variations_prix!$E$4:$CA$4,0),FALSE),"0%")),VLOOKUP(_xlfn.CONCAT($B52,$C52),BNA_Variations_prix!$E$1:$AJ$200,MATCH(H$41,BNA_Variations_prix!$E$4:$CA$4,0),FALSE)))),VLOOKUP(_xlfn.CONCAT($B52,$C52),BNA_Variations_prix!$E$1:$AJ$200,MATCH(H$41,BNA_Variations_prix!$E$4:$CA$4,0),FALSE))</f>
        <v>► 0%</v>
      </c>
      <c r="I52" s="17" t="str">
        <f ca="1">IF(ISNUMBER(VLOOKUP(_xlfn.CONCAT($B52,$C52),BNA_Variations_prix!$E$1:$AJ$200,MATCH(I$41,BNA_Variations_prix!$E$4:$CA$4,0),FALSE)),IF(ROUND(VLOOKUP(_xlfn.CONCAT($B52,$C52),BNA_Variations_prix!$E$1:$AJ$200,MATCH(I$41,BNA_Variations_prix!$E$4:$CA$4,0),FALSE),2)&gt;0,_xlfn.CONCAT($B$3," ",TEXT(VLOOKUP(_xlfn.CONCAT($B52,$C52),BNA_Variations_prix!$E$1:$AJ$200,MATCH(I$41,BNA_Variations_prix!$E$4:$CA$4,0),FALSE),"0%")),IF(ROUND(VLOOKUP(_xlfn.CONCAT($B52,$C52),BNA_Variations_prix!$E$1:$AJ$200,MATCH(I$41,BNA_Variations_prix!$E$4:$CA$4,0),FALSE),2)=0,_xlfn.CONCAT($B$4," ",TEXT(VLOOKUP(_xlfn.CONCAT($B52,$C52),BNA_Variations_prix!$E$1:$AJ$200,MATCH(I$41,BNA_Variations_prix!$E$4:$CA$4,0),FALSE),"0%")),IF(ROUND(VLOOKUP(_xlfn.CONCAT($B52,$C52),BNA_Variations_prix!$E$1:$AJ$200,MATCH(I$41,BNA_Variations_prix!$E$4:$CA$4,0),FALSE),2)&lt;0,_xlfn.CONCAT($B$5," ",TEXT(VLOOKUP(_xlfn.CONCAT($B52,$C52),BNA_Variations_prix!$E$1:$AJ$200,MATCH(I$41,BNA_Variations_prix!$E$4:$CA$4,0),FALSE),"0%")),VLOOKUP(_xlfn.CONCAT($B52,$C52),BNA_Variations_prix!$E$1:$AJ$200,MATCH(I$41,BNA_Variations_prix!$E$4:$CA$4,0),FALSE)))),VLOOKUP(_xlfn.CONCAT($B52,$C52),BNA_Variations_prix!$E$1:$AJ$200,MATCH(I$41,BNA_Variations_prix!$E$4:$CA$4,0),FALSE))</f>
        <v>► 0%</v>
      </c>
      <c r="J52" s="17" t="str">
        <f ca="1">IF(ISNUMBER(VLOOKUP(_xlfn.CONCAT($B52,$C52),BNA_Variations_prix!$E$1:$AJ$200,MATCH(J$41,BNA_Variations_prix!$E$4:$CA$4,0),FALSE)),IF(ROUND(VLOOKUP(_xlfn.CONCAT($B52,$C52),BNA_Variations_prix!$E$1:$AJ$200,MATCH(J$41,BNA_Variations_prix!$E$4:$CA$4,0),FALSE),2)&gt;0,_xlfn.CONCAT($B$3," ",TEXT(VLOOKUP(_xlfn.CONCAT($B52,$C52),BNA_Variations_prix!$E$1:$AJ$200,MATCH(J$41,BNA_Variations_prix!$E$4:$CA$4,0),FALSE),"0%")),IF(ROUND(VLOOKUP(_xlfn.CONCAT($B52,$C52),BNA_Variations_prix!$E$1:$AJ$200,MATCH(J$41,BNA_Variations_prix!$E$4:$CA$4,0),FALSE),2)=0,_xlfn.CONCAT($B$4," ",TEXT(VLOOKUP(_xlfn.CONCAT($B52,$C52),BNA_Variations_prix!$E$1:$AJ$200,MATCH(J$41,BNA_Variations_prix!$E$4:$CA$4,0),FALSE),"0%")),IF(ROUND(VLOOKUP(_xlfn.CONCAT($B52,$C52),BNA_Variations_prix!$E$1:$AJ$200,MATCH(J$41,BNA_Variations_prix!$E$4:$CA$4,0),FALSE),2)&lt;0,_xlfn.CONCAT($B$5," ",TEXT(VLOOKUP(_xlfn.CONCAT($B52,$C52),BNA_Variations_prix!$E$1:$AJ$200,MATCH(J$41,BNA_Variations_prix!$E$4:$CA$4,0),FALSE),"0%")),VLOOKUP(_xlfn.CONCAT($B52,$C52),BNA_Variations_prix!$E$1:$AJ$200,MATCH(J$41,BNA_Variations_prix!$E$4:$CA$4,0),FALSE)))),VLOOKUP(_xlfn.CONCAT($B52,$C52),BNA_Variations_prix!$E$1:$AJ$200,MATCH(J$41,BNA_Variations_prix!$E$4:$CA$4,0),FALSE))</f>
        <v>► 0%</v>
      </c>
      <c r="K52" s="17" t="str">
        <f ca="1">IF(ISNUMBER(VLOOKUP(_xlfn.CONCAT($B52,$C52),BNA_Variations_prix!$E$1:$AJ$200,MATCH(K$41,BNA_Variations_prix!$E$4:$CA$4,0),FALSE)),IF(ROUND(VLOOKUP(_xlfn.CONCAT($B52,$C52),BNA_Variations_prix!$E$1:$AJ$200,MATCH(K$41,BNA_Variations_prix!$E$4:$CA$4,0),FALSE),2)&gt;0,_xlfn.CONCAT($B$3," ",TEXT(VLOOKUP(_xlfn.CONCAT($B52,$C52),BNA_Variations_prix!$E$1:$AJ$200,MATCH(K$41,BNA_Variations_prix!$E$4:$CA$4,0),FALSE),"0%")),IF(ROUND(VLOOKUP(_xlfn.CONCAT($B52,$C52),BNA_Variations_prix!$E$1:$AJ$200,MATCH(K$41,BNA_Variations_prix!$E$4:$CA$4,0),FALSE),2)=0,_xlfn.CONCAT($B$4," ",TEXT(VLOOKUP(_xlfn.CONCAT($B52,$C52),BNA_Variations_prix!$E$1:$AJ$200,MATCH(K$41,BNA_Variations_prix!$E$4:$CA$4,0),FALSE),"0%")),IF(ROUND(VLOOKUP(_xlfn.CONCAT($B52,$C52),BNA_Variations_prix!$E$1:$AJ$200,MATCH(K$41,BNA_Variations_prix!$E$4:$CA$4,0),FALSE),2)&lt;0,_xlfn.CONCAT($B$5," ",TEXT(VLOOKUP(_xlfn.CONCAT($B52,$C52),BNA_Variations_prix!$E$1:$AJ$200,MATCH(K$41,BNA_Variations_prix!$E$4:$CA$4,0),FALSE),"0%")),VLOOKUP(_xlfn.CONCAT($B52,$C52),BNA_Variations_prix!$E$1:$AJ$200,MATCH(K$41,BNA_Variations_prix!$E$4:$CA$4,0),FALSE)))),VLOOKUP(_xlfn.CONCAT($B52,$C52),BNA_Variations_prix!$E$1:$AJ$200,MATCH(K$41,BNA_Variations_prix!$E$4:$CA$4,0),FALSE))</f>
        <v>-</v>
      </c>
      <c r="L52" s="17" t="str">
        <f ca="1">IF(ISNUMBER(VLOOKUP(_xlfn.CONCAT($B52,$C52),BNA_Variations_prix!$E$1:$AJ$200,MATCH(L$41,BNA_Variations_prix!$E$4:$CA$4,0),FALSE)),IF(ROUND(VLOOKUP(_xlfn.CONCAT($B52,$C52),BNA_Variations_prix!$E$1:$AJ$200,MATCH(L$41,BNA_Variations_prix!$E$4:$CA$4,0),FALSE),2)&gt;0,_xlfn.CONCAT($B$3," ",TEXT(VLOOKUP(_xlfn.CONCAT($B52,$C52),BNA_Variations_prix!$E$1:$AJ$200,MATCH(L$41,BNA_Variations_prix!$E$4:$CA$4,0),FALSE),"0%")),IF(ROUND(VLOOKUP(_xlfn.CONCAT($B52,$C52),BNA_Variations_prix!$E$1:$AJ$200,MATCH(L$41,BNA_Variations_prix!$E$4:$CA$4,0),FALSE),2)=0,_xlfn.CONCAT($B$4," ",TEXT(VLOOKUP(_xlfn.CONCAT($B52,$C52),BNA_Variations_prix!$E$1:$AJ$200,MATCH(L$41,BNA_Variations_prix!$E$4:$CA$4,0),FALSE),"0%")),IF(ROUND(VLOOKUP(_xlfn.CONCAT($B52,$C52),BNA_Variations_prix!$E$1:$AJ$200,MATCH(L$41,BNA_Variations_prix!$E$4:$CA$4,0),FALSE),2)&lt;0,_xlfn.CONCAT($B$5," ",TEXT(VLOOKUP(_xlfn.CONCAT($B52,$C52),BNA_Variations_prix!$E$1:$AJ$200,MATCH(L$41,BNA_Variations_prix!$E$4:$CA$4,0),FALSE),"0%")),VLOOKUP(_xlfn.CONCAT($B52,$C52),BNA_Variations_prix!$E$1:$AJ$200,MATCH(L$41,BNA_Variations_prix!$E$4:$CA$4,0),FALSE)))),VLOOKUP(_xlfn.CONCAT($B52,$C52),BNA_Variations_prix!$E$1:$AJ$200,MATCH(L$41,BNA_Variations_prix!$E$4:$CA$4,0),FALSE))</f>
        <v>-</v>
      </c>
      <c r="M52" s="17" t="str">
        <f ca="1">IF(ISNUMBER(VLOOKUP(_xlfn.CONCAT($B52,$C52),BNA_Variations_prix!$E$1:$AJ$200,MATCH(M$41,BNA_Variations_prix!$E$4:$CA$4,0),FALSE)),IF(ROUND(VLOOKUP(_xlfn.CONCAT($B52,$C52),BNA_Variations_prix!$E$1:$AJ$200,MATCH(M$41,BNA_Variations_prix!$E$4:$CA$4,0),FALSE),2)&gt;0,_xlfn.CONCAT($B$3," ",TEXT(VLOOKUP(_xlfn.CONCAT($B52,$C52),BNA_Variations_prix!$E$1:$AJ$200,MATCH(M$41,BNA_Variations_prix!$E$4:$CA$4,0),FALSE),"0%")),IF(ROUND(VLOOKUP(_xlfn.CONCAT($B52,$C52),BNA_Variations_prix!$E$1:$AJ$200,MATCH(M$41,BNA_Variations_prix!$E$4:$CA$4,0),FALSE),2)=0,_xlfn.CONCAT($B$4," ",TEXT(VLOOKUP(_xlfn.CONCAT($B52,$C52),BNA_Variations_prix!$E$1:$AJ$200,MATCH(M$41,BNA_Variations_prix!$E$4:$CA$4,0),FALSE),"0%")),IF(ROUND(VLOOKUP(_xlfn.CONCAT($B52,$C52),BNA_Variations_prix!$E$1:$AJ$200,MATCH(M$41,BNA_Variations_prix!$E$4:$CA$4,0),FALSE),2)&lt;0,_xlfn.CONCAT($B$5," ",TEXT(VLOOKUP(_xlfn.CONCAT($B52,$C52),BNA_Variations_prix!$E$1:$AJ$200,MATCH(M$41,BNA_Variations_prix!$E$4:$CA$4,0),FALSE),"0%")),VLOOKUP(_xlfn.CONCAT($B52,$C52),BNA_Variations_prix!$E$1:$AJ$200,MATCH(M$41,BNA_Variations_prix!$E$4:$CA$4,0),FALSE)))),VLOOKUP(_xlfn.CONCAT($B52,$C52),BNA_Variations_prix!$E$1:$AJ$200,MATCH(M$41,BNA_Variations_prix!$E$4:$CA$4,0),FALSE))</f>
        <v>-</v>
      </c>
      <c r="N52" s="17" t="str">
        <f ca="1">IF(ISNUMBER(VLOOKUP(_xlfn.CONCAT($B52,$C52),BNA_Variations_prix!$E$1:$AJ$200,MATCH(N$41,BNA_Variations_prix!$E$4:$CA$4,0),FALSE)),IF(ROUND(VLOOKUP(_xlfn.CONCAT($B52,$C52),BNA_Variations_prix!$E$1:$AJ$200,MATCH(N$41,BNA_Variations_prix!$E$4:$CA$4,0),FALSE),2)&gt;0,_xlfn.CONCAT($B$3," ",TEXT(VLOOKUP(_xlfn.CONCAT($B52,$C52),BNA_Variations_prix!$E$1:$AJ$200,MATCH(N$41,BNA_Variations_prix!$E$4:$CA$4,0),FALSE),"0%")),IF(ROUND(VLOOKUP(_xlfn.CONCAT($B52,$C52),BNA_Variations_prix!$E$1:$AJ$200,MATCH(N$41,BNA_Variations_prix!$E$4:$CA$4,0),FALSE),2)=0,_xlfn.CONCAT($B$4," ",TEXT(VLOOKUP(_xlfn.CONCAT($B52,$C52),BNA_Variations_prix!$E$1:$AJ$200,MATCH(N$41,BNA_Variations_prix!$E$4:$CA$4,0),FALSE),"0%")),IF(ROUND(VLOOKUP(_xlfn.CONCAT($B52,$C52),BNA_Variations_prix!$E$1:$AJ$200,MATCH(N$41,BNA_Variations_prix!$E$4:$CA$4,0),FALSE),2)&lt;0,_xlfn.CONCAT($B$5," ",TEXT(VLOOKUP(_xlfn.CONCAT($B52,$C52),BNA_Variations_prix!$E$1:$AJ$200,MATCH(N$41,BNA_Variations_prix!$E$4:$CA$4,0),FALSE),"0%")),VLOOKUP(_xlfn.CONCAT($B52,$C52),BNA_Variations_prix!$E$1:$AJ$200,MATCH(N$41,BNA_Variations_prix!$E$4:$CA$4,0),FALSE)))),VLOOKUP(_xlfn.CONCAT($B52,$C52),BNA_Variations_prix!$E$1:$AJ$200,MATCH(N$41,BNA_Variations_prix!$E$4:$CA$4,0),FALSE))</f>
        <v>-</v>
      </c>
      <c r="O52" s="17" t="str">
        <f ca="1">IF(ISNUMBER(VLOOKUP(_xlfn.CONCAT($B52,$C52),BNA_Variations_prix!$E$1:$AJ$200,MATCH(O$41,BNA_Variations_prix!$E$4:$CA$4,0),FALSE)),IF(ROUND(VLOOKUP(_xlfn.CONCAT($B52,$C52),BNA_Variations_prix!$E$1:$AJ$200,MATCH(O$41,BNA_Variations_prix!$E$4:$CA$4,0),FALSE),2)&gt;0,_xlfn.CONCAT($B$3," ",TEXT(VLOOKUP(_xlfn.CONCAT($B52,$C52),BNA_Variations_prix!$E$1:$AJ$200,MATCH(O$41,BNA_Variations_prix!$E$4:$CA$4,0),FALSE),"0%")),IF(ROUND(VLOOKUP(_xlfn.CONCAT($B52,$C52),BNA_Variations_prix!$E$1:$AJ$200,MATCH(O$41,BNA_Variations_prix!$E$4:$CA$4,0),FALSE),2)=0,_xlfn.CONCAT($B$4," ",TEXT(VLOOKUP(_xlfn.CONCAT($B52,$C52),BNA_Variations_prix!$E$1:$AJ$200,MATCH(O$41,BNA_Variations_prix!$E$4:$CA$4,0),FALSE),"0%")),IF(ROUND(VLOOKUP(_xlfn.CONCAT($B52,$C52),BNA_Variations_prix!$E$1:$AJ$200,MATCH(O$41,BNA_Variations_prix!$E$4:$CA$4,0),FALSE),2)&lt;0,_xlfn.CONCAT($B$5," ",TEXT(VLOOKUP(_xlfn.CONCAT($B52,$C52),BNA_Variations_prix!$E$1:$AJ$200,MATCH(O$41,BNA_Variations_prix!$E$4:$CA$4,0),FALSE),"0%")),VLOOKUP(_xlfn.CONCAT($B52,$C52),BNA_Variations_prix!$E$1:$AJ$200,MATCH(O$41,BNA_Variations_prix!$E$4:$CA$4,0),FALSE)))),VLOOKUP(_xlfn.CONCAT($B52,$C52),BNA_Variations_prix!$E$1:$AJ$200,MATCH(O$41,BNA_Variations_prix!$E$4:$CA$4,0),FALSE))</f>
        <v>-</v>
      </c>
      <c r="P52" s="17" t="str">
        <f ca="1">IF(ISNUMBER(VLOOKUP(_xlfn.CONCAT($B52,$C52),BNA_Variations_prix!$E$1:$AJ$200,MATCH(P$41,BNA_Variations_prix!$E$4:$CA$4,0),FALSE)),IF(ROUND(VLOOKUP(_xlfn.CONCAT($B52,$C52),BNA_Variations_prix!$E$1:$AJ$200,MATCH(P$41,BNA_Variations_prix!$E$4:$CA$4,0),FALSE),2)&gt;0,_xlfn.CONCAT($B$3," ",TEXT(VLOOKUP(_xlfn.CONCAT($B52,$C52),BNA_Variations_prix!$E$1:$AJ$200,MATCH(P$41,BNA_Variations_prix!$E$4:$CA$4,0),FALSE),"0%")),IF(ROUND(VLOOKUP(_xlfn.CONCAT($B52,$C52),BNA_Variations_prix!$E$1:$AJ$200,MATCH(P$41,BNA_Variations_prix!$E$4:$CA$4,0),FALSE),2)=0,_xlfn.CONCAT($B$4," ",TEXT(VLOOKUP(_xlfn.CONCAT($B52,$C52),BNA_Variations_prix!$E$1:$AJ$200,MATCH(P$41,BNA_Variations_prix!$E$4:$CA$4,0),FALSE),"0%")),IF(ROUND(VLOOKUP(_xlfn.CONCAT($B52,$C52),BNA_Variations_prix!$E$1:$AJ$200,MATCH(P$41,BNA_Variations_prix!$E$4:$CA$4,0),FALSE),2)&lt;0,_xlfn.CONCAT($B$5," ",TEXT(VLOOKUP(_xlfn.CONCAT($B52,$C52),BNA_Variations_prix!$E$1:$AJ$200,MATCH(P$41,BNA_Variations_prix!$E$4:$CA$4,0),FALSE),"0%")),VLOOKUP(_xlfn.CONCAT($B52,$C52),BNA_Variations_prix!$E$1:$AJ$200,MATCH(P$41,BNA_Variations_prix!$E$4:$CA$4,0),FALSE)))),VLOOKUP(_xlfn.CONCAT($B52,$C52),BNA_Variations_prix!$E$1:$AJ$200,MATCH(P$41,BNA_Variations_prix!$E$4:$CA$4,0),FALSE))</f>
        <v>-</v>
      </c>
      <c r="Q52" s="17" t="str">
        <f ca="1">IF(ISNUMBER(VLOOKUP(_xlfn.CONCAT($B52,$C52),BNA_Variations_prix!$E$1:$AJ$200,MATCH(Q$41,BNA_Variations_prix!$E$4:$CA$4,0),FALSE)),IF(ROUND(VLOOKUP(_xlfn.CONCAT($B52,$C52),BNA_Variations_prix!$E$1:$AJ$200,MATCH(Q$41,BNA_Variations_prix!$E$4:$CA$4,0),FALSE),2)&gt;0,_xlfn.CONCAT($B$3," ",TEXT(VLOOKUP(_xlfn.CONCAT($B52,$C52),BNA_Variations_prix!$E$1:$AJ$200,MATCH(Q$41,BNA_Variations_prix!$E$4:$CA$4,0),FALSE),"0%")),IF(ROUND(VLOOKUP(_xlfn.CONCAT($B52,$C52),BNA_Variations_prix!$E$1:$AJ$200,MATCH(Q$41,BNA_Variations_prix!$E$4:$CA$4,0),FALSE),2)=0,_xlfn.CONCAT($B$4," ",TEXT(VLOOKUP(_xlfn.CONCAT($B52,$C52),BNA_Variations_prix!$E$1:$AJ$200,MATCH(Q$41,BNA_Variations_prix!$E$4:$CA$4,0),FALSE),"0%")),IF(ROUND(VLOOKUP(_xlfn.CONCAT($B52,$C52),BNA_Variations_prix!$E$1:$AJ$200,MATCH(Q$41,BNA_Variations_prix!$E$4:$CA$4,0),FALSE),2)&lt;0,_xlfn.CONCAT($B$5," ",TEXT(VLOOKUP(_xlfn.CONCAT($B52,$C52),BNA_Variations_prix!$E$1:$AJ$200,MATCH(Q$41,BNA_Variations_prix!$E$4:$CA$4,0),FALSE),"0%")),VLOOKUP(_xlfn.CONCAT($B52,$C52),BNA_Variations_prix!$E$1:$AJ$200,MATCH(Q$41,BNA_Variations_prix!$E$4:$CA$4,0),FALSE)))),VLOOKUP(_xlfn.CONCAT($B52,$C52),BNA_Variations_prix!$E$1:$AJ$200,MATCH(Q$41,BNA_Variations_prix!$E$4:$CA$4,0),FALSE))</f>
        <v>-</v>
      </c>
      <c r="R52" s="17" t="str">
        <f ca="1">IF(ISNUMBER(VLOOKUP(_xlfn.CONCAT($B52,$C52),BNA_Variations_prix!$E$1:$AJ$200,MATCH(R$41,BNA_Variations_prix!$E$4:$CA$4,0),FALSE)),IF(ROUND(VLOOKUP(_xlfn.CONCAT($B52,$C52),BNA_Variations_prix!$E$1:$AJ$200,MATCH(R$41,BNA_Variations_prix!$E$4:$CA$4,0),FALSE),2)&gt;0,_xlfn.CONCAT($B$3," ",TEXT(VLOOKUP(_xlfn.CONCAT($B52,$C52),BNA_Variations_prix!$E$1:$AJ$200,MATCH(R$41,BNA_Variations_prix!$E$4:$CA$4,0),FALSE),"0%")),IF(ROUND(VLOOKUP(_xlfn.CONCAT($B52,$C52),BNA_Variations_prix!$E$1:$AJ$200,MATCH(R$41,BNA_Variations_prix!$E$4:$CA$4,0),FALSE),2)=0,_xlfn.CONCAT($B$4," ",TEXT(VLOOKUP(_xlfn.CONCAT($B52,$C52),BNA_Variations_prix!$E$1:$AJ$200,MATCH(R$41,BNA_Variations_prix!$E$4:$CA$4,0),FALSE),"0%")),IF(ROUND(VLOOKUP(_xlfn.CONCAT($B52,$C52),BNA_Variations_prix!$E$1:$AJ$200,MATCH(R$41,BNA_Variations_prix!$E$4:$CA$4,0),FALSE),2)&lt;0,_xlfn.CONCAT($B$5," ",TEXT(VLOOKUP(_xlfn.CONCAT($B52,$C52),BNA_Variations_prix!$E$1:$AJ$200,MATCH(R$41,BNA_Variations_prix!$E$4:$CA$4,0),FALSE),"0%")),VLOOKUP(_xlfn.CONCAT($B52,$C52),BNA_Variations_prix!$E$1:$AJ$200,MATCH(R$41,BNA_Variations_prix!$E$4:$CA$4,0),FALSE)))),VLOOKUP(_xlfn.CONCAT($B52,$C52),BNA_Variations_prix!$E$1:$AJ$200,MATCH(R$41,BNA_Variations_prix!$E$4:$CA$4,0),FALSE))</f>
        <v>-</v>
      </c>
      <c r="S52" s="17" t="str">
        <f ca="1">IF(ISNUMBER(VLOOKUP(_xlfn.CONCAT($B52,$C52),BNA_Variations_prix!$E$1:$AJ$200,MATCH(S$41,BNA_Variations_prix!$E$4:$CA$4,0),FALSE)),IF(ROUND(VLOOKUP(_xlfn.CONCAT($B52,$C52),BNA_Variations_prix!$E$1:$AJ$200,MATCH(S$41,BNA_Variations_prix!$E$4:$CA$4,0),FALSE),2)&gt;0,_xlfn.CONCAT($B$3," ",TEXT(VLOOKUP(_xlfn.CONCAT($B52,$C52),BNA_Variations_prix!$E$1:$AJ$200,MATCH(S$41,BNA_Variations_prix!$E$4:$CA$4,0),FALSE),"0%")),IF(ROUND(VLOOKUP(_xlfn.CONCAT($B52,$C52),BNA_Variations_prix!$E$1:$AJ$200,MATCH(S$41,BNA_Variations_prix!$E$4:$CA$4,0),FALSE),2)=0,_xlfn.CONCAT($B$4," ",TEXT(VLOOKUP(_xlfn.CONCAT($B52,$C52),BNA_Variations_prix!$E$1:$AJ$200,MATCH(S$41,BNA_Variations_prix!$E$4:$CA$4,0),FALSE),"0%")),IF(ROUND(VLOOKUP(_xlfn.CONCAT($B52,$C52),BNA_Variations_prix!$E$1:$AJ$200,MATCH(S$41,BNA_Variations_prix!$E$4:$CA$4,0),FALSE),2)&lt;0,_xlfn.CONCAT($B$5," ",TEXT(VLOOKUP(_xlfn.CONCAT($B52,$C52),BNA_Variations_prix!$E$1:$AJ$200,MATCH(S$41,BNA_Variations_prix!$E$4:$CA$4,0),FALSE),"0%")),VLOOKUP(_xlfn.CONCAT($B52,$C52),BNA_Variations_prix!$E$1:$AJ$200,MATCH(S$41,BNA_Variations_prix!$E$4:$CA$4,0),FALSE)))),VLOOKUP(_xlfn.CONCAT($B52,$C52),BNA_Variations_prix!$E$1:$AJ$200,MATCH(S$41,BNA_Variations_prix!$E$4:$CA$4,0),FALSE))</f>
        <v>-</v>
      </c>
      <c r="T52" s="17" t="str">
        <f ca="1">IF(ISNUMBER(VLOOKUP(_xlfn.CONCAT($B52,$C52),BNA_Variations_prix!$E$1:$AJ$200,MATCH(T$41,BNA_Variations_prix!$E$4:$CA$4,0),FALSE)),IF(ROUND(VLOOKUP(_xlfn.CONCAT($B52,$C52),BNA_Variations_prix!$E$1:$AJ$200,MATCH(T$41,BNA_Variations_prix!$E$4:$CA$4,0),FALSE),2)&gt;0,_xlfn.CONCAT($B$3," ",TEXT(VLOOKUP(_xlfn.CONCAT($B52,$C52),BNA_Variations_prix!$E$1:$AJ$200,MATCH(T$41,BNA_Variations_prix!$E$4:$CA$4,0),FALSE),"0%")),IF(ROUND(VLOOKUP(_xlfn.CONCAT($B52,$C52),BNA_Variations_prix!$E$1:$AJ$200,MATCH(T$41,BNA_Variations_prix!$E$4:$CA$4,0),FALSE),2)=0,_xlfn.CONCAT($B$4," ",TEXT(VLOOKUP(_xlfn.CONCAT($B52,$C52),BNA_Variations_prix!$E$1:$AJ$200,MATCH(T$41,BNA_Variations_prix!$E$4:$CA$4,0),FALSE),"0%")),IF(ROUND(VLOOKUP(_xlfn.CONCAT($B52,$C52),BNA_Variations_prix!$E$1:$AJ$200,MATCH(T$41,BNA_Variations_prix!$E$4:$CA$4,0),FALSE),2)&lt;0,_xlfn.CONCAT($B$5," ",TEXT(VLOOKUP(_xlfn.CONCAT($B52,$C52),BNA_Variations_prix!$E$1:$AJ$200,MATCH(T$41,BNA_Variations_prix!$E$4:$CA$4,0),FALSE),"0%")),VLOOKUP(_xlfn.CONCAT($B52,$C52),BNA_Variations_prix!$E$1:$AJ$200,MATCH(T$41,BNA_Variations_prix!$E$4:$CA$4,0),FALSE)))),VLOOKUP(_xlfn.CONCAT($B52,$C52),BNA_Variations_prix!$E$1:$AJ$200,MATCH(T$41,BNA_Variations_prix!$E$4:$CA$4,0),FALSE))</f>
        <v>-</v>
      </c>
      <c r="U52" s="17" t="str">
        <f ca="1">IF(ISNUMBER(VLOOKUP(_xlfn.CONCAT($B52,$C52),BNA_Variations_prix!$E$1:$AJ$200,MATCH(U$41,BNA_Variations_prix!$E$4:$CA$4,0),FALSE)),IF(ROUND(VLOOKUP(_xlfn.CONCAT($B52,$C52),BNA_Variations_prix!$E$1:$AJ$200,MATCH(U$41,BNA_Variations_prix!$E$4:$CA$4,0),FALSE),2)&gt;0,_xlfn.CONCAT($B$3," ",TEXT(VLOOKUP(_xlfn.CONCAT($B52,$C52),BNA_Variations_prix!$E$1:$AJ$200,MATCH(U$41,BNA_Variations_prix!$E$4:$CA$4,0),FALSE),"0%")),IF(ROUND(VLOOKUP(_xlfn.CONCAT($B52,$C52),BNA_Variations_prix!$E$1:$AJ$200,MATCH(U$41,BNA_Variations_prix!$E$4:$CA$4,0),FALSE),2)=0,_xlfn.CONCAT($B$4," ",TEXT(VLOOKUP(_xlfn.CONCAT($B52,$C52),BNA_Variations_prix!$E$1:$AJ$200,MATCH(U$41,BNA_Variations_prix!$E$4:$CA$4,0),FALSE),"0%")),IF(ROUND(VLOOKUP(_xlfn.CONCAT($B52,$C52),BNA_Variations_prix!$E$1:$AJ$200,MATCH(U$41,BNA_Variations_prix!$E$4:$CA$4,0),FALSE),2)&lt;0,_xlfn.CONCAT($B$5," ",TEXT(VLOOKUP(_xlfn.CONCAT($B52,$C52),BNA_Variations_prix!$E$1:$AJ$200,MATCH(U$41,BNA_Variations_prix!$E$4:$CA$4,0),FALSE),"0%")),VLOOKUP(_xlfn.CONCAT($B52,$C52),BNA_Variations_prix!$E$1:$AJ$200,MATCH(U$41,BNA_Variations_prix!$E$4:$CA$4,0),FALSE)))),VLOOKUP(_xlfn.CONCAT($B52,$C52),BNA_Variations_prix!$E$1:$AJ$200,MATCH(U$41,BNA_Variations_prix!$E$4:$CA$4,0),FALSE))</f>
        <v>-</v>
      </c>
      <c r="V52" s="17" t="str">
        <f ca="1">IF(ISNUMBER(VLOOKUP(_xlfn.CONCAT($B52,$C52),BNA_Variations_prix!$E$1:$AJ$200,MATCH(V$41,BNA_Variations_prix!$E$4:$CA$4,0),FALSE)),IF(ROUND(VLOOKUP(_xlfn.CONCAT($B52,$C52),BNA_Variations_prix!$E$1:$AJ$200,MATCH(V$41,BNA_Variations_prix!$E$4:$CA$4,0),FALSE),2)&gt;0,_xlfn.CONCAT($B$3," ",TEXT(VLOOKUP(_xlfn.CONCAT($B52,$C52),BNA_Variations_prix!$E$1:$AJ$200,MATCH(V$41,BNA_Variations_prix!$E$4:$CA$4,0),FALSE),"0%")),IF(ROUND(VLOOKUP(_xlfn.CONCAT($B52,$C52),BNA_Variations_prix!$E$1:$AJ$200,MATCH(V$41,BNA_Variations_prix!$E$4:$CA$4,0),FALSE),2)=0,_xlfn.CONCAT($B$4," ",TEXT(VLOOKUP(_xlfn.CONCAT($B52,$C52),BNA_Variations_prix!$E$1:$AJ$200,MATCH(V$41,BNA_Variations_prix!$E$4:$CA$4,0),FALSE),"0%")),IF(ROUND(VLOOKUP(_xlfn.CONCAT($B52,$C52),BNA_Variations_prix!$E$1:$AJ$200,MATCH(V$41,BNA_Variations_prix!$E$4:$CA$4,0),FALSE),2)&lt;0,_xlfn.CONCAT($B$5," ",TEXT(VLOOKUP(_xlfn.CONCAT($B52,$C52),BNA_Variations_prix!$E$1:$AJ$200,MATCH(V$41,BNA_Variations_prix!$E$4:$CA$4,0),FALSE),"0%")),VLOOKUP(_xlfn.CONCAT($B52,$C52),BNA_Variations_prix!$E$1:$AJ$200,MATCH(V$41,BNA_Variations_prix!$E$4:$CA$4,0),FALSE)))),VLOOKUP(_xlfn.CONCAT($B52,$C52),BNA_Variations_prix!$E$1:$AJ$200,MATCH(V$41,BNA_Variations_prix!$E$4:$CA$4,0),FALSE))</f>
        <v>-</v>
      </c>
      <c r="W52" s="17" t="str">
        <f ca="1">IF(ISNUMBER(VLOOKUP(_xlfn.CONCAT($B52,$C52),BNA_Variations_prix!$E$1:$AJ$200,MATCH(W$41,BNA_Variations_prix!$E$4:$CA$4,0),FALSE)),IF(ROUND(VLOOKUP(_xlfn.CONCAT($B52,$C52),BNA_Variations_prix!$E$1:$AJ$200,MATCH(W$41,BNA_Variations_prix!$E$4:$CA$4,0),FALSE),2)&gt;0,_xlfn.CONCAT($B$3," ",TEXT(VLOOKUP(_xlfn.CONCAT($B52,$C52),BNA_Variations_prix!$E$1:$AJ$200,MATCH(W$41,BNA_Variations_prix!$E$4:$CA$4,0),FALSE),"0%")),IF(ROUND(VLOOKUP(_xlfn.CONCAT($B52,$C52),BNA_Variations_prix!$E$1:$AJ$200,MATCH(W$41,BNA_Variations_prix!$E$4:$CA$4,0),FALSE),2)=0,_xlfn.CONCAT($B$4," ",TEXT(VLOOKUP(_xlfn.CONCAT($B52,$C52),BNA_Variations_prix!$E$1:$AJ$200,MATCH(W$41,BNA_Variations_prix!$E$4:$CA$4,0),FALSE),"0%")),IF(ROUND(VLOOKUP(_xlfn.CONCAT($B52,$C52),BNA_Variations_prix!$E$1:$AJ$200,MATCH(W$41,BNA_Variations_prix!$E$4:$CA$4,0),FALSE),2)&lt;0,_xlfn.CONCAT($B$5," ",TEXT(VLOOKUP(_xlfn.CONCAT($B52,$C52),BNA_Variations_prix!$E$1:$AJ$200,MATCH(W$41,BNA_Variations_prix!$E$4:$CA$4,0),FALSE),"0%")),VLOOKUP(_xlfn.CONCAT($B52,$C52),BNA_Variations_prix!$E$1:$AJ$200,MATCH(W$41,BNA_Variations_prix!$E$4:$CA$4,0),FALSE)))),VLOOKUP(_xlfn.CONCAT($B52,$C52),BNA_Variations_prix!$E$1:$AJ$200,MATCH(W$41,BNA_Variations_prix!$E$4:$CA$4,0),FALSE))</f>
        <v>-</v>
      </c>
      <c r="X52" s="17" t="str">
        <f ca="1">IF(ISNUMBER(VLOOKUP(_xlfn.CONCAT($B52,$C52),BNA_Variations_prix!$E$1:$AJ$200,MATCH(X$41,BNA_Variations_prix!$E$4:$CA$4,0),FALSE)),IF(ROUND(VLOOKUP(_xlfn.CONCAT($B52,$C52),BNA_Variations_prix!$E$1:$AJ$200,MATCH(X$41,BNA_Variations_prix!$E$4:$CA$4,0),FALSE),2)&gt;0,_xlfn.CONCAT($B$3," ",TEXT(VLOOKUP(_xlfn.CONCAT($B52,$C52),BNA_Variations_prix!$E$1:$AJ$200,MATCH(X$41,BNA_Variations_prix!$E$4:$CA$4,0),FALSE),"0%")),IF(ROUND(VLOOKUP(_xlfn.CONCAT($B52,$C52),BNA_Variations_prix!$E$1:$AJ$200,MATCH(X$41,BNA_Variations_prix!$E$4:$CA$4,0),FALSE),2)=0,_xlfn.CONCAT($B$4," ",TEXT(VLOOKUP(_xlfn.CONCAT($B52,$C52),BNA_Variations_prix!$E$1:$AJ$200,MATCH(X$41,BNA_Variations_prix!$E$4:$CA$4,0),FALSE),"0%")),IF(ROUND(VLOOKUP(_xlfn.CONCAT($B52,$C52),BNA_Variations_prix!$E$1:$AJ$200,MATCH(X$41,BNA_Variations_prix!$E$4:$CA$4,0),FALSE),2)&lt;0,_xlfn.CONCAT($B$5," ",TEXT(VLOOKUP(_xlfn.CONCAT($B52,$C52),BNA_Variations_prix!$E$1:$AJ$200,MATCH(X$41,BNA_Variations_prix!$E$4:$CA$4,0),FALSE),"0%")),VLOOKUP(_xlfn.CONCAT($B52,$C52),BNA_Variations_prix!$E$1:$AJ$200,MATCH(X$41,BNA_Variations_prix!$E$4:$CA$4,0),FALSE)))),VLOOKUP(_xlfn.CONCAT($B52,$C52),BNA_Variations_prix!$E$1:$AJ$200,MATCH(X$41,BNA_Variations_prix!$E$4:$CA$4,0),FALSE))</f>
        <v>-</v>
      </c>
      <c r="Y52" s="17" t="str">
        <f ca="1">IF(ISNUMBER(VLOOKUP(_xlfn.CONCAT($B52,$C52),BNA_Variations_prix!$E$1:$AJ$200,MATCH(Y$41,BNA_Variations_prix!$E$4:$CA$4,0),FALSE)),IF(ROUND(VLOOKUP(_xlfn.CONCAT($B52,$C52),BNA_Variations_prix!$E$1:$AJ$200,MATCH(Y$41,BNA_Variations_prix!$E$4:$CA$4,0),FALSE),2)&gt;0,_xlfn.CONCAT($B$3," ",TEXT(VLOOKUP(_xlfn.CONCAT($B52,$C52),BNA_Variations_prix!$E$1:$AJ$200,MATCH(Y$41,BNA_Variations_prix!$E$4:$CA$4,0),FALSE),"0%")),IF(ROUND(VLOOKUP(_xlfn.CONCAT($B52,$C52),BNA_Variations_prix!$E$1:$AJ$200,MATCH(Y$41,BNA_Variations_prix!$E$4:$CA$4,0),FALSE),2)=0,_xlfn.CONCAT($B$4," ",TEXT(VLOOKUP(_xlfn.CONCAT($B52,$C52),BNA_Variations_prix!$E$1:$AJ$200,MATCH(Y$41,BNA_Variations_prix!$E$4:$CA$4,0),FALSE),"0%")),IF(ROUND(VLOOKUP(_xlfn.CONCAT($B52,$C52),BNA_Variations_prix!$E$1:$AJ$200,MATCH(Y$41,BNA_Variations_prix!$E$4:$CA$4,0),FALSE),2)&lt;0,_xlfn.CONCAT($B$5," ",TEXT(VLOOKUP(_xlfn.CONCAT($B52,$C52),BNA_Variations_prix!$E$1:$AJ$200,MATCH(Y$41,BNA_Variations_prix!$E$4:$CA$4,0),FALSE),"0%")),VLOOKUP(_xlfn.CONCAT($B52,$C52),BNA_Variations_prix!$E$1:$AJ$200,MATCH(Y$41,BNA_Variations_prix!$E$4:$CA$4,0),FALSE)))),VLOOKUP(_xlfn.CONCAT($B52,$C52),BNA_Variations_prix!$E$1:$AJ$200,MATCH(Y$41,BNA_Variations_prix!$E$4:$CA$4,0),FALSE))</f>
        <v>-</v>
      </c>
      <c r="Z52" s="17" t="str">
        <f ca="1">IF(ISNUMBER(VLOOKUP(_xlfn.CONCAT($B52,$C52),BNA_Variations_prix!$E$1:$AJ$200,MATCH(Z$41,BNA_Variations_prix!$E$4:$CA$4,0),FALSE)),IF(ROUND(VLOOKUP(_xlfn.CONCAT($B52,$C52),BNA_Variations_prix!$E$1:$AJ$200,MATCH(Z$41,BNA_Variations_prix!$E$4:$CA$4,0),FALSE),2)&gt;0,_xlfn.CONCAT($B$3," ",TEXT(VLOOKUP(_xlfn.CONCAT($B52,$C52),BNA_Variations_prix!$E$1:$AJ$200,MATCH(Z$41,BNA_Variations_prix!$E$4:$CA$4,0),FALSE),"0%")),IF(ROUND(VLOOKUP(_xlfn.CONCAT($B52,$C52),BNA_Variations_prix!$E$1:$AJ$200,MATCH(Z$41,BNA_Variations_prix!$E$4:$CA$4,0),FALSE),2)=0,_xlfn.CONCAT($B$4," ",TEXT(VLOOKUP(_xlfn.CONCAT($B52,$C52),BNA_Variations_prix!$E$1:$AJ$200,MATCH(Z$41,BNA_Variations_prix!$E$4:$CA$4,0),FALSE),"0%")),IF(ROUND(VLOOKUP(_xlfn.CONCAT($B52,$C52),BNA_Variations_prix!$E$1:$AJ$200,MATCH(Z$41,BNA_Variations_prix!$E$4:$CA$4,0),FALSE),2)&lt;0,_xlfn.CONCAT($B$5," ",TEXT(VLOOKUP(_xlfn.CONCAT($B52,$C52),BNA_Variations_prix!$E$1:$AJ$200,MATCH(Z$41,BNA_Variations_prix!$E$4:$CA$4,0),FALSE),"0%")),VLOOKUP(_xlfn.CONCAT($B52,$C52),BNA_Variations_prix!$E$1:$AJ$200,MATCH(Z$41,BNA_Variations_prix!$E$4:$CA$4,0),FALSE)))),VLOOKUP(_xlfn.CONCAT($B52,$C52),BNA_Variations_prix!$E$1:$AJ$200,MATCH(Z$41,BNA_Variations_prix!$E$4:$CA$4,0),FALSE))</f>
        <v>-</v>
      </c>
      <c r="AA52" s="17" t="str">
        <f ca="1">IF(ISNUMBER(VLOOKUP(_xlfn.CONCAT($B52,$C52),BNA_Variations_prix!$E$1:$AJ$200,MATCH(AA$41,BNA_Variations_prix!$E$4:$CA$4,0),FALSE)),IF(ROUND(VLOOKUP(_xlfn.CONCAT($B52,$C52),BNA_Variations_prix!$E$1:$AJ$200,MATCH(AA$41,BNA_Variations_prix!$E$4:$CA$4,0),FALSE),2)&gt;0,_xlfn.CONCAT($B$3," ",TEXT(VLOOKUP(_xlfn.CONCAT($B52,$C52),BNA_Variations_prix!$E$1:$AJ$200,MATCH(AA$41,BNA_Variations_prix!$E$4:$CA$4,0),FALSE),"0%")),IF(ROUND(VLOOKUP(_xlfn.CONCAT($B52,$C52),BNA_Variations_prix!$E$1:$AJ$200,MATCH(AA$41,BNA_Variations_prix!$E$4:$CA$4,0),FALSE),2)=0,_xlfn.CONCAT($B$4," ",TEXT(VLOOKUP(_xlfn.CONCAT($B52,$C52),BNA_Variations_prix!$E$1:$AJ$200,MATCH(AA$41,BNA_Variations_prix!$E$4:$CA$4,0),FALSE),"0%")),IF(ROUND(VLOOKUP(_xlfn.CONCAT($B52,$C52),BNA_Variations_prix!$E$1:$AJ$200,MATCH(AA$41,BNA_Variations_prix!$E$4:$CA$4,0),FALSE),2)&lt;0,_xlfn.CONCAT($B$5," ",TEXT(VLOOKUP(_xlfn.CONCAT($B52,$C52),BNA_Variations_prix!$E$1:$AJ$200,MATCH(AA$41,BNA_Variations_prix!$E$4:$CA$4,0),FALSE),"0%")),VLOOKUP(_xlfn.CONCAT($B52,$C52),BNA_Variations_prix!$E$1:$AJ$200,MATCH(AA$41,BNA_Variations_prix!$E$4:$CA$4,0),FALSE)))),VLOOKUP(_xlfn.CONCAT($B52,$C52),BNA_Variations_prix!$E$1:$AJ$200,MATCH(AA$41,BNA_Variations_prix!$E$4:$CA$4,0),FALSE))</f>
        <v>-</v>
      </c>
      <c r="AB52" s="17" t="str">
        <f ca="1">IF(ISNUMBER(VLOOKUP(_xlfn.CONCAT($B52,$C52),BNA_Variations_prix!$E$1:$AJ$200,MATCH(AB$41,BNA_Variations_prix!$E$4:$CA$4,0),FALSE)),IF(ROUND(VLOOKUP(_xlfn.CONCAT($B52,$C52),BNA_Variations_prix!$E$1:$AJ$200,MATCH(AB$41,BNA_Variations_prix!$E$4:$CA$4,0),FALSE),2)&gt;0,_xlfn.CONCAT($B$3," ",TEXT(VLOOKUP(_xlfn.CONCAT($B52,$C52),BNA_Variations_prix!$E$1:$AJ$200,MATCH(AB$41,BNA_Variations_prix!$E$4:$CA$4,0),FALSE),"0%")),IF(ROUND(VLOOKUP(_xlfn.CONCAT($B52,$C52),BNA_Variations_prix!$E$1:$AJ$200,MATCH(AB$41,BNA_Variations_prix!$E$4:$CA$4,0),FALSE),2)=0,_xlfn.CONCAT($B$4," ",TEXT(VLOOKUP(_xlfn.CONCAT($B52,$C52),BNA_Variations_prix!$E$1:$AJ$200,MATCH(AB$41,BNA_Variations_prix!$E$4:$CA$4,0),FALSE),"0%")),IF(ROUND(VLOOKUP(_xlfn.CONCAT($B52,$C52),BNA_Variations_prix!$E$1:$AJ$200,MATCH(AB$41,BNA_Variations_prix!$E$4:$CA$4,0),FALSE),2)&lt;0,_xlfn.CONCAT($B$5," ",TEXT(VLOOKUP(_xlfn.CONCAT($B52,$C52),BNA_Variations_prix!$E$1:$AJ$200,MATCH(AB$41,BNA_Variations_prix!$E$4:$CA$4,0),FALSE),"0%")),VLOOKUP(_xlfn.CONCAT($B52,$C52),BNA_Variations_prix!$E$1:$AJ$200,MATCH(AB$41,BNA_Variations_prix!$E$4:$CA$4,0),FALSE)))),VLOOKUP(_xlfn.CONCAT($B52,$C52),BNA_Variations_prix!$E$1:$AJ$200,MATCH(AB$41,BNA_Variations_prix!$E$4:$CA$4,0),FALSE))</f>
        <v>-</v>
      </c>
      <c r="AC52" s="17" t="str">
        <f ca="1">IF(ISNUMBER(VLOOKUP(_xlfn.CONCAT($B52,$C52),BNA_Variations_prix!$E$1:$AJ$200,MATCH(AC$41,BNA_Variations_prix!$E$4:$CA$4,0),FALSE)),IF(ROUND(VLOOKUP(_xlfn.CONCAT($B52,$C52),BNA_Variations_prix!$E$1:$AJ$200,MATCH(AC$41,BNA_Variations_prix!$E$4:$CA$4,0),FALSE),2)&gt;0,_xlfn.CONCAT($B$3," ",TEXT(VLOOKUP(_xlfn.CONCAT($B52,$C52),BNA_Variations_prix!$E$1:$AJ$200,MATCH(AC$41,BNA_Variations_prix!$E$4:$CA$4,0),FALSE),"0%")),IF(ROUND(VLOOKUP(_xlfn.CONCAT($B52,$C52),BNA_Variations_prix!$E$1:$AJ$200,MATCH(AC$41,BNA_Variations_prix!$E$4:$CA$4,0),FALSE),2)=0,_xlfn.CONCAT($B$4," ",TEXT(VLOOKUP(_xlfn.CONCAT($B52,$C52),BNA_Variations_prix!$E$1:$AJ$200,MATCH(AC$41,BNA_Variations_prix!$E$4:$CA$4,0),FALSE),"0%")),IF(ROUND(VLOOKUP(_xlfn.CONCAT($B52,$C52),BNA_Variations_prix!$E$1:$AJ$200,MATCH(AC$41,BNA_Variations_prix!$E$4:$CA$4,0),FALSE),2)&lt;0,_xlfn.CONCAT($B$5," ",TEXT(VLOOKUP(_xlfn.CONCAT($B52,$C52),BNA_Variations_prix!$E$1:$AJ$200,MATCH(AC$41,BNA_Variations_prix!$E$4:$CA$4,0),FALSE),"0%")),VLOOKUP(_xlfn.CONCAT($B52,$C52),BNA_Variations_prix!$E$1:$AJ$200,MATCH(AC$41,BNA_Variations_prix!$E$4:$CA$4,0),FALSE)))),VLOOKUP(_xlfn.CONCAT($B52,$C52),BNA_Variations_prix!$E$1:$AJ$200,MATCH(AC$41,BNA_Variations_prix!$E$4:$CA$4,0),FALSE))</f>
        <v>-</v>
      </c>
      <c r="AD52" s="17" t="str">
        <f ca="1">IF(ISNUMBER(VLOOKUP(_xlfn.CONCAT($B52,$C52),BNA_Variations_prix!$E$1:$AJ$200,MATCH(AD$41,BNA_Variations_prix!$E$4:$CA$4,0),FALSE)),IF(ROUND(VLOOKUP(_xlfn.CONCAT($B52,$C52),BNA_Variations_prix!$E$1:$AJ$200,MATCH(AD$41,BNA_Variations_prix!$E$4:$CA$4,0),FALSE),2)&gt;0,_xlfn.CONCAT($B$3," ",TEXT(VLOOKUP(_xlfn.CONCAT($B52,$C52),BNA_Variations_prix!$E$1:$AJ$200,MATCH(AD$41,BNA_Variations_prix!$E$4:$CA$4,0),FALSE),"0%")),IF(ROUND(VLOOKUP(_xlfn.CONCAT($B52,$C52),BNA_Variations_prix!$E$1:$AJ$200,MATCH(AD$41,BNA_Variations_prix!$E$4:$CA$4,0),FALSE),2)=0,_xlfn.CONCAT($B$4," ",TEXT(VLOOKUP(_xlfn.CONCAT($B52,$C52),BNA_Variations_prix!$E$1:$AJ$200,MATCH(AD$41,BNA_Variations_prix!$E$4:$CA$4,0),FALSE),"0%")),IF(ROUND(VLOOKUP(_xlfn.CONCAT($B52,$C52),BNA_Variations_prix!$E$1:$AJ$200,MATCH(AD$41,BNA_Variations_prix!$E$4:$CA$4,0),FALSE),2)&lt;0,_xlfn.CONCAT($B$5," ",TEXT(VLOOKUP(_xlfn.CONCAT($B52,$C52),BNA_Variations_prix!$E$1:$AJ$200,MATCH(AD$41,BNA_Variations_prix!$E$4:$CA$4,0),FALSE),"0%")),VLOOKUP(_xlfn.CONCAT($B52,$C52),BNA_Variations_prix!$E$1:$AJ$200,MATCH(AD$41,BNA_Variations_prix!$E$4:$CA$4,0),FALSE)))),VLOOKUP(_xlfn.CONCAT($B52,$C52),BNA_Variations_prix!$E$1:$AJ$200,MATCH(AD$41,BNA_Variations_prix!$E$4:$CA$4,0),FALSE))</f>
        <v>► 0%</v>
      </c>
      <c r="AE52" s="17" t="str">
        <f ca="1">IF(ISNUMBER(VLOOKUP(_xlfn.CONCAT($B52,$C52),BNA_Variations_prix!$E$1:$AJ$200,MATCH(AE$41,BNA_Variations_prix!$E$4:$CA$4,0),FALSE)),IF(ROUND(VLOOKUP(_xlfn.CONCAT($B52,$C52),BNA_Variations_prix!$E$1:$AJ$200,MATCH(AE$41,BNA_Variations_prix!$E$4:$CA$4,0),FALSE),2)&gt;0,_xlfn.CONCAT($B$3," ",TEXT(VLOOKUP(_xlfn.CONCAT($B52,$C52),BNA_Variations_prix!$E$1:$AJ$200,MATCH(AE$41,BNA_Variations_prix!$E$4:$CA$4,0),FALSE),"0%")),IF(ROUND(VLOOKUP(_xlfn.CONCAT($B52,$C52),BNA_Variations_prix!$E$1:$AJ$200,MATCH(AE$41,BNA_Variations_prix!$E$4:$CA$4,0),FALSE),2)=0,_xlfn.CONCAT($B$4," ",TEXT(VLOOKUP(_xlfn.CONCAT($B52,$C52),BNA_Variations_prix!$E$1:$AJ$200,MATCH(AE$41,BNA_Variations_prix!$E$4:$CA$4,0),FALSE),"0%")),IF(ROUND(VLOOKUP(_xlfn.CONCAT($B52,$C52),BNA_Variations_prix!$E$1:$AJ$200,MATCH(AE$41,BNA_Variations_prix!$E$4:$CA$4,0),FALSE),2)&lt;0,_xlfn.CONCAT($B$5," ",TEXT(VLOOKUP(_xlfn.CONCAT($B52,$C52),BNA_Variations_prix!$E$1:$AJ$200,MATCH(AE$41,BNA_Variations_prix!$E$4:$CA$4,0),FALSE),"0%")),VLOOKUP(_xlfn.CONCAT($B52,$C52),BNA_Variations_prix!$E$1:$AJ$200,MATCH(AE$41,BNA_Variations_prix!$E$4:$CA$4,0),FALSE)))),VLOOKUP(_xlfn.CONCAT($B52,$C52),BNA_Variations_prix!$E$1:$AJ$200,MATCH(AE$41,BNA_Variations_prix!$E$4:$CA$4,0),FALSE))</f>
        <v>-</v>
      </c>
      <c r="AF52" s="17" t="str">
        <f ca="1">IF(ISNUMBER(VLOOKUP(_xlfn.CONCAT($B52,$C52),BNA_Variations_prix!$E$1:$AJ$200,MATCH(AF$41,BNA_Variations_prix!$E$4:$CA$4,0),FALSE)),IF(ROUND(VLOOKUP(_xlfn.CONCAT($B52,$C52),BNA_Variations_prix!$E$1:$AJ$200,MATCH(AF$41,BNA_Variations_prix!$E$4:$CA$4,0),FALSE),2)&gt;0,_xlfn.CONCAT($B$3," ",TEXT(VLOOKUP(_xlfn.CONCAT($B52,$C52),BNA_Variations_prix!$E$1:$AJ$200,MATCH(AF$41,BNA_Variations_prix!$E$4:$CA$4,0),FALSE),"0%")),IF(ROUND(VLOOKUP(_xlfn.CONCAT($B52,$C52),BNA_Variations_prix!$E$1:$AJ$200,MATCH(AF$41,BNA_Variations_prix!$E$4:$CA$4,0),FALSE),2)=0,_xlfn.CONCAT($B$4," ",TEXT(VLOOKUP(_xlfn.CONCAT($B52,$C52),BNA_Variations_prix!$E$1:$AJ$200,MATCH(AF$41,BNA_Variations_prix!$E$4:$CA$4,0),FALSE),"0%")),IF(ROUND(VLOOKUP(_xlfn.CONCAT($B52,$C52),BNA_Variations_prix!$E$1:$AJ$200,MATCH(AF$41,BNA_Variations_prix!$E$4:$CA$4,0),FALSE),2)&lt;0,_xlfn.CONCAT($B$5," ",TEXT(VLOOKUP(_xlfn.CONCAT($B52,$C52),BNA_Variations_prix!$E$1:$AJ$200,MATCH(AF$41,BNA_Variations_prix!$E$4:$CA$4,0),FALSE),"0%")),VLOOKUP(_xlfn.CONCAT($B52,$C52),BNA_Variations_prix!$E$1:$AJ$200,MATCH(AF$41,BNA_Variations_prix!$E$4:$CA$4,0),FALSE)))),VLOOKUP(_xlfn.CONCAT($B52,$C52),BNA_Variations_prix!$E$1:$AJ$200,MATCH(AF$41,BNA_Variations_prix!$E$4:$CA$4,0),FALSE))</f>
        <v>► 0%</v>
      </c>
      <c r="AG52" s="17" t="str">
        <f ca="1">IF(ISNUMBER(VLOOKUP(_xlfn.CONCAT($B52,$C52),BNA_Variations_prix!$E$1:$AJ$200,MATCH(AG$41,BNA_Variations_prix!$E$4:$CA$4,0),FALSE)),IF(ROUND(VLOOKUP(_xlfn.CONCAT($B52,$C52),BNA_Variations_prix!$E$1:$AJ$200,MATCH(AG$41,BNA_Variations_prix!$E$4:$CA$4,0),FALSE),2)&gt;0,_xlfn.CONCAT($B$3," ",TEXT(VLOOKUP(_xlfn.CONCAT($B52,$C52),BNA_Variations_prix!$E$1:$AJ$200,MATCH(AG$41,BNA_Variations_prix!$E$4:$CA$4,0),FALSE),"0%")),IF(ROUND(VLOOKUP(_xlfn.CONCAT($B52,$C52),BNA_Variations_prix!$E$1:$AJ$200,MATCH(AG$41,BNA_Variations_prix!$E$4:$CA$4,0),FALSE),2)=0,_xlfn.CONCAT($B$4," ",TEXT(VLOOKUP(_xlfn.CONCAT($B52,$C52),BNA_Variations_prix!$E$1:$AJ$200,MATCH(AG$41,BNA_Variations_prix!$E$4:$CA$4,0),FALSE),"0%")),IF(ROUND(VLOOKUP(_xlfn.CONCAT($B52,$C52),BNA_Variations_prix!$E$1:$AJ$200,MATCH(AG$41,BNA_Variations_prix!$E$4:$CA$4,0),FALSE),2)&lt;0,_xlfn.CONCAT($B$5," ",TEXT(VLOOKUP(_xlfn.CONCAT($B52,$C52),BNA_Variations_prix!$E$1:$AJ$200,MATCH(AG$41,BNA_Variations_prix!$E$4:$CA$4,0),FALSE),"0%")),VLOOKUP(_xlfn.CONCAT($B52,$C52),BNA_Variations_prix!$E$1:$AJ$200,MATCH(AG$41,BNA_Variations_prix!$E$4:$CA$4,0),FALSE)))),VLOOKUP(_xlfn.CONCAT($B52,$C52),BNA_Variations_prix!$E$1:$AJ$200,MATCH(AG$41,BNA_Variations_prix!$E$4:$CA$4,0),FALSE))</f>
        <v>-</v>
      </c>
    </row>
    <row r="53" spans="2:33" x14ac:dyDescent="0.35">
      <c r="B53" t="s">
        <v>88</v>
      </c>
      <c r="C53" s="12">
        <f t="shared" si="3"/>
        <v>45139</v>
      </c>
      <c r="D53" t="s">
        <v>87</v>
      </c>
      <c r="E53" s="17" t="str">
        <f ca="1">IF(ISNUMBER(VLOOKUP(_xlfn.CONCAT($B53,$C53),BNA_Variations_prix!$E$1:$AJ$200,MATCH(E$41,BNA_Variations_prix!$E$4:$CA$4,0),FALSE)),IF(ROUND(VLOOKUP(_xlfn.CONCAT($B53,$C53),BNA_Variations_prix!$E$1:$AJ$200,MATCH(E$41,BNA_Variations_prix!$E$4:$CA$4,0),FALSE),2)&gt;0,_xlfn.CONCAT($B$3," ",TEXT(VLOOKUP(_xlfn.CONCAT($B53,$C53),BNA_Variations_prix!$E$1:$AJ$200,MATCH(E$41,BNA_Variations_prix!$E$4:$CA$4,0),FALSE),"0%")),IF(ROUND(VLOOKUP(_xlfn.CONCAT($B53,$C53),BNA_Variations_prix!$E$1:$AJ$200,MATCH(E$41,BNA_Variations_prix!$E$4:$CA$4,0),FALSE),2)=0,_xlfn.CONCAT($B$4," ",TEXT(VLOOKUP(_xlfn.CONCAT($B53,$C53),BNA_Variations_prix!$E$1:$AJ$200,MATCH(E$41,BNA_Variations_prix!$E$4:$CA$4,0),FALSE),"0%")),IF(ROUND(VLOOKUP(_xlfn.CONCAT($B53,$C53),BNA_Variations_prix!$E$1:$AJ$200,MATCH(E$41,BNA_Variations_prix!$E$4:$CA$4,0),FALSE),2)&lt;0,_xlfn.CONCAT($B$5," ",TEXT(VLOOKUP(_xlfn.CONCAT($B53,$C53),BNA_Variations_prix!$E$1:$AJ$200,MATCH(E$41,BNA_Variations_prix!$E$4:$CA$4,0),FALSE),"0%")),VLOOKUP(_xlfn.CONCAT($B53,$C53),BNA_Variations_prix!$E$1:$AJ$200,MATCH(E$41,BNA_Variations_prix!$E$4:$CA$4,0),FALSE)))),VLOOKUP(_xlfn.CONCAT($B53,$C53),BNA_Variations_prix!$E$1:$AJ$200,MATCH(E$41,BNA_Variations_prix!$E$4:$CA$4,0),FALSE))</f>
        <v>▲ 10%</v>
      </c>
      <c r="F53" s="17" t="str">
        <f ca="1">IF(ISNUMBER(VLOOKUP(_xlfn.CONCAT($B53,$C53),BNA_Variations_prix!$E$1:$AJ$200,MATCH(F$41,BNA_Variations_prix!$E$4:$CA$4,0),FALSE)),IF(ROUND(VLOOKUP(_xlfn.CONCAT($B53,$C53),BNA_Variations_prix!$E$1:$AJ$200,MATCH(F$41,BNA_Variations_prix!$E$4:$CA$4,0),FALSE),2)&gt;0,_xlfn.CONCAT($B$3," ",TEXT(VLOOKUP(_xlfn.CONCAT($B53,$C53),BNA_Variations_prix!$E$1:$AJ$200,MATCH(F$41,BNA_Variations_prix!$E$4:$CA$4,0),FALSE),"0%")),IF(ROUND(VLOOKUP(_xlfn.CONCAT($B53,$C53),BNA_Variations_prix!$E$1:$AJ$200,MATCH(F$41,BNA_Variations_prix!$E$4:$CA$4,0),FALSE),2)=0,_xlfn.CONCAT($B$4," ",TEXT(VLOOKUP(_xlfn.CONCAT($B53,$C53),BNA_Variations_prix!$E$1:$AJ$200,MATCH(F$41,BNA_Variations_prix!$E$4:$CA$4,0),FALSE),"0%")),IF(ROUND(VLOOKUP(_xlfn.CONCAT($B53,$C53),BNA_Variations_prix!$E$1:$AJ$200,MATCH(F$41,BNA_Variations_prix!$E$4:$CA$4,0),FALSE),2)&lt;0,_xlfn.CONCAT($B$5," ",TEXT(VLOOKUP(_xlfn.CONCAT($B53,$C53),BNA_Variations_prix!$E$1:$AJ$200,MATCH(F$41,BNA_Variations_prix!$E$4:$CA$4,0),FALSE),"0%")),VLOOKUP(_xlfn.CONCAT($B53,$C53),BNA_Variations_prix!$E$1:$AJ$200,MATCH(F$41,BNA_Variations_prix!$E$4:$CA$4,0),FALSE)))),VLOOKUP(_xlfn.CONCAT($B53,$C53),BNA_Variations_prix!$E$1:$AJ$200,MATCH(F$41,BNA_Variations_prix!$E$4:$CA$4,0),FALSE))</f>
        <v>▼ -36%</v>
      </c>
      <c r="G53" s="17" t="str">
        <f ca="1">IF(ISNUMBER(VLOOKUP(_xlfn.CONCAT($B53,$C53),BNA_Variations_prix!$E$1:$AJ$200,MATCH(G$41,BNA_Variations_prix!$E$4:$CA$4,0),FALSE)),IF(ROUND(VLOOKUP(_xlfn.CONCAT($B53,$C53),BNA_Variations_prix!$E$1:$AJ$200,MATCH(G$41,BNA_Variations_prix!$E$4:$CA$4,0),FALSE),2)&gt;0,_xlfn.CONCAT($B$3," ",TEXT(VLOOKUP(_xlfn.CONCAT($B53,$C53),BNA_Variations_prix!$E$1:$AJ$200,MATCH(G$41,BNA_Variations_prix!$E$4:$CA$4,0),FALSE),"0%")),IF(ROUND(VLOOKUP(_xlfn.CONCAT($B53,$C53),BNA_Variations_prix!$E$1:$AJ$200,MATCH(G$41,BNA_Variations_prix!$E$4:$CA$4,0),FALSE),2)=0,_xlfn.CONCAT($B$4," ",TEXT(VLOOKUP(_xlfn.CONCAT($B53,$C53),BNA_Variations_prix!$E$1:$AJ$200,MATCH(G$41,BNA_Variations_prix!$E$4:$CA$4,0),FALSE),"0%")),IF(ROUND(VLOOKUP(_xlfn.CONCAT($B53,$C53),BNA_Variations_prix!$E$1:$AJ$200,MATCH(G$41,BNA_Variations_prix!$E$4:$CA$4,0),FALSE),2)&lt;0,_xlfn.CONCAT($B$5," ",TEXT(VLOOKUP(_xlfn.CONCAT($B53,$C53),BNA_Variations_prix!$E$1:$AJ$200,MATCH(G$41,BNA_Variations_prix!$E$4:$CA$4,0),FALSE),"0%")),VLOOKUP(_xlfn.CONCAT($B53,$C53),BNA_Variations_prix!$E$1:$AJ$200,MATCH(G$41,BNA_Variations_prix!$E$4:$CA$4,0),FALSE)))),VLOOKUP(_xlfn.CONCAT($B53,$C53),BNA_Variations_prix!$E$1:$AJ$200,MATCH(G$41,BNA_Variations_prix!$E$4:$CA$4,0),FALSE))</f>
        <v>▼ -33%</v>
      </c>
      <c r="H53" s="17" t="str">
        <f ca="1">IF(ISNUMBER(VLOOKUP(_xlfn.CONCAT($B53,$C53),BNA_Variations_prix!$E$1:$AJ$200,MATCH(H$41,BNA_Variations_prix!$E$4:$CA$4,0),FALSE)),IF(ROUND(VLOOKUP(_xlfn.CONCAT($B53,$C53),BNA_Variations_prix!$E$1:$AJ$200,MATCH(H$41,BNA_Variations_prix!$E$4:$CA$4,0),FALSE),2)&gt;0,_xlfn.CONCAT($B$3," ",TEXT(VLOOKUP(_xlfn.CONCAT($B53,$C53),BNA_Variations_prix!$E$1:$AJ$200,MATCH(H$41,BNA_Variations_prix!$E$4:$CA$4,0),FALSE),"0%")),IF(ROUND(VLOOKUP(_xlfn.CONCAT($B53,$C53),BNA_Variations_prix!$E$1:$AJ$200,MATCH(H$41,BNA_Variations_prix!$E$4:$CA$4,0),FALSE),2)=0,_xlfn.CONCAT($B$4," ",TEXT(VLOOKUP(_xlfn.CONCAT($B53,$C53),BNA_Variations_prix!$E$1:$AJ$200,MATCH(H$41,BNA_Variations_prix!$E$4:$CA$4,0),FALSE),"0%")),IF(ROUND(VLOOKUP(_xlfn.CONCAT($B53,$C53),BNA_Variations_prix!$E$1:$AJ$200,MATCH(H$41,BNA_Variations_prix!$E$4:$CA$4,0),FALSE),2)&lt;0,_xlfn.CONCAT($B$5," ",TEXT(VLOOKUP(_xlfn.CONCAT($B53,$C53),BNA_Variations_prix!$E$1:$AJ$200,MATCH(H$41,BNA_Variations_prix!$E$4:$CA$4,0),FALSE),"0%")),VLOOKUP(_xlfn.CONCAT($B53,$C53),BNA_Variations_prix!$E$1:$AJ$200,MATCH(H$41,BNA_Variations_prix!$E$4:$CA$4,0),FALSE)))),VLOOKUP(_xlfn.CONCAT($B53,$C53),BNA_Variations_prix!$E$1:$AJ$200,MATCH(H$41,BNA_Variations_prix!$E$4:$CA$4,0),FALSE))</f>
        <v>► 0%</v>
      </c>
      <c r="I53" s="17" t="str">
        <f ca="1">IF(ISNUMBER(VLOOKUP(_xlfn.CONCAT($B53,$C53),BNA_Variations_prix!$E$1:$AJ$200,MATCH(I$41,BNA_Variations_prix!$E$4:$CA$4,0),FALSE)),IF(ROUND(VLOOKUP(_xlfn.CONCAT($B53,$C53),BNA_Variations_prix!$E$1:$AJ$200,MATCH(I$41,BNA_Variations_prix!$E$4:$CA$4,0),FALSE),2)&gt;0,_xlfn.CONCAT($B$3," ",TEXT(VLOOKUP(_xlfn.CONCAT($B53,$C53),BNA_Variations_prix!$E$1:$AJ$200,MATCH(I$41,BNA_Variations_prix!$E$4:$CA$4,0),FALSE),"0%")),IF(ROUND(VLOOKUP(_xlfn.CONCAT($B53,$C53),BNA_Variations_prix!$E$1:$AJ$200,MATCH(I$41,BNA_Variations_prix!$E$4:$CA$4,0),FALSE),2)=0,_xlfn.CONCAT($B$4," ",TEXT(VLOOKUP(_xlfn.CONCAT($B53,$C53),BNA_Variations_prix!$E$1:$AJ$200,MATCH(I$41,BNA_Variations_prix!$E$4:$CA$4,0),FALSE),"0%")),IF(ROUND(VLOOKUP(_xlfn.CONCAT($B53,$C53),BNA_Variations_prix!$E$1:$AJ$200,MATCH(I$41,BNA_Variations_prix!$E$4:$CA$4,0),FALSE),2)&lt;0,_xlfn.CONCAT($B$5," ",TEXT(VLOOKUP(_xlfn.CONCAT($B53,$C53),BNA_Variations_prix!$E$1:$AJ$200,MATCH(I$41,BNA_Variations_prix!$E$4:$CA$4,0),FALSE),"0%")),VLOOKUP(_xlfn.CONCAT($B53,$C53),BNA_Variations_prix!$E$1:$AJ$200,MATCH(I$41,BNA_Variations_prix!$E$4:$CA$4,0),FALSE)))),VLOOKUP(_xlfn.CONCAT($B53,$C53),BNA_Variations_prix!$E$1:$AJ$200,MATCH(I$41,BNA_Variations_prix!$E$4:$CA$4,0),FALSE))</f>
        <v>▼ -13%</v>
      </c>
      <c r="J53" s="17" t="str">
        <f ca="1">IF(ISNUMBER(VLOOKUP(_xlfn.CONCAT($B53,$C53),BNA_Variations_prix!$E$1:$AJ$200,MATCH(J$41,BNA_Variations_prix!$E$4:$CA$4,0),FALSE)),IF(ROUND(VLOOKUP(_xlfn.CONCAT($B53,$C53),BNA_Variations_prix!$E$1:$AJ$200,MATCH(J$41,BNA_Variations_prix!$E$4:$CA$4,0),FALSE),2)&gt;0,_xlfn.CONCAT($B$3," ",TEXT(VLOOKUP(_xlfn.CONCAT($B53,$C53),BNA_Variations_prix!$E$1:$AJ$200,MATCH(J$41,BNA_Variations_prix!$E$4:$CA$4,0),FALSE),"0%")),IF(ROUND(VLOOKUP(_xlfn.CONCAT($B53,$C53),BNA_Variations_prix!$E$1:$AJ$200,MATCH(J$41,BNA_Variations_prix!$E$4:$CA$4,0),FALSE),2)=0,_xlfn.CONCAT($B$4," ",TEXT(VLOOKUP(_xlfn.CONCAT($B53,$C53),BNA_Variations_prix!$E$1:$AJ$200,MATCH(J$41,BNA_Variations_prix!$E$4:$CA$4,0),FALSE),"0%")),IF(ROUND(VLOOKUP(_xlfn.CONCAT($B53,$C53),BNA_Variations_prix!$E$1:$AJ$200,MATCH(J$41,BNA_Variations_prix!$E$4:$CA$4,0),FALSE),2)&lt;0,_xlfn.CONCAT($B$5," ",TEXT(VLOOKUP(_xlfn.CONCAT($B53,$C53),BNA_Variations_prix!$E$1:$AJ$200,MATCH(J$41,BNA_Variations_prix!$E$4:$CA$4,0),FALSE),"0%")),VLOOKUP(_xlfn.CONCAT($B53,$C53),BNA_Variations_prix!$E$1:$AJ$200,MATCH(J$41,BNA_Variations_prix!$E$4:$CA$4,0),FALSE)))),VLOOKUP(_xlfn.CONCAT($B53,$C53),BNA_Variations_prix!$E$1:$AJ$200,MATCH(J$41,BNA_Variations_prix!$E$4:$CA$4,0),FALSE))</f>
        <v>► 0%</v>
      </c>
      <c r="K53" s="17" t="str">
        <f ca="1">IF(ISNUMBER(VLOOKUP(_xlfn.CONCAT($B53,$C53),BNA_Variations_prix!$E$1:$AJ$200,MATCH(K$41,BNA_Variations_prix!$E$4:$CA$4,0),FALSE)),IF(ROUND(VLOOKUP(_xlfn.CONCAT($B53,$C53),BNA_Variations_prix!$E$1:$AJ$200,MATCH(K$41,BNA_Variations_prix!$E$4:$CA$4,0),FALSE),2)&gt;0,_xlfn.CONCAT($B$3," ",TEXT(VLOOKUP(_xlfn.CONCAT($B53,$C53),BNA_Variations_prix!$E$1:$AJ$200,MATCH(K$41,BNA_Variations_prix!$E$4:$CA$4,0),FALSE),"0%")),IF(ROUND(VLOOKUP(_xlfn.CONCAT($B53,$C53),BNA_Variations_prix!$E$1:$AJ$200,MATCH(K$41,BNA_Variations_prix!$E$4:$CA$4,0),FALSE),2)=0,_xlfn.CONCAT($B$4," ",TEXT(VLOOKUP(_xlfn.CONCAT($B53,$C53),BNA_Variations_prix!$E$1:$AJ$200,MATCH(K$41,BNA_Variations_prix!$E$4:$CA$4,0),FALSE),"0%")),IF(ROUND(VLOOKUP(_xlfn.CONCAT($B53,$C53),BNA_Variations_prix!$E$1:$AJ$200,MATCH(K$41,BNA_Variations_prix!$E$4:$CA$4,0),FALSE),2)&lt;0,_xlfn.CONCAT($B$5," ",TEXT(VLOOKUP(_xlfn.CONCAT($B53,$C53),BNA_Variations_prix!$E$1:$AJ$200,MATCH(K$41,BNA_Variations_prix!$E$4:$CA$4,0),FALSE),"0%")),VLOOKUP(_xlfn.CONCAT($B53,$C53),BNA_Variations_prix!$E$1:$AJ$200,MATCH(K$41,BNA_Variations_prix!$E$4:$CA$4,0),FALSE)))),VLOOKUP(_xlfn.CONCAT($B53,$C53),BNA_Variations_prix!$E$1:$AJ$200,MATCH(K$41,BNA_Variations_prix!$E$4:$CA$4,0),FALSE))</f>
        <v>▲ 267%</v>
      </c>
      <c r="L53" s="17" t="str">
        <f ca="1">IF(ISNUMBER(VLOOKUP(_xlfn.CONCAT($B53,$C53),BNA_Variations_prix!$E$1:$AJ$200,MATCH(L$41,BNA_Variations_prix!$E$4:$CA$4,0),FALSE)),IF(ROUND(VLOOKUP(_xlfn.CONCAT($B53,$C53),BNA_Variations_prix!$E$1:$AJ$200,MATCH(L$41,BNA_Variations_prix!$E$4:$CA$4,0),FALSE),2)&gt;0,_xlfn.CONCAT($B$3," ",TEXT(VLOOKUP(_xlfn.CONCAT($B53,$C53),BNA_Variations_prix!$E$1:$AJ$200,MATCH(L$41,BNA_Variations_prix!$E$4:$CA$4,0),FALSE),"0%")),IF(ROUND(VLOOKUP(_xlfn.CONCAT($B53,$C53),BNA_Variations_prix!$E$1:$AJ$200,MATCH(L$41,BNA_Variations_prix!$E$4:$CA$4,0),FALSE),2)=0,_xlfn.CONCAT($B$4," ",TEXT(VLOOKUP(_xlfn.CONCAT($B53,$C53),BNA_Variations_prix!$E$1:$AJ$200,MATCH(L$41,BNA_Variations_prix!$E$4:$CA$4,0),FALSE),"0%")),IF(ROUND(VLOOKUP(_xlfn.CONCAT($B53,$C53),BNA_Variations_prix!$E$1:$AJ$200,MATCH(L$41,BNA_Variations_prix!$E$4:$CA$4,0),FALSE),2)&lt;0,_xlfn.CONCAT($B$5," ",TEXT(VLOOKUP(_xlfn.CONCAT($B53,$C53),BNA_Variations_prix!$E$1:$AJ$200,MATCH(L$41,BNA_Variations_prix!$E$4:$CA$4,0),FALSE),"0%")),VLOOKUP(_xlfn.CONCAT($B53,$C53),BNA_Variations_prix!$E$1:$AJ$200,MATCH(L$41,BNA_Variations_prix!$E$4:$CA$4,0),FALSE)))),VLOOKUP(_xlfn.CONCAT($B53,$C53),BNA_Variations_prix!$E$1:$AJ$200,MATCH(L$41,BNA_Variations_prix!$E$4:$CA$4,0),FALSE))</f>
        <v>▼ -36%</v>
      </c>
      <c r="M53" s="17" t="str">
        <f ca="1">IF(ISNUMBER(VLOOKUP(_xlfn.CONCAT($B53,$C53),BNA_Variations_prix!$E$1:$AJ$200,MATCH(M$41,BNA_Variations_prix!$E$4:$CA$4,0),FALSE)),IF(ROUND(VLOOKUP(_xlfn.CONCAT($B53,$C53),BNA_Variations_prix!$E$1:$AJ$200,MATCH(M$41,BNA_Variations_prix!$E$4:$CA$4,0),FALSE),2)&gt;0,_xlfn.CONCAT($B$3," ",TEXT(VLOOKUP(_xlfn.CONCAT($B53,$C53),BNA_Variations_prix!$E$1:$AJ$200,MATCH(M$41,BNA_Variations_prix!$E$4:$CA$4,0),FALSE),"0%")),IF(ROUND(VLOOKUP(_xlfn.CONCAT($B53,$C53),BNA_Variations_prix!$E$1:$AJ$200,MATCH(M$41,BNA_Variations_prix!$E$4:$CA$4,0),FALSE),2)=0,_xlfn.CONCAT($B$4," ",TEXT(VLOOKUP(_xlfn.CONCAT($B53,$C53),BNA_Variations_prix!$E$1:$AJ$200,MATCH(M$41,BNA_Variations_prix!$E$4:$CA$4,0),FALSE),"0%")),IF(ROUND(VLOOKUP(_xlfn.CONCAT($B53,$C53),BNA_Variations_prix!$E$1:$AJ$200,MATCH(M$41,BNA_Variations_prix!$E$4:$CA$4,0),FALSE),2)&lt;0,_xlfn.CONCAT($B$5," ",TEXT(VLOOKUP(_xlfn.CONCAT($B53,$C53),BNA_Variations_prix!$E$1:$AJ$200,MATCH(M$41,BNA_Variations_prix!$E$4:$CA$4,0),FALSE),"0%")),VLOOKUP(_xlfn.CONCAT($B53,$C53),BNA_Variations_prix!$E$1:$AJ$200,MATCH(M$41,BNA_Variations_prix!$E$4:$CA$4,0),FALSE)))),VLOOKUP(_xlfn.CONCAT($B53,$C53),BNA_Variations_prix!$E$1:$AJ$200,MATCH(M$41,BNA_Variations_prix!$E$4:$CA$4,0),FALSE))</f>
        <v>► 0%</v>
      </c>
      <c r="N53" s="17" t="str">
        <f ca="1">IF(ISNUMBER(VLOOKUP(_xlfn.CONCAT($B53,$C53),BNA_Variations_prix!$E$1:$AJ$200,MATCH(N$41,BNA_Variations_prix!$E$4:$CA$4,0),FALSE)),IF(ROUND(VLOOKUP(_xlfn.CONCAT($B53,$C53),BNA_Variations_prix!$E$1:$AJ$200,MATCH(N$41,BNA_Variations_prix!$E$4:$CA$4,0),FALSE),2)&gt;0,_xlfn.CONCAT($B$3," ",TEXT(VLOOKUP(_xlfn.CONCAT($B53,$C53),BNA_Variations_prix!$E$1:$AJ$200,MATCH(N$41,BNA_Variations_prix!$E$4:$CA$4,0),FALSE),"0%")),IF(ROUND(VLOOKUP(_xlfn.CONCAT($B53,$C53),BNA_Variations_prix!$E$1:$AJ$200,MATCH(N$41,BNA_Variations_prix!$E$4:$CA$4,0),FALSE),2)=0,_xlfn.CONCAT($B$4," ",TEXT(VLOOKUP(_xlfn.CONCAT($B53,$C53),BNA_Variations_prix!$E$1:$AJ$200,MATCH(N$41,BNA_Variations_prix!$E$4:$CA$4,0),FALSE),"0%")),IF(ROUND(VLOOKUP(_xlfn.CONCAT($B53,$C53),BNA_Variations_prix!$E$1:$AJ$200,MATCH(N$41,BNA_Variations_prix!$E$4:$CA$4,0),FALSE),2)&lt;0,_xlfn.CONCAT($B$5," ",TEXT(VLOOKUP(_xlfn.CONCAT($B53,$C53),BNA_Variations_prix!$E$1:$AJ$200,MATCH(N$41,BNA_Variations_prix!$E$4:$CA$4,0),FALSE),"0%")),VLOOKUP(_xlfn.CONCAT($B53,$C53),BNA_Variations_prix!$E$1:$AJ$200,MATCH(N$41,BNA_Variations_prix!$E$4:$CA$4,0),FALSE)))),VLOOKUP(_xlfn.CONCAT($B53,$C53),BNA_Variations_prix!$E$1:$AJ$200,MATCH(N$41,BNA_Variations_prix!$E$4:$CA$4,0),FALSE))</f>
        <v>► 0%</v>
      </c>
      <c r="O53" s="17" t="str">
        <f ca="1">IF(ISNUMBER(VLOOKUP(_xlfn.CONCAT($B53,$C53),BNA_Variations_prix!$E$1:$AJ$200,MATCH(O$41,BNA_Variations_prix!$E$4:$CA$4,0),FALSE)),IF(ROUND(VLOOKUP(_xlfn.CONCAT($B53,$C53),BNA_Variations_prix!$E$1:$AJ$200,MATCH(O$41,BNA_Variations_prix!$E$4:$CA$4,0),FALSE),2)&gt;0,_xlfn.CONCAT($B$3," ",TEXT(VLOOKUP(_xlfn.CONCAT($B53,$C53),BNA_Variations_prix!$E$1:$AJ$200,MATCH(O$41,BNA_Variations_prix!$E$4:$CA$4,0),FALSE),"0%")),IF(ROUND(VLOOKUP(_xlfn.CONCAT($B53,$C53),BNA_Variations_prix!$E$1:$AJ$200,MATCH(O$41,BNA_Variations_prix!$E$4:$CA$4,0),FALSE),2)=0,_xlfn.CONCAT($B$4," ",TEXT(VLOOKUP(_xlfn.CONCAT($B53,$C53),BNA_Variations_prix!$E$1:$AJ$200,MATCH(O$41,BNA_Variations_prix!$E$4:$CA$4,0),FALSE),"0%")),IF(ROUND(VLOOKUP(_xlfn.CONCAT($B53,$C53),BNA_Variations_prix!$E$1:$AJ$200,MATCH(O$41,BNA_Variations_prix!$E$4:$CA$4,0),FALSE),2)&lt;0,_xlfn.CONCAT($B$5," ",TEXT(VLOOKUP(_xlfn.CONCAT($B53,$C53),BNA_Variations_prix!$E$1:$AJ$200,MATCH(O$41,BNA_Variations_prix!$E$4:$CA$4,0),FALSE),"0%")),VLOOKUP(_xlfn.CONCAT($B53,$C53),BNA_Variations_prix!$E$1:$AJ$200,MATCH(O$41,BNA_Variations_prix!$E$4:$CA$4,0),FALSE)))),VLOOKUP(_xlfn.CONCAT($B53,$C53),BNA_Variations_prix!$E$1:$AJ$200,MATCH(O$41,BNA_Variations_prix!$E$4:$CA$4,0),FALSE))</f>
        <v>► 0%</v>
      </c>
      <c r="P53" s="17" t="str">
        <f ca="1">IF(ISNUMBER(VLOOKUP(_xlfn.CONCAT($B53,$C53),BNA_Variations_prix!$E$1:$AJ$200,MATCH(P$41,BNA_Variations_prix!$E$4:$CA$4,0),FALSE)),IF(ROUND(VLOOKUP(_xlfn.CONCAT($B53,$C53),BNA_Variations_prix!$E$1:$AJ$200,MATCH(P$41,BNA_Variations_prix!$E$4:$CA$4,0),FALSE),2)&gt;0,_xlfn.CONCAT($B$3," ",TEXT(VLOOKUP(_xlfn.CONCAT($B53,$C53),BNA_Variations_prix!$E$1:$AJ$200,MATCH(P$41,BNA_Variations_prix!$E$4:$CA$4,0),FALSE),"0%")),IF(ROUND(VLOOKUP(_xlfn.CONCAT($B53,$C53),BNA_Variations_prix!$E$1:$AJ$200,MATCH(P$41,BNA_Variations_prix!$E$4:$CA$4,0),FALSE),2)=0,_xlfn.CONCAT($B$4," ",TEXT(VLOOKUP(_xlfn.CONCAT($B53,$C53),BNA_Variations_prix!$E$1:$AJ$200,MATCH(P$41,BNA_Variations_prix!$E$4:$CA$4,0),FALSE),"0%")),IF(ROUND(VLOOKUP(_xlfn.CONCAT($B53,$C53),BNA_Variations_prix!$E$1:$AJ$200,MATCH(P$41,BNA_Variations_prix!$E$4:$CA$4,0),FALSE),2)&lt;0,_xlfn.CONCAT($B$5," ",TEXT(VLOOKUP(_xlfn.CONCAT($B53,$C53),BNA_Variations_prix!$E$1:$AJ$200,MATCH(P$41,BNA_Variations_prix!$E$4:$CA$4,0),FALSE),"0%")),VLOOKUP(_xlfn.CONCAT($B53,$C53),BNA_Variations_prix!$E$1:$AJ$200,MATCH(P$41,BNA_Variations_prix!$E$4:$CA$4,0),FALSE)))),VLOOKUP(_xlfn.CONCAT($B53,$C53),BNA_Variations_prix!$E$1:$AJ$200,MATCH(P$41,BNA_Variations_prix!$E$4:$CA$4,0),FALSE))</f>
        <v>-</v>
      </c>
      <c r="Q53" s="17" t="str">
        <f ca="1">IF(ISNUMBER(VLOOKUP(_xlfn.CONCAT($B53,$C53),BNA_Variations_prix!$E$1:$AJ$200,MATCH(Q$41,BNA_Variations_prix!$E$4:$CA$4,0),FALSE)),IF(ROUND(VLOOKUP(_xlfn.CONCAT($B53,$C53),BNA_Variations_prix!$E$1:$AJ$200,MATCH(Q$41,BNA_Variations_prix!$E$4:$CA$4,0),FALSE),2)&gt;0,_xlfn.CONCAT($B$3," ",TEXT(VLOOKUP(_xlfn.CONCAT($B53,$C53),BNA_Variations_prix!$E$1:$AJ$200,MATCH(Q$41,BNA_Variations_prix!$E$4:$CA$4,0),FALSE),"0%")),IF(ROUND(VLOOKUP(_xlfn.CONCAT($B53,$C53),BNA_Variations_prix!$E$1:$AJ$200,MATCH(Q$41,BNA_Variations_prix!$E$4:$CA$4,0),FALSE),2)=0,_xlfn.CONCAT($B$4," ",TEXT(VLOOKUP(_xlfn.CONCAT($B53,$C53),BNA_Variations_prix!$E$1:$AJ$200,MATCH(Q$41,BNA_Variations_prix!$E$4:$CA$4,0),FALSE),"0%")),IF(ROUND(VLOOKUP(_xlfn.CONCAT($B53,$C53),BNA_Variations_prix!$E$1:$AJ$200,MATCH(Q$41,BNA_Variations_prix!$E$4:$CA$4,0),FALSE),2)&lt;0,_xlfn.CONCAT($B$5," ",TEXT(VLOOKUP(_xlfn.CONCAT($B53,$C53),BNA_Variations_prix!$E$1:$AJ$200,MATCH(Q$41,BNA_Variations_prix!$E$4:$CA$4,0),FALSE),"0%")),VLOOKUP(_xlfn.CONCAT($B53,$C53),BNA_Variations_prix!$E$1:$AJ$200,MATCH(Q$41,BNA_Variations_prix!$E$4:$CA$4,0),FALSE)))),VLOOKUP(_xlfn.CONCAT($B53,$C53),BNA_Variations_prix!$E$1:$AJ$200,MATCH(Q$41,BNA_Variations_prix!$E$4:$CA$4,0),FALSE))</f>
        <v>▼ -9%</v>
      </c>
      <c r="R53" s="17" t="str">
        <f ca="1">IF(ISNUMBER(VLOOKUP(_xlfn.CONCAT($B53,$C53),BNA_Variations_prix!$E$1:$AJ$200,MATCH(R$41,BNA_Variations_prix!$E$4:$CA$4,0),FALSE)),IF(ROUND(VLOOKUP(_xlfn.CONCAT($B53,$C53),BNA_Variations_prix!$E$1:$AJ$200,MATCH(R$41,BNA_Variations_prix!$E$4:$CA$4,0),FALSE),2)&gt;0,_xlfn.CONCAT($B$3," ",TEXT(VLOOKUP(_xlfn.CONCAT($B53,$C53),BNA_Variations_prix!$E$1:$AJ$200,MATCH(R$41,BNA_Variations_prix!$E$4:$CA$4,0),FALSE),"0%")),IF(ROUND(VLOOKUP(_xlfn.CONCAT($B53,$C53),BNA_Variations_prix!$E$1:$AJ$200,MATCH(R$41,BNA_Variations_prix!$E$4:$CA$4,0),FALSE),2)=0,_xlfn.CONCAT($B$4," ",TEXT(VLOOKUP(_xlfn.CONCAT($B53,$C53),BNA_Variations_prix!$E$1:$AJ$200,MATCH(R$41,BNA_Variations_prix!$E$4:$CA$4,0),FALSE),"0%")),IF(ROUND(VLOOKUP(_xlfn.CONCAT($B53,$C53),BNA_Variations_prix!$E$1:$AJ$200,MATCH(R$41,BNA_Variations_prix!$E$4:$CA$4,0),FALSE),2)&lt;0,_xlfn.CONCAT($B$5," ",TEXT(VLOOKUP(_xlfn.CONCAT($B53,$C53),BNA_Variations_prix!$E$1:$AJ$200,MATCH(R$41,BNA_Variations_prix!$E$4:$CA$4,0),FALSE),"0%")),VLOOKUP(_xlfn.CONCAT($B53,$C53),BNA_Variations_prix!$E$1:$AJ$200,MATCH(R$41,BNA_Variations_prix!$E$4:$CA$4,0),FALSE)))),VLOOKUP(_xlfn.CONCAT($B53,$C53),BNA_Variations_prix!$E$1:$AJ$200,MATCH(R$41,BNA_Variations_prix!$E$4:$CA$4,0),FALSE))</f>
        <v>▼ -6%</v>
      </c>
      <c r="S53" s="17" t="str">
        <f ca="1">IF(ISNUMBER(VLOOKUP(_xlfn.CONCAT($B53,$C53),BNA_Variations_prix!$E$1:$AJ$200,MATCH(S$41,BNA_Variations_prix!$E$4:$CA$4,0),FALSE)),IF(ROUND(VLOOKUP(_xlfn.CONCAT($B53,$C53),BNA_Variations_prix!$E$1:$AJ$200,MATCH(S$41,BNA_Variations_prix!$E$4:$CA$4,0),FALSE),2)&gt;0,_xlfn.CONCAT($B$3," ",TEXT(VLOOKUP(_xlfn.CONCAT($B53,$C53),BNA_Variations_prix!$E$1:$AJ$200,MATCH(S$41,BNA_Variations_prix!$E$4:$CA$4,0),FALSE),"0%")),IF(ROUND(VLOOKUP(_xlfn.CONCAT($B53,$C53),BNA_Variations_prix!$E$1:$AJ$200,MATCH(S$41,BNA_Variations_prix!$E$4:$CA$4,0),FALSE),2)=0,_xlfn.CONCAT($B$4," ",TEXT(VLOOKUP(_xlfn.CONCAT($B53,$C53),BNA_Variations_prix!$E$1:$AJ$200,MATCH(S$41,BNA_Variations_prix!$E$4:$CA$4,0),FALSE),"0%")),IF(ROUND(VLOOKUP(_xlfn.CONCAT($B53,$C53),BNA_Variations_prix!$E$1:$AJ$200,MATCH(S$41,BNA_Variations_prix!$E$4:$CA$4,0),FALSE),2)&lt;0,_xlfn.CONCAT($B$5," ",TEXT(VLOOKUP(_xlfn.CONCAT($B53,$C53),BNA_Variations_prix!$E$1:$AJ$200,MATCH(S$41,BNA_Variations_prix!$E$4:$CA$4,0),FALSE),"0%")),VLOOKUP(_xlfn.CONCAT($B53,$C53),BNA_Variations_prix!$E$1:$AJ$200,MATCH(S$41,BNA_Variations_prix!$E$4:$CA$4,0),FALSE)))),VLOOKUP(_xlfn.CONCAT($B53,$C53),BNA_Variations_prix!$E$1:$AJ$200,MATCH(S$41,BNA_Variations_prix!$E$4:$CA$4,0),FALSE))</f>
        <v>▼ -5%</v>
      </c>
      <c r="T53" s="17" t="str">
        <f ca="1">IF(ISNUMBER(VLOOKUP(_xlfn.CONCAT($B53,$C53),BNA_Variations_prix!$E$1:$AJ$200,MATCH(T$41,BNA_Variations_prix!$E$4:$CA$4,0),FALSE)),IF(ROUND(VLOOKUP(_xlfn.CONCAT($B53,$C53),BNA_Variations_prix!$E$1:$AJ$200,MATCH(T$41,BNA_Variations_prix!$E$4:$CA$4,0),FALSE),2)&gt;0,_xlfn.CONCAT($B$3," ",TEXT(VLOOKUP(_xlfn.CONCAT($B53,$C53),BNA_Variations_prix!$E$1:$AJ$200,MATCH(T$41,BNA_Variations_prix!$E$4:$CA$4,0),FALSE),"0%")),IF(ROUND(VLOOKUP(_xlfn.CONCAT($B53,$C53),BNA_Variations_prix!$E$1:$AJ$200,MATCH(T$41,BNA_Variations_prix!$E$4:$CA$4,0),FALSE),2)=0,_xlfn.CONCAT($B$4," ",TEXT(VLOOKUP(_xlfn.CONCAT($B53,$C53),BNA_Variations_prix!$E$1:$AJ$200,MATCH(T$41,BNA_Variations_prix!$E$4:$CA$4,0),FALSE),"0%")),IF(ROUND(VLOOKUP(_xlfn.CONCAT($B53,$C53),BNA_Variations_prix!$E$1:$AJ$200,MATCH(T$41,BNA_Variations_prix!$E$4:$CA$4,0),FALSE),2)&lt;0,_xlfn.CONCAT($B$5," ",TEXT(VLOOKUP(_xlfn.CONCAT($B53,$C53),BNA_Variations_prix!$E$1:$AJ$200,MATCH(T$41,BNA_Variations_prix!$E$4:$CA$4,0),FALSE),"0%")),VLOOKUP(_xlfn.CONCAT($B53,$C53),BNA_Variations_prix!$E$1:$AJ$200,MATCH(T$41,BNA_Variations_prix!$E$4:$CA$4,0),FALSE)))),VLOOKUP(_xlfn.CONCAT($B53,$C53),BNA_Variations_prix!$E$1:$AJ$200,MATCH(T$41,BNA_Variations_prix!$E$4:$CA$4,0),FALSE))</f>
        <v>▼ -16%</v>
      </c>
      <c r="U53" s="17" t="str">
        <f ca="1">IF(ISNUMBER(VLOOKUP(_xlfn.CONCAT($B53,$C53),BNA_Variations_prix!$E$1:$AJ$200,MATCH(U$41,BNA_Variations_prix!$E$4:$CA$4,0),FALSE)),IF(ROUND(VLOOKUP(_xlfn.CONCAT($B53,$C53),BNA_Variations_prix!$E$1:$AJ$200,MATCH(U$41,BNA_Variations_prix!$E$4:$CA$4,0),FALSE),2)&gt;0,_xlfn.CONCAT($B$3," ",TEXT(VLOOKUP(_xlfn.CONCAT($B53,$C53),BNA_Variations_prix!$E$1:$AJ$200,MATCH(U$41,BNA_Variations_prix!$E$4:$CA$4,0),FALSE),"0%")),IF(ROUND(VLOOKUP(_xlfn.CONCAT($B53,$C53),BNA_Variations_prix!$E$1:$AJ$200,MATCH(U$41,BNA_Variations_prix!$E$4:$CA$4,0),FALSE),2)=0,_xlfn.CONCAT($B$4," ",TEXT(VLOOKUP(_xlfn.CONCAT($B53,$C53),BNA_Variations_prix!$E$1:$AJ$200,MATCH(U$41,BNA_Variations_prix!$E$4:$CA$4,0),FALSE),"0%")),IF(ROUND(VLOOKUP(_xlfn.CONCAT($B53,$C53),BNA_Variations_prix!$E$1:$AJ$200,MATCH(U$41,BNA_Variations_prix!$E$4:$CA$4,0),FALSE),2)&lt;0,_xlfn.CONCAT($B$5," ",TEXT(VLOOKUP(_xlfn.CONCAT($B53,$C53),BNA_Variations_prix!$E$1:$AJ$200,MATCH(U$41,BNA_Variations_prix!$E$4:$CA$4,0),FALSE),"0%")),VLOOKUP(_xlfn.CONCAT($B53,$C53),BNA_Variations_prix!$E$1:$AJ$200,MATCH(U$41,BNA_Variations_prix!$E$4:$CA$4,0),FALSE)))),VLOOKUP(_xlfn.CONCAT($B53,$C53),BNA_Variations_prix!$E$1:$AJ$200,MATCH(U$41,BNA_Variations_prix!$E$4:$CA$4,0),FALSE))</f>
        <v>▼ -31%</v>
      </c>
      <c r="V53" s="17" t="str">
        <f ca="1">IF(ISNUMBER(VLOOKUP(_xlfn.CONCAT($B53,$C53),BNA_Variations_prix!$E$1:$AJ$200,MATCH(V$41,BNA_Variations_prix!$E$4:$CA$4,0),FALSE)),IF(ROUND(VLOOKUP(_xlfn.CONCAT($B53,$C53),BNA_Variations_prix!$E$1:$AJ$200,MATCH(V$41,BNA_Variations_prix!$E$4:$CA$4,0),FALSE),2)&gt;0,_xlfn.CONCAT($B$3," ",TEXT(VLOOKUP(_xlfn.CONCAT($B53,$C53),BNA_Variations_prix!$E$1:$AJ$200,MATCH(V$41,BNA_Variations_prix!$E$4:$CA$4,0),FALSE),"0%")),IF(ROUND(VLOOKUP(_xlfn.CONCAT($B53,$C53),BNA_Variations_prix!$E$1:$AJ$200,MATCH(V$41,BNA_Variations_prix!$E$4:$CA$4,0),FALSE),2)=0,_xlfn.CONCAT($B$4," ",TEXT(VLOOKUP(_xlfn.CONCAT($B53,$C53),BNA_Variations_prix!$E$1:$AJ$200,MATCH(V$41,BNA_Variations_prix!$E$4:$CA$4,0),FALSE),"0%")),IF(ROUND(VLOOKUP(_xlfn.CONCAT($B53,$C53),BNA_Variations_prix!$E$1:$AJ$200,MATCH(V$41,BNA_Variations_prix!$E$4:$CA$4,0),FALSE),2)&lt;0,_xlfn.CONCAT($B$5," ",TEXT(VLOOKUP(_xlfn.CONCAT($B53,$C53),BNA_Variations_prix!$E$1:$AJ$200,MATCH(V$41,BNA_Variations_prix!$E$4:$CA$4,0),FALSE),"0%")),VLOOKUP(_xlfn.CONCAT($B53,$C53),BNA_Variations_prix!$E$1:$AJ$200,MATCH(V$41,BNA_Variations_prix!$E$4:$CA$4,0),FALSE)))),VLOOKUP(_xlfn.CONCAT($B53,$C53),BNA_Variations_prix!$E$1:$AJ$200,MATCH(V$41,BNA_Variations_prix!$E$4:$CA$4,0),FALSE))</f>
        <v>▲ 40%</v>
      </c>
      <c r="W53" s="17" t="str">
        <f ca="1">IF(ISNUMBER(VLOOKUP(_xlfn.CONCAT($B53,$C53),BNA_Variations_prix!$E$1:$AJ$200,MATCH(W$41,BNA_Variations_prix!$E$4:$CA$4,0),FALSE)),IF(ROUND(VLOOKUP(_xlfn.CONCAT($B53,$C53),BNA_Variations_prix!$E$1:$AJ$200,MATCH(W$41,BNA_Variations_prix!$E$4:$CA$4,0),FALSE),2)&gt;0,_xlfn.CONCAT($B$3," ",TEXT(VLOOKUP(_xlfn.CONCAT($B53,$C53),BNA_Variations_prix!$E$1:$AJ$200,MATCH(W$41,BNA_Variations_prix!$E$4:$CA$4,0),FALSE),"0%")),IF(ROUND(VLOOKUP(_xlfn.CONCAT($B53,$C53),BNA_Variations_prix!$E$1:$AJ$200,MATCH(W$41,BNA_Variations_prix!$E$4:$CA$4,0),FALSE),2)=0,_xlfn.CONCAT($B$4," ",TEXT(VLOOKUP(_xlfn.CONCAT($B53,$C53),BNA_Variations_prix!$E$1:$AJ$200,MATCH(W$41,BNA_Variations_prix!$E$4:$CA$4,0),FALSE),"0%")),IF(ROUND(VLOOKUP(_xlfn.CONCAT($B53,$C53),BNA_Variations_prix!$E$1:$AJ$200,MATCH(W$41,BNA_Variations_prix!$E$4:$CA$4,0),FALSE),2)&lt;0,_xlfn.CONCAT($B$5," ",TEXT(VLOOKUP(_xlfn.CONCAT($B53,$C53),BNA_Variations_prix!$E$1:$AJ$200,MATCH(W$41,BNA_Variations_prix!$E$4:$CA$4,0),FALSE),"0%")),VLOOKUP(_xlfn.CONCAT($B53,$C53),BNA_Variations_prix!$E$1:$AJ$200,MATCH(W$41,BNA_Variations_prix!$E$4:$CA$4,0),FALSE)))),VLOOKUP(_xlfn.CONCAT($B53,$C53),BNA_Variations_prix!$E$1:$AJ$200,MATCH(W$41,BNA_Variations_prix!$E$4:$CA$4,0),FALSE))</f>
        <v>► 0%</v>
      </c>
      <c r="X53" s="17" t="str">
        <f ca="1">IF(ISNUMBER(VLOOKUP(_xlfn.CONCAT($B53,$C53),BNA_Variations_prix!$E$1:$AJ$200,MATCH(X$41,BNA_Variations_prix!$E$4:$CA$4,0),FALSE)),IF(ROUND(VLOOKUP(_xlfn.CONCAT($B53,$C53),BNA_Variations_prix!$E$1:$AJ$200,MATCH(X$41,BNA_Variations_prix!$E$4:$CA$4,0),FALSE),2)&gt;0,_xlfn.CONCAT($B$3," ",TEXT(VLOOKUP(_xlfn.CONCAT($B53,$C53),BNA_Variations_prix!$E$1:$AJ$200,MATCH(X$41,BNA_Variations_prix!$E$4:$CA$4,0),FALSE),"0%")),IF(ROUND(VLOOKUP(_xlfn.CONCAT($B53,$C53),BNA_Variations_prix!$E$1:$AJ$200,MATCH(X$41,BNA_Variations_prix!$E$4:$CA$4,0),FALSE),2)=0,_xlfn.CONCAT($B$4," ",TEXT(VLOOKUP(_xlfn.CONCAT($B53,$C53),BNA_Variations_prix!$E$1:$AJ$200,MATCH(X$41,BNA_Variations_prix!$E$4:$CA$4,0),FALSE),"0%")),IF(ROUND(VLOOKUP(_xlfn.CONCAT($B53,$C53),BNA_Variations_prix!$E$1:$AJ$200,MATCH(X$41,BNA_Variations_prix!$E$4:$CA$4,0),FALSE),2)&lt;0,_xlfn.CONCAT($B$5," ",TEXT(VLOOKUP(_xlfn.CONCAT($B53,$C53),BNA_Variations_prix!$E$1:$AJ$200,MATCH(X$41,BNA_Variations_prix!$E$4:$CA$4,0),FALSE),"0%")),VLOOKUP(_xlfn.CONCAT($B53,$C53),BNA_Variations_prix!$E$1:$AJ$200,MATCH(X$41,BNA_Variations_prix!$E$4:$CA$4,0),FALSE)))),VLOOKUP(_xlfn.CONCAT($B53,$C53),BNA_Variations_prix!$E$1:$AJ$200,MATCH(X$41,BNA_Variations_prix!$E$4:$CA$4,0),FALSE))</f>
        <v>▲ 3%</v>
      </c>
      <c r="Y53" s="17" t="str">
        <f ca="1">IF(ISNUMBER(VLOOKUP(_xlfn.CONCAT($B53,$C53),BNA_Variations_prix!$E$1:$AJ$200,MATCH(Y$41,BNA_Variations_prix!$E$4:$CA$4,0),FALSE)),IF(ROUND(VLOOKUP(_xlfn.CONCAT($B53,$C53),BNA_Variations_prix!$E$1:$AJ$200,MATCH(Y$41,BNA_Variations_prix!$E$4:$CA$4,0),FALSE),2)&gt;0,_xlfn.CONCAT($B$3," ",TEXT(VLOOKUP(_xlfn.CONCAT($B53,$C53),BNA_Variations_prix!$E$1:$AJ$200,MATCH(Y$41,BNA_Variations_prix!$E$4:$CA$4,0),FALSE),"0%")),IF(ROUND(VLOOKUP(_xlfn.CONCAT($B53,$C53),BNA_Variations_prix!$E$1:$AJ$200,MATCH(Y$41,BNA_Variations_prix!$E$4:$CA$4,0),FALSE),2)=0,_xlfn.CONCAT($B$4," ",TEXT(VLOOKUP(_xlfn.CONCAT($B53,$C53),BNA_Variations_prix!$E$1:$AJ$200,MATCH(Y$41,BNA_Variations_prix!$E$4:$CA$4,0),FALSE),"0%")),IF(ROUND(VLOOKUP(_xlfn.CONCAT($B53,$C53),BNA_Variations_prix!$E$1:$AJ$200,MATCH(Y$41,BNA_Variations_prix!$E$4:$CA$4,0),FALSE),2)&lt;0,_xlfn.CONCAT($B$5," ",TEXT(VLOOKUP(_xlfn.CONCAT($B53,$C53),BNA_Variations_prix!$E$1:$AJ$200,MATCH(Y$41,BNA_Variations_prix!$E$4:$CA$4,0),FALSE),"0%")),VLOOKUP(_xlfn.CONCAT($B53,$C53),BNA_Variations_prix!$E$1:$AJ$200,MATCH(Y$41,BNA_Variations_prix!$E$4:$CA$4,0),FALSE)))),VLOOKUP(_xlfn.CONCAT($B53,$C53),BNA_Variations_prix!$E$1:$AJ$200,MATCH(Y$41,BNA_Variations_prix!$E$4:$CA$4,0),FALSE))</f>
        <v>▼ -13%</v>
      </c>
      <c r="Z53" s="17" t="str">
        <f ca="1">IF(ISNUMBER(VLOOKUP(_xlfn.CONCAT($B53,$C53),BNA_Variations_prix!$E$1:$AJ$200,MATCH(Z$41,BNA_Variations_prix!$E$4:$CA$4,0),FALSE)),IF(ROUND(VLOOKUP(_xlfn.CONCAT($B53,$C53),BNA_Variations_prix!$E$1:$AJ$200,MATCH(Z$41,BNA_Variations_prix!$E$4:$CA$4,0),FALSE),2)&gt;0,_xlfn.CONCAT($B$3," ",TEXT(VLOOKUP(_xlfn.CONCAT($B53,$C53),BNA_Variations_prix!$E$1:$AJ$200,MATCH(Z$41,BNA_Variations_prix!$E$4:$CA$4,0),FALSE),"0%")),IF(ROUND(VLOOKUP(_xlfn.CONCAT($B53,$C53),BNA_Variations_prix!$E$1:$AJ$200,MATCH(Z$41,BNA_Variations_prix!$E$4:$CA$4,0),FALSE),2)=0,_xlfn.CONCAT($B$4," ",TEXT(VLOOKUP(_xlfn.CONCAT($B53,$C53),BNA_Variations_prix!$E$1:$AJ$200,MATCH(Z$41,BNA_Variations_prix!$E$4:$CA$4,0),FALSE),"0%")),IF(ROUND(VLOOKUP(_xlfn.CONCAT($B53,$C53),BNA_Variations_prix!$E$1:$AJ$200,MATCH(Z$41,BNA_Variations_prix!$E$4:$CA$4,0),FALSE),2)&lt;0,_xlfn.CONCAT($B$5," ",TEXT(VLOOKUP(_xlfn.CONCAT($B53,$C53),BNA_Variations_prix!$E$1:$AJ$200,MATCH(Z$41,BNA_Variations_prix!$E$4:$CA$4,0),FALSE),"0%")),VLOOKUP(_xlfn.CONCAT($B53,$C53),BNA_Variations_prix!$E$1:$AJ$200,MATCH(Z$41,BNA_Variations_prix!$E$4:$CA$4,0),FALSE)))),VLOOKUP(_xlfn.CONCAT($B53,$C53),BNA_Variations_prix!$E$1:$AJ$200,MATCH(Z$41,BNA_Variations_prix!$E$4:$CA$4,0),FALSE))</f>
        <v>▲ 8%</v>
      </c>
      <c r="AA53" s="17" t="str">
        <f ca="1">IF(ISNUMBER(VLOOKUP(_xlfn.CONCAT($B53,$C53),BNA_Variations_prix!$E$1:$AJ$200,MATCH(AA$41,BNA_Variations_prix!$E$4:$CA$4,0),FALSE)),IF(ROUND(VLOOKUP(_xlfn.CONCAT($B53,$C53),BNA_Variations_prix!$E$1:$AJ$200,MATCH(AA$41,BNA_Variations_prix!$E$4:$CA$4,0),FALSE),2)&gt;0,_xlfn.CONCAT($B$3," ",TEXT(VLOOKUP(_xlfn.CONCAT($B53,$C53),BNA_Variations_prix!$E$1:$AJ$200,MATCH(AA$41,BNA_Variations_prix!$E$4:$CA$4,0),FALSE),"0%")),IF(ROUND(VLOOKUP(_xlfn.CONCAT($B53,$C53),BNA_Variations_prix!$E$1:$AJ$200,MATCH(AA$41,BNA_Variations_prix!$E$4:$CA$4,0),FALSE),2)=0,_xlfn.CONCAT($B$4," ",TEXT(VLOOKUP(_xlfn.CONCAT($B53,$C53),BNA_Variations_prix!$E$1:$AJ$200,MATCH(AA$41,BNA_Variations_prix!$E$4:$CA$4,0),FALSE),"0%")),IF(ROUND(VLOOKUP(_xlfn.CONCAT($B53,$C53),BNA_Variations_prix!$E$1:$AJ$200,MATCH(AA$41,BNA_Variations_prix!$E$4:$CA$4,0),FALSE),2)&lt;0,_xlfn.CONCAT($B$5," ",TEXT(VLOOKUP(_xlfn.CONCAT($B53,$C53),BNA_Variations_prix!$E$1:$AJ$200,MATCH(AA$41,BNA_Variations_prix!$E$4:$CA$4,0),FALSE),"0%")),VLOOKUP(_xlfn.CONCAT($B53,$C53),BNA_Variations_prix!$E$1:$AJ$200,MATCH(AA$41,BNA_Variations_prix!$E$4:$CA$4,0),FALSE)))),VLOOKUP(_xlfn.CONCAT($B53,$C53),BNA_Variations_prix!$E$1:$AJ$200,MATCH(AA$41,BNA_Variations_prix!$E$4:$CA$4,0),FALSE))</f>
        <v>▲ 7%</v>
      </c>
      <c r="AB53" s="17" t="str">
        <f ca="1">IF(ISNUMBER(VLOOKUP(_xlfn.CONCAT($B53,$C53),BNA_Variations_prix!$E$1:$AJ$200,MATCH(AB$41,BNA_Variations_prix!$E$4:$CA$4,0),FALSE)),IF(ROUND(VLOOKUP(_xlfn.CONCAT($B53,$C53),BNA_Variations_prix!$E$1:$AJ$200,MATCH(AB$41,BNA_Variations_prix!$E$4:$CA$4,0),FALSE),2)&gt;0,_xlfn.CONCAT($B$3," ",TEXT(VLOOKUP(_xlfn.CONCAT($B53,$C53),BNA_Variations_prix!$E$1:$AJ$200,MATCH(AB$41,BNA_Variations_prix!$E$4:$CA$4,0),FALSE),"0%")),IF(ROUND(VLOOKUP(_xlfn.CONCAT($B53,$C53),BNA_Variations_prix!$E$1:$AJ$200,MATCH(AB$41,BNA_Variations_prix!$E$4:$CA$4,0),FALSE),2)=0,_xlfn.CONCAT($B$4," ",TEXT(VLOOKUP(_xlfn.CONCAT($B53,$C53),BNA_Variations_prix!$E$1:$AJ$200,MATCH(AB$41,BNA_Variations_prix!$E$4:$CA$4,0),FALSE),"0%")),IF(ROUND(VLOOKUP(_xlfn.CONCAT($B53,$C53),BNA_Variations_prix!$E$1:$AJ$200,MATCH(AB$41,BNA_Variations_prix!$E$4:$CA$4,0),FALSE),2)&lt;0,_xlfn.CONCAT($B$5," ",TEXT(VLOOKUP(_xlfn.CONCAT($B53,$C53),BNA_Variations_prix!$E$1:$AJ$200,MATCH(AB$41,BNA_Variations_prix!$E$4:$CA$4,0),FALSE),"0%")),VLOOKUP(_xlfn.CONCAT($B53,$C53),BNA_Variations_prix!$E$1:$AJ$200,MATCH(AB$41,BNA_Variations_prix!$E$4:$CA$4,0),FALSE)))),VLOOKUP(_xlfn.CONCAT($B53,$C53),BNA_Variations_prix!$E$1:$AJ$200,MATCH(AB$41,BNA_Variations_prix!$E$4:$CA$4,0),FALSE))</f>
        <v>▼ -20%</v>
      </c>
      <c r="AC53" s="17" t="str">
        <f ca="1">IF(ISNUMBER(VLOOKUP(_xlfn.CONCAT($B53,$C53),BNA_Variations_prix!$E$1:$AJ$200,MATCH(AC$41,BNA_Variations_prix!$E$4:$CA$4,0),FALSE)),IF(ROUND(VLOOKUP(_xlfn.CONCAT($B53,$C53),BNA_Variations_prix!$E$1:$AJ$200,MATCH(AC$41,BNA_Variations_prix!$E$4:$CA$4,0),FALSE),2)&gt;0,_xlfn.CONCAT($B$3," ",TEXT(VLOOKUP(_xlfn.CONCAT($B53,$C53),BNA_Variations_prix!$E$1:$AJ$200,MATCH(AC$41,BNA_Variations_prix!$E$4:$CA$4,0),FALSE),"0%")),IF(ROUND(VLOOKUP(_xlfn.CONCAT($B53,$C53),BNA_Variations_prix!$E$1:$AJ$200,MATCH(AC$41,BNA_Variations_prix!$E$4:$CA$4,0),FALSE),2)=0,_xlfn.CONCAT($B$4," ",TEXT(VLOOKUP(_xlfn.CONCAT($B53,$C53),BNA_Variations_prix!$E$1:$AJ$200,MATCH(AC$41,BNA_Variations_prix!$E$4:$CA$4,0),FALSE),"0%")),IF(ROUND(VLOOKUP(_xlfn.CONCAT($B53,$C53),BNA_Variations_prix!$E$1:$AJ$200,MATCH(AC$41,BNA_Variations_prix!$E$4:$CA$4,0),FALSE),2)&lt;0,_xlfn.CONCAT($B$5," ",TEXT(VLOOKUP(_xlfn.CONCAT($B53,$C53),BNA_Variations_prix!$E$1:$AJ$200,MATCH(AC$41,BNA_Variations_prix!$E$4:$CA$4,0),FALSE),"0%")),VLOOKUP(_xlfn.CONCAT($B53,$C53),BNA_Variations_prix!$E$1:$AJ$200,MATCH(AC$41,BNA_Variations_prix!$E$4:$CA$4,0),FALSE)))),VLOOKUP(_xlfn.CONCAT($B53,$C53),BNA_Variations_prix!$E$1:$AJ$200,MATCH(AC$41,BNA_Variations_prix!$E$4:$CA$4,0),FALSE))</f>
        <v>▲ 4%</v>
      </c>
      <c r="AD53" s="17" t="str">
        <f ca="1">IF(ISNUMBER(VLOOKUP(_xlfn.CONCAT($B53,$C53),BNA_Variations_prix!$E$1:$AJ$200,MATCH(AD$41,BNA_Variations_prix!$E$4:$CA$4,0),FALSE)),IF(ROUND(VLOOKUP(_xlfn.CONCAT($B53,$C53),BNA_Variations_prix!$E$1:$AJ$200,MATCH(AD$41,BNA_Variations_prix!$E$4:$CA$4,0),FALSE),2)&gt;0,_xlfn.CONCAT($B$3," ",TEXT(VLOOKUP(_xlfn.CONCAT($B53,$C53),BNA_Variations_prix!$E$1:$AJ$200,MATCH(AD$41,BNA_Variations_prix!$E$4:$CA$4,0),FALSE),"0%")),IF(ROUND(VLOOKUP(_xlfn.CONCAT($B53,$C53),BNA_Variations_prix!$E$1:$AJ$200,MATCH(AD$41,BNA_Variations_prix!$E$4:$CA$4,0),FALSE),2)=0,_xlfn.CONCAT($B$4," ",TEXT(VLOOKUP(_xlfn.CONCAT($B53,$C53),BNA_Variations_prix!$E$1:$AJ$200,MATCH(AD$41,BNA_Variations_prix!$E$4:$CA$4,0),FALSE),"0%")),IF(ROUND(VLOOKUP(_xlfn.CONCAT($B53,$C53),BNA_Variations_prix!$E$1:$AJ$200,MATCH(AD$41,BNA_Variations_prix!$E$4:$CA$4,0),FALSE),2)&lt;0,_xlfn.CONCAT($B$5," ",TEXT(VLOOKUP(_xlfn.CONCAT($B53,$C53),BNA_Variations_prix!$E$1:$AJ$200,MATCH(AD$41,BNA_Variations_prix!$E$4:$CA$4,0),FALSE),"0%")),VLOOKUP(_xlfn.CONCAT($B53,$C53),BNA_Variations_prix!$E$1:$AJ$200,MATCH(AD$41,BNA_Variations_prix!$E$4:$CA$4,0),FALSE)))),VLOOKUP(_xlfn.CONCAT($B53,$C53),BNA_Variations_prix!$E$1:$AJ$200,MATCH(AD$41,BNA_Variations_prix!$E$4:$CA$4,0),FALSE))</f>
        <v>▲ 20%</v>
      </c>
      <c r="AE53" s="17" t="str">
        <f ca="1">IF(ISNUMBER(VLOOKUP(_xlfn.CONCAT($B53,$C53),BNA_Variations_prix!$E$1:$AJ$200,MATCH(AE$41,BNA_Variations_prix!$E$4:$CA$4,0),FALSE)),IF(ROUND(VLOOKUP(_xlfn.CONCAT($B53,$C53),BNA_Variations_prix!$E$1:$AJ$200,MATCH(AE$41,BNA_Variations_prix!$E$4:$CA$4,0),FALSE),2)&gt;0,_xlfn.CONCAT($B$3," ",TEXT(VLOOKUP(_xlfn.CONCAT($B53,$C53),BNA_Variations_prix!$E$1:$AJ$200,MATCH(AE$41,BNA_Variations_prix!$E$4:$CA$4,0),FALSE),"0%")),IF(ROUND(VLOOKUP(_xlfn.CONCAT($B53,$C53),BNA_Variations_prix!$E$1:$AJ$200,MATCH(AE$41,BNA_Variations_prix!$E$4:$CA$4,0),FALSE),2)=0,_xlfn.CONCAT($B$4," ",TEXT(VLOOKUP(_xlfn.CONCAT($B53,$C53),BNA_Variations_prix!$E$1:$AJ$200,MATCH(AE$41,BNA_Variations_prix!$E$4:$CA$4,0),FALSE),"0%")),IF(ROUND(VLOOKUP(_xlfn.CONCAT($B53,$C53),BNA_Variations_prix!$E$1:$AJ$200,MATCH(AE$41,BNA_Variations_prix!$E$4:$CA$4,0),FALSE),2)&lt;0,_xlfn.CONCAT($B$5," ",TEXT(VLOOKUP(_xlfn.CONCAT($B53,$C53),BNA_Variations_prix!$E$1:$AJ$200,MATCH(AE$41,BNA_Variations_prix!$E$4:$CA$4,0),FALSE),"0%")),VLOOKUP(_xlfn.CONCAT($B53,$C53),BNA_Variations_prix!$E$1:$AJ$200,MATCH(AE$41,BNA_Variations_prix!$E$4:$CA$4,0),FALSE)))),VLOOKUP(_xlfn.CONCAT($B53,$C53),BNA_Variations_prix!$E$1:$AJ$200,MATCH(AE$41,BNA_Variations_prix!$E$4:$CA$4,0),FALSE))</f>
        <v>► 0%</v>
      </c>
      <c r="AF53" s="17" t="str">
        <f ca="1">IF(ISNUMBER(VLOOKUP(_xlfn.CONCAT($B53,$C53),BNA_Variations_prix!$E$1:$AJ$200,MATCH(AF$41,BNA_Variations_prix!$E$4:$CA$4,0),FALSE)),IF(ROUND(VLOOKUP(_xlfn.CONCAT($B53,$C53),BNA_Variations_prix!$E$1:$AJ$200,MATCH(AF$41,BNA_Variations_prix!$E$4:$CA$4,0),FALSE),2)&gt;0,_xlfn.CONCAT($B$3," ",TEXT(VLOOKUP(_xlfn.CONCAT($B53,$C53),BNA_Variations_prix!$E$1:$AJ$200,MATCH(AF$41,BNA_Variations_prix!$E$4:$CA$4,0),FALSE),"0%")),IF(ROUND(VLOOKUP(_xlfn.CONCAT($B53,$C53),BNA_Variations_prix!$E$1:$AJ$200,MATCH(AF$41,BNA_Variations_prix!$E$4:$CA$4,0),FALSE),2)=0,_xlfn.CONCAT($B$4," ",TEXT(VLOOKUP(_xlfn.CONCAT($B53,$C53),BNA_Variations_prix!$E$1:$AJ$200,MATCH(AF$41,BNA_Variations_prix!$E$4:$CA$4,0),FALSE),"0%")),IF(ROUND(VLOOKUP(_xlfn.CONCAT($B53,$C53),BNA_Variations_prix!$E$1:$AJ$200,MATCH(AF$41,BNA_Variations_prix!$E$4:$CA$4,0),FALSE),2)&lt;0,_xlfn.CONCAT($B$5," ",TEXT(VLOOKUP(_xlfn.CONCAT($B53,$C53),BNA_Variations_prix!$E$1:$AJ$200,MATCH(AF$41,BNA_Variations_prix!$E$4:$CA$4,0),FALSE),"0%")),VLOOKUP(_xlfn.CONCAT($B53,$C53),BNA_Variations_prix!$E$1:$AJ$200,MATCH(AF$41,BNA_Variations_prix!$E$4:$CA$4,0),FALSE)))),VLOOKUP(_xlfn.CONCAT($B53,$C53),BNA_Variations_prix!$E$1:$AJ$200,MATCH(AF$41,BNA_Variations_prix!$E$4:$CA$4,0),FALSE))</f>
        <v>▼ -25%</v>
      </c>
      <c r="AG53" s="17" t="str">
        <f ca="1">IF(ISNUMBER(VLOOKUP(_xlfn.CONCAT($B53,$C53),BNA_Variations_prix!$E$1:$AJ$200,MATCH(AG$41,BNA_Variations_prix!$E$4:$CA$4,0),FALSE)),IF(ROUND(VLOOKUP(_xlfn.CONCAT($B53,$C53),BNA_Variations_prix!$E$1:$AJ$200,MATCH(AG$41,BNA_Variations_prix!$E$4:$CA$4,0),FALSE),2)&gt;0,_xlfn.CONCAT($B$3," ",TEXT(VLOOKUP(_xlfn.CONCAT($B53,$C53),BNA_Variations_prix!$E$1:$AJ$200,MATCH(AG$41,BNA_Variations_prix!$E$4:$CA$4,0),FALSE),"0%")),IF(ROUND(VLOOKUP(_xlfn.CONCAT($B53,$C53),BNA_Variations_prix!$E$1:$AJ$200,MATCH(AG$41,BNA_Variations_prix!$E$4:$CA$4,0),FALSE),2)=0,_xlfn.CONCAT($B$4," ",TEXT(VLOOKUP(_xlfn.CONCAT($B53,$C53),BNA_Variations_prix!$E$1:$AJ$200,MATCH(AG$41,BNA_Variations_prix!$E$4:$CA$4,0),FALSE),"0%")),IF(ROUND(VLOOKUP(_xlfn.CONCAT($B53,$C53),BNA_Variations_prix!$E$1:$AJ$200,MATCH(AG$41,BNA_Variations_prix!$E$4:$CA$4,0),FALSE),2)&lt;0,_xlfn.CONCAT($B$5," ",TEXT(VLOOKUP(_xlfn.CONCAT($B53,$C53),BNA_Variations_prix!$E$1:$AJ$200,MATCH(AG$41,BNA_Variations_prix!$E$4:$CA$4,0),FALSE),"0%")),VLOOKUP(_xlfn.CONCAT($B53,$C53),BNA_Variations_prix!$E$1:$AJ$200,MATCH(AG$41,BNA_Variations_prix!$E$4:$CA$4,0),FALSE)))),VLOOKUP(_xlfn.CONCAT($B53,$C53),BNA_Variations_prix!$E$1:$AJ$200,MATCH(AG$41,BNA_Variations_prix!$E$4:$CA$4,0),FALSE))</f>
        <v>▼ -93%</v>
      </c>
    </row>
    <row r="54" spans="2:33" x14ac:dyDescent="0.35">
      <c r="B54" t="s">
        <v>90</v>
      </c>
      <c r="C54" s="12">
        <f t="shared" si="3"/>
        <v>45139</v>
      </c>
      <c r="D54" t="s">
        <v>89</v>
      </c>
      <c r="E54" s="17" t="str">
        <f ca="1">IF(ISNUMBER(VLOOKUP(_xlfn.CONCAT($B54,$C54),BNA_Variations_prix!$E$1:$AJ$200,MATCH(E$41,BNA_Variations_prix!$E$4:$CA$4,0),FALSE)),IF(ROUND(VLOOKUP(_xlfn.CONCAT($B54,$C54),BNA_Variations_prix!$E$1:$AJ$200,MATCH(E$41,BNA_Variations_prix!$E$4:$CA$4,0),FALSE),2)&gt;0,_xlfn.CONCAT($B$3," ",TEXT(VLOOKUP(_xlfn.CONCAT($B54,$C54),BNA_Variations_prix!$E$1:$AJ$200,MATCH(E$41,BNA_Variations_prix!$E$4:$CA$4,0),FALSE),"0%")),IF(ROUND(VLOOKUP(_xlfn.CONCAT($B54,$C54),BNA_Variations_prix!$E$1:$AJ$200,MATCH(E$41,BNA_Variations_prix!$E$4:$CA$4,0),FALSE),2)=0,_xlfn.CONCAT($B$4," ",TEXT(VLOOKUP(_xlfn.CONCAT($B54,$C54),BNA_Variations_prix!$E$1:$AJ$200,MATCH(E$41,BNA_Variations_prix!$E$4:$CA$4,0),FALSE),"0%")),IF(ROUND(VLOOKUP(_xlfn.CONCAT($B54,$C54),BNA_Variations_prix!$E$1:$AJ$200,MATCH(E$41,BNA_Variations_prix!$E$4:$CA$4,0),FALSE),2)&lt;0,_xlfn.CONCAT($B$5," ",TEXT(VLOOKUP(_xlfn.CONCAT($B54,$C54),BNA_Variations_prix!$E$1:$AJ$200,MATCH(E$41,BNA_Variations_prix!$E$4:$CA$4,0),FALSE),"0%")),VLOOKUP(_xlfn.CONCAT($B54,$C54),BNA_Variations_prix!$E$1:$AJ$200,MATCH(E$41,BNA_Variations_prix!$E$4:$CA$4,0),FALSE)))),VLOOKUP(_xlfn.CONCAT($B54,$C54),BNA_Variations_prix!$E$1:$AJ$200,MATCH(E$41,BNA_Variations_prix!$E$4:$CA$4,0),FALSE))</f>
        <v>▲ 25%</v>
      </c>
      <c r="F54" s="17" t="str">
        <f ca="1">IF(ISNUMBER(VLOOKUP(_xlfn.CONCAT($B54,$C54),BNA_Variations_prix!$E$1:$AJ$200,MATCH(F$41,BNA_Variations_prix!$E$4:$CA$4,0),FALSE)),IF(ROUND(VLOOKUP(_xlfn.CONCAT($B54,$C54),BNA_Variations_prix!$E$1:$AJ$200,MATCH(F$41,BNA_Variations_prix!$E$4:$CA$4,0),FALSE),2)&gt;0,_xlfn.CONCAT($B$3," ",TEXT(VLOOKUP(_xlfn.CONCAT($B54,$C54),BNA_Variations_prix!$E$1:$AJ$200,MATCH(F$41,BNA_Variations_prix!$E$4:$CA$4,0),FALSE),"0%")),IF(ROUND(VLOOKUP(_xlfn.CONCAT($B54,$C54),BNA_Variations_prix!$E$1:$AJ$200,MATCH(F$41,BNA_Variations_prix!$E$4:$CA$4,0),FALSE),2)=0,_xlfn.CONCAT($B$4," ",TEXT(VLOOKUP(_xlfn.CONCAT($B54,$C54),BNA_Variations_prix!$E$1:$AJ$200,MATCH(F$41,BNA_Variations_prix!$E$4:$CA$4,0),FALSE),"0%")),IF(ROUND(VLOOKUP(_xlfn.CONCAT($B54,$C54),BNA_Variations_prix!$E$1:$AJ$200,MATCH(F$41,BNA_Variations_prix!$E$4:$CA$4,0),FALSE),2)&lt;0,_xlfn.CONCAT($B$5," ",TEXT(VLOOKUP(_xlfn.CONCAT($B54,$C54),BNA_Variations_prix!$E$1:$AJ$200,MATCH(F$41,BNA_Variations_prix!$E$4:$CA$4,0),FALSE),"0%")),VLOOKUP(_xlfn.CONCAT($B54,$C54),BNA_Variations_prix!$E$1:$AJ$200,MATCH(F$41,BNA_Variations_prix!$E$4:$CA$4,0),FALSE)))),VLOOKUP(_xlfn.CONCAT($B54,$C54),BNA_Variations_prix!$E$1:$AJ$200,MATCH(F$41,BNA_Variations_prix!$E$4:$CA$4,0),FALSE))</f>
        <v>-</v>
      </c>
      <c r="G54" s="17" t="str">
        <f ca="1">IF(ISNUMBER(VLOOKUP(_xlfn.CONCAT($B54,$C54),BNA_Variations_prix!$E$1:$AJ$200,MATCH(G$41,BNA_Variations_prix!$E$4:$CA$4,0),FALSE)),IF(ROUND(VLOOKUP(_xlfn.CONCAT($B54,$C54),BNA_Variations_prix!$E$1:$AJ$200,MATCH(G$41,BNA_Variations_prix!$E$4:$CA$4,0),FALSE),2)&gt;0,_xlfn.CONCAT($B$3," ",TEXT(VLOOKUP(_xlfn.CONCAT($B54,$C54),BNA_Variations_prix!$E$1:$AJ$200,MATCH(G$41,BNA_Variations_prix!$E$4:$CA$4,0),FALSE),"0%")),IF(ROUND(VLOOKUP(_xlfn.CONCAT($B54,$C54),BNA_Variations_prix!$E$1:$AJ$200,MATCH(G$41,BNA_Variations_prix!$E$4:$CA$4,0),FALSE),2)=0,_xlfn.CONCAT($B$4," ",TEXT(VLOOKUP(_xlfn.CONCAT($B54,$C54),BNA_Variations_prix!$E$1:$AJ$200,MATCH(G$41,BNA_Variations_prix!$E$4:$CA$4,0),FALSE),"0%")),IF(ROUND(VLOOKUP(_xlfn.CONCAT($B54,$C54),BNA_Variations_prix!$E$1:$AJ$200,MATCH(G$41,BNA_Variations_prix!$E$4:$CA$4,0),FALSE),2)&lt;0,_xlfn.CONCAT($B$5," ",TEXT(VLOOKUP(_xlfn.CONCAT($B54,$C54),BNA_Variations_prix!$E$1:$AJ$200,MATCH(G$41,BNA_Variations_prix!$E$4:$CA$4,0),FALSE),"0%")),VLOOKUP(_xlfn.CONCAT($B54,$C54),BNA_Variations_prix!$E$1:$AJ$200,MATCH(G$41,BNA_Variations_prix!$E$4:$CA$4,0),FALSE)))),VLOOKUP(_xlfn.CONCAT($B54,$C54),BNA_Variations_prix!$E$1:$AJ$200,MATCH(G$41,BNA_Variations_prix!$E$4:$CA$4,0),FALSE))</f>
        <v>-</v>
      </c>
      <c r="H54" s="17" t="str">
        <f ca="1">IF(ISNUMBER(VLOOKUP(_xlfn.CONCAT($B54,$C54),BNA_Variations_prix!$E$1:$AJ$200,MATCH(H$41,BNA_Variations_prix!$E$4:$CA$4,0),FALSE)),IF(ROUND(VLOOKUP(_xlfn.CONCAT($B54,$C54),BNA_Variations_prix!$E$1:$AJ$200,MATCH(H$41,BNA_Variations_prix!$E$4:$CA$4,0),FALSE),2)&gt;0,_xlfn.CONCAT($B$3," ",TEXT(VLOOKUP(_xlfn.CONCAT($B54,$C54),BNA_Variations_prix!$E$1:$AJ$200,MATCH(H$41,BNA_Variations_prix!$E$4:$CA$4,0),FALSE),"0%")),IF(ROUND(VLOOKUP(_xlfn.CONCAT($B54,$C54),BNA_Variations_prix!$E$1:$AJ$200,MATCH(H$41,BNA_Variations_prix!$E$4:$CA$4,0),FALSE),2)=0,_xlfn.CONCAT($B$4," ",TEXT(VLOOKUP(_xlfn.CONCAT($B54,$C54),BNA_Variations_prix!$E$1:$AJ$200,MATCH(H$41,BNA_Variations_prix!$E$4:$CA$4,0),FALSE),"0%")),IF(ROUND(VLOOKUP(_xlfn.CONCAT($B54,$C54),BNA_Variations_prix!$E$1:$AJ$200,MATCH(H$41,BNA_Variations_prix!$E$4:$CA$4,0),FALSE),2)&lt;0,_xlfn.CONCAT($B$5," ",TEXT(VLOOKUP(_xlfn.CONCAT($B54,$C54),BNA_Variations_prix!$E$1:$AJ$200,MATCH(H$41,BNA_Variations_prix!$E$4:$CA$4,0),FALSE),"0%")),VLOOKUP(_xlfn.CONCAT($B54,$C54),BNA_Variations_prix!$E$1:$AJ$200,MATCH(H$41,BNA_Variations_prix!$E$4:$CA$4,0),FALSE)))),VLOOKUP(_xlfn.CONCAT($B54,$C54),BNA_Variations_prix!$E$1:$AJ$200,MATCH(H$41,BNA_Variations_prix!$E$4:$CA$4,0),FALSE))</f>
        <v>-</v>
      </c>
      <c r="I54" s="17" t="str">
        <f ca="1">IF(ISNUMBER(VLOOKUP(_xlfn.CONCAT($B54,$C54),BNA_Variations_prix!$E$1:$AJ$200,MATCH(I$41,BNA_Variations_prix!$E$4:$CA$4,0),FALSE)),IF(ROUND(VLOOKUP(_xlfn.CONCAT($B54,$C54),BNA_Variations_prix!$E$1:$AJ$200,MATCH(I$41,BNA_Variations_prix!$E$4:$CA$4,0),FALSE),2)&gt;0,_xlfn.CONCAT($B$3," ",TEXT(VLOOKUP(_xlfn.CONCAT($B54,$C54),BNA_Variations_prix!$E$1:$AJ$200,MATCH(I$41,BNA_Variations_prix!$E$4:$CA$4,0),FALSE),"0%")),IF(ROUND(VLOOKUP(_xlfn.CONCAT($B54,$C54),BNA_Variations_prix!$E$1:$AJ$200,MATCH(I$41,BNA_Variations_prix!$E$4:$CA$4,0),FALSE),2)=0,_xlfn.CONCAT($B$4," ",TEXT(VLOOKUP(_xlfn.CONCAT($B54,$C54),BNA_Variations_prix!$E$1:$AJ$200,MATCH(I$41,BNA_Variations_prix!$E$4:$CA$4,0),FALSE),"0%")),IF(ROUND(VLOOKUP(_xlfn.CONCAT($B54,$C54),BNA_Variations_prix!$E$1:$AJ$200,MATCH(I$41,BNA_Variations_prix!$E$4:$CA$4,0),FALSE),2)&lt;0,_xlfn.CONCAT($B$5," ",TEXT(VLOOKUP(_xlfn.CONCAT($B54,$C54),BNA_Variations_prix!$E$1:$AJ$200,MATCH(I$41,BNA_Variations_prix!$E$4:$CA$4,0),FALSE),"0%")),VLOOKUP(_xlfn.CONCAT($B54,$C54),BNA_Variations_prix!$E$1:$AJ$200,MATCH(I$41,BNA_Variations_prix!$E$4:$CA$4,0),FALSE)))),VLOOKUP(_xlfn.CONCAT($B54,$C54),BNA_Variations_prix!$E$1:$AJ$200,MATCH(I$41,BNA_Variations_prix!$E$4:$CA$4,0),FALSE))</f>
        <v>► 0%</v>
      </c>
      <c r="J54" s="17" t="str">
        <f ca="1">IF(ISNUMBER(VLOOKUP(_xlfn.CONCAT($B54,$C54),BNA_Variations_prix!$E$1:$AJ$200,MATCH(J$41,BNA_Variations_prix!$E$4:$CA$4,0),FALSE)),IF(ROUND(VLOOKUP(_xlfn.CONCAT($B54,$C54),BNA_Variations_prix!$E$1:$AJ$200,MATCH(J$41,BNA_Variations_prix!$E$4:$CA$4,0),FALSE),2)&gt;0,_xlfn.CONCAT($B$3," ",TEXT(VLOOKUP(_xlfn.CONCAT($B54,$C54),BNA_Variations_prix!$E$1:$AJ$200,MATCH(J$41,BNA_Variations_prix!$E$4:$CA$4,0),FALSE),"0%")),IF(ROUND(VLOOKUP(_xlfn.CONCAT($B54,$C54),BNA_Variations_prix!$E$1:$AJ$200,MATCH(J$41,BNA_Variations_prix!$E$4:$CA$4,0),FALSE),2)=0,_xlfn.CONCAT($B$4," ",TEXT(VLOOKUP(_xlfn.CONCAT($B54,$C54),BNA_Variations_prix!$E$1:$AJ$200,MATCH(J$41,BNA_Variations_prix!$E$4:$CA$4,0),FALSE),"0%")),IF(ROUND(VLOOKUP(_xlfn.CONCAT($B54,$C54),BNA_Variations_prix!$E$1:$AJ$200,MATCH(J$41,BNA_Variations_prix!$E$4:$CA$4,0),FALSE),2)&lt;0,_xlfn.CONCAT($B$5," ",TEXT(VLOOKUP(_xlfn.CONCAT($B54,$C54),BNA_Variations_prix!$E$1:$AJ$200,MATCH(J$41,BNA_Variations_prix!$E$4:$CA$4,0),FALSE),"0%")),VLOOKUP(_xlfn.CONCAT($B54,$C54),BNA_Variations_prix!$E$1:$AJ$200,MATCH(J$41,BNA_Variations_prix!$E$4:$CA$4,0),FALSE)))),VLOOKUP(_xlfn.CONCAT($B54,$C54),BNA_Variations_prix!$E$1:$AJ$200,MATCH(J$41,BNA_Variations_prix!$E$4:$CA$4,0),FALSE))</f>
        <v>-</v>
      </c>
      <c r="K54" s="17" t="str">
        <f ca="1">IF(ISNUMBER(VLOOKUP(_xlfn.CONCAT($B54,$C54),BNA_Variations_prix!$E$1:$AJ$200,MATCH(K$41,BNA_Variations_prix!$E$4:$CA$4,0),FALSE)),IF(ROUND(VLOOKUP(_xlfn.CONCAT($B54,$C54),BNA_Variations_prix!$E$1:$AJ$200,MATCH(K$41,BNA_Variations_prix!$E$4:$CA$4,0),FALSE),2)&gt;0,_xlfn.CONCAT($B$3," ",TEXT(VLOOKUP(_xlfn.CONCAT($B54,$C54),BNA_Variations_prix!$E$1:$AJ$200,MATCH(K$41,BNA_Variations_prix!$E$4:$CA$4,0),FALSE),"0%")),IF(ROUND(VLOOKUP(_xlfn.CONCAT($B54,$C54),BNA_Variations_prix!$E$1:$AJ$200,MATCH(K$41,BNA_Variations_prix!$E$4:$CA$4,0),FALSE),2)=0,_xlfn.CONCAT($B$4," ",TEXT(VLOOKUP(_xlfn.CONCAT($B54,$C54),BNA_Variations_prix!$E$1:$AJ$200,MATCH(K$41,BNA_Variations_prix!$E$4:$CA$4,0),FALSE),"0%")),IF(ROUND(VLOOKUP(_xlfn.CONCAT($B54,$C54),BNA_Variations_prix!$E$1:$AJ$200,MATCH(K$41,BNA_Variations_prix!$E$4:$CA$4,0),FALSE),2)&lt;0,_xlfn.CONCAT($B$5," ",TEXT(VLOOKUP(_xlfn.CONCAT($B54,$C54),BNA_Variations_prix!$E$1:$AJ$200,MATCH(K$41,BNA_Variations_prix!$E$4:$CA$4,0),FALSE),"0%")),VLOOKUP(_xlfn.CONCAT($B54,$C54),BNA_Variations_prix!$E$1:$AJ$200,MATCH(K$41,BNA_Variations_prix!$E$4:$CA$4,0),FALSE)))),VLOOKUP(_xlfn.CONCAT($B54,$C54),BNA_Variations_prix!$E$1:$AJ$200,MATCH(K$41,BNA_Variations_prix!$E$4:$CA$4,0),FALSE))</f>
        <v>-</v>
      </c>
      <c r="L54" s="17" t="str">
        <f ca="1">IF(ISNUMBER(VLOOKUP(_xlfn.CONCAT($B54,$C54),BNA_Variations_prix!$E$1:$AJ$200,MATCH(L$41,BNA_Variations_prix!$E$4:$CA$4,0),FALSE)),IF(ROUND(VLOOKUP(_xlfn.CONCAT($B54,$C54),BNA_Variations_prix!$E$1:$AJ$200,MATCH(L$41,BNA_Variations_prix!$E$4:$CA$4,0),FALSE),2)&gt;0,_xlfn.CONCAT($B$3," ",TEXT(VLOOKUP(_xlfn.CONCAT($B54,$C54),BNA_Variations_prix!$E$1:$AJ$200,MATCH(L$41,BNA_Variations_prix!$E$4:$CA$4,0),FALSE),"0%")),IF(ROUND(VLOOKUP(_xlfn.CONCAT($B54,$C54),BNA_Variations_prix!$E$1:$AJ$200,MATCH(L$41,BNA_Variations_prix!$E$4:$CA$4,0),FALSE),2)=0,_xlfn.CONCAT($B$4," ",TEXT(VLOOKUP(_xlfn.CONCAT($B54,$C54),BNA_Variations_prix!$E$1:$AJ$200,MATCH(L$41,BNA_Variations_prix!$E$4:$CA$4,0),FALSE),"0%")),IF(ROUND(VLOOKUP(_xlfn.CONCAT($B54,$C54),BNA_Variations_prix!$E$1:$AJ$200,MATCH(L$41,BNA_Variations_prix!$E$4:$CA$4,0),FALSE),2)&lt;0,_xlfn.CONCAT($B$5," ",TEXT(VLOOKUP(_xlfn.CONCAT($B54,$C54),BNA_Variations_prix!$E$1:$AJ$200,MATCH(L$41,BNA_Variations_prix!$E$4:$CA$4,0),FALSE),"0%")),VLOOKUP(_xlfn.CONCAT($B54,$C54),BNA_Variations_prix!$E$1:$AJ$200,MATCH(L$41,BNA_Variations_prix!$E$4:$CA$4,0),FALSE)))),VLOOKUP(_xlfn.CONCAT($B54,$C54),BNA_Variations_prix!$E$1:$AJ$200,MATCH(L$41,BNA_Variations_prix!$E$4:$CA$4,0),FALSE))</f>
        <v>-</v>
      </c>
      <c r="M54" s="17" t="str">
        <f ca="1">IF(ISNUMBER(VLOOKUP(_xlfn.CONCAT($B54,$C54),BNA_Variations_prix!$E$1:$AJ$200,MATCH(M$41,BNA_Variations_prix!$E$4:$CA$4,0),FALSE)),IF(ROUND(VLOOKUP(_xlfn.CONCAT($B54,$C54),BNA_Variations_prix!$E$1:$AJ$200,MATCH(M$41,BNA_Variations_prix!$E$4:$CA$4,0),FALSE),2)&gt;0,_xlfn.CONCAT($B$3," ",TEXT(VLOOKUP(_xlfn.CONCAT($B54,$C54),BNA_Variations_prix!$E$1:$AJ$200,MATCH(M$41,BNA_Variations_prix!$E$4:$CA$4,0),FALSE),"0%")),IF(ROUND(VLOOKUP(_xlfn.CONCAT($B54,$C54),BNA_Variations_prix!$E$1:$AJ$200,MATCH(M$41,BNA_Variations_prix!$E$4:$CA$4,0),FALSE),2)=0,_xlfn.CONCAT($B$4," ",TEXT(VLOOKUP(_xlfn.CONCAT($B54,$C54),BNA_Variations_prix!$E$1:$AJ$200,MATCH(M$41,BNA_Variations_prix!$E$4:$CA$4,0),FALSE),"0%")),IF(ROUND(VLOOKUP(_xlfn.CONCAT($B54,$C54),BNA_Variations_prix!$E$1:$AJ$200,MATCH(M$41,BNA_Variations_prix!$E$4:$CA$4,0),FALSE),2)&lt;0,_xlfn.CONCAT($B$5," ",TEXT(VLOOKUP(_xlfn.CONCAT($B54,$C54),BNA_Variations_prix!$E$1:$AJ$200,MATCH(M$41,BNA_Variations_prix!$E$4:$CA$4,0),FALSE),"0%")),VLOOKUP(_xlfn.CONCAT($B54,$C54),BNA_Variations_prix!$E$1:$AJ$200,MATCH(M$41,BNA_Variations_prix!$E$4:$CA$4,0),FALSE)))),VLOOKUP(_xlfn.CONCAT($B54,$C54),BNA_Variations_prix!$E$1:$AJ$200,MATCH(M$41,BNA_Variations_prix!$E$4:$CA$4,0),FALSE))</f>
        <v>-</v>
      </c>
      <c r="N54" s="17" t="str">
        <f ca="1">IF(ISNUMBER(VLOOKUP(_xlfn.CONCAT($B54,$C54),BNA_Variations_prix!$E$1:$AJ$200,MATCH(N$41,BNA_Variations_prix!$E$4:$CA$4,0),FALSE)),IF(ROUND(VLOOKUP(_xlfn.CONCAT($B54,$C54),BNA_Variations_prix!$E$1:$AJ$200,MATCH(N$41,BNA_Variations_prix!$E$4:$CA$4,0),FALSE),2)&gt;0,_xlfn.CONCAT($B$3," ",TEXT(VLOOKUP(_xlfn.CONCAT($B54,$C54),BNA_Variations_prix!$E$1:$AJ$200,MATCH(N$41,BNA_Variations_prix!$E$4:$CA$4,0),FALSE),"0%")),IF(ROUND(VLOOKUP(_xlfn.CONCAT($B54,$C54),BNA_Variations_prix!$E$1:$AJ$200,MATCH(N$41,BNA_Variations_prix!$E$4:$CA$4,0),FALSE),2)=0,_xlfn.CONCAT($B$4," ",TEXT(VLOOKUP(_xlfn.CONCAT($B54,$C54),BNA_Variations_prix!$E$1:$AJ$200,MATCH(N$41,BNA_Variations_prix!$E$4:$CA$4,0),FALSE),"0%")),IF(ROUND(VLOOKUP(_xlfn.CONCAT($B54,$C54),BNA_Variations_prix!$E$1:$AJ$200,MATCH(N$41,BNA_Variations_prix!$E$4:$CA$4,0),FALSE),2)&lt;0,_xlfn.CONCAT($B$5," ",TEXT(VLOOKUP(_xlfn.CONCAT($B54,$C54),BNA_Variations_prix!$E$1:$AJ$200,MATCH(N$41,BNA_Variations_prix!$E$4:$CA$4,0),FALSE),"0%")),VLOOKUP(_xlfn.CONCAT($B54,$C54),BNA_Variations_prix!$E$1:$AJ$200,MATCH(N$41,BNA_Variations_prix!$E$4:$CA$4,0),FALSE)))),VLOOKUP(_xlfn.CONCAT($B54,$C54),BNA_Variations_prix!$E$1:$AJ$200,MATCH(N$41,BNA_Variations_prix!$E$4:$CA$4,0),FALSE))</f>
        <v>-</v>
      </c>
      <c r="O54" s="17" t="str">
        <f ca="1">IF(ISNUMBER(VLOOKUP(_xlfn.CONCAT($B54,$C54),BNA_Variations_prix!$E$1:$AJ$200,MATCH(O$41,BNA_Variations_prix!$E$4:$CA$4,0),FALSE)),IF(ROUND(VLOOKUP(_xlfn.CONCAT($B54,$C54),BNA_Variations_prix!$E$1:$AJ$200,MATCH(O$41,BNA_Variations_prix!$E$4:$CA$4,0),FALSE),2)&gt;0,_xlfn.CONCAT($B$3," ",TEXT(VLOOKUP(_xlfn.CONCAT($B54,$C54),BNA_Variations_prix!$E$1:$AJ$200,MATCH(O$41,BNA_Variations_prix!$E$4:$CA$4,0),FALSE),"0%")),IF(ROUND(VLOOKUP(_xlfn.CONCAT($B54,$C54),BNA_Variations_prix!$E$1:$AJ$200,MATCH(O$41,BNA_Variations_prix!$E$4:$CA$4,0),FALSE),2)=0,_xlfn.CONCAT($B$4," ",TEXT(VLOOKUP(_xlfn.CONCAT($B54,$C54),BNA_Variations_prix!$E$1:$AJ$200,MATCH(O$41,BNA_Variations_prix!$E$4:$CA$4,0),FALSE),"0%")),IF(ROUND(VLOOKUP(_xlfn.CONCAT($B54,$C54),BNA_Variations_prix!$E$1:$AJ$200,MATCH(O$41,BNA_Variations_prix!$E$4:$CA$4,0),FALSE),2)&lt;0,_xlfn.CONCAT($B$5," ",TEXT(VLOOKUP(_xlfn.CONCAT($B54,$C54),BNA_Variations_prix!$E$1:$AJ$200,MATCH(O$41,BNA_Variations_prix!$E$4:$CA$4,0),FALSE),"0%")),VLOOKUP(_xlfn.CONCAT($B54,$C54),BNA_Variations_prix!$E$1:$AJ$200,MATCH(O$41,BNA_Variations_prix!$E$4:$CA$4,0),FALSE)))),VLOOKUP(_xlfn.CONCAT($B54,$C54),BNA_Variations_prix!$E$1:$AJ$200,MATCH(O$41,BNA_Variations_prix!$E$4:$CA$4,0),FALSE))</f>
        <v>-</v>
      </c>
      <c r="P54" s="17" t="str">
        <f ca="1">IF(ISNUMBER(VLOOKUP(_xlfn.CONCAT($B54,$C54),BNA_Variations_prix!$E$1:$AJ$200,MATCH(P$41,BNA_Variations_prix!$E$4:$CA$4,0),FALSE)),IF(ROUND(VLOOKUP(_xlfn.CONCAT($B54,$C54),BNA_Variations_prix!$E$1:$AJ$200,MATCH(P$41,BNA_Variations_prix!$E$4:$CA$4,0),FALSE),2)&gt;0,_xlfn.CONCAT($B$3," ",TEXT(VLOOKUP(_xlfn.CONCAT($B54,$C54),BNA_Variations_prix!$E$1:$AJ$200,MATCH(P$41,BNA_Variations_prix!$E$4:$CA$4,0),FALSE),"0%")),IF(ROUND(VLOOKUP(_xlfn.CONCAT($B54,$C54),BNA_Variations_prix!$E$1:$AJ$200,MATCH(P$41,BNA_Variations_prix!$E$4:$CA$4,0),FALSE),2)=0,_xlfn.CONCAT($B$4," ",TEXT(VLOOKUP(_xlfn.CONCAT($B54,$C54),BNA_Variations_prix!$E$1:$AJ$200,MATCH(P$41,BNA_Variations_prix!$E$4:$CA$4,0),FALSE),"0%")),IF(ROUND(VLOOKUP(_xlfn.CONCAT($B54,$C54),BNA_Variations_prix!$E$1:$AJ$200,MATCH(P$41,BNA_Variations_prix!$E$4:$CA$4,0),FALSE),2)&lt;0,_xlfn.CONCAT($B$5," ",TEXT(VLOOKUP(_xlfn.CONCAT($B54,$C54),BNA_Variations_prix!$E$1:$AJ$200,MATCH(P$41,BNA_Variations_prix!$E$4:$CA$4,0),FALSE),"0%")),VLOOKUP(_xlfn.CONCAT($B54,$C54),BNA_Variations_prix!$E$1:$AJ$200,MATCH(P$41,BNA_Variations_prix!$E$4:$CA$4,0),FALSE)))),VLOOKUP(_xlfn.CONCAT($B54,$C54),BNA_Variations_prix!$E$1:$AJ$200,MATCH(P$41,BNA_Variations_prix!$E$4:$CA$4,0),FALSE))</f>
        <v>-</v>
      </c>
      <c r="Q54" s="17" t="str">
        <f ca="1">IF(ISNUMBER(VLOOKUP(_xlfn.CONCAT($B54,$C54),BNA_Variations_prix!$E$1:$AJ$200,MATCH(Q$41,BNA_Variations_prix!$E$4:$CA$4,0),FALSE)),IF(ROUND(VLOOKUP(_xlfn.CONCAT($B54,$C54),BNA_Variations_prix!$E$1:$AJ$200,MATCH(Q$41,BNA_Variations_prix!$E$4:$CA$4,0),FALSE),2)&gt;0,_xlfn.CONCAT($B$3," ",TEXT(VLOOKUP(_xlfn.CONCAT($B54,$C54),BNA_Variations_prix!$E$1:$AJ$200,MATCH(Q$41,BNA_Variations_prix!$E$4:$CA$4,0),FALSE),"0%")),IF(ROUND(VLOOKUP(_xlfn.CONCAT($B54,$C54),BNA_Variations_prix!$E$1:$AJ$200,MATCH(Q$41,BNA_Variations_prix!$E$4:$CA$4,0),FALSE),2)=0,_xlfn.CONCAT($B$4," ",TEXT(VLOOKUP(_xlfn.CONCAT($B54,$C54),BNA_Variations_prix!$E$1:$AJ$200,MATCH(Q$41,BNA_Variations_prix!$E$4:$CA$4,0),FALSE),"0%")),IF(ROUND(VLOOKUP(_xlfn.CONCAT($B54,$C54),BNA_Variations_prix!$E$1:$AJ$200,MATCH(Q$41,BNA_Variations_prix!$E$4:$CA$4,0),FALSE),2)&lt;0,_xlfn.CONCAT($B$5," ",TEXT(VLOOKUP(_xlfn.CONCAT($B54,$C54),BNA_Variations_prix!$E$1:$AJ$200,MATCH(Q$41,BNA_Variations_prix!$E$4:$CA$4,0),FALSE),"0%")),VLOOKUP(_xlfn.CONCAT($B54,$C54),BNA_Variations_prix!$E$1:$AJ$200,MATCH(Q$41,BNA_Variations_prix!$E$4:$CA$4,0),FALSE)))),VLOOKUP(_xlfn.CONCAT($B54,$C54),BNA_Variations_prix!$E$1:$AJ$200,MATCH(Q$41,BNA_Variations_prix!$E$4:$CA$4,0),FALSE))</f>
        <v>-</v>
      </c>
      <c r="R54" s="17" t="str">
        <f ca="1">IF(ISNUMBER(VLOOKUP(_xlfn.CONCAT($B54,$C54),BNA_Variations_prix!$E$1:$AJ$200,MATCH(R$41,BNA_Variations_prix!$E$4:$CA$4,0),FALSE)),IF(ROUND(VLOOKUP(_xlfn.CONCAT($B54,$C54),BNA_Variations_prix!$E$1:$AJ$200,MATCH(R$41,BNA_Variations_prix!$E$4:$CA$4,0),FALSE),2)&gt;0,_xlfn.CONCAT($B$3," ",TEXT(VLOOKUP(_xlfn.CONCAT($B54,$C54),BNA_Variations_prix!$E$1:$AJ$200,MATCH(R$41,BNA_Variations_prix!$E$4:$CA$4,0),FALSE),"0%")),IF(ROUND(VLOOKUP(_xlfn.CONCAT($B54,$C54),BNA_Variations_prix!$E$1:$AJ$200,MATCH(R$41,BNA_Variations_prix!$E$4:$CA$4,0),FALSE),2)=0,_xlfn.CONCAT($B$4," ",TEXT(VLOOKUP(_xlfn.CONCAT($B54,$C54),BNA_Variations_prix!$E$1:$AJ$200,MATCH(R$41,BNA_Variations_prix!$E$4:$CA$4,0),FALSE),"0%")),IF(ROUND(VLOOKUP(_xlfn.CONCAT($B54,$C54),BNA_Variations_prix!$E$1:$AJ$200,MATCH(R$41,BNA_Variations_prix!$E$4:$CA$4,0),FALSE),2)&lt;0,_xlfn.CONCAT($B$5," ",TEXT(VLOOKUP(_xlfn.CONCAT($B54,$C54),BNA_Variations_prix!$E$1:$AJ$200,MATCH(R$41,BNA_Variations_prix!$E$4:$CA$4,0),FALSE),"0%")),VLOOKUP(_xlfn.CONCAT($B54,$C54),BNA_Variations_prix!$E$1:$AJ$200,MATCH(R$41,BNA_Variations_prix!$E$4:$CA$4,0),FALSE)))),VLOOKUP(_xlfn.CONCAT($B54,$C54),BNA_Variations_prix!$E$1:$AJ$200,MATCH(R$41,BNA_Variations_prix!$E$4:$CA$4,0),FALSE))</f>
        <v>-</v>
      </c>
      <c r="S54" s="17" t="str">
        <f ca="1">IF(ISNUMBER(VLOOKUP(_xlfn.CONCAT($B54,$C54),BNA_Variations_prix!$E$1:$AJ$200,MATCH(S$41,BNA_Variations_prix!$E$4:$CA$4,0),FALSE)),IF(ROUND(VLOOKUP(_xlfn.CONCAT($B54,$C54),BNA_Variations_prix!$E$1:$AJ$200,MATCH(S$41,BNA_Variations_prix!$E$4:$CA$4,0),FALSE),2)&gt;0,_xlfn.CONCAT($B$3," ",TEXT(VLOOKUP(_xlfn.CONCAT($B54,$C54),BNA_Variations_prix!$E$1:$AJ$200,MATCH(S$41,BNA_Variations_prix!$E$4:$CA$4,0),FALSE),"0%")),IF(ROUND(VLOOKUP(_xlfn.CONCAT($B54,$C54),BNA_Variations_prix!$E$1:$AJ$200,MATCH(S$41,BNA_Variations_prix!$E$4:$CA$4,0),FALSE),2)=0,_xlfn.CONCAT($B$4," ",TEXT(VLOOKUP(_xlfn.CONCAT($B54,$C54),BNA_Variations_prix!$E$1:$AJ$200,MATCH(S$41,BNA_Variations_prix!$E$4:$CA$4,0),FALSE),"0%")),IF(ROUND(VLOOKUP(_xlfn.CONCAT($B54,$C54),BNA_Variations_prix!$E$1:$AJ$200,MATCH(S$41,BNA_Variations_prix!$E$4:$CA$4,0),FALSE),2)&lt;0,_xlfn.CONCAT($B$5," ",TEXT(VLOOKUP(_xlfn.CONCAT($B54,$C54),BNA_Variations_prix!$E$1:$AJ$200,MATCH(S$41,BNA_Variations_prix!$E$4:$CA$4,0),FALSE),"0%")),VLOOKUP(_xlfn.CONCAT($B54,$C54),BNA_Variations_prix!$E$1:$AJ$200,MATCH(S$41,BNA_Variations_prix!$E$4:$CA$4,0),FALSE)))),VLOOKUP(_xlfn.CONCAT($B54,$C54),BNA_Variations_prix!$E$1:$AJ$200,MATCH(S$41,BNA_Variations_prix!$E$4:$CA$4,0),FALSE))</f>
        <v>-</v>
      </c>
      <c r="T54" s="17" t="str">
        <f ca="1">IF(ISNUMBER(VLOOKUP(_xlfn.CONCAT($B54,$C54),BNA_Variations_prix!$E$1:$AJ$200,MATCH(T$41,BNA_Variations_prix!$E$4:$CA$4,0),FALSE)),IF(ROUND(VLOOKUP(_xlfn.CONCAT($B54,$C54),BNA_Variations_prix!$E$1:$AJ$200,MATCH(T$41,BNA_Variations_prix!$E$4:$CA$4,0),FALSE),2)&gt;0,_xlfn.CONCAT($B$3," ",TEXT(VLOOKUP(_xlfn.CONCAT($B54,$C54),BNA_Variations_prix!$E$1:$AJ$200,MATCH(T$41,BNA_Variations_prix!$E$4:$CA$4,0),FALSE),"0%")),IF(ROUND(VLOOKUP(_xlfn.CONCAT($B54,$C54),BNA_Variations_prix!$E$1:$AJ$200,MATCH(T$41,BNA_Variations_prix!$E$4:$CA$4,0),FALSE),2)=0,_xlfn.CONCAT($B$4," ",TEXT(VLOOKUP(_xlfn.CONCAT($B54,$C54),BNA_Variations_prix!$E$1:$AJ$200,MATCH(T$41,BNA_Variations_prix!$E$4:$CA$4,0),FALSE),"0%")),IF(ROUND(VLOOKUP(_xlfn.CONCAT($B54,$C54),BNA_Variations_prix!$E$1:$AJ$200,MATCH(T$41,BNA_Variations_prix!$E$4:$CA$4,0),FALSE),2)&lt;0,_xlfn.CONCAT($B$5," ",TEXT(VLOOKUP(_xlfn.CONCAT($B54,$C54),BNA_Variations_prix!$E$1:$AJ$200,MATCH(T$41,BNA_Variations_prix!$E$4:$CA$4,0),FALSE),"0%")),VLOOKUP(_xlfn.CONCAT($B54,$C54),BNA_Variations_prix!$E$1:$AJ$200,MATCH(T$41,BNA_Variations_prix!$E$4:$CA$4,0),FALSE)))),VLOOKUP(_xlfn.CONCAT($B54,$C54),BNA_Variations_prix!$E$1:$AJ$200,MATCH(T$41,BNA_Variations_prix!$E$4:$CA$4,0),FALSE))</f>
        <v>-</v>
      </c>
      <c r="U54" s="17" t="str">
        <f ca="1">IF(ISNUMBER(VLOOKUP(_xlfn.CONCAT($B54,$C54),BNA_Variations_prix!$E$1:$AJ$200,MATCH(U$41,BNA_Variations_prix!$E$4:$CA$4,0),FALSE)),IF(ROUND(VLOOKUP(_xlfn.CONCAT($B54,$C54),BNA_Variations_prix!$E$1:$AJ$200,MATCH(U$41,BNA_Variations_prix!$E$4:$CA$4,0),FALSE),2)&gt;0,_xlfn.CONCAT($B$3," ",TEXT(VLOOKUP(_xlfn.CONCAT($B54,$C54),BNA_Variations_prix!$E$1:$AJ$200,MATCH(U$41,BNA_Variations_prix!$E$4:$CA$4,0),FALSE),"0%")),IF(ROUND(VLOOKUP(_xlfn.CONCAT($B54,$C54),BNA_Variations_prix!$E$1:$AJ$200,MATCH(U$41,BNA_Variations_prix!$E$4:$CA$4,0),FALSE),2)=0,_xlfn.CONCAT($B$4," ",TEXT(VLOOKUP(_xlfn.CONCAT($B54,$C54),BNA_Variations_prix!$E$1:$AJ$200,MATCH(U$41,BNA_Variations_prix!$E$4:$CA$4,0),FALSE),"0%")),IF(ROUND(VLOOKUP(_xlfn.CONCAT($B54,$C54),BNA_Variations_prix!$E$1:$AJ$200,MATCH(U$41,BNA_Variations_prix!$E$4:$CA$4,0),FALSE),2)&lt;0,_xlfn.CONCAT($B$5," ",TEXT(VLOOKUP(_xlfn.CONCAT($B54,$C54),BNA_Variations_prix!$E$1:$AJ$200,MATCH(U$41,BNA_Variations_prix!$E$4:$CA$4,0),FALSE),"0%")),VLOOKUP(_xlfn.CONCAT($B54,$C54),BNA_Variations_prix!$E$1:$AJ$200,MATCH(U$41,BNA_Variations_prix!$E$4:$CA$4,0),FALSE)))),VLOOKUP(_xlfn.CONCAT($B54,$C54),BNA_Variations_prix!$E$1:$AJ$200,MATCH(U$41,BNA_Variations_prix!$E$4:$CA$4,0),FALSE))</f>
        <v>-</v>
      </c>
      <c r="V54" s="17" t="str">
        <f ca="1">IF(ISNUMBER(VLOOKUP(_xlfn.CONCAT($B54,$C54),BNA_Variations_prix!$E$1:$AJ$200,MATCH(V$41,BNA_Variations_prix!$E$4:$CA$4,0),FALSE)),IF(ROUND(VLOOKUP(_xlfn.CONCAT($B54,$C54),BNA_Variations_prix!$E$1:$AJ$200,MATCH(V$41,BNA_Variations_prix!$E$4:$CA$4,0),FALSE),2)&gt;0,_xlfn.CONCAT($B$3," ",TEXT(VLOOKUP(_xlfn.CONCAT($B54,$C54),BNA_Variations_prix!$E$1:$AJ$200,MATCH(V$41,BNA_Variations_prix!$E$4:$CA$4,0),FALSE),"0%")),IF(ROUND(VLOOKUP(_xlfn.CONCAT($B54,$C54),BNA_Variations_prix!$E$1:$AJ$200,MATCH(V$41,BNA_Variations_prix!$E$4:$CA$4,0),FALSE),2)=0,_xlfn.CONCAT($B$4," ",TEXT(VLOOKUP(_xlfn.CONCAT($B54,$C54),BNA_Variations_prix!$E$1:$AJ$200,MATCH(V$41,BNA_Variations_prix!$E$4:$CA$4,0),FALSE),"0%")),IF(ROUND(VLOOKUP(_xlfn.CONCAT($B54,$C54),BNA_Variations_prix!$E$1:$AJ$200,MATCH(V$41,BNA_Variations_prix!$E$4:$CA$4,0),FALSE),2)&lt;0,_xlfn.CONCAT($B$5," ",TEXT(VLOOKUP(_xlfn.CONCAT($B54,$C54),BNA_Variations_prix!$E$1:$AJ$200,MATCH(V$41,BNA_Variations_prix!$E$4:$CA$4,0),FALSE),"0%")),VLOOKUP(_xlfn.CONCAT($B54,$C54),BNA_Variations_prix!$E$1:$AJ$200,MATCH(V$41,BNA_Variations_prix!$E$4:$CA$4,0),FALSE)))),VLOOKUP(_xlfn.CONCAT($B54,$C54),BNA_Variations_prix!$E$1:$AJ$200,MATCH(V$41,BNA_Variations_prix!$E$4:$CA$4,0),FALSE))</f>
        <v>► 0%</v>
      </c>
      <c r="W54" s="17" t="str">
        <f ca="1">IF(ISNUMBER(VLOOKUP(_xlfn.CONCAT($B54,$C54),BNA_Variations_prix!$E$1:$AJ$200,MATCH(W$41,BNA_Variations_prix!$E$4:$CA$4,0),FALSE)),IF(ROUND(VLOOKUP(_xlfn.CONCAT($B54,$C54),BNA_Variations_prix!$E$1:$AJ$200,MATCH(W$41,BNA_Variations_prix!$E$4:$CA$4,0),FALSE),2)&gt;0,_xlfn.CONCAT($B$3," ",TEXT(VLOOKUP(_xlfn.CONCAT($B54,$C54),BNA_Variations_prix!$E$1:$AJ$200,MATCH(W$41,BNA_Variations_prix!$E$4:$CA$4,0),FALSE),"0%")),IF(ROUND(VLOOKUP(_xlfn.CONCAT($B54,$C54),BNA_Variations_prix!$E$1:$AJ$200,MATCH(W$41,BNA_Variations_prix!$E$4:$CA$4,0),FALSE),2)=0,_xlfn.CONCAT($B$4," ",TEXT(VLOOKUP(_xlfn.CONCAT($B54,$C54),BNA_Variations_prix!$E$1:$AJ$200,MATCH(W$41,BNA_Variations_prix!$E$4:$CA$4,0),FALSE),"0%")),IF(ROUND(VLOOKUP(_xlfn.CONCAT($B54,$C54),BNA_Variations_prix!$E$1:$AJ$200,MATCH(W$41,BNA_Variations_prix!$E$4:$CA$4,0),FALSE),2)&lt;0,_xlfn.CONCAT($B$5," ",TEXT(VLOOKUP(_xlfn.CONCAT($B54,$C54),BNA_Variations_prix!$E$1:$AJ$200,MATCH(W$41,BNA_Variations_prix!$E$4:$CA$4,0),FALSE),"0%")),VLOOKUP(_xlfn.CONCAT($B54,$C54),BNA_Variations_prix!$E$1:$AJ$200,MATCH(W$41,BNA_Variations_prix!$E$4:$CA$4,0),FALSE)))),VLOOKUP(_xlfn.CONCAT($B54,$C54),BNA_Variations_prix!$E$1:$AJ$200,MATCH(W$41,BNA_Variations_prix!$E$4:$CA$4,0),FALSE))</f>
        <v>-</v>
      </c>
      <c r="X54" s="17" t="str">
        <f ca="1">IF(ISNUMBER(VLOOKUP(_xlfn.CONCAT($B54,$C54),BNA_Variations_prix!$E$1:$AJ$200,MATCH(X$41,BNA_Variations_prix!$E$4:$CA$4,0),FALSE)),IF(ROUND(VLOOKUP(_xlfn.CONCAT($B54,$C54),BNA_Variations_prix!$E$1:$AJ$200,MATCH(X$41,BNA_Variations_prix!$E$4:$CA$4,0),FALSE),2)&gt;0,_xlfn.CONCAT($B$3," ",TEXT(VLOOKUP(_xlfn.CONCAT($B54,$C54),BNA_Variations_prix!$E$1:$AJ$200,MATCH(X$41,BNA_Variations_prix!$E$4:$CA$4,0),FALSE),"0%")),IF(ROUND(VLOOKUP(_xlfn.CONCAT($B54,$C54),BNA_Variations_prix!$E$1:$AJ$200,MATCH(X$41,BNA_Variations_prix!$E$4:$CA$4,0),FALSE),2)=0,_xlfn.CONCAT($B$4," ",TEXT(VLOOKUP(_xlfn.CONCAT($B54,$C54),BNA_Variations_prix!$E$1:$AJ$200,MATCH(X$41,BNA_Variations_prix!$E$4:$CA$4,0),FALSE),"0%")),IF(ROUND(VLOOKUP(_xlfn.CONCAT($B54,$C54),BNA_Variations_prix!$E$1:$AJ$200,MATCH(X$41,BNA_Variations_prix!$E$4:$CA$4,0),FALSE),2)&lt;0,_xlfn.CONCAT($B$5," ",TEXT(VLOOKUP(_xlfn.CONCAT($B54,$C54),BNA_Variations_prix!$E$1:$AJ$200,MATCH(X$41,BNA_Variations_prix!$E$4:$CA$4,0),FALSE),"0%")),VLOOKUP(_xlfn.CONCAT($B54,$C54),BNA_Variations_prix!$E$1:$AJ$200,MATCH(X$41,BNA_Variations_prix!$E$4:$CA$4,0),FALSE)))),VLOOKUP(_xlfn.CONCAT($B54,$C54),BNA_Variations_prix!$E$1:$AJ$200,MATCH(X$41,BNA_Variations_prix!$E$4:$CA$4,0),FALSE))</f>
        <v>-</v>
      </c>
      <c r="Y54" s="17" t="str">
        <f ca="1">IF(ISNUMBER(VLOOKUP(_xlfn.CONCAT($B54,$C54),BNA_Variations_prix!$E$1:$AJ$200,MATCH(Y$41,BNA_Variations_prix!$E$4:$CA$4,0),FALSE)),IF(ROUND(VLOOKUP(_xlfn.CONCAT($B54,$C54),BNA_Variations_prix!$E$1:$AJ$200,MATCH(Y$41,BNA_Variations_prix!$E$4:$CA$4,0),FALSE),2)&gt;0,_xlfn.CONCAT($B$3," ",TEXT(VLOOKUP(_xlfn.CONCAT($B54,$C54),BNA_Variations_prix!$E$1:$AJ$200,MATCH(Y$41,BNA_Variations_prix!$E$4:$CA$4,0),FALSE),"0%")),IF(ROUND(VLOOKUP(_xlfn.CONCAT($B54,$C54),BNA_Variations_prix!$E$1:$AJ$200,MATCH(Y$41,BNA_Variations_prix!$E$4:$CA$4,0),FALSE),2)=0,_xlfn.CONCAT($B$4," ",TEXT(VLOOKUP(_xlfn.CONCAT($B54,$C54),BNA_Variations_prix!$E$1:$AJ$200,MATCH(Y$41,BNA_Variations_prix!$E$4:$CA$4,0),FALSE),"0%")),IF(ROUND(VLOOKUP(_xlfn.CONCAT($B54,$C54),BNA_Variations_prix!$E$1:$AJ$200,MATCH(Y$41,BNA_Variations_prix!$E$4:$CA$4,0),FALSE),2)&lt;0,_xlfn.CONCAT($B$5," ",TEXT(VLOOKUP(_xlfn.CONCAT($B54,$C54),BNA_Variations_prix!$E$1:$AJ$200,MATCH(Y$41,BNA_Variations_prix!$E$4:$CA$4,0),FALSE),"0%")),VLOOKUP(_xlfn.CONCAT($B54,$C54),BNA_Variations_prix!$E$1:$AJ$200,MATCH(Y$41,BNA_Variations_prix!$E$4:$CA$4,0),FALSE)))),VLOOKUP(_xlfn.CONCAT($B54,$C54),BNA_Variations_prix!$E$1:$AJ$200,MATCH(Y$41,BNA_Variations_prix!$E$4:$CA$4,0),FALSE))</f>
        <v>-</v>
      </c>
      <c r="Z54" s="17" t="str">
        <f ca="1">IF(ISNUMBER(VLOOKUP(_xlfn.CONCAT($B54,$C54),BNA_Variations_prix!$E$1:$AJ$200,MATCH(Z$41,BNA_Variations_prix!$E$4:$CA$4,0),FALSE)),IF(ROUND(VLOOKUP(_xlfn.CONCAT($B54,$C54),BNA_Variations_prix!$E$1:$AJ$200,MATCH(Z$41,BNA_Variations_prix!$E$4:$CA$4,0),FALSE),2)&gt;0,_xlfn.CONCAT($B$3," ",TEXT(VLOOKUP(_xlfn.CONCAT($B54,$C54),BNA_Variations_prix!$E$1:$AJ$200,MATCH(Z$41,BNA_Variations_prix!$E$4:$CA$4,0),FALSE),"0%")),IF(ROUND(VLOOKUP(_xlfn.CONCAT($B54,$C54),BNA_Variations_prix!$E$1:$AJ$200,MATCH(Z$41,BNA_Variations_prix!$E$4:$CA$4,0),FALSE),2)=0,_xlfn.CONCAT($B$4," ",TEXT(VLOOKUP(_xlfn.CONCAT($B54,$C54),BNA_Variations_prix!$E$1:$AJ$200,MATCH(Z$41,BNA_Variations_prix!$E$4:$CA$4,0),FALSE),"0%")),IF(ROUND(VLOOKUP(_xlfn.CONCAT($B54,$C54),BNA_Variations_prix!$E$1:$AJ$200,MATCH(Z$41,BNA_Variations_prix!$E$4:$CA$4,0),FALSE),2)&lt;0,_xlfn.CONCAT($B$5," ",TEXT(VLOOKUP(_xlfn.CONCAT($B54,$C54),BNA_Variations_prix!$E$1:$AJ$200,MATCH(Z$41,BNA_Variations_prix!$E$4:$CA$4,0),FALSE),"0%")),VLOOKUP(_xlfn.CONCAT($B54,$C54),BNA_Variations_prix!$E$1:$AJ$200,MATCH(Z$41,BNA_Variations_prix!$E$4:$CA$4,0),FALSE)))),VLOOKUP(_xlfn.CONCAT($B54,$C54),BNA_Variations_prix!$E$1:$AJ$200,MATCH(Z$41,BNA_Variations_prix!$E$4:$CA$4,0),FALSE))</f>
        <v>► 0%</v>
      </c>
      <c r="AA54" s="17" t="str">
        <f ca="1">IF(ISNUMBER(VLOOKUP(_xlfn.CONCAT($B54,$C54),BNA_Variations_prix!$E$1:$AJ$200,MATCH(AA$41,BNA_Variations_prix!$E$4:$CA$4,0),FALSE)),IF(ROUND(VLOOKUP(_xlfn.CONCAT($B54,$C54),BNA_Variations_prix!$E$1:$AJ$200,MATCH(AA$41,BNA_Variations_prix!$E$4:$CA$4,0),FALSE),2)&gt;0,_xlfn.CONCAT($B$3," ",TEXT(VLOOKUP(_xlfn.CONCAT($B54,$C54),BNA_Variations_prix!$E$1:$AJ$200,MATCH(AA$41,BNA_Variations_prix!$E$4:$CA$4,0),FALSE),"0%")),IF(ROUND(VLOOKUP(_xlfn.CONCAT($B54,$C54),BNA_Variations_prix!$E$1:$AJ$200,MATCH(AA$41,BNA_Variations_prix!$E$4:$CA$4,0),FALSE),2)=0,_xlfn.CONCAT($B$4," ",TEXT(VLOOKUP(_xlfn.CONCAT($B54,$C54),BNA_Variations_prix!$E$1:$AJ$200,MATCH(AA$41,BNA_Variations_prix!$E$4:$CA$4,0),FALSE),"0%")),IF(ROUND(VLOOKUP(_xlfn.CONCAT($B54,$C54),BNA_Variations_prix!$E$1:$AJ$200,MATCH(AA$41,BNA_Variations_prix!$E$4:$CA$4,0),FALSE),2)&lt;0,_xlfn.CONCAT($B$5," ",TEXT(VLOOKUP(_xlfn.CONCAT($B54,$C54),BNA_Variations_prix!$E$1:$AJ$200,MATCH(AA$41,BNA_Variations_prix!$E$4:$CA$4,0),FALSE),"0%")),VLOOKUP(_xlfn.CONCAT($B54,$C54),BNA_Variations_prix!$E$1:$AJ$200,MATCH(AA$41,BNA_Variations_prix!$E$4:$CA$4,0),FALSE)))),VLOOKUP(_xlfn.CONCAT($B54,$C54),BNA_Variations_prix!$E$1:$AJ$200,MATCH(AA$41,BNA_Variations_prix!$E$4:$CA$4,0),FALSE))</f>
        <v>► 0%</v>
      </c>
      <c r="AB54" s="17" t="str">
        <f ca="1">IF(ISNUMBER(VLOOKUP(_xlfn.CONCAT($B54,$C54),BNA_Variations_prix!$E$1:$AJ$200,MATCH(AB$41,BNA_Variations_prix!$E$4:$CA$4,0),FALSE)),IF(ROUND(VLOOKUP(_xlfn.CONCAT($B54,$C54),BNA_Variations_prix!$E$1:$AJ$200,MATCH(AB$41,BNA_Variations_prix!$E$4:$CA$4,0),FALSE),2)&gt;0,_xlfn.CONCAT($B$3," ",TEXT(VLOOKUP(_xlfn.CONCAT($B54,$C54),BNA_Variations_prix!$E$1:$AJ$200,MATCH(AB$41,BNA_Variations_prix!$E$4:$CA$4,0),FALSE),"0%")),IF(ROUND(VLOOKUP(_xlfn.CONCAT($B54,$C54),BNA_Variations_prix!$E$1:$AJ$200,MATCH(AB$41,BNA_Variations_prix!$E$4:$CA$4,0),FALSE),2)=0,_xlfn.CONCAT($B$4," ",TEXT(VLOOKUP(_xlfn.CONCAT($B54,$C54),BNA_Variations_prix!$E$1:$AJ$200,MATCH(AB$41,BNA_Variations_prix!$E$4:$CA$4,0),FALSE),"0%")),IF(ROUND(VLOOKUP(_xlfn.CONCAT($B54,$C54),BNA_Variations_prix!$E$1:$AJ$200,MATCH(AB$41,BNA_Variations_prix!$E$4:$CA$4,0),FALSE),2)&lt;0,_xlfn.CONCAT($B$5," ",TEXT(VLOOKUP(_xlfn.CONCAT($B54,$C54),BNA_Variations_prix!$E$1:$AJ$200,MATCH(AB$41,BNA_Variations_prix!$E$4:$CA$4,0),FALSE),"0%")),VLOOKUP(_xlfn.CONCAT($B54,$C54),BNA_Variations_prix!$E$1:$AJ$200,MATCH(AB$41,BNA_Variations_prix!$E$4:$CA$4,0),FALSE)))),VLOOKUP(_xlfn.CONCAT($B54,$C54),BNA_Variations_prix!$E$1:$AJ$200,MATCH(AB$41,BNA_Variations_prix!$E$4:$CA$4,0),FALSE))</f>
        <v>► 0%</v>
      </c>
      <c r="AC54" s="17" t="str">
        <f ca="1">IF(ISNUMBER(VLOOKUP(_xlfn.CONCAT($B54,$C54),BNA_Variations_prix!$E$1:$AJ$200,MATCH(AC$41,BNA_Variations_prix!$E$4:$CA$4,0),FALSE)),IF(ROUND(VLOOKUP(_xlfn.CONCAT($B54,$C54),BNA_Variations_prix!$E$1:$AJ$200,MATCH(AC$41,BNA_Variations_prix!$E$4:$CA$4,0),FALSE),2)&gt;0,_xlfn.CONCAT($B$3," ",TEXT(VLOOKUP(_xlfn.CONCAT($B54,$C54),BNA_Variations_prix!$E$1:$AJ$200,MATCH(AC$41,BNA_Variations_prix!$E$4:$CA$4,0),FALSE),"0%")),IF(ROUND(VLOOKUP(_xlfn.CONCAT($B54,$C54),BNA_Variations_prix!$E$1:$AJ$200,MATCH(AC$41,BNA_Variations_prix!$E$4:$CA$4,0),FALSE),2)=0,_xlfn.CONCAT($B$4," ",TEXT(VLOOKUP(_xlfn.CONCAT($B54,$C54),BNA_Variations_prix!$E$1:$AJ$200,MATCH(AC$41,BNA_Variations_prix!$E$4:$CA$4,0),FALSE),"0%")),IF(ROUND(VLOOKUP(_xlfn.CONCAT($B54,$C54),BNA_Variations_prix!$E$1:$AJ$200,MATCH(AC$41,BNA_Variations_prix!$E$4:$CA$4,0),FALSE),2)&lt;0,_xlfn.CONCAT($B$5," ",TEXT(VLOOKUP(_xlfn.CONCAT($B54,$C54),BNA_Variations_prix!$E$1:$AJ$200,MATCH(AC$41,BNA_Variations_prix!$E$4:$CA$4,0),FALSE),"0%")),VLOOKUP(_xlfn.CONCAT($B54,$C54),BNA_Variations_prix!$E$1:$AJ$200,MATCH(AC$41,BNA_Variations_prix!$E$4:$CA$4,0),FALSE)))),VLOOKUP(_xlfn.CONCAT($B54,$C54),BNA_Variations_prix!$E$1:$AJ$200,MATCH(AC$41,BNA_Variations_prix!$E$4:$CA$4,0),FALSE))</f>
        <v>► 0%</v>
      </c>
      <c r="AD54" s="17" t="str">
        <f ca="1">IF(ISNUMBER(VLOOKUP(_xlfn.CONCAT($B54,$C54),BNA_Variations_prix!$E$1:$AJ$200,MATCH(AD$41,BNA_Variations_prix!$E$4:$CA$4,0),FALSE)),IF(ROUND(VLOOKUP(_xlfn.CONCAT($B54,$C54),BNA_Variations_prix!$E$1:$AJ$200,MATCH(AD$41,BNA_Variations_prix!$E$4:$CA$4,0),FALSE),2)&gt;0,_xlfn.CONCAT($B$3," ",TEXT(VLOOKUP(_xlfn.CONCAT($B54,$C54),BNA_Variations_prix!$E$1:$AJ$200,MATCH(AD$41,BNA_Variations_prix!$E$4:$CA$4,0),FALSE),"0%")),IF(ROUND(VLOOKUP(_xlfn.CONCAT($B54,$C54),BNA_Variations_prix!$E$1:$AJ$200,MATCH(AD$41,BNA_Variations_prix!$E$4:$CA$4,0),FALSE),2)=0,_xlfn.CONCAT($B$4," ",TEXT(VLOOKUP(_xlfn.CONCAT($B54,$C54),BNA_Variations_prix!$E$1:$AJ$200,MATCH(AD$41,BNA_Variations_prix!$E$4:$CA$4,0),FALSE),"0%")),IF(ROUND(VLOOKUP(_xlfn.CONCAT($B54,$C54),BNA_Variations_prix!$E$1:$AJ$200,MATCH(AD$41,BNA_Variations_prix!$E$4:$CA$4,0),FALSE),2)&lt;0,_xlfn.CONCAT($B$5," ",TEXT(VLOOKUP(_xlfn.CONCAT($B54,$C54),BNA_Variations_prix!$E$1:$AJ$200,MATCH(AD$41,BNA_Variations_prix!$E$4:$CA$4,0),FALSE),"0%")),VLOOKUP(_xlfn.CONCAT($B54,$C54),BNA_Variations_prix!$E$1:$AJ$200,MATCH(AD$41,BNA_Variations_prix!$E$4:$CA$4,0),FALSE)))),VLOOKUP(_xlfn.CONCAT($B54,$C54),BNA_Variations_prix!$E$1:$AJ$200,MATCH(AD$41,BNA_Variations_prix!$E$4:$CA$4,0),FALSE))</f>
        <v>▼ -6%</v>
      </c>
      <c r="AE54" s="17" t="str">
        <f ca="1">IF(ISNUMBER(VLOOKUP(_xlfn.CONCAT($B54,$C54),BNA_Variations_prix!$E$1:$AJ$200,MATCH(AE$41,BNA_Variations_prix!$E$4:$CA$4,0),FALSE)),IF(ROUND(VLOOKUP(_xlfn.CONCAT($B54,$C54),BNA_Variations_prix!$E$1:$AJ$200,MATCH(AE$41,BNA_Variations_prix!$E$4:$CA$4,0),FALSE),2)&gt;0,_xlfn.CONCAT($B$3," ",TEXT(VLOOKUP(_xlfn.CONCAT($B54,$C54),BNA_Variations_prix!$E$1:$AJ$200,MATCH(AE$41,BNA_Variations_prix!$E$4:$CA$4,0),FALSE),"0%")),IF(ROUND(VLOOKUP(_xlfn.CONCAT($B54,$C54),BNA_Variations_prix!$E$1:$AJ$200,MATCH(AE$41,BNA_Variations_prix!$E$4:$CA$4,0),FALSE),2)=0,_xlfn.CONCAT($B$4," ",TEXT(VLOOKUP(_xlfn.CONCAT($B54,$C54),BNA_Variations_prix!$E$1:$AJ$200,MATCH(AE$41,BNA_Variations_prix!$E$4:$CA$4,0),FALSE),"0%")),IF(ROUND(VLOOKUP(_xlfn.CONCAT($B54,$C54),BNA_Variations_prix!$E$1:$AJ$200,MATCH(AE$41,BNA_Variations_prix!$E$4:$CA$4,0),FALSE),2)&lt;0,_xlfn.CONCAT($B$5," ",TEXT(VLOOKUP(_xlfn.CONCAT($B54,$C54),BNA_Variations_prix!$E$1:$AJ$200,MATCH(AE$41,BNA_Variations_prix!$E$4:$CA$4,0),FALSE),"0%")),VLOOKUP(_xlfn.CONCAT($B54,$C54),BNA_Variations_prix!$E$1:$AJ$200,MATCH(AE$41,BNA_Variations_prix!$E$4:$CA$4,0),FALSE)))),VLOOKUP(_xlfn.CONCAT($B54,$C54),BNA_Variations_prix!$E$1:$AJ$200,MATCH(AE$41,BNA_Variations_prix!$E$4:$CA$4,0),FALSE))</f>
        <v>-</v>
      </c>
      <c r="AF54" s="17" t="str">
        <f ca="1">IF(ISNUMBER(VLOOKUP(_xlfn.CONCAT($B54,$C54),BNA_Variations_prix!$E$1:$AJ$200,MATCH(AF$41,BNA_Variations_prix!$E$4:$CA$4,0),FALSE)),IF(ROUND(VLOOKUP(_xlfn.CONCAT($B54,$C54),BNA_Variations_prix!$E$1:$AJ$200,MATCH(AF$41,BNA_Variations_prix!$E$4:$CA$4,0),FALSE),2)&gt;0,_xlfn.CONCAT($B$3," ",TEXT(VLOOKUP(_xlfn.CONCAT($B54,$C54),BNA_Variations_prix!$E$1:$AJ$200,MATCH(AF$41,BNA_Variations_prix!$E$4:$CA$4,0),FALSE),"0%")),IF(ROUND(VLOOKUP(_xlfn.CONCAT($B54,$C54),BNA_Variations_prix!$E$1:$AJ$200,MATCH(AF$41,BNA_Variations_prix!$E$4:$CA$4,0),FALSE),2)=0,_xlfn.CONCAT($B$4," ",TEXT(VLOOKUP(_xlfn.CONCAT($B54,$C54),BNA_Variations_prix!$E$1:$AJ$200,MATCH(AF$41,BNA_Variations_prix!$E$4:$CA$4,0),FALSE),"0%")),IF(ROUND(VLOOKUP(_xlfn.CONCAT($B54,$C54),BNA_Variations_prix!$E$1:$AJ$200,MATCH(AF$41,BNA_Variations_prix!$E$4:$CA$4,0),FALSE),2)&lt;0,_xlfn.CONCAT($B$5," ",TEXT(VLOOKUP(_xlfn.CONCAT($B54,$C54),BNA_Variations_prix!$E$1:$AJ$200,MATCH(AF$41,BNA_Variations_prix!$E$4:$CA$4,0),FALSE),"0%")),VLOOKUP(_xlfn.CONCAT($B54,$C54),BNA_Variations_prix!$E$1:$AJ$200,MATCH(AF$41,BNA_Variations_prix!$E$4:$CA$4,0),FALSE)))),VLOOKUP(_xlfn.CONCAT($B54,$C54),BNA_Variations_prix!$E$1:$AJ$200,MATCH(AF$41,BNA_Variations_prix!$E$4:$CA$4,0),FALSE))</f>
        <v>► 0%</v>
      </c>
      <c r="AG54" s="17" t="str">
        <f ca="1">IF(ISNUMBER(VLOOKUP(_xlfn.CONCAT($B54,$C54),BNA_Variations_prix!$E$1:$AJ$200,MATCH(AG$41,BNA_Variations_prix!$E$4:$CA$4,0),FALSE)),IF(ROUND(VLOOKUP(_xlfn.CONCAT($B54,$C54),BNA_Variations_prix!$E$1:$AJ$200,MATCH(AG$41,BNA_Variations_prix!$E$4:$CA$4,0),FALSE),2)&gt;0,_xlfn.CONCAT($B$3," ",TEXT(VLOOKUP(_xlfn.CONCAT($B54,$C54),BNA_Variations_prix!$E$1:$AJ$200,MATCH(AG$41,BNA_Variations_prix!$E$4:$CA$4,0),FALSE),"0%")),IF(ROUND(VLOOKUP(_xlfn.CONCAT($B54,$C54),BNA_Variations_prix!$E$1:$AJ$200,MATCH(AG$41,BNA_Variations_prix!$E$4:$CA$4,0),FALSE),2)=0,_xlfn.CONCAT($B$4," ",TEXT(VLOOKUP(_xlfn.CONCAT($B54,$C54),BNA_Variations_prix!$E$1:$AJ$200,MATCH(AG$41,BNA_Variations_prix!$E$4:$CA$4,0),FALSE),"0%")),IF(ROUND(VLOOKUP(_xlfn.CONCAT($B54,$C54),BNA_Variations_prix!$E$1:$AJ$200,MATCH(AG$41,BNA_Variations_prix!$E$4:$CA$4,0),FALSE),2)&lt;0,_xlfn.CONCAT($B$5," ",TEXT(VLOOKUP(_xlfn.CONCAT($B54,$C54),BNA_Variations_prix!$E$1:$AJ$200,MATCH(AG$41,BNA_Variations_prix!$E$4:$CA$4,0),FALSE),"0%")),VLOOKUP(_xlfn.CONCAT($B54,$C54),BNA_Variations_prix!$E$1:$AJ$200,MATCH(AG$41,BNA_Variations_prix!$E$4:$CA$4,0),FALSE)))),VLOOKUP(_xlfn.CONCAT($B54,$C54),BNA_Variations_prix!$E$1:$AJ$200,MATCH(AG$41,BNA_Variations_prix!$E$4:$CA$4,0),FALSE))</f>
        <v>-</v>
      </c>
    </row>
    <row r="55" spans="2:33" x14ac:dyDescent="0.35">
      <c r="B55" t="s">
        <v>92</v>
      </c>
      <c r="C55" s="12">
        <f t="shared" si="3"/>
        <v>45139</v>
      </c>
      <c r="D55" t="s">
        <v>91</v>
      </c>
      <c r="E55" s="17" t="str">
        <f ca="1">IF(ISNUMBER(VLOOKUP(_xlfn.CONCAT($B55,$C55),BNA_Variations_prix!$E$1:$AJ$200,MATCH(E$41,BNA_Variations_prix!$E$4:$CA$4,0),FALSE)),IF(ROUND(VLOOKUP(_xlfn.CONCAT($B55,$C55),BNA_Variations_prix!$E$1:$AJ$200,MATCH(E$41,BNA_Variations_prix!$E$4:$CA$4,0),FALSE),2)&gt;0,_xlfn.CONCAT($B$3," ",TEXT(VLOOKUP(_xlfn.CONCAT($B55,$C55),BNA_Variations_prix!$E$1:$AJ$200,MATCH(E$41,BNA_Variations_prix!$E$4:$CA$4,0),FALSE),"0%")),IF(ROUND(VLOOKUP(_xlfn.CONCAT($B55,$C55),BNA_Variations_prix!$E$1:$AJ$200,MATCH(E$41,BNA_Variations_prix!$E$4:$CA$4,0),FALSE),2)=0,_xlfn.CONCAT($B$4," ",TEXT(VLOOKUP(_xlfn.CONCAT($B55,$C55),BNA_Variations_prix!$E$1:$AJ$200,MATCH(E$41,BNA_Variations_prix!$E$4:$CA$4,0),FALSE),"0%")),IF(ROUND(VLOOKUP(_xlfn.CONCAT($B55,$C55),BNA_Variations_prix!$E$1:$AJ$200,MATCH(E$41,BNA_Variations_prix!$E$4:$CA$4,0),FALSE),2)&lt;0,_xlfn.CONCAT($B$5," ",TEXT(VLOOKUP(_xlfn.CONCAT($B55,$C55),BNA_Variations_prix!$E$1:$AJ$200,MATCH(E$41,BNA_Variations_prix!$E$4:$CA$4,0),FALSE),"0%")),VLOOKUP(_xlfn.CONCAT($B55,$C55),BNA_Variations_prix!$E$1:$AJ$200,MATCH(E$41,BNA_Variations_prix!$E$4:$CA$4,0),FALSE)))),VLOOKUP(_xlfn.CONCAT($B55,$C55),BNA_Variations_prix!$E$1:$AJ$200,MATCH(E$41,BNA_Variations_prix!$E$4:$CA$4,0),FALSE))</f>
        <v>-</v>
      </c>
      <c r="F55" s="17" t="str">
        <f ca="1">IF(ISNUMBER(VLOOKUP(_xlfn.CONCAT($B55,$C55),BNA_Variations_prix!$E$1:$AJ$200,MATCH(F$41,BNA_Variations_prix!$E$4:$CA$4,0),FALSE)),IF(ROUND(VLOOKUP(_xlfn.CONCAT($B55,$C55),BNA_Variations_prix!$E$1:$AJ$200,MATCH(F$41,BNA_Variations_prix!$E$4:$CA$4,0),FALSE),2)&gt;0,_xlfn.CONCAT($B$3," ",TEXT(VLOOKUP(_xlfn.CONCAT($B55,$C55),BNA_Variations_prix!$E$1:$AJ$200,MATCH(F$41,BNA_Variations_prix!$E$4:$CA$4,0),FALSE),"0%")),IF(ROUND(VLOOKUP(_xlfn.CONCAT($B55,$C55),BNA_Variations_prix!$E$1:$AJ$200,MATCH(F$41,BNA_Variations_prix!$E$4:$CA$4,0),FALSE),2)=0,_xlfn.CONCAT($B$4," ",TEXT(VLOOKUP(_xlfn.CONCAT($B55,$C55),BNA_Variations_prix!$E$1:$AJ$200,MATCH(F$41,BNA_Variations_prix!$E$4:$CA$4,0),FALSE),"0%")),IF(ROUND(VLOOKUP(_xlfn.CONCAT($B55,$C55),BNA_Variations_prix!$E$1:$AJ$200,MATCH(F$41,BNA_Variations_prix!$E$4:$CA$4,0),FALSE),2)&lt;0,_xlfn.CONCAT($B$5," ",TEXT(VLOOKUP(_xlfn.CONCAT($B55,$C55),BNA_Variations_prix!$E$1:$AJ$200,MATCH(F$41,BNA_Variations_prix!$E$4:$CA$4,0),FALSE),"0%")),VLOOKUP(_xlfn.CONCAT($B55,$C55),BNA_Variations_prix!$E$1:$AJ$200,MATCH(F$41,BNA_Variations_prix!$E$4:$CA$4,0),FALSE)))),VLOOKUP(_xlfn.CONCAT($B55,$C55),BNA_Variations_prix!$E$1:$AJ$200,MATCH(F$41,BNA_Variations_prix!$E$4:$CA$4,0),FALSE))</f>
        <v>-</v>
      </c>
      <c r="G55" s="17" t="str">
        <f ca="1">IF(ISNUMBER(VLOOKUP(_xlfn.CONCAT($B55,$C55),BNA_Variations_prix!$E$1:$AJ$200,MATCH(G$41,BNA_Variations_prix!$E$4:$CA$4,0),FALSE)),IF(ROUND(VLOOKUP(_xlfn.CONCAT($B55,$C55),BNA_Variations_prix!$E$1:$AJ$200,MATCH(G$41,BNA_Variations_prix!$E$4:$CA$4,0),FALSE),2)&gt;0,_xlfn.CONCAT($B$3," ",TEXT(VLOOKUP(_xlfn.CONCAT($B55,$C55),BNA_Variations_prix!$E$1:$AJ$200,MATCH(G$41,BNA_Variations_prix!$E$4:$CA$4,0),FALSE),"0%")),IF(ROUND(VLOOKUP(_xlfn.CONCAT($B55,$C55),BNA_Variations_prix!$E$1:$AJ$200,MATCH(G$41,BNA_Variations_prix!$E$4:$CA$4,0),FALSE),2)=0,_xlfn.CONCAT($B$4," ",TEXT(VLOOKUP(_xlfn.CONCAT($B55,$C55),BNA_Variations_prix!$E$1:$AJ$200,MATCH(G$41,BNA_Variations_prix!$E$4:$CA$4,0),FALSE),"0%")),IF(ROUND(VLOOKUP(_xlfn.CONCAT($B55,$C55),BNA_Variations_prix!$E$1:$AJ$200,MATCH(G$41,BNA_Variations_prix!$E$4:$CA$4,0),FALSE),2)&lt;0,_xlfn.CONCAT($B$5," ",TEXT(VLOOKUP(_xlfn.CONCAT($B55,$C55),BNA_Variations_prix!$E$1:$AJ$200,MATCH(G$41,BNA_Variations_prix!$E$4:$CA$4,0),FALSE),"0%")),VLOOKUP(_xlfn.CONCAT($B55,$C55),BNA_Variations_prix!$E$1:$AJ$200,MATCH(G$41,BNA_Variations_prix!$E$4:$CA$4,0),FALSE)))),VLOOKUP(_xlfn.CONCAT($B55,$C55),BNA_Variations_prix!$E$1:$AJ$200,MATCH(G$41,BNA_Variations_prix!$E$4:$CA$4,0),FALSE))</f>
        <v>-</v>
      </c>
      <c r="H55" s="17" t="str">
        <f ca="1">IF(ISNUMBER(VLOOKUP(_xlfn.CONCAT($B55,$C55),BNA_Variations_prix!$E$1:$AJ$200,MATCH(H$41,BNA_Variations_prix!$E$4:$CA$4,0),FALSE)),IF(ROUND(VLOOKUP(_xlfn.CONCAT($B55,$C55),BNA_Variations_prix!$E$1:$AJ$200,MATCH(H$41,BNA_Variations_prix!$E$4:$CA$4,0),FALSE),2)&gt;0,_xlfn.CONCAT($B$3," ",TEXT(VLOOKUP(_xlfn.CONCAT($B55,$C55),BNA_Variations_prix!$E$1:$AJ$200,MATCH(H$41,BNA_Variations_prix!$E$4:$CA$4,0),FALSE),"0%")),IF(ROUND(VLOOKUP(_xlfn.CONCAT($B55,$C55),BNA_Variations_prix!$E$1:$AJ$200,MATCH(H$41,BNA_Variations_prix!$E$4:$CA$4,0),FALSE),2)=0,_xlfn.CONCAT($B$4," ",TEXT(VLOOKUP(_xlfn.CONCAT($B55,$C55),BNA_Variations_prix!$E$1:$AJ$200,MATCH(H$41,BNA_Variations_prix!$E$4:$CA$4,0),FALSE),"0%")),IF(ROUND(VLOOKUP(_xlfn.CONCAT($B55,$C55),BNA_Variations_prix!$E$1:$AJ$200,MATCH(H$41,BNA_Variations_prix!$E$4:$CA$4,0),FALSE),2)&lt;0,_xlfn.CONCAT($B$5," ",TEXT(VLOOKUP(_xlfn.CONCAT($B55,$C55),BNA_Variations_prix!$E$1:$AJ$200,MATCH(H$41,BNA_Variations_prix!$E$4:$CA$4,0),FALSE),"0%")),VLOOKUP(_xlfn.CONCAT($B55,$C55),BNA_Variations_prix!$E$1:$AJ$200,MATCH(H$41,BNA_Variations_prix!$E$4:$CA$4,0),FALSE)))),VLOOKUP(_xlfn.CONCAT($B55,$C55),BNA_Variations_prix!$E$1:$AJ$200,MATCH(H$41,BNA_Variations_prix!$E$4:$CA$4,0),FALSE))</f>
        <v>-</v>
      </c>
      <c r="I55" s="17" t="str">
        <f ca="1">IF(ISNUMBER(VLOOKUP(_xlfn.CONCAT($B55,$C55),BNA_Variations_prix!$E$1:$AJ$200,MATCH(I$41,BNA_Variations_prix!$E$4:$CA$4,0),FALSE)),IF(ROUND(VLOOKUP(_xlfn.CONCAT($B55,$C55),BNA_Variations_prix!$E$1:$AJ$200,MATCH(I$41,BNA_Variations_prix!$E$4:$CA$4,0),FALSE),2)&gt;0,_xlfn.CONCAT($B$3," ",TEXT(VLOOKUP(_xlfn.CONCAT($B55,$C55),BNA_Variations_prix!$E$1:$AJ$200,MATCH(I$41,BNA_Variations_prix!$E$4:$CA$4,0),FALSE),"0%")),IF(ROUND(VLOOKUP(_xlfn.CONCAT($B55,$C55),BNA_Variations_prix!$E$1:$AJ$200,MATCH(I$41,BNA_Variations_prix!$E$4:$CA$4,0),FALSE),2)=0,_xlfn.CONCAT($B$4," ",TEXT(VLOOKUP(_xlfn.CONCAT($B55,$C55),BNA_Variations_prix!$E$1:$AJ$200,MATCH(I$41,BNA_Variations_prix!$E$4:$CA$4,0),FALSE),"0%")),IF(ROUND(VLOOKUP(_xlfn.CONCAT($B55,$C55),BNA_Variations_prix!$E$1:$AJ$200,MATCH(I$41,BNA_Variations_prix!$E$4:$CA$4,0),FALSE),2)&lt;0,_xlfn.CONCAT($B$5," ",TEXT(VLOOKUP(_xlfn.CONCAT($B55,$C55),BNA_Variations_prix!$E$1:$AJ$200,MATCH(I$41,BNA_Variations_prix!$E$4:$CA$4,0),FALSE),"0%")),VLOOKUP(_xlfn.CONCAT($B55,$C55),BNA_Variations_prix!$E$1:$AJ$200,MATCH(I$41,BNA_Variations_prix!$E$4:$CA$4,0),FALSE)))),VLOOKUP(_xlfn.CONCAT($B55,$C55),BNA_Variations_prix!$E$1:$AJ$200,MATCH(I$41,BNA_Variations_prix!$E$4:$CA$4,0),FALSE))</f>
        <v>-</v>
      </c>
      <c r="J55" s="17" t="str">
        <f ca="1">IF(ISNUMBER(VLOOKUP(_xlfn.CONCAT($B55,$C55),BNA_Variations_prix!$E$1:$AJ$200,MATCH(J$41,BNA_Variations_prix!$E$4:$CA$4,0),FALSE)),IF(ROUND(VLOOKUP(_xlfn.CONCAT($B55,$C55),BNA_Variations_prix!$E$1:$AJ$200,MATCH(J$41,BNA_Variations_prix!$E$4:$CA$4,0),FALSE),2)&gt;0,_xlfn.CONCAT($B$3," ",TEXT(VLOOKUP(_xlfn.CONCAT($B55,$C55),BNA_Variations_prix!$E$1:$AJ$200,MATCH(J$41,BNA_Variations_prix!$E$4:$CA$4,0),FALSE),"0%")),IF(ROUND(VLOOKUP(_xlfn.CONCAT($B55,$C55),BNA_Variations_prix!$E$1:$AJ$200,MATCH(J$41,BNA_Variations_prix!$E$4:$CA$4,0),FALSE),2)=0,_xlfn.CONCAT($B$4," ",TEXT(VLOOKUP(_xlfn.CONCAT($B55,$C55),BNA_Variations_prix!$E$1:$AJ$200,MATCH(J$41,BNA_Variations_prix!$E$4:$CA$4,0),FALSE),"0%")),IF(ROUND(VLOOKUP(_xlfn.CONCAT($B55,$C55),BNA_Variations_prix!$E$1:$AJ$200,MATCH(J$41,BNA_Variations_prix!$E$4:$CA$4,0),FALSE),2)&lt;0,_xlfn.CONCAT($B$5," ",TEXT(VLOOKUP(_xlfn.CONCAT($B55,$C55),BNA_Variations_prix!$E$1:$AJ$200,MATCH(J$41,BNA_Variations_prix!$E$4:$CA$4,0),FALSE),"0%")),VLOOKUP(_xlfn.CONCAT($B55,$C55),BNA_Variations_prix!$E$1:$AJ$200,MATCH(J$41,BNA_Variations_prix!$E$4:$CA$4,0),FALSE)))),VLOOKUP(_xlfn.CONCAT($B55,$C55),BNA_Variations_prix!$E$1:$AJ$200,MATCH(J$41,BNA_Variations_prix!$E$4:$CA$4,0),FALSE))</f>
        <v>-</v>
      </c>
      <c r="K55" s="17" t="str">
        <f ca="1">IF(ISNUMBER(VLOOKUP(_xlfn.CONCAT($B55,$C55),BNA_Variations_prix!$E$1:$AJ$200,MATCH(K$41,BNA_Variations_prix!$E$4:$CA$4,0),FALSE)),IF(ROUND(VLOOKUP(_xlfn.CONCAT($B55,$C55),BNA_Variations_prix!$E$1:$AJ$200,MATCH(K$41,BNA_Variations_prix!$E$4:$CA$4,0),FALSE),2)&gt;0,_xlfn.CONCAT($B$3," ",TEXT(VLOOKUP(_xlfn.CONCAT($B55,$C55),BNA_Variations_prix!$E$1:$AJ$200,MATCH(K$41,BNA_Variations_prix!$E$4:$CA$4,0),FALSE),"0%")),IF(ROUND(VLOOKUP(_xlfn.CONCAT($B55,$C55),BNA_Variations_prix!$E$1:$AJ$200,MATCH(K$41,BNA_Variations_prix!$E$4:$CA$4,0),FALSE),2)=0,_xlfn.CONCAT($B$4," ",TEXT(VLOOKUP(_xlfn.CONCAT($B55,$C55),BNA_Variations_prix!$E$1:$AJ$200,MATCH(K$41,BNA_Variations_prix!$E$4:$CA$4,0),FALSE),"0%")),IF(ROUND(VLOOKUP(_xlfn.CONCAT($B55,$C55),BNA_Variations_prix!$E$1:$AJ$200,MATCH(K$41,BNA_Variations_prix!$E$4:$CA$4,0),FALSE),2)&lt;0,_xlfn.CONCAT($B$5," ",TEXT(VLOOKUP(_xlfn.CONCAT($B55,$C55),BNA_Variations_prix!$E$1:$AJ$200,MATCH(K$41,BNA_Variations_prix!$E$4:$CA$4,0),FALSE),"0%")),VLOOKUP(_xlfn.CONCAT($B55,$C55),BNA_Variations_prix!$E$1:$AJ$200,MATCH(K$41,BNA_Variations_prix!$E$4:$CA$4,0),FALSE)))),VLOOKUP(_xlfn.CONCAT($B55,$C55),BNA_Variations_prix!$E$1:$AJ$200,MATCH(K$41,BNA_Variations_prix!$E$4:$CA$4,0),FALSE))</f>
        <v>-</v>
      </c>
      <c r="L55" s="17" t="str">
        <f ca="1">IF(ISNUMBER(VLOOKUP(_xlfn.CONCAT($B55,$C55),BNA_Variations_prix!$E$1:$AJ$200,MATCH(L$41,BNA_Variations_prix!$E$4:$CA$4,0),FALSE)),IF(ROUND(VLOOKUP(_xlfn.CONCAT($B55,$C55),BNA_Variations_prix!$E$1:$AJ$200,MATCH(L$41,BNA_Variations_prix!$E$4:$CA$4,0),FALSE),2)&gt;0,_xlfn.CONCAT($B$3," ",TEXT(VLOOKUP(_xlfn.CONCAT($B55,$C55),BNA_Variations_prix!$E$1:$AJ$200,MATCH(L$41,BNA_Variations_prix!$E$4:$CA$4,0),FALSE),"0%")),IF(ROUND(VLOOKUP(_xlfn.CONCAT($B55,$C55),BNA_Variations_prix!$E$1:$AJ$200,MATCH(L$41,BNA_Variations_prix!$E$4:$CA$4,0),FALSE),2)=0,_xlfn.CONCAT($B$4," ",TEXT(VLOOKUP(_xlfn.CONCAT($B55,$C55),BNA_Variations_prix!$E$1:$AJ$200,MATCH(L$41,BNA_Variations_prix!$E$4:$CA$4,0),FALSE),"0%")),IF(ROUND(VLOOKUP(_xlfn.CONCAT($B55,$C55),BNA_Variations_prix!$E$1:$AJ$200,MATCH(L$41,BNA_Variations_prix!$E$4:$CA$4,0),FALSE),2)&lt;0,_xlfn.CONCAT($B$5," ",TEXT(VLOOKUP(_xlfn.CONCAT($B55,$C55),BNA_Variations_prix!$E$1:$AJ$200,MATCH(L$41,BNA_Variations_prix!$E$4:$CA$4,0),FALSE),"0%")),VLOOKUP(_xlfn.CONCAT($B55,$C55),BNA_Variations_prix!$E$1:$AJ$200,MATCH(L$41,BNA_Variations_prix!$E$4:$CA$4,0),FALSE)))),VLOOKUP(_xlfn.CONCAT($B55,$C55),BNA_Variations_prix!$E$1:$AJ$200,MATCH(L$41,BNA_Variations_prix!$E$4:$CA$4,0),FALSE))</f>
        <v>-</v>
      </c>
      <c r="M55" s="17" t="str">
        <f ca="1">IF(ISNUMBER(VLOOKUP(_xlfn.CONCAT($B55,$C55),BNA_Variations_prix!$E$1:$AJ$200,MATCH(M$41,BNA_Variations_prix!$E$4:$CA$4,0),FALSE)),IF(ROUND(VLOOKUP(_xlfn.CONCAT($B55,$C55),BNA_Variations_prix!$E$1:$AJ$200,MATCH(M$41,BNA_Variations_prix!$E$4:$CA$4,0),FALSE),2)&gt;0,_xlfn.CONCAT($B$3," ",TEXT(VLOOKUP(_xlfn.CONCAT($B55,$C55),BNA_Variations_prix!$E$1:$AJ$200,MATCH(M$41,BNA_Variations_prix!$E$4:$CA$4,0),FALSE),"0%")),IF(ROUND(VLOOKUP(_xlfn.CONCAT($B55,$C55),BNA_Variations_prix!$E$1:$AJ$200,MATCH(M$41,BNA_Variations_prix!$E$4:$CA$4,0),FALSE),2)=0,_xlfn.CONCAT($B$4," ",TEXT(VLOOKUP(_xlfn.CONCAT($B55,$C55),BNA_Variations_prix!$E$1:$AJ$200,MATCH(M$41,BNA_Variations_prix!$E$4:$CA$4,0),FALSE),"0%")),IF(ROUND(VLOOKUP(_xlfn.CONCAT($B55,$C55),BNA_Variations_prix!$E$1:$AJ$200,MATCH(M$41,BNA_Variations_prix!$E$4:$CA$4,0),FALSE),2)&lt;0,_xlfn.CONCAT($B$5," ",TEXT(VLOOKUP(_xlfn.CONCAT($B55,$C55),BNA_Variations_prix!$E$1:$AJ$200,MATCH(M$41,BNA_Variations_prix!$E$4:$CA$4,0),FALSE),"0%")),VLOOKUP(_xlfn.CONCAT($B55,$C55),BNA_Variations_prix!$E$1:$AJ$200,MATCH(M$41,BNA_Variations_prix!$E$4:$CA$4,0),FALSE)))),VLOOKUP(_xlfn.CONCAT($B55,$C55),BNA_Variations_prix!$E$1:$AJ$200,MATCH(M$41,BNA_Variations_prix!$E$4:$CA$4,0),FALSE))</f>
        <v>-</v>
      </c>
      <c r="N55" s="17" t="str">
        <f ca="1">IF(ISNUMBER(VLOOKUP(_xlfn.CONCAT($B55,$C55),BNA_Variations_prix!$E$1:$AJ$200,MATCH(N$41,BNA_Variations_prix!$E$4:$CA$4,0),FALSE)),IF(ROUND(VLOOKUP(_xlfn.CONCAT($B55,$C55),BNA_Variations_prix!$E$1:$AJ$200,MATCH(N$41,BNA_Variations_prix!$E$4:$CA$4,0),FALSE),2)&gt;0,_xlfn.CONCAT($B$3," ",TEXT(VLOOKUP(_xlfn.CONCAT($B55,$C55),BNA_Variations_prix!$E$1:$AJ$200,MATCH(N$41,BNA_Variations_prix!$E$4:$CA$4,0),FALSE),"0%")),IF(ROUND(VLOOKUP(_xlfn.CONCAT($B55,$C55),BNA_Variations_prix!$E$1:$AJ$200,MATCH(N$41,BNA_Variations_prix!$E$4:$CA$4,0),FALSE),2)=0,_xlfn.CONCAT($B$4," ",TEXT(VLOOKUP(_xlfn.CONCAT($B55,$C55),BNA_Variations_prix!$E$1:$AJ$200,MATCH(N$41,BNA_Variations_prix!$E$4:$CA$4,0),FALSE),"0%")),IF(ROUND(VLOOKUP(_xlfn.CONCAT($B55,$C55),BNA_Variations_prix!$E$1:$AJ$200,MATCH(N$41,BNA_Variations_prix!$E$4:$CA$4,0),FALSE),2)&lt;0,_xlfn.CONCAT($B$5," ",TEXT(VLOOKUP(_xlfn.CONCAT($B55,$C55),BNA_Variations_prix!$E$1:$AJ$200,MATCH(N$41,BNA_Variations_prix!$E$4:$CA$4,0),FALSE),"0%")),VLOOKUP(_xlfn.CONCAT($B55,$C55),BNA_Variations_prix!$E$1:$AJ$200,MATCH(N$41,BNA_Variations_prix!$E$4:$CA$4,0),FALSE)))),VLOOKUP(_xlfn.CONCAT($B55,$C55),BNA_Variations_prix!$E$1:$AJ$200,MATCH(N$41,BNA_Variations_prix!$E$4:$CA$4,0),FALSE))</f>
        <v>-</v>
      </c>
      <c r="O55" s="17" t="str">
        <f ca="1">IF(ISNUMBER(VLOOKUP(_xlfn.CONCAT($B55,$C55),BNA_Variations_prix!$E$1:$AJ$200,MATCH(O$41,BNA_Variations_prix!$E$4:$CA$4,0),FALSE)),IF(ROUND(VLOOKUP(_xlfn.CONCAT($B55,$C55),BNA_Variations_prix!$E$1:$AJ$200,MATCH(O$41,BNA_Variations_prix!$E$4:$CA$4,0),FALSE),2)&gt;0,_xlfn.CONCAT($B$3," ",TEXT(VLOOKUP(_xlfn.CONCAT($B55,$C55),BNA_Variations_prix!$E$1:$AJ$200,MATCH(O$41,BNA_Variations_prix!$E$4:$CA$4,0),FALSE),"0%")),IF(ROUND(VLOOKUP(_xlfn.CONCAT($B55,$C55),BNA_Variations_prix!$E$1:$AJ$200,MATCH(O$41,BNA_Variations_prix!$E$4:$CA$4,0),FALSE),2)=0,_xlfn.CONCAT($B$4," ",TEXT(VLOOKUP(_xlfn.CONCAT($B55,$C55),BNA_Variations_prix!$E$1:$AJ$200,MATCH(O$41,BNA_Variations_prix!$E$4:$CA$4,0),FALSE),"0%")),IF(ROUND(VLOOKUP(_xlfn.CONCAT($B55,$C55),BNA_Variations_prix!$E$1:$AJ$200,MATCH(O$41,BNA_Variations_prix!$E$4:$CA$4,0),FALSE),2)&lt;0,_xlfn.CONCAT($B$5," ",TEXT(VLOOKUP(_xlfn.CONCAT($B55,$C55),BNA_Variations_prix!$E$1:$AJ$200,MATCH(O$41,BNA_Variations_prix!$E$4:$CA$4,0),FALSE),"0%")),VLOOKUP(_xlfn.CONCAT($B55,$C55),BNA_Variations_prix!$E$1:$AJ$200,MATCH(O$41,BNA_Variations_prix!$E$4:$CA$4,0),FALSE)))),VLOOKUP(_xlfn.CONCAT($B55,$C55),BNA_Variations_prix!$E$1:$AJ$200,MATCH(O$41,BNA_Variations_prix!$E$4:$CA$4,0),FALSE))</f>
        <v>-</v>
      </c>
      <c r="P55" s="17" t="str">
        <f ca="1">IF(ISNUMBER(VLOOKUP(_xlfn.CONCAT($B55,$C55),BNA_Variations_prix!$E$1:$AJ$200,MATCH(P$41,BNA_Variations_prix!$E$4:$CA$4,0),FALSE)),IF(ROUND(VLOOKUP(_xlfn.CONCAT($B55,$C55),BNA_Variations_prix!$E$1:$AJ$200,MATCH(P$41,BNA_Variations_prix!$E$4:$CA$4,0),FALSE),2)&gt;0,_xlfn.CONCAT($B$3," ",TEXT(VLOOKUP(_xlfn.CONCAT($B55,$C55),BNA_Variations_prix!$E$1:$AJ$200,MATCH(P$41,BNA_Variations_prix!$E$4:$CA$4,0),FALSE),"0%")),IF(ROUND(VLOOKUP(_xlfn.CONCAT($B55,$C55),BNA_Variations_prix!$E$1:$AJ$200,MATCH(P$41,BNA_Variations_prix!$E$4:$CA$4,0),FALSE),2)=0,_xlfn.CONCAT($B$4," ",TEXT(VLOOKUP(_xlfn.CONCAT($B55,$C55),BNA_Variations_prix!$E$1:$AJ$200,MATCH(P$41,BNA_Variations_prix!$E$4:$CA$4,0),FALSE),"0%")),IF(ROUND(VLOOKUP(_xlfn.CONCAT($B55,$C55),BNA_Variations_prix!$E$1:$AJ$200,MATCH(P$41,BNA_Variations_prix!$E$4:$CA$4,0),FALSE),2)&lt;0,_xlfn.CONCAT($B$5," ",TEXT(VLOOKUP(_xlfn.CONCAT($B55,$C55),BNA_Variations_prix!$E$1:$AJ$200,MATCH(P$41,BNA_Variations_prix!$E$4:$CA$4,0),FALSE),"0%")),VLOOKUP(_xlfn.CONCAT($B55,$C55),BNA_Variations_prix!$E$1:$AJ$200,MATCH(P$41,BNA_Variations_prix!$E$4:$CA$4,0),FALSE)))),VLOOKUP(_xlfn.CONCAT($B55,$C55),BNA_Variations_prix!$E$1:$AJ$200,MATCH(P$41,BNA_Variations_prix!$E$4:$CA$4,0),FALSE))</f>
        <v>-</v>
      </c>
      <c r="Q55" s="17" t="str">
        <f ca="1">IF(ISNUMBER(VLOOKUP(_xlfn.CONCAT($B55,$C55),BNA_Variations_prix!$E$1:$AJ$200,MATCH(Q$41,BNA_Variations_prix!$E$4:$CA$4,0),FALSE)),IF(ROUND(VLOOKUP(_xlfn.CONCAT($B55,$C55),BNA_Variations_prix!$E$1:$AJ$200,MATCH(Q$41,BNA_Variations_prix!$E$4:$CA$4,0),FALSE),2)&gt;0,_xlfn.CONCAT($B$3," ",TEXT(VLOOKUP(_xlfn.CONCAT($B55,$C55),BNA_Variations_prix!$E$1:$AJ$200,MATCH(Q$41,BNA_Variations_prix!$E$4:$CA$4,0),FALSE),"0%")),IF(ROUND(VLOOKUP(_xlfn.CONCAT($B55,$C55),BNA_Variations_prix!$E$1:$AJ$200,MATCH(Q$41,BNA_Variations_prix!$E$4:$CA$4,0),FALSE),2)=0,_xlfn.CONCAT($B$4," ",TEXT(VLOOKUP(_xlfn.CONCAT($B55,$C55),BNA_Variations_prix!$E$1:$AJ$200,MATCH(Q$41,BNA_Variations_prix!$E$4:$CA$4,0),FALSE),"0%")),IF(ROUND(VLOOKUP(_xlfn.CONCAT($B55,$C55),BNA_Variations_prix!$E$1:$AJ$200,MATCH(Q$41,BNA_Variations_prix!$E$4:$CA$4,0),FALSE),2)&lt;0,_xlfn.CONCAT($B$5," ",TEXT(VLOOKUP(_xlfn.CONCAT($B55,$C55),BNA_Variations_prix!$E$1:$AJ$200,MATCH(Q$41,BNA_Variations_prix!$E$4:$CA$4,0),FALSE),"0%")),VLOOKUP(_xlfn.CONCAT($B55,$C55),BNA_Variations_prix!$E$1:$AJ$200,MATCH(Q$41,BNA_Variations_prix!$E$4:$CA$4,0),FALSE)))),VLOOKUP(_xlfn.CONCAT($B55,$C55),BNA_Variations_prix!$E$1:$AJ$200,MATCH(Q$41,BNA_Variations_prix!$E$4:$CA$4,0),FALSE))</f>
        <v>-</v>
      </c>
      <c r="R55" s="17" t="str">
        <f ca="1">IF(ISNUMBER(VLOOKUP(_xlfn.CONCAT($B55,$C55),BNA_Variations_prix!$E$1:$AJ$200,MATCH(R$41,BNA_Variations_prix!$E$4:$CA$4,0),FALSE)),IF(ROUND(VLOOKUP(_xlfn.CONCAT($B55,$C55),BNA_Variations_prix!$E$1:$AJ$200,MATCH(R$41,BNA_Variations_prix!$E$4:$CA$4,0),FALSE),2)&gt;0,_xlfn.CONCAT($B$3," ",TEXT(VLOOKUP(_xlfn.CONCAT($B55,$C55),BNA_Variations_prix!$E$1:$AJ$200,MATCH(R$41,BNA_Variations_prix!$E$4:$CA$4,0),FALSE),"0%")),IF(ROUND(VLOOKUP(_xlfn.CONCAT($B55,$C55),BNA_Variations_prix!$E$1:$AJ$200,MATCH(R$41,BNA_Variations_prix!$E$4:$CA$4,0),FALSE),2)=0,_xlfn.CONCAT($B$4," ",TEXT(VLOOKUP(_xlfn.CONCAT($B55,$C55),BNA_Variations_prix!$E$1:$AJ$200,MATCH(R$41,BNA_Variations_prix!$E$4:$CA$4,0),FALSE),"0%")),IF(ROUND(VLOOKUP(_xlfn.CONCAT($B55,$C55),BNA_Variations_prix!$E$1:$AJ$200,MATCH(R$41,BNA_Variations_prix!$E$4:$CA$4,0),FALSE),2)&lt;0,_xlfn.CONCAT($B$5," ",TEXT(VLOOKUP(_xlfn.CONCAT($B55,$C55),BNA_Variations_prix!$E$1:$AJ$200,MATCH(R$41,BNA_Variations_prix!$E$4:$CA$4,0),FALSE),"0%")),VLOOKUP(_xlfn.CONCAT($B55,$C55),BNA_Variations_prix!$E$1:$AJ$200,MATCH(R$41,BNA_Variations_prix!$E$4:$CA$4,0),FALSE)))),VLOOKUP(_xlfn.CONCAT($B55,$C55),BNA_Variations_prix!$E$1:$AJ$200,MATCH(R$41,BNA_Variations_prix!$E$4:$CA$4,0),FALSE))</f>
        <v>-</v>
      </c>
      <c r="S55" s="17" t="str">
        <f ca="1">IF(ISNUMBER(VLOOKUP(_xlfn.CONCAT($B55,$C55),BNA_Variations_prix!$E$1:$AJ$200,MATCH(S$41,BNA_Variations_prix!$E$4:$CA$4,0),FALSE)),IF(ROUND(VLOOKUP(_xlfn.CONCAT($B55,$C55),BNA_Variations_prix!$E$1:$AJ$200,MATCH(S$41,BNA_Variations_prix!$E$4:$CA$4,0),FALSE),2)&gt;0,_xlfn.CONCAT($B$3," ",TEXT(VLOOKUP(_xlfn.CONCAT($B55,$C55),BNA_Variations_prix!$E$1:$AJ$200,MATCH(S$41,BNA_Variations_prix!$E$4:$CA$4,0),FALSE),"0%")),IF(ROUND(VLOOKUP(_xlfn.CONCAT($B55,$C55),BNA_Variations_prix!$E$1:$AJ$200,MATCH(S$41,BNA_Variations_prix!$E$4:$CA$4,0),FALSE),2)=0,_xlfn.CONCAT($B$4," ",TEXT(VLOOKUP(_xlfn.CONCAT($B55,$C55),BNA_Variations_prix!$E$1:$AJ$200,MATCH(S$41,BNA_Variations_prix!$E$4:$CA$4,0),FALSE),"0%")),IF(ROUND(VLOOKUP(_xlfn.CONCAT($B55,$C55),BNA_Variations_prix!$E$1:$AJ$200,MATCH(S$41,BNA_Variations_prix!$E$4:$CA$4,0),FALSE),2)&lt;0,_xlfn.CONCAT($B$5," ",TEXT(VLOOKUP(_xlfn.CONCAT($B55,$C55),BNA_Variations_prix!$E$1:$AJ$200,MATCH(S$41,BNA_Variations_prix!$E$4:$CA$4,0),FALSE),"0%")),VLOOKUP(_xlfn.CONCAT($B55,$C55),BNA_Variations_prix!$E$1:$AJ$200,MATCH(S$41,BNA_Variations_prix!$E$4:$CA$4,0),FALSE)))),VLOOKUP(_xlfn.CONCAT($B55,$C55),BNA_Variations_prix!$E$1:$AJ$200,MATCH(S$41,BNA_Variations_prix!$E$4:$CA$4,0),FALSE))</f>
        <v>-</v>
      </c>
      <c r="T55" s="17" t="str">
        <f ca="1">IF(ISNUMBER(VLOOKUP(_xlfn.CONCAT($B55,$C55),BNA_Variations_prix!$E$1:$AJ$200,MATCH(T$41,BNA_Variations_prix!$E$4:$CA$4,0),FALSE)),IF(ROUND(VLOOKUP(_xlfn.CONCAT($B55,$C55),BNA_Variations_prix!$E$1:$AJ$200,MATCH(T$41,BNA_Variations_prix!$E$4:$CA$4,0),FALSE),2)&gt;0,_xlfn.CONCAT($B$3," ",TEXT(VLOOKUP(_xlfn.CONCAT($B55,$C55),BNA_Variations_prix!$E$1:$AJ$200,MATCH(T$41,BNA_Variations_prix!$E$4:$CA$4,0),FALSE),"0%")),IF(ROUND(VLOOKUP(_xlfn.CONCAT($B55,$C55),BNA_Variations_prix!$E$1:$AJ$200,MATCH(T$41,BNA_Variations_prix!$E$4:$CA$4,0),FALSE),2)=0,_xlfn.CONCAT($B$4," ",TEXT(VLOOKUP(_xlfn.CONCAT($B55,$C55),BNA_Variations_prix!$E$1:$AJ$200,MATCH(T$41,BNA_Variations_prix!$E$4:$CA$4,0),FALSE),"0%")),IF(ROUND(VLOOKUP(_xlfn.CONCAT($B55,$C55),BNA_Variations_prix!$E$1:$AJ$200,MATCH(T$41,BNA_Variations_prix!$E$4:$CA$4,0),FALSE),2)&lt;0,_xlfn.CONCAT($B$5," ",TEXT(VLOOKUP(_xlfn.CONCAT($B55,$C55),BNA_Variations_prix!$E$1:$AJ$200,MATCH(T$41,BNA_Variations_prix!$E$4:$CA$4,0),FALSE),"0%")),VLOOKUP(_xlfn.CONCAT($B55,$C55),BNA_Variations_prix!$E$1:$AJ$200,MATCH(T$41,BNA_Variations_prix!$E$4:$CA$4,0),FALSE)))),VLOOKUP(_xlfn.CONCAT($B55,$C55),BNA_Variations_prix!$E$1:$AJ$200,MATCH(T$41,BNA_Variations_prix!$E$4:$CA$4,0),FALSE))</f>
        <v>-</v>
      </c>
      <c r="U55" s="17" t="str">
        <f ca="1">IF(ISNUMBER(VLOOKUP(_xlfn.CONCAT($B55,$C55),BNA_Variations_prix!$E$1:$AJ$200,MATCH(U$41,BNA_Variations_prix!$E$4:$CA$4,0),FALSE)),IF(ROUND(VLOOKUP(_xlfn.CONCAT($B55,$C55),BNA_Variations_prix!$E$1:$AJ$200,MATCH(U$41,BNA_Variations_prix!$E$4:$CA$4,0),FALSE),2)&gt;0,_xlfn.CONCAT($B$3," ",TEXT(VLOOKUP(_xlfn.CONCAT($B55,$C55),BNA_Variations_prix!$E$1:$AJ$200,MATCH(U$41,BNA_Variations_prix!$E$4:$CA$4,0),FALSE),"0%")),IF(ROUND(VLOOKUP(_xlfn.CONCAT($B55,$C55),BNA_Variations_prix!$E$1:$AJ$200,MATCH(U$41,BNA_Variations_prix!$E$4:$CA$4,0),FALSE),2)=0,_xlfn.CONCAT($B$4," ",TEXT(VLOOKUP(_xlfn.CONCAT($B55,$C55),BNA_Variations_prix!$E$1:$AJ$200,MATCH(U$41,BNA_Variations_prix!$E$4:$CA$4,0),FALSE),"0%")),IF(ROUND(VLOOKUP(_xlfn.CONCAT($B55,$C55),BNA_Variations_prix!$E$1:$AJ$200,MATCH(U$41,BNA_Variations_prix!$E$4:$CA$4,0),FALSE),2)&lt;0,_xlfn.CONCAT($B$5," ",TEXT(VLOOKUP(_xlfn.CONCAT($B55,$C55),BNA_Variations_prix!$E$1:$AJ$200,MATCH(U$41,BNA_Variations_prix!$E$4:$CA$4,0),FALSE),"0%")),VLOOKUP(_xlfn.CONCAT($B55,$C55),BNA_Variations_prix!$E$1:$AJ$200,MATCH(U$41,BNA_Variations_prix!$E$4:$CA$4,0),FALSE)))),VLOOKUP(_xlfn.CONCAT($B55,$C55),BNA_Variations_prix!$E$1:$AJ$200,MATCH(U$41,BNA_Variations_prix!$E$4:$CA$4,0),FALSE))</f>
        <v>-</v>
      </c>
      <c r="V55" s="17" t="str">
        <f ca="1">IF(ISNUMBER(VLOOKUP(_xlfn.CONCAT($B55,$C55),BNA_Variations_prix!$E$1:$AJ$200,MATCH(V$41,BNA_Variations_prix!$E$4:$CA$4,0),FALSE)),IF(ROUND(VLOOKUP(_xlfn.CONCAT($B55,$C55),BNA_Variations_prix!$E$1:$AJ$200,MATCH(V$41,BNA_Variations_prix!$E$4:$CA$4,0),FALSE),2)&gt;0,_xlfn.CONCAT($B$3," ",TEXT(VLOOKUP(_xlfn.CONCAT($B55,$C55),BNA_Variations_prix!$E$1:$AJ$200,MATCH(V$41,BNA_Variations_prix!$E$4:$CA$4,0),FALSE),"0%")),IF(ROUND(VLOOKUP(_xlfn.CONCAT($B55,$C55),BNA_Variations_prix!$E$1:$AJ$200,MATCH(V$41,BNA_Variations_prix!$E$4:$CA$4,0),FALSE),2)=0,_xlfn.CONCAT($B$4," ",TEXT(VLOOKUP(_xlfn.CONCAT($B55,$C55),BNA_Variations_prix!$E$1:$AJ$200,MATCH(V$41,BNA_Variations_prix!$E$4:$CA$4,0),FALSE),"0%")),IF(ROUND(VLOOKUP(_xlfn.CONCAT($B55,$C55),BNA_Variations_prix!$E$1:$AJ$200,MATCH(V$41,BNA_Variations_prix!$E$4:$CA$4,0),FALSE),2)&lt;0,_xlfn.CONCAT($B$5," ",TEXT(VLOOKUP(_xlfn.CONCAT($B55,$C55),BNA_Variations_prix!$E$1:$AJ$200,MATCH(V$41,BNA_Variations_prix!$E$4:$CA$4,0),FALSE),"0%")),VLOOKUP(_xlfn.CONCAT($B55,$C55),BNA_Variations_prix!$E$1:$AJ$200,MATCH(V$41,BNA_Variations_prix!$E$4:$CA$4,0),FALSE)))),VLOOKUP(_xlfn.CONCAT($B55,$C55),BNA_Variations_prix!$E$1:$AJ$200,MATCH(V$41,BNA_Variations_prix!$E$4:$CA$4,0),FALSE))</f>
        <v>-</v>
      </c>
      <c r="W55" s="17" t="str">
        <f ca="1">IF(ISNUMBER(VLOOKUP(_xlfn.CONCAT($B55,$C55),BNA_Variations_prix!$E$1:$AJ$200,MATCH(W$41,BNA_Variations_prix!$E$4:$CA$4,0),FALSE)),IF(ROUND(VLOOKUP(_xlfn.CONCAT($B55,$C55),BNA_Variations_prix!$E$1:$AJ$200,MATCH(W$41,BNA_Variations_prix!$E$4:$CA$4,0),FALSE),2)&gt;0,_xlfn.CONCAT($B$3," ",TEXT(VLOOKUP(_xlfn.CONCAT($B55,$C55),BNA_Variations_prix!$E$1:$AJ$200,MATCH(W$41,BNA_Variations_prix!$E$4:$CA$4,0),FALSE),"0%")),IF(ROUND(VLOOKUP(_xlfn.CONCAT($B55,$C55),BNA_Variations_prix!$E$1:$AJ$200,MATCH(W$41,BNA_Variations_prix!$E$4:$CA$4,0),FALSE),2)=0,_xlfn.CONCAT($B$4," ",TEXT(VLOOKUP(_xlfn.CONCAT($B55,$C55),BNA_Variations_prix!$E$1:$AJ$200,MATCH(W$41,BNA_Variations_prix!$E$4:$CA$4,0),FALSE),"0%")),IF(ROUND(VLOOKUP(_xlfn.CONCAT($B55,$C55),BNA_Variations_prix!$E$1:$AJ$200,MATCH(W$41,BNA_Variations_prix!$E$4:$CA$4,0),FALSE),2)&lt;0,_xlfn.CONCAT($B$5," ",TEXT(VLOOKUP(_xlfn.CONCAT($B55,$C55),BNA_Variations_prix!$E$1:$AJ$200,MATCH(W$41,BNA_Variations_prix!$E$4:$CA$4,0),FALSE),"0%")),VLOOKUP(_xlfn.CONCAT($B55,$C55),BNA_Variations_prix!$E$1:$AJ$200,MATCH(W$41,BNA_Variations_prix!$E$4:$CA$4,0),FALSE)))),VLOOKUP(_xlfn.CONCAT($B55,$C55),BNA_Variations_prix!$E$1:$AJ$200,MATCH(W$41,BNA_Variations_prix!$E$4:$CA$4,0),FALSE))</f>
        <v>-</v>
      </c>
      <c r="X55" s="17" t="str">
        <f ca="1">IF(ISNUMBER(VLOOKUP(_xlfn.CONCAT($B55,$C55),BNA_Variations_prix!$E$1:$AJ$200,MATCH(X$41,BNA_Variations_prix!$E$4:$CA$4,0),FALSE)),IF(ROUND(VLOOKUP(_xlfn.CONCAT($B55,$C55),BNA_Variations_prix!$E$1:$AJ$200,MATCH(X$41,BNA_Variations_prix!$E$4:$CA$4,0),FALSE),2)&gt;0,_xlfn.CONCAT($B$3," ",TEXT(VLOOKUP(_xlfn.CONCAT($B55,$C55),BNA_Variations_prix!$E$1:$AJ$200,MATCH(X$41,BNA_Variations_prix!$E$4:$CA$4,0),FALSE),"0%")),IF(ROUND(VLOOKUP(_xlfn.CONCAT($B55,$C55),BNA_Variations_prix!$E$1:$AJ$200,MATCH(X$41,BNA_Variations_prix!$E$4:$CA$4,0),FALSE),2)=0,_xlfn.CONCAT($B$4," ",TEXT(VLOOKUP(_xlfn.CONCAT($B55,$C55),BNA_Variations_prix!$E$1:$AJ$200,MATCH(X$41,BNA_Variations_prix!$E$4:$CA$4,0),FALSE),"0%")),IF(ROUND(VLOOKUP(_xlfn.CONCAT($B55,$C55),BNA_Variations_prix!$E$1:$AJ$200,MATCH(X$41,BNA_Variations_prix!$E$4:$CA$4,0),FALSE),2)&lt;0,_xlfn.CONCAT($B$5," ",TEXT(VLOOKUP(_xlfn.CONCAT($B55,$C55),BNA_Variations_prix!$E$1:$AJ$200,MATCH(X$41,BNA_Variations_prix!$E$4:$CA$4,0),FALSE),"0%")),VLOOKUP(_xlfn.CONCAT($B55,$C55),BNA_Variations_prix!$E$1:$AJ$200,MATCH(X$41,BNA_Variations_prix!$E$4:$CA$4,0),FALSE)))),VLOOKUP(_xlfn.CONCAT($B55,$C55),BNA_Variations_prix!$E$1:$AJ$200,MATCH(X$41,BNA_Variations_prix!$E$4:$CA$4,0),FALSE))</f>
        <v>-</v>
      </c>
      <c r="Y55" s="17" t="str">
        <f ca="1">IF(ISNUMBER(VLOOKUP(_xlfn.CONCAT($B55,$C55),BNA_Variations_prix!$E$1:$AJ$200,MATCH(Y$41,BNA_Variations_prix!$E$4:$CA$4,0),FALSE)),IF(ROUND(VLOOKUP(_xlfn.CONCAT($B55,$C55),BNA_Variations_prix!$E$1:$AJ$200,MATCH(Y$41,BNA_Variations_prix!$E$4:$CA$4,0),FALSE),2)&gt;0,_xlfn.CONCAT($B$3," ",TEXT(VLOOKUP(_xlfn.CONCAT($B55,$C55),BNA_Variations_prix!$E$1:$AJ$200,MATCH(Y$41,BNA_Variations_prix!$E$4:$CA$4,0),FALSE),"0%")),IF(ROUND(VLOOKUP(_xlfn.CONCAT($B55,$C55),BNA_Variations_prix!$E$1:$AJ$200,MATCH(Y$41,BNA_Variations_prix!$E$4:$CA$4,0),FALSE),2)=0,_xlfn.CONCAT($B$4," ",TEXT(VLOOKUP(_xlfn.CONCAT($B55,$C55),BNA_Variations_prix!$E$1:$AJ$200,MATCH(Y$41,BNA_Variations_prix!$E$4:$CA$4,0),FALSE),"0%")),IF(ROUND(VLOOKUP(_xlfn.CONCAT($B55,$C55),BNA_Variations_prix!$E$1:$AJ$200,MATCH(Y$41,BNA_Variations_prix!$E$4:$CA$4,0),FALSE),2)&lt;0,_xlfn.CONCAT($B$5," ",TEXT(VLOOKUP(_xlfn.CONCAT($B55,$C55),BNA_Variations_prix!$E$1:$AJ$200,MATCH(Y$41,BNA_Variations_prix!$E$4:$CA$4,0),FALSE),"0%")),VLOOKUP(_xlfn.CONCAT($B55,$C55),BNA_Variations_prix!$E$1:$AJ$200,MATCH(Y$41,BNA_Variations_prix!$E$4:$CA$4,0),FALSE)))),VLOOKUP(_xlfn.CONCAT($B55,$C55),BNA_Variations_prix!$E$1:$AJ$200,MATCH(Y$41,BNA_Variations_prix!$E$4:$CA$4,0),FALSE))</f>
        <v>-</v>
      </c>
      <c r="Z55" s="17" t="str">
        <f ca="1">IF(ISNUMBER(VLOOKUP(_xlfn.CONCAT($B55,$C55),BNA_Variations_prix!$E$1:$AJ$200,MATCH(Z$41,BNA_Variations_prix!$E$4:$CA$4,0),FALSE)),IF(ROUND(VLOOKUP(_xlfn.CONCAT($B55,$C55),BNA_Variations_prix!$E$1:$AJ$200,MATCH(Z$41,BNA_Variations_prix!$E$4:$CA$4,0),FALSE),2)&gt;0,_xlfn.CONCAT($B$3," ",TEXT(VLOOKUP(_xlfn.CONCAT($B55,$C55),BNA_Variations_prix!$E$1:$AJ$200,MATCH(Z$41,BNA_Variations_prix!$E$4:$CA$4,0),FALSE),"0%")),IF(ROUND(VLOOKUP(_xlfn.CONCAT($B55,$C55),BNA_Variations_prix!$E$1:$AJ$200,MATCH(Z$41,BNA_Variations_prix!$E$4:$CA$4,0),FALSE),2)=0,_xlfn.CONCAT($B$4," ",TEXT(VLOOKUP(_xlfn.CONCAT($B55,$C55),BNA_Variations_prix!$E$1:$AJ$200,MATCH(Z$41,BNA_Variations_prix!$E$4:$CA$4,0),FALSE),"0%")),IF(ROUND(VLOOKUP(_xlfn.CONCAT($B55,$C55),BNA_Variations_prix!$E$1:$AJ$200,MATCH(Z$41,BNA_Variations_prix!$E$4:$CA$4,0),FALSE),2)&lt;0,_xlfn.CONCAT($B$5," ",TEXT(VLOOKUP(_xlfn.CONCAT($B55,$C55),BNA_Variations_prix!$E$1:$AJ$200,MATCH(Z$41,BNA_Variations_prix!$E$4:$CA$4,0),FALSE),"0%")),VLOOKUP(_xlfn.CONCAT($B55,$C55),BNA_Variations_prix!$E$1:$AJ$200,MATCH(Z$41,BNA_Variations_prix!$E$4:$CA$4,0),FALSE)))),VLOOKUP(_xlfn.CONCAT($B55,$C55),BNA_Variations_prix!$E$1:$AJ$200,MATCH(Z$41,BNA_Variations_prix!$E$4:$CA$4,0),FALSE))</f>
        <v>-</v>
      </c>
      <c r="AA55" s="17" t="str">
        <f ca="1">IF(ISNUMBER(VLOOKUP(_xlfn.CONCAT($B55,$C55),BNA_Variations_prix!$E$1:$AJ$200,MATCH(AA$41,BNA_Variations_prix!$E$4:$CA$4,0),FALSE)),IF(ROUND(VLOOKUP(_xlfn.CONCAT($B55,$C55),BNA_Variations_prix!$E$1:$AJ$200,MATCH(AA$41,BNA_Variations_prix!$E$4:$CA$4,0),FALSE),2)&gt;0,_xlfn.CONCAT($B$3," ",TEXT(VLOOKUP(_xlfn.CONCAT($B55,$C55),BNA_Variations_prix!$E$1:$AJ$200,MATCH(AA$41,BNA_Variations_prix!$E$4:$CA$4,0),FALSE),"0%")),IF(ROUND(VLOOKUP(_xlfn.CONCAT($B55,$C55),BNA_Variations_prix!$E$1:$AJ$200,MATCH(AA$41,BNA_Variations_prix!$E$4:$CA$4,0),FALSE),2)=0,_xlfn.CONCAT($B$4," ",TEXT(VLOOKUP(_xlfn.CONCAT($B55,$C55),BNA_Variations_prix!$E$1:$AJ$200,MATCH(AA$41,BNA_Variations_prix!$E$4:$CA$4,0),FALSE),"0%")),IF(ROUND(VLOOKUP(_xlfn.CONCAT($B55,$C55),BNA_Variations_prix!$E$1:$AJ$200,MATCH(AA$41,BNA_Variations_prix!$E$4:$CA$4,0),FALSE),2)&lt;0,_xlfn.CONCAT($B$5," ",TEXT(VLOOKUP(_xlfn.CONCAT($B55,$C55),BNA_Variations_prix!$E$1:$AJ$200,MATCH(AA$41,BNA_Variations_prix!$E$4:$CA$4,0),FALSE),"0%")),VLOOKUP(_xlfn.CONCAT($B55,$C55),BNA_Variations_prix!$E$1:$AJ$200,MATCH(AA$41,BNA_Variations_prix!$E$4:$CA$4,0),FALSE)))),VLOOKUP(_xlfn.CONCAT($B55,$C55),BNA_Variations_prix!$E$1:$AJ$200,MATCH(AA$41,BNA_Variations_prix!$E$4:$CA$4,0),FALSE))</f>
        <v>-</v>
      </c>
      <c r="AB55" s="17" t="str">
        <f ca="1">IF(ISNUMBER(VLOOKUP(_xlfn.CONCAT($B55,$C55),BNA_Variations_prix!$E$1:$AJ$200,MATCH(AB$41,BNA_Variations_prix!$E$4:$CA$4,0),FALSE)),IF(ROUND(VLOOKUP(_xlfn.CONCAT($B55,$C55),BNA_Variations_prix!$E$1:$AJ$200,MATCH(AB$41,BNA_Variations_prix!$E$4:$CA$4,0),FALSE),2)&gt;0,_xlfn.CONCAT($B$3," ",TEXT(VLOOKUP(_xlfn.CONCAT($B55,$C55),BNA_Variations_prix!$E$1:$AJ$200,MATCH(AB$41,BNA_Variations_prix!$E$4:$CA$4,0),FALSE),"0%")),IF(ROUND(VLOOKUP(_xlfn.CONCAT($B55,$C55),BNA_Variations_prix!$E$1:$AJ$200,MATCH(AB$41,BNA_Variations_prix!$E$4:$CA$4,0),FALSE),2)=0,_xlfn.CONCAT($B$4," ",TEXT(VLOOKUP(_xlfn.CONCAT($B55,$C55),BNA_Variations_prix!$E$1:$AJ$200,MATCH(AB$41,BNA_Variations_prix!$E$4:$CA$4,0),FALSE),"0%")),IF(ROUND(VLOOKUP(_xlfn.CONCAT($B55,$C55),BNA_Variations_prix!$E$1:$AJ$200,MATCH(AB$41,BNA_Variations_prix!$E$4:$CA$4,0),FALSE),2)&lt;0,_xlfn.CONCAT($B$5," ",TEXT(VLOOKUP(_xlfn.CONCAT($B55,$C55),BNA_Variations_prix!$E$1:$AJ$200,MATCH(AB$41,BNA_Variations_prix!$E$4:$CA$4,0),FALSE),"0%")),VLOOKUP(_xlfn.CONCAT($B55,$C55),BNA_Variations_prix!$E$1:$AJ$200,MATCH(AB$41,BNA_Variations_prix!$E$4:$CA$4,0),FALSE)))),VLOOKUP(_xlfn.CONCAT($B55,$C55),BNA_Variations_prix!$E$1:$AJ$200,MATCH(AB$41,BNA_Variations_prix!$E$4:$CA$4,0),FALSE))</f>
        <v>-</v>
      </c>
      <c r="AC55" s="17" t="str">
        <f ca="1">IF(ISNUMBER(VLOOKUP(_xlfn.CONCAT($B55,$C55),BNA_Variations_prix!$E$1:$AJ$200,MATCH(AC$41,BNA_Variations_prix!$E$4:$CA$4,0),FALSE)),IF(ROUND(VLOOKUP(_xlfn.CONCAT($B55,$C55),BNA_Variations_prix!$E$1:$AJ$200,MATCH(AC$41,BNA_Variations_prix!$E$4:$CA$4,0),FALSE),2)&gt;0,_xlfn.CONCAT($B$3," ",TEXT(VLOOKUP(_xlfn.CONCAT($B55,$C55),BNA_Variations_prix!$E$1:$AJ$200,MATCH(AC$41,BNA_Variations_prix!$E$4:$CA$4,0),FALSE),"0%")),IF(ROUND(VLOOKUP(_xlfn.CONCAT($B55,$C55),BNA_Variations_prix!$E$1:$AJ$200,MATCH(AC$41,BNA_Variations_prix!$E$4:$CA$4,0),FALSE),2)=0,_xlfn.CONCAT($B$4," ",TEXT(VLOOKUP(_xlfn.CONCAT($B55,$C55),BNA_Variations_prix!$E$1:$AJ$200,MATCH(AC$41,BNA_Variations_prix!$E$4:$CA$4,0),FALSE),"0%")),IF(ROUND(VLOOKUP(_xlfn.CONCAT($B55,$C55),BNA_Variations_prix!$E$1:$AJ$200,MATCH(AC$41,BNA_Variations_prix!$E$4:$CA$4,0),FALSE),2)&lt;0,_xlfn.CONCAT($B$5," ",TEXT(VLOOKUP(_xlfn.CONCAT($B55,$C55),BNA_Variations_prix!$E$1:$AJ$200,MATCH(AC$41,BNA_Variations_prix!$E$4:$CA$4,0),FALSE),"0%")),VLOOKUP(_xlfn.CONCAT($B55,$C55),BNA_Variations_prix!$E$1:$AJ$200,MATCH(AC$41,BNA_Variations_prix!$E$4:$CA$4,0),FALSE)))),VLOOKUP(_xlfn.CONCAT($B55,$C55),BNA_Variations_prix!$E$1:$AJ$200,MATCH(AC$41,BNA_Variations_prix!$E$4:$CA$4,0),FALSE))</f>
        <v>-</v>
      </c>
      <c r="AD55" s="17" t="str">
        <f ca="1">IF(ISNUMBER(VLOOKUP(_xlfn.CONCAT($B55,$C55),BNA_Variations_prix!$E$1:$AJ$200,MATCH(AD$41,BNA_Variations_prix!$E$4:$CA$4,0),FALSE)),IF(ROUND(VLOOKUP(_xlfn.CONCAT($B55,$C55),BNA_Variations_prix!$E$1:$AJ$200,MATCH(AD$41,BNA_Variations_prix!$E$4:$CA$4,0),FALSE),2)&gt;0,_xlfn.CONCAT($B$3," ",TEXT(VLOOKUP(_xlfn.CONCAT($B55,$C55),BNA_Variations_prix!$E$1:$AJ$200,MATCH(AD$41,BNA_Variations_prix!$E$4:$CA$4,0),FALSE),"0%")),IF(ROUND(VLOOKUP(_xlfn.CONCAT($B55,$C55),BNA_Variations_prix!$E$1:$AJ$200,MATCH(AD$41,BNA_Variations_prix!$E$4:$CA$4,0),FALSE),2)=0,_xlfn.CONCAT($B$4," ",TEXT(VLOOKUP(_xlfn.CONCAT($B55,$C55),BNA_Variations_prix!$E$1:$AJ$200,MATCH(AD$41,BNA_Variations_prix!$E$4:$CA$4,0),FALSE),"0%")),IF(ROUND(VLOOKUP(_xlfn.CONCAT($B55,$C55),BNA_Variations_prix!$E$1:$AJ$200,MATCH(AD$41,BNA_Variations_prix!$E$4:$CA$4,0),FALSE),2)&lt;0,_xlfn.CONCAT($B$5," ",TEXT(VLOOKUP(_xlfn.CONCAT($B55,$C55),BNA_Variations_prix!$E$1:$AJ$200,MATCH(AD$41,BNA_Variations_prix!$E$4:$CA$4,0),FALSE),"0%")),VLOOKUP(_xlfn.CONCAT($B55,$C55),BNA_Variations_prix!$E$1:$AJ$200,MATCH(AD$41,BNA_Variations_prix!$E$4:$CA$4,0),FALSE)))),VLOOKUP(_xlfn.CONCAT($B55,$C55),BNA_Variations_prix!$E$1:$AJ$200,MATCH(AD$41,BNA_Variations_prix!$E$4:$CA$4,0),FALSE))</f>
        <v>-</v>
      </c>
      <c r="AE55" s="17" t="str">
        <f ca="1">IF(ISNUMBER(VLOOKUP(_xlfn.CONCAT($B55,$C55),BNA_Variations_prix!$E$1:$AJ$200,MATCH(AE$41,BNA_Variations_prix!$E$4:$CA$4,0),FALSE)),IF(ROUND(VLOOKUP(_xlfn.CONCAT($B55,$C55),BNA_Variations_prix!$E$1:$AJ$200,MATCH(AE$41,BNA_Variations_prix!$E$4:$CA$4,0),FALSE),2)&gt;0,_xlfn.CONCAT($B$3," ",TEXT(VLOOKUP(_xlfn.CONCAT($B55,$C55),BNA_Variations_prix!$E$1:$AJ$200,MATCH(AE$41,BNA_Variations_prix!$E$4:$CA$4,0),FALSE),"0%")),IF(ROUND(VLOOKUP(_xlfn.CONCAT($B55,$C55),BNA_Variations_prix!$E$1:$AJ$200,MATCH(AE$41,BNA_Variations_prix!$E$4:$CA$4,0),FALSE),2)=0,_xlfn.CONCAT($B$4," ",TEXT(VLOOKUP(_xlfn.CONCAT($B55,$C55),BNA_Variations_prix!$E$1:$AJ$200,MATCH(AE$41,BNA_Variations_prix!$E$4:$CA$4,0),FALSE),"0%")),IF(ROUND(VLOOKUP(_xlfn.CONCAT($B55,$C55),BNA_Variations_prix!$E$1:$AJ$200,MATCH(AE$41,BNA_Variations_prix!$E$4:$CA$4,0),FALSE),2)&lt;0,_xlfn.CONCAT($B$5," ",TEXT(VLOOKUP(_xlfn.CONCAT($B55,$C55),BNA_Variations_prix!$E$1:$AJ$200,MATCH(AE$41,BNA_Variations_prix!$E$4:$CA$4,0),FALSE),"0%")),VLOOKUP(_xlfn.CONCAT($B55,$C55),BNA_Variations_prix!$E$1:$AJ$200,MATCH(AE$41,BNA_Variations_prix!$E$4:$CA$4,0),FALSE)))),VLOOKUP(_xlfn.CONCAT($B55,$C55),BNA_Variations_prix!$E$1:$AJ$200,MATCH(AE$41,BNA_Variations_prix!$E$4:$CA$4,0),FALSE))</f>
        <v>-</v>
      </c>
      <c r="AF55" s="17" t="str">
        <f ca="1">IF(ISNUMBER(VLOOKUP(_xlfn.CONCAT($B55,$C55),BNA_Variations_prix!$E$1:$AJ$200,MATCH(AF$41,BNA_Variations_prix!$E$4:$CA$4,0),FALSE)),IF(ROUND(VLOOKUP(_xlfn.CONCAT($B55,$C55),BNA_Variations_prix!$E$1:$AJ$200,MATCH(AF$41,BNA_Variations_prix!$E$4:$CA$4,0),FALSE),2)&gt;0,_xlfn.CONCAT($B$3," ",TEXT(VLOOKUP(_xlfn.CONCAT($B55,$C55),BNA_Variations_prix!$E$1:$AJ$200,MATCH(AF$41,BNA_Variations_prix!$E$4:$CA$4,0),FALSE),"0%")),IF(ROUND(VLOOKUP(_xlfn.CONCAT($B55,$C55),BNA_Variations_prix!$E$1:$AJ$200,MATCH(AF$41,BNA_Variations_prix!$E$4:$CA$4,0),FALSE),2)=0,_xlfn.CONCAT($B$4," ",TEXT(VLOOKUP(_xlfn.CONCAT($B55,$C55),BNA_Variations_prix!$E$1:$AJ$200,MATCH(AF$41,BNA_Variations_prix!$E$4:$CA$4,0),FALSE),"0%")),IF(ROUND(VLOOKUP(_xlfn.CONCAT($B55,$C55),BNA_Variations_prix!$E$1:$AJ$200,MATCH(AF$41,BNA_Variations_prix!$E$4:$CA$4,0),FALSE),2)&lt;0,_xlfn.CONCAT($B$5," ",TEXT(VLOOKUP(_xlfn.CONCAT($B55,$C55),BNA_Variations_prix!$E$1:$AJ$200,MATCH(AF$41,BNA_Variations_prix!$E$4:$CA$4,0),FALSE),"0%")),VLOOKUP(_xlfn.CONCAT($B55,$C55),BNA_Variations_prix!$E$1:$AJ$200,MATCH(AF$41,BNA_Variations_prix!$E$4:$CA$4,0),FALSE)))),VLOOKUP(_xlfn.CONCAT($B55,$C55),BNA_Variations_prix!$E$1:$AJ$200,MATCH(AF$41,BNA_Variations_prix!$E$4:$CA$4,0),FALSE))</f>
        <v>-</v>
      </c>
      <c r="AG55" s="17" t="str">
        <f ca="1">IF(ISNUMBER(VLOOKUP(_xlfn.CONCAT($B55,$C55),BNA_Variations_prix!$E$1:$AJ$200,MATCH(AG$41,BNA_Variations_prix!$E$4:$CA$4,0),FALSE)),IF(ROUND(VLOOKUP(_xlfn.CONCAT($B55,$C55),BNA_Variations_prix!$E$1:$AJ$200,MATCH(AG$41,BNA_Variations_prix!$E$4:$CA$4,0),FALSE),2)&gt;0,_xlfn.CONCAT($B$3," ",TEXT(VLOOKUP(_xlfn.CONCAT($B55,$C55),BNA_Variations_prix!$E$1:$AJ$200,MATCH(AG$41,BNA_Variations_prix!$E$4:$CA$4,0),FALSE),"0%")),IF(ROUND(VLOOKUP(_xlfn.CONCAT($B55,$C55),BNA_Variations_prix!$E$1:$AJ$200,MATCH(AG$41,BNA_Variations_prix!$E$4:$CA$4,0),FALSE),2)=0,_xlfn.CONCAT($B$4," ",TEXT(VLOOKUP(_xlfn.CONCAT($B55,$C55),BNA_Variations_prix!$E$1:$AJ$200,MATCH(AG$41,BNA_Variations_prix!$E$4:$CA$4,0),FALSE),"0%")),IF(ROUND(VLOOKUP(_xlfn.CONCAT($B55,$C55),BNA_Variations_prix!$E$1:$AJ$200,MATCH(AG$41,BNA_Variations_prix!$E$4:$CA$4,0),FALSE),2)&lt;0,_xlfn.CONCAT($B$5," ",TEXT(VLOOKUP(_xlfn.CONCAT($B55,$C55),BNA_Variations_prix!$E$1:$AJ$200,MATCH(AG$41,BNA_Variations_prix!$E$4:$CA$4,0),FALSE),"0%")),VLOOKUP(_xlfn.CONCAT($B55,$C55),BNA_Variations_prix!$E$1:$AJ$200,MATCH(AG$41,BNA_Variations_prix!$E$4:$CA$4,0),FALSE)))),VLOOKUP(_xlfn.CONCAT($B55,$C55),BNA_Variations_prix!$E$1:$AJ$200,MATCH(AG$41,BNA_Variations_prix!$E$4:$CA$4,0),FALSE))</f>
        <v>-</v>
      </c>
    </row>
    <row r="56" spans="2:33" x14ac:dyDescent="0.35">
      <c r="B56" t="s">
        <v>94</v>
      </c>
      <c r="C56" s="12">
        <f t="shared" si="3"/>
        <v>45139</v>
      </c>
      <c r="D56" t="s">
        <v>93</v>
      </c>
      <c r="E56" s="17" t="str">
        <f ca="1">IF(ISNUMBER(VLOOKUP(_xlfn.CONCAT($B56,$C56),BNA_Variations_prix!$E$1:$AJ$200,MATCH(E$41,BNA_Variations_prix!$E$4:$CA$4,0),FALSE)),IF(ROUND(VLOOKUP(_xlfn.CONCAT($B56,$C56),BNA_Variations_prix!$E$1:$AJ$200,MATCH(E$41,BNA_Variations_prix!$E$4:$CA$4,0),FALSE),2)&gt;0,_xlfn.CONCAT($B$3," ",TEXT(VLOOKUP(_xlfn.CONCAT($B56,$C56),BNA_Variations_prix!$E$1:$AJ$200,MATCH(E$41,BNA_Variations_prix!$E$4:$CA$4,0),FALSE),"0%")),IF(ROUND(VLOOKUP(_xlfn.CONCAT($B56,$C56),BNA_Variations_prix!$E$1:$AJ$200,MATCH(E$41,BNA_Variations_prix!$E$4:$CA$4,0),FALSE),2)=0,_xlfn.CONCAT($B$4," ",TEXT(VLOOKUP(_xlfn.CONCAT($B56,$C56),BNA_Variations_prix!$E$1:$AJ$200,MATCH(E$41,BNA_Variations_prix!$E$4:$CA$4,0),FALSE),"0%")),IF(ROUND(VLOOKUP(_xlfn.CONCAT($B56,$C56),BNA_Variations_prix!$E$1:$AJ$200,MATCH(E$41,BNA_Variations_prix!$E$4:$CA$4,0),FALSE),2)&lt;0,_xlfn.CONCAT($B$5," ",TEXT(VLOOKUP(_xlfn.CONCAT($B56,$C56),BNA_Variations_prix!$E$1:$AJ$200,MATCH(E$41,BNA_Variations_prix!$E$4:$CA$4,0),FALSE),"0%")),VLOOKUP(_xlfn.CONCAT($B56,$C56),BNA_Variations_prix!$E$1:$AJ$200,MATCH(E$41,BNA_Variations_prix!$E$4:$CA$4,0),FALSE)))),VLOOKUP(_xlfn.CONCAT($B56,$C56),BNA_Variations_prix!$E$1:$AJ$200,MATCH(E$41,BNA_Variations_prix!$E$4:$CA$4,0),FALSE))</f>
        <v>-</v>
      </c>
      <c r="F56" s="17" t="str">
        <f ca="1">IF(ISNUMBER(VLOOKUP(_xlfn.CONCAT($B56,$C56),BNA_Variations_prix!$E$1:$AJ$200,MATCH(F$41,BNA_Variations_prix!$E$4:$CA$4,0),FALSE)),IF(ROUND(VLOOKUP(_xlfn.CONCAT($B56,$C56),BNA_Variations_prix!$E$1:$AJ$200,MATCH(F$41,BNA_Variations_prix!$E$4:$CA$4,0),FALSE),2)&gt;0,_xlfn.CONCAT($B$3," ",TEXT(VLOOKUP(_xlfn.CONCAT($B56,$C56),BNA_Variations_prix!$E$1:$AJ$200,MATCH(F$41,BNA_Variations_prix!$E$4:$CA$4,0),FALSE),"0%")),IF(ROUND(VLOOKUP(_xlfn.CONCAT($B56,$C56),BNA_Variations_prix!$E$1:$AJ$200,MATCH(F$41,BNA_Variations_prix!$E$4:$CA$4,0),FALSE),2)=0,_xlfn.CONCAT($B$4," ",TEXT(VLOOKUP(_xlfn.CONCAT($B56,$C56),BNA_Variations_prix!$E$1:$AJ$200,MATCH(F$41,BNA_Variations_prix!$E$4:$CA$4,0),FALSE),"0%")),IF(ROUND(VLOOKUP(_xlfn.CONCAT($B56,$C56),BNA_Variations_prix!$E$1:$AJ$200,MATCH(F$41,BNA_Variations_prix!$E$4:$CA$4,0),FALSE),2)&lt;0,_xlfn.CONCAT($B$5," ",TEXT(VLOOKUP(_xlfn.CONCAT($B56,$C56),BNA_Variations_prix!$E$1:$AJ$200,MATCH(F$41,BNA_Variations_prix!$E$4:$CA$4,0),FALSE),"0%")),VLOOKUP(_xlfn.CONCAT($B56,$C56),BNA_Variations_prix!$E$1:$AJ$200,MATCH(F$41,BNA_Variations_prix!$E$4:$CA$4,0),FALSE)))),VLOOKUP(_xlfn.CONCAT($B56,$C56),BNA_Variations_prix!$E$1:$AJ$200,MATCH(F$41,BNA_Variations_prix!$E$4:$CA$4,0),FALSE))</f>
        <v>-</v>
      </c>
      <c r="G56" s="17" t="str">
        <f ca="1">IF(ISNUMBER(VLOOKUP(_xlfn.CONCAT($B56,$C56),BNA_Variations_prix!$E$1:$AJ$200,MATCH(G$41,BNA_Variations_prix!$E$4:$CA$4,0),FALSE)),IF(ROUND(VLOOKUP(_xlfn.CONCAT($B56,$C56),BNA_Variations_prix!$E$1:$AJ$200,MATCH(G$41,BNA_Variations_prix!$E$4:$CA$4,0),FALSE),2)&gt;0,_xlfn.CONCAT($B$3," ",TEXT(VLOOKUP(_xlfn.CONCAT($B56,$C56),BNA_Variations_prix!$E$1:$AJ$200,MATCH(G$41,BNA_Variations_prix!$E$4:$CA$4,0),FALSE),"0%")),IF(ROUND(VLOOKUP(_xlfn.CONCAT($B56,$C56),BNA_Variations_prix!$E$1:$AJ$200,MATCH(G$41,BNA_Variations_prix!$E$4:$CA$4,0),FALSE),2)=0,_xlfn.CONCAT($B$4," ",TEXT(VLOOKUP(_xlfn.CONCAT($B56,$C56),BNA_Variations_prix!$E$1:$AJ$200,MATCH(G$41,BNA_Variations_prix!$E$4:$CA$4,0),FALSE),"0%")),IF(ROUND(VLOOKUP(_xlfn.CONCAT($B56,$C56),BNA_Variations_prix!$E$1:$AJ$200,MATCH(G$41,BNA_Variations_prix!$E$4:$CA$4,0),FALSE),2)&lt;0,_xlfn.CONCAT($B$5," ",TEXT(VLOOKUP(_xlfn.CONCAT($B56,$C56),BNA_Variations_prix!$E$1:$AJ$200,MATCH(G$41,BNA_Variations_prix!$E$4:$CA$4,0),FALSE),"0%")),VLOOKUP(_xlfn.CONCAT($B56,$C56),BNA_Variations_prix!$E$1:$AJ$200,MATCH(G$41,BNA_Variations_prix!$E$4:$CA$4,0),FALSE)))),VLOOKUP(_xlfn.CONCAT($B56,$C56),BNA_Variations_prix!$E$1:$AJ$200,MATCH(G$41,BNA_Variations_prix!$E$4:$CA$4,0),FALSE))</f>
        <v>-</v>
      </c>
      <c r="H56" s="17" t="str">
        <f ca="1">IF(ISNUMBER(VLOOKUP(_xlfn.CONCAT($B56,$C56),BNA_Variations_prix!$E$1:$AJ$200,MATCH(H$41,BNA_Variations_prix!$E$4:$CA$4,0),FALSE)),IF(ROUND(VLOOKUP(_xlfn.CONCAT($B56,$C56),BNA_Variations_prix!$E$1:$AJ$200,MATCH(H$41,BNA_Variations_prix!$E$4:$CA$4,0),FALSE),2)&gt;0,_xlfn.CONCAT($B$3," ",TEXT(VLOOKUP(_xlfn.CONCAT($B56,$C56),BNA_Variations_prix!$E$1:$AJ$200,MATCH(H$41,BNA_Variations_prix!$E$4:$CA$4,0),FALSE),"0%")),IF(ROUND(VLOOKUP(_xlfn.CONCAT($B56,$C56),BNA_Variations_prix!$E$1:$AJ$200,MATCH(H$41,BNA_Variations_prix!$E$4:$CA$4,0),FALSE),2)=0,_xlfn.CONCAT($B$4," ",TEXT(VLOOKUP(_xlfn.CONCAT($B56,$C56),BNA_Variations_prix!$E$1:$AJ$200,MATCH(H$41,BNA_Variations_prix!$E$4:$CA$4,0),FALSE),"0%")),IF(ROUND(VLOOKUP(_xlfn.CONCAT($B56,$C56),BNA_Variations_prix!$E$1:$AJ$200,MATCH(H$41,BNA_Variations_prix!$E$4:$CA$4,0),FALSE),2)&lt;0,_xlfn.CONCAT($B$5," ",TEXT(VLOOKUP(_xlfn.CONCAT($B56,$C56),BNA_Variations_prix!$E$1:$AJ$200,MATCH(H$41,BNA_Variations_prix!$E$4:$CA$4,0),FALSE),"0%")),VLOOKUP(_xlfn.CONCAT($B56,$C56),BNA_Variations_prix!$E$1:$AJ$200,MATCH(H$41,BNA_Variations_prix!$E$4:$CA$4,0),FALSE)))),VLOOKUP(_xlfn.CONCAT($B56,$C56),BNA_Variations_prix!$E$1:$AJ$200,MATCH(H$41,BNA_Variations_prix!$E$4:$CA$4,0),FALSE))</f>
        <v>-</v>
      </c>
      <c r="I56" s="17" t="str">
        <f ca="1">IF(ISNUMBER(VLOOKUP(_xlfn.CONCAT($B56,$C56),BNA_Variations_prix!$E$1:$AJ$200,MATCH(I$41,BNA_Variations_prix!$E$4:$CA$4,0),FALSE)),IF(ROUND(VLOOKUP(_xlfn.CONCAT($B56,$C56),BNA_Variations_prix!$E$1:$AJ$200,MATCH(I$41,BNA_Variations_prix!$E$4:$CA$4,0),FALSE),2)&gt;0,_xlfn.CONCAT($B$3," ",TEXT(VLOOKUP(_xlfn.CONCAT($B56,$C56),BNA_Variations_prix!$E$1:$AJ$200,MATCH(I$41,BNA_Variations_prix!$E$4:$CA$4,0),FALSE),"0%")),IF(ROUND(VLOOKUP(_xlfn.CONCAT($B56,$C56),BNA_Variations_prix!$E$1:$AJ$200,MATCH(I$41,BNA_Variations_prix!$E$4:$CA$4,0),FALSE),2)=0,_xlfn.CONCAT($B$4," ",TEXT(VLOOKUP(_xlfn.CONCAT($B56,$C56),BNA_Variations_prix!$E$1:$AJ$200,MATCH(I$41,BNA_Variations_prix!$E$4:$CA$4,0),FALSE),"0%")),IF(ROUND(VLOOKUP(_xlfn.CONCAT($B56,$C56),BNA_Variations_prix!$E$1:$AJ$200,MATCH(I$41,BNA_Variations_prix!$E$4:$CA$4,0),FALSE),2)&lt;0,_xlfn.CONCAT($B$5," ",TEXT(VLOOKUP(_xlfn.CONCAT($B56,$C56),BNA_Variations_prix!$E$1:$AJ$200,MATCH(I$41,BNA_Variations_prix!$E$4:$CA$4,0),FALSE),"0%")),VLOOKUP(_xlfn.CONCAT($B56,$C56),BNA_Variations_prix!$E$1:$AJ$200,MATCH(I$41,BNA_Variations_prix!$E$4:$CA$4,0),FALSE)))),VLOOKUP(_xlfn.CONCAT($B56,$C56),BNA_Variations_prix!$E$1:$AJ$200,MATCH(I$41,BNA_Variations_prix!$E$4:$CA$4,0),FALSE))</f>
        <v>-</v>
      </c>
      <c r="J56" s="17" t="str">
        <f ca="1">IF(ISNUMBER(VLOOKUP(_xlfn.CONCAT($B56,$C56),BNA_Variations_prix!$E$1:$AJ$200,MATCH(J$41,BNA_Variations_prix!$E$4:$CA$4,0),FALSE)),IF(ROUND(VLOOKUP(_xlfn.CONCAT($B56,$C56),BNA_Variations_prix!$E$1:$AJ$200,MATCH(J$41,BNA_Variations_prix!$E$4:$CA$4,0),FALSE),2)&gt;0,_xlfn.CONCAT($B$3," ",TEXT(VLOOKUP(_xlfn.CONCAT($B56,$C56),BNA_Variations_prix!$E$1:$AJ$200,MATCH(J$41,BNA_Variations_prix!$E$4:$CA$4,0),FALSE),"0%")),IF(ROUND(VLOOKUP(_xlfn.CONCAT($B56,$C56),BNA_Variations_prix!$E$1:$AJ$200,MATCH(J$41,BNA_Variations_prix!$E$4:$CA$4,0),FALSE),2)=0,_xlfn.CONCAT($B$4," ",TEXT(VLOOKUP(_xlfn.CONCAT($B56,$C56),BNA_Variations_prix!$E$1:$AJ$200,MATCH(J$41,BNA_Variations_prix!$E$4:$CA$4,0),FALSE),"0%")),IF(ROUND(VLOOKUP(_xlfn.CONCAT($B56,$C56),BNA_Variations_prix!$E$1:$AJ$200,MATCH(J$41,BNA_Variations_prix!$E$4:$CA$4,0),FALSE),2)&lt;0,_xlfn.CONCAT($B$5," ",TEXT(VLOOKUP(_xlfn.CONCAT($B56,$C56),BNA_Variations_prix!$E$1:$AJ$200,MATCH(J$41,BNA_Variations_prix!$E$4:$CA$4,0),FALSE),"0%")),VLOOKUP(_xlfn.CONCAT($B56,$C56),BNA_Variations_prix!$E$1:$AJ$200,MATCH(J$41,BNA_Variations_prix!$E$4:$CA$4,0),FALSE)))),VLOOKUP(_xlfn.CONCAT($B56,$C56),BNA_Variations_prix!$E$1:$AJ$200,MATCH(J$41,BNA_Variations_prix!$E$4:$CA$4,0),FALSE))</f>
        <v>-</v>
      </c>
      <c r="K56" s="17" t="str">
        <f ca="1">IF(ISNUMBER(VLOOKUP(_xlfn.CONCAT($B56,$C56),BNA_Variations_prix!$E$1:$AJ$200,MATCH(K$41,BNA_Variations_prix!$E$4:$CA$4,0),FALSE)),IF(ROUND(VLOOKUP(_xlfn.CONCAT($B56,$C56),BNA_Variations_prix!$E$1:$AJ$200,MATCH(K$41,BNA_Variations_prix!$E$4:$CA$4,0),FALSE),2)&gt;0,_xlfn.CONCAT($B$3," ",TEXT(VLOOKUP(_xlfn.CONCAT($B56,$C56),BNA_Variations_prix!$E$1:$AJ$200,MATCH(K$41,BNA_Variations_prix!$E$4:$CA$4,0),FALSE),"0%")),IF(ROUND(VLOOKUP(_xlfn.CONCAT($B56,$C56),BNA_Variations_prix!$E$1:$AJ$200,MATCH(K$41,BNA_Variations_prix!$E$4:$CA$4,0),FALSE),2)=0,_xlfn.CONCAT($B$4," ",TEXT(VLOOKUP(_xlfn.CONCAT($B56,$C56),BNA_Variations_prix!$E$1:$AJ$200,MATCH(K$41,BNA_Variations_prix!$E$4:$CA$4,0),FALSE),"0%")),IF(ROUND(VLOOKUP(_xlfn.CONCAT($B56,$C56),BNA_Variations_prix!$E$1:$AJ$200,MATCH(K$41,BNA_Variations_prix!$E$4:$CA$4,0),FALSE),2)&lt;0,_xlfn.CONCAT($B$5," ",TEXT(VLOOKUP(_xlfn.CONCAT($B56,$C56),BNA_Variations_prix!$E$1:$AJ$200,MATCH(K$41,BNA_Variations_prix!$E$4:$CA$4,0),FALSE),"0%")),VLOOKUP(_xlfn.CONCAT($B56,$C56),BNA_Variations_prix!$E$1:$AJ$200,MATCH(K$41,BNA_Variations_prix!$E$4:$CA$4,0),FALSE)))),VLOOKUP(_xlfn.CONCAT($B56,$C56),BNA_Variations_prix!$E$1:$AJ$200,MATCH(K$41,BNA_Variations_prix!$E$4:$CA$4,0),FALSE))</f>
        <v>-</v>
      </c>
      <c r="L56" s="17" t="str">
        <f ca="1">IF(ISNUMBER(VLOOKUP(_xlfn.CONCAT($B56,$C56),BNA_Variations_prix!$E$1:$AJ$200,MATCH(L$41,BNA_Variations_prix!$E$4:$CA$4,0),FALSE)),IF(ROUND(VLOOKUP(_xlfn.CONCAT($B56,$C56),BNA_Variations_prix!$E$1:$AJ$200,MATCH(L$41,BNA_Variations_prix!$E$4:$CA$4,0),FALSE),2)&gt;0,_xlfn.CONCAT($B$3," ",TEXT(VLOOKUP(_xlfn.CONCAT($B56,$C56),BNA_Variations_prix!$E$1:$AJ$200,MATCH(L$41,BNA_Variations_prix!$E$4:$CA$4,0),FALSE),"0%")),IF(ROUND(VLOOKUP(_xlfn.CONCAT($B56,$C56),BNA_Variations_prix!$E$1:$AJ$200,MATCH(L$41,BNA_Variations_prix!$E$4:$CA$4,0),FALSE),2)=0,_xlfn.CONCAT($B$4," ",TEXT(VLOOKUP(_xlfn.CONCAT($B56,$C56),BNA_Variations_prix!$E$1:$AJ$200,MATCH(L$41,BNA_Variations_prix!$E$4:$CA$4,0),FALSE),"0%")),IF(ROUND(VLOOKUP(_xlfn.CONCAT($B56,$C56),BNA_Variations_prix!$E$1:$AJ$200,MATCH(L$41,BNA_Variations_prix!$E$4:$CA$4,0),FALSE),2)&lt;0,_xlfn.CONCAT($B$5," ",TEXT(VLOOKUP(_xlfn.CONCAT($B56,$C56),BNA_Variations_prix!$E$1:$AJ$200,MATCH(L$41,BNA_Variations_prix!$E$4:$CA$4,0),FALSE),"0%")),VLOOKUP(_xlfn.CONCAT($B56,$C56),BNA_Variations_prix!$E$1:$AJ$200,MATCH(L$41,BNA_Variations_prix!$E$4:$CA$4,0),FALSE)))),VLOOKUP(_xlfn.CONCAT($B56,$C56),BNA_Variations_prix!$E$1:$AJ$200,MATCH(L$41,BNA_Variations_prix!$E$4:$CA$4,0),FALSE))</f>
        <v>-</v>
      </c>
      <c r="M56" s="17" t="str">
        <f ca="1">IF(ISNUMBER(VLOOKUP(_xlfn.CONCAT($B56,$C56),BNA_Variations_prix!$E$1:$AJ$200,MATCH(M$41,BNA_Variations_prix!$E$4:$CA$4,0),FALSE)),IF(ROUND(VLOOKUP(_xlfn.CONCAT($B56,$C56),BNA_Variations_prix!$E$1:$AJ$200,MATCH(M$41,BNA_Variations_prix!$E$4:$CA$4,0),FALSE),2)&gt;0,_xlfn.CONCAT($B$3," ",TEXT(VLOOKUP(_xlfn.CONCAT($B56,$C56),BNA_Variations_prix!$E$1:$AJ$200,MATCH(M$41,BNA_Variations_prix!$E$4:$CA$4,0),FALSE),"0%")),IF(ROUND(VLOOKUP(_xlfn.CONCAT($B56,$C56),BNA_Variations_prix!$E$1:$AJ$200,MATCH(M$41,BNA_Variations_prix!$E$4:$CA$4,0),FALSE),2)=0,_xlfn.CONCAT($B$4," ",TEXT(VLOOKUP(_xlfn.CONCAT($B56,$C56),BNA_Variations_prix!$E$1:$AJ$200,MATCH(M$41,BNA_Variations_prix!$E$4:$CA$4,0),FALSE),"0%")),IF(ROUND(VLOOKUP(_xlfn.CONCAT($B56,$C56),BNA_Variations_prix!$E$1:$AJ$200,MATCH(M$41,BNA_Variations_prix!$E$4:$CA$4,0),FALSE),2)&lt;0,_xlfn.CONCAT($B$5," ",TEXT(VLOOKUP(_xlfn.CONCAT($B56,$C56),BNA_Variations_prix!$E$1:$AJ$200,MATCH(M$41,BNA_Variations_prix!$E$4:$CA$4,0),FALSE),"0%")),VLOOKUP(_xlfn.CONCAT($B56,$C56),BNA_Variations_prix!$E$1:$AJ$200,MATCH(M$41,BNA_Variations_prix!$E$4:$CA$4,0),FALSE)))),VLOOKUP(_xlfn.CONCAT($B56,$C56),BNA_Variations_prix!$E$1:$AJ$200,MATCH(M$41,BNA_Variations_prix!$E$4:$CA$4,0),FALSE))</f>
        <v>-</v>
      </c>
      <c r="N56" s="17" t="str">
        <f ca="1">IF(ISNUMBER(VLOOKUP(_xlfn.CONCAT($B56,$C56),BNA_Variations_prix!$E$1:$AJ$200,MATCH(N$41,BNA_Variations_prix!$E$4:$CA$4,0),FALSE)),IF(ROUND(VLOOKUP(_xlfn.CONCAT($B56,$C56),BNA_Variations_prix!$E$1:$AJ$200,MATCH(N$41,BNA_Variations_prix!$E$4:$CA$4,0),FALSE),2)&gt;0,_xlfn.CONCAT($B$3," ",TEXT(VLOOKUP(_xlfn.CONCAT($B56,$C56),BNA_Variations_prix!$E$1:$AJ$200,MATCH(N$41,BNA_Variations_prix!$E$4:$CA$4,0),FALSE),"0%")),IF(ROUND(VLOOKUP(_xlfn.CONCAT($B56,$C56),BNA_Variations_prix!$E$1:$AJ$200,MATCH(N$41,BNA_Variations_prix!$E$4:$CA$4,0),FALSE),2)=0,_xlfn.CONCAT($B$4," ",TEXT(VLOOKUP(_xlfn.CONCAT($B56,$C56),BNA_Variations_prix!$E$1:$AJ$200,MATCH(N$41,BNA_Variations_prix!$E$4:$CA$4,0),FALSE),"0%")),IF(ROUND(VLOOKUP(_xlfn.CONCAT($B56,$C56),BNA_Variations_prix!$E$1:$AJ$200,MATCH(N$41,BNA_Variations_prix!$E$4:$CA$4,0),FALSE),2)&lt;0,_xlfn.CONCAT($B$5," ",TEXT(VLOOKUP(_xlfn.CONCAT($B56,$C56),BNA_Variations_prix!$E$1:$AJ$200,MATCH(N$41,BNA_Variations_prix!$E$4:$CA$4,0),FALSE),"0%")),VLOOKUP(_xlfn.CONCAT($B56,$C56),BNA_Variations_prix!$E$1:$AJ$200,MATCH(N$41,BNA_Variations_prix!$E$4:$CA$4,0),FALSE)))),VLOOKUP(_xlfn.CONCAT($B56,$C56),BNA_Variations_prix!$E$1:$AJ$200,MATCH(N$41,BNA_Variations_prix!$E$4:$CA$4,0),FALSE))</f>
        <v>-</v>
      </c>
      <c r="O56" s="17" t="str">
        <f ca="1">IF(ISNUMBER(VLOOKUP(_xlfn.CONCAT($B56,$C56),BNA_Variations_prix!$E$1:$AJ$200,MATCH(O$41,BNA_Variations_prix!$E$4:$CA$4,0),FALSE)),IF(ROUND(VLOOKUP(_xlfn.CONCAT($B56,$C56),BNA_Variations_prix!$E$1:$AJ$200,MATCH(O$41,BNA_Variations_prix!$E$4:$CA$4,0),FALSE),2)&gt;0,_xlfn.CONCAT($B$3," ",TEXT(VLOOKUP(_xlfn.CONCAT($B56,$C56),BNA_Variations_prix!$E$1:$AJ$200,MATCH(O$41,BNA_Variations_prix!$E$4:$CA$4,0),FALSE),"0%")),IF(ROUND(VLOOKUP(_xlfn.CONCAT($B56,$C56),BNA_Variations_prix!$E$1:$AJ$200,MATCH(O$41,BNA_Variations_prix!$E$4:$CA$4,0),FALSE),2)=0,_xlfn.CONCAT($B$4," ",TEXT(VLOOKUP(_xlfn.CONCAT($B56,$C56),BNA_Variations_prix!$E$1:$AJ$200,MATCH(O$41,BNA_Variations_prix!$E$4:$CA$4,0),FALSE),"0%")),IF(ROUND(VLOOKUP(_xlfn.CONCAT($B56,$C56),BNA_Variations_prix!$E$1:$AJ$200,MATCH(O$41,BNA_Variations_prix!$E$4:$CA$4,0),FALSE),2)&lt;0,_xlfn.CONCAT($B$5," ",TEXT(VLOOKUP(_xlfn.CONCAT($B56,$C56),BNA_Variations_prix!$E$1:$AJ$200,MATCH(O$41,BNA_Variations_prix!$E$4:$CA$4,0),FALSE),"0%")),VLOOKUP(_xlfn.CONCAT($B56,$C56),BNA_Variations_prix!$E$1:$AJ$200,MATCH(O$41,BNA_Variations_prix!$E$4:$CA$4,0),FALSE)))),VLOOKUP(_xlfn.CONCAT($B56,$C56),BNA_Variations_prix!$E$1:$AJ$200,MATCH(O$41,BNA_Variations_prix!$E$4:$CA$4,0),FALSE))</f>
        <v>-</v>
      </c>
      <c r="P56" s="17" t="str">
        <f ca="1">IF(ISNUMBER(VLOOKUP(_xlfn.CONCAT($B56,$C56),BNA_Variations_prix!$E$1:$AJ$200,MATCH(P$41,BNA_Variations_prix!$E$4:$CA$4,0),FALSE)),IF(ROUND(VLOOKUP(_xlfn.CONCAT($B56,$C56),BNA_Variations_prix!$E$1:$AJ$200,MATCH(P$41,BNA_Variations_prix!$E$4:$CA$4,0),FALSE),2)&gt;0,_xlfn.CONCAT($B$3," ",TEXT(VLOOKUP(_xlfn.CONCAT($B56,$C56),BNA_Variations_prix!$E$1:$AJ$200,MATCH(P$41,BNA_Variations_prix!$E$4:$CA$4,0),FALSE),"0%")),IF(ROUND(VLOOKUP(_xlfn.CONCAT($B56,$C56),BNA_Variations_prix!$E$1:$AJ$200,MATCH(P$41,BNA_Variations_prix!$E$4:$CA$4,0),FALSE),2)=0,_xlfn.CONCAT($B$4," ",TEXT(VLOOKUP(_xlfn.CONCAT($B56,$C56),BNA_Variations_prix!$E$1:$AJ$200,MATCH(P$41,BNA_Variations_prix!$E$4:$CA$4,0),FALSE),"0%")),IF(ROUND(VLOOKUP(_xlfn.CONCAT($B56,$C56),BNA_Variations_prix!$E$1:$AJ$200,MATCH(P$41,BNA_Variations_prix!$E$4:$CA$4,0),FALSE),2)&lt;0,_xlfn.CONCAT($B$5," ",TEXT(VLOOKUP(_xlfn.CONCAT($B56,$C56),BNA_Variations_prix!$E$1:$AJ$200,MATCH(P$41,BNA_Variations_prix!$E$4:$CA$4,0),FALSE),"0%")),VLOOKUP(_xlfn.CONCAT($B56,$C56),BNA_Variations_prix!$E$1:$AJ$200,MATCH(P$41,BNA_Variations_prix!$E$4:$CA$4,0),FALSE)))),VLOOKUP(_xlfn.CONCAT($B56,$C56),BNA_Variations_prix!$E$1:$AJ$200,MATCH(P$41,BNA_Variations_prix!$E$4:$CA$4,0),FALSE))</f>
        <v>-</v>
      </c>
      <c r="Q56" s="17" t="str">
        <f ca="1">IF(ISNUMBER(VLOOKUP(_xlfn.CONCAT($B56,$C56),BNA_Variations_prix!$E$1:$AJ$200,MATCH(Q$41,BNA_Variations_prix!$E$4:$CA$4,0),FALSE)),IF(ROUND(VLOOKUP(_xlfn.CONCAT($B56,$C56),BNA_Variations_prix!$E$1:$AJ$200,MATCH(Q$41,BNA_Variations_prix!$E$4:$CA$4,0),FALSE),2)&gt;0,_xlfn.CONCAT($B$3," ",TEXT(VLOOKUP(_xlfn.CONCAT($B56,$C56),BNA_Variations_prix!$E$1:$AJ$200,MATCH(Q$41,BNA_Variations_prix!$E$4:$CA$4,0),FALSE),"0%")),IF(ROUND(VLOOKUP(_xlfn.CONCAT($B56,$C56),BNA_Variations_prix!$E$1:$AJ$200,MATCH(Q$41,BNA_Variations_prix!$E$4:$CA$4,0),FALSE),2)=0,_xlfn.CONCAT($B$4," ",TEXT(VLOOKUP(_xlfn.CONCAT($B56,$C56),BNA_Variations_prix!$E$1:$AJ$200,MATCH(Q$41,BNA_Variations_prix!$E$4:$CA$4,0),FALSE),"0%")),IF(ROUND(VLOOKUP(_xlfn.CONCAT($B56,$C56),BNA_Variations_prix!$E$1:$AJ$200,MATCH(Q$41,BNA_Variations_prix!$E$4:$CA$4,0),FALSE),2)&lt;0,_xlfn.CONCAT($B$5," ",TEXT(VLOOKUP(_xlfn.CONCAT($B56,$C56),BNA_Variations_prix!$E$1:$AJ$200,MATCH(Q$41,BNA_Variations_prix!$E$4:$CA$4,0),FALSE),"0%")),VLOOKUP(_xlfn.CONCAT($B56,$C56),BNA_Variations_prix!$E$1:$AJ$200,MATCH(Q$41,BNA_Variations_prix!$E$4:$CA$4,0),FALSE)))),VLOOKUP(_xlfn.CONCAT($B56,$C56),BNA_Variations_prix!$E$1:$AJ$200,MATCH(Q$41,BNA_Variations_prix!$E$4:$CA$4,0),FALSE))</f>
        <v>-</v>
      </c>
      <c r="R56" s="17" t="str">
        <f ca="1">IF(ISNUMBER(VLOOKUP(_xlfn.CONCAT($B56,$C56),BNA_Variations_prix!$E$1:$AJ$200,MATCH(R$41,BNA_Variations_prix!$E$4:$CA$4,0),FALSE)),IF(ROUND(VLOOKUP(_xlfn.CONCAT($B56,$C56),BNA_Variations_prix!$E$1:$AJ$200,MATCH(R$41,BNA_Variations_prix!$E$4:$CA$4,0),FALSE),2)&gt;0,_xlfn.CONCAT($B$3," ",TEXT(VLOOKUP(_xlfn.CONCAT($B56,$C56),BNA_Variations_prix!$E$1:$AJ$200,MATCH(R$41,BNA_Variations_prix!$E$4:$CA$4,0),FALSE),"0%")),IF(ROUND(VLOOKUP(_xlfn.CONCAT($B56,$C56),BNA_Variations_prix!$E$1:$AJ$200,MATCH(R$41,BNA_Variations_prix!$E$4:$CA$4,0),FALSE),2)=0,_xlfn.CONCAT($B$4," ",TEXT(VLOOKUP(_xlfn.CONCAT($B56,$C56),BNA_Variations_prix!$E$1:$AJ$200,MATCH(R$41,BNA_Variations_prix!$E$4:$CA$4,0),FALSE),"0%")),IF(ROUND(VLOOKUP(_xlfn.CONCAT($B56,$C56),BNA_Variations_prix!$E$1:$AJ$200,MATCH(R$41,BNA_Variations_prix!$E$4:$CA$4,0),FALSE),2)&lt;0,_xlfn.CONCAT($B$5," ",TEXT(VLOOKUP(_xlfn.CONCAT($B56,$C56),BNA_Variations_prix!$E$1:$AJ$200,MATCH(R$41,BNA_Variations_prix!$E$4:$CA$4,0),FALSE),"0%")),VLOOKUP(_xlfn.CONCAT($B56,$C56),BNA_Variations_prix!$E$1:$AJ$200,MATCH(R$41,BNA_Variations_prix!$E$4:$CA$4,0),FALSE)))),VLOOKUP(_xlfn.CONCAT($B56,$C56),BNA_Variations_prix!$E$1:$AJ$200,MATCH(R$41,BNA_Variations_prix!$E$4:$CA$4,0),FALSE))</f>
        <v>-</v>
      </c>
      <c r="S56" s="17" t="str">
        <f ca="1">IF(ISNUMBER(VLOOKUP(_xlfn.CONCAT($B56,$C56),BNA_Variations_prix!$E$1:$AJ$200,MATCH(S$41,BNA_Variations_prix!$E$4:$CA$4,0),FALSE)),IF(ROUND(VLOOKUP(_xlfn.CONCAT($B56,$C56),BNA_Variations_prix!$E$1:$AJ$200,MATCH(S$41,BNA_Variations_prix!$E$4:$CA$4,0),FALSE),2)&gt;0,_xlfn.CONCAT($B$3," ",TEXT(VLOOKUP(_xlfn.CONCAT($B56,$C56),BNA_Variations_prix!$E$1:$AJ$200,MATCH(S$41,BNA_Variations_prix!$E$4:$CA$4,0),FALSE),"0%")),IF(ROUND(VLOOKUP(_xlfn.CONCAT($B56,$C56),BNA_Variations_prix!$E$1:$AJ$200,MATCH(S$41,BNA_Variations_prix!$E$4:$CA$4,0),FALSE),2)=0,_xlfn.CONCAT($B$4," ",TEXT(VLOOKUP(_xlfn.CONCAT($B56,$C56),BNA_Variations_prix!$E$1:$AJ$200,MATCH(S$41,BNA_Variations_prix!$E$4:$CA$4,0),FALSE),"0%")),IF(ROUND(VLOOKUP(_xlfn.CONCAT($B56,$C56),BNA_Variations_prix!$E$1:$AJ$200,MATCH(S$41,BNA_Variations_prix!$E$4:$CA$4,0),FALSE),2)&lt;0,_xlfn.CONCAT($B$5," ",TEXT(VLOOKUP(_xlfn.CONCAT($B56,$C56),BNA_Variations_prix!$E$1:$AJ$200,MATCH(S$41,BNA_Variations_prix!$E$4:$CA$4,0),FALSE),"0%")),VLOOKUP(_xlfn.CONCAT($B56,$C56),BNA_Variations_prix!$E$1:$AJ$200,MATCH(S$41,BNA_Variations_prix!$E$4:$CA$4,0),FALSE)))),VLOOKUP(_xlfn.CONCAT($B56,$C56),BNA_Variations_prix!$E$1:$AJ$200,MATCH(S$41,BNA_Variations_prix!$E$4:$CA$4,0),FALSE))</f>
        <v>-</v>
      </c>
      <c r="T56" s="17" t="str">
        <f ca="1">IF(ISNUMBER(VLOOKUP(_xlfn.CONCAT($B56,$C56),BNA_Variations_prix!$E$1:$AJ$200,MATCH(T$41,BNA_Variations_prix!$E$4:$CA$4,0),FALSE)),IF(ROUND(VLOOKUP(_xlfn.CONCAT($B56,$C56),BNA_Variations_prix!$E$1:$AJ$200,MATCH(T$41,BNA_Variations_prix!$E$4:$CA$4,0),FALSE),2)&gt;0,_xlfn.CONCAT($B$3," ",TEXT(VLOOKUP(_xlfn.CONCAT($B56,$C56),BNA_Variations_prix!$E$1:$AJ$200,MATCH(T$41,BNA_Variations_prix!$E$4:$CA$4,0),FALSE),"0%")),IF(ROUND(VLOOKUP(_xlfn.CONCAT($B56,$C56),BNA_Variations_prix!$E$1:$AJ$200,MATCH(T$41,BNA_Variations_prix!$E$4:$CA$4,0),FALSE),2)=0,_xlfn.CONCAT($B$4," ",TEXT(VLOOKUP(_xlfn.CONCAT($B56,$C56),BNA_Variations_prix!$E$1:$AJ$200,MATCH(T$41,BNA_Variations_prix!$E$4:$CA$4,0),FALSE),"0%")),IF(ROUND(VLOOKUP(_xlfn.CONCAT($B56,$C56),BNA_Variations_prix!$E$1:$AJ$200,MATCH(T$41,BNA_Variations_prix!$E$4:$CA$4,0),FALSE),2)&lt;0,_xlfn.CONCAT($B$5," ",TEXT(VLOOKUP(_xlfn.CONCAT($B56,$C56),BNA_Variations_prix!$E$1:$AJ$200,MATCH(T$41,BNA_Variations_prix!$E$4:$CA$4,0),FALSE),"0%")),VLOOKUP(_xlfn.CONCAT($B56,$C56),BNA_Variations_prix!$E$1:$AJ$200,MATCH(T$41,BNA_Variations_prix!$E$4:$CA$4,0),FALSE)))),VLOOKUP(_xlfn.CONCAT($B56,$C56),BNA_Variations_prix!$E$1:$AJ$200,MATCH(T$41,BNA_Variations_prix!$E$4:$CA$4,0),FALSE))</f>
        <v>-</v>
      </c>
      <c r="U56" s="17" t="str">
        <f ca="1">IF(ISNUMBER(VLOOKUP(_xlfn.CONCAT($B56,$C56),BNA_Variations_prix!$E$1:$AJ$200,MATCH(U$41,BNA_Variations_prix!$E$4:$CA$4,0),FALSE)),IF(ROUND(VLOOKUP(_xlfn.CONCAT($B56,$C56),BNA_Variations_prix!$E$1:$AJ$200,MATCH(U$41,BNA_Variations_prix!$E$4:$CA$4,0),FALSE),2)&gt;0,_xlfn.CONCAT($B$3," ",TEXT(VLOOKUP(_xlfn.CONCAT($B56,$C56),BNA_Variations_prix!$E$1:$AJ$200,MATCH(U$41,BNA_Variations_prix!$E$4:$CA$4,0),FALSE),"0%")),IF(ROUND(VLOOKUP(_xlfn.CONCAT($B56,$C56),BNA_Variations_prix!$E$1:$AJ$200,MATCH(U$41,BNA_Variations_prix!$E$4:$CA$4,0),FALSE),2)=0,_xlfn.CONCAT($B$4," ",TEXT(VLOOKUP(_xlfn.CONCAT($B56,$C56),BNA_Variations_prix!$E$1:$AJ$200,MATCH(U$41,BNA_Variations_prix!$E$4:$CA$4,0),FALSE),"0%")),IF(ROUND(VLOOKUP(_xlfn.CONCAT($B56,$C56),BNA_Variations_prix!$E$1:$AJ$200,MATCH(U$41,BNA_Variations_prix!$E$4:$CA$4,0),FALSE),2)&lt;0,_xlfn.CONCAT($B$5," ",TEXT(VLOOKUP(_xlfn.CONCAT($B56,$C56),BNA_Variations_prix!$E$1:$AJ$200,MATCH(U$41,BNA_Variations_prix!$E$4:$CA$4,0),FALSE),"0%")),VLOOKUP(_xlfn.CONCAT($B56,$C56),BNA_Variations_prix!$E$1:$AJ$200,MATCH(U$41,BNA_Variations_prix!$E$4:$CA$4,0),FALSE)))),VLOOKUP(_xlfn.CONCAT($B56,$C56),BNA_Variations_prix!$E$1:$AJ$200,MATCH(U$41,BNA_Variations_prix!$E$4:$CA$4,0),FALSE))</f>
        <v>-</v>
      </c>
      <c r="V56" s="17" t="str">
        <f ca="1">IF(ISNUMBER(VLOOKUP(_xlfn.CONCAT($B56,$C56),BNA_Variations_prix!$E$1:$AJ$200,MATCH(V$41,BNA_Variations_prix!$E$4:$CA$4,0),FALSE)),IF(ROUND(VLOOKUP(_xlfn.CONCAT($B56,$C56),BNA_Variations_prix!$E$1:$AJ$200,MATCH(V$41,BNA_Variations_prix!$E$4:$CA$4,0),FALSE),2)&gt;0,_xlfn.CONCAT($B$3," ",TEXT(VLOOKUP(_xlfn.CONCAT($B56,$C56),BNA_Variations_prix!$E$1:$AJ$200,MATCH(V$41,BNA_Variations_prix!$E$4:$CA$4,0),FALSE),"0%")),IF(ROUND(VLOOKUP(_xlfn.CONCAT($B56,$C56),BNA_Variations_prix!$E$1:$AJ$200,MATCH(V$41,BNA_Variations_prix!$E$4:$CA$4,0),FALSE),2)=0,_xlfn.CONCAT($B$4," ",TEXT(VLOOKUP(_xlfn.CONCAT($B56,$C56),BNA_Variations_prix!$E$1:$AJ$200,MATCH(V$41,BNA_Variations_prix!$E$4:$CA$4,0),FALSE),"0%")),IF(ROUND(VLOOKUP(_xlfn.CONCAT($B56,$C56),BNA_Variations_prix!$E$1:$AJ$200,MATCH(V$41,BNA_Variations_prix!$E$4:$CA$4,0),FALSE),2)&lt;0,_xlfn.CONCAT($B$5," ",TEXT(VLOOKUP(_xlfn.CONCAT($B56,$C56),BNA_Variations_prix!$E$1:$AJ$200,MATCH(V$41,BNA_Variations_prix!$E$4:$CA$4,0),FALSE),"0%")),VLOOKUP(_xlfn.CONCAT($B56,$C56),BNA_Variations_prix!$E$1:$AJ$200,MATCH(V$41,BNA_Variations_prix!$E$4:$CA$4,0),FALSE)))),VLOOKUP(_xlfn.CONCAT($B56,$C56),BNA_Variations_prix!$E$1:$AJ$200,MATCH(V$41,BNA_Variations_prix!$E$4:$CA$4,0),FALSE))</f>
        <v>-</v>
      </c>
      <c r="W56" s="17" t="str">
        <f ca="1">IF(ISNUMBER(VLOOKUP(_xlfn.CONCAT($B56,$C56),BNA_Variations_prix!$E$1:$AJ$200,MATCH(W$41,BNA_Variations_prix!$E$4:$CA$4,0),FALSE)),IF(ROUND(VLOOKUP(_xlfn.CONCAT($B56,$C56),BNA_Variations_prix!$E$1:$AJ$200,MATCH(W$41,BNA_Variations_prix!$E$4:$CA$4,0),FALSE),2)&gt;0,_xlfn.CONCAT($B$3," ",TEXT(VLOOKUP(_xlfn.CONCAT($B56,$C56),BNA_Variations_prix!$E$1:$AJ$200,MATCH(W$41,BNA_Variations_prix!$E$4:$CA$4,0),FALSE),"0%")),IF(ROUND(VLOOKUP(_xlfn.CONCAT($B56,$C56),BNA_Variations_prix!$E$1:$AJ$200,MATCH(W$41,BNA_Variations_prix!$E$4:$CA$4,0),FALSE),2)=0,_xlfn.CONCAT($B$4," ",TEXT(VLOOKUP(_xlfn.CONCAT($B56,$C56),BNA_Variations_prix!$E$1:$AJ$200,MATCH(W$41,BNA_Variations_prix!$E$4:$CA$4,0),FALSE),"0%")),IF(ROUND(VLOOKUP(_xlfn.CONCAT($B56,$C56),BNA_Variations_prix!$E$1:$AJ$200,MATCH(W$41,BNA_Variations_prix!$E$4:$CA$4,0),FALSE),2)&lt;0,_xlfn.CONCAT($B$5," ",TEXT(VLOOKUP(_xlfn.CONCAT($B56,$C56),BNA_Variations_prix!$E$1:$AJ$200,MATCH(W$41,BNA_Variations_prix!$E$4:$CA$4,0),FALSE),"0%")),VLOOKUP(_xlfn.CONCAT($B56,$C56),BNA_Variations_prix!$E$1:$AJ$200,MATCH(W$41,BNA_Variations_prix!$E$4:$CA$4,0),FALSE)))),VLOOKUP(_xlfn.CONCAT($B56,$C56),BNA_Variations_prix!$E$1:$AJ$200,MATCH(W$41,BNA_Variations_prix!$E$4:$CA$4,0),FALSE))</f>
        <v>-</v>
      </c>
      <c r="X56" s="17" t="str">
        <f ca="1">IF(ISNUMBER(VLOOKUP(_xlfn.CONCAT($B56,$C56),BNA_Variations_prix!$E$1:$AJ$200,MATCH(X$41,BNA_Variations_prix!$E$4:$CA$4,0),FALSE)),IF(ROUND(VLOOKUP(_xlfn.CONCAT($B56,$C56),BNA_Variations_prix!$E$1:$AJ$200,MATCH(X$41,BNA_Variations_prix!$E$4:$CA$4,0),FALSE),2)&gt;0,_xlfn.CONCAT($B$3," ",TEXT(VLOOKUP(_xlfn.CONCAT($B56,$C56),BNA_Variations_prix!$E$1:$AJ$200,MATCH(X$41,BNA_Variations_prix!$E$4:$CA$4,0),FALSE),"0%")),IF(ROUND(VLOOKUP(_xlfn.CONCAT($B56,$C56),BNA_Variations_prix!$E$1:$AJ$200,MATCH(X$41,BNA_Variations_prix!$E$4:$CA$4,0),FALSE),2)=0,_xlfn.CONCAT($B$4," ",TEXT(VLOOKUP(_xlfn.CONCAT($B56,$C56),BNA_Variations_prix!$E$1:$AJ$200,MATCH(X$41,BNA_Variations_prix!$E$4:$CA$4,0),FALSE),"0%")),IF(ROUND(VLOOKUP(_xlfn.CONCAT($B56,$C56),BNA_Variations_prix!$E$1:$AJ$200,MATCH(X$41,BNA_Variations_prix!$E$4:$CA$4,0),FALSE),2)&lt;0,_xlfn.CONCAT($B$5," ",TEXT(VLOOKUP(_xlfn.CONCAT($B56,$C56),BNA_Variations_prix!$E$1:$AJ$200,MATCH(X$41,BNA_Variations_prix!$E$4:$CA$4,0),FALSE),"0%")),VLOOKUP(_xlfn.CONCAT($B56,$C56),BNA_Variations_prix!$E$1:$AJ$200,MATCH(X$41,BNA_Variations_prix!$E$4:$CA$4,0),FALSE)))),VLOOKUP(_xlfn.CONCAT($B56,$C56),BNA_Variations_prix!$E$1:$AJ$200,MATCH(X$41,BNA_Variations_prix!$E$4:$CA$4,0),FALSE))</f>
        <v>-</v>
      </c>
      <c r="Y56" s="17" t="str">
        <f ca="1">IF(ISNUMBER(VLOOKUP(_xlfn.CONCAT($B56,$C56),BNA_Variations_prix!$E$1:$AJ$200,MATCH(Y$41,BNA_Variations_prix!$E$4:$CA$4,0),FALSE)),IF(ROUND(VLOOKUP(_xlfn.CONCAT($B56,$C56),BNA_Variations_prix!$E$1:$AJ$200,MATCH(Y$41,BNA_Variations_prix!$E$4:$CA$4,0),FALSE),2)&gt;0,_xlfn.CONCAT($B$3," ",TEXT(VLOOKUP(_xlfn.CONCAT($B56,$C56),BNA_Variations_prix!$E$1:$AJ$200,MATCH(Y$41,BNA_Variations_prix!$E$4:$CA$4,0),FALSE),"0%")),IF(ROUND(VLOOKUP(_xlfn.CONCAT($B56,$C56),BNA_Variations_prix!$E$1:$AJ$200,MATCH(Y$41,BNA_Variations_prix!$E$4:$CA$4,0),FALSE),2)=0,_xlfn.CONCAT($B$4," ",TEXT(VLOOKUP(_xlfn.CONCAT($B56,$C56),BNA_Variations_prix!$E$1:$AJ$200,MATCH(Y$41,BNA_Variations_prix!$E$4:$CA$4,0),FALSE),"0%")),IF(ROUND(VLOOKUP(_xlfn.CONCAT($B56,$C56),BNA_Variations_prix!$E$1:$AJ$200,MATCH(Y$41,BNA_Variations_prix!$E$4:$CA$4,0),FALSE),2)&lt;0,_xlfn.CONCAT($B$5," ",TEXT(VLOOKUP(_xlfn.CONCAT($B56,$C56),BNA_Variations_prix!$E$1:$AJ$200,MATCH(Y$41,BNA_Variations_prix!$E$4:$CA$4,0),FALSE),"0%")),VLOOKUP(_xlfn.CONCAT($B56,$C56),BNA_Variations_prix!$E$1:$AJ$200,MATCH(Y$41,BNA_Variations_prix!$E$4:$CA$4,0),FALSE)))),VLOOKUP(_xlfn.CONCAT($B56,$C56),BNA_Variations_prix!$E$1:$AJ$200,MATCH(Y$41,BNA_Variations_prix!$E$4:$CA$4,0),FALSE))</f>
        <v>-</v>
      </c>
      <c r="Z56" s="17" t="str">
        <f ca="1">IF(ISNUMBER(VLOOKUP(_xlfn.CONCAT($B56,$C56),BNA_Variations_prix!$E$1:$AJ$200,MATCH(Z$41,BNA_Variations_prix!$E$4:$CA$4,0),FALSE)),IF(ROUND(VLOOKUP(_xlfn.CONCAT($B56,$C56),BNA_Variations_prix!$E$1:$AJ$200,MATCH(Z$41,BNA_Variations_prix!$E$4:$CA$4,0),FALSE),2)&gt;0,_xlfn.CONCAT($B$3," ",TEXT(VLOOKUP(_xlfn.CONCAT($B56,$C56),BNA_Variations_prix!$E$1:$AJ$200,MATCH(Z$41,BNA_Variations_prix!$E$4:$CA$4,0),FALSE),"0%")),IF(ROUND(VLOOKUP(_xlfn.CONCAT($B56,$C56),BNA_Variations_prix!$E$1:$AJ$200,MATCH(Z$41,BNA_Variations_prix!$E$4:$CA$4,0),FALSE),2)=0,_xlfn.CONCAT($B$4," ",TEXT(VLOOKUP(_xlfn.CONCAT($B56,$C56),BNA_Variations_prix!$E$1:$AJ$200,MATCH(Z$41,BNA_Variations_prix!$E$4:$CA$4,0),FALSE),"0%")),IF(ROUND(VLOOKUP(_xlfn.CONCAT($B56,$C56),BNA_Variations_prix!$E$1:$AJ$200,MATCH(Z$41,BNA_Variations_prix!$E$4:$CA$4,0),FALSE),2)&lt;0,_xlfn.CONCAT($B$5," ",TEXT(VLOOKUP(_xlfn.CONCAT($B56,$C56),BNA_Variations_prix!$E$1:$AJ$200,MATCH(Z$41,BNA_Variations_prix!$E$4:$CA$4,0),FALSE),"0%")),VLOOKUP(_xlfn.CONCAT($B56,$C56),BNA_Variations_prix!$E$1:$AJ$200,MATCH(Z$41,BNA_Variations_prix!$E$4:$CA$4,0),FALSE)))),VLOOKUP(_xlfn.CONCAT($B56,$C56),BNA_Variations_prix!$E$1:$AJ$200,MATCH(Z$41,BNA_Variations_prix!$E$4:$CA$4,0),FALSE))</f>
        <v>-</v>
      </c>
      <c r="AA56" s="17" t="str">
        <f ca="1">IF(ISNUMBER(VLOOKUP(_xlfn.CONCAT($B56,$C56),BNA_Variations_prix!$E$1:$AJ$200,MATCH(AA$41,BNA_Variations_prix!$E$4:$CA$4,0),FALSE)),IF(ROUND(VLOOKUP(_xlfn.CONCAT($B56,$C56),BNA_Variations_prix!$E$1:$AJ$200,MATCH(AA$41,BNA_Variations_prix!$E$4:$CA$4,0),FALSE),2)&gt;0,_xlfn.CONCAT($B$3," ",TEXT(VLOOKUP(_xlfn.CONCAT($B56,$C56),BNA_Variations_prix!$E$1:$AJ$200,MATCH(AA$41,BNA_Variations_prix!$E$4:$CA$4,0),FALSE),"0%")),IF(ROUND(VLOOKUP(_xlfn.CONCAT($B56,$C56),BNA_Variations_prix!$E$1:$AJ$200,MATCH(AA$41,BNA_Variations_prix!$E$4:$CA$4,0),FALSE),2)=0,_xlfn.CONCAT($B$4," ",TEXT(VLOOKUP(_xlfn.CONCAT($B56,$C56),BNA_Variations_prix!$E$1:$AJ$200,MATCH(AA$41,BNA_Variations_prix!$E$4:$CA$4,0),FALSE),"0%")),IF(ROUND(VLOOKUP(_xlfn.CONCAT($B56,$C56),BNA_Variations_prix!$E$1:$AJ$200,MATCH(AA$41,BNA_Variations_prix!$E$4:$CA$4,0),FALSE),2)&lt;0,_xlfn.CONCAT($B$5," ",TEXT(VLOOKUP(_xlfn.CONCAT($B56,$C56),BNA_Variations_prix!$E$1:$AJ$200,MATCH(AA$41,BNA_Variations_prix!$E$4:$CA$4,0),FALSE),"0%")),VLOOKUP(_xlfn.CONCAT($B56,$C56),BNA_Variations_prix!$E$1:$AJ$200,MATCH(AA$41,BNA_Variations_prix!$E$4:$CA$4,0),FALSE)))),VLOOKUP(_xlfn.CONCAT($B56,$C56),BNA_Variations_prix!$E$1:$AJ$200,MATCH(AA$41,BNA_Variations_prix!$E$4:$CA$4,0),FALSE))</f>
        <v>-</v>
      </c>
      <c r="AB56" s="17" t="str">
        <f ca="1">IF(ISNUMBER(VLOOKUP(_xlfn.CONCAT($B56,$C56),BNA_Variations_prix!$E$1:$AJ$200,MATCH(AB$41,BNA_Variations_prix!$E$4:$CA$4,0),FALSE)),IF(ROUND(VLOOKUP(_xlfn.CONCAT($B56,$C56),BNA_Variations_prix!$E$1:$AJ$200,MATCH(AB$41,BNA_Variations_prix!$E$4:$CA$4,0),FALSE),2)&gt;0,_xlfn.CONCAT($B$3," ",TEXT(VLOOKUP(_xlfn.CONCAT($B56,$C56),BNA_Variations_prix!$E$1:$AJ$200,MATCH(AB$41,BNA_Variations_prix!$E$4:$CA$4,0),FALSE),"0%")),IF(ROUND(VLOOKUP(_xlfn.CONCAT($B56,$C56),BNA_Variations_prix!$E$1:$AJ$200,MATCH(AB$41,BNA_Variations_prix!$E$4:$CA$4,0),FALSE),2)=0,_xlfn.CONCAT($B$4," ",TEXT(VLOOKUP(_xlfn.CONCAT($B56,$C56),BNA_Variations_prix!$E$1:$AJ$200,MATCH(AB$41,BNA_Variations_prix!$E$4:$CA$4,0),FALSE),"0%")),IF(ROUND(VLOOKUP(_xlfn.CONCAT($B56,$C56),BNA_Variations_prix!$E$1:$AJ$200,MATCH(AB$41,BNA_Variations_prix!$E$4:$CA$4,0),FALSE),2)&lt;0,_xlfn.CONCAT($B$5," ",TEXT(VLOOKUP(_xlfn.CONCAT($B56,$C56),BNA_Variations_prix!$E$1:$AJ$200,MATCH(AB$41,BNA_Variations_prix!$E$4:$CA$4,0),FALSE),"0%")),VLOOKUP(_xlfn.CONCAT($B56,$C56),BNA_Variations_prix!$E$1:$AJ$200,MATCH(AB$41,BNA_Variations_prix!$E$4:$CA$4,0),FALSE)))),VLOOKUP(_xlfn.CONCAT($B56,$C56),BNA_Variations_prix!$E$1:$AJ$200,MATCH(AB$41,BNA_Variations_prix!$E$4:$CA$4,0),FALSE))</f>
        <v>-</v>
      </c>
      <c r="AC56" s="17" t="str">
        <f ca="1">IF(ISNUMBER(VLOOKUP(_xlfn.CONCAT($B56,$C56),BNA_Variations_prix!$E$1:$AJ$200,MATCH(AC$41,BNA_Variations_prix!$E$4:$CA$4,0),FALSE)),IF(ROUND(VLOOKUP(_xlfn.CONCAT($B56,$C56),BNA_Variations_prix!$E$1:$AJ$200,MATCH(AC$41,BNA_Variations_prix!$E$4:$CA$4,0),FALSE),2)&gt;0,_xlfn.CONCAT($B$3," ",TEXT(VLOOKUP(_xlfn.CONCAT($B56,$C56),BNA_Variations_prix!$E$1:$AJ$200,MATCH(AC$41,BNA_Variations_prix!$E$4:$CA$4,0),FALSE),"0%")),IF(ROUND(VLOOKUP(_xlfn.CONCAT($B56,$C56),BNA_Variations_prix!$E$1:$AJ$200,MATCH(AC$41,BNA_Variations_prix!$E$4:$CA$4,0),FALSE),2)=0,_xlfn.CONCAT($B$4," ",TEXT(VLOOKUP(_xlfn.CONCAT($B56,$C56),BNA_Variations_prix!$E$1:$AJ$200,MATCH(AC$41,BNA_Variations_prix!$E$4:$CA$4,0),FALSE),"0%")),IF(ROUND(VLOOKUP(_xlfn.CONCAT($B56,$C56),BNA_Variations_prix!$E$1:$AJ$200,MATCH(AC$41,BNA_Variations_prix!$E$4:$CA$4,0),FALSE),2)&lt;0,_xlfn.CONCAT($B$5," ",TEXT(VLOOKUP(_xlfn.CONCAT($B56,$C56),BNA_Variations_prix!$E$1:$AJ$200,MATCH(AC$41,BNA_Variations_prix!$E$4:$CA$4,0),FALSE),"0%")),VLOOKUP(_xlfn.CONCAT($B56,$C56),BNA_Variations_prix!$E$1:$AJ$200,MATCH(AC$41,BNA_Variations_prix!$E$4:$CA$4,0),FALSE)))),VLOOKUP(_xlfn.CONCAT($B56,$C56),BNA_Variations_prix!$E$1:$AJ$200,MATCH(AC$41,BNA_Variations_prix!$E$4:$CA$4,0),FALSE))</f>
        <v>-</v>
      </c>
      <c r="AD56" s="17" t="str">
        <f ca="1">IF(ISNUMBER(VLOOKUP(_xlfn.CONCAT($B56,$C56),BNA_Variations_prix!$E$1:$AJ$200,MATCH(AD$41,BNA_Variations_prix!$E$4:$CA$4,0),FALSE)),IF(ROUND(VLOOKUP(_xlfn.CONCAT($B56,$C56),BNA_Variations_prix!$E$1:$AJ$200,MATCH(AD$41,BNA_Variations_prix!$E$4:$CA$4,0),FALSE),2)&gt;0,_xlfn.CONCAT($B$3," ",TEXT(VLOOKUP(_xlfn.CONCAT($B56,$C56),BNA_Variations_prix!$E$1:$AJ$200,MATCH(AD$41,BNA_Variations_prix!$E$4:$CA$4,0),FALSE),"0%")),IF(ROUND(VLOOKUP(_xlfn.CONCAT($B56,$C56),BNA_Variations_prix!$E$1:$AJ$200,MATCH(AD$41,BNA_Variations_prix!$E$4:$CA$4,0),FALSE),2)=0,_xlfn.CONCAT($B$4," ",TEXT(VLOOKUP(_xlfn.CONCAT($B56,$C56),BNA_Variations_prix!$E$1:$AJ$200,MATCH(AD$41,BNA_Variations_prix!$E$4:$CA$4,0),FALSE),"0%")),IF(ROUND(VLOOKUP(_xlfn.CONCAT($B56,$C56),BNA_Variations_prix!$E$1:$AJ$200,MATCH(AD$41,BNA_Variations_prix!$E$4:$CA$4,0),FALSE),2)&lt;0,_xlfn.CONCAT($B$5," ",TEXT(VLOOKUP(_xlfn.CONCAT($B56,$C56),BNA_Variations_prix!$E$1:$AJ$200,MATCH(AD$41,BNA_Variations_prix!$E$4:$CA$4,0),FALSE),"0%")),VLOOKUP(_xlfn.CONCAT($B56,$C56),BNA_Variations_prix!$E$1:$AJ$200,MATCH(AD$41,BNA_Variations_prix!$E$4:$CA$4,0),FALSE)))),VLOOKUP(_xlfn.CONCAT($B56,$C56),BNA_Variations_prix!$E$1:$AJ$200,MATCH(AD$41,BNA_Variations_prix!$E$4:$CA$4,0),FALSE))</f>
        <v>-</v>
      </c>
      <c r="AE56" s="17" t="str">
        <f ca="1">IF(ISNUMBER(VLOOKUP(_xlfn.CONCAT($B56,$C56),BNA_Variations_prix!$E$1:$AJ$200,MATCH(AE$41,BNA_Variations_prix!$E$4:$CA$4,0),FALSE)),IF(ROUND(VLOOKUP(_xlfn.CONCAT($B56,$C56),BNA_Variations_prix!$E$1:$AJ$200,MATCH(AE$41,BNA_Variations_prix!$E$4:$CA$4,0),FALSE),2)&gt;0,_xlfn.CONCAT($B$3," ",TEXT(VLOOKUP(_xlfn.CONCAT($B56,$C56),BNA_Variations_prix!$E$1:$AJ$200,MATCH(AE$41,BNA_Variations_prix!$E$4:$CA$4,0),FALSE),"0%")),IF(ROUND(VLOOKUP(_xlfn.CONCAT($B56,$C56),BNA_Variations_prix!$E$1:$AJ$200,MATCH(AE$41,BNA_Variations_prix!$E$4:$CA$4,0),FALSE),2)=0,_xlfn.CONCAT($B$4," ",TEXT(VLOOKUP(_xlfn.CONCAT($B56,$C56),BNA_Variations_prix!$E$1:$AJ$200,MATCH(AE$41,BNA_Variations_prix!$E$4:$CA$4,0),FALSE),"0%")),IF(ROUND(VLOOKUP(_xlfn.CONCAT($B56,$C56),BNA_Variations_prix!$E$1:$AJ$200,MATCH(AE$41,BNA_Variations_prix!$E$4:$CA$4,0),FALSE),2)&lt;0,_xlfn.CONCAT($B$5," ",TEXT(VLOOKUP(_xlfn.CONCAT($B56,$C56),BNA_Variations_prix!$E$1:$AJ$200,MATCH(AE$41,BNA_Variations_prix!$E$4:$CA$4,0),FALSE),"0%")),VLOOKUP(_xlfn.CONCAT($B56,$C56),BNA_Variations_prix!$E$1:$AJ$200,MATCH(AE$41,BNA_Variations_prix!$E$4:$CA$4,0),FALSE)))),VLOOKUP(_xlfn.CONCAT($B56,$C56),BNA_Variations_prix!$E$1:$AJ$200,MATCH(AE$41,BNA_Variations_prix!$E$4:$CA$4,0),FALSE))</f>
        <v>-</v>
      </c>
      <c r="AF56" s="17" t="str">
        <f ca="1">IF(ISNUMBER(VLOOKUP(_xlfn.CONCAT($B56,$C56),BNA_Variations_prix!$E$1:$AJ$200,MATCH(AF$41,BNA_Variations_prix!$E$4:$CA$4,0),FALSE)),IF(ROUND(VLOOKUP(_xlfn.CONCAT($B56,$C56),BNA_Variations_prix!$E$1:$AJ$200,MATCH(AF$41,BNA_Variations_prix!$E$4:$CA$4,0),FALSE),2)&gt;0,_xlfn.CONCAT($B$3," ",TEXT(VLOOKUP(_xlfn.CONCAT($B56,$C56),BNA_Variations_prix!$E$1:$AJ$200,MATCH(AF$41,BNA_Variations_prix!$E$4:$CA$4,0),FALSE),"0%")),IF(ROUND(VLOOKUP(_xlfn.CONCAT($B56,$C56),BNA_Variations_prix!$E$1:$AJ$200,MATCH(AF$41,BNA_Variations_prix!$E$4:$CA$4,0),FALSE),2)=0,_xlfn.CONCAT($B$4," ",TEXT(VLOOKUP(_xlfn.CONCAT($B56,$C56),BNA_Variations_prix!$E$1:$AJ$200,MATCH(AF$41,BNA_Variations_prix!$E$4:$CA$4,0),FALSE),"0%")),IF(ROUND(VLOOKUP(_xlfn.CONCAT($B56,$C56),BNA_Variations_prix!$E$1:$AJ$200,MATCH(AF$41,BNA_Variations_prix!$E$4:$CA$4,0),FALSE),2)&lt;0,_xlfn.CONCAT($B$5," ",TEXT(VLOOKUP(_xlfn.CONCAT($B56,$C56),BNA_Variations_prix!$E$1:$AJ$200,MATCH(AF$41,BNA_Variations_prix!$E$4:$CA$4,0),FALSE),"0%")),VLOOKUP(_xlfn.CONCAT($B56,$C56),BNA_Variations_prix!$E$1:$AJ$200,MATCH(AF$41,BNA_Variations_prix!$E$4:$CA$4,0),FALSE)))),VLOOKUP(_xlfn.CONCAT($B56,$C56),BNA_Variations_prix!$E$1:$AJ$200,MATCH(AF$41,BNA_Variations_prix!$E$4:$CA$4,0),FALSE))</f>
        <v>-</v>
      </c>
      <c r="AG56" s="17" t="str">
        <f ca="1">IF(ISNUMBER(VLOOKUP(_xlfn.CONCAT($B56,$C56),BNA_Variations_prix!$E$1:$AJ$200,MATCH(AG$41,BNA_Variations_prix!$E$4:$CA$4,0),FALSE)),IF(ROUND(VLOOKUP(_xlfn.CONCAT($B56,$C56),BNA_Variations_prix!$E$1:$AJ$200,MATCH(AG$41,BNA_Variations_prix!$E$4:$CA$4,0),FALSE),2)&gt;0,_xlfn.CONCAT($B$3," ",TEXT(VLOOKUP(_xlfn.CONCAT($B56,$C56),BNA_Variations_prix!$E$1:$AJ$200,MATCH(AG$41,BNA_Variations_prix!$E$4:$CA$4,0),FALSE),"0%")),IF(ROUND(VLOOKUP(_xlfn.CONCAT($B56,$C56),BNA_Variations_prix!$E$1:$AJ$200,MATCH(AG$41,BNA_Variations_prix!$E$4:$CA$4,0),FALSE),2)=0,_xlfn.CONCAT($B$4," ",TEXT(VLOOKUP(_xlfn.CONCAT($B56,$C56),BNA_Variations_prix!$E$1:$AJ$200,MATCH(AG$41,BNA_Variations_prix!$E$4:$CA$4,0),FALSE),"0%")),IF(ROUND(VLOOKUP(_xlfn.CONCAT($B56,$C56),BNA_Variations_prix!$E$1:$AJ$200,MATCH(AG$41,BNA_Variations_prix!$E$4:$CA$4,0),FALSE),2)&lt;0,_xlfn.CONCAT($B$5," ",TEXT(VLOOKUP(_xlfn.CONCAT($B56,$C56),BNA_Variations_prix!$E$1:$AJ$200,MATCH(AG$41,BNA_Variations_prix!$E$4:$CA$4,0),FALSE),"0%")),VLOOKUP(_xlfn.CONCAT($B56,$C56),BNA_Variations_prix!$E$1:$AJ$200,MATCH(AG$41,BNA_Variations_prix!$E$4:$CA$4,0),FALSE)))),VLOOKUP(_xlfn.CONCAT($B56,$C56),BNA_Variations_prix!$E$1:$AJ$200,MATCH(AG$41,BNA_Variations_prix!$E$4:$CA$4,0),FALSE))</f>
        <v>-</v>
      </c>
    </row>
    <row r="57" spans="2:33" x14ac:dyDescent="0.35">
      <c r="D57" t="s">
        <v>3194</v>
      </c>
    </row>
    <row r="58" spans="2:33" x14ac:dyDescent="0.35">
      <c r="B58" t="s">
        <v>97</v>
      </c>
      <c r="C58" s="12">
        <f>$B$2</f>
        <v>45139</v>
      </c>
      <c r="D58" t="s">
        <v>95</v>
      </c>
      <c r="E58" s="17" t="str">
        <f ca="1">IF(ISNUMBER(VLOOKUP(_xlfn.CONCAT($B58,$C58),BNA_Variations_prix!$E$1:$AJ$200,MATCH(E$41,BNA_Variations_prix!$E$4:$CA$4,0),FALSE)),IF(ROUND(VLOOKUP(_xlfn.CONCAT($B58,$C58),BNA_Variations_prix!$E$1:$AJ$200,MATCH(E$41,BNA_Variations_prix!$E$4:$CA$4,0),FALSE),2)&gt;0,_xlfn.CONCAT($B$3," ",TEXT(VLOOKUP(_xlfn.CONCAT($B58,$C58),BNA_Variations_prix!$E$1:$AJ$200,MATCH(E$41,BNA_Variations_prix!$E$4:$CA$4,0),FALSE),"0%")),IF(ROUND(VLOOKUP(_xlfn.CONCAT($B58,$C58),BNA_Variations_prix!$E$1:$AJ$200,MATCH(E$41,BNA_Variations_prix!$E$4:$CA$4,0),FALSE),2)=0,_xlfn.CONCAT($B$4," ",TEXT(VLOOKUP(_xlfn.CONCAT($B58,$C58),BNA_Variations_prix!$E$1:$AJ$200,MATCH(E$41,BNA_Variations_prix!$E$4:$CA$4,0),FALSE),"0%")),IF(ROUND(VLOOKUP(_xlfn.CONCAT($B58,$C58),BNA_Variations_prix!$E$1:$AJ$200,MATCH(E$41,BNA_Variations_prix!$E$4:$CA$4,0),FALSE),2)&lt;0,_xlfn.CONCAT($B$5," ",TEXT(VLOOKUP(_xlfn.CONCAT($B58,$C58),BNA_Variations_prix!$E$1:$AJ$200,MATCH(E$41,BNA_Variations_prix!$E$4:$CA$4,0),FALSE),"0%")),VLOOKUP(_xlfn.CONCAT($B58,$C58),BNA_Variations_prix!$E$1:$AJ$200,MATCH(E$41,BNA_Variations_prix!$E$4:$CA$4,0),FALSE)))),VLOOKUP(_xlfn.CONCAT($B58,$C58),BNA_Variations_prix!$E$1:$AJ$200,MATCH(E$41,BNA_Variations_prix!$E$4:$CA$4,0),FALSE))</f>
        <v>► 0%</v>
      </c>
      <c r="F58" s="17" t="str">
        <f ca="1">IF(ISNUMBER(VLOOKUP(_xlfn.CONCAT($B58,$C58),BNA_Variations_prix!$E$1:$AJ$200,MATCH(F$41,BNA_Variations_prix!$E$4:$CA$4,0),FALSE)),IF(ROUND(VLOOKUP(_xlfn.CONCAT($B58,$C58),BNA_Variations_prix!$E$1:$AJ$200,MATCH(F$41,BNA_Variations_prix!$E$4:$CA$4,0),FALSE),2)&gt;0,_xlfn.CONCAT($B$3," ",TEXT(VLOOKUP(_xlfn.CONCAT($B58,$C58),BNA_Variations_prix!$E$1:$AJ$200,MATCH(F$41,BNA_Variations_prix!$E$4:$CA$4,0),FALSE),"0%")),IF(ROUND(VLOOKUP(_xlfn.CONCAT($B58,$C58),BNA_Variations_prix!$E$1:$AJ$200,MATCH(F$41,BNA_Variations_prix!$E$4:$CA$4,0),FALSE),2)=0,_xlfn.CONCAT($B$4," ",TEXT(VLOOKUP(_xlfn.CONCAT($B58,$C58),BNA_Variations_prix!$E$1:$AJ$200,MATCH(F$41,BNA_Variations_prix!$E$4:$CA$4,0),FALSE),"0%")),IF(ROUND(VLOOKUP(_xlfn.CONCAT($B58,$C58),BNA_Variations_prix!$E$1:$AJ$200,MATCH(F$41,BNA_Variations_prix!$E$4:$CA$4,0),FALSE),2)&lt;0,_xlfn.CONCAT($B$5," ",TEXT(VLOOKUP(_xlfn.CONCAT($B58,$C58),BNA_Variations_prix!$E$1:$AJ$200,MATCH(F$41,BNA_Variations_prix!$E$4:$CA$4,0),FALSE),"0%")),VLOOKUP(_xlfn.CONCAT($B58,$C58),BNA_Variations_prix!$E$1:$AJ$200,MATCH(F$41,BNA_Variations_prix!$E$4:$CA$4,0),FALSE)))),VLOOKUP(_xlfn.CONCAT($B58,$C58),BNA_Variations_prix!$E$1:$AJ$200,MATCH(F$41,BNA_Variations_prix!$E$4:$CA$4,0),FALSE))</f>
        <v>► 0%</v>
      </c>
      <c r="G58" s="17" t="str">
        <f ca="1">IF(ISNUMBER(VLOOKUP(_xlfn.CONCAT($B58,$C58),BNA_Variations_prix!$E$1:$AJ$200,MATCH(G$41,BNA_Variations_prix!$E$4:$CA$4,0),FALSE)),IF(ROUND(VLOOKUP(_xlfn.CONCAT($B58,$C58),BNA_Variations_prix!$E$1:$AJ$200,MATCH(G$41,BNA_Variations_prix!$E$4:$CA$4,0),FALSE),2)&gt;0,_xlfn.CONCAT($B$3," ",TEXT(VLOOKUP(_xlfn.CONCAT($B58,$C58),BNA_Variations_prix!$E$1:$AJ$200,MATCH(G$41,BNA_Variations_prix!$E$4:$CA$4,0),FALSE),"0%")),IF(ROUND(VLOOKUP(_xlfn.CONCAT($B58,$C58),BNA_Variations_prix!$E$1:$AJ$200,MATCH(G$41,BNA_Variations_prix!$E$4:$CA$4,0),FALSE),2)=0,_xlfn.CONCAT($B$4," ",TEXT(VLOOKUP(_xlfn.CONCAT($B58,$C58),BNA_Variations_prix!$E$1:$AJ$200,MATCH(G$41,BNA_Variations_prix!$E$4:$CA$4,0),FALSE),"0%")),IF(ROUND(VLOOKUP(_xlfn.CONCAT($B58,$C58),BNA_Variations_prix!$E$1:$AJ$200,MATCH(G$41,BNA_Variations_prix!$E$4:$CA$4,0),FALSE),2)&lt;0,_xlfn.CONCAT($B$5," ",TEXT(VLOOKUP(_xlfn.CONCAT($B58,$C58),BNA_Variations_prix!$E$1:$AJ$200,MATCH(G$41,BNA_Variations_prix!$E$4:$CA$4,0),FALSE),"0%")),VLOOKUP(_xlfn.CONCAT($B58,$C58),BNA_Variations_prix!$E$1:$AJ$200,MATCH(G$41,BNA_Variations_prix!$E$4:$CA$4,0),FALSE)))),VLOOKUP(_xlfn.CONCAT($B58,$C58),BNA_Variations_prix!$E$1:$AJ$200,MATCH(G$41,BNA_Variations_prix!$E$4:$CA$4,0),FALSE))</f>
        <v>-</v>
      </c>
      <c r="H58" s="17" t="str">
        <f ca="1">IF(ISNUMBER(VLOOKUP(_xlfn.CONCAT($B58,$C58),BNA_Variations_prix!$E$1:$AJ$200,MATCH(H$41,BNA_Variations_prix!$E$4:$CA$4,0),FALSE)),IF(ROUND(VLOOKUP(_xlfn.CONCAT($B58,$C58),BNA_Variations_prix!$E$1:$AJ$200,MATCH(H$41,BNA_Variations_prix!$E$4:$CA$4,0),FALSE),2)&gt;0,_xlfn.CONCAT($B$3," ",TEXT(VLOOKUP(_xlfn.CONCAT($B58,$C58),BNA_Variations_prix!$E$1:$AJ$200,MATCH(H$41,BNA_Variations_prix!$E$4:$CA$4,0),FALSE),"0%")),IF(ROUND(VLOOKUP(_xlfn.CONCAT($B58,$C58),BNA_Variations_prix!$E$1:$AJ$200,MATCH(H$41,BNA_Variations_prix!$E$4:$CA$4,0),FALSE),2)=0,_xlfn.CONCAT($B$4," ",TEXT(VLOOKUP(_xlfn.CONCAT($B58,$C58),BNA_Variations_prix!$E$1:$AJ$200,MATCH(H$41,BNA_Variations_prix!$E$4:$CA$4,0),FALSE),"0%")),IF(ROUND(VLOOKUP(_xlfn.CONCAT($B58,$C58),BNA_Variations_prix!$E$1:$AJ$200,MATCH(H$41,BNA_Variations_prix!$E$4:$CA$4,0),FALSE),2)&lt;0,_xlfn.CONCAT($B$5," ",TEXT(VLOOKUP(_xlfn.CONCAT($B58,$C58),BNA_Variations_prix!$E$1:$AJ$200,MATCH(H$41,BNA_Variations_prix!$E$4:$CA$4,0),FALSE),"0%")),VLOOKUP(_xlfn.CONCAT($B58,$C58),BNA_Variations_prix!$E$1:$AJ$200,MATCH(H$41,BNA_Variations_prix!$E$4:$CA$4,0),FALSE)))),VLOOKUP(_xlfn.CONCAT($B58,$C58),BNA_Variations_prix!$E$1:$AJ$200,MATCH(H$41,BNA_Variations_prix!$E$4:$CA$4,0),FALSE))</f>
        <v>► 0%</v>
      </c>
      <c r="I58" s="17" t="str">
        <f ca="1">IF(ISNUMBER(VLOOKUP(_xlfn.CONCAT($B58,$C58),BNA_Variations_prix!$E$1:$AJ$200,MATCH(I$41,BNA_Variations_prix!$E$4:$CA$4,0),FALSE)),IF(ROUND(VLOOKUP(_xlfn.CONCAT($B58,$C58),BNA_Variations_prix!$E$1:$AJ$200,MATCH(I$41,BNA_Variations_prix!$E$4:$CA$4,0),FALSE),2)&gt;0,_xlfn.CONCAT($B$3," ",TEXT(VLOOKUP(_xlfn.CONCAT($B58,$C58),BNA_Variations_prix!$E$1:$AJ$200,MATCH(I$41,BNA_Variations_prix!$E$4:$CA$4,0),FALSE),"0%")),IF(ROUND(VLOOKUP(_xlfn.CONCAT($B58,$C58),BNA_Variations_prix!$E$1:$AJ$200,MATCH(I$41,BNA_Variations_prix!$E$4:$CA$4,0),FALSE),2)=0,_xlfn.CONCAT($B$4," ",TEXT(VLOOKUP(_xlfn.CONCAT($B58,$C58),BNA_Variations_prix!$E$1:$AJ$200,MATCH(I$41,BNA_Variations_prix!$E$4:$CA$4,0),FALSE),"0%")),IF(ROUND(VLOOKUP(_xlfn.CONCAT($B58,$C58),BNA_Variations_prix!$E$1:$AJ$200,MATCH(I$41,BNA_Variations_prix!$E$4:$CA$4,0),FALSE),2)&lt;0,_xlfn.CONCAT($B$5," ",TEXT(VLOOKUP(_xlfn.CONCAT($B58,$C58),BNA_Variations_prix!$E$1:$AJ$200,MATCH(I$41,BNA_Variations_prix!$E$4:$CA$4,0),FALSE),"0%")),VLOOKUP(_xlfn.CONCAT($B58,$C58),BNA_Variations_prix!$E$1:$AJ$200,MATCH(I$41,BNA_Variations_prix!$E$4:$CA$4,0),FALSE)))),VLOOKUP(_xlfn.CONCAT($B58,$C58),BNA_Variations_prix!$E$1:$AJ$200,MATCH(I$41,BNA_Variations_prix!$E$4:$CA$4,0),FALSE))</f>
        <v>► 0%</v>
      </c>
      <c r="J58" s="17" t="str">
        <f ca="1">IF(ISNUMBER(VLOOKUP(_xlfn.CONCAT($B58,$C58),BNA_Variations_prix!$E$1:$AJ$200,MATCH(J$41,BNA_Variations_prix!$E$4:$CA$4,0),FALSE)),IF(ROUND(VLOOKUP(_xlfn.CONCAT($B58,$C58),BNA_Variations_prix!$E$1:$AJ$200,MATCH(J$41,BNA_Variations_prix!$E$4:$CA$4,0),FALSE),2)&gt;0,_xlfn.CONCAT($B$3," ",TEXT(VLOOKUP(_xlfn.CONCAT($B58,$C58),BNA_Variations_prix!$E$1:$AJ$200,MATCH(J$41,BNA_Variations_prix!$E$4:$CA$4,0),FALSE),"0%")),IF(ROUND(VLOOKUP(_xlfn.CONCAT($B58,$C58),BNA_Variations_prix!$E$1:$AJ$200,MATCH(J$41,BNA_Variations_prix!$E$4:$CA$4,0),FALSE),2)=0,_xlfn.CONCAT($B$4," ",TEXT(VLOOKUP(_xlfn.CONCAT($B58,$C58),BNA_Variations_prix!$E$1:$AJ$200,MATCH(J$41,BNA_Variations_prix!$E$4:$CA$4,0),FALSE),"0%")),IF(ROUND(VLOOKUP(_xlfn.CONCAT($B58,$C58),BNA_Variations_prix!$E$1:$AJ$200,MATCH(J$41,BNA_Variations_prix!$E$4:$CA$4,0),FALSE),2)&lt;0,_xlfn.CONCAT($B$5," ",TEXT(VLOOKUP(_xlfn.CONCAT($B58,$C58),BNA_Variations_prix!$E$1:$AJ$200,MATCH(J$41,BNA_Variations_prix!$E$4:$CA$4,0),FALSE),"0%")),VLOOKUP(_xlfn.CONCAT($B58,$C58),BNA_Variations_prix!$E$1:$AJ$200,MATCH(J$41,BNA_Variations_prix!$E$4:$CA$4,0),FALSE)))),VLOOKUP(_xlfn.CONCAT($B58,$C58),BNA_Variations_prix!$E$1:$AJ$200,MATCH(J$41,BNA_Variations_prix!$E$4:$CA$4,0),FALSE))</f>
        <v>▼ -2%</v>
      </c>
      <c r="K58" s="17" t="str">
        <f ca="1">IF(ISNUMBER(VLOOKUP(_xlfn.CONCAT($B58,$C58),BNA_Variations_prix!$E$1:$AJ$200,MATCH(K$41,BNA_Variations_prix!$E$4:$CA$4,0),FALSE)),IF(ROUND(VLOOKUP(_xlfn.CONCAT($B58,$C58),BNA_Variations_prix!$E$1:$AJ$200,MATCH(K$41,BNA_Variations_prix!$E$4:$CA$4,0),FALSE),2)&gt;0,_xlfn.CONCAT($B$3," ",TEXT(VLOOKUP(_xlfn.CONCAT($B58,$C58),BNA_Variations_prix!$E$1:$AJ$200,MATCH(K$41,BNA_Variations_prix!$E$4:$CA$4,0),FALSE),"0%")),IF(ROUND(VLOOKUP(_xlfn.CONCAT($B58,$C58),BNA_Variations_prix!$E$1:$AJ$200,MATCH(K$41,BNA_Variations_prix!$E$4:$CA$4,0),FALSE),2)=0,_xlfn.CONCAT($B$4," ",TEXT(VLOOKUP(_xlfn.CONCAT($B58,$C58),BNA_Variations_prix!$E$1:$AJ$200,MATCH(K$41,BNA_Variations_prix!$E$4:$CA$4,0),FALSE),"0%")),IF(ROUND(VLOOKUP(_xlfn.CONCAT($B58,$C58),BNA_Variations_prix!$E$1:$AJ$200,MATCH(K$41,BNA_Variations_prix!$E$4:$CA$4,0),FALSE),2)&lt;0,_xlfn.CONCAT($B$5," ",TEXT(VLOOKUP(_xlfn.CONCAT($B58,$C58),BNA_Variations_prix!$E$1:$AJ$200,MATCH(K$41,BNA_Variations_prix!$E$4:$CA$4,0),FALSE),"0%")),VLOOKUP(_xlfn.CONCAT($B58,$C58),BNA_Variations_prix!$E$1:$AJ$200,MATCH(K$41,BNA_Variations_prix!$E$4:$CA$4,0),FALSE)))),VLOOKUP(_xlfn.CONCAT($B58,$C58),BNA_Variations_prix!$E$1:$AJ$200,MATCH(K$41,BNA_Variations_prix!$E$4:$CA$4,0),FALSE))</f>
        <v>► 0%</v>
      </c>
      <c r="L58" s="17" t="str">
        <f ca="1">IF(ISNUMBER(VLOOKUP(_xlfn.CONCAT($B58,$C58),BNA_Variations_prix!$E$1:$AJ$200,MATCH(L$41,BNA_Variations_prix!$E$4:$CA$4,0),FALSE)),IF(ROUND(VLOOKUP(_xlfn.CONCAT($B58,$C58),BNA_Variations_prix!$E$1:$AJ$200,MATCH(L$41,BNA_Variations_prix!$E$4:$CA$4,0),FALSE),2)&gt;0,_xlfn.CONCAT($B$3," ",TEXT(VLOOKUP(_xlfn.CONCAT($B58,$C58),BNA_Variations_prix!$E$1:$AJ$200,MATCH(L$41,BNA_Variations_prix!$E$4:$CA$4,0),FALSE),"0%")),IF(ROUND(VLOOKUP(_xlfn.CONCAT($B58,$C58),BNA_Variations_prix!$E$1:$AJ$200,MATCH(L$41,BNA_Variations_prix!$E$4:$CA$4,0),FALSE),2)=0,_xlfn.CONCAT($B$4," ",TEXT(VLOOKUP(_xlfn.CONCAT($B58,$C58),BNA_Variations_prix!$E$1:$AJ$200,MATCH(L$41,BNA_Variations_prix!$E$4:$CA$4,0),FALSE),"0%")),IF(ROUND(VLOOKUP(_xlfn.CONCAT($B58,$C58),BNA_Variations_prix!$E$1:$AJ$200,MATCH(L$41,BNA_Variations_prix!$E$4:$CA$4,0),FALSE),2)&lt;0,_xlfn.CONCAT($B$5," ",TEXT(VLOOKUP(_xlfn.CONCAT($B58,$C58),BNA_Variations_prix!$E$1:$AJ$200,MATCH(L$41,BNA_Variations_prix!$E$4:$CA$4,0),FALSE),"0%")),VLOOKUP(_xlfn.CONCAT($B58,$C58),BNA_Variations_prix!$E$1:$AJ$200,MATCH(L$41,BNA_Variations_prix!$E$4:$CA$4,0),FALSE)))),VLOOKUP(_xlfn.CONCAT($B58,$C58),BNA_Variations_prix!$E$1:$AJ$200,MATCH(L$41,BNA_Variations_prix!$E$4:$CA$4,0),FALSE))</f>
        <v>▲ 3%</v>
      </c>
      <c r="M58" s="17" t="str">
        <f ca="1">IF(ISNUMBER(VLOOKUP(_xlfn.CONCAT($B58,$C58),BNA_Variations_prix!$E$1:$AJ$200,MATCH(M$41,BNA_Variations_prix!$E$4:$CA$4,0),FALSE)),IF(ROUND(VLOOKUP(_xlfn.CONCAT($B58,$C58),BNA_Variations_prix!$E$1:$AJ$200,MATCH(M$41,BNA_Variations_prix!$E$4:$CA$4,0),FALSE),2)&gt;0,_xlfn.CONCAT($B$3," ",TEXT(VLOOKUP(_xlfn.CONCAT($B58,$C58),BNA_Variations_prix!$E$1:$AJ$200,MATCH(M$41,BNA_Variations_prix!$E$4:$CA$4,0),FALSE),"0%")),IF(ROUND(VLOOKUP(_xlfn.CONCAT($B58,$C58),BNA_Variations_prix!$E$1:$AJ$200,MATCH(M$41,BNA_Variations_prix!$E$4:$CA$4,0),FALSE),2)=0,_xlfn.CONCAT($B$4," ",TEXT(VLOOKUP(_xlfn.CONCAT($B58,$C58),BNA_Variations_prix!$E$1:$AJ$200,MATCH(M$41,BNA_Variations_prix!$E$4:$CA$4,0),FALSE),"0%")),IF(ROUND(VLOOKUP(_xlfn.CONCAT($B58,$C58),BNA_Variations_prix!$E$1:$AJ$200,MATCH(M$41,BNA_Variations_prix!$E$4:$CA$4,0),FALSE),2)&lt;0,_xlfn.CONCAT($B$5," ",TEXT(VLOOKUP(_xlfn.CONCAT($B58,$C58),BNA_Variations_prix!$E$1:$AJ$200,MATCH(M$41,BNA_Variations_prix!$E$4:$CA$4,0),FALSE),"0%")),VLOOKUP(_xlfn.CONCAT($B58,$C58),BNA_Variations_prix!$E$1:$AJ$200,MATCH(M$41,BNA_Variations_prix!$E$4:$CA$4,0),FALSE)))),VLOOKUP(_xlfn.CONCAT($B58,$C58),BNA_Variations_prix!$E$1:$AJ$200,MATCH(M$41,BNA_Variations_prix!$E$4:$CA$4,0),FALSE))</f>
        <v>▼ -5%</v>
      </c>
      <c r="N58" s="17" t="str">
        <f ca="1">IF(ISNUMBER(VLOOKUP(_xlfn.CONCAT($B58,$C58),BNA_Variations_prix!$E$1:$AJ$200,MATCH(N$41,BNA_Variations_prix!$E$4:$CA$4,0),FALSE)),IF(ROUND(VLOOKUP(_xlfn.CONCAT($B58,$C58),BNA_Variations_prix!$E$1:$AJ$200,MATCH(N$41,BNA_Variations_prix!$E$4:$CA$4,0),FALSE),2)&gt;0,_xlfn.CONCAT($B$3," ",TEXT(VLOOKUP(_xlfn.CONCAT($B58,$C58),BNA_Variations_prix!$E$1:$AJ$200,MATCH(N$41,BNA_Variations_prix!$E$4:$CA$4,0),FALSE),"0%")),IF(ROUND(VLOOKUP(_xlfn.CONCAT($B58,$C58),BNA_Variations_prix!$E$1:$AJ$200,MATCH(N$41,BNA_Variations_prix!$E$4:$CA$4,0),FALSE),2)=0,_xlfn.CONCAT($B$4," ",TEXT(VLOOKUP(_xlfn.CONCAT($B58,$C58),BNA_Variations_prix!$E$1:$AJ$200,MATCH(N$41,BNA_Variations_prix!$E$4:$CA$4,0),FALSE),"0%")),IF(ROUND(VLOOKUP(_xlfn.CONCAT($B58,$C58),BNA_Variations_prix!$E$1:$AJ$200,MATCH(N$41,BNA_Variations_prix!$E$4:$CA$4,0),FALSE),2)&lt;0,_xlfn.CONCAT($B$5," ",TEXT(VLOOKUP(_xlfn.CONCAT($B58,$C58),BNA_Variations_prix!$E$1:$AJ$200,MATCH(N$41,BNA_Variations_prix!$E$4:$CA$4,0),FALSE),"0%")),VLOOKUP(_xlfn.CONCAT($B58,$C58),BNA_Variations_prix!$E$1:$AJ$200,MATCH(N$41,BNA_Variations_prix!$E$4:$CA$4,0),FALSE)))),VLOOKUP(_xlfn.CONCAT($B58,$C58),BNA_Variations_prix!$E$1:$AJ$200,MATCH(N$41,BNA_Variations_prix!$E$4:$CA$4,0),FALSE))</f>
        <v>▲ 3%</v>
      </c>
      <c r="O58" s="17" t="str">
        <f ca="1">IF(ISNUMBER(VLOOKUP(_xlfn.CONCAT($B58,$C58),BNA_Variations_prix!$E$1:$AJ$200,MATCH(O$41,BNA_Variations_prix!$E$4:$CA$4,0),FALSE)),IF(ROUND(VLOOKUP(_xlfn.CONCAT($B58,$C58),BNA_Variations_prix!$E$1:$AJ$200,MATCH(O$41,BNA_Variations_prix!$E$4:$CA$4,0),FALSE),2)&gt;0,_xlfn.CONCAT($B$3," ",TEXT(VLOOKUP(_xlfn.CONCAT($B58,$C58),BNA_Variations_prix!$E$1:$AJ$200,MATCH(O$41,BNA_Variations_prix!$E$4:$CA$4,0),FALSE),"0%")),IF(ROUND(VLOOKUP(_xlfn.CONCAT($B58,$C58),BNA_Variations_prix!$E$1:$AJ$200,MATCH(O$41,BNA_Variations_prix!$E$4:$CA$4,0),FALSE),2)=0,_xlfn.CONCAT($B$4," ",TEXT(VLOOKUP(_xlfn.CONCAT($B58,$C58),BNA_Variations_prix!$E$1:$AJ$200,MATCH(O$41,BNA_Variations_prix!$E$4:$CA$4,0),FALSE),"0%")),IF(ROUND(VLOOKUP(_xlfn.CONCAT($B58,$C58),BNA_Variations_prix!$E$1:$AJ$200,MATCH(O$41,BNA_Variations_prix!$E$4:$CA$4,0),FALSE),2)&lt;0,_xlfn.CONCAT($B$5," ",TEXT(VLOOKUP(_xlfn.CONCAT($B58,$C58),BNA_Variations_prix!$E$1:$AJ$200,MATCH(O$41,BNA_Variations_prix!$E$4:$CA$4,0),FALSE),"0%")),VLOOKUP(_xlfn.CONCAT($B58,$C58),BNA_Variations_prix!$E$1:$AJ$200,MATCH(O$41,BNA_Variations_prix!$E$4:$CA$4,0),FALSE)))),VLOOKUP(_xlfn.CONCAT($B58,$C58),BNA_Variations_prix!$E$1:$AJ$200,MATCH(O$41,BNA_Variations_prix!$E$4:$CA$4,0),FALSE))</f>
        <v>► 0%</v>
      </c>
      <c r="P58" s="17" t="str">
        <f ca="1">IF(ISNUMBER(VLOOKUP(_xlfn.CONCAT($B58,$C58),BNA_Variations_prix!$E$1:$AJ$200,MATCH(P$41,BNA_Variations_prix!$E$4:$CA$4,0),FALSE)),IF(ROUND(VLOOKUP(_xlfn.CONCAT($B58,$C58),BNA_Variations_prix!$E$1:$AJ$200,MATCH(P$41,BNA_Variations_prix!$E$4:$CA$4,0),FALSE),2)&gt;0,_xlfn.CONCAT($B$3," ",TEXT(VLOOKUP(_xlfn.CONCAT($B58,$C58),BNA_Variations_prix!$E$1:$AJ$200,MATCH(P$41,BNA_Variations_prix!$E$4:$CA$4,0),FALSE),"0%")),IF(ROUND(VLOOKUP(_xlfn.CONCAT($B58,$C58),BNA_Variations_prix!$E$1:$AJ$200,MATCH(P$41,BNA_Variations_prix!$E$4:$CA$4,0),FALSE),2)=0,_xlfn.CONCAT($B$4," ",TEXT(VLOOKUP(_xlfn.CONCAT($B58,$C58),BNA_Variations_prix!$E$1:$AJ$200,MATCH(P$41,BNA_Variations_prix!$E$4:$CA$4,0),FALSE),"0%")),IF(ROUND(VLOOKUP(_xlfn.CONCAT($B58,$C58),BNA_Variations_prix!$E$1:$AJ$200,MATCH(P$41,BNA_Variations_prix!$E$4:$CA$4,0),FALSE),2)&lt;0,_xlfn.CONCAT($B$5," ",TEXT(VLOOKUP(_xlfn.CONCAT($B58,$C58),BNA_Variations_prix!$E$1:$AJ$200,MATCH(P$41,BNA_Variations_prix!$E$4:$CA$4,0),FALSE),"0%")),VLOOKUP(_xlfn.CONCAT($B58,$C58),BNA_Variations_prix!$E$1:$AJ$200,MATCH(P$41,BNA_Variations_prix!$E$4:$CA$4,0),FALSE)))),VLOOKUP(_xlfn.CONCAT($B58,$C58),BNA_Variations_prix!$E$1:$AJ$200,MATCH(P$41,BNA_Variations_prix!$E$4:$CA$4,0),FALSE))</f>
        <v>► 0%</v>
      </c>
      <c r="Q58" s="17" t="str">
        <f ca="1">IF(ISNUMBER(VLOOKUP(_xlfn.CONCAT($B58,$C58),BNA_Variations_prix!$E$1:$AJ$200,MATCH(Q$41,BNA_Variations_prix!$E$4:$CA$4,0),FALSE)),IF(ROUND(VLOOKUP(_xlfn.CONCAT($B58,$C58),BNA_Variations_prix!$E$1:$AJ$200,MATCH(Q$41,BNA_Variations_prix!$E$4:$CA$4,0),FALSE),2)&gt;0,_xlfn.CONCAT($B$3," ",TEXT(VLOOKUP(_xlfn.CONCAT($B58,$C58),BNA_Variations_prix!$E$1:$AJ$200,MATCH(Q$41,BNA_Variations_prix!$E$4:$CA$4,0),FALSE),"0%")),IF(ROUND(VLOOKUP(_xlfn.CONCAT($B58,$C58),BNA_Variations_prix!$E$1:$AJ$200,MATCH(Q$41,BNA_Variations_prix!$E$4:$CA$4,0),FALSE),2)=0,_xlfn.CONCAT($B$4," ",TEXT(VLOOKUP(_xlfn.CONCAT($B58,$C58),BNA_Variations_prix!$E$1:$AJ$200,MATCH(Q$41,BNA_Variations_prix!$E$4:$CA$4,0),FALSE),"0%")),IF(ROUND(VLOOKUP(_xlfn.CONCAT($B58,$C58),BNA_Variations_prix!$E$1:$AJ$200,MATCH(Q$41,BNA_Variations_prix!$E$4:$CA$4,0),FALSE),2)&lt;0,_xlfn.CONCAT($B$5," ",TEXT(VLOOKUP(_xlfn.CONCAT($B58,$C58),BNA_Variations_prix!$E$1:$AJ$200,MATCH(Q$41,BNA_Variations_prix!$E$4:$CA$4,0),FALSE),"0%")),VLOOKUP(_xlfn.CONCAT($B58,$C58),BNA_Variations_prix!$E$1:$AJ$200,MATCH(Q$41,BNA_Variations_prix!$E$4:$CA$4,0),FALSE)))),VLOOKUP(_xlfn.CONCAT($B58,$C58),BNA_Variations_prix!$E$1:$AJ$200,MATCH(Q$41,BNA_Variations_prix!$E$4:$CA$4,0),FALSE))</f>
        <v>► 0%</v>
      </c>
      <c r="R58" s="17" t="str">
        <f ca="1">IF(ISNUMBER(VLOOKUP(_xlfn.CONCAT($B58,$C58),BNA_Variations_prix!$E$1:$AJ$200,MATCH(R$41,BNA_Variations_prix!$E$4:$CA$4,0),FALSE)),IF(ROUND(VLOOKUP(_xlfn.CONCAT($B58,$C58),BNA_Variations_prix!$E$1:$AJ$200,MATCH(R$41,BNA_Variations_prix!$E$4:$CA$4,0),FALSE),2)&gt;0,_xlfn.CONCAT($B$3," ",TEXT(VLOOKUP(_xlfn.CONCAT($B58,$C58),BNA_Variations_prix!$E$1:$AJ$200,MATCH(R$41,BNA_Variations_prix!$E$4:$CA$4,0),FALSE),"0%")),IF(ROUND(VLOOKUP(_xlfn.CONCAT($B58,$C58),BNA_Variations_prix!$E$1:$AJ$200,MATCH(R$41,BNA_Variations_prix!$E$4:$CA$4,0),FALSE),2)=0,_xlfn.CONCAT($B$4," ",TEXT(VLOOKUP(_xlfn.CONCAT($B58,$C58),BNA_Variations_prix!$E$1:$AJ$200,MATCH(R$41,BNA_Variations_prix!$E$4:$CA$4,0),FALSE),"0%")),IF(ROUND(VLOOKUP(_xlfn.CONCAT($B58,$C58),BNA_Variations_prix!$E$1:$AJ$200,MATCH(R$41,BNA_Variations_prix!$E$4:$CA$4,0),FALSE),2)&lt;0,_xlfn.CONCAT($B$5," ",TEXT(VLOOKUP(_xlfn.CONCAT($B58,$C58),BNA_Variations_prix!$E$1:$AJ$200,MATCH(R$41,BNA_Variations_prix!$E$4:$CA$4,0),FALSE),"0%")),VLOOKUP(_xlfn.CONCAT($B58,$C58),BNA_Variations_prix!$E$1:$AJ$200,MATCH(R$41,BNA_Variations_prix!$E$4:$CA$4,0),FALSE)))),VLOOKUP(_xlfn.CONCAT($B58,$C58),BNA_Variations_prix!$E$1:$AJ$200,MATCH(R$41,BNA_Variations_prix!$E$4:$CA$4,0),FALSE))</f>
        <v>► 0%</v>
      </c>
      <c r="S58" s="17" t="str">
        <f ca="1">IF(ISNUMBER(VLOOKUP(_xlfn.CONCAT($B58,$C58),BNA_Variations_prix!$E$1:$AJ$200,MATCH(S$41,BNA_Variations_prix!$E$4:$CA$4,0),FALSE)),IF(ROUND(VLOOKUP(_xlfn.CONCAT($B58,$C58),BNA_Variations_prix!$E$1:$AJ$200,MATCH(S$41,BNA_Variations_prix!$E$4:$CA$4,0),FALSE),2)&gt;0,_xlfn.CONCAT($B$3," ",TEXT(VLOOKUP(_xlfn.CONCAT($B58,$C58),BNA_Variations_prix!$E$1:$AJ$200,MATCH(S$41,BNA_Variations_prix!$E$4:$CA$4,0),FALSE),"0%")),IF(ROUND(VLOOKUP(_xlfn.CONCAT($B58,$C58),BNA_Variations_prix!$E$1:$AJ$200,MATCH(S$41,BNA_Variations_prix!$E$4:$CA$4,0),FALSE),2)=0,_xlfn.CONCAT($B$4," ",TEXT(VLOOKUP(_xlfn.CONCAT($B58,$C58),BNA_Variations_prix!$E$1:$AJ$200,MATCH(S$41,BNA_Variations_prix!$E$4:$CA$4,0),FALSE),"0%")),IF(ROUND(VLOOKUP(_xlfn.CONCAT($B58,$C58),BNA_Variations_prix!$E$1:$AJ$200,MATCH(S$41,BNA_Variations_prix!$E$4:$CA$4,0),FALSE),2)&lt;0,_xlfn.CONCAT($B$5," ",TEXT(VLOOKUP(_xlfn.CONCAT($B58,$C58),BNA_Variations_prix!$E$1:$AJ$200,MATCH(S$41,BNA_Variations_prix!$E$4:$CA$4,0),FALSE),"0%")),VLOOKUP(_xlfn.CONCAT($B58,$C58),BNA_Variations_prix!$E$1:$AJ$200,MATCH(S$41,BNA_Variations_prix!$E$4:$CA$4,0),FALSE)))),VLOOKUP(_xlfn.CONCAT($B58,$C58),BNA_Variations_prix!$E$1:$AJ$200,MATCH(S$41,BNA_Variations_prix!$E$4:$CA$4,0),FALSE))</f>
        <v>► 0%</v>
      </c>
      <c r="T58" s="17" t="str">
        <f ca="1">IF(ISNUMBER(VLOOKUP(_xlfn.CONCAT($B58,$C58),BNA_Variations_prix!$E$1:$AJ$200,MATCH(T$41,BNA_Variations_prix!$E$4:$CA$4,0),FALSE)),IF(ROUND(VLOOKUP(_xlfn.CONCAT($B58,$C58),BNA_Variations_prix!$E$1:$AJ$200,MATCH(T$41,BNA_Variations_prix!$E$4:$CA$4,0),FALSE),2)&gt;0,_xlfn.CONCAT($B$3," ",TEXT(VLOOKUP(_xlfn.CONCAT($B58,$C58),BNA_Variations_prix!$E$1:$AJ$200,MATCH(T$41,BNA_Variations_prix!$E$4:$CA$4,0),FALSE),"0%")),IF(ROUND(VLOOKUP(_xlfn.CONCAT($B58,$C58),BNA_Variations_prix!$E$1:$AJ$200,MATCH(T$41,BNA_Variations_prix!$E$4:$CA$4,0),FALSE),2)=0,_xlfn.CONCAT($B$4," ",TEXT(VLOOKUP(_xlfn.CONCAT($B58,$C58),BNA_Variations_prix!$E$1:$AJ$200,MATCH(T$41,BNA_Variations_prix!$E$4:$CA$4,0),FALSE),"0%")),IF(ROUND(VLOOKUP(_xlfn.CONCAT($B58,$C58),BNA_Variations_prix!$E$1:$AJ$200,MATCH(T$41,BNA_Variations_prix!$E$4:$CA$4,0),FALSE),2)&lt;0,_xlfn.CONCAT($B$5," ",TEXT(VLOOKUP(_xlfn.CONCAT($B58,$C58),BNA_Variations_prix!$E$1:$AJ$200,MATCH(T$41,BNA_Variations_prix!$E$4:$CA$4,0),FALSE),"0%")),VLOOKUP(_xlfn.CONCAT($B58,$C58),BNA_Variations_prix!$E$1:$AJ$200,MATCH(T$41,BNA_Variations_prix!$E$4:$CA$4,0),FALSE)))),VLOOKUP(_xlfn.CONCAT($B58,$C58),BNA_Variations_prix!$E$1:$AJ$200,MATCH(T$41,BNA_Variations_prix!$E$4:$CA$4,0),FALSE))</f>
        <v>▼ -3%</v>
      </c>
      <c r="U58" s="17" t="str">
        <f ca="1">IF(ISNUMBER(VLOOKUP(_xlfn.CONCAT($B58,$C58),BNA_Variations_prix!$E$1:$AJ$200,MATCH(U$41,BNA_Variations_prix!$E$4:$CA$4,0),FALSE)),IF(ROUND(VLOOKUP(_xlfn.CONCAT($B58,$C58),BNA_Variations_prix!$E$1:$AJ$200,MATCH(U$41,BNA_Variations_prix!$E$4:$CA$4,0),FALSE),2)&gt;0,_xlfn.CONCAT($B$3," ",TEXT(VLOOKUP(_xlfn.CONCAT($B58,$C58),BNA_Variations_prix!$E$1:$AJ$200,MATCH(U$41,BNA_Variations_prix!$E$4:$CA$4,0),FALSE),"0%")),IF(ROUND(VLOOKUP(_xlfn.CONCAT($B58,$C58),BNA_Variations_prix!$E$1:$AJ$200,MATCH(U$41,BNA_Variations_prix!$E$4:$CA$4,0),FALSE),2)=0,_xlfn.CONCAT($B$4," ",TEXT(VLOOKUP(_xlfn.CONCAT($B58,$C58),BNA_Variations_prix!$E$1:$AJ$200,MATCH(U$41,BNA_Variations_prix!$E$4:$CA$4,0),FALSE),"0%")),IF(ROUND(VLOOKUP(_xlfn.CONCAT($B58,$C58),BNA_Variations_prix!$E$1:$AJ$200,MATCH(U$41,BNA_Variations_prix!$E$4:$CA$4,0),FALSE),2)&lt;0,_xlfn.CONCAT($B$5," ",TEXT(VLOOKUP(_xlfn.CONCAT($B58,$C58),BNA_Variations_prix!$E$1:$AJ$200,MATCH(U$41,BNA_Variations_prix!$E$4:$CA$4,0),FALSE),"0%")),VLOOKUP(_xlfn.CONCAT($B58,$C58),BNA_Variations_prix!$E$1:$AJ$200,MATCH(U$41,BNA_Variations_prix!$E$4:$CA$4,0),FALSE)))),VLOOKUP(_xlfn.CONCAT($B58,$C58),BNA_Variations_prix!$E$1:$AJ$200,MATCH(U$41,BNA_Variations_prix!$E$4:$CA$4,0),FALSE))</f>
        <v>▼ -32%</v>
      </c>
      <c r="V58" s="17" t="str">
        <f ca="1">IF(ISNUMBER(VLOOKUP(_xlfn.CONCAT($B58,$C58),BNA_Variations_prix!$E$1:$AJ$200,MATCH(V$41,BNA_Variations_prix!$E$4:$CA$4,0),FALSE)),IF(ROUND(VLOOKUP(_xlfn.CONCAT($B58,$C58),BNA_Variations_prix!$E$1:$AJ$200,MATCH(V$41,BNA_Variations_prix!$E$4:$CA$4,0),FALSE),2)&gt;0,_xlfn.CONCAT($B$3," ",TEXT(VLOOKUP(_xlfn.CONCAT($B58,$C58),BNA_Variations_prix!$E$1:$AJ$200,MATCH(V$41,BNA_Variations_prix!$E$4:$CA$4,0),FALSE),"0%")),IF(ROUND(VLOOKUP(_xlfn.CONCAT($B58,$C58),BNA_Variations_prix!$E$1:$AJ$200,MATCH(V$41,BNA_Variations_prix!$E$4:$CA$4,0),FALSE),2)=0,_xlfn.CONCAT($B$4," ",TEXT(VLOOKUP(_xlfn.CONCAT($B58,$C58),BNA_Variations_prix!$E$1:$AJ$200,MATCH(V$41,BNA_Variations_prix!$E$4:$CA$4,0),FALSE),"0%")),IF(ROUND(VLOOKUP(_xlfn.CONCAT($B58,$C58),BNA_Variations_prix!$E$1:$AJ$200,MATCH(V$41,BNA_Variations_prix!$E$4:$CA$4,0),FALSE),2)&lt;0,_xlfn.CONCAT($B$5," ",TEXT(VLOOKUP(_xlfn.CONCAT($B58,$C58),BNA_Variations_prix!$E$1:$AJ$200,MATCH(V$41,BNA_Variations_prix!$E$4:$CA$4,0),FALSE),"0%")),VLOOKUP(_xlfn.CONCAT($B58,$C58),BNA_Variations_prix!$E$1:$AJ$200,MATCH(V$41,BNA_Variations_prix!$E$4:$CA$4,0),FALSE)))),VLOOKUP(_xlfn.CONCAT($B58,$C58),BNA_Variations_prix!$E$1:$AJ$200,MATCH(V$41,BNA_Variations_prix!$E$4:$CA$4,0),FALSE))</f>
        <v>▼ -84%</v>
      </c>
      <c r="W58" s="17" t="str">
        <f ca="1">IF(ISNUMBER(VLOOKUP(_xlfn.CONCAT($B58,$C58),BNA_Variations_prix!$E$1:$AJ$200,MATCH(W$41,BNA_Variations_prix!$E$4:$CA$4,0),FALSE)),IF(ROUND(VLOOKUP(_xlfn.CONCAT($B58,$C58),BNA_Variations_prix!$E$1:$AJ$200,MATCH(W$41,BNA_Variations_prix!$E$4:$CA$4,0),FALSE),2)&gt;0,_xlfn.CONCAT($B$3," ",TEXT(VLOOKUP(_xlfn.CONCAT($B58,$C58),BNA_Variations_prix!$E$1:$AJ$200,MATCH(W$41,BNA_Variations_prix!$E$4:$CA$4,0),FALSE),"0%")),IF(ROUND(VLOOKUP(_xlfn.CONCAT($B58,$C58),BNA_Variations_prix!$E$1:$AJ$200,MATCH(W$41,BNA_Variations_prix!$E$4:$CA$4,0),FALSE),2)=0,_xlfn.CONCAT($B$4," ",TEXT(VLOOKUP(_xlfn.CONCAT($B58,$C58),BNA_Variations_prix!$E$1:$AJ$200,MATCH(W$41,BNA_Variations_prix!$E$4:$CA$4,0),FALSE),"0%")),IF(ROUND(VLOOKUP(_xlfn.CONCAT($B58,$C58),BNA_Variations_prix!$E$1:$AJ$200,MATCH(W$41,BNA_Variations_prix!$E$4:$CA$4,0),FALSE),2)&lt;0,_xlfn.CONCAT($B$5," ",TEXT(VLOOKUP(_xlfn.CONCAT($B58,$C58),BNA_Variations_prix!$E$1:$AJ$200,MATCH(W$41,BNA_Variations_prix!$E$4:$CA$4,0),FALSE),"0%")),VLOOKUP(_xlfn.CONCAT($B58,$C58),BNA_Variations_prix!$E$1:$AJ$200,MATCH(W$41,BNA_Variations_prix!$E$4:$CA$4,0),FALSE)))),VLOOKUP(_xlfn.CONCAT($B58,$C58),BNA_Variations_prix!$E$1:$AJ$200,MATCH(W$41,BNA_Variations_prix!$E$4:$CA$4,0),FALSE))</f>
        <v>▲ 3%</v>
      </c>
      <c r="X58" s="17" t="str">
        <f ca="1">IF(ISNUMBER(VLOOKUP(_xlfn.CONCAT($B58,$C58),BNA_Variations_prix!$E$1:$AJ$200,MATCH(X$41,BNA_Variations_prix!$E$4:$CA$4,0),FALSE)),IF(ROUND(VLOOKUP(_xlfn.CONCAT($B58,$C58),BNA_Variations_prix!$E$1:$AJ$200,MATCH(X$41,BNA_Variations_prix!$E$4:$CA$4,0),FALSE),2)&gt;0,_xlfn.CONCAT($B$3," ",TEXT(VLOOKUP(_xlfn.CONCAT($B58,$C58),BNA_Variations_prix!$E$1:$AJ$200,MATCH(X$41,BNA_Variations_prix!$E$4:$CA$4,0),FALSE),"0%")),IF(ROUND(VLOOKUP(_xlfn.CONCAT($B58,$C58),BNA_Variations_prix!$E$1:$AJ$200,MATCH(X$41,BNA_Variations_prix!$E$4:$CA$4,0),FALSE),2)=0,_xlfn.CONCAT($B$4," ",TEXT(VLOOKUP(_xlfn.CONCAT($B58,$C58),BNA_Variations_prix!$E$1:$AJ$200,MATCH(X$41,BNA_Variations_prix!$E$4:$CA$4,0),FALSE),"0%")),IF(ROUND(VLOOKUP(_xlfn.CONCAT($B58,$C58),BNA_Variations_prix!$E$1:$AJ$200,MATCH(X$41,BNA_Variations_prix!$E$4:$CA$4,0),FALSE),2)&lt;0,_xlfn.CONCAT($B$5," ",TEXT(VLOOKUP(_xlfn.CONCAT($B58,$C58),BNA_Variations_prix!$E$1:$AJ$200,MATCH(X$41,BNA_Variations_prix!$E$4:$CA$4,0),FALSE),"0%")),VLOOKUP(_xlfn.CONCAT($B58,$C58),BNA_Variations_prix!$E$1:$AJ$200,MATCH(X$41,BNA_Variations_prix!$E$4:$CA$4,0),FALSE)))),VLOOKUP(_xlfn.CONCAT($B58,$C58),BNA_Variations_prix!$E$1:$AJ$200,MATCH(X$41,BNA_Variations_prix!$E$4:$CA$4,0),FALSE))</f>
        <v>▼ -9%</v>
      </c>
      <c r="Y58" s="17" t="str">
        <f ca="1">IF(ISNUMBER(VLOOKUP(_xlfn.CONCAT($B58,$C58),BNA_Variations_prix!$E$1:$AJ$200,MATCH(Y$41,BNA_Variations_prix!$E$4:$CA$4,0),FALSE)),IF(ROUND(VLOOKUP(_xlfn.CONCAT($B58,$C58),BNA_Variations_prix!$E$1:$AJ$200,MATCH(Y$41,BNA_Variations_prix!$E$4:$CA$4,0),FALSE),2)&gt;0,_xlfn.CONCAT($B$3," ",TEXT(VLOOKUP(_xlfn.CONCAT($B58,$C58),BNA_Variations_prix!$E$1:$AJ$200,MATCH(Y$41,BNA_Variations_prix!$E$4:$CA$4,0),FALSE),"0%")),IF(ROUND(VLOOKUP(_xlfn.CONCAT($B58,$C58),BNA_Variations_prix!$E$1:$AJ$200,MATCH(Y$41,BNA_Variations_prix!$E$4:$CA$4,0),FALSE),2)=0,_xlfn.CONCAT($B$4," ",TEXT(VLOOKUP(_xlfn.CONCAT($B58,$C58),BNA_Variations_prix!$E$1:$AJ$200,MATCH(Y$41,BNA_Variations_prix!$E$4:$CA$4,0),FALSE),"0%")),IF(ROUND(VLOOKUP(_xlfn.CONCAT($B58,$C58),BNA_Variations_prix!$E$1:$AJ$200,MATCH(Y$41,BNA_Variations_prix!$E$4:$CA$4,0),FALSE),2)&lt;0,_xlfn.CONCAT($B$5," ",TEXT(VLOOKUP(_xlfn.CONCAT($B58,$C58),BNA_Variations_prix!$E$1:$AJ$200,MATCH(Y$41,BNA_Variations_prix!$E$4:$CA$4,0),FALSE),"0%")),VLOOKUP(_xlfn.CONCAT($B58,$C58),BNA_Variations_prix!$E$1:$AJ$200,MATCH(Y$41,BNA_Variations_prix!$E$4:$CA$4,0),FALSE)))),VLOOKUP(_xlfn.CONCAT($B58,$C58),BNA_Variations_prix!$E$1:$AJ$200,MATCH(Y$41,BNA_Variations_prix!$E$4:$CA$4,0),FALSE))</f>
        <v>▼ -11%</v>
      </c>
      <c r="Z58" s="17" t="str">
        <f ca="1">IF(ISNUMBER(VLOOKUP(_xlfn.CONCAT($B58,$C58),BNA_Variations_prix!$E$1:$AJ$200,MATCH(Z$41,BNA_Variations_prix!$E$4:$CA$4,0),FALSE)),IF(ROUND(VLOOKUP(_xlfn.CONCAT($B58,$C58),BNA_Variations_prix!$E$1:$AJ$200,MATCH(Z$41,BNA_Variations_prix!$E$4:$CA$4,0),FALSE),2)&gt;0,_xlfn.CONCAT($B$3," ",TEXT(VLOOKUP(_xlfn.CONCAT($B58,$C58),BNA_Variations_prix!$E$1:$AJ$200,MATCH(Z$41,BNA_Variations_prix!$E$4:$CA$4,0),FALSE),"0%")),IF(ROUND(VLOOKUP(_xlfn.CONCAT($B58,$C58),BNA_Variations_prix!$E$1:$AJ$200,MATCH(Z$41,BNA_Variations_prix!$E$4:$CA$4,0),FALSE),2)=0,_xlfn.CONCAT($B$4," ",TEXT(VLOOKUP(_xlfn.CONCAT($B58,$C58),BNA_Variations_prix!$E$1:$AJ$200,MATCH(Z$41,BNA_Variations_prix!$E$4:$CA$4,0),FALSE),"0%")),IF(ROUND(VLOOKUP(_xlfn.CONCAT($B58,$C58),BNA_Variations_prix!$E$1:$AJ$200,MATCH(Z$41,BNA_Variations_prix!$E$4:$CA$4,0),FALSE),2)&lt;0,_xlfn.CONCAT($B$5," ",TEXT(VLOOKUP(_xlfn.CONCAT($B58,$C58),BNA_Variations_prix!$E$1:$AJ$200,MATCH(Z$41,BNA_Variations_prix!$E$4:$CA$4,0),FALSE),"0%")),VLOOKUP(_xlfn.CONCAT($B58,$C58),BNA_Variations_prix!$E$1:$AJ$200,MATCH(Z$41,BNA_Variations_prix!$E$4:$CA$4,0),FALSE)))),VLOOKUP(_xlfn.CONCAT($B58,$C58),BNA_Variations_prix!$E$1:$AJ$200,MATCH(Z$41,BNA_Variations_prix!$E$4:$CA$4,0),FALSE))</f>
        <v>▼ -2%</v>
      </c>
      <c r="AA58" s="17" t="str">
        <f ca="1">IF(ISNUMBER(VLOOKUP(_xlfn.CONCAT($B58,$C58),BNA_Variations_prix!$E$1:$AJ$200,MATCH(AA$41,BNA_Variations_prix!$E$4:$CA$4,0),FALSE)),IF(ROUND(VLOOKUP(_xlfn.CONCAT($B58,$C58),BNA_Variations_prix!$E$1:$AJ$200,MATCH(AA$41,BNA_Variations_prix!$E$4:$CA$4,0),FALSE),2)&gt;0,_xlfn.CONCAT($B$3," ",TEXT(VLOOKUP(_xlfn.CONCAT($B58,$C58),BNA_Variations_prix!$E$1:$AJ$200,MATCH(AA$41,BNA_Variations_prix!$E$4:$CA$4,0),FALSE),"0%")),IF(ROUND(VLOOKUP(_xlfn.CONCAT($B58,$C58),BNA_Variations_prix!$E$1:$AJ$200,MATCH(AA$41,BNA_Variations_prix!$E$4:$CA$4,0),FALSE),2)=0,_xlfn.CONCAT($B$4," ",TEXT(VLOOKUP(_xlfn.CONCAT($B58,$C58),BNA_Variations_prix!$E$1:$AJ$200,MATCH(AA$41,BNA_Variations_prix!$E$4:$CA$4,0),FALSE),"0%")),IF(ROUND(VLOOKUP(_xlfn.CONCAT($B58,$C58),BNA_Variations_prix!$E$1:$AJ$200,MATCH(AA$41,BNA_Variations_prix!$E$4:$CA$4,0),FALSE),2)&lt;0,_xlfn.CONCAT($B$5," ",TEXT(VLOOKUP(_xlfn.CONCAT($B58,$C58),BNA_Variations_prix!$E$1:$AJ$200,MATCH(AA$41,BNA_Variations_prix!$E$4:$CA$4,0),FALSE),"0%")),VLOOKUP(_xlfn.CONCAT($B58,$C58),BNA_Variations_prix!$E$1:$AJ$200,MATCH(AA$41,BNA_Variations_prix!$E$4:$CA$4,0),FALSE)))),VLOOKUP(_xlfn.CONCAT($B58,$C58),BNA_Variations_prix!$E$1:$AJ$200,MATCH(AA$41,BNA_Variations_prix!$E$4:$CA$4,0),FALSE))</f>
        <v>▼ -1%</v>
      </c>
      <c r="AB58" s="17" t="str">
        <f ca="1">IF(ISNUMBER(VLOOKUP(_xlfn.CONCAT($B58,$C58),BNA_Variations_prix!$E$1:$AJ$200,MATCH(AB$41,BNA_Variations_prix!$E$4:$CA$4,0),FALSE)),IF(ROUND(VLOOKUP(_xlfn.CONCAT($B58,$C58),BNA_Variations_prix!$E$1:$AJ$200,MATCH(AB$41,BNA_Variations_prix!$E$4:$CA$4,0),FALSE),2)&gt;0,_xlfn.CONCAT($B$3," ",TEXT(VLOOKUP(_xlfn.CONCAT($B58,$C58),BNA_Variations_prix!$E$1:$AJ$200,MATCH(AB$41,BNA_Variations_prix!$E$4:$CA$4,0),FALSE),"0%")),IF(ROUND(VLOOKUP(_xlfn.CONCAT($B58,$C58),BNA_Variations_prix!$E$1:$AJ$200,MATCH(AB$41,BNA_Variations_prix!$E$4:$CA$4,0),FALSE),2)=0,_xlfn.CONCAT($B$4," ",TEXT(VLOOKUP(_xlfn.CONCAT($B58,$C58),BNA_Variations_prix!$E$1:$AJ$200,MATCH(AB$41,BNA_Variations_prix!$E$4:$CA$4,0),FALSE),"0%")),IF(ROUND(VLOOKUP(_xlfn.CONCAT($B58,$C58),BNA_Variations_prix!$E$1:$AJ$200,MATCH(AB$41,BNA_Variations_prix!$E$4:$CA$4,0),FALSE),2)&lt;0,_xlfn.CONCAT($B$5," ",TEXT(VLOOKUP(_xlfn.CONCAT($B58,$C58),BNA_Variations_prix!$E$1:$AJ$200,MATCH(AB$41,BNA_Variations_prix!$E$4:$CA$4,0),FALSE),"0%")),VLOOKUP(_xlfn.CONCAT($B58,$C58),BNA_Variations_prix!$E$1:$AJ$200,MATCH(AB$41,BNA_Variations_prix!$E$4:$CA$4,0),FALSE)))),VLOOKUP(_xlfn.CONCAT($B58,$C58),BNA_Variations_prix!$E$1:$AJ$200,MATCH(AB$41,BNA_Variations_prix!$E$4:$CA$4,0),FALSE))</f>
        <v>► 0%</v>
      </c>
      <c r="AC58" s="17" t="str">
        <f ca="1">IF(ISNUMBER(VLOOKUP(_xlfn.CONCAT($B58,$C58),BNA_Variations_prix!$E$1:$AJ$200,MATCH(AC$41,BNA_Variations_prix!$E$4:$CA$4,0),FALSE)),IF(ROUND(VLOOKUP(_xlfn.CONCAT($B58,$C58),BNA_Variations_prix!$E$1:$AJ$200,MATCH(AC$41,BNA_Variations_prix!$E$4:$CA$4,0),FALSE),2)&gt;0,_xlfn.CONCAT($B$3," ",TEXT(VLOOKUP(_xlfn.CONCAT($B58,$C58),BNA_Variations_prix!$E$1:$AJ$200,MATCH(AC$41,BNA_Variations_prix!$E$4:$CA$4,0),FALSE),"0%")),IF(ROUND(VLOOKUP(_xlfn.CONCAT($B58,$C58),BNA_Variations_prix!$E$1:$AJ$200,MATCH(AC$41,BNA_Variations_prix!$E$4:$CA$4,0),FALSE),2)=0,_xlfn.CONCAT($B$4," ",TEXT(VLOOKUP(_xlfn.CONCAT($B58,$C58),BNA_Variations_prix!$E$1:$AJ$200,MATCH(AC$41,BNA_Variations_prix!$E$4:$CA$4,0),FALSE),"0%")),IF(ROUND(VLOOKUP(_xlfn.CONCAT($B58,$C58),BNA_Variations_prix!$E$1:$AJ$200,MATCH(AC$41,BNA_Variations_prix!$E$4:$CA$4,0),FALSE),2)&lt;0,_xlfn.CONCAT($B$5," ",TEXT(VLOOKUP(_xlfn.CONCAT($B58,$C58),BNA_Variations_prix!$E$1:$AJ$200,MATCH(AC$41,BNA_Variations_prix!$E$4:$CA$4,0),FALSE),"0%")),VLOOKUP(_xlfn.CONCAT($B58,$C58),BNA_Variations_prix!$E$1:$AJ$200,MATCH(AC$41,BNA_Variations_prix!$E$4:$CA$4,0),FALSE)))),VLOOKUP(_xlfn.CONCAT($B58,$C58),BNA_Variations_prix!$E$1:$AJ$200,MATCH(AC$41,BNA_Variations_prix!$E$4:$CA$4,0),FALSE))</f>
        <v>► 0%</v>
      </c>
      <c r="AD58" s="17" t="str">
        <f ca="1">IF(ISNUMBER(VLOOKUP(_xlfn.CONCAT($B58,$C58),BNA_Variations_prix!$E$1:$AJ$200,MATCH(AD$41,BNA_Variations_prix!$E$4:$CA$4,0),FALSE)),IF(ROUND(VLOOKUP(_xlfn.CONCAT($B58,$C58),BNA_Variations_prix!$E$1:$AJ$200,MATCH(AD$41,BNA_Variations_prix!$E$4:$CA$4,0),FALSE),2)&gt;0,_xlfn.CONCAT($B$3," ",TEXT(VLOOKUP(_xlfn.CONCAT($B58,$C58),BNA_Variations_prix!$E$1:$AJ$200,MATCH(AD$41,BNA_Variations_prix!$E$4:$CA$4,0),FALSE),"0%")),IF(ROUND(VLOOKUP(_xlfn.CONCAT($B58,$C58),BNA_Variations_prix!$E$1:$AJ$200,MATCH(AD$41,BNA_Variations_prix!$E$4:$CA$4,0),FALSE),2)=0,_xlfn.CONCAT($B$4," ",TEXT(VLOOKUP(_xlfn.CONCAT($B58,$C58),BNA_Variations_prix!$E$1:$AJ$200,MATCH(AD$41,BNA_Variations_prix!$E$4:$CA$4,0),FALSE),"0%")),IF(ROUND(VLOOKUP(_xlfn.CONCAT($B58,$C58),BNA_Variations_prix!$E$1:$AJ$200,MATCH(AD$41,BNA_Variations_prix!$E$4:$CA$4,0),FALSE),2)&lt;0,_xlfn.CONCAT($B$5," ",TEXT(VLOOKUP(_xlfn.CONCAT($B58,$C58),BNA_Variations_prix!$E$1:$AJ$200,MATCH(AD$41,BNA_Variations_prix!$E$4:$CA$4,0),FALSE),"0%")),VLOOKUP(_xlfn.CONCAT($B58,$C58),BNA_Variations_prix!$E$1:$AJ$200,MATCH(AD$41,BNA_Variations_prix!$E$4:$CA$4,0),FALSE)))),VLOOKUP(_xlfn.CONCAT($B58,$C58),BNA_Variations_prix!$E$1:$AJ$200,MATCH(AD$41,BNA_Variations_prix!$E$4:$CA$4,0),FALSE))</f>
        <v>▲ 15%</v>
      </c>
      <c r="AE58" s="17" t="str">
        <f ca="1">IF(ISNUMBER(VLOOKUP(_xlfn.CONCAT($B58,$C58),BNA_Variations_prix!$E$1:$AJ$200,MATCH(AE$41,BNA_Variations_prix!$E$4:$CA$4,0),FALSE)),IF(ROUND(VLOOKUP(_xlfn.CONCAT($B58,$C58),BNA_Variations_prix!$E$1:$AJ$200,MATCH(AE$41,BNA_Variations_prix!$E$4:$CA$4,0),FALSE),2)&gt;0,_xlfn.CONCAT($B$3," ",TEXT(VLOOKUP(_xlfn.CONCAT($B58,$C58),BNA_Variations_prix!$E$1:$AJ$200,MATCH(AE$41,BNA_Variations_prix!$E$4:$CA$4,0),FALSE),"0%")),IF(ROUND(VLOOKUP(_xlfn.CONCAT($B58,$C58),BNA_Variations_prix!$E$1:$AJ$200,MATCH(AE$41,BNA_Variations_prix!$E$4:$CA$4,0),FALSE),2)=0,_xlfn.CONCAT($B$4," ",TEXT(VLOOKUP(_xlfn.CONCAT($B58,$C58),BNA_Variations_prix!$E$1:$AJ$200,MATCH(AE$41,BNA_Variations_prix!$E$4:$CA$4,0),FALSE),"0%")),IF(ROUND(VLOOKUP(_xlfn.CONCAT($B58,$C58),BNA_Variations_prix!$E$1:$AJ$200,MATCH(AE$41,BNA_Variations_prix!$E$4:$CA$4,0),FALSE),2)&lt;0,_xlfn.CONCAT($B$5," ",TEXT(VLOOKUP(_xlfn.CONCAT($B58,$C58),BNA_Variations_prix!$E$1:$AJ$200,MATCH(AE$41,BNA_Variations_prix!$E$4:$CA$4,0),FALSE),"0%")),VLOOKUP(_xlfn.CONCAT($B58,$C58),BNA_Variations_prix!$E$1:$AJ$200,MATCH(AE$41,BNA_Variations_prix!$E$4:$CA$4,0),FALSE)))),VLOOKUP(_xlfn.CONCAT($B58,$C58),BNA_Variations_prix!$E$1:$AJ$200,MATCH(AE$41,BNA_Variations_prix!$E$4:$CA$4,0),FALSE))</f>
        <v>► 0%</v>
      </c>
      <c r="AF58" s="17" t="str">
        <f ca="1">IF(ISNUMBER(VLOOKUP(_xlfn.CONCAT($B58,$C58),BNA_Variations_prix!$E$1:$AJ$200,MATCH(AF$41,BNA_Variations_prix!$E$4:$CA$4,0),FALSE)),IF(ROUND(VLOOKUP(_xlfn.CONCAT($B58,$C58),BNA_Variations_prix!$E$1:$AJ$200,MATCH(AF$41,BNA_Variations_prix!$E$4:$CA$4,0),FALSE),2)&gt;0,_xlfn.CONCAT($B$3," ",TEXT(VLOOKUP(_xlfn.CONCAT($B58,$C58),BNA_Variations_prix!$E$1:$AJ$200,MATCH(AF$41,BNA_Variations_prix!$E$4:$CA$4,0),FALSE),"0%")),IF(ROUND(VLOOKUP(_xlfn.CONCAT($B58,$C58),BNA_Variations_prix!$E$1:$AJ$200,MATCH(AF$41,BNA_Variations_prix!$E$4:$CA$4,0),FALSE),2)=0,_xlfn.CONCAT($B$4," ",TEXT(VLOOKUP(_xlfn.CONCAT($B58,$C58),BNA_Variations_prix!$E$1:$AJ$200,MATCH(AF$41,BNA_Variations_prix!$E$4:$CA$4,0),FALSE),"0%")),IF(ROUND(VLOOKUP(_xlfn.CONCAT($B58,$C58),BNA_Variations_prix!$E$1:$AJ$200,MATCH(AF$41,BNA_Variations_prix!$E$4:$CA$4,0),FALSE),2)&lt;0,_xlfn.CONCAT($B$5," ",TEXT(VLOOKUP(_xlfn.CONCAT($B58,$C58),BNA_Variations_prix!$E$1:$AJ$200,MATCH(AF$41,BNA_Variations_prix!$E$4:$CA$4,0),FALSE),"0%")),VLOOKUP(_xlfn.CONCAT($B58,$C58),BNA_Variations_prix!$E$1:$AJ$200,MATCH(AF$41,BNA_Variations_prix!$E$4:$CA$4,0),FALSE)))),VLOOKUP(_xlfn.CONCAT($B58,$C58),BNA_Variations_prix!$E$1:$AJ$200,MATCH(AF$41,BNA_Variations_prix!$E$4:$CA$4,0),FALSE))</f>
        <v>▲ 13%</v>
      </c>
      <c r="AG58" s="17" t="str">
        <f ca="1">IF(ISNUMBER(VLOOKUP(_xlfn.CONCAT($B58,$C58),BNA_Variations_prix!$E$1:$AJ$200,MATCH(AG$41,BNA_Variations_prix!$E$4:$CA$4,0),FALSE)),IF(ROUND(VLOOKUP(_xlfn.CONCAT($B58,$C58),BNA_Variations_prix!$E$1:$AJ$200,MATCH(AG$41,BNA_Variations_prix!$E$4:$CA$4,0),FALSE),2)&gt;0,_xlfn.CONCAT($B$3," ",TEXT(VLOOKUP(_xlfn.CONCAT($B58,$C58),BNA_Variations_prix!$E$1:$AJ$200,MATCH(AG$41,BNA_Variations_prix!$E$4:$CA$4,0),FALSE),"0%")),IF(ROUND(VLOOKUP(_xlfn.CONCAT($B58,$C58),BNA_Variations_prix!$E$1:$AJ$200,MATCH(AG$41,BNA_Variations_prix!$E$4:$CA$4,0),FALSE),2)=0,_xlfn.CONCAT($B$4," ",TEXT(VLOOKUP(_xlfn.CONCAT($B58,$C58),BNA_Variations_prix!$E$1:$AJ$200,MATCH(AG$41,BNA_Variations_prix!$E$4:$CA$4,0),FALSE),"0%")),IF(ROUND(VLOOKUP(_xlfn.CONCAT($B58,$C58),BNA_Variations_prix!$E$1:$AJ$200,MATCH(AG$41,BNA_Variations_prix!$E$4:$CA$4,0),FALSE),2)&lt;0,_xlfn.CONCAT($B$5," ",TEXT(VLOOKUP(_xlfn.CONCAT($B58,$C58),BNA_Variations_prix!$E$1:$AJ$200,MATCH(AG$41,BNA_Variations_prix!$E$4:$CA$4,0),FALSE),"0%")),VLOOKUP(_xlfn.CONCAT($B58,$C58),BNA_Variations_prix!$E$1:$AJ$200,MATCH(AG$41,BNA_Variations_prix!$E$4:$CA$4,0),FALSE)))),VLOOKUP(_xlfn.CONCAT($B58,$C58),BNA_Variations_prix!$E$1:$AJ$200,MATCH(AG$41,BNA_Variations_prix!$E$4:$CA$4,0),FALSE))</f>
        <v>► 0%</v>
      </c>
    </row>
    <row r="59" spans="2:33" x14ac:dyDescent="0.35">
      <c r="D59" t="s">
        <v>3196</v>
      </c>
    </row>
    <row r="60" spans="2:33" x14ac:dyDescent="0.35">
      <c r="B60" t="s">
        <v>100</v>
      </c>
      <c r="C60" s="12">
        <f>$B$2</f>
        <v>45139</v>
      </c>
      <c r="D60" t="s">
        <v>98</v>
      </c>
      <c r="E60" s="17" t="str">
        <f ca="1">IF(ISNUMBER(VLOOKUP(_xlfn.CONCAT($B60,$C60),BNA_Variations_prix!$E$1:$AJ$200,MATCH(E$41,BNA_Variations_prix!$E$4:$CA$4,0),FALSE)),IF(ROUND(VLOOKUP(_xlfn.CONCAT($B60,$C60),BNA_Variations_prix!$E$1:$AJ$200,MATCH(E$41,BNA_Variations_prix!$E$4:$CA$4,0),FALSE),2)&gt;0,_xlfn.CONCAT($B$3," ",TEXT(VLOOKUP(_xlfn.CONCAT($B60,$C60),BNA_Variations_prix!$E$1:$AJ$200,MATCH(E$41,BNA_Variations_prix!$E$4:$CA$4,0),FALSE),"0%")),IF(ROUND(VLOOKUP(_xlfn.CONCAT($B60,$C60),BNA_Variations_prix!$E$1:$AJ$200,MATCH(E$41,BNA_Variations_prix!$E$4:$CA$4,0),FALSE),2)=0,_xlfn.CONCAT($B$4," ",TEXT(VLOOKUP(_xlfn.CONCAT($B60,$C60),BNA_Variations_prix!$E$1:$AJ$200,MATCH(E$41,BNA_Variations_prix!$E$4:$CA$4,0),FALSE),"0%")),IF(ROUND(VLOOKUP(_xlfn.CONCAT($B60,$C60),BNA_Variations_prix!$E$1:$AJ$200,MATCH(E$41,BNA_Variations_prix!$E$4:$CA$4,0),FALSE),2)&lt;0,_xlfn.CONCAT($B$5," ",TEXT(VLOOKUP(_xlfn.CONCAT($B60,$C60),BNA_Variations_prix!$E$1:$AJ$200,MATCH(E$41,BNA_Variations_prix!$E$4:$CA$4,0),FALSE),"0%")),VLOOKUP(_xlfn.CONCAT($B60,$C60),BNA_Variations_prix!$E$1:$AJ$200,MATCH(E$41,BNA_Variations_prix!$E$4:$CA$4,0),FALSE)))),VLOOKUP(_xlfn.CONCAT($B60,$C60),BNA_Variations_prix!$E$1:$AJ$200,MATCH(E$41,BNA_Variations_prix!$E$4:$CA$4,0),FALSE))</f>
        <v>▼ -13%</v>
      </c>
      <c r="F60" s="17" t="str">
        <f ca="1">IF(ISNUMBER(VLOOKUP(_xlfn.CONCAT($B60,$C60),BNA_Variations_prix!$E$1:$AJ$200,MATCH(F$41,BNA_Variations_prix!$E$4:$CA$4,0),FALSE)),IF(ROUND(VLOOKUP(_xlfn.CONCAT($B60,$C60),BNA_Variations_prix!$E$1:$AJ$200,MATCH(F$41,BNA_Variations_prix!$E$4:$CA$4,0),FALSE),2)&gt;0,_xlfn.CONCAT($B$3," ",TEXT(VLOOKUP(_xlfn.CONCAT($B60,$C60),BNA_Variations_prix!$E$1:$AJ$200,MATCH(F$41,BNA_Variations_prix!$E$4:$CA$4,0),FALSE),"0%")),IF(ROUND(VLOOKUP(_xlfn.CONCAT($B60,$C60),BNA_Variations_prix!$E$1:$AJ$200,MATCH(F$41,BNA_Variations_prix!$E$4:$CA$4,0),FALSE),2)=0,_xlfn.CONCAT($B$4," ",TEXT(VLOOKUP(_xlfn.CONCAT($B60,$C60),BNA_Variations_prix!$E$1:$AJ$200,MATCH(F$41,BNA_Variations_prix!$E$4:$CA$4,0),FALSE),"0%")),IF(ROUND(VLOOKUP(_xlfn.CONCAT($B60,$C60),BNA_Variations_prix!$E$1:$AJ$200,MATCH(F$41,BNA_Variations_prix!$E$4:$CA$4,0),FALSE),2)&lt;0,_xlfn.CONCAT($B$5," ",TEXT(VLOOKUP(_xlfn.CONCAT($B60,$C60),BNA_Variations_prix!$E$1:$AJ$200,MATCH(F$41,BNA_Variations_prix!$E$4:$CA$4,0),FALSE),"0%")),VLOOKUP(_xlfn.CONCAT($B60,$C60),BNA_Variations_prix!$E$1:$AJ$200,MATCH(F$41,BNA_Variations_prix!$E$4:$CA$4,0),FALSE)))),VLOOKUP(_xlfn.CONCAT($B60,$C60),BNA_Variations_prix!$E$1:$AJ$200,MATCH(F$41,BNA_Variations_prix!$E$4:$CA$4,0),FALSE))</f>
        <v>-</v>
      </c>
      <c r="G60" s="17" t="str">
        <f ca="1">IF(ISNUMBER(VLOOKUP(_xlfn.CONCAT($B60,$C60),BNA_Variations_prix!$E$1:$AJ$200,MATCH(G$41,BNA_Variations_prix!$E$4:$CA$4,0),FALSE)),IF(ROUND(VLOOKUP(_xlfn.CONCAT($B60,$C60),BNA_Variations_prix!$E$1:$AJ$200,MATCH(G$41,BNA_Variations_prix!$E$4:$CA$4,0),FALSE),2)&gt;0,_xlfn.CONCAT($B$3," ",TEXT(VLOOKUP(_xlfn.CONCAT($B60,$C60),BNA_Variations_prix!$E$1:$AJ$200,MATCH(G$41,BNA_Variations_prix!$E$4:$CA$4,0),FALSE),"0%")),IF(ROUND(VLOOKUP(_xlfn.CONCAT($B60,$C60),BNA_Variations_prix!$E$1:$AJ$200,MATCH(G$41,BNA_Variations_prix!$E$4:$CA$4,0),FALSE),2)=0,_xlfn.CONCAT($B$4," ",TEXT(VLOOKUP(_xlfn.CONCAT($B60,$C60),BNA_Variations_prix!$E$1:$AJ$200,MATCH(G$41,BNA_Variations_prix!$E$4:$CA$4,0),FALSE),"0%")),IF(ROUND(VLOOKUP(_xlfn.CONCAT($B60,$C60),BNA_Variations_prix!$E$1:$AJ$200,MATCH(G$41,BNA_Variations_prix!$E$4:$CA$4,0),FALSE),2)&lt;0,_xlfn.CONCAT($B$5," ",TEXT(VLOOKUP(_xlfn.CONCAT($B60,$C60),BNA_Variations_prix!$E$1:$AJ$200,MATCH(G$41,BNA_Variations_prix!$E$4:$CA$4,0),FALSE),"0%")),VLOOKUP(_xlfn.CONCAT($B60,$C60),BNA_Variations_prix!$E$1:$AJ$200,MATCH(G$41,BNA_Variations_prix!$E$4:$CA$4,0),FALSE)))),VLOOKUP(_xlfn.CONCAT($B60,$C60),BNA_Variations_prix!$E$1:$AJ$200,MATCH(G$41,BNA_Variations_prix!$E$4:$CA$4,0),FALSE))</f>
        <v>-</v>
      </c>
      <c r="H60" s="17" t="str">
        <f ca="1">IF(ISNUMBER(VLOOKUP(_xlfn.CONCAT($B60,$C60),BNA_Variations_prix!$E$1:$AJ$200,MATCH(H$41,BNA_Variations_prix!$E$4:$CA$4,0),FALSE)),IF(ROUND(VLOOKUP(_xlfn.CONCAT($B60,$C60),BNA_Variations_prix!$E$1:$AJ$200,MATCH(H$41,BNA_Variations_prix!$E$4:$CA$4,0),FALSE),2)&gt;0,_xlfn.CONCAT($B$3," ",TEXT(VLOOKUP(_xlfn.CONCAT($B60,$C60),BNA_Variations_prix!$E$1:$AJ$200,MATCH(H$41,BNA_Variations_prix!$E$4:$CA$4,0),FALSE),"0%")),IF(ROUND(VLOOKUP(_xlfn.CONCAT($B60,$C60),BNA_Variations_prix!$E$1:$AJ$200,MATCH(H$41,BNA_Variations_prix!$E$4:$CA$4,0),FALSE),2)=0,_xlfn.CONCAT($B$4," ",TEXT(VLOOKUP(_xlfn.CONCAT($B60,$C60),BNA_Variations_prix!$E$1:$AJ$200,MATCH(H$41,BNA_Variations_prix!$E$4:$CA$4,0),FALSE),"0%")),IF(ROUND(VLOOKUP(_xlfn.CONCAT($B60,$C60),BNA_Variations_prix!$E$1:$AJ$200,MATCH(H$41,BNA_Variations_prix!$E$4:$CA$4,0),FALSE),2)&lt;0,_xlfn.CONCAT($B$5," ",TEXT(VLOOKUP(_xlfn.CONCAT($B60,$C60),BNA_Variations_prix!$E$1:$AJ$200,MATCH(H$41,BNA_Variations_prix!$E$4:$CA$4,0),FALSE),"0%")),VLOOKUP(_xlfn.CONCAT($B60,$C60),BNA_Variations_prix!$E$1:$AJ$200,MATCH(H$41,BNA_Variations_prix!$E$4:$CA$4,0),FALSE)))),VLOOKUP(_xlfn.CONCAT($B60,$C60),BNA_Variations_prix!$E$1:$AJ$200,MATCH(H$41,BNA_Variations_prix!$E$4:$CA$4,0),FALSE))</f>
        <v>-</v>
      </c>
      <c r="I60" s="17" t="str">
        <f ca="1">IF(ISNUMBER(VLOOKUP(_xlfn.CONCAT($B60,$C60),BNA_Variations_prix!$E$1:$AJ$200,MATCH(I$41,BNA_Variations_prix!$E$4:$CA$4,0),FALSE)),IF(ROUND(VLOOKUP(_xlfn.CONCAT($B60,$C60),BNA_Variations_prix!$E$1:$AJ$200,MATCH(I$41,BNA_Variations_prix!$E$4:$CA$4,0),FALSE),2)&gt;0,_xlfn.CONCAT($B$3," ",TEXT(VLOOKUP(_xlfn.CONCAT($B60,$C60),BNA_Variations_prix!$E$1:$AJ$200,MATCH(I$41,BNA_Variations_prix!$E$4:$CA$4,0),FALSE),"0%")),IF(ROUND(VLOOKUP(_xlfn.CONCAT($B60,$C60),BNA_Variations_prix!$E$1:$AJ$200,MATCH(I$41,BNA_Variations_prix!$E$4:$CA$4,0),FALSE),2)=0,_xlfn.CONCAT($B$4," ",TEXT(VLOOKUP(_xlfn.CONCAT($B60,$C60),BNA_Variations_prix!$E$1:$AJ$200,MATCH(I$41,BNA_Variations_prix!$E$4:$CA$4,0),FALSE),"0%")),IF(ROUND(VLOOKUP(_xlfn.CONCAT($B60,$C60),BNA_Variations_prix!$E$1:$AJ$200,MATCH(I$41,BNA_Variations_prix!$E$4:$CA$4,0),FALSE),2)&lt;0,_xlfn.CONCAT($B$5," ",TEXT(VLOOKUP(_xlfn.CONCAT($B60,$C60),BNA_Variations_prix!$E$1:$AJ$200,MATCH(I$41,BNA_Variations_prix!$E$4:$CA$4,0),FALSE),"0%")),VLOOKUP(_xlfn.CONCAT($B60,$C60),BNA_Variations_prix!$E$1:$AJ$200,MATCH(I$41,BNA_Variations_prix!$E$4:$CA$4,0),FALSE)))),VLOOKUP(_xlfn.CONCAT($B60,$C60),BNA_Variations_prix!$E$1:$AJ$200,MATCH(I$41,BNA_Variations_prix!$E$4:$CA$4,0),FALSE))</f>
        <v>▲ 11%</v>
      </c>
      <c r="J60" s="17" t="str">
        <f ca="1">IF(ISNUMBER(VLOOKUP(_xlfn.CONCAT($B60,$C60),BNA_Variations_prix!$E$1:$AJ$200,MATCH(J$41,BNA_Variations_prix!$E$4:$CA$4,0),FALSE)),IF(ROUND(VLOOKUP(_xlfn.CONCAT($B60,$C60),BNA_Variations_prix!$E$1:$AJ$200,MATCH(J$41,BNA_Variations_prix!$E$4:$CA$4,0),FALSE),2)&gt;0,_xlfn.CONCAT($B$3," ",TEXT(VLOOKUP(_xlfn.CONCAT($B60,$C60),BNA_Variations_prix!$E$1:$AJ$200,MATCH(J$41,BNA_Variations_prix!$E$4:$CA$4,0),FALSE),"0%")),IF(ROUND(VLOOKUP(_xlfn.CONCAT($B60,$C60),BNA_Variations_prix!$E$1:$AJ$200,MATCH(J$41,BNA_Variations_prix!$E$4:$CA$4,0),FALSE),2)=0,_xlfn.CONCAT($B$4," ",TEXT(VLOOKUP(_xlfn.CONCAT($B60,$C60),BNA_Variations_prix!$E$1:$AJ$200,MATCH(J$41,BNA_Variations_prix!$E$4:$CA$4,0),FALSE),"0%")),IF(ROUND(VLOOKUP(_xlfn.CONCAT($B60,$C60),BNA_Variations_prix!$E$1:$AJ$200,MATCH(J$41,BNA_Variations_prix!$E$4:$CA$4,0),FALSE),2)&lt;0,_xlfn.CONCAT($B$5," ",TEXT(VLOOKUP(_xlfn.CONCAT($B60,$C60),BNA_Variations_prix!$E$1:$AJ$200,MATCH(J$41,BNA_Variations_prix!$E$4:$CA$4,0),FALSE),"0%")),VLOOKUP(_xlfn.CONCAT($B60,$C60),BNA_Variations_prix!$E$1:$AJ$200,MATCH(J$41,BNA_Variations_prix!$E$4:$CA$4,0),FALSE)))),VLOOKUP(_xlfn.CONCAT($B60,$C60),BNA_Variations_prix!$E$1:$AJ$200,MATCH(J$41,BNA_Variations_prix!$E$4:$CA$4,0),FALSE))</f>
        <v>▼ -23%</v>
      </c>
      <c r="K60" s="17" t="str">
        <f ca="1">IF(ISNUMBER(VLOOKUP(_xlfn.CONCAT($B60,$C60),BNA_Variations_prix!$E$1:$AJ$200,MATCH(K$41,BNA_Variations_prix!$E$4:$CA$4,0),FALSE)),IF(ROUND(VLOOKUP(_xlfn.CONCAT($B60,$C60),BNA_Variations_prix!$E$1:$AJ$200,MATCH(K$41,BNA_Variations_prix!$E$4:$CA$4,0),FALSE),2)&gt;0,_xlfn.CONCAT($B$3," ",TEXT(VLOOKUP(_xlfn.CONCAT($B60,$C60),BNA_Variations_prix!$E$1:$AJ$200,MATCH(K$41,BNA_Variations_prix!$E$4:$CA$4,0),FALSE),"0%")),IF(ROUND(VLOOKUP(_xlfn.CONCAT($B60,$C60),BNA_Variations_prix!$E$1:$AJ$200,MATCH(K$41,BNA_Variations_prix!$E$4:$CA$4,0),FALSE),2)=0,_xlfn.CONCAT($B$4," ",TEXT(VLOOKUP(_xlfn.CONCAT($B60,$C60),BNA_Variations_prix!$E$1:$AJ$200,MATCH(K$41,BNA_Variations_prix!$E$4:$CA$4,0),FALSE),"0%")),IF(ROUND(VLOOKUP(_xlfn.CONCAT($B60,$C60),BNA_Variations_prix!$E$1:$AJ$200,MATCH(K$41,BNA_Variations_prix!$E$4:$CA$4,0),FALSE),2)&lt;0,_xlfn.CONCAT($B$5," ",TEXT(VLOOKUP(_xlfn.CONCAT($B60,$C60),BNA_Variations_prix!$E$1:$AJ$200,MATCH(K$41,BNA_Variations_prix!$E$4:$CA$4,0),FALSE),"0%")),VLOOKUP(_xlfn.CONCAT($B60,$C60),BNA_Variations_prix!$E$1:$AJ$200,MATCH(K$41,BNA_Variations_prix!$E$4:$CA$4,0),FALSE)))),VLOOKUP(_xlfn.CONCAT($B60,$C60),BNA_Variations_prix!$E$1:$AJ$200,MATCH(K$41,BNA_Variations_prix!$E$4:$CA$4,0),FALSE))</f>
        <v>-</v>
      </c>
      <c r="L60" s="17" t="str">
        <f ca="1">IF(ISNUMBER(VLOOKUP(_xlfn.CONCAT($B60,$C60),BNA_Variations_prix!$E$1:$AJ$200,MATCH(L$41,BNA_Variations_prix!$E$4:$CA$4,0),FALSE)),IF(ROUND(VLOOKUP(_xlfn.CONCAT($B60,$C60),BNA_Variations_prix!$E$1:$AJ$200,MATCH(L$41,BNA_Variations_prix!$E$4:$CA$4,0),FALSE),2)&gt;0,_xlfn.CONCAT($B$3," ",TEXT(VLOOKUP(_xlfn.CONCAT($B60,$C60),BNA_Variations_prix!$E$1:$AJ$200,MATCH(L$41,BNA_Variations_prix!$E$4:$CA$4,0),FALSE),"0%")),IF(ROUND(VLOOKUP(_xlfn.CONCAT($B60,$C60),BNA_Variations_prix!$E$1:$AJ$200,MATCH(L$41,BNA_Variations_prix!$E$4:$CA$4,0),FALSE),2)=0,_xlfn.CONCAT($B$4," ",TEXT(VLOOKUP(_xlfn.CONCAT($B60,$C60),BNA_Variations_prix!$E$1:$AJ$200,MATCH(L$41,BNA_Variations_prix!$E$4:$CA$4,0),FALSE),"0%")),IF(ROUND(VLOOKUP(_xlfn.CONCAT($B60,$C60),BNA_Variations_prix!$E$1:$AJ$200,MATCH(L$41,BNA_Variations_prix!$E$4:$CA$4,0),FALSE),2)&lt;0,_xlfn.CONCAT($B$5," ",TEXT(VLOOKUP(_xlfn.CONCAT($B60,$C60),BNA_Variations_prix!$E$1:$AJ$200,MATCH(L$41,BNA_Variations_prix!$E$4:$CA$4,0),FALSE),"0%")),VLOOKUP(_xlfn.CONCAT($B60,$C60),BNA_Variations_prix!$E$1:$AJ$200,MATCH(L$41,BNA_Variations_prix!$E$4:$CA$4,0),FALSE)))),VLOOKUP(_xlfn.CONCAT($B60,$C60),BNA_Variations_prix!$E$1:$AJ$200,MATCH(L$41,BNA_Variations_prix!$E$4:$CA$4,0),FALSE))</f>
        <v>-</v>
      </c>
      <c r="M60" s="17" t="str">
        <f ca="1">IF(ISNUMBER(VLOOKUP(_xlfn.CONCAT($B60,$C60),BNA_Variations_prix!$E$1:$AJ$200,MATCH(M$41,BNA_Variations_prix!$E$4:$CA$4,0),FALSE)),IF(ROUND(VLOOKUP(_xlfn.CONCAT($B60,$C60),BNA_Variations_prix!$E$1:$AJ$200,MATCH(M$41,BNA_Variations_prix!$E$4:$CA$4,0),FALSE),2)&gt;0,_xlfn.CONCAT($B$3," ",TEXT(VLOOKUP(_xlfn.CONCAT($B60,$C60),BNA_Variations_prix!$E$1:$AJ$200,MATCH(M$41,BNA_Variations_prix!$E$4:$CA$4,0),FALSE),"0%")),IF(ROUND(VLOOKUP(_xlfn.CONCAT($B60,$C60),BNA_Variations_prix!$E$1:$AJ$200,MATCH(M$41,BNA_Variations_prix!$E$4:$CA$4,0),FALSE),2)=0,_xlfn.CONCAT($B$4," ",TEXT(VLOOKUP(_xlfn.CONCAT($B60,$C60),BNA_Variations_prix!$E$1:$AJ$200,MATCH(M$41,BNA_Variations_prix!$E$4:$CA$4,0),FALSE),"0%")),IF(ROUND(VLOOKUP(_xlfn.CONCAT($B60,$C60),BNA_Variations_prix!$E$1:$AJ$200,MATCH(M$41,BNA_Variations_prix!$E$4:$CA$4,0),FALSE),2)&lt;0,_xlfn.CONCAT($B$5," ",TEXT(VLOOKUP(_xlfn.CONCAT($B60,$C60),BNA_Variations_prix!$E$1:$AJ$200,MATCH(M$41,BNA_Variations_prix!$E$4:$CA$4,0),FALSE),"0%")),VLOOKUP(_xlfn.CONCAT($B60,$C60),BNA_Variations_prix!$E$1:$AJ$200,MATCH(M$41,BNA_Variations_prix!$E$4:$CA$4,0),FALSE)))),VLOOKUP(_xlfn.CONCAT($B60,$C60),BNA_Variations_prix!$E$1:$AJ$200,MATCH(M$41,BNA_Variations_prix!$E$4:$CA$4,0),FALSE))</f>
        <v>-</v>
      </c>
      <c r="N60" s="17" t="str">
        <f ca="1">IF(ISNUMBER(VLOOKUP(_xlfn.CONCAT($B60,$C60),BNA_Variations_prix!$E$1:$AJ$200,MATCH(N$41,BNA_Variations_prix!$E$4:$CA$4,0),FALSE)),IF(ROUND(VLOOKUP(_xlfn.CONCAT($B60,$C60),BNA_Variations_prix!$E$1:$AJ$200,MATCH(N$41,BNA_Variations_prix!$E$4:$CA$4,0),FALSE),2)&gt;0,_xlfn.CONCAT($B$3," ",TEXT(VLOOKUP(_xlfn.CONCAT($B60,$C60),BNA_Variations_prix!$E$1:$AJ$200,MATCH(N$41,BNA_Variations_prix!$E$4:$CA$4,0),FALSE),"0%")),IF(ROUND(VLOOKUP(_xlfn.CONCAT($B60,$C60),BNA_Variations_prix!$E$1:$AJ$200,MATCH(N$41,BNA_Variations_prix!$E$4:$CA$4,0),FALSE),2)=0,_xlfn.CONCAT($B$4," ",TEXT(VLOOKUP(_xlfn.CONCAT($B60,$C60),BNA_Variations_prix!$E$1:$AJ$200,MATCH(N$41,BNA_Variations_prix!$E$4:$CA$4,0),FALSE),"0%")),IF(ROUND(VLOOKUP(_xlfn.CONCAT($B60,$C60),BNA_Variations_prix!$E$1:$AJ$200,MATCH(N$41,BNA_Variations_prix!$E$4:$CA$4,0),FALSE),2)&lt;0,_xlfn.CONCAT($B$5," ",TEXT(VLOOKUP(_xlfn.CONCAT($B60,$C60),BNA_Variations_prix!$E$1:$AJ$200,MATCH(N$41,BNA_Variations_prix!$E$4:$CA$4,0),FALSE),"0%")),VLOOKUP(_xlfn.CONCAT($B60,$C60),BNA_Variations_prix!$E$1:$AJ$200,MATCH(N$41,BNA_Variations_prix!$E$4:$CA$4,0),FALSE)))),VLOOKUP(_xlfn.CONCAT($B60,$C60),BNA_Variations_prix!$E$1:$AJ$200,MATCH(N$41,BNA_Variations_prix!$E$4:$CA$4,0),FALSE))</f>
        <v>-</v>
      </c>
      <c r="O60" s="17" t="str">
        <f ca="1">IF(ISNUMBER(VLOOKUP(_xlfn.CONCAT($B60,$C60),BNA_Variations_prix!$E$1:$AJ$200,MATCH(O$41,BNA_Variations_prix!$E$4:$CA$4,0),FALSE)),IF(ROUND(VLOOKUP(_xlfn.CONCAT($B60,$C60),BNA_Variations_prix!$E$1:$AJ$200,MATCH(O$41,BNA_Variations_prix!$E$4:$CA$4,0),FALSE),2)&gt;0,_xlfn.CONCAT($B$3," ",TEXT(VLOOKUP(_xlfn.CONCAT($B60,$C60),BNA_Variations_prix!$E$1:$AJ$200,MATCH(O$41,BNA_Variations_prix!$E$4:$CA$4,0),FALSE),"0%")),IF(ROUND(VLOOKUP(_xlfn.CONCAT($B60,$C60),BNA_Variations_prix!$E$1:$AJ$200,MATCH(O$41,BNA_Variations_prix!$E$4:$CA$4,0),FALSE),2)=0,_xlfn.CONCAT($B$4," ",TEXT(VLOOKUP(_xlfn.CONCAT($B60,$C60),BNA_Variations_prix!$E$1:$AJ$200,MATCH(O$41,BNA_Variations_prix!$E$4:$CA$4,0),FALSE),"0%")),IF(ROUND(VLOOKUP(_xlfn.CONCAT($B60,$C60),BNA_Variations_prix!$E$1:$AJ$200,MATCH(O$41,BNA_Variations_prix!$E$4:$CA$4,0),FALSE),2)&lt;0,_xlfn.CONCAT($B$5," ",TEXT(VLOOKUP(_xlfn.CONCAT($B60,$C60),BNA_Variations_prix!$E$1:$AJ$200,MATCH(O$41,BNA_Variations_prix!$E$4:$CA$4,0),FALSE),"0%")),VLOOKUP(_xlfn.CONCAT($B60,$C60),BNA_Variations_prix!$E$1:$AJ$200,MATCH(O$41,BNA_Variations_prix!$E$4:$CA$4,0),FALSE)))),VLOOKUP(_xlfn.CONCAT($B60,$C60),BNA_Variations_prix!$E$1:$AJ$200,MATCH(O$41,BNA_Variations_prix!$E$4:$CA$4,0),FALSE))</f>
        <v>-</v>
      </c>
      <c r="P60" s="17" t="str">
        <f ca="1">IF(ISNUMBER(VLOOKUP(_xlfn.CONCAT($B60,$C60),BNA_Variations_prix!$E$1:$AJ$200,MATCH(P$41,BNA_Variations_prix!$E$4:$CA$4,0),FALSE)),IF(ROUND(VLOOKUP(_xlfn.CONCAT($B60,$C60),BNA_Variations_prix!$E$1:$AJ$200,MATCH(P$41,BNA_Variations_prix!$E$4:$CA$4,0),FALSE),2)&gt;0,_xlfn.CONCAT($B$3," ",TEXT(VLOOKUP(_xlfn.CONCAT($B60,$C60),BNA_Variations_prix!$E$1:$AJ$200,MATCH(P$41,BNA_Variations_prix!$E$4:$CA$4,0),FALSE),"0%")),IF(ROUND(VLOOKUP(_xlfn.CONCAT($B60,$C60),BNA_Variations_prix!$E$1:$AJ$200,MATCH(P$41,BNA_Variations_prix!$E$4:$CA$4,0),FALSE),2)=0,_xlfn.CONCAT($B$4," ",TEXT(VLOOKUP(_xlfn.CONCAT($B60,$C60),BNA_Variations_prix!$E$1:$AJ$200,MATCH(P$41,BNA_Variations_prix!$E$4:$CA$4,0),FALSE),"0%")),IF(ROUND(VLOOKUP(_xlfn.CONCAT($B60,$C60),BNA_Variations_prix!$E$1:$AJ$200,MATCH(P$41,BNA_Variations_prix!$E$4:$CA$4,0),FALSE),2)&lt;0,_xlfn.CONCAT($B$5," ",TEXT(VLOOKUP(_xlfn.CONCAT($B60,$C60),BNA_Variations_prix!$E$1:$AJ$200,MATCH(P$41,BNA_Variations_prix!$E$4:$CA$4,0),FALSE),"0%")),VLOOKUP(_xlfn.CONCAT($B60,$C60),BNA_Variations_prix!$E$1:$AJ$200,MATCH(P$41,BNA_Variations_prix!$E$4:$CA$4,0),FALSE)))),VLOOKUP(_xlfn.CONCAT($B60,$C60),BNA_Variations_prix!$E$1:$AJ$200,MATCH(P$41,BNA_Variations_prix!$E$4:$CA$4,0),FALSE))</f>
        <v>-</v>
      </c>
      <c r="Q60" s="17" t="str">
        <f ca="1">IF(ISNUMBER(VLOOKUP(_xlfn.CONCAT($B60,$C60),BNA_Variations_prix!$E$1:$AJ$200,MATCH(Q$41,BNA_Variations_prix!$E$4:$CA$4,0),FALSE)),IF(ROUND(VLOOKUP(_xlfn.CONCAT($B60,$C60),BNA_Variations_prix!$E$1:$AJ$200,MATCH(Q$41,BNA_Variations_prix!$E$4:$CA$4,0),FALSE),2)&gt;0,_xlfn.CONCAT($B$3," ",TEXT(VLOOKUP(_xlfn.CONCAT($B60,$C60),BNA_Variations_prix!$E$1:$AJ$200,MATCH(Q$41,BNA_Variations_prix!$E$4:$CA$4,0),FALSE),"0%")),IF(ROUND(VLOOKUP(_xlfn.CONCAT($B60,$C60),BNA_Variations_prix!$E$1:$AJ$200,MATCH(Q$41,BNA_Variations_prix!$E$4:$CA$4,0),FALSE),2)=0,_xlfn.CONCAT($B$4," ",TEXT(VLOOKUP(_xlfn.CONCAT($B60,$C60),BNA_Variations_prix!$E$1:$AJ$200,MATCH(Q$41,BNA_Variations_prix!$E$4:$CA$4,0),FALSE),"0%")),IF(ROUND(VLOOKUP(_xlfn.CONCAT($B60,$C60),BNA_Variations_prix!$E$1:$AJ$200,MATCH(Q$41,BNA_Variations_prix!$E$4:$CA$4,0),FALSE),2)&lt;0,_xlfn.CONCAT($B$5," ",TEXT(VLOOKUP(_xlfn.CONCAT($B60,$C60),BNA_Variations_prix!$E$1:$AJ$200,MATCH(Q$41,BNA_Variations_prix!$E$4:$CA$4,0),FALSE),"0%")),VLOOKUP(_xlfn.CONCAT($B60,$C60),BNA_Variations_prix!$E$1:$AJ$200,MATCH(Q$41,BNA_Variations_prix!$E$4:$CA$4,0),FALSE)))),VLOOKUP(_xlfn.CONCAT($B60,$C60),BNA_Variations_prix!$E$1:$AJ$200,MATCH(Q$41,BNA_Variations_prix!$E$4:$CA$4,0),FALSE))</f>
        <v>-</v>
      </c>
      <c r="R60" s="17" t="str">
        <f ca="1">IF(ISNUMBER(VLOOKUP(_xlfn.CONCAT($B60,$C60),BNA_Variations_prix!$E$1:$AJ$200,MATCH(R$41,BNA_Variations_prix!$E$4:$CA$4,0),FALSE)),IF(ROUND(VLOOKUP(_xlfn.CONCAT($B60,$C60),BNA_Variations_prix!$E$1:$AJ$200,MATCH(R$41,BNA_Variations_prix!$E$4:$CA$4,0),FALSE),2)&gt;0,_xlfn.CONCAT($B$3," ",TEXT(VLOOKUP(_xlfn.CONCAT($B60,$C60),BNA_Variations_prix!$E$1:$AJ$200,MATCH(R$41,BNA_Variations_prix!$E$4:$CA$4,0),FALSE),"0%")),IF(ROUND(VLOOKUP(_xlfn.CONCAT($B60,$C60),BNA_Variations_prix!$E$1:$AJ$200,MATCH(R$41,BNA_Variations_prix!$E$4:$CA$4,0),FALSE),2)=0,_xlfn.CONCAT($B$4," ",TEXT(VLOOKUP(_xlfn.CONCAT($B60,$C60),BNA_Variations_prix!$E$1:$AJ$200,MATCH(R$41,BNA_Variations_prix!$E$4:$CA$4,0),FALSE),"0%")),IF(ROUND(VLOOKUP(_xlfn.CONCAT($B60,$C60),BNA_Variations_prix!$E$1:$AJ$200,MATCH(R$41,BNA_Variations_prix!$E$4:$CA$4,0),FALSE),2)&lt;0,_xlfn.CONCAT($B$5," ",TEXT(VLOOKUP(_xlfn.CONCAT($B60,$C60),BNA_Variations_prix!$E$1:$AJ$200,MATCH(R$41,BNA_Variations_prix!$E$4:$CA$4,0),FALSE),"0%")),VLOOKUP(_xlfn.CONCAT($B60,$C60),BNA_Variations_prix!$E$1:$AJ$200,MATCH(R$41,BNA_Variations_prix!$E$4:$CA$4,0),FALSE)))),VLOOKUP(_xlfn.CONCAT($B60,$C60),BNA_Variations_prix!$E$1:$AJ$200,MATCH(R$41,BNA_Variations_prix!$E$4:$CA$4,0),FALSE))</f>
        <v>-</v>
      </c>
      <c r="S60" s="17" t="str">
        <f ca="1">IF(ISNUMBER(VLOOKUP(_xlfn.CONCAT($B60,$C60),BNA_Variations_prix!$E$1:$AJ$200,MATCH(S$41,BNA_Variations_prix!$E$4:$CA$4,0),FALSE)),IF(ROUND(VLOOKUP(_xlfn.CONCAT($B60,$C60),BNA_Variations_prix!$E$1:$AJ$200,MATCH(S$41,BNA_Variations_prix!$E$4:$CA$4,0),FALSE),2)&gt;0,_xlfn.CONCAT($B$3," ",TEXT(VLOOKUP(_xlfn.CONCAT($B60,$C60),BNA_Variations_prix!$E$1:$AJ$200,MATCH(S$41,BNA_Variations_prix!$E$4:$CA$4,0),FALSE),"0%")),IF(ROUND(VLOOKUP(_xlfn.CONCAT($B60,$C60),BNA_Variations_prix!$E$1:$AJ$200,MATCH(S$41,BNA_Variations_prix!$E$4:$CA$4,0),FALSE),2)=0,_xlfn.CONCAT($B$4," ",TEXT(VLOOKUP(_xlfn.CONCAT($B60,$C60),BNA_Variations_prix!$E$1:$AJ$200,MATCH(S$41,BNA_Variations_prix!$E$4:$CA$4,0),FALSE),"0%")),IF(ROUND(VLOOKUP(_xlfn.CONCAT($B60,$C60),BNA_Variations_prix!$E$1:$AJ$200,MATCH(S$41,BNA_Variations_prix!$E$4:$CA$4,0),FALSE),2)&lt;0,_xlfn.CONCAT($B$5," ",TEXT(VLOOKUP(_xlfn.CONCAT($B60,$C60),BNA_Variations_prix!$E$1:$AJ$200,MATCH(S$41,BNA_Variations_prix!$E$4:$CA$4,0),FALSE),"0%")),VLOOKUP(_xlfn.CONCAT($B60,$C60),BNA_Variations_prix!$E$1:$AJ$200,MATCH(S$41,BNA_Variations_prix!$E$4:$CA$4,0),FALSE)))),VLOOKUP(_xlfn.CONCAT($B60,$C60),BNA_Variations_prix!$E$1:$AJ$200,MATCH(S$41,BNA_Variations_prix!$E$4:$CA$4,0),FALSE))</f>
        <v>▼ -2%</v>
      </c>
      <c r="T60" s="17" t="str">
        <f ca="1">IF(ISNUMBER(VLOOKUP(_xlfn.CONCAT($B60,$C60),BNA_Variations_prix!$E$1:$AJ$200,MATCH(T$41,BNA_Variations_prix!$E$4:$CA$4,0),FALSE)),IF(ROUND(VLOOKUP(_xlfn.CONCAT($B60,$C60),BNA_Variations_prix!$E$1:$AJ$200,MATCH(T$41,BNA_Variations_prix!$E$4:$CA$4,0),FALSE),2)&gt;0,_xlfn.CONCAT($B$3," ",TEXT(VLOOKUP(_xlfn.CONCAT($B60,$C60),BNA_Variations_prix!$E$1:$AJ$200,MATCH(T$41,BNA_Variations_prix!$E$4:$CA$4,0),FALSE),"0%")),IF(ROUND(VLOOKUP(_xlfn.CONCAT($B60,$C60),BNA_Variations_prix!$E$1:$AJ$200,MATCH(T$41,BNA_Variations_prix!$E$4:$CA$4,0),FALSE),2)=0,_xlfn.CONCAT($B$4," ",TEXT(VLOOKUP(_xlfn.CONCAT($B60,$C60),BNA_Variations_prix!$E$1:$AJ$200,MATCH(T$41,BNA_Variations_prix!$E$4:$CA$4,0),FALSE),"0%")),IF(ROUND(VLOOKUP(_xlfn.CONCAT($B60,$C60),BNA_Variations_prix!$E$1:$AJ$200,MATCH(T$41,BNA_Variations_prix!$E$4:$CA$4,0),FALSE),2)&lt;0,_xlfn.CONCAT($B$5," ",TEXT(VLOOKUP(_xlfn.CONCAT($B60,$C60),BNA_Variations_prix!$E$1:$AJ$200,MATCH(T$41,BNA_Variations_prix!$E$4:$CA$4,0),FALSE),"0%")),VLOOKUP(_xlfn.CONCAT($B60,$C60),BNA_Variations_prix!$E$1:$AJ$200,MATCH(T$41,BNA_Variations_prix!$E$4:$CA$4,0),FALSE)))),VLOOKUP(_xlfn.CONCAT($B60,$C60),BNA_Variations_prix!$E$1:$AJ$200,MATCH(T$41,BNA_Variations_prix!$E$4:$CA$4,0),FALSE))</f>
        <v>▼ -15%</v>
      </c>
      <c r="U60" s="17" t="str">
        <f ca="1">IF(ISNUMBER(VLOOKUP(_xlfn.CONCAT($B60,$C60),BNA_Variations_prix!$E$1:$AJ$200,MATCH(U$41,BNA_Variations_prix!$E$4:$CA$4,0),FALSE)),IF(ROUND(VLOOKUP(_xlfn.CONCAT($B60,$C60),BNA_Variations_prix!$E$1:$AJ$200,MATCH(U$41,BNA_Variations_prix!$E$4:$CA$4,0),FALSE),2)&gt;0,_xlfn.CONCAT($B$3," ",TEXT(VLOOKUP(_xlfn.CONCAT($B60,$C60),BNA_Variations_prix!$E$1:$AJ$200,MATCH(U$41,BNA_Variations_prix!$E$4:$CA$4,0),FALSE),"0%")),IF(ROUND(VLOOKUP(_xlfn.CONCAT($B60,$C60),BNA_Variations_prix!$E$1:$AJ$200,MATCH(U$41,BNA_Variations_prix!$E$4:$CA$4,0),FALSE),2)=0,_xlfn.CONCAT($B$4," ",TEXT(VLOOKUP(_xlfn.CONCAT($B60,$C60),BNA_Variations_prix!$E$1:$AJ$200,MATCH(U$41,BNA_Variations_prix!$E$4:$CA$4,0),FALSE),"0%")),IF(ROUND(VLOOKUP(_xlfn.CONCAT($B60,$C60),BNA_Variations_prix!$E$1:$AJ$200,MATCH(U$41,BNA_Variations_prix!$E$4:$CA$4,0),FALSE),2)&lt;0,_xlfn.CONCAT($B$5," ",TEXT(VLOOKUP(_xlfn.CONCAT($B60,$C60),BNA_Variations_prix!$E$1:$AJ$200,MATCH(U$41,BNA_Variations_prix!$E$4:$CA$4,0),FALSE),"0%")),VLOOKUP(_xlfn.CONCAT($B60,$C60),BNA_Variations_prix!$E$1:$AJ$200,MATCH(U$41,BNA_Variations_prix!$E$4:$CA$4,0),FALSE)))),VLOOKUP(_xlfn.CONCAT($B60,$C60),BNA_Variations_prix!$E$1:$AJ$200,MATCH(U$41,BNA_Variations_prix!$E$4:$CA$4,0),FALSE))</f>
        <v>-</v>
      </c>
      <c r="V60" s="17" t="str">
        <f ca="1">IF(ISNUMBER(VLOOKUP(_xlfn.CONCAT($B60,$C60),BNA_Variations_prix!$E$1:$AJ$200,MATCH(V$41,BNA_Variations_prix!$E$4:$CA$4,0),FALSE)),IF(ROUND(VLOOKUP(_xlfn.CONCAT($B60,$C60),BNA_Variations_prix!$E$1:$AJ$200,MATCH(V$41,BNA_Variations_prix!$E$4:$CA$4,0),FALSE),2)&gt;0,_xlfn.CONCAT($B$3," ",TEXT(VLOOKUP(_xlfn.CONCAT($B60,$C60),BNA_Variations_prix!$E$1:$AJ$200,MATCH(V$41,BNA_Variations_prix!$E$4:$CA$4,0),FALSE),"0%")),IF(ROUND(VLOOKUP(_xlfn.CONCAT($B60,$C60),BNA_Variations_prix!$E$1:$AJ$200,MATCH(V$41,BNA_Variations_prix!$E$4:$CA$4,0),FALSE),2)=0,_xlfn.CONCAT($B$4," ",TEXT(VLOOKUP(_xlfn.CONCAT($B60,$C60),BNA_Variations_prix!$E$1:$AJ$200,MATCH(V$41,BNA_Variations_prix!$E$4:$CA$4,0),FALSE),"0%")),IF(ROUND(VLOOKUP(_xlfn.CONCAT($B60,$C60),BNA_Variations_prix!$E$1:$AJ$200,MATCH(V$41,BNA_Variations_prix!$E$4:$CA$4,0),FALSE),2)&lt;0,_xlfn.CONCAT($B$5," ",TEXT(VLOOKUP(_xlfn.CONCAT($B60,$C60),BNA_Variations_prix!$E$1:$AJ$200,MATCH(V$41,BNA_Variations_prix!$E$4:$CA$4,0),FALSE),"0%")),VLOOKUP(_xlfn.CONCAT($B60,$C60),BNA_Variations_prix!$E$1:$AJ$200,MATCH(V$41,BNA_Variations_prix!$E$4:$CA$4,0),FALSE)))),VLOOKUP(_xlfn.CONCAT($B60,$C60),BNA_Variations_prix!$E$1:$AJ$200,MATCH(V$41,BNA_Variations_prix!$E$4:$CA$4,0),FALSE))</f>
        <v>▼ -13%</v>
      </c>
      <c r="W60" s="17" t="str">
        <f ca="1">IF(ISNUMBER(VLOOKUP(_xlfn.CONCAT($B60,$C60),BNA_Variations_prix!$E$1:$AJ$200,MATCH(W$41,BNA_Variations_prix!$E$4:$CA$4,0),FALSE)),IF(ROUND(VLOOKUP(_xlfn.CONCAT($B60,$C60),BNA_Variations_prix!$E$1:$AJ$200,MATCH(W$41,BNA_Variations_prix!$E$4:$CA$4,0),FALSE),2)&gt;0,_xlfn.CONCAT($B$3," ",TEXT(VLOOKUP(_xlfn.CONCAT($B60,$C60),BNA_Variations_prix!$E$1:$AJ$200,MATCH(W$41,BNA_Variations_prix!$E$4:$CA$4,0),FALSE),"0%")),IF(ROUND(VLOOKUP(_xlfn.CONCAT($B60,$C60),BNA_Variations_prix!$E$1:$AJ$200,MATCH(W$41,BNA_Variations_prix!$E$4:$CA$4,0),FALSE),2)=0,_xlfn.CONCAT($B$4," ",TEXT(VLOOKUP(_xlfn.CONCAT($B60,$C60),BNA_Variations_prix!$E$1:$AJ$200,MATCH(W$41,BNA_Variations_prix!$E$4:$CA$4,0),FALSE),"0%")),IF(ROUND(VLOOKUP(_xlfn.CONCAT($B60,$C60),BNA_Variations_prix!$E$1:$AJ$200,MATCH(W$41,BNA_Variations_prix!$E$4:$CA$4,0),FALSE),2)&lt;0,_xlfn.CONCAT($B$5," ",TEXT(VLOOKUP(_xlfn.CONCAT($B60,$C60),BNA_Variations_prix!$E$1:$AJ$200,MATCH(W$41,BNA_Variations_prix!$E$4:$CA$4,0),FALSE),"0%")),VLOOKUP(_xlfn.CONCAT($B60,$C60),BNA_Variations_prix!$E$1:$AJ$200,MATCH(W$41,BNA_Variations_prix!$E$4:$CA$4,0),FALSE)))),VLOOKUP(_xlfn.CONCAT($B60,$C60),BNA_Variations_prix!$E$1:$AJ$200,MATCH(W$41,BNA_Variations_prix!$E$4:$CA$4,0),FALSE))</f>
        <v>-</v>
      </c>
      <c r="X60" s="17" t="str">
        <f ca="1">IF(ISNUMBER(VLOOKUP(_xlfn.CONCAT($B60,$C60),BNA_Variations_prix!$E$1:$AJ$200,MATCH(X$41,BNA_Variations_prix!$E$4:$CA$4,0),FALSE)),IF(ROUND(VLOOKUP(_xlfn.CONCAT($B60,$C60),BNA_Variations_prix!$E$1:$AJ$200,MATCH(X$41,BNA_Variations_prix!$E$4:$CA$4,0),FALSE),2)&gt;0,_xlfn.CONCAT($B$3," ",TEXT(VLOOKUP(_xlfn.CONCAT($B60,$C60),BNA_Variations_prix!$E$1:$AJ$200,MATCH(X$41,BNA_Variations_prix!$E$4:$CA$4,0),FALSE),"0%")),IF(ROUND(VLOOKUP(_xlfn.CONCAT($B60,$C60),BNA_Variations_prix!$E$1:$AJ$200,MATCH(X$41,BNA_Variations_prix!$E$4:$CA$4,0),FALSE),2)=0,_xlfn.CONCAT($B$4," ",TEXT(VLOOKUP(_xlfn.CONCAT($B60,$C60),BNA_Variations_prix!$E$1:$AJ$200,MATCH(X$41,BNA_Variations_prix!$E$4:$CA$4,0),FALSE),"0%")),IF(ROUND(VLOOKUP(_xlfn.CONCAT($B60,$C60),BNA_Variations_prix!$E$1:$AJ$200,MATCH(X$41,BNA_Variations_prix!$E$4:$CA$4,0),FALSE),2)&lt;0,_xlfn.CONCAT($B$5," ",TEXT(VLOOKUP(_xlfn.CONCAT($B60,$C60),BNA_Variations_prix!$E$1:$AJ$200,MATCH(X$41,BNA_Variations_prix!$E$4:$CA$4,0),FALSE),"0%")),VLOOKUP(_xlfn.CONCAT($B60,$C60),BNA_Variations_prix!$E$1:$AJ$200,MATCH(X$41,BNA_Variations_prix!$E$4:$CA$4,0),FALSE)))),VLOOKUP(_xlfn.CONCAT($B60,$C60),BNA_Variations_prix!$E$1:$AJ$200,MATCH(X$41,BNA_Variations_prix!$E$4:$CA$4,0),FALSE))</f>
        <v>-</v>
      </c>
      <c r="Y60" s="17" t="str">
        <f ca="1">IF(ISNUMBER(VLOOKUP(_xlfn.CONCAT($B60,$C60),BNA_Variations_prix!$E$1:$AJ$200,MATCH(Y$41,BNA_Variations_prix!$E$4:$CA$4,0),FALSE)),IF(ROUND(VLOOKUP(_xlfn.CONCAT($B60,$C60),BNA_Variations_prix!$E$1:$AJ$200,MATCH(Y$41,BNA_Variations_prix!$E$4:$CA$4,0),FALSE),2)&gt;0,_xlfn.CONCAT($B$3," ",TEXT(VLOOKUP(_xlfn.CONCAT($B60,$C60),BNA_Variations_prix!$E$1:$AJ$200,MATCH(Y$41,BNA_Variations_prix!$E$4:$CA$4,0),FALSE),"0%")),IF(ROUND(VLOOKUP(_xlfn.CONCAT($B60,$C60),BNA_Variations_prix!$E$1:$AJ$200,MATCH(Y$41,BNA_Variations_prix!$E$4:$CA$4,0),FALSE),2)=0,_xlfn.CONCAT($B$4," ",TEXT(VLOOKUP(_xlfn.CONCAT($B60,$C60),BNA_Variations_prix!$E$1:$AJ$200,MATCH(Y$41,BNA_Variations_prix!$E$4:$CA$4,0),FALSE),"0%")),IF(ROUND(VLOOKUP(_xlfn.CONCAT($B60,$C60),BNA_Variations_prix!$E$1:$AJ$200,MATCH(Y$41,BNA_Variations_prix!$E$4:$CA$4,0),FALSE),2)&lt;0,_xlfn.CONCAT($B$5," ",TEXT(VLOOKUP(_xlfn.CONCAT($B60,$C60),BNA_Variations_prix!$E$1:$AJ$200,MATCH(Y$41,BNA_Variations_prix!$E$4:$CA$4,0),FALSE),"0%")),VLOOKUP(_xlfn.CONCAT($B60,$C60),BNA_Variations_prix!$E$1:$AJ$200,MATCH(Y$41,BNA_Variations_prix!$E$4:$CA$4,0),FALSE)))),VLOOKUP(_xlfn.CONCAT($B60,$C60),BNA_Variations_prix!$E$1:$AJ$200,MATCH(Y$41,BNA_Variations_prix!$E$4:$CA$4,0),FALSE))</f>
        <v>-</v>
      </c>
      <c r="Z60" s="17" t="str">
        <f ca="1">IF(ISNUMBER(VLOOKUP(_xlfn.CONCAT($B60,$C60),BNA_Variations_prix!$E$1:$AJ$200,MATCH(Z$41,BNA_Variations_prix!$E$4:$CA$4,0),FALSE)),IF(ROUND(VLOOKUP(_xlfn.CONCAT($B60,$C60),BNA_Variations_prix!$E$1:$AJ$200,MATCH(Z$41,BNA_Variations_prix!$E$4:$CA$4,0),FALSE),2)&gt;0,_xlfn.CONCAT($B$3," ",TEXT(VLOOKUP(_xlfn.CONCAT($B60,$C60),BNA_Variations_prix!$E$1:$AJ$200,MATCH(Z$41,BNA_Variations_prix!$E$4:$CA$4,0),FALSE),"0%")),IF(ROUND(VLOOKUP(_xlfn.CONCAT($B60,$C60),BNA_Variations_prix!$E$1:$AJ$200,MATCH(Z$41,BNA_Variations_prix!$E$4:$CA$4,0),FALSE),2)=0,_xlfn.CONCAT($B$4," ",TEXT(VLOOKUP(_xlfn.CONCAT($B60,$C60),BNA_Variations_prix!$E$1:$AJ$200,MATCH(Z$41,BNA_Variations_prix!$E$4:$CA$4,0),FALSE),"0%")),IF(ROUND(VLOOKUP(_xlfn.CONCAT($B60,$C60),BNA_Variations_prix!$E$1:$AJ$200,MATCH(Z$41,BNA_Variations_prix!$E$4:$CA$4,0),FALSE),2)&lt;0,_xlfn.CONCAT($B$5," ",TEXT(VLOOKUP(_xlfn.CONCAT($B60,$C60),BNA_Variations_prix!$E$1:$AJ$200,MATCH(Z$41,BNA_Variations_prix!$E$4:$CA$4,0),FALSE),"0%")),VLOOKUP(_xlfn.CONCAT($B60,$C60),BNA_Variations_prix!$E$1:$AJ$200,MATCH(Z$41,BNA_Variations_prix!$E$4:$CA$4,0),FALSE)))),VLOOKUP(_xlfn.CONCAT($B60,$C60),BNA_Variations_prix!$E$1:$AJ$200,MATCH(Z$41,BNA_Variations_prix!$E$4:$CA$4,0),FALSE))</f>
        <v>▼ -50%</v>
      </c>
      <c r="AA60" s="17" t="str">
        <f ca="1">IF(ISNUMBER(VLOOKUP(_xlfn.CONCAT($B60,$C60),BNA_Variations_prix!$E$1:$AJ$200,MATCH(AA$41,BNA_Variations_prix!$E$4:$CA$4,0),FALSE)),IF(ROUND(VLOOKUP(_xlfn.CONCAT($B60,$C60),BNA_Variations_prix!$E$1:$AJ$200,MATCH(AA$41,BNA_Variations_prix!$E$4:$CA$4,0),FALSE),2)&gt;0,_xlfn.CONCAT($B$3," ",TEXT(VLOOKUP(_xlfn.CONCAT($B60,$C60),BNA_Variations_prix!$E$1:$AJ$200,MATCH(AA$41,BNA_Variations_prix!$E$4:$CA$4,0),FALSE),"0%")),IF(ROUND(VLOOKUP(_xlfn.CONCAT($B60,$C60),BNA_Variations_prix!$E$1:$AJ$200,MATCH(AA$41,BNA_Variations_prix!$E$4:$CA$4,0),FALSE),2)=0,_xlfn.CONCAT($B$4," ",TEXT(VLOOKUP(_xlfn.CONCAT($B60,$C60),BNA_Variations_prix!$E$1:$AJ$200,MATCH(AA$41,BNA_Variations_prix!$E$4:$CA$4,0),FALSE),"0%")),IF(ROUND(VLOOKUP(_xlfn.CONCAT($B60,$C60),BNA_Variations_prix!$E$1:$AJ$200,MATCH(AA$41,BNA_Variations_prix!$E$4:$CA$4,0),FALSE),2)&lt;0,_xlfn.CONCAT($B$5," ",TEXT(VLOOKUP(_xlfn.CONCAT($B60,$C60),BNA_Variations_prix!$E$1:$AJ$200,MATCH(AA$41,BNA_Variations_prix!$E$4:$CA$4,0),FALSE),"0%")),VLOOKUP(_xlfn.CONCAT($B60,$C60),BNA_Variations_prix!$E$1:$AJ$200,MATCH(AA$41,BNA_Variations_prix!$E$4:$CA$4,0),FALSE)))),VLOOKUP(_xlfn.CONCAT($B60,$C60),BNA_Variations_prix!$E$1:$AJ$200,MATCH(AA$41,BNA_Variations_prix!$E$4:$CA$4,0),FALSE))</f>
        <v>▲ 14%</v>
      </c>
      <c r="AB60" s="17" t="str">
        <f ca="1">IF(ISNUMBER(VLOOKUP(_xlfn.CONCAT($B60,$C60),BNA_Variations_prix!$E$1:$AJ$200,MATCH(AB$41,BNA_Variations_prix!$E$4:$CA$4,0),FALSE)),IF(ROUND(VLOOKUP(_xlfn.CONCAT($B60,$C60),BNA_Variations_prix!$E$1:$AJ$200,MATCH(AB$41,BNA_Variations_prix!$E$4:$CA$4,0),FALSE),2)&gt;0,_xlfn.CONCAT($B$3," ",TEXT(VLOOKUP(_xlfn.CONCAT($B60,$C60),BNA_Variations_prix!$E$1:$AJ$200,MATCH(AB$41,BNA_Variations_prix!$E$4:$CA$4,0),FALSE),"0%")),IF(ROUND(VLOOKUP(_xlfn.CONCAT($B60,$C60),BNA_Variations_prix!$E$1:$AJ$200,MATCH(AB$41,BNA_Variations_prix!$E$4:$CA$4,0),FALSE),2)=0,_xlfn.CONCAT($B$4," ",TEXT(VLOOKUP(_xlfn.CONCAT($B60,$C60),BNA_Variations_prix!$E$1:$AJ$200,MATCH(AB$41,BNA_Variations_prix!$E$4:$CA$4,0),FALSE),"0%")),IF(ROUND(VLOOKUP(_xlfn.CONCAT($B60,$C60),BNA_Variations_prix!$E$1:$AJ$200,MATCH(AB$41,BNA_Variations_prix!$E$4:$CA$4,0),FALSE),2)&lt;0,_xlfn.CONCAT($B$5," ",TEXT(VLOOKUP(_xlfn.CONCAT($B60,$C60),BNA_Variations_prix!$E$1:$AJ$200,MATCH(AB$41,BNA_Variations_prix!$E$4:$CA$4,0),FALSE),"0%")),VLOOKUP(_xlfn.CONCAT($B60,$C60),BNA_Variations_prix!$E$1:$AJ$200,MATCH(AB$41,BNA_Variations_prix!$E$4:$CA$4,0),FALSE)))),VLOOKUP(_xlfn.CONCAT($B60,$C60),BNA_Variations_prix!$E$1:$AJ$200,MATCH(AB$41,BNA_Variations_prix!$E$4:$CA$4,0),FALSE))</f>
        <v>-</v>
      </c>
      <c r="AC60" s="17" t="str">
        <f ca="1">IF(ISNUMBER(VLOOKUP(_xlfn.CONCAT($B60,$C60),BNA_Variations_prix!$E$1:$AJ$200,MATCH(AC$41,BNA_Variations_prix!$E$4:$CA$4,0),FALSE)),IF(ROUND(VLOOKUP(_xlfn.CONCAT($B60,$C60),BNA_Variations_prix!$E$1:$AJ$200,MATCH(AC$41,BNA_Variations_prix!$E$4:$CA$4,0),FALSE),2)&gt;0,_xlfn.CONCAT($B$3," ",TEXT(VLOOKUP(_xlfn.CONCAT($B60,$C60),BNA_Variations_prix!$E$1:$AJ$200,MATCH(AC$41,BNA_Variations_prix!$E$4:$CA$4,0),FALSE),"0%")),IF(ROUND(VLOOKUP(_xlfn.CONCAT($B60,$C60),BNA_Variations_prix!$E$1:$AJ$200,MATCH(AC$41,BNA_Variations_prix!$E$4:$CA$4,0),FALSE),2)=0,_xlfn.CONCAT($B$4," ",TEXT(VLOOKUP(_xlfn.CONCAT($B60,$C60),BNA_Variations_prix!$E$1:$AJ$200,MATCH(AC$41,BNA_Variations_prix!$E$4:$CA$4,0),FALSE),"0%")),IF(ROUND(VLOOKUP(_xlfn.CONCAT($B60,$C60),BNA_Variations_prix!$E$1:$AJ$200,MATCH(AC$41,BNA_Variations_prix!$E$4:$CA$4,0),FALSE),2)&lt;0,_xlfn.CONCAT($B$5," ",TEXT(VLOOKUP(_xlfn.CONCAT($B60,$C60),BNA_Variations_prix!$E$1:$AJ$200,MATCH(AC$41,BNA_Variations_prix!$E$4:$CA$4,0),FALSE),"0%")),VLOOKUP(_xlfn.CONCAT($B60,$C60),BNA_Variations_prix!$E$1:$AJ$200,MATCH(AC$41,BNA_Variations_prix!$E$4:$CA$4,0),FALSE)))),VLOOKUP(_xlfn.CONCAT($B60,$C60),BNA_Variations_prix!$E$1:$AJ$200,MATCH(AC$41,BNA_Variations_prix!$E$4:$CA$4,0),FALSE))</f>
        <v>-</v>
      </c>
      <c r="AD60" s="17" t="str">
        <f ca="1">IF(ISNUMBER(VLOOKUP(_xlfn.CONCAT($B60,$C60),BNA_Variations_prix!$E$1:$AJ$200,MATCH(AD$41,BNA_Variations_prix!$E$4:$CA$4,0),FALSE)),IF(ROUND(VLOOKUP(_xlfn.CONCAT($B60,$C60),BNA_Variations_prix!$E$1:$AJ$200,MATCH(AD$41,BNA_Variations_prix!$E$4:$CA$4,0),FALSE),2)&gt;0,_xlfn.CONCAT($B$3," ",TEXT(VLOOKUP(_xlfn.CONCAT($B60,$C60),BNA_Variations_prix!$E$1:$AJ$200,MATCH(AD$41,BNA_Variations_prix!$E$4:$CA$4,0),FALSE),"0%")),IF(ROUND(VLOOKUP(_xlfn.CONCAT($B60,$C60),BNA_Variations_prix!$E$1:$AJ$200,MATCH(AD$41,BNA_Variations_prix!$E$4:$CA$4,0),FALSE),2)=0,_xlfn.CONCAT($B$4," ",TEXT(VLOOKUP(_xlfn.CONCAT($B60,$C60),BNA_Variations_prix!$E$1:$AJ$200,MATCH(AD$41,BNA_Variations_prix!$E$4:$CA$4,0),FALSE),"0%")),IF(ROUND(VLOOKUP(_xlfn.CONCAT($B60,$C60),BNA_Variations_prix!$E$1:$AJ$200,MATCH(AD$41,BNA_Variations_prix!$E$4:$CA$4,0),FALSE),2)&lt;0,_xlfn.CONCAT($B$5," ",TEXT(VLOOKUP(_xlfn.CONCAT($B60,$C60),BNA_Variations_prix!$E$1:$AJ$200,MATCH(AD$41,BNA_Variations_prix!$E$4:$CA$4,0),FALSE),"0%")),VLOOKUP(_xlfn.CONCAT($B60,$C60),BNA_Variations_prix!$E$1:$AJ$200,MATCH(AD$41,BNA_Variations_prix!$E$4:$CA$4,0),FALSE)))),VLOOKUP(_xlfn.CONCAT($B60,$C60),BNA_Variations_prix!$E$1:$AJ$200,MATCH(AD$41,BNA_Variations_prix!$E$4:$CA$4,0),FALSE))</f>
        <v>-</v>
      </c>
      <c r="AE60" s="17" t="str">
        <f ca="1">IF(ISNUMBER(VLOOKUP(_xlfn.CONCAT($B60,$C60),BNA_Variations_prix!$E$1:$AJ$200,MATCH(AE$41,BNA_Variations_prix!$E$4:$CA$4,0),FALSE)),IF(ROUND(VLOOKUP(_xlfn.CONCAT($B60,$C60),BNA_Variations_prix!$E$1:$AJ$200,MATCH(AE$41,BNA_Variations_prix!$E$4:$CA$4,0),FALSE),2)&gt;0,_xlfn.CONCAT($B$3," ",TEXT(VLOOKUP(_xlfn.CONCAT($B60,$C60),BNA_Variations_prix!$E$1:$AJ$200,MATCH(AE$41,BNA_Variations_prix!$E$4:$CA$4,0),FALSE),"0%")),IF(ROUND(VLOOKUP(_xlfn.CONCAT($B60,$C60),BNA_Variations_prix!$E$1:$AJ$200,MATCH(AE$41,BNA_Variations_prix!$E$4:$CA$4,0),FALSE),2)=0,_xlfn.CONCAT($B$4," ",TEXT(VLOOKUP(_xlfn.CONCAT($B60,$C60),BNA_Variations_prix!$E$1:$AJ$200,MATCH(AE$41,BNA_Variations_prix!$E$4:$CA$4,0),FALSE),"0%")),IF(ROUND(VLOOKUP(_xlfn.CONCAT($B60,$C60),BNA_Variations_prix!$E$1:$AJ$200,MATCH(AE$41,BNA_Variations_prix!$E$4:$CA$4,0),FALSE),2)&lt;0,_xlfn.CONCAT($B$5," ",TEXT(VLOOKUP(_xlfn.CONCAT($B60,$C60),BNA_Variations_prix!$E$1:$AJ$200,MATCH(AE$41,BNA_Variations_prix!$E$4:$CA$4,0),FALSE),"0%")),VLOOKUP(_xlfn.CONCAT($B60,$C60),BNA_Variations_prix!$E$1:$AJ$200,MATCH(AE$41,BNA_Variations_prix!$E$4:$CA$4,0),FALSE)))),VLOOKUP(_xlfn.CONCAT($B60,$C60),BNA_Variations_prix!$E$1:$AJ$200,MATCH(AE$41,BNA_Variations_prix!$E$4:$CA$4,0),FALSE))</f>
        <v>-</v>
      </c>
      <c r="AF60" s="17" t="str">
        <f ca="1">IF(ISNUMBER(VLOOKUP(_xlfn.CONCAT($B60,$C60),BNA_Variations_prix!$E$1:$AJ$200,MATCH(AF$41,BNA_Variations_prix!$E$4:$CA$4,0),FALSE)),IF(ROUND(VLOOKUP(_xlfn.CONCAT($B60,$C60),BNA_Variations_prix!$E$1:$AJ$200,MATCH(AF$41,BNA_Variations_prix!$E$4:$CA$4,0),FALSE),2)&gt;0,_xlfn.CONCAT($B$3," ",TEXT(VLOOKUP(_xlfn.CONCAT($B60,$C60),BNA_Variations_prix!$E$1:$AJ$200,MATCH(AF$41,BNA_Variations_prix!$E$4:$CA$4,0),FALSE),"0%")),IF(ROUND(VLOOKUP(_xlfn.CONCAT($B60,$C60),BNA_Variations_prix!$E$1:$AJ$200,MATCH(AF$41,BNA_Variations_prix!$E$4:$CA$4,0),FALSE),2)=0,_xlfn.CONCAT($B$4," ",TEXT(VLOOKUP(_xlfn.CONCAT($B60,$C60),BNA_Variations_prix!$E$1:$AJ$200,MATCH(AF$41,BNA_Variations_prix!$E$4:$CA$4,0),FALSE),"0%")),IF(ROUND(VLOOKUP(_xlfn.CONCAT($B60,$C60),BNA_Variations_prix!$E$1:$AJ$200,MATCH(AF$41,BNA_Variations_prix!$E$4:$CA$4,0),FALSE),2)&lt;0,_xlfn.CONCAT($B$5," ",TEXT(VLOOKUP(_xlfn.CONCAT($B60,$C60),BNA_Variations_prix!$E$1:$AJ$200,MATCH(AF$41,BNA_Variations_prix!$E$4:$CA$4,0),FALSE),"0%")),VLOOKUP(_xlfn.CONCAT($B60,$C60),BNA_Variations_prix!$E$1:$AJ$200,MATCH(AF$41,BNA_Variations_prix!$E$4:$CA$4,0),FALSE)))),VLOOKUP(_xlfn.CONCAT($B60,$C60),BNA_Variations_prix!$E$1:$AJ$200,MATCH(AF$41,BNA_Variations_prix!$E$4:$CA$4,0),FALSE))</f>
        <v>-</v>
      </c>
      <c r="AG60" s="17" t="str">
        <f ca="1">IF(ISNUMBER(VLOOKUP(_xlfn.CONCAT($B60,$C60),BNA_Variations_prix!$E$1:$AJ$200,MATCH(AG$41,BNA_Variations_prix!$E$4:$CA$4,0),FALSE)),IF(ROUND(VLOOKUP(_xlfn.CONCAT($B60,$C60),BNA_Variations_prix!$E$1:$AJ$200,MATCH(AG$41,BNA_Variations_prix!$E$4:$CA$4,0),FALSE),2)&gt;0,_xlfn.CONCAT($B$3," ",TEXT(VLOOKUP(_xlfn.CONCAT($B60,$C60),BNA_Variations_prix!$E$1:$AJ$200,MATCH(AG$41,BNA_Variations_prix!$E$4:$CA$4,0),FALSE),"0%")),IF(ROUND(VLOOKUP(_xlfn.CONCAT($B60,$C60),BNA_Variations_prix!$E$1:$AJ$200,MATCH(AG$41,BNA_Variations_prix!$E$4:$CA$4,0),FALSE),2)=0,_xlfn.CONCAT($B$4," ",TEXT(VLOOKUP(_xlfn.CONCAT($B60,$C60),BNA_Variations_prix!$E$1:$AJ$200,MATCH(AG$41,BNA_Variations_prix!$E$4:$CA$4,0),FALSE),"0%")),IF(ROUND(VLOOKUP(_xlfn.CONCAT($B60,$C60),BNA_Variations_prix!$E$1:$AJ$200,MATCH(AG$41,BNA_Variations_prix!$E$4:$CA$4,0),FALSE),2)&lt;0,_xlfn.CONCAT($B$5," ",TEXT(VLOOKUP(_xlfn.CONCAT($B60,$C60),BNA_Variations_prix!$E$1:$AJ$200,MATCH(AG$41,BNA_Variations_prix!$E$4:$CA$4,0),FALSE),"0%")),VLOOKUP(_xlfn.CONCAT($B60,$C60),BNA_Variations_prix!$E$1:$AJ$200,MATCH(AG$41,BNA_Variations_prix!$E$4:$CA$4,0),FALSE)))),VLOOKUP(_xlfn.CONCAT($B60,$C60),BNA_Variations_prix!$E$1:$AJ$200,MATCH(AG$41,BNA_Variations_prix!$E$4:$CA$4,0),FALSE))</f>
        <v>-</v>
      </c>
    </row>
    <row r="61" spans="2:33" x14ac:dyDescent="0.35">
      <c r="B61" t="s">
        <v>102</v>
      </c>
      <c r="C61" s="12">
        <f>$B$2</f>
        <v>45139</v>
      </c>
      <c r="D61" t="s">
        <v>101</v>
      </c>
      <c r="E61" s="17" t="str">
        <f ca="1">IF(ISNUMBER(VLOOKUP(_xlfn.CONCAT($B61,$C61),BNA_Variations_prix!$E$1:$AJ$200,MATCH(E$41,BNA_Variations_prix!$E$4:$CA$4,0),FALSE)),IF(ROUND(VLOOKUP(_xlfn.CONCAT($B61,$C61),BNA_Variations_prix!$E$1:$AJ$200,MATCH(E$41,BNA_Variations_prix!$E$4:$CA$4,0),FALSE),2)&gt;0,_xlfn.CONCAT($B$3," ",TEXT(VLOOKUP(_xlfn.CONCAT($B61,$C61),BNA_Variations_prix!$E$1:$AJ$200,MATCH(E$41,BNA_Variations_prix!$E$4:$CA$4,0),FALSE),"0%")),IF(ROUND(VLOOKUP(_xlfn.CONCAT($B61,$C61),BNA_Variations_prix!$E$1:$AJ$200,MATCH(E$41,BNA_Variations_prix!$E$4:$CA$4,0),FALSE),2)=0,_xlfn.CONCAT($B$4," ",TEXT(VLOOKUP(_xlfn.CONCAT($B61,$C61),BNA_Variations_prix!$E$1:$AJ$200,MATCH(E$41,BNA_Variations_prix!$E$4:$CA$4,0),FALSE),"0%")),IF(ROUND(VLOOKUP(_xlfn.CONCAT($B61,$C61),BNA_Variations_prix!$E$1:$AJ$200,MATCH(E$41,BNA_Variations_prix!$E$4:$CA$4,0),FALSE),2)&lt;0,_xlfn.CONCAT($B$5," ",TEXT(VLOOKUP(_xlfn.CONCAT($B61,$C61),BNA_Variations_prix!$E$1:$AJ$200,MATCH(E$41,BNA_Variations_prix!$E$4:$CA$4,0),FALSE),"0%")),VLOOKUP(_xlfn.CONCAT($B61,$C61),BNA_Variations_prix!$E$1:$AJ$200,MATCH(E$41,BNA_Variations_prix!$E$4:$CA$4,0),FALSE)))),VLOOKUP(_xlfn.CONCAT($B61,$C61),BNA_Variations_prix!$E$1:$AJ$200,MATCH(E$41,BNA_Variations_prix!$E$4:$CA$4,0),FALSE))</f>
        <v>▼ -53%</v>
      </c>
      <c r="F61" s="17" t="str">
        <f ca="1">IF(ISNUMBER(VLOOKUP(_xlfn.CONCAT($B61,$C61),BNA_Variations_prix!$E$1:$AJ$200,MATCH(F$41,BNA_Variations_prix!$E$4:$CA$4,0),FALSE)),IF(ROUND(VLOOKUP(_xlfn.CONCAT($B61,$C61),BNA_Variations_prix!$E$1:$AJ$200,MATCH(F$41,BNA_Variations_prix!$E$4:$CA$4,0),FALSE),2)&gt;0,_xlfn.CONCAT($B$3," ",TEXT(VLOOKUP(_xlfn.CONCAT($B61,$C61),BNA_Variations_prix!$E$1:$AJ$200,MATCH(F$41,BNA_Variations_prix!$E$4:$CA$4,0),FALSE),"0%")),IF(ROUND(VLOOKUP(_xlfn.CONCAT($B61,$C61),BNA_Variations_prix!$E$1:$AJ$200,MATCH(F$41,BNA_Variations_prix!$E$4:$CA$4,0),FALSE),2)=0,_xlfn.CONCAT($B$4," ",TEXT(VLOOKUP(_xlfn.CONCAT($B61,$C61),BNA_Variations_prix!$E$1:$AJ$200,MATCH(F$41,BNA_Variations_prix!$E$4:$CA$4,0),FALSE),"0%")),IF(ROUND(VLOOKUP(_xlfn.CONCAT($B61,$C61),BNA_Variations_prix!$E$1:$AJ$200,MATCH(F$41,BNA_Variations_prix!$E$4:$CA$4,0),FALSE),2)&lt;0,_xlfn.CONCAT($B$5," ",TEXT(VLOOKUP(_xlfn.CONCAT($B61,$C61),BNA_Variations_prix!$E$1:$AJ$200,MATCH(F$41,BNA_Variations_prix!$E$4:$CA$4,0),FALSE),"0%")),VLOOKUP(_xlfn.CONCAT($B61,$C61),BNA_Variations_prix!$E$1:$AJ$200,MATCH(F$41,BNA_Variations_prix!$E$4:$CA$4,0),FALSE)))),VLOOKUP(_xlfn.CONCAT($B61,$C61),BNA_Variations_prix!$E$1:$AJ$200,MATCH(F$41,BNA_Variations_prix!$E$4:$CA$4,0),FALSE))</f>
        <v>-</v>
      </c>
      <c r="G61" s="17" t="str">
        <f ca="1">IF(ISNUMBER(VLOOKUP(_xlfn.CONCAT($B61,$C61),BNA_Variations_prix!$E$1:$AJ$200,MATCH(G$41,BNA_Variations_prix!$E$4:$CA$4,0),FALSE)),IF(ROUND(VLOOKUP(_xlfn.CONCAT($B61,$C61),BNA_Variations_prix!$E$1:$AJ$200,MATCH(G$41,BNA_Variations_prix!$E$4:$CA$4,0),FALSE),2)&gt;0,_xlfn.CONCAT($B$3," ",TEXT(VLOOKUP(_xlfn.CONCAT($B61,$C61),BNA_Variations_prix!$E$1:$AJ$200,MATCH(G$41,BNA_Variations_prix!$E$4:$CA$4,0),FALSE),"0%")),IF(ROUND(VLOOKUP(_xlfn.CONCAT($B61,$C61),BNA_Variations_prix!$E$1:$AJ$200,MATCH(G$41,BNA_Variations_prix!$E$4:$CA$4,0),FALSE),2)=0,_xlfn.CONCAT($B$4," ",TEXT(VLOOKUP(_xlfn.CONCAT($B61,$C61),BNA_Variations_prix!$E$1:$AJ$200,MATCH(G$41,BNA_Variations_prix!$E$4:$CA$4,0),FALSE),"0%")),IF(ROUND(VLOOKUP(_xlfn.CONCAT($B61,$C61),BNA_Variations_prix!$E$1:$AJ$200,MATCH(G$41,BNA_Variations_prix!$E$4:$CA$4,0),FALSE),2)&lt;0,_xlfn.CONCAT($B$5," ",TEXT(VLOOKUP(_xlfn.CONCAT($B61,$C61),BNA_Variations_prix!$E$1:$AJ$200,MATCH(G$41,BNA_Variations_prix!$E$4:$CA$4,0),FALSE),"0%")),VLOOKUP(_xlfn.CONCAT($B61,$C61),BNA_Variations_prix!$E$1:$AJ$200,MATCH(G$41,BNA_Variations_prix!$E$4:$CA$4,0),FALSE)))),VLOOKUP(_xlfn.CONCAT($B61,$C61),BNA_Variations_prix!$E$1:$AJ$200,MATCH(G$41,BNA_Variations_prix!$E$4:$CA$4,0),FALSE))</f>
        <v>-</v>
      </c>
      <c r="H61" s="17" t="str">
        <f ca="1">IF(ISNUMBER(VLOOKUP(_xlfn.CONCAT($B61,$C61),BNA_Variations_prix!$E$1:$AJ$200,MATCH(H$41,BNA_Variations_prix!$E$4:$CA$4,0),FALSE)),IF(ROUND(VLOOKUP(_xlfn.CONCAT($B61,$C61),BNA_Variations_prix!$E$1:$AJ$200,MATCH(H$41,BNA_Variations_prix!$E$4:$CA$4,0),FALSE),2)&gt;0,_xlfn.CONCAT($B$3," ",TEXT(VLOOKUP(_xlfn.CONCAT($B61,$C61),BNA_Variations_prix!$E$1:$AJ$200,MATCH(H$41,BNA_Variations_prix!$E$4:$CA$4,0),FALSE),"0%")),IF(ROUND(VLOOKUP(_xlfn.CONCAT($B61,$C61),BNA_Variations_prix!$E$1:$AJ$200,MATCH(H$41,BNA_Variations_prix!$E$4:$CA$4,0),FALSE),2)=0,_xlfn.CONCAT($B$4," ",TEXT(VLOOKUP(_xlfn.CONCAT($B61,$C61),BNA_Variations_prix!$E$1:$AJ$200,MATCH(H$41,BNA_Variations_prix!$E$4:$CA$4,0),FALSE),"0%")),IF(ROUND(VLOOKUP(_xlfn.CONCAT($B61,$C61),BNA_Variations_prix!$E$1:$AJ$200,MATCH(H$41,BNA_Variations_prix!$E$4:$CA$4,0),FALSE),2)&lt;0,_xlfn.CONCAT($B$5," ",TEXT(VLOOKUP(_xlfn.CONCAT($B61,$C61),BNA_Variations_prix!$E$1:$AJ$200,MATCH(H$41,BNA_Variations_prix!$E$4:$CA$4,0),FALSE),"0%")),VLOOKUP(_xlfn.CONCAT($B61,$C61),BNA_Variations_prix!$E$1:$AJ$200,MATCH(H$41,BNA_Variations_prix!$E$4:$CA$4,0),FALSE)))),VLOOKUP(_xlfn.CONCAT($B61,$C61),BNA_Variations_prix!$E$1:$AJ$200,MATCH(H$41,BNA_Variations_prix!$E$4:$CA$4,0),FALSE))</f>
        <v>▲ 5%</v>
      </c>
      <c r="I61" s="17" t="str">
        <f ca="1">IF(ISNUMBER(VLOOKUP(_xlfn.CONCAT($B61,$C61),BNA_Variations_prix!$E$1:$AJ$200,MATCH(I$41,BNA_Variations_prix!$E$4:$CA$4,0),FALSE)),IF(ROUND(VLOOKUP(_xlfn.CONCAT($B61,$C61),BNA_Variations_prix!$E$1:$AJ$200,MATCH(I$41,BNA_Variations_prix!$E$4:$CA$4,0),FALSE),2)&gt;0,_xlfn.CONCAT($B$3," ",TEXT(VLOOKUP(_xlfn.CONCAT($B61,$C61),BNA_Variations_prix!$E$1:$AJ$200,MATCH(I$41,BNA_Variations_prix!$E$4:$CA$4,0),FALSE),"0%")),IF(ROUND(VLOOKUP(_xlfn.CONCAT($B61,$C61),BNA_Variations_prix!$E$1:$AJ$200,MATCH(I$41,BNA_Variations_prix!$E$4:$CA$4,0),FALSE),2)=0,_xlfn.CONCAT($B$4," ",TEXT(VLOOKUP(_xlfn.CONCAT($B61,$C61),BNA_Variations_prix!$E$1:$AJ$200,MATCH(I$41,BNA_Variations_prix!$E$4:$CA$4,0),FALSE),"0%")),IF(ROUND(VLOOKUP(_xlfn.CONCAT($B61,$C61),BNA_Variations_prix!$E$1:$AJ$200,MATCH(I$41,BNA_Variations_prix!$E$4:$CA$4,0),FALSE),2)&lt;0,_xlfn.CONCAT($B$5," ",TEXT(VLOOKUP(_xlfn.CONCAT($B61,$C61),BNA_Variations_prix!$E$1:$AJ$200,MATCH(I$41,BNA_Variations_prix!$E$4:$CA$4,0),FALSE),"0%")),VLOOKUP(_xlfn.CONCAT($B61,$C61),BNA_Variations_prix!$E$1:$AJ$200,MATCH(I$41,BNA_Variations_prix!$E$4:$CA$4,0),FALSE)))),VLOOKUP(_xlfn.CONCAT($B61,$C61),BNA_Variations_prix!$E$1:$AJ$200,MATCH(I$41,BNA_Variations_prix!$E$4:$CA$4,0),FALSE))</f>
        <v>-</v>
      </c>
      <c r="J61" s="17" t="str">
        <f ca="1">IF(ISNUMBER(VLOOKUP(_xlfn.CONCAT($B61,$C61),BNA_Variations_prix!$E$1:$AJ$200,MATCH(J$41,BNA_Variations_prix!$E$4:$CA$4,0),FALSE)),IF(ROUND(VLOOKUP(_xlfn.CONCAT($B61,$C61),BNA_Variations_prix!$E$1:$AJ$200,MATCH(J$41,BNA_Variations_prix!$E$4:$CA$4,0),FALSE),2)&gt;0,_xlfn.CONCAT($B$3," ",TEXT(VLOOKUP(_xlfn.CONCAT($B61,$C61),BNA_Variations_prix!$E$1:$AJ$200,MATCH(J$41,BNA_Variations_prix!$E$4:$CA$4,0),FALSE),"0%")),IF(ROUND(VLOOKUP(_xlfn.CONCAT($B61,$C61),BNA_Variations_prix!$E$1:$AJ$200,MATCH(J$41,BNA_Variations_prix!$E$4:$CA$4,0),FALSE),2)=0,_xlfn.CONCAT($B$4," ",TEXT(VLOOKUP(_xlfn.CONCAT($B61,$C61),BNA_Variations_prix!$E$1:$AJ$200,MATCH(J$41,BNA_Variations_prix!$E$4:$CA$4,0),FALSE),"0%")),IF(ROUND(VLOOKUP(_xlfn.CONCAT($B61,$C61),BNA_Variations_prix!$E$1:$AJ$200,MATCH(J$41,BNA_Variations_prix!$E$4:$CA$4,0),FALSE),2)&lt;0,_xlfn.CONCAT($B$5," ",TEXT(VLOOKUP(_xlfn.CONCAT($B61,$C61),BNA_Variations_prix!$E$1:$AJ$200,MATCH(J$41,BNA_Variations_prix!$E$4:$CA$4,0),FALSE),"0%")),VLOOKUP(_xlfn.CONCAT($B61,$C61),BNA_Variations_prix!$E$1:$AJ$200,MATCH(J$41,BNA_Variations_prix!$E$4:$CA$4,0),FALSE)))),VLOOKUP(_xlfn.CONCAT($B61,$C61),BNA_Variations_prix!$E$1:$AJ$200,MATCH(J$41,BNA_Variations_prix!$E$4:$CA$4,0),FALSE))</f>
        <v>▼ -4%</v>
      </c>
      <c r="K61" s="17" t="str">
        <f ca="1">IF(ISNUMBER(VLOOKUP(_xlfn.CONCAT($B61,$C61),BNA_Variations_prix!$E$1:$AJ$200,MATCH(K$41,BNA_Variations_prix!$E$4:$CA$4,0),FALSE)),IF(ROUND(VLOOKUP(_xlfn.CONCAT($B61,$C61),BNA_Variations_prix!$E$1:$AJ$200,MATCH(K$41,BNA_Variations_prix!$E$4:$CA$4,0),FALSE),2)&gt;0,_xlfn.CONCAT($B$3," ",TEXT(VLOOKUP(_xlfn.CONCAT($B61,$C61),BNA_Variations_prix!$E$1:$AJ$200,MATCH(K$41,BNA_Variations_prix!$E$4:$CA$4,0),FALSE),"0%")),IF(ROUND(VLOOKUP(_xlfn.CONCAT($B61,$C61),BNA_Variations_prix!$E$1:$AJ$200,MATCH(K$41,BNA_Variations_prix!$E$4:$CA$4,0),FALSE),2)=0,_xlfn.CONCAT($B$4," ",TEXT(VLOOKUP(_xlfn.CONCAT($B61,$C61),BNA_Variations_prix!$E$1:$AJ$200,MATCH(K$41,BNA_Variations_prix!$E$4:$CA$4,0),FALSE),"0%")),IF(ROUND(VLOOKUP(_xlfn.CONCAT($B61,$C61),BNA_Variations_prix!$E$1:$AJ$200,MATCH(K$41,BNA_Variations_prix!$E$4:$CA$4,0),FALSE),2)&lt;0,_xlfn.CONCAT($B$5," ",TEXT(VLOOKUP(_xlfn.CONCAT($B61,$C61),BNA_Variations_prix!$E$1:$AJ$200,MATCH(K$41,BNA_Variations_prix!$E$4:$CA$4,0),FALSE),"0%")),VLOOKUP(_xlfn.CONCAT($B61,$C61),BNA_Variations_prix!$E$1:$AJ$200,MATCH(K$41,BNA_Variations_prix!$E$4:$CA$4,0),FALSE)))),VLOOKUP(_xlfn.CONCAT($B61,$C61),BNA_Variations_prix!$E$1:$AJ$200,MATCH(K$41,BNA_Variations_prix!$E$4:$CA$4,0),FALSE))</f>
        <v>-</v>
      </c>
      <c r="L61" s="17" t="str">
        <f ca="1">IF(ISNUMBER(VLOOKUP(_xlfn.CONCAT($B61,$C61),BNA_Variations_prix!$E$1:$AJ$200,MATCH(L$41,BNA_Variations_prix!$E$4:$CA$4,0),FALSE)),IF(ROUND(VLOOKUP(_xlfn.CONCAT($B61,$C61),BNA_Variations_prix!$E$1:$AJ$200,MATCH(L$41,BNA_Variations_prix!$E$4:$CA$4,0),FALSE),2)&gt;0,_xlfn.CONCAT($B$3," ",TEXT(VLOOKUP(_xlfn.CONCAT($B61,$C61),BNA_Variations_prix!$E$1:$AJ$200,MATCH(L$41,BNA_Variations_prix!$E$4:$CA$4,0),FALSE),"0%")),IF(ROUND(VLOOKUP(_xlfn.CONCAT($B61,$C61),BNA_Variations_prix!$E$1:$AJ$200,MATCH(L$41,BNA_Variations_prix!$E$4:$CA$4,0),FALSE),2)=0,_xlfn.CONCAT($B$4," ",TEXT(VLOOKUP(_xlfn.CONCAT($B61,$C61),BNA_Variations_prix!$E$1:$AJ$200,MATCH(L$41,BNA_Variations_prix!$E$4:$CA$4,0),FALSE),"0%")),IF(ROUND(VLOOKUP(_xlfn.CONCAT($B61,$C61),BNA_Variations_prix!$E$1:$AJ$200,MATCH(L$41,BNA_Variations_prix!$E$4:$CA$4,0),FALSE),2)&lt;0,_xlfn.CONCAT($B$5," ",TEXT(VLOOKUP(_xlfn.CONCAT($B61,$C61),BNA_Variations_prix!$E$1:$AJ$200,MATCH(L$41,BNA_Variations_prix!$E$4:$CA$4,0),FALSE),"0%")),VLOOKUP(_xlfn.CONCAT($B61,$C61),BNA_Variations_prix!$E$1:$AJ$200,MATCH(L$41,BNA_Variations_prix!$E$4:$CA$4,0),FALSE)))),VLOOKUP(_xlfn.CONCAT($B61,$C61),BNA_Variations_prix!$E$1:$AJ$200,MATCH(L$41,BNA_Variations_prix!$E$4:$CA$4,0),FALSE))</f>
        <v>▼ -35%</v>
      </c>
      <c r="M61" s="17" t="str">
        <f ca="1">IF(ISNUMBER(VLOOKUP(_xlfn.CONCAT($B61,$C61),BNA_Variations_prix!$E$1:$AJ$200,MATCH(M$41,BNA_Variations_prix!$E$4:$CA$4,0),FALSE)),IF(ROUND(VLOOKUP(_xlfn.CONCAT($B61,$C61),BNA_Variations_prix!$E$1:$AJ$200,MATCH(M$41,BNA_Variations_prix!$E$4:$CA$4,0),FALSE),2)&gt;0,_xlfn.CONCAT($B$3," ",TEXT(VLOOKUP(_xlfn.CONCAT($B61,$C61),BNA_Variations_prix!$E$1:$AJ$200,MATCH(M$41,BNA_Variations_prix!$E$4:$CA$4,0),FALSE),"0%")),IF(ROUND(VLOOKUP(_xlfn.CONCAT($B61,$C61),BNA_Variations_prix!$E$1:$AJ$200,MATCH(M$41,BNA_Variations_prix!$E$4:$CA$4,0),FALSE),2)=0,_xlfn.CONCAT($B$4," ",TEXT(VLOOKUP(_xlfn.CONCAT($B61,$C61),BNA_Variations_prix!$E$1:$AJ$200,MATCH(M$41,BNA_Variations_prix!$E$4:$CA$4,0),FALSE),"0%")),IF(ROUND(VLOOKUP(_xlfn.CONCAT($B61,$C61),BNA_Variations_prix!$E$1:$AJ$200,MATCH(M$41,BNA_Variations_prix!$E$4:$CA$4,0),FALSE),2)&lt;0,_xlfn.CONCAT($B$5," ",TEXT(VLOOKUP(_xlfn.CONCAT($B61,$C61),BNA_Variations_prix!$E$1:$AJ$200,MATCH(M$41,BNA_Variations_prix!$E$4:$CA$4,0),FALSE),"0%")),VLOOKUP(_xlfn.CONCAT($B61,$C61),BNA_Variations_prix!$E$1:$AJ$200,MATCH(M$41,BNA_Variations_prix!$E$4:$CA$4,0),FALSE)))),VLOOKUP(_xlfn.CONCAT($B61,$C61),BNA_Variations_prix!$E$1:$AJ$200,MATCH(M$41,BNA_Variations_prix!$E$4:$CA$4,0),FALSE))</f>
        <v>► 0%</v>
      </c>
      <c r="N61" s="17" t="str">
        <f ca="1">IF(ISNUMBER(VLOOKUP(_xlfn.CONCAT($B61,$C61),BNA_Variations_prix!$E$1:$AJ$200,MATCH(N$41,BNA_Variations_prix!$E$4:$CA$4,0),FALSE)),IF(ROUND(VLOOKUP(_xlfn.CONCAT($B61,$C61),BNA_Variations_prix!$E$1:$AJ$200,MATCH(N$41,BNA_Variations_prix!$E$4:$CA$4,0),FALSE),2)&gt;0,_xlfn.CONCAT($B$3," ",TEXT(VLOOKUP(_xlfn.CONCAT($B61,$C61),BNA_Variations_prix!$E$1:$AJ$200,MATCH(N$41,BNA_Variations_prix!$E$4:$CA$4,0),FALSE),"0%")),IF(ROUND(VLOOKUP(_xlfn.CONCAT($B61,$C61),BNA_Variations_prix!$E$1:$AJ$200,MATCH(N$41,BNA_Variations_prix!$E$4:$CA$4,0),FALSE),2)=0,_xlfn.CONCAT($B$4," ",TEXT(VLOOKUP(_xlfn.CONCAT($B61,$C61),BNA_Variations_prix!$E$1:$AJ$200,MATCH(N$41,BNA_Variations_prix!$E$4:$CA$4,0),FALSE),"0%")),IF(ROUND(VLOOKUP(_xlfn.CONCAT($B61,$C61),BNA_Variations_prix!$E$1:$AJ$200,MATCH(N$41,BNA_Variations_prix!$E$4:$CA$4,0),FALSE),2)&lt;0,_xlfn.CONCAT($B$5," ",TEXT(VLOOKUP(_xlfn.CONCAT($B61,$C61),BNA_Variations_prix!$E$1:$AJ$200,MATCH(N$41,BNA_Variations_prix!$E$4:$CA$4,0),FALSE),"0%")),VLOOKUP(_xlfn.CONCAT($B61,$C61),BNA_Variations_prix!$E$1:$AJ$200,MATCH(N$41,BNA_Variations_prix!$E$4:$CA$4,0),FALSE)))),VLOOKUP(_xlfn.CONCAT($B61,$C61),BNA_Variations_prix!$E$1:$AJ$200,MATCH(N$41,BNA_Variations_prix!$E$4:$CA$4,0),FALSE))</f>
        <v>-</v>
      </c>
      <c r="O61" s="17" t="str">
        <f ca="1">IF(ISNUMBER(VLOOKUP(_xlfn.CONCAT($B61,$C61),BNA_Variations_prix!$E$1:$AJ$200,MATCH(O$41,BNA_Variations_prix!$E$4:$CA$4,0),FALSE)),IF(ROUND(VLOOKUP(_xlfn.CONCAT($B61,$C61),BNA_Variations_prix!$E$1:$AJ$200,MATCH(O$41,BNA_Variations_prix!$E$4:$CA$4,0),FALSE),2)&gt;0,_xlfn.CONCAT($B$3," ",TEXT(VLOOKUP(_xlfn.CONCAT($B61,$C61),BNA_Variations_prix!$E$1:$AJ$200,MATCH(O$41,BNA_Variations_prix!$E$4:$CA$4,0),FALSE),"0%")),IF(ROUND(VLOOKUP(_xlfn.CONCAT($B61,$C61),BNA_Variations_prix!$E$1:$AJ$200,MATCH(O$41,BNA_Variations_prix!$E$4:$CA$4,0),FALSE),2)=0,_xlfn.CONCAT($B$4," ",TEXT(VLOOKUP(_xlfn.CONCAT($B61,$C61),BNA_Variations_prix!$E$1:$AJ$200,MATCH(O$41,BNA_Variations_prix!$E$4:$CA$4,0),FALSE),"0%")),IF(ROUND(VLOOKUP(_xlfn.CONCAT($B61,$C61),BNA_Variations_prix!$E$1:$AJ$200,MATCH(O$41,BNA_Variations_prix!$E$4:$CA$4,0),FALSE),2)&lt;0,_xlfn.CONCAT($B$5," ",TEXT(VLOOKUP(_xlfn.CONCAT($B61,$C61),BNA_Variations_prix!$E$1:$AJ$200,MATCH(O$41,BNA_Variations_prix!$E$4:$CA$4,0),FALSE),"0%")),VLOOKUP(_xlfn.CONCAT($B61,$C61),BNA_Variations_prix!$E$1:$AJ$200,MATCH(O$41,BNA_Variations_prix!$E$4:$CA$4,0),FALSE)))),VLOOKUP(_xlfn.CONCAT($B61,$C61),BNA_Variations_prix!$E$1:$AJ$200,MATCH(O$41,BNA_Variations_prix!$E$4:$CA$4,0),FALSE))</f>
        <v>-</v>
      </c>
      <c r="P61" s="17" t="str">
        <f ca="1">IF(ISNUMBER(VLOOKUP(_xlfn.CONCAT($B61,$C61),BNA_Variations_prix!$E$1:$AJ$200,MATCH(P$41,BNA_Variations_prix!$E$4:$CA$4,0),FALSE)),IF(ROUND(VLOOKUP(_xlfn.CONCAT($B61,$C61),BNA_Variations_prix!$E$1:$AJ$200,MATCH(P$41,BNA_Variations_prix!$E$4:$CA$4,0),FALSE),2)&gt;0,_xlfn.CONCAT($B$3," ",TEXT(VLOOKUP(_xlfn.CONCAT($B61,$C61),BNA_Variations_prix!$E$1:$AJ$200,MATCH(P$41,BNA_Variations_prix!$E$4:$CA$4,0),FALSE),"0%")),IF(ROUND(VLOOKUP(_xlfn.CONCAT($B61,$C61),BNA_Variations_prix!$E$1:$AJ$200,MATCH(P$41,BNA_Variations_prix!$E$4:$CA$4,0),FALSE),2)=0,_xlfn.CONCAT($B$4," ",TEXT(VLOOKUP(_xlfn.CONCAT($B61,$C61),BNA_Variations_prix!$E$1:$AJ$200,MATCH(P$41,BNA_Variations_prix!$E$4:$CA$4,0),FALSE),"0%")),IF(ROUND(VLOOKUP(_xlfn.CONCAT($B61,$C61),BNA_Variations_prix!$E$1:$AJ$200,MATCH(P$41,BNA_Variations_prix!$E$4:$CA$4,0),FALSE),2)&lt;0,_xlfn.CONCAT($B$5," ",TEXT(VLOOKUP(_xlfn.CONCAT($B61,$C61),BNA_Variations_prix!$E$1:$AJ$200,MATCH(P$41,BNA_Variations_prix!$E$4:$CA$4,0),FALSE),"0%")),VLOOKUP(_xlfn.CONCAT($B61,$C61),BNA_Variations_prix!$E$1:$AJ$200,MATCH(P$41,BNA_Variations_prix!$E$4:$CA$4,0),FALSE)))),VLOOKUP(_xlfn.CONCAT($B61,$C61),BNA_Variations_prix!$E$1:$AJ$200,MATCH(P$41,BNA_Variations_prix!$E$4:$CA$4,0),FALSE))</f>
        <v>-</v>
      </c>
      <c r="Q61" s="17" t="str">
        <f ca="1">IF(ISNUMBER(VLOOKUP(_xlfn.CONCAT($B61,$C61),BNA_Variations_prix!$E$1:$AJ$200,MATCH(Q$41,BNA_Variations_prix!$E$4:$CA$4,0),FALSE)),IF(ROUND(VLOOKUP(_xlfn.CONCAT($B61,$C61),BNA_Variations_prix!$E$1:$AJ$200,MATCH(Q$41,BNA_Variations_prix!$E$4:$CA$4,0),FALSE),2)&gt;0,_xlfn.CONCAT($B$3," ",TEXT(VLOOKUP(_xlfn.CONCAT($B61,$C61),BNA_Variations_prix!$E$1:$AJ$200,MATCH(Q$41,BNA_Variations_prix!$E$4:$CA$4,0),FALSE),"0%")),IF(ROUND(VLOOKUP(_xlfn.CONCAT($B61,$C61),BNA_Variations_prix!$E$1:$AJ$200,MATCH(Q$41,BNA_Variations_prix!$E$4:$CA$4,0),FALSE),2)=0,_xlfn.CONCAT($B$4," ",TEXT(VLOOKUP(_xlfn.CONCAT($B61,$C61),BNA_Variations_prix!$E$1:$AJ$200,MATCH(Q$41,BNA_Variations_prix!$E$4:$CA$4,0),FALSE),"0%")),IF(ROUND(VLOOKUP(_xlfn.CONCAT($B61,$C61),BNA_Variations_prix!$E$1:$AJ$200,MATCH(Q$41,BNA_Variations_prix!$E$4:$CA$4,0),FALSE),2)&lt;0,_xlfn.CONCAT($B$5," ",TEXT(VLOOKUP(_xlfn.CONCAT($B61,$C61),BNA_Variations_prix!$E$1:$AJ$200,MATCH(Q$41,BNA_Variations_prix!$E$4:$CA$4,0),FALSE),"0%")),VLOOKUP(_xlfn.CONCAT($B61,$C61),BNA_Variations_prix!$E$1:$AJ$200,MATCH(Q$41,BNA_Variations_prix!$E$4:$CA$4,0),FALSE)))),VLOOKUP(_xlfn.CONCAT($B61,$C61),BNA_Variations_prix!$E$1:$AJ$200,MATCH(Q$41,BNA_Variations_prix!$E$4:$CA$4,0),FALSE))</f>
        <v>-</v>
      </c>
      <c r="R61" s="17" t="str">
        <f ca="1">IF(ISNUMBER(VLOOKUP(_xlfn.CONCAT($B61,$C61),BNA_Variations_prix!$E$1:$AJ$200,MATCH(R$41,BNA_Variations_prix!$E$4:$CA$4,0),FALSE)),IF(ROUND(VLOOKUP(_xlfn.CONCAT($B61,$C61),BNA_Variations_prix!$E$1:$AJ$200,MATCH(R$41,BNA_Variations_prix!$E$4:$CA$4,0),FALSE),2)&gt;0,_xlfn.CONCAT($B$3," ",TEXT(VLOOKUP(_xlfn.CONCAT($B61,$C61),BNA_Variations_prix!$E$1:$AJ$200,MATCH(R$41,BNA_Variations_prix!$E$4:$CA$4,0),FALSE),"0%")),IF(ROUND(VLOOKUP(_xlfn.CONCAT($B61,$C61),BNA_Variations_prix!$E$1:$AJ$200,MATCH(R$41,BNA_Variations_prix!$E$4:$CA$4,0),FALSE),2)=0,_xlfn.CONCAT($B$4," ",TEXT(VLOOKUP(_xlfn.CONCAT($B61,$C61),BNA_Variations_prix!$E$1:$AJ$200,MATCH(R$41,BNA_Variations_prix!$E$4:$CA$4,0),FALSE),"0%")),IF(ROUND(VLOOKUP(_xlfn.CONCAT($B61,$C61),BNA_Variations_prix!$E$1:$AJ$200,MATCH(R$41,BNA_Variations_prix!$E$4:$CA$4,0),FALSE),2)&lt;0,_xlfn.CONCAT($B$5," ",TEXT(VLOOKUP(_xlfn.CONCAT($B61,$C61),BNA_Variations_prix!$E$1:$AJ$200,MATCH(R$41,BNA_Variations_prix!$E$4:$CA$4,0),FALSE),"0%")),VLOOKUP(_xlfn.CONCAT($B61,$C61),BNA_Variations_prix!$E$1:$AJ$200,MATCH(R$41,BNA_Variations_prix!$E$4:$CA$4,0),FALSE)))),VLOOKUP(_xlfn.CONCAT($B61,$C61),BNA_Variations_prix!$E$1:$AJ$200,MATCH(R$41,BNA_Variations_prix!$E$4:$CA$4,0),FALSE))</f>
        <v>-</v>
      </c>
      <c r="S61" s="17" t="str">
        <f ca="1">IF(ISNUMBER(VLOOKUP(_xlfn.CONCAT($B61,$C61),BNA_Variations_prix!$E$1:$AJ$200,MATCH(S$41,BNA_Variations_prix!$E$4:$CA$4,0),FALSE)),IF(ROUND(VLOOKUP(_xlfn.CONCAT($B61,$C61),BNA_Variations_prix!$E$1:$AJ$200,MATCH(S$41,BNA_Variations_prix!$E$4:$CA$4,0),FALSE),2)&gt;0,_xlfn.CONCAT($B$3," ",TEXT(VLOOKUP(_xlfn.CONCAT($B61,$C61),BNA_Variations_prix!$E$1:$AJ$200,MATCH(S$41,BNA_Variations_prix!$E$4:$CA$4,0),FALSE),"0%")),IF(ROUND(VLOOKUP(_xlfn.CONCAT($B61,$C61),BNA_Variations_prix!$E$1:$AJ$200,MATCH(S$41,BNA_Variations_prix!$E$4:$CA$4,0),FALSE),2)=0,_xlfn.CONCAT($B$4," ",TEXT(VLOOKUP(_xlfn.CONCAT($B61,$C61),BNA_Variations_prix!$E$1:$AJ$200,MATCH(S$41,BNA_Variations_prix!$E$4:$CA$4,0),FALSE),"0%")),IF(ROUND(VLOOKUP(_xlfn.CONCAT($B61,$C61),BNA_Variations_prix!$E$1:$AJ$200,MATCH(S$41,BNA_Variations_prix!$E$4:$CA$4,0),FALSE),2)&lt;0,_xlfn.CONCAT($B$5," ",TEXT(VLOOKUP(_xlfn.CONCAT($B61,$C61),BNA_Variations_prix!$E$1:$AJ$200,MATCH(S$41,BNA_Variations_prix!$E$4:$CA$4,0),FALSE),"0%")),VLOOKUP(_xlfn.CONCAT($B61,$C61),BNA_Variations_prix!$E$1:$AJ$200,MATCH(S$41,BNA_Variations_prix!$E$4:$CA$4,0),FALSE)))),VLOOKUP(_xlfn.CONCAT($B61,$C61),BNA_Variations_prix!$E$1:$AJ$200,MATCH(S$41,BNA_Variations_prix!$E$4:$CA$4,0),FALSE))</f>
        <v>-</v>
      </c>
      <c r="T61" s="17" t="str">
        <f ca="1">IF(ISNUMBER(VLOOKUP(_xlfn.CONCAT($B61,$C61),BNA_Variations_prix!$E$1:$AJ$200,MATCH(T$41,BNA_Variations_prix!$E$4:$CA$4,0),FALSE)),IF(ROUND(VLOOKUP(_xlfn.CONCAT($B61,$C61),BNA_Variations_prix!$E$1:$AJ$200,MATCH(T$41,BNA_Variations_prix!$E$4:$CA$4,0),FALSE),2)&gt;0,_xlfn.CONCAT($B$3," ",TEXT(VLOOKUP(_xlfn.CONCAT($B61,$C61),BNA_Variations_prix!$E$1:$AJ$200,MATCH(T$41,BNA_Variations_prix!$E$4:$CA$4,0),FALSE),"0%")),IF(ROUND(VLOOKUP(_xlfn.CONCAT($B61,$C61),BNA_Variations_prix!$E$1:$AJ$200,MATCH(T$41,BNA_Variations_prix!$E$4:$CA$4,0),FALSE),2)=0,_xlfn.CONCAT($B$4," ",TEXT(VLOOKUP(_xlfn.CONCAT($B61,$C61),BNA_Variations_prix!$E$1:$AJ$200,MATCH(T$41,BNA_Variations_prix!$E$4:$CA$4,0),FALSE),"0%")),IF(ROUND(VLOOKUP(_xlfn.CONCAT($B61,$C61),BNA_Variations_prix!$E$1:$AJ$200,MATCH(T$41,BNA_Variations_prix!$E$4:$CA$4,0),FALSE),2)&lt;0,_xlfn.CONCAT($B$5," ",TEXT(VLOOKUP(_xlfn.CONCAT($B61,$C61),BNA_Variations_prix!$E$1:$AJ$200,MATCH(T$41,BNA_Variations_prix!$E$4:$CA$4,0),FALSE),"0%")),VLOOKUP(_xlfn.CONCAT($B61,$C61),BNA_Variations_prix!$E$1:$AJ$200,MATCH(T$41,BNA_Variations_prix!$E$4:$CA$4,0),FALSE)))),VLOOKUP(_xlfn.CONCAT($B61,$C61),BNA_Variations_prix!$E$1:$AJ$200,MATCH(T$41,BNA_Variations_prix!$E$4:$CA$4,0),FALSE))</f>
        <v>-</v>
      </c>
      <c r="U61" s="17" t="str">
        <f ca="1">IF(ISNUMBER(VLOOKUP(_xlfn.CONCAT($B61,$C61),BNA_Variations_prix!$E$1:$AJ$200,MATCH(U$41,BNA_Variations_prix!$E$4:$CA$4,0),FALSE)),IF(ROUND(VLOOKUP(_xlfn.CONCAT($B61,$C61),BNA_Variations_prix!$E$1:$AJ$200,MATCH(U$41,BNA_Variations_prix!$E$4:$CA$4,0),FALSE),2)&gt;0,_xlfn.CONCAT($B$3," ",TEXT(VLOOKUP(_xlfn.CONCAT($B61,$C61),BNA_Variations_prix!$E$1:$AJ$200,MATCH(U$41,BNA_Variations_prix!$E$4:$CA$4,0),FALSE),"0%")),IF(ROUND(VLOOKUP(_xlfn.CONCAT($B61,$C61),BNA_Variations_prix!$E$1:$AJ$200,MATCH(U$41,BNA_Variations_prix!$E$4:$CA$4,0),FALSE),2)=0,_xlfn.CONCAT($B$4," ",TEXT(VLOOKUP(_xlfn.CONCAT($B61,$C61),BNA_Variations_prix!$E$1:$AJ$200,MATCH(U$41,BNA_Variations_prix!$E$4:$CA$4,0),FALSE),"0%")),IF(ROUND(VLOOKUP(_xlfn.CONCAT($B61,$C61),BNA_Variations_prix!$E$1:$AJ$200,MATCH(U$41,BNA_Variations_prix!$E$4:$CA$4,0),FALSE),2)&lt;0,_xlfn.CONCAT($B$5," ",TEXT(VLOOKUP(_xlfn.CONCAT($B61,$C61),BNA_Variations_prix!$E$1:$AJ$200,MATCH(U$41,BNA_Variations_prix!$E$4:$CA$4,0),FALSE),"0%")),VLOOKUP(_xlfn.CONCAT($B61,$C61),BNA_Variations_prix!$E$1:$AJ$200,MATCH(U$41,BNA_Variations_prix!$E$4:$CA$4,0),FALSE)))),VLOOKUP(_xlfn.CONCAT($B61,$C61),BNA_Variations_prix!$E$1:$AJ$200,MATCH(U$41,BNA_Variations_prix!$E$4:$CA$4,0),FALSE))</f>
        <v>-</v>
      </c>
      <c r="V61" s="17" t="str">
        <f ca="1">IF(ISNUMBER(VLOOKUP(_xlfn.CONCAT($B61,$C61),BNA_Variations_prix!$E$1:$AJ$200,MATCH(V$41,BNA_Variations_prix!$E$4:$CA$4,0),FALSE)),IF(ROUND(VLOOKUP(_xlfn.CONCAT($B61,$C61),BNA_Variations_prix!$E$1:$AJ$200,MATCH(V$41,BNA_Variations_prix!$E$4:$CA$4,0),FALSE),2)&gt;0,_xlfn.CONCAT($B$3," ",TEXT(VLOOKUP(_xlfn.CONCAT($B61,$C61),BNA_Variations_prix!$E$1:$AJ$200,MATCH(V$41,BNA_Variations_prix!$E$4:$CA$4,0),FALSE),"0%")),IF(ROUND(VLOOKUP(_xlfn.CONCAT($B61,$C61),BNA_Variations_prix!$E$1:$AJ$200,MATCH(V$41,BNA_Variations_prix!$E$4:$CA$4,0),FALSE),2)=0,_xlfn.CONCAT($B$4," ",TEXT(VLOOKUP(_xlfn.CONCAT($B61,$C61),BNA_Variations_prix!$E$1:$AJ$200,MATCH(V$41,BNA_Variations_prix!$E$4:$CA$4,0),FALSE),"0%")),IF(ROUND(VLOOKUP(_xlfn.CONCAT($B61,$C61),BNA_Variations_prix!$E$1:$AJ$200,MATCH(V$41,BNA_Variations_prix!$E$4:$CA$4,0),FALSE),2)&lt;0,_xlfn.CONCAT($B$5," ",TEXT(VLOOKUP(_xlfn.CONCAT($B61,$C61),BNA_Variations_prix!$E$1:$AJ$200,MATCH(V$41,BNA_Variations_prix!$E$4:$CA$4,0),FALSE),"0%")),VLOOKUP(_xlfn.CONCAT($B61,$C61),BNA_Variations_prix!$E$1:$AJ$200,MATCH(V$41,BNA_Variations_prix!$E$4:$CA$4,0),FALSE)))),VLOOKUP(_xlfn.CONCAT($B61,$C61),BNA_Variations_prix!$E$1:$AJ$200,MATCH(V$41,BNA_Variations_prix!$E$4:$CA$4,0),FALSE))</f>
        <v>-</v>
      </c>
      <c r="W61" s="17" t="str">
        <f ca="1">IF(ISNUMBER(VLOOKUP(_xlfn.CONCAT($B61,$C61),BNA_Variations_prix!$E$1:$AJ$200,MATCH(W$41,BNA_Variations_prix!$E$4:$CA$4,0),FALSE)),IF(ROUND(VLOOKUP(_xlfn.CONCAT($B61,$C61),BNA_Variations_prix!$E$1:$AJ$200,MATCH(W$41,BNA_Variations_prix!$E$4:$CA$4,0),FALSE),2)&gt;0,_xlfn.CONCAT($B$3," ",TEXT(VLOOKUP(_xlfn.CONCAT($B61,$C61),BNA_Variations_prix!$E$1:$AJ$200,MATCH(W$41,BNA_Variations_prix!$E$4:$CA$4,0),FALSE),"0%")),IF(ROUND(VLOOKUP(_xlfn.CONCAT($B61,$C61),BNA_Variations_prix!$E$1:$AJ$200,MATCH(W$41,BNA_Variations_prix!$E$4:$CA$4,0),FALSE),2)=0,_xlfn.CONCAT($B$4," ",TEXT(VLOOKUP(_xlfn.CONCAT($B61,$C61),BNA_Variations_prix!$E$1:$AJ$200,MATCH(W$41,BNA_Variations_prix!$E$4:$CA$4,0),FALSE),"0%")),IF(ROUND(VLOOKUP(_xlfn.CONCAT($B61,$C61),BNA_Variations_prix!$E$1:$AJ$200,MATCH(W$41,BNA_Variations_prix!$E$4:$CA$4,0),FALSE),2)&lt;0,_xlfn.CONCAT($B$5," ",TEXT(VLOOKUP(_xlfn.CONCAT($B61,$C61),BNA_Variations_prix!$E$1:$AJ$200,MATCH(W$41,BNA_Variations_prix!$E$4:$CA$4,0),FALSE),"0%")),VLOOKUP(_xlfn.CONCAT($B61,$C61),BNA_Variations_prix!$E$1:$AJ$200,MATCH(W$41,BNA_Variations_prix!$E$4:$CA$4,0),FALSE)))),VLOOKUP(_xlfn.CONCAT($B61,$C61),BNA_Variations_prix!$E$1:$AJ$200,MATCH(W$41,BNA_Variations_prix!$E$4:$CA$4,0),FALSE))</f>
        <v>-</v>
      </c>
      <c r="X61" s="17" t="str">
        <f ca="1">IF(ISNUMBER(VLOOKUP(_xlfn.CONCAT($B61,$C61),BNA_Variations_prix!$E$1:$AJ$200,MATCH(X$41,BNA_Variations_prix!$E$4:$CA$4,0),FALSE)),IF(ROUND(VLOOKUP(_xlfn.CONCAT($B61,$C61),BNA_Variations_prix!$E$1:$AJ$200,MATCH(X$41,BNA_Variations_prix!$E$4:$CA$4,0),FALSE),2)&gt;0,_xlfn.CONCAT($B$3," ",TEXT(VLOOKUP(_xlfn.CONCAT($B61,$C61),BNA_Variations_prix!$E$1:$AJ$200,MATCH(X$41,BNA_Variations_prix!$E$4:$CA$4,0),FALSE),"0%")),IF(ROUND(VLOOKUP(_xlfn.CONCAT($B61,$C61),BNA_Variations_prix!$E$1:$AJ$200,MATCH(X$41,BNA_Variations_prix!$E$4:$CA$4,0),FALSE),2)=0,_xlfn.CONCAT($B$4," ",TEXT(VLOOKUP(_xlfn.CONCAT($B61,$C61),BNA_Variations_prix!$E$1:$AJ$200,MATCH(X$41,BNA_Variations_prix!$E$4:$CA$4,0),FALSE),"0%")),IF(ROUND(VLOOKUP(_xlfn.CONCAT($B61,$C61),BNA_Variations_prix!$E$1:$AJ$200,MATCH(X$41,BNA_Variations_prix!$E$4:$CA$4,0),FALSE),2)&lt;0,_xlfn.CONCAT($B$5," ",TEXT(VLOOKUP(_xlfn.CONCAT($B61,$C61),BNA_Variations_prix!$E$1:$AJ$200,MATCH(X$41,BNA_Variations_prix!$E$4:$CA$4,0),FALSE),"0%")),VLOOKUP(_xlfn.CONCAT($B61,$C61),BNA_Variations_prix!$E$1:$AJ$200,MATCH(X$41,BNA_Variations_prix!$E$4:$CA$4,0),FALSE)))),VLOOKUP(_xlfn.CONCAT($B61,$C61),BNA_Variations_prix!$E$1:$AJ$200,MATCH(X$41,BNA_Variations_prix!$E$4:$CA$4,0),FALSE))</f>
        <v>-</v>
      </c>
      <c r="Y61" s="17" t="str">
        <f ca="1">IF(ISNUMBER(VLOOKUP(_xlfn.CONCAT($B61,$C61),BNA_Variations_prix!$E$1:$AJ$200,MATCH(Y$41,BNA_Variations_prix!$E$4:$CA$4,0),FALSE)),IF(ROUND(VLOOKUP(_xlfn.CONCAT($B61,$C61),BNA_Variations_prix!$E$1:$AJ$200,MATCH(Y$41,BNA_Variations_prix!$E$4:$CA$4,0),FALSE),2)&gt;0,_xlfn.CONCAT($B$3," ",TEXT(VLOOKUP(_xlfn.CONCAT($B61,$C61),BNA_Variations_prix!$E$1:$AJ$200,MATCH(Y$41,BNA_Variations_prix!$E$4:$CA$4,0),FALSE),"0%")),IF(ROUND(VLOOKUP(_xlfn.CONCAT($B61,$C61),BNA_Variations_prix!$E$1:$AJ$200,MATCH(Y$41,BNA_Variations_prix!$E$4:$CA$4,0),FALSE),2)=0,_xlfn.CONCAT($B$4," ",TEXT(VLOOKUP(_xlfn.CONCAT($B61,$C61),BNA_Variations_prix!$E$1:$AJ$200,MATCH(Y$41,BNA_Variations_prix!$E$4:$CA$4,0),FALSE),"0%")),IF(ROUND(VLOOKUP(_xlfn.CONCAT($B61,$C61),BNA_Variations_prix!$E$1:$AJ$200,MATCH(Y$41,BNA_Variations_prix!$E$4:$CA$4,0),FALSE),2)&lt;0,_xlfn.CONCAT($B$5," ",TEXT(VLOOKUP(_xlfn.CONCAT($B61,$C61),BNA_Variations_prix!$E$1:$AJ$200,MATCH(Y$41,BNA_Variations_prix!$E$4:$CA$4,0),FALSE),"0%")),VLOOKUP(_xlfn.CONCAT($B61,$C61),BNA_Variations_prix!$E$1:$AJ$200,MATCH(Y$41,BNA_Variations_prix!$E$4:$CA$4,0),FALSE)))),VLOOKUP(_xlfn.CONCAT($B61,$C61),BNA_Variations_prix!$E$1:$AJ$200,MATCH(Y$41,BNA_Variations_prix!$E$4:$CA$4,0),FALSE))</f>
        <v>-</v>
      </c>
      <c r="Z61" s="17" t="str">
        <f ca="1">IF(ISNUMBER(VLOOKUP(_xlfn.CONCAT($B61,$C61),BNA_Variations_prix!$E$1:$AJ$200,MATCH(Z$41,BNA_Variations_prix!$E$4:$CA$4,0),FALSE)),IF(ROUND(VLOOKUP(_xlfn.CONCAT($B61,$C61),BNA_Variations_prix!$E$1:$AJ$200,MATCH(Z$41,BNA_Variations_prix!$E$4:$CA$4,0),FALSE),2)&gt;0,_xlfn.CONCAT($B$3," ",TEXT(VLOOKUP(_xlfn.CONCAT($B61,$C61),BNA_Variations_prix!$E$1:$AJ$200,MATCH(Z$41,BNA_Variations_prix!$E$4:$CA$4,0),FALSE),"0%")),IF(ROUND(VLOOKUP(_xlfn.CONCAT($B61,$C61),BNA_Variations_prix!$E$1:$AJ$200,MATCH(Z$41,BNA_Variations_prix!$E$4:$CA$4,0),FALSE),2)=0,_xlfn.CONCAT($B$4," ",TEXT(VLOOKUP(_xlfn.CONCAT($B61,$C61),BNA_Variations_prix!$E$1:$AJ$200,MATCH(Z$41,BNA_Variations_prix!$E$4:$CA$4,0),FALSE),"0%")),IF(ROUND(VLOOKUP(_xlfn.CONCAT($B61,$C61),BNA_Variations_prix!$E$1:$AJ$200,MATCH(Z$41,BNA_Variations_prix!$E$4:$CA$4,0),FALSE),2)&lt;0,_xlfn.CONCAT($B$5," ",TEXT(VLOOKUP(_xlfn.CONCAT($B61,$C61),BNA_Variations_prix!$E$1:$AJ$200,MATCH(Z$41,BNA_Variations_prix!$E$4:$CA$4,0),FALSE),"0%")),VLOOKUP(_xlfn.CONCAT($B61,$C61),BNA_Variations_prix!$E$1:$AJ$200,MATCH(Z$41,BNA_Variations_prix!$E$4:$CA$4,0),FALSE)))),VLOOKUP(_xlfn.CONCAT($B61,$C61),BNA_Variations_prix!$E$1:$AJ$200,MATCH(Z$41,BNA_Variations_prix!$E$4:$CA$4,0),FALSE))</f>
        <v>-</v>
      </c>
      <c r="AA61" s="17" t="str">
        <f ca="1">IF(ISNUMBER(VLOOKUP(_xlfn.CONCAT($B61,$C61),BNA_Variations_prix!$E$1:$AJ$200,MATCH(AA$41,BNA_Variations_prix!$E$4:$CA$4,0),FALSE)),IF(ROUND(VLOOKUP(_xlfn.CONCAT($B61,$C61),BNA_Variations_prix!$E$1:$AJ$200,MATCH(AA$41,BNA_Variations_prix!$E$4:$CA$4,0),FALSE),2)&gt;0,_xlfn.CONCAT($B$3," ",TEXT(VLOOKUP(_xlfn.CONCAT($B61,$C61),BNA_Variations_prix!$E$1:$AJ$200,MATCH(AA$41,BNA_Variations_prix!$E$4:$CA$4,0),FALSE),"0%")),IF(ROUND(VLOOKUP(_xlfn.CONCAT($B61,$C61),BNA_Variations_prix!$E$1:$AJ$200,MATCH(AA$41,BNA_Variations_prix!$E$4:$CA$4,0),FALSE),2)=0,_xlfn.CONCAT($B$4," ",TEXT(VLOOKUP(_xlfn.CONCAT($B61,$C61),BNA_Variations_prix!$E$1:$AJ$200,MATCH(AA$41,BNA_Variations_prix!$E$4:$CA$4,0),FALSE),"0%")),IF(ROUND(VLOOKUP(_xlfn.CONCAT($B61,$C61),BNA_Variations_prix!$E$1:$AJ$200,MATCH(AA$41,BNA_Variations_prix!$E$4:$CA$4,0),FALSE),2)&lt;0,_xlfn.CONCAT($B$5," ",TEXT(VLOOKUP(_xlfn.CONCAT($B61,$C61),BNA_Variations_prix!$E$1:$AJ$200,MATCH(AA$41,BNA_Variations_prix!$E$4:$CA$4,0),FALSE),"0%")),VLOOKUP(_xlfn.CONCAT($B61,$C61),BNA_Variations_prix!$E$1:$AJ$200,MATCH(AA$41,BNA_Variations_prix!$E$4:$CA$4,0),FALSE)))),VLOOKUP(_xlfn.CONCAT($B61,$C61),BNA_Variations_prix!$E$1:$AJ$200,MATCH(AA$41,BNA_Variations_prix!$E$4:$CA$4,0),FALSE))</f>
        <v>▲ 6%</v>
      </c>
      <c r="AB61" s="17" t="str">
        <f ca="1">IF(ISNUMBER(VLOOKUP(_xlfn.CONCAT($B61,$C61),BNA_Variations_prix!$E$1:$AJ$200,MATCH(AB$41,BNA_Variations_prix!$E$4:$CA$4,0),FALSE)),IF(ROUND(VLOOKUP(_xlfn.CONCAT($B61,$C61),BNA_Variations_prix!$E$1:$AJ$200,MATCH(AB$41,BNA_Variations_prix!$E$4:$CA$4,0),FALSE),2)&gt;0,_xlfn.CONCAT($B$3," ",TEXT(VLOOKUP(_xlfn.CONCAT($B61,$C61),BNA_Variations_prix!$E$1:$AJ$200,MATCH(AB$41,BNA_Variations_prix!$E$4:$CA$4,0),FALSE),"0%")),IF(ROUND(VLOOKUP(_xlfn.CONCAT($B61,$C61),BNA_Variations_prix!$E$1:$AJ$200,MATCH(AB$41,BNA_Variations_prix!$E$4:$CA$4,0),FALSE),2)=0,_xlfn.CONCAT($B$4," ",TEXT(VLOOKUP(_xlfn.CONCAT($B61,$C61),BNA_Variations_prix!$E$1:$AJ$200,MATCH(AB$41,BNA_Variations_prix!$E$4:$CA$4,0),FALSE),"0%")),IF(ROUND(VLOOKUP(_xlfn.CONCAT($B61,$C61),BNA_Variations_prix!$E$1:$AJ$200,MATCH(AB$41,BNA_Variations_prix!$E$4:$CA$4,0),FALSE),2)&lt;0,_xlfn.CONCAT($B$5," ",TEXT(VLOOKUP(_xlfn.CONCAT($B61,$C61),BNA_Variations_prix!$E$1:$AJ$200,MATCH(AB$41,BNA_Variations_prix!$E$4:$CA$4,0),FALSE),"0%")),VLOOKUP(_xlfn.CONCAT($B61,$C61),BNA_Variations_prix!$E$1:$AJ$200,MATCH(AB$41,BNA_Variations_prix!$E$4:$CA$4,0),FALSE)))),VLOOKUP(_xlfn.CONCAT($B61,$C61),BNA_Variations_prix!$E$1:$AJ$200,MATCH(AB$41,BNA_Variations_prix!$E$4:$CA$4,0),FALSE))</f>
        <v>▲ 1%</v>
      </c>
      <c r="AC61" s="17" t="str">
        <f ca="1">IF(ISNUMBER(VLOOKUP(_xlfn.CONCAT($B61,$C61),BNA_Variations_prix!$E$1:$AJ$200,MATCH(AC$41,BNA_Variations_prix!$E$4:$CA$4,0),FALSE)),IF(ROUND(VLOOKUP(_xlfn.CONCAT($B61,$C61),BNA_Variations_prix!$E$1:$AJ$200,MATCH(AC$41,BNA_Variations_prix!$E$4:$CA$4,0),FALSE),2)&gt;0,_xlfn.CONCAT($B$3," ",TEXT(VLOOKUP(_xlfn.CONCAT($B61,$C61),BNA_Variations_prix!$E$1:$AJ$200,MATCH(AC$41,BNA_Variations_prix!$E$4:$CA$4,0),FALSE),"0%")),IF(ROUND(VLOOKUP(_xlfn.CONCAT($B61,$C61),BNA_Variations_prix!$E$1:$AJ$200,MATCH(AC$41,BNA_Variations_prix!$E$4:$CA$4,0),FALSE),2)=0,_xlfn.CONCAT($B$4," ",TEXT(VLOOKUP(_xlfn.CONCAT($B61,$C61),BNA_Variations_prix!$E$1:$AJ$200,MATCH(AC$41,BNA_Variations_prix!$E$4:$CA$4,0),FALSE),"0%")),IF(ROUND(VLOOKUP(_xlfn.CONCAT($B61,$C61),BNA_Variations_prix!$E$1:$AJ$200,MATCH(AC$41,BNA_Variations_prix!$E$4:$CA$4,0),FALSE),2)&lt;0,_xlfn.CONCAT($B$5," ",TEXT(VLOOKUP(_xlfn.CONCAT($B61,$C61),BNA_Variations_prix!$E$1:$AJ$200,MATCH(AC$41,BNA_Variations_prix!$E$4:$CA$4,0),FALSE),"0%")),VLOOKUP(_xlfn.CONCAT($B61,$C61),BNA_Variations_prix!$E$1:$AJ$200,MATCH(AC$41,BNA_Variations_prix!$E$4:$CA$4,0),FALSE)))),VLOOKUP(_xlfn.CONCAT($B61,$C61),BNA_Variations_prix!$E$1:$AJ$200,MATCH(AC$41,BNA_Variations_prix!$E$4:$CA$4,0),FALSE))</f>
        <v>-</v>
      </c>
      <c r="AD61" s="17" t="str">
        <f ca="1">IF(ISNUMBER(VLOOKUP(_xlfn.CONCAT($B61,$C61),BNA_Variations_prix!$E$1:$AJ$200,MATCH(AD$41,BNA_Variations_prix!$E$4:$CA$4,0),FALSE)),IF(ROUND(VLOOKUP(_xlfn.CONCAT($B61,$C61),BNA_Variations_prix!$E$1:$AJ$200,MATCH(AD$41,BNA_Variations_prix!$E$4:$CA$4,0),FALSE),2)&gt;0,_xlfn.CONCAT($B$3," ",TEXT(VLOOKUP(_xlfn.CONCAT($B61,$C61),BNA_Variations_prix!$E$1:$AJ$200,MATCH(AD$41,BNA_Variations_prix!$E$4:$CA$4,0),FALSE),"0%")),IF(ROUND(VLOOKUP(_xlfn.CONCAT($B61,$C61),BNA_Variations_prix!$E$1:$AJ$200,MATCH(AD$41,BNA_Variations_prix!$E$4:$CA$4,0),FALSE),2)=0,_xlfn.CONCAT($B$4," ",TEXT(VLOOKUP(_xlfn.CONCAT($B61,$C61),BNA_Variations_prix!$E$1:$AJ$200,MATCH(AD$41,BNA_Variations_prix!$E$4:$CA$4,0),FALSE),"0%")),IF(ROUND(VLOOKUP(_xlfn.CONCAT($B61,$C61),BNA_Variations_prix!$E$1:$AJ$200,MATCH(AD$41,BNA_Variations_prix!$E$4:$CA$4,0),FALSE),2)&lt;0,_xlfn.CONCAT($B$5," ",TEXT(VLOOKUP(_xlfn.CONCAT($B61,$C61),BNA_Variations_prix!$E$1:$AJ$200,MATCH(AD$41,BNA_Variations_prix!$E$4:$CA$4,0),FALSE),"0%")),VLOOKUP(_xlfn.CONCAT($B61,$C61),BNA_Variations_prix!$E$1:$AJ$200,MATCH(AD$41,BNA_Variations_prix!$E$4:$CA$4,0),FALSE)))),VLOOKUP(_xlfn.CONCAT($B61,$C61),BNA_Variations_prix!$E$1:$AJ$200,MATCH(AD$41,BNA_Variations_prix!$E$4:$CA$4,0),FALSE))</f>
        <v>-</v>
      </c>
      <c r="AE61" s="17" t="str">
        <f ca="1">IF(ISNUMBER(VLOOKUP(_xlfn.CONCAT($B61,$C61),BNA_Variations_prix!$E$1:$AJ$200,MATCH(AE$41,BNA_Variations_prix!$E$4:$CA$4,0),FALSE)),IF(ROUND(VLOOKUP(_xlfn.CONCAT($B61,$C61),BNA_Variations_prix!$E$1:$AJ$200,MATCH(AE$41,BNA_Variations_prix!$E$4:$CA$4,0),FALSE),2)&gt;0,_xlfn.CONCAT($B$3," ",TEXT(VLOOKUP(_xlfn.CONCAT($B61,$C61),BNA_Variations_prix!$E$1:$AJ$200,MATCH(AE$41,BNA_Variations_prix!$E$4:$CA$4,0),FALSE),"0%")),IF(ROUND(VLOOKUP(_xlfn.CONCAT($B61,$C61),BNA_Variations_prix!$E$1:$AJ$200,MATCH(AE$41,BNA_Variations_prix!$E$4:$CA$4,0),FALSE),2)=0,_xlfn.CONCAT($B$4," ",TEXT(VLOOKUP(_xlfn.CONCAT($B61,$C61),BNA_Variations_prix!$E$1:$AJ$200,MATCH(AE$41,BNA_Variations_prix!$E$4:$CA$4,0),FALSE),"0%")),IF(ROUND(VLOOKUP(_xlfn.CONCAT($B61,$C61),BNA_Variations_prix!$E$1:$AJ$200,MATCH(AE$41,BNA_Variations_prix!$E$4:$CA$4,0),FALSE),2)&lt;0,_xlfn.CONCAT($B$5," ",TEXT(VLOOKUP(_xlfn.CONCAT($B61,$C61),BNA_Variations_prix!$E$1:$AJ$200,MATCH(AE$41,BNA_Variations_prix!$E$4:$CA$4,0),FALSE),"0%")),VLOOKUP(_xlfn.CONCAT($B61,$C61),BNA_Variations_prix!$E$1:$AJ$200,MATCH(AE$41,BNA_Variations_prix!$E$4:$CA$4,0),FALSE)))),VLOOKUP(_xlfn.CONCAT($B61,$C61),BNA_Variations_prix!$E$1:$AJ$200,MATCH(AE$41,BNA_Variations_prix!$E$4:$CA$4,0),FALSE))</f>
        <v>-</v>
      </c>
      <c r="AF61" s="17" t="str">
        <f ca="1">IF(ISNUMBER(VLOOKUP(_xlfn.CONCAT($B61,$C61),BNA_Variations_prix!$E$1:$AJ$200,MATCH(AF$41,BNA_Variations_prix!$E$4:$CA$4,0),FALSE)),IF(ROUND(VLOOKUP(_xlfn.CONCAT($B61,$C61),BNA_Variations_prix!$E$1:$AJ$200,MATCH(AF$41,BNA_Variations_prix!$E$4:$CA$4,0),FALSE),2)&gt;0,_xlfn.CONCAT($B$3," ",TEXT(VLOOKUP(_xlfn.CONCAT($B61,$C61),BNA_Variations_prix!$E$1:$AJ$200,MATCH(AF$41,BNA_Variations_prix!$E$4:$CA$4,0),FALSE),"0%")),IF(ROUND(VLOOKUP(_xlfn.CONCAT($B61,$C61),BNA_Variations_prix!$E$1:$AJ$200,MATCH(AF$41,BNA_Variations_prix!$E$4:$CA$4,0),FALSE),2)=0,_xlfn.CONCAT($B$4," ",TEXT(VLOOKUP(_xlfn.CONCAT($B61,$C61),BNA_Variations_prix!$E$1:$AJ$200,MATCH(AF$41,BNA_Variations_prix!$E$4:$CA$4,0),FALSE),"0%")),IF(ROUND(VLOOKUP(_xlfn.CONCAT($B61,$C61),BNA_Variations_prix!$E$1:$AJ$200,MATCH(AF$41,BNA_Variations_prix!$E$4:$CA$4,0),FALSE),2)&lt;0,_xlfn.CONCAT($B$5," ",TEXT(VLOOKUP(_xlfn.CONCAT($B61,$C61),BNA_Variations_prix!$E$1:$AJ$200,MATCH(AF$41,BNA_Variations_prix!$E$4:$CA$4,0),FALSE),"0%")),VLOOKUP(_xlfn.CONCAT($B61,$C61),BNA_Variations_prix!$E$1:$AJ$200,MATCH(AF$41,BNA_Variations_prix!$E$4:$CA$4,0),FALSE)))),VLOOKUP(_xlfn.CONCAT($B61,$C61),BNA_Variations_prix!$E$1:$AJ$200,MATCH(AF$41,BNA_Variations_prix!$E$4:$CA$4,0),FALSE))</f>
        <v>-</v>
      </c>
      <c r="AG61" s="17" t="str">
        <f ca="1">IF(ISNUMBER(VLOOKUP(_xlfn.CONCAT($B61,$C61),BNA_Variations_prix!$E$1:$AJ$200,MATCH(AG$41,BNA_Variations_prix!$E$4:$CA$4,0),FALSE)),IF(ROUND(VLOOKUP(_xlfn.CONCAT($B61,$C61),BNA_Variations_prix!$E$1:$AJ$200,MATCH(AG$41,BNA_Variations_prix!$E$4:$CA$4,0),FALSE),2)&gt;0,_xlfn.CONCAT($B$3," ",TEXT(VLOOKUP(_xlfn.CONCAT($B61,$C61),BNA_Variations_prix!$E$1:$AJ$200,MATCH(AG$41,BNA_Variations_prix!$E$4:$CA$4,0),FALSE),"0%")),IF(ROUND(VLOOKUP(_xlfn.CONCAT($B61,$C61),BNA_Variations_prix!$E$1:$AJ$200,MATCH(AG$41,BNA_Variations_prix!$E$4:$CA$4,0),FALSE),2)=0,_xlfn.CONCAT($B$4," ",TEXT(VLOOKUP(_xlfn.CONCAT($B61,$C61),BNA_Variations_prix!$E$1:$AJ$200,MATCH(AG$41,BNA_Variations_prix!$E$4:$CA$4,0),FALSE),"0%")),IF(ROUND(VLOOKUP(_xlfn.CONCAT($B61,$C61),BNA_Variations_prix!$E$1:$AJ$200,MATCH(AG$41,BNA_Variations_prix!$E$4:$CA$4,0),FALSE),2)&lt;0,_xlfn.CONCAT($B$5," ",TEXT(VLOOKUP(_xlfn.CONCAT($B61,$C61),BNA_Variations_prix!$E$1:$AJ$200,MATCH(AG$41,BNA_Variations_prix!$E$4:$CA$4,0),FALSE),"0%")),VLOOKUP(_xlfn.CONCAT($B61,$C61),BNA_Variations_prix!$E$1:$AJ$200,MATCH(AG$41,BNA_Variations_prix!$E$4:$CA$4,0),FALSE)))),VLOOKUP(_xlfn.CONCAT($B61,$C61),BNA_Variations_prix!$E$1:$AJ$200,MATCH(AG$41,BNA_Variations_prix!$E$4:$CA$4,0),FALSE))</f>
        <v>-</v>
      </c>
    </row>
    <row r="62" spans="2:33" x14ac:dyDescent="0.35">
      <c r="B62" t="s">
        <v>104</v>
      </c>
      <c r="C62" s="12">
        <f>$B$2</f>
        <v>45139</v>
      </c>
      <c r="D62" t="s">
        <v>103</v>
      </c>
      <c r="E62" s="17" t="str">
        <f ca="1">IF(ISNUMBER(VLOOKUP(_xlfn.CONCAT($B62,$C62),BNA_Variations_prix!$E$1:$AJ$200,MATCH(E$41,BNA_Variations_prix!$E$4:$CA$4,0),FALSE)),IF(ROUND(VLOOKUP(_xlfn.CONCAT($B62,$C62),BNA_Variations_prix!$E$1:$AJ$200,MATCH(E$41,BNA_Variations_prix!$E$4:$CA$4,0),FALSE),2)&gt;0,_xlfn.CONCAT($B$3," ",TEXT(VLOOKUP(_xlfn.CONCAT($B62,$C62),BNA_Variations_prix!$E$1:$AJ$200,MATCH(E$41,BNA_Variations_prix!$E$4:$CA$4,0),FALSE),"0%")),IF(ROUND(VLOOKUP(_xlfn.CONCAT($B62,$C62),BNA_Variations_prix!$E$1:$AJ$200,MATCH(E$41,BNA_Variations_prix!$E$4:$CA$4,0),FALSE),2)=0,_xlfn.CONCAT($B$4," ",TEXT(VLOOKUP(_xlfn.CONCAT($B62,$C62),BNA_Variations_prix!$E$1:$AJ$200,MATCH(E$41,BNA_Variations_prix!$E$4:$CA$4,0),FALSE),"0%")),IF(ROUND(VLOOKUP(_xlfn.CONCAT($B62,$C62),BNA_Variations_prix!$E$1:$AJ$200,MATCH(E$41,BNA_Variations_prix!$E$4:$CA$4,0),FALSE),2)&lt;0,_xlfn.CONCAT($B$5," ",TEXT(VLOOKUP(_xlfn.CONCAT($B62,$C62),BNA_Variations_prix!$E$1:$AJ$200,MATCH(E$41,BNA_Variations_prix!$E$4:$CA$4,0),FALSE),"0%")),VLOOKUP(_xlfn.CONCAT($B62,$C62),BNA_Variations_prix!$E$1:$AJ$200,MATCH(E$41,BNA_Variations_prix!$E$4:$CA$4,0),FALSE)))),VLOOKUP(_xlfn.CONCAT($B62,$C62),BNA_Variations_prix!$E$1:$AJ$200,MATCH(E$41,BNA_Variations_prix!$E$4:$CA$4,0),FALSE))</f>
        <v>▲ 19%</v>
      </c>
      <c r="F62" s="17" t="str">
        <f ca="1">IF(ISNUMBER(VLOOKUP(_xlfn.CONCAT($B62,$C62),BNA_Variations_prix!$E$1:$AJ$200,MATCH(F$41,BNA_Variations_prix!$E$4:$CA$4,0),FALSE)),IF(ROUND(VLOOKUP(_xlfn.CONCAT($B62,$C62),BNA_Variations_prix!$E$1:$AJ$200,MATCH(F$41,BNA_Variations_prix!$E$4:$CA$4,0),FALSE),2)&gt;0,_xlfn.CONCAT($B$3," ",TEXT(VLOOKUP(_xlfn.CONCAT($B62,$C62),BNA_Variations_prix!$E$1:$AJ$200,MATCH(F$41,BNA_Variations_prix!$E$4:$CA$4,0),FALSE),"0%")),IF(ROUND(VLOOKUP(_xlfn.CONCAT($B62,$C62),BNA_Variations_prix!$E$1:$AJ$200,MATCH(F$41,BNA_Variations_prix!$E$4:$CA$4,0),FALSE),2)=0,_xlfn.CONCAT($B$4," ",TEXT(VLOOKUP(_xlfn.CONCAT($B62,$C62),BNA_Variations_prix!$E$1:$AJ$200,MATCH(F$41,BNA_Variations_prix!$E$4:$CA$4,0),FALSE),"0%")),IF(ROUND(VLOOKUP(_xlfn.CONCAT($B62,$C62),BNA_Variations_prix!$E$1:$AJ$200,MATCH(F$41,BNA_Variations_prix!$E$4:$CA$4,0),FALSE),2)&lt;0,_xlfn.CONCAT($B$5," ",TEXT(VLOOKUP(_xlfn.CONCAT($B62,$C62),BNA_Variations_prix!$E$1:$AJ$200,MATCH(F$41,BNA_Variations_prix!$E$4:$CA$4,0),FALSE),"0%")),VLOOKUP(_xlfn.CONCAT($B62,$C62),BNA_Variations_prix!$E$1:$AJ$200,MATCH(F$41,BNA_Variations_prix!$E$4:$CA$4,0),FALSE)))),VLOOKUP(_xlfn.CONCAT($B62,$C62),BNA_Variations_prix!$E$1:$AJ$200,MATCH(F$41,BNA_Variations_prix!$E$4:$CA$4,0),FALSE))</f>
        <v>► 0%</v>
      </c>
      <c r="G62" s="17" t="str">
        <f ca="1">IF(ISNUMBER(VLOOKUP(_xlfn.CONCAT($B62,$C62),BNA_Variations_prix!$E$1:$AJ$200,MATCH(G$41,BNA_Variations_prix!$E$4:$CA$4,0),FALSE)),IF(ROUND(VLOOKUP(_xlfn.CONCAT($B62,$C62),BNA_Variations_prix!$E$1:$AJ$200,MATCH(G$41,BNA_Variations_prix!$E$4:$CA$4,0),FALSE),2)&gt;0,_xlfn.CONCAT($B$3," ",TEXT(VLOOKUP(_xlfn.CONCAT($B62,$C62),BNA_Variations_prix!$E$1:$AJ$200,MATCH(G$41,BNA_Variations_prix!$E$4:$CA$4,0),FALSE),"0%")),IF(ROUND(VLOOKUP(_xlfn.CONCAT($B62,$C62),BNA_Variations_prix!$E$1:$AJ$200,MATCH(G$41,BNA_Variations_prix!$E$4:$CA$4,0),FALSE),2)=0,_xlfn.CONCAT($B$4," ",TEXT(VLOOKUP(_xlfn.CONCAT($B62,$C62),BNA_Variations_prix!$E$1:$AJ$200,MATCH(G$41,BNA_Variations_prix!$E$4:$CA$4,0),FALSE),"0%")),IF(ROUND(VLOOKUP(_xlfn.CONCAT($B62,$C62),BNA_Variations_prix!$E$1:$AJ$200,MATCH(G$41,BNA_Variations_prix!$E$4:$CA$4,0),FALSE),2)&lt;0,_xlfn.CONCAT($B$5," ",TEXT(VLOOKUP(_xlfn.CONCAT($B62,$C62),BNA_Variations_prix!$E$1:$AJ$200,MATCH(G$41,BNA_Variations_prix!$E$4:$CA$4,0),FALSE),"0%")),VLOOKUP(_xlfn.CONCAT($B62,$C62),BNA_Variations_prix!$E$1:$AJ$200,MATCH(G$41,BNA_Variations_prix!$E$4:$CA$4,0),FALSE)))),VLOOKUP(_xlfn.CONCAT($B62,$C62),BNA_Variations_prix!$E$1:$AJ$200,MATCH(G$41,BNA_Variations_prix!$E$4:$CA$4,0),FALSE))</f>
        <v>-</v>
      </c>
      <c r="H62" s="17" t="str">
        <f ca="1">IF(ISNUMBER(VLOOKUP(_xlfn.CONCAT($B62,$C62),BNA_Variations_prix!$E$1:$AJ$200,MATCH(H$41,BNA_Variations_prix!$E$4:$CA$4,0),FALSE)),IF(ROUND(VLOOKUP(_xlfn.CONCAT($B62,$C62),BNA_Variations_prix!$E$1:$AJ$200,MATCH(H$41,BNA_Variations_prix!$E$4:$CA$4,0),FALSE),2)&gt;0,_xlfn.CONCAT($B$3," ",TEXT(VLOOKUP(_xlfn.CONCAT($B62,$C62),BNA_Variations_prix!$E$1:$AJ$200,MATCH(H$41,BNA_Variations_prix!$E$4:$CA$4,0),FALSE),"0%")),IF(ROUND(VLOOKUP(_xlfn.CONCAT($B62,$C62),BNA_Variations_prix!$E$1:$AJ$200,MATCH(H$41,BNA_Variations_prix!$E$4:$CA$4,0),FALSE),2)=0,_xlfn.CONCAT($B$4," ",TEXT(VLOOKUP(_xlfn.CONCAT($B62,$C62),BNA_Variations_prix!$E$1:$AJ$200,MATCH(H$41,BNA_Variations_prix!$E$4:$CA$4,0),FALSE),"0%")),IF(ROUND(VLOOKUP(_xlfn.CONCAT($B62,$C62),BNA_Variations_prix!$E$1:$AJ$200,MATCH(H$41,BNA_Variations_prix!$E$4:$CA$4,0),FALSE),2)&lt;0,_xlfn.CONCAT($B$5," ",TEXT(VLOOKUP(_xlfn.CONCAT($B62,$C62),BNA_Variations_prix!$E$1:$AJ$200,MATCH(H$41,BNA_Variations_prix!$E$4:$CA$4,0),FALSE),"0%")),VLOOKUP(_xlfn.CONCAT($B62,$C62),BNA_Variations_prix!$E$1:$AJ$200,MATCH(H$41,BNA_Variations_prix!$E$4:$CA$4,0),FALSE)))),VLOOKUP(_xlfn.CONCAT($B62,$C62),BNA_Variations_prix!$E$1:$AJ$200,MATCH(H$41,BNA_Variations_prix!$E$4:$CA$4,0),FALSE))</f>
        <v>► 0%</v>
      </c>
      <c r="I62" s="17" t="str">
        <f ca="1">IF(ISNUMBER(VLOOKUP(_xlfn.CONCAT($B62,$C62),BNA_Variations_prix!$E$1:$AJ$200,MATCH(I$41,BNA_Variations_prix!$E$4:$CA$4,0),FALSE)),IF(ROUND(VLOOKUP(_xlfn.CONCAT($B62,$C62),BNA_Variations_prix!$E$1:$AJ$200,MATCH(I$41,BNA_Variations_prix!$E$4:$CA$4,0),FALSE),2)&gt;0,_xlfn.CONCAT($B$3," ",TEXT(VLOOKUP(_xlfn.CONCAT($B62,$C62),BNA_Variations_prix!$E$1:$AJ$200,MATCH(I$41,BNA_Variations_prix!$E$4:$CA$4,0),FALSE),"0%")),IF(ROUND(VLOOKUP(_xlfn.CONCAT($B62,$C62),BNA_Variations_prix!$E$1:$AJ$200,MATCH(I$41,BNA_Variations_prix!$E$4:$CA$4,0),FALSE),2)=0,_xlfn.CONCAT($B$4," ",TEXT(VLOOKUP(_xlfn.CONCAT($B62,$C62),BNA_Variations_prix!$E$1:$AJ$200,MATCH(I$41,BNA_Variations_prix!$E$4:$CA$4,0),FALSE),"0%")),IF(ROUND(VLOOKUP(_xlfn.CONCAT($B62,$C62),BNA_Variations_prix!$E$1:$AJ$200,MATCH(I$41,BNA_Variations_prix!$E$4:$CA$4,0),FALSE),2)&lt;0,_xlfn.CONCAT($B$5," ",TEXT(VLOOKUP(_xlfn.CONCAT($B62,$C62),BNA_Variations_prix!$E$1:$AJ$200,MATCH(I$41,BNA_Variations_prix!$E$4:$CA$4,0),FALSE),"0%")),VLOOKUP(_xlfn.CONCAT($B62,$C62),BNA_Variations_prix!$E$1:$AJ$200,MATCH(I$41,BNA_Variations_prix!$E$4:$CA$4,0),FALSE)))),VLOOKUP(_xlfn.CONCAT($B62,$C62),BNA_Variations_prix!$E$1:$AJ$200,MATCH(I$41,BNA_Variations_prix!$E$4:$CA$4,0),FALSE))</f>
        <v>▲ 8%</v>
      </c>
      <c r="J62" s="17" t="str">
        <f ca="1">IF(ISNUMBER(VLOOKUP(_xlfn.CONCAT($B62,$C62),BNA_Variations_prix!$E$1:$AJ$200,MATCH(J$41,BNA_Variations_prix!$E$4:$CA$4,0),FALSE)),IF(ROUND(VLOOKUP(_xlfn.CONCAT($B62,$C62),BNA_Variations_prix!$E$1:$AJ$200,MATCH(J$41,BNA_Variations_prix!$E$4:$CA$4,0),FALSE),2)&gt;0,_xlfn.CONCAT($B$3," ",TEXT(VLOOKUP(_xlfn.CONCAT($B62,$C62),BNA_Variations_prix!$E$1:$AJ$200,MATCH(J$41,BNA_Variations_prix!$E$4:$CA$4,0),FALSE),"0%")),IF(ROUND(VLOOKUP(_xlfn.CONCAT($B62,$C62),BNA_Variations_prix!$E$1:$AJ$200,MATCH(J$41,BNA_Variations_prix!$E$4:$CA$4,0),FALSE),2)=0,_xlfn.CONCAT($B$4," ",TEXT(VLOOKUP(_xlfn.CONCAT($B62,$C62),BNA_Variations_prix!$E$1:$AJ$200,MATCH(J$41,BNA_Variations_prix!$E$4:$CA$4,0),FALSE),"0%")),IF(ROUND(VLOOKUP(_xlfn.CONCAT($B62,$C62),BNA_Variations_prix!$E$1:$AJ$200,MATCH(J$41,BNA_Variations_prix!$E$4:$CA$4,0),FALSE),2)&lt;0,_xlfn.CONCAT($B$5," ",TEXT(VLOOKUP(_xlfn.CONCAT($B62,$C62),BNA_Variations_prix!$E$1:$AJ$200,MATCH(J$41,BNA_Variations_prix!$E$4:$CA$4,0),FALSE),"0%")),VLOOKUP(_xlfn.CONCAT($B62,$C62),BNA_Variations_prix!$E$1:$AJ$200,MATCH(J$41,BNA_Variations_prix!$E$4:$CA$4,0),FALSE)))),VLOOKUP(_xlfn.CONCAT($B62,$C62),BNA_Variations_prix!$E$1:$AJ$200,MATCH(J$41,BNA_Variations_prix!$E$4:$CA$4,0),FALSE))</f>
        <v>▲ 3%</v>
      </c>
      <c r="K62" s="17" t="str">
        <f ca="1">IF(ISNUMBER(VLOOKUP(_xlfn.CONCAT($B62,$C62),BNA_Variations_prix!$E$1:$AJ$200,MATCH(K$41,BNA_Variations_prix!$E$4:$CA$4,0),FALSE)),IF(ROUND(VLOOKUP(_xlfn.CONCAT($B62,$C62),BNA_Variations_prix!$E$1:$AJ$200,MATCH(K$41,BNA_Variations_prix!$E$4:$CA$4,0),FALSE),2)&gt;0,_xlfn.CONCAT($B$3," ",TEXT(VLOOKUP(_xlfn.CONCAT($B62,$C62),BNA_Variations_prix!$E$1:$AJ$200,MATCH(K$41,BNA_Variations_prix!$E$4:$CA$4,0),FALSE),"0%")),IF(ROUND(VLOOKUP(_xlfn.CONCAT($B62,$C62),BNA_Variations_prix!$E$1:$AJ$200,MATCH(K$41,BNA_Variations_prix!$E$4:$CA$4,0),FALSE),2)=0,_xlfn.CONCAT($B$4," ",TEXT(VLOOKUP(_xlfn.CONCAT($B62,$C62),BNA_Variations_prix!$E$1:$AJ$200,MATCH(K$41,BNA_Variations_prix!$E$4:$CA$4,0),FALSE),"0%")),IF(ROUND(VLOOKUP(_xlfn.CONCAT($B62,$C62),BNA_Variations_prix!$E$1:$AJ$200,MATCH(K$41,BNA_Variations_prix!$E$4:$CA$4,0),FALSE),2)&lt;0,_xlfn.CONCAT($B$5," ",TEXT(VLOOKUP(_xlfn.CONCAT($B62,$C62),BNA_Variations_prix!$E$1:$AJ$200,MATCH(K$41,BNA_Variations_prix!$E$4:$CA$4,0),FALSE),"0%")),VLOOKUP(_xlfn.CONCAT($B62,$C62),BNA_Variations_prix!$E$1:$AJ$200,MATCH(K$41,BNA_Variations_prix!$E$4:$CA$4,0),FALSE)))),VLOOKUP(_xlfn.CONCAT($B62,$C62),BNA_Variations_prix!$E$1:$AJ$200,MATCH(K$41,BNA_Variations_prix!$E$4:$CA$4,0),FALSE))</f>
        <v>▲ 12%</v>
      </c>
      <c r="L62" s="17" t="str">
        <f ca="1">IF(ISNUMBER(VLOOKUP(_xlfn.CONCAT($B62,$C62),BNA_Variations_prix!$E$1:$AJ$200,MATCH(L$41,BNA_Variations_prix!$E$4:$CA$4,0),FALSE)),IF(ROUND(VLOOKUP(_xlfn.CONCAT($B62,$C62),BNA_Variations_prix!$E$1:$AJ$200,MATCH(L$41,BNA_Variations_prix!$E$4:$CA$4,0),FALSE),2)&gt;0,_xlfn.CONCAT($B$3," ",TEXT(VLOOKUP(_xlfn.CONCAT($B62,$C62),BNA_Variations_prix!$E$1:$AJ$200,MATCH(L$41,BNA_Variations_prix!$E$4:$CA$4,0),FALSE),"0%")),IF(ROUND(VLOOKUP(_xlfn.CONCAT($B62,$C62),BNA_Variations_prix!$E$1:$AJ$200,MATCH(L$41,BNA_Variations_prix!$E$4:$CA$4,0),FALSE),2)=0,_xlfn.CONCAT($B$4," ",TEXT(VLOOKUP(_xlfn.CONCAT($B62,$C62),BNA_Variations_prix!$E$1:$AJ$200,MATCH(L$41,BNA_Variations_prix!$E$4:$CA$4,0),FALSE),"0%")),IF(ROUND(VLOOKUP(_xlfn.CONCAT($B62,$C62),BNA_Variations_prix!$E$1:$AJ$200,MATCH(L$41,BNA_Variations_prix!$E$4:$CA$4,0),FALSE),2)&lt;0,_xlfn.CONCAT($B$5," ",TEXT(VLOOKUP(_xlfn.CONCAT($B62,$C62),BNA_Variations_prix!$E$1:$AJ$200,MATCH(L$41,BNA_Variations_prix!$E$4:$CA$4,0),FALSE),"0%")),VLOOKUP(_xlfn.CONCAT($B62,$C62),BNA_Variations_prix!$E$1:$AJ$200,MATCH(L$41,BNA_Variations_prix!$E$4:$CA$4,0),FALSE)))),VLOOKUP(_xlfn.CONCAT($B62,$C62),BNA_Variations_prix!$E$1:$AJ$200,MATCH(L$41,BNA_Variations_prix!$E$4:$CA$4,0),FALSE))</f>
        <v>► 0%</v>
      </c>
      <c r="M62" s="17" t="str">
        <f ca="1">IF(ISNUMBER(VLOOKUP(_xlfn.CONCAT($B62,$C62),BNA_Variations_prix!$E$1:$AJ$200,MATCH(M$41,BNA_Variations_prix!$E$4:$CA$4,0),FALSE)),IF(ROUND(VLOOKUP(_xlfn.CONCAT($B62,$C62),BNA_Variations_prix!$E$1:$AJ$200,MATCH(M$41,BNA_Variations_prix!$E$4:$CA$4,0),FALSE),2)&gt;0,_xlfn.CONCAT($B$3," ",TEXT(VLOOKUP(_xlfn.CONCAT($B62,$C62),BNA_Variations_prix!$E$1:$AJ$200,MATCH(M$41,BNA_Variations_prix!$E$4:$CA$4,0),FALSE),"0%")),IF(ROUND(VLOOKUP(_xlfn.CONCAT($B62,$C62),BNA_Variations_prix!$E$1:$AJ$200,MATCH(M$41,BNA_Variations_prix!$E$4:$CA$4,0),FALSE),2)=0,_xlfn.CONCAT($B$4," ",TEXT(VLOOKUP(_xlfn.CONCAT($B62,$C62),BNA_Variations_prix!$E$1:$AJ$200,MATCH(M$41,BNA_Variations_prix!$E$4:$CA$4,0),FALSE),"0%")),IF(ROUND(VLOOKUP(_xlfn.CONCAT($B62,$C62),BNA_Variations_prix!$E$1:$AJ$200,MATCH(M$41,BNA_Variations_prix!$E$4:$CA$4,0),FALSE),2)&lt;0,_xlfn.CONCAT($B$5," ",TEXT(VLOOKUP(_xlfn.CONCAT($B62,$C62),BNA_Variations_prix!$E$1:$AJ$200,MATCH(M$41,BNA_Variations_prix!$E$4:$CA$4,0),FALSE),"0%")),VLOOKUP(_xlfn.CONCAT($B62,$C62),BNA_Variations_prix!$E$1:$AJ$200,MATCH(M$41,BNA_Variations_prix!$E$4:$CA$4,0),FALSE)))),VLOOKUP(_xlfn.CONCAT($B62,$C62),BNA_Variations_prix!$E$1:$AJ$200,MATCH(M$41,BNA_Variations_prix!$E$4:$CA$4,0),FALSE))</f>
        <v>▼ -17%</v>
      </c>
      <c r="N62" s="17" t="str">
        <f ca="1">IF(ISNUMBER(VLOOKUP(_xlfn.CONCAT($B62,$C62),BNA_Variations_prix!$E$1:$AJ$200,MATCH(N$41,BNA_Variations_prix!$E$4:$CA$4,0),FALSE)),IF(ROUND(VLOOKUP(_xlfn.CONCAT($B62,$C62),BNA_Variations_prix!$E$1:$AJ$200,MATCH(N$41,BNA_Variations_prix!$E$4:$CA$4,0),FALSE),2)&gt;0,_xlfn.CONCAT($B$3," ",TEXT(VLOOKUP(_xlfn.CONCAT($B62,$C62),BNA_Variations_prix!$E$1:$AJ$200,MATCH(N$41,BNA_Variations_prix!$E$4:$CA$4,0),FALSE),"0%")),IF(ROUND(VLOOKUP(_xlfn.CONCAT($B62,$C62),BNA_Variations_prix!$E$1:$AJ$200,MATCH(N$41,BNA_Variations_prix!$E$4:$CA$4,0),FALSE),2)=0,_xlfn.CONCAT($B$4," ",TEXT(VLOOKUP(_xlfn.CONCAT($B62,$C62),BNA_Variations_prix!$E$1:$AJ$200,MATCH(N$41,BNA_Variations_prix!$E$4:$CA$4,0),FALSE),"0%")),IF(ROUND(VLOOKUP(_xlfn.CONCAT($B62,$C62),BNA_Variations_prix!$E$1:$AJ$200,MATCH(N$41,BNA_Variations_prix!$E$4:$CA$4,0),FALSE),2)&lt;0,_xlfn.CONCAT($B$5," ",TEXT(VLOOKUP(_xlfn.CONCAT($B62,$C62),BNA_Variations_prix!$E$1:$AJ$200,MATCH(N$41,BNA_Variations_prix!$E$4:$CA$4,0),FALSE),"0%")),VLOOKUP(_xlfn.CONCAT($B62,$C62),BNA_Variations_prix!$E$1:$AJ$200,MATCH(N$41,BNA_Variations_prix!$E$4:$CA$4,0),FALSE)))),VLOOKUP(_xlfn.CONCAT($B62,$C62),BNA_Variations_prix!$E$1:$AJ$200,MATCH(N$41,BNA_Variations_prix!$E$4:$CA$4,0),FALSE))</f>
        <v>► 0%</v>
      </c>
      <c r="O62" s="17" t="str">
        <f ca="1">IF(ISNUMBER(VLOOKUP(_xlfn.CONCAT($B62,$C62),BNA_Variations_prix!$E$1:$AJ$200,MATCH(O$41,BNA_Variations_prix!$E$4:$CA$4,0),FALSE)),IF(ROUND(VLOOKUP(_xlfn.CONCAT($B62,$C62),BNA_Variations_prix!$E$1:$AJ$200,MATCH(O$41,BNA_Variations_prix!$E$4:$CA$4,0),FALSE),2)&gt;0,_xlfn.CONCAT($B$3," ",TEXT(VLOOKUP(_xlfn.CONCAT($B62,$C62),BNA_Variations_prix!$E$1:$AJ$200,MATCH(O$41,BNA_Variations_prix!$E$4:$CA$4,0),FALSE),"0%")),IF(ROUND(VLOOKUP(_xlfn.CONCAT($B62,$C62),BNA_Variations_prix!$E$1:$AJ$200,MATCH(O$41,BNA_Variations_prix!$E$4:$CA$4,0),FALSE),2)=0,_xlfn.CONCAT($B$4," ",TEXT(VLOOKUP(_xlfn.CONCAT($B62,$C62),BNA_Variations_prix!$E$1:$AJ$200,MATCH(O$41,BNA_Variations_prix!$E$4:$CA$4,0),FALSE),"0%")),IF(ROUND(VLOOKUP(_xlfn.CONCAT($B62,$C62),BNA_Variations_prix!$E$1:$AJ$200,MATCH(O$41,BNA_Variations_prix!$E$4:$CA$4,0),FALSE),2)&lt;0,_xlfn.CONCAT($B$5," ",TEXT(VLOOKUP(_xlfn.CONCAT($B62,$C62),BNA_Variations_prix!$E$1:$AJ$200,MATCH(O$41,BNA_Variations_prix!$E$4:$CA$4,0),FALSE),"0%")),VLOOKUP(_xlfn.CONCAT($B62,$C62),BNA_Variations_prix!$E$1:$AJ$200,MATCH(O$41,BNA_Variations_prix!$E$4:$CA$4,0),FALSE)))),VLOOKUP(_xlfn.CONCAT($B62,$C62),BNA_Variations_prix!$E$1:$AJ$200,MATCH(O$41,BNA_Variations_prix!$E$4:$CA$4,0),FALSE))</f>
        <v>► 0%</v>
      </c>
      <c r="P62" s="17" t="str">
        <f ca="1">IF(ISNUMBER(VLOOKUP(_xlfn.CONCAT($B62,$C62),BNA_Variations_prix!$E$1:$AJ$200,MATCH(P$41,BNA_Variations_prix!$E$4:$CA$4,0),FALSE)),IF(ROUND(VLOOKUP(_xlfn.CONCAT($B62,$C62),BNA_Variations_prix!$E$1:$AJ$200,MATCH(P$41,BNA_Variations_prix!$E$4:$CA$4,0),FALSE),2)&gt;0,_xlfn.CONCAT($B$3," ",TEXT(VLOOKUP(_xlfn.CONCAT($B62,$C62),BNA_Variations_prix!$E$1:$AJ$200,MATCH(P$41,BNA_Variations_prix!$E$4:$CA$4,0),FALSE),"0%")),IF(ROUND(VLOOKUP(_xlfn.CONCAT($B62,$C62),BNA_Variations_prix!$E$1:$AJ$200,MATCH(P$41,BNA_Variations_prix!$E$4:$CA$4,0),FALSE),2)=0,_xlfn.CONCAT($B$4," ",TEXT(VLOOKUP(_xlfn.CONCAT($B62,$C62),BNA_Variations_prix!$E$1:$AJ$200,MATCH(P$41,BNA_Variations_prix!$E$4:$CA$4,0),FALSE),"0%")),IF(ROUND(VLOOKUP(_xlfn.CONCAT($B62,$C62),BNA_Variations_prix!$E$1:$AJ$200,MATCH(P$41,BNA_Variations_prix!$E$4:$CA$4,0),FALSE),2)&lt;0,_xlfn.CONCAT($B$5," ",TEXT(VLOOKUP(_xlfn.CONCAT($B62,$C62),BNA_Variations_prix!$E$1:$AJ$200,MATCH(P$41,BNA_Variations_prix!$E$4:$CA$4,0),FALSE),"0%")),VLOOKUP(_xlfn.CONCAT($B62,$C62),BNA_Variations_prix!$E$1:$AJ$200,MATCH(P$41,BNA_Variations_prix!$E$4:$CA$4,0),FALSE)))),VLOOKUP(_xlfn.CONCAT($B62,$C62),BNA_Variations_prix!$E$1:$AJ$200,MATCH(P$41,BNA_Variations_prix!$E$4:$CA$4,0),FALSE))</f>
        <v>-</v>
      </c>
      <c r="Q62" s="17" t="str">
        <f ca="1">IF(ISNUMBER(VLOOKUP(_xlfn.CONCAT($B62,$C62),BNA_Variations_prix!$E$1:$AJ$200,MATCH(Q$41,BNA_Variations_prix!$E$4:$CA$4,0),FALSE)),IF(ROUND(VLOOKUP(_xlfn.CONCAT($B62,$C62),BNA_Variations_prix!$E$1:$AJ$200,MATCH(Q$41,BNA_Variations_prix!$E$4:$CA$4,0),FALSE),2)&gt;0,_xlfn.CONCAT($B$3," ",TEXT(VLOOKUP(_xlfn.CONCAT($B62,$C62),BNA_Variations_prix!$E$1:$AJ$200,MATCH(Q$41,BNA_Variations_prix!$E$4:$CA$4,0),FALSE),"0%")),IF(ROUND(VLOOKUP(_xlfn.CONCAT($B62,$C62),BNA_Variations_prix!$E$1:$AJ$200,MATCH(Q$41,BNA_Variations_prix!$E$4:$CA$4,0),FALSE),2)=0,_xlfn.CONCAT($B$4," ",TEXT(VLOOKUP(_xlfn.CONCAT($B62,$C62),BNA_Variations_prix!$E$1:$AJ$200,MATCH(Q$41,BNA_Variations_prix!$E$4:$CA$4,0),FALSE),"0%")),IF(ROUND(VLOOKUP(_xlfn.CONCAT($B62,$C62),BNA_Variations_prix!$E$1:$AJ$200,MATCH(Q$41,BNA_Variations_prix!$E$4:$CA$4,0),FALSE),2)&lt;0,_xlfn.CONCAT($B$5," ",TEXT(VLOOKUP(_xlfn.CONCAT($B62,$C62),BNA_Variations_prix!$E$1:$AJ$200,MATCH(Q$41,BNA_Variations_prix!$E$4:$CA$4,0),FALSE),"0%")),VLOOKUP(_xlfn.CONCAT($B62,$C62),BNA_Variations_prix!$E$1:$AJ$200,MATCH(Q$41,BNA_Variations_prix!$E$4:$CA$4,0),FALSE)))),VLOOKUP(_xlfn.CONCAT($B62,$C62),BNA_Variations_prix!$E$1:$AJ$200,MATCH(Q$41,BNA_Variations_prix!$E$4:$CA$4,0),FALSE))</f>
        <v>-</v>
      </c>
      <c r="R62" s="17" t="str">
        <f ca="1">IF(ISNUMBER(VLOOKUP(_xlfn.CONCAT($B62,$C62),BNA_Variations_prix!$E$1:$AJ$200,MATCH(R$41,BNA_Variations_prix!$E$4:$CA$4,0),FALSE)),IF(ROUND(VLOOKUP(_xlfn.CONCAT($B62,$C62),BNA_Variations_prix!$E$1:$AJ$200,MATCH(R$41,BNA_Variations_prix!$E$4:$CA$4,0),FALSE),2)&gt;0,_xlfn.CONCAT($B$3," ",TEXT(VLOOKUP(_xlfn.CONCAT($B62,$C62),BNA_Variations_prix!$E$1:$AJ$200,MATCH(R$41,BNA_Variations_prix!$E$4:$CA$4,0),FALSE),"0%")),IF(ROUND(VLOOKUP(_xlfn.CONCAT($B62,$C62),BNA_Variations_prix!$E$1:$AJ$200,MATCH(R$41,BNA_Variations_prix!$E$4:$CA$4,0),FALSE),2)=0,_xlfn.CONCAT($B$4," ",TEXT(VLOOKUP(_xlfn.CONCAT($B62,$C62),BNA_Variations_prix!$E$1:$AJ$200,MATCH(R$41,BNA_Variations_prix!$E$4:$CA$4,0),FALSE),"0%")),IF(ROUND(VLOOKUP(_xlfn.CONCAT($B62,$C62),BNA_Variations_prix!$E$1:$AJ$200,MATCH(R$41,BNA_Variations_prix!$E$4:$CA$4,0),FALSE),2)&lt;0,_xlfn.CONCAT($B$5," ",TEXT(VLOOKUP(_xlfn.CONCAT($B62,$C62),BNA_Variations_prix!$E$1:$AJ$200,MATCH(R$41,BNA_Variations_prix!$E$4:$CA$4,0),FALSE),"0%")),VLOOKUP(_xlfn.CONCAT($B62,$C62),BNA_Variations_prix!$E$1:$AJ$200,MATCH(R$41,BNA_Variations_prix!$E$4:$CA$4,0),FALSE)))),VLOOKUP(_xlfn.CONCAT($B62,$C62),BNA_Variations_prix!$E$1:$AJ$200,MATCH(R$41,BNA_Variations_prix!$E$4:$CA$4,0),FALSE))</f>
        <v>-</v>
      </c>
      <c r="S62" s="17" t="str">
        <f ca="1">IF(ISNUMBER(VLOOKUP(_xlfn.CONCAT($B62,$C62),BNA_Variations_prix!$E$1:$AJ$200,MATCH(S$41,BNA_Variations_prix!$E$4:$CA$4,0),FALSE)),IF(ROUND(VLOOKUP(_xlfn.CONCAT($B62,$C62),BNA_Variations_prix!$E$1:$AJ$200,MATCH(S$41,BNA_Variations_prix!$E$4:$CA$4,0),FALSE),2)&gt;0,_xlfn.CONCAT($B$3," ",TEXT(VLOOKUP(_xlfn.CONCAT($B62,$C62),BNA_Variations_prix!$E$1:$AJ$200,MATCH(S$41,BNA_Variations_prix!$E$4:$CA$4,0),FALSE),"0%")),IF(ROUND(VLOOKUP(_xlfn.CONCAT($B62,$C62),BNA_Variations_prix!$E$1:$AJ$200,MATCH(S$41,BNA_Variations_prix!$E$4:$CA$4,0),FALSE),2)=0,_xlfn.CONCAT($B$4," ",TEXT(VLOOKUP(_xlfn.CONCAT($B62,$C62),BNA_Variations_prix!$E$1:$AJ$200,MATCH(S$41,BNA_Variations_prix!$E$4:$CA$4,0),FALSE),"0%")),IF(ROUND(VLOOKUP(_xlfn.CONCAT($B62,$C62),BNA_Variations_prix!$E$1:$AJ$200,MATCH(S$41,BNA_Variations_prix!$E$4:$CA$4,0),FALSE),2)&lt;0,_xlfn.CONCAT($B$5," ",TEXT(VLOOKUP(_xlfn.CONCAT($B62,$C62),BNA_Variations_prix!$E$1:$AJ$200,MATCH(S$41,BNA_Variations_prix!$E$4:$CA$4,0),FALSE),"0%")),VLOOKUP(_xlfn.CONCAT($B62,$C62),BNA_Variations_prix!$E$1:$AJ$200,MATCH(S$41,BNA_Variations_prix!$E$4:$CA$4,0),FALSE)))),VLOOKUP(_xlfn.CONCAT($B62,$C62),BNA_Variations_prix!$E$1:$AJ$200,MATCH(S$41,BNA_Variations_prix!$E$4:$CA$4,0),FALSE))</f>
        <v>▼ -11%</v>
      </c>
      <c r="T62" s="17" t="str">
        <f ca="1">IF(ISNUMBER(VLOOKUP(_xlfn.CONCAT($B62,$C62),BNA_Variations_prix!$E$1:$AJ$200,MATCH(T$41,BNA_Variations_prix!$E$4:$CA$4,0),FALSE)),IF(ROUND(VLOOKUP(_xlfn.CONCAT($B62,$C62),BNA_Variations_prix!$E$1:$AJ$200,MATCH(T$41,BNA_Variations_prix!$E$4:$CA$4,0),FALSE),2)&gt;0,_xlfn.CONCAT($B$3," ",TEXT(VLOOKUP(_xlfn.CONCAT($B62,$C62),BNA_Variations_prix!$E$1:$AJ$200,MATCH(T$41,BNA_Variations_prix!$E$4:$CA$4,0),FALSE),"0%")),IF(ROUND(VLOOKUP(_xlfn.CONCAT($B62,$C62),BNA_Variations_prix!$E$1:$AJ$200,MATCH(T$41,BNA_Variations_prix!$E$4:$CA$4,0),FALSE),2)=0,_xlfn.CONCAT($B$4," ",TEXT(VLOOKUP(_xlfn.CONCAT($B62,$C62),BNA_Variations_prix!$E$1:$AJ$200,MATCH(T$41,BNA_Variations_prix!$E$4:$CA$4,0),FALSE),"0%")),IF(ROUND(VLOOKUP(_xlfn.CONCAT($B62,$C62),BNA_Variations_prix!$E$1:$AJ$200,MATCH(T$41,BNA_Variations_prix!$E$4:$CA$4,0),FALSE),2)&lt;0,_xlfn.CONCAT($B$5," ",TEXT(VLOOKUP(_xlfn.CONCAT($B62,$C62),BNA_Variations_prix!$E$1:$AJ$200,MATCH(T$41,BNA_Variations_prix!$E$4:$CA$4,0),FALSE),"0%")),VLOOKUP(_xlfn.CONCAT($B62,$C62),BNA_Variations_prix!$E$1:$AJ$200,MATCH(T$41,BNA_Variations_prix!$E$4:$CA$4,0),FALSE)))),VLOOKUP(_xlfn.CONCAT($B62,$C62),BNA_Variations_prix!$E$1:$AJ$200,MATCH(T$41,BNA_Variations_prix!$E$4:$CA$4,0),FALSE))</f>
        <v>▼ -6%</v>
      </c>
      <c r="U62" s="17" t="str">
        <f ca="1">IF(ISNUMBER(VLOOKUP(_xlfn.CONCAT($B62,$C62),BNA_Variations_prix!$E$1:$AJ$200,MATCH(U$41,BNA_Variations_prix!$E$4:$CA$4,0),FALSE)),IF(ROUND(VLOOKUP(_xlfn.CONCAT($B62,$C62),BNA_Variations_prix!$E$1:$AJ$200,MATCH(U$41,BNA_Variations_prix!$E$4:$CA$4,0),FALSE),2)&gt;0,_xlfn.CONCAT($B$3," ",TEXT(VLOOKUP(_xlfn.CONCAT($B62,$C62),BNA_Variations_prix!$E$1:$AJ$200,MATCH(U$41,BNA_Variations_prix!$E$4:$CA$4,0),FALSE),"0%")),IF(ROUND(VLOOKUP(_xlfn.CONCAT($B62,$C62),BNA_Variations_prix!$E$1:$AJ$200,MATCH(U$41,BNA_Variations_prix!$E$4:$CA$4,0),FALSE),2)=0,_xlfn.CONCAT($B$4," ",TEXT(VLOOKUP(_xlfn.CONCAT($B62,$C62),BNA_Variations_prix!$E$1:$AJ$200,MATCH(U$41,BNA_Variations_prix!$E$4:$CA$4,0),FALSE),"0%")),IF(ROUND(VLOOKUP(_xlfn.CONCAT($B62,$C62),BNA_Variations_prix!$E$1:$AJ$200,MATCH(U$41,BNA_Variations_prix!$E$4:$CA$4,0),FALSE),2)&lt;0,_xlfn.CONCAT($B$5," ",TEXT(VLOOKUP(_xlfn.CONCAT($B62,$C62),BNA_Variations_prix!$E$1:$AJ$200,MATCH(U$41,BNA_Variations_prix!$E$4:$CA$4,0),FALSE),"0%")),VLOOKUP(_xlfn.CONCAT($B62,$C62),BNA_Variations_prix!$E$1:$AJ$200,MATCH(U$41,BNA_Variations_prix!$E$4:$CA$4,0),FALSE)))),VLOOKUP(_xlfn.CONCAT($B62,$C62),BNA_Variations_prix!$E$1:$AJ$200,MATCH(U$41,BNA_Variations_prix!$E$4:$CA$4,0),FALSE))</f>
        <v>▼ -11%</v>
      </c>
      <c r="V62" s="17" t="str">
        <f ca="1">IF(ISNUMBER(VLOOKUP(_xlfn.CONCAT($B62,$C62),BNA_Variations_prix!$E$1:$AJ$200,MATCH(V$41,BNA_Variations_prix!$E$4:$CA$4,0),FALSE)),IF(ROUND(VLOOKUP(_xlfn.CONCAT($B62,$C62),BNA_Variations_prix!$E$1:$AJ$200,MATCH(V$41,BNA_Variations_prix!$E$4:$CA$4,0),FALSE),2)&gt;0,_xlfn.CONCAT($B$3," ",TEXT(VLOOKUP(_xlfn.CONCAT($B62,$C62),BNA_Variations_prix!$E$1:$AJ$200,MATCH(V$41,BNA_Variations_prix!$E$4:$CA$4,0),FALSE),"0%")),IF(ROUND(VLOOKUP(_xlfn.CONCAT($B62,$C62),BNA_Variations_prix!$E$1:$AJ$200,MATCH(V$41,BNA_Variations_prix!$E$4:$CA$4,0),FALSE),2)=0,_xlfn.CONCAT($B$4," ",TEXT(VLOOKUP(_xlfn.CONCAT($B62,$C62),BNA_Variations_prix!$E$1:$AJ$200,MATCH(V$41,BNA_Variations_prix!$E$4:$CA$4,0),FALSE),"0%")),IF(ROUND(VLOOKUP(_xlfn.CONCAT($B62,$C62),BNA_Variations_prix!$E$1:$AJ$200,MATCH(V$41,BNA_Variations_prix!$E$4:$CA$4,0),FALSE),2)&lt;0,_xlfn.CONCAT($B$5," ",TEXT(VLOOKUP(_xlfn.CONCAT($B62,$C62),BNA_Variations_prix!$E$1:$AJ$200,MATCH(V$41,BNA_Variations_prix!$E$4:$CA$4,0),FALSE),"0%")),VLOOKUP(_xlfn.CONCAT($B62,$C62),BNA_Variations_prix!$E$1:$AJ$200,MATCH(V$41,BNA_Variations_prix!$E$4:$CA$4,0),FALSE)))),VLOOKUP(_xlfn.CONCAT($B62,$C62),BNA_Variations_prix!$E$1:$AJ$200,MATCH(V$41,BNA_Variations_prix!$E$4:$CA$4,0),FALSE))</f>
        <v>► 0%</v>
      </c>
      <c r="W62" s="17" t="str">
        <f ca="1">IF(ISNUMBER(VLOOKUP(_xlfn.CONCAT($B62,$C62),BNA_Variations_prix!$E$1:$AJ$200,MATCH(W$41,BNA_Variations_prix!$E$4:$CA$4,0),FALSE)),IF(ROUND(VLOOKUP(_xlfn.CONCAT($B62,$C62),BNA_Variations_prix!$E$1:$AJ$200,MATCH(W$41,BNA_Variations_prix!$E$4:$CA$4,0),FALSE),2)&gt;0,_xlfn.CONCAT($B$3," ",TEXT(VLOOKUP(_xlfn.CONCAT($B62,$C62),BNA_Variations_prix!$E$1:$AJ$200,MATCH(W$41,BNA_Variations_prix!$E$4:$CA$4,0),FALSE),"0%")),IF(ROUND(VLOOKUP(_xlfn.CONCAT($B62,$C62),BNA_Variations_prix!$E$1:$AJ$200,MATCH(W$41,BNA_Variations_prix!$E$4:$CA$4,0),FALSE),2)=0,_xlfn.CONCAT($B$4," ",TEXT(VLOOKUP(_xlfn.CONCAT($B62,$C62),BNA_Variations_prix!$E$1:$AJ$200,MATCH(W$41,BNA_Variations_prix!$E$4:$CA$4,0),FALSE),"0%")),IF(ROUND(VLOOKUP(_xlfn.CONCAT($B62,$C62),BNA_Variations_prix!$E$1:$AJ$200,MATCH(W$41,BNA_Variations_prix!$E$4:$CA$4,0),FALSE),2)&lt;0,_xlfn.CONCAT($B$5," ",TEXT(VLOOKUP(_xlfn.CONCAT($B62,$C62),BNA_Variations_prix!$E$1:$AJ$200,MATCH(W$41,BNA_Variations_prix!$E$4:$CA$4,0),FALSE),"0%")),VLOOKUP(_xlfn.CONCAT($B62,$C62),BNA_Variations_prix!$E$1:$AJ$200,MATCH(W$41,BNA_Variations_prix!$E$4:$CA$4,0),FALSE)))),VLOOKUP(_xlfn.CONCAT($B62,$C62),BNA_Variations_prix!$E$1:$AJ$200,MATCH(W$41,BNA_Variations_prix!$E$4:$CA$4,0),FALSE))</f>
        <v>► 0%</v>
      </c>
      <c r="X62" s="17" t="str">
        <f ca="1">IF(ISNUMBER(VLOOKUP(_xlfn.CONCAT($B62,$C62),BNA_Variations_prix!$E$1:$AJ$200,MATCH(X$41,BNA_Variations_prix!$E$4:$CA$4,0),FALSE)),IF(ROUND(VLOOKUP(_xlfn.CONCAT($B62,$C62),BNA_Variations_prix!$E$1:$AJ$200,MATCH(X$41,BNA_Variations_prix!$E$4:$CA$4,0),FALSE),2)&gt;0,_xlfn.CONCAT($B$3," ",TEXT(VLOOKUP(_xlfn.CONCAT($B62,$C62),BNA_Variations_prix!$E$1:$AJ$200,MATCH(X$41,BNA_Variations_prix!$E$4:$CA$4,0),FALSE),"0%")),IF(ROUND(VLOOKUP(_xlfn.CONCAT($B62,$C62),BNA_Variations_prix!$E$1:$AJ$200,MATCH(X$41,BNA_Variations_prix!$E$4:$CA$4,0),FALSE),2)=0,_xlfn.CONCAT($B$4," ",TEXT(VLOOKUP(_xlfn.CONCAT($B62,$C62),BNA_Variations_prix!$E$1:$AJ$200,MATCH(X$41,BNA_Variations_prix!$E$4:$CA$4,0),FALSE),"0%")),IF(ROUND(VLOOKUP(_xlfn.CONCAT($B62,$C62),BNA_Variations_prix!$E$1:$AJ$200,MATCH(X$41,BNA_Variations_prix!$E$4:$CA$4,0),FALSE),2)&lt;0,_xlfn.CONCAT($B$5," ",TEXT(VLOOKUP(_xlfn.CONCAT($B62,$C62),BNA_Variations_prix!$E$1:$AJ$200,MATCH(X$41,BNA_Variations_prix!$E$4:$CA$4,0),FALSE),"0%")),VLOOKUP(_xlfn.CONCAT($B62,$C62),BNA_Variations_prix!$E$1:$AJ$200,MATCH(X$41,BNA_Variations_prix!$E$4:$CA$4,0),FALSE)))),VLOOKUP(_xlfn.CONCAT($B62,$C62),BNA_Variations_prix!$E$1:$AJ$200,MATCH(X$41,BNA_Variations_prix!$E$4:$CA$4,0),FALSE))</f>
        <v>▼ -17%</v>
      </c>
      <c r="Y62" s="17" t="str">
        <f ca="1">IF(ISNUMBER(VLOOKUP(_xlfn.CONCAT($B62,$C62),BNA_Variations_prix!$E$1:$AJ$200,MATCH(Y$41,BNA_Variations_prix!$E$4:$CA$4,0),FALSE)),IF(ROUND(VLOOKUP(_xlfn.CONCAT($B62,$C62),BNA_Variations_prix!$E$1:$AJ$200,MATCH(Y$41,BNA_Variations_prix!$E$4:$CA$4,0),FALSE),2)&gt;0,_xlfn.CONCAT($B$3," ",TEXT(VLOOKUP(_xlfn.CONCAT($B62,$C62),BNA_Variations_prix!$E$1:$AJ$200,MATCH(Y$41,BNA_Variations_prix!$E$4:$CA$4,0),FALSE),"0%")),IF(ROUND(VLOOKUP(_xlfn.CONCAT($B62,$C62),BNA_Variations_prix!$E$1:$AJ$200,MATCH(Y$41,BNA_Variations_prix!$E$4:$CA$4,0),FALSE),2)=0,_xlfn.CONCAT($B$4," ",TEXT(VLOOKUP(_xlfn.CONCAT($B62,$C62),BNA_Variations_prix!$E$1:$AJ$200,MATCH(Y$41,BNA_Variations_prix!$E$4:$CA$4,0),FALSE),"0%")),IF(ROUND(VLOOKUP(_xlfn.CONCAT($B62,$C62),BNA_Variations_prix!$E$1:$AJ$200,MATCH(Y$41,BNA_Variations_prix!$E$4:$CA$4,0),FALSE),2)&lt;0,_xlfn.CONCAT($B$5," ",TEXT(VLOOKUP(_xlfn.CONCAT($B62,$C62),BNA_Variations_prix!$E$1:$AJ$200,MATCH(Y$41,BNA_Variations_prix!$E$4:$CA$4,0),FALSE),"0%")),VLOOKUP(_xlfn.CONCAT($B62,$C62),BNA_Variations_prix!$E$1:$AJ$200,MATCH(Y$41,BNA_Variations_prix!$E$4:$CA$4,0),FALSE)))),VLOOKUP(_xlfn.CONCAT($B62,$C62),BNA_Variations_prix!$E$1:$AJ$200,MATCH(Y$41,BNA_Variations_prix!$E$4:$CA$4,0),FALSE))</f>
        <v>▼ -11%</v>
      </c>
      <c r="Z62" s="17" t="str">
        <f ca="1">IF(ISNUMBER(VLOOKUP(_xlfn.CONCAT($B62,$C62),BNA_Variations_prix!$E$1:$AJ$200,MATCH(Z$41,BNA_Variations_prix!$E$4:$CA$4,0),FALSE)),IF(ROUND(VLOOKUP(_xlfn.CONCAT($B62,$C62),BNA_Variations_prix!$E$1:$AJ$200,MATCH(Z$41,BNA_Variations_prix!$E$4:$CA$4,0),FALSE),2)&gt;0,_xlfn.CONCAT($B$3," ",TEXT(VLOOKUP(_xlfn.CONCAT($B62,$C62),BNA_Variations_prix!$E$1:$AJ$200,MATCH(Z$41,BNA_Variations_prix!$E$4:$CA$4,0),FALSE),"0%")),IF(ROUND(VLOOKUP(_xlfn.CONCAT($B62,$C62),BNA_Variations_prix!$E$1:$AJ$200,MATCH(Z$41,BNA_Variations_prix!$E$4:$CA$4,0),FALSE),2)=0,_xlfn.CONCAT($B$4," ",TEXT(VLOOKUP(_xlfn.CONCAT($B62,$C62),BNA_Variations_prix!$E$1:$AJ$200,MATCH(Z$41,BNA_Variations_prix!$E$4:$CA$4,0),FALSE),"0%")),IF(ROUND(VLOOKUP(_xlfn.CONCAT($B62,$C62),BNA_Variations_prix!$E$1:$AJ$200,MATCH(Z$41,BNA_Variations_prix!$E$4:$CA$4,0),FALSE),2)&lt;0,_xlfn.CONCAT($B$5," ",TEXT(VLOOKUP(_xlfn.CONCAT($B62,$C62),BNA_Variations_prix!$E$1:$AJ$200,MATCH(Z$41,BNA_Variations_prix!$E$4:$CA$4,0),FALSE),"0%")),VLOOKUP(_xlfn.CONCAT($B62,$C62),BNA_Variations_prix!$E$1:$AJ$200,MATCH(Z$41,BNA_Variations_prix!$E$4:$CA$4,0),FALSE)))),VLOOKUP(_xlfn.CONCAT($B62,$C62),BNA_Variations_prix!$E$1:$AJ$200,MATCH(Z$41,BNA_Variations_prix!$E$4:$CA$4,0),FALSE))</f>
        <v>▲ 67%</v>
      </c>
      <c r="AA62" s="17" t="str">
        <f ca="1">IF(ISNUMBER(VLOOKUP(_xlfn.CONCAT($B62,$C62),BNA_Variations_prix!$E$1:$AJ$200,MATCH(AA$41,BNA_Variations_prix!$E$4:$CA$4,0),FALSE)),IF(ROUND(VLOOKUP(_xlfn.CONCAT($B62,$C62),BNA_Variations_prix!$E$1:$AJ$200,MATCH(AA$41,BNA_Variations_prix!$E$4:$CA$4,0),FALSE),2)&gt;0,_xlfn.CONCAT($B$3," ",TEXT(VLOOKUP(_xlfn.CONCAT($B62,$C62),BNA_Variations_prix!$E$1:$AJ$200,MATCH(AA$41,BNA_Variations_prix!$E$4:$CA$4,0),FALSE),"0%")),IF(ROUND(VLOOKUP(_xlfn.CONCAT($B62,$C62),BNA_Variations_prix!$E$1:$AJ$200,MATCH(AA$41,BNA_Variations_prix!$E$4:$CA$4,0),FALSE),2)=0,_xlfn.CONCAT($B$4," ",TEXT(VLOOKUP(_xlfn.CONCAT($B62,$C62),BNA_Variations_prix!$E$1:$AJ$200,MATCH(AA$41,BNA_Variations_prix!$E$4:$CA$4,0),FALSE),"0%")),IF(ROUND(VLOOKUP(_xlfn.CONCAT($B62,$C62),BNA_Variations_prix!$E$1:$AJ$200,MATCH(AA$41,BNA_Variations_prix!$E$4:$CA$4,0),FALSE),2)&lt;0,_xlfn.CONCAT($B$5," ",TEXT(VLOOKUP(_xlfn.CONCAT($B62,$C62),BNA_Variations_prix!$E$1:$AJ$200,MATCH(AA$41,BNA_Variations_prix!$E$4:$CA$4,0),FALSE),"0%")),VLOOKUP(_xlfn.CONCAT($B62,$C62),BNA_Variations_prix!$E$1:$AJ$200,MATCH(AA$41,BNA_Variations_prix!$E$4:$CA$4,0),FALSE)))),VLOOKUP(_xlfn.CONCAT($B62,$C62),BNA_Variations_prix!$E$1:$AJ$200,MATCH(AA$41,BNA_Variations_prix!$E$4:$CA$4,0),FALSE))</f>
        <v>▲ 29%</v>
      </c>
      <c r="AB62" s="17" t="str">
        <f ca="1">IF(ISNUMBER(VLOOKUP(_xlfn.CONCAT($B62,$C62),BNA_Variations_prix!$E$1:$AJ$200,MATCH(AB$41,BNA_Variations_prix!$E$4:$CA$4,0),FALSE)),IF(ROUND(VLOOKUP(_xlfn.CONCAT($B62,$C62),BNA_Variations_prix!$E$1:$AJ$200,MATCH(AB$41,BNA_Variations_prix!$E$4:$CA$4,0),FALSE),2)&gt;0,_xlfn.CONCAT($B$3," ",TEXT(VLOOKUP(_xlfn.CONCAT($B62,$C62),BNA_Variations_prix!$E$1:$AJ$200,MATCH(AB$41,BNA_Variations_prix!$E$4:$CA$4,0),FALSE),"0%")),IF(ROUND(VLOOKUP(_xlfn.CONCAT($B62,$C62),BNA_Variations_prix!$E$1:$AJ$200,MATCH(AB$41,BNA_Variations_prix!$E$4:$CA$4,0),FALSE),2)=0,_xlfn.CONCAT($B$4," ",TEXT(VLOOKUP(_xlfn.CONCAT($B62,$C62),BNA_Variations_prix!$E$1:$AJ$200,MATCH(AB$41,BNA_Variations_prix!$E$4:$CA$4,0),FALSE),"0%")),IF(ROUND(VLOOKUP(_xlfn.CONCAT($B62,$C62),BNA_Variations_prix!$E$1:$AJ$200,MATCH(AB$41,BNA_Variations_prix!$E$4:$CA$4,0),FALSE),2)&lt;0,_xlfn.CONCAT($B$5," ",TEXT(VLOOKUP(_xlfn.CONCAT($B62,$C62),BNA_Variations_prix!$E$1:$AJ$200,MATCH(AB$41,BNA_Variations_prix!$E$4:$CA$4,0),FALSE),"0%")),VLOOKUP(_xlfn.CONCAT($B62,$C62),BNA_Variations_prix!$E$1:$AJ$200,MATCH(AB$41,BNA_Variations_prix!$E$4:$CA$4,0),FALSE)))),VLOOKUP(_xlfn.CONCAT($B62,$C62),BNA_Variations_prix!$E$1:$AJ$200,MATCH(AB$41,BNA_Variations_prix!$E$4:$CA$4,0),FALSE))</f>
        <v>► 0%</v>
      </c>
      <c r="AC62" s="17" t="str">
        <f ca="1">IF(ISNUMBER(VLOOKUP(_xlfn.CONCAT($B62,$C62),BNA_Variations_prix!$E$1:$AJ$200,MATCH(AC$41,BNA_Variations_prix!$E$4:$CA$4,0),FALSE)),IF(ROUND(VLOOKUP(_xlfn.CONCAT($B62,$C62),BNA_Variations_prix!$E$1:$AJ$200,MATCH(AC$41,BNA_Variations_prix!$E$4:$CA$4,0),FALSE),2)&gt;0,_xlfn.CONCAT($B$3," ",TEXT(VLOOKUP(_xlfn.CONCAT($B62,$C62),BNA_Variations_prix!$E$1:$AJ$200,MATCH(AC$41,BNA_Variations_prix!$E$4:$CA$4,0),FALSE),"0%")),IF(ROUND(VLOOKUP(_xlfn.CONCAT($B62,$C62),BNA_Variations_prix!$E$1:$AJ$200,MATCH(AC$41,BNA_Variations_prix!$E$4:$CA$4,0),FALSE),2)=0,_xlfn.CONCAT($B$4," ",TEXT(VLOOKUP(_xlfn.CONCAT($B62,$C62),BNA_Variations_prix!$E$1:$AJ$200,MATCH(AC$41,BNA_Variations_prix!$E$4:$CA$4,0),FALSE),"0%")),IF(ROUND(VLOOKUP(_xlfn.CONCAT($B62,$C62),BNA_Variations_prix!$E$1:$AJ$200,MATCH(AC$41,BNA_Variations_prix!$E$4:$CA$4,0),FALSE),2)&lt;0,_xlfn.CONCAT($B$5," ",TEXT(VLOOKUP(_xlfn.CONCAT($B62,$C62),BNA_Variations_prix!$E$1:$AJ$200,MATCH(AC$41,BNA_Variations_prix!$E$4:$CA$4,0),FALSE),"0%")),VLOOKUP(_xlfn.CONCAT($B62,$C62),BNA_Variations_prix!$E$1:$AJ$200,MATCH(AC$41,BNA_Variations_prix!$E$4:$CA$4,0),FALSE)))),VLOOKUP(_xlfn.CONCAT($B62,$C62),BNA_Variations_prix!$E$1:$AJ$200,MATCH(AC$41,BNA_Variations_prix!$E$4:$CA$4,0),FALSE))</f>
        <v>► 0%</v>
      </c>
      <c r="AD62" s="17" t="str">
        <f ca="1">IF(ISNUMBER(VLOOKUP(_xlfn.CONCAT($B62,$C62),BNA_Variations_prix!$E$1:$AJ$200,MATCH(AD$41,BNA_Variations_prix!$E$4:$CA$4,0),FALSE)),IF(ROUND(VLOOKUP(_xlfn.CONCAT($B62,$C62),BNA_Variations_prix!$E$1:$AJ$200,MATCH(AD$41,BNA_Variations_prix!$E$4:$CA$4,0),FALSE),2)&gt;0,_xlfn.CONCAT($B$3," ",TEXT(VLOOKUP(_xlfn.CONCAT($B62,$C62),BNA_Variations_prix!$E$1:$AJ$200,MATCH(AD$41,BNA_Variations_prix!$E$4:$CA$4,0),FALSE),"0%")),IF(ROUND(VLOOKUP(_xlfn.CONCAT($B62,$C62),BNA_Variations_prix!$E$1:$AJ$200,MATCH(AD$41,BNA_Variations_prix!$E$4:$CA$4,0),FALSE),2)=0,_xlfn.CONCAT($B$4," ",TEXT(VLOOKUP(_xlfn.CONCAT($B62,$C62),BNA_Variations_prix!$E$1:$AJ$200,MATCH(AD$41,BNA_Variations_prix!$E$4:$CA$4,0),FALSE),"0%")),IF(ROUND(VLOOKUP(_xlfn.CONCAT($B62,$C62),BNA_Variations_prix!$E$1:$AJ$200,MATCH(AD$41,BNA_Variations_prix!$E$4:$CA$4,0),FALSE),2)&lt;0,_xlfn.CONCAT($B$5," ",TEXT(VLOOKUP(_xlfn.CONCAT($B62,$C62),BNA_Variations_prix!$E$1:$AJ$200,MATCH(AD$41,BNA_Variations_prix!$E$4:$CA$4,0),FALSE),"0%")),VLOOKUP(_xlfn.CONCAT($B62,$C62),BNA_Variations_prix!$E$1:$AJ$200,MATCH(AD$41,BNA_Variations_prix!$E$4:$CA$4,0),FALSE)))),VLOOKUP(_xlfn.CONCAT($B62,$C62),BNA_Variations_prix!$E$1:$AJ$200,MATCH(AD$41,BNA_Variations_prix!$E$4:$CA$4,0),FALSE))</f>
        <v>▼ -17%</v>
      </c>
      <c r="AE62" s="17" t="str">
        <f ca="1">IF(ISNUMBER(VLOOKUP(_xlfn.CONCAT($B62,$C62),BNA_Variations_prix!$E$1:$AJ$200,MATCH(AE$41,BNA_Variations_prix!$E$4:$CA$4,0),FALSE)),IF(ROUND(VLOOKUP(_xlfn.CONCAT($B62,$C62),BNA_Variations_prix!$E$1:$AJ$200,MATCH(AE$41,BNA_Variations_prix!$E$4:$CA$4,0),FALSE),2)&gt;0,_xlfn.CONCAT($B$3," ",TEXT(VLOOKUP(_xlfn.CONCAT($B62,$C62),BNA_Variations_prix!$E$1:$AJ$200,MATCH(AE$41,BNA_Variations_prix!$E$4:$CA$4,0),FALSE),"0%")),IF(ROUND(VLOOKUP(_xlfn.CONCAT($B62,$C62),BNA_Variations_prix!$E$1:$AJ$200,MATCH(AE$41,BNA_Variations_prix!$E$4:$CA$4,0),FALSE),2)=0,_xlfn.CONCAT($B$4," ",TEXT(VLOOKUP(_xlfn.CONCAT($B62,$C62),BNA_Variations_prix!$E$1:$AJ$200,MATCH(AE$41,BNA_Variations_prix!$E$4:$CA$4,0),FALSE),"0%")),IF(ROUND(VLOOKUP(_xlfn.CONCAT($B62,$C62),BNA_Variations_prix!$E$1:$AJ$200,MATCH(AE$41,BNA_Variations_prix!$E$4:$CA$4,0),FALSE),2)&lt;0,_xlfn.CONCAT($B$5," ",TEXT(VLOOKUP(_xlfn.CONCAT($B62,$C62),BNA_Variations_prix!$E$1:$AJ$200,MATCH(AE$41,BNA_Variations_prix!$E$4:$CA$4,0),FALSE),"0%")),VLOOKUP(_xlfn.CONCAT($B62,$C62),BNA_Variations_prix!$E$1:$AJ$200,MATCH(AE$41,BNA_Variations_prix!$E$4:$CA$4,0),FALSE)))),VLOOKUP(_xlfn.CONCAT($B62,$C62),BNA_Variations_prix!$E$1:$AJ$200,MATCH(AE$41,BNA_Variations_prix!$E$4:$CA$4,0),FALSE))</f>
        <v>▲ 7%</v>
      </c>
      <c r="AF62" s="17" t="str">
        <f ca="1">IF(ISNUMBER(VLOOKUP(_xlfn.CONCAT($B62,$C62),BNA_Variations_prix!$E$1:$AJ$200,MATCH(AF$41,BNA_Variations_prix!$E$4:$CA$4,0),FALSE)),IF(ROUND(VLOOKUP(_xlfn.CONCAT($B62,$C62),BNA_Variations_prix!$E$1:$AJ$200,MATCH(AF$41,BNA_Variations_prix!$E$4:$CA$4,0),FALSE),2)&gt;0,_xlfn.CONCAT($B$3," ",TEXT(VLOOKUP(_xlfn.CONCAT($B62,$C62),BNA_Variations_prix!$E$1:$AJ$200,MATCH(AF$41,BNA_Variations_prix!$E$4:$CA$4,0),FALSE),"0%")),IF(ROUND(VLOOKUP(_xlfn.CONCAT($B62,$C62),BNA_Variations_prix!$E$1:$AJ$200,MATCH(AF$41,BNA_Variations_prix!$E$4:$CA$4,0),FALSE),2)=0,_xlfn.CONCAT($B$4," ",TEXT(VLOOKUP(_xlfn.CONCAT($B62,$C62),BNA_Variations_prix!$E$1:$AJ$200,MATCH(AF$41,BNA_Variations_prix!$E$4:$CA$4,0),FALSE),"0%")),IF(ROUND(VLOOKUP(_xlfn.CONCAT($B62,$C62),BNA_Variations_prix!$E$1:$AJ$200,MATCH(AF$41,BNA_Variations_prix!$E$4:$CA$4,0),FALSE),2)&lt;0,_xlfn.CONCAT($B$5," ",TEXT(VLOOKUP(_xlfn.CONCAT($B62,$C62),BNA_Variations_prix!$E$1:$AJ$200,MATCH(AF$41,BNA_Variations_prix!$E$4:$CA$4,0),FALSE),"0%")),VLOOKUP(_xlfn.CONCAT($B62,$C62),BNA_Variations_prix!$E$1:$AJ$200,MATCH(AF$41,BNA_Variations_prix!$E$4:$CA$4,0),FALSE)))),VLOOKUP(_xlfn.CONCAT($B62,$C62),BNA_Variations_prix!$E$1:$AJ$200,MATCH(AF$41,BNA_Variations_prix!$E$4:$CA$4,0),FALSE))</f>
        <v>▼ -14%</v>
      </c>
      <c r="AG62" s="17" t="str">
        <f ca="1">IF(ISNUMBER(VLOOKUP(_xlfn.CONCAT($B62,$C62),BNA_Variations_prix!$E$1:$AJ$200,MATCH(AG$41,BNA_Variations_prix!$E$4:$CA$4,0),FALSE)),IF(ROUND(VLOOKUP(_xlfn.CONCAT($B62,$C62),BNA_Variations_prix!$E$1:$AJ$200,MATCH(AG$41,BNA_Variations_prix!$E$4:$CA$4,0),FALSE),2)&gt;0,_xlfn.CONCAT($B$3," ",TEXT(VLOOKUP(_xlfn.CONCAT($B62,$C62),BNA_Variations_prix!$E$1:$AJ$200,MATCH(AG$41,BNA_Variations_prix!$E$4:$CA$4,0),FALSE),"0%")),IF(ROUND(VLOOKUP(_xlfn.CONCAT($B62,$C62),BNA_Variations_prix!$E$1:$AJ$200,MATCH(AG$41,BNA_Variations_prix!$E$4:$CA$4,0),FALSE),2)=0,_xlfn.CONCAT($B$4," ",TEXT(VLOOKUP(_xlfn.CONCAT($B62,$C62),BNA_Variations_prix!$E$1:$AJ$200,MATCH(AG$41,BNA_Variations_prix!$E$4:$CA$4,0),FALSE),"0%")),IF(ROUND(VLOOKUP(_xlfn.CONCAT($B62,$C62),BNA_Variations_prix!$E$1:$AJ$200,MATCH(AG$41,BNA_Variations_prix!$E$4:$CA$4,0),FALSE),2)&lt;0,_xlfn.CONCAT($B$5," ",TEXT(VLOOKUP(_xlfn.CONCAT($B62,$C62),BNA_Variations_prix!$E$1:$AJ$200,MATCH(AG$41,BNA_Variations_prix!$E$4:$CA$4,0),FALSE),"0%")),VLOOKUP(_xlfn.CONCAT($B62,$C62),BNA_Variations_prix!$E$1:$AJ$200,MATCH(AG$41,BNA_Variations_prix!$E$4:$CA$4,0),FALSE)))),VLOOKUP(_xlfn.CONCAT($B62,$C62),BNA_Variations_prix!$E$1:$AJ$200,MATCH(AG$41,BNA_Variations_prix!$E$4:$CA$4,0),FALSE))</f>
        <v>► 0%</v>
      </c>
    </row>
    <row r="63" spans="2:33" x14ac:dyDescent="0.35">
      <c r="B63" t="s">
        <v>106</v>
      </c>
      <c r="C63" s="12">
        <f>$B$2</f>
        <v>45139</v>
      </c>
      <c r="D63" t="s">
        <v>105</v>
      </c>
      <c r="E63" s="17" t="str">
        <f ca="1">IF(ISNUMBER(VLOOKUP(_xlfn.CONCAT($B63,$C63),BNA_Variations_prix!$E$1:$AJ$200,MATCH(E$41,BNA_Variations_prix!$E$4:$CA$4,0),FALSE)),IF(ROUND(VLOOKUP(_xlfn.CONCAT($B63,$C63),BNA_Variations_prix!$E$1:$AJ$200,MATCH(E$41,BNA_Variations_prix!$E$4:$CA$4,0),FALSE),2)&gt;0,_xlfn.CONCAT($B$3," ",TEXT(VLOOKUP(_xlfn.CONCAT($B63,$C63),BNA_Variations_prix!$E$1:$AJ$200,MATCH(E$41,BNA_Variations_prix!$E$4:$CA$4,0),FALSE),"0%")),IF(ROUND(VLOOKUP(_xlfn.CONCAT($B63,$C63),BNA_Variations_prix!$E$1:$AJ$200,MATCH(E$41,BNA_Variations_prix!$E$4:$CA$4,0),FALSE),2)=0,_xlfn.CONCAT($B$4," ",TEXT(VLOOKUP(_xlfn.CONCAT($B63,$C63),BNA_Variations_prix!$E$1:$AJ$200,MATCH(E$41,BNA_Variations_prix!$E$4:$CA$4,0),FALSE),"0%")),IF(ROUND(VLOOKUP(_xlfn.CONCAT($B63,$C63),BNA_Variations_prix!$E$1:$AJ$200,MATCH(E$41,BNA_Variations_prix!$E$4:$CA$4,0),FALSE),2)&lt;0,_xlfn.CONCAT($B$5," ",TEXT(VLOOKUP(_xlfn.CONCAT($B63,$C63),BNA_Variations_prix!$E$1:$AJ$200,MATCH(E$41,BNA_Variations_prix!$E$4:$CA$4,0),FALSE),"0%")),VLOOKUP(_xlfn.CONCAT($B63,$C63),BNA_Variations_prix!$E$1:$AJ$200,MATCH(E$41,BNA_Variations_prix!$E$4:$CA$4,0),FALSE)))),VLOOKUP(_xlfn.CONCAT($B63,$C63),BNA_Variations_prix!$E$1:$AJ$200,MATCH(E$41,BNA_Variations_prix!$E$4:$CA$4,0),FALSE))</f>
        <v>-</v>
      </c>
      <c r="F63" s="17" t="str">
        <f ca="1">IF(ISNUMBER(VLOOKUP(_xlfn.CONCAT($B63,$C63),BNA_Variations_prix!$E$1:$AJ$200,MATCH(F$41,BNA_Variations_prix!$E$4:$CA$4,0),FALSE)),IF(ROUND(VLOOKUP(_xlfn.CONCAT($B63,$C63),BNA_Variations_prix!$E$1:$AJ$200,MATCH(F$41,BNA_Variations_prix!$E$4:$CA$4,0),FALSE),2)&gt;0,_xlfn.CONCAT($B$3," ",TEXT(VLOOKUP(_xlfn.CONCAT($B63,$C63),BNA_Variations_prix!$E$1:$AJ$200,MATCH(F$41,BNA_Variations_prix!$E$4:$CA$4,0),FALSE),"0%")),IF(ROUND(VLOOKUP(_xlfn.CONCAT($B63,$C63),BNA_Variations_prix!$E$1:$AJ$200,MATCH(F$41,BNA_Variations_prix!$E$4:$CA$4,0),FALSE),2)=0,_xlfn.CONCAT($B$4," ",TEXT(VLOOKUP(_xlfn.CONCAT($B63,$C63),BNA_Variations_prix!$E$1:$AJ$200,MATCH(F$41,BNA_Variations_prix!$E$4:$CA$4,0),FALSE),"0%")),IF(ROUND(VLOOKUP(_xlfn.CONCAT($B63,$C63),BNA_Variations_prix!$E$1:$AJ$200,MATCH(F$41,BNA_Variations_prix!$E$4:$CA$4,0),FALSE),2)&lt;0,_xlfn.CONCAT($B$5," ",TEXT(VLOOKUP(_xlfn.CONCAT($B63,$C63),BNA_Variations_prix!$E$1:$AJ$200,MATCH(F$41,BNA_Variations_prix!$E$4:$CA$4,0),FALSE),"0%")),VLOOKUP(_xlfn.CONCAT($B63,$C63),BNA_Variations_prix!$E$1:$AJ$200,MATCH(F$41,BNA_Variations_prix!$E$4:$CA$4,0),FALSE)))),VLOOKUP(_xlfn.CONCAT($B63,$C63),BNA_Variations_prix!$E$1:$AJ$200,MATCH(F$41,BNA_Variations_prix!$E$4:$CA$4,0),FALSE))</f>
        <v>-</v>
      </c>
      <c r="G63" s="17" t="str">
        <f ca="1">IF(ISNUMBER(VLOOKUP(_xlfn.CONCAT($B63,$C63),BNA_Variations_prix!$E$1:$AJ$200,MATCH(G$41,BNA_Variations_prix!$E$4:$CA$4,0),FALSE)),IF(ROUND(VLOOKUP(_xlfn.CONCAT($B63,$C63),BNA_Variations_prix!$E$1:$AJ$200,MATCH(G$41,BNA_Variations_prix!$E$4:$CA$4,0),FALSE),2)&gt;0,_xlfn.CONCAT($B$3," ",TEXT(VLOOKUP(_xlfn.CONCAT($B63,$C63),BNA_Variations_prix!$E$1:$AJ$200,MATCH(G$41,BNA_Variations_prix!$E$4:$CA$4,0),FALSE),"0%")),IF(ROUND(VLOOKUP(_xlfn.CONCAT($B63,$C63),BNA_Variations_prix!$E$1:$AJ$200,MATCH(G$41,BNA_Variations_prix!$E$4:$CA$4,0),FALSE),2)=0,_xlfn.CONCAT($B$4," ",TEXT(VLOOKUP(_xlfn.CONCAT($B63,$C63),BNA_Variations_prix!$E$1:$AJ$200,MATCH(G$41,BNA_Variations_prix!$E$4:$CA$4,0),FALSE),"0%")),IF(ROUND(VLOOKUP(_xlfn.CONCAT($B63,$C63),BNA_Variations_prix!$E$1:$AJ$200,MATCH(G$41,BNA_Variations_prix!$E$4:$CA$4,0),FALSE),2)&lt;0,_xlfn.CONCAT($B$5," ",TEXT(VLOOKUP(_xlfn.CONCAT($B63,$C63),BNA_Variations_prix!$E$1:$AJ$200,MATCH(G$41,BNA_Variations_prix!$E$4:$CA$4,0),FALSE),"0%")),VLOOKUP(_xlfn.CONCAT($B63,$C63),BNA_Variations_prix!$E$1:$AJ$200,MATCH(G$41,BNA_Variations_prix!$E$4:$CA$4,0),FALSE)))),VLOOKUP(_xlfn.CONCAT($B63,$C63),BNA_Variations_prix!$E$1:$AJ$200,MATCH(G$41,BNA_Variations_prix!$E$4:$CA$4,0),FALSE))</f>
        <v>-</v>
      </c>
      <c r="H63" s="17" t="str">
        <f ca="1">IF(ISNUMBER(VLOOKUP(_xlfn.CONCAT($B63,$C63),BNA_Variations_prix!$E$1:$AJ$200,MATCH(H$41,BNA_Variations_prix!$E$4:$CA$4,0),FALSE)),IF(ROUND(VLOOKUP(_xlfn.CONCAT($B63,$C63),BNA_Variations_prix!$E$1:$AJ$200,MATCH(H$41,BNA_Variations_prix!$E$4:$CA$4,0),FALSE),2)&gt;0,_xlfn.CONCAT($B$3," ",TEXT(VLOOKUP(_xlfn.CONCAT($B63,$C63),BNA_Variations_prix!$E$1:$AJ$200,MATCH(H$41,BNA_Variations_prix!$E$4:$CA$4,0),FALSE),"0%")),IF(ROUND(VLOOKUP(_xlfn.CONCAT($B63,$C63),BNA_Variations_prix!$E$1:$AJ$200,MATCH(H$41,BNA_Variations_prix!$E$4:$CA$4,0),FALSE),2)=0,_xlfn.CONCAT($B$4," ",TEXT(VLOOKUP(_xlfn.CONCAT($B63,$C63),BNA_Variations_prix!$E$1:$AJ$200,MATCH(H$41,BNA_Variations_prix!$E$4:$CA$4,0),FALSE),"0%")),IF(ROUND(VLOOKUP(_xlfn.CONCAT($B63,$C63),BNA_Variations_prix!$E$1:$AJ$200,MATCH(H$41,BNA_Variations_prix!$E$4:$CA$4,0),FALSE),2)&lt;0,_xlfn.CONCAT($B$5," ",TEXT(VLOOKUP(_xlfn.CONCAT($B63,$C63),BNA_Variations_prix!$E$1:$AJ$200,MATCH(H$41,BNA_Variations_prix!$E$4:$CA$4,0),FALSE),"0%")),VLOOKUP(_xlfn.CONCAT($B63,$C63),BNA_Variations_prix!$E$1:$AJ$200,MATCH(H$41,BNA_Variations_prix!$E$4:$CA$4,0),FALSE)))),VLOOKUP(_xlfn.CONCAT($B63,$C63),BNA_Variations_prix!$E$1:$AJ$200,MATCH(H$41,BNA_Variations_prix!$E$4:$CA$4,0),FALSE))</f>
        <v>-</v>
      </c>
      <c r="I63" s="17" t="str">
        <f ca="1">IF(ISNUMBER(VLOOKUP(_xlfn.CONCAT($B63,$C63),BNA_Variations_prix!$E$1:$AJ$200,MATCH(I$41,BNA_Variations_prix!$E$4:$CA$4,0),FALSE)),IF(ROUND(VLOOKUP(_xlfn.CONCAT($B63,$C63),BNA_Variations_prix!$E$1:$AJ$200,MATCH(I$41,BNA_Variations_prix!$E$4:$CA$4,0),FALSE),2)&gt;0,_xlfn.CONCAT($B$3," ",TEXT(VLOOKUP(_xlfn.CONCAT($B63,$C63),BNA_Variations_prix!$E$1:$AJ$200,MATCH(I$41,BNA_Variations_prix!$E$4:$CA$4,0),FALSE),"0%")),IF(ROUND(VLOOKUP(_xlfn.CONCAT($B63,$C63),BNA_Variations_prix!$E$1:$AJ$200,MATCH(I$41,BNA_Variations_prix!$E$4:$CA$4,0),FALSE),2)=0,_xlfn.CONCAT($B$4," ",TEXT(VLOOKUP(_xlfn.CONCAT($B63,$C63),BNA_Variations_prix!$E$1:$AJ$200,MATCH(I$41,BNA_Variations_prix!$E$4:$CA$4,0),FALSE),"0%")),IF(ROUND(VLOOKUP(_xlfn.CONCAT($B63,$C63),BNA_Variations_prix!$E$1:$AJ$200,MATCH(I$41,BNA_Variations_prix!$E$4:$CA$4,0),FALSE),2)&lt;0,_xlfn.CONCAT($B$5," ",TEXT(VLOOKUP(_xlfn.CONCAT($B63,$C63),BNA_Variations_prix!$E$1:$AJ$200,MATCH(I$41,BNA_Variations_prix!$E$4:$CA$4,0),FALSE),"0%")),VLOOKUP(_xlfn.CONCAT($B63,$C63),BNA_Variations_prix!$E$1:$AJ$200,MATCH(I$41,BNA_Variations_prix!$E$4:$CA$4,0),FALSE)))),VLOOKUP(_xlfn.CONCAT($B63,$C63),BNA_Variations_prix!$E$1:$AJ$200,MATCH(I$41,BNA_Variations_prix!$E$4:$CA$4,0),FALSE))</f>
        <v>-</v>
      </c>
      <c r="J63" s="17" t="str">
        <f ca="1">IF(ISNUMBER(VLOOKUP(_xlfn.CONCAT($B63,$C63),BNA_Variations_prix!$E$1:$AJ$200,MATCH(J$41,BNA_Variations_prix!$E$4:$CA$4,0),FALSE)),IF(ROUND(VLOOKUP(_xlfn.CONCAT($B63,$C63),BNA_Variations_prix!$E$1:$AJ$200,MATCH(J$41,BNA_Variations_prix!$E$4:$CA$4,0),FALSE),2)&gt;0,_xlfn.CONCAT($B$3," ",TEXT(VLOOKUP(_xlfn.CONCAT($B63,$C63),BNA_Variations_prix!$E$1:$AJ$200,MATCH(J$41,BNA_Variations_prix!$E$4:$CA$4,0),FALSE),"0%")),IF(ROUND(VLOOKUP(_xlfn.CONCAT($B63,$C63),BNA_Variations_prix!$E$1:$AJ$200,MATCH(J$41,BNA_Variations_prix!$E$4:$CA$4,0),FALSE),2)=0,_xlfn.CONCAT($B$4," ",TEXT(VLOOKUP(_xlfn.CONCAT($B63,$C63),BNA_Variations_prix!$E$1:$AJ$200,MATCH(J$41,BNA_Variations_prix!$E$4:$CA$4,0),FALSE),"0%")),IF(ROUND(VLOOKUP(_xlfn.CONCAT($B63,$C63),BNA_Variations_prix!$E$1:$AJ$200,MATCH(J$41,BNA_Variations_prix!$E$4:$CA$4,0),FALSE),2)&lt;0,_xlfn.CONCAT($B$5," ",TEXT(VLOOKUP(_xlfn.CONCAT($B63,$C63),BNA_Variations_prix!$E$1:$AJ$200,MATCH(J$41,BNA_Variations_prix!$E$4:$CA$4,0),FALSE),"0%")),VLOOKUP(_xlfn.CONCAT($B63,$C63),BNA_Variations_prix!$E$1:$AJ$200,MATCH(J$41,BNA_Variations_prix!$E$4:$CA$4,0),FALSE)))),VLOOKUP(_xlfn.CONCAT($B63,$C63),BNA_Variations_prix!$E$1:$AJ$200,MATCH(J$41,BNA_Variations_prix!$E$4:$CA$4,0),FALSE))</f>
        <v>-</v>
      </c>
      <c r="K63" s="17" t="str">
        <f ca="1">IF(ISNUMBER(VLOOKUP(_xlfn.CONCAT($B63,$C63),BNA_Variations_prix!$E$1:$AJ$200,MATCH(K$41,BNA_Variations_prix!$E$4:$CA$4,0),FALSE)),IF(ROUND(VLOOKUP(_xlfn.CONCAT($B63,$C63),BNA_Variations_prix!$E$1:$AJ$200,MATCH(K$41,BNA_Variations_prix!$E$4:$CA$4,0),FALSE),2)&gt;0,_xlfn.CONCAT($B$3," ",TEXT(VLOOKUP(_xlfn.CONCAT($B63,$C63),BNA_Variations_prix!$E$1:$AJ$200,MATCH(K$41,BNA_Variations_prix!$E$4:$CA$4,0),FALSE),"0%")),IF(ROUND(VLOOKUP(_xlfn.CONCAT($B63,$C63),BNA_Variations_prix!$E$1:$AJ$200,MATCH(K$41,BNA_Variations_prix!$E$4:$CA$4,0),FALSE),2)=0,_xlfn.CONCAT($B$4," ",TEXT(VLOOKUP(_xlfn.CONCAT($B63,$C63),BNA_Variations_prix!$E$1:$AJ$200,MATCH(K$41,BNA_Variations_prix!$E$4:$CA$4,0),FALSE),"0%")),IF(ROUND(VLOOKUP(_xlfn.CONCAT($B63,$C63),BNA_Variations_prix!$E$1:$AJ$200,MATCH(K$41,BNA_Variations_prix!$E$4:$CA$4,0),FALSE),2)&lt;0,_xlfn.CONCAT($B$5," ",TEXT(VLOOKUP(_xlfn.CONCAT($B63,$C63),BNA_Variations_prix!$E$1:$AJ$200,MATCH(K$41,BNA_Variations_prix!$E$4:$CA$4,0),FALSE),"0%")),VLOOKUP(_xlfn.CONCAT($B63,$C63),BNA_Variations_prix!$E$1:$AJ$200,MATCH(K$41,BNA_Variations_prix!$E$4:$CA$4,0),FALSE)))),VLOOKUP(_xlfn.CONCAT($B63,$C63),BNA_Variations_prix!$E$1:$AJ$200,MATCH(K$41,BNA_Variations_prix!$E$4:$CA$4,0),FALSE))</f>
        <v>-</v>
      </c>
      <c r="L63" s="17" t="str">
        <f ca="1">IF(ISNUMBER(VLOOKUP(_xlfn.CONCAT($B63,$C63),BNA_Variations_prix!$E$1:$AJ$200,MATCH(L$41,BNA_Variations_prix!$E$4:$CA$4,0),FALSE)),IF(ROUND(VLOOKUP(_xlfn.CONCAT($B63,$C63),BNA_Variations_prix!$E$1:$AJ$200,MATCH(L$41,BNA_Variations_prix!$E$4:$CA$4,0),FALSE),2)&gt;0,_xlfn.CONCAT($B$3," ",TEXT(VLOOKUP(_xlfn.CONCAT($B63,$C63),BNA_Variations_prix!$E$1:$AJ$200,MATCH(L$41,BNA_Variations_prix!$E$4:$CA$4,0),FALSE),"0%")),IF(ROUND(VLOOKUP(_xlfn.CONCAT($B63,$C63),BNA_Variations_prix!$E$1:$AJ$200,MATCH(L$41,BNA_Variations_prix!$E$4:$CA$4,0),FALSE),2)=0,_xlfn.CONCAT($B$4," ",TEXT(VLOOKUP(_xlfn.CONCAT($B63,$C63),BNA_Variations_prix!$E$1:$AJ$200,MATCH(L$41,BNA_Variations_prix!$E$4:$CA$4,0),FALSE),"0%")),IF(ROUND(VLOOKUP(_xlfn.CONCAT($B63,$C63),BNA_Variations_prix!$E$1:$AJ$200,MATCH(L$41,BNA_Variations_prix!$E$4:$CA$4,0),FALSE),2)&lt;0,_xlfn.CONCAT($B$5," ",TEXT(VLOOKUP(_xlfn.CONCAT($B63,$C63),BNA_Variations_prix!$E$1:$AJ$200,MATCH(L$41,BNA_Variations_prix!$E$4:$CA$4,0),FALSE),"0%")),VLOOKUP(_xlfn.CONCAT($B63,$C63),BNA_Variations_prix!$E$1:$AJ$200,MATCH(L$41,BNA_Variations_prix!$E$4:$CA$4,0),FALSE)))),VLOOKUP(_xlfn.CONCAT($B63,$C63),BNA_Variations_prix!$E$1:$AJ$200,MATCH(L$41,BNA_Variations_prix!$E$4:$CA$4,0),FALSE))</f>
        <v>-</v>
      </c>
      <c r="M63" s="17" t="str">
        <f ca="1">IF(ISNUMBER(VLOOKUP(_xlfn.CONCAT($B63,$C63),BNA_Variations_prix!$E$1:$AJ$200,MATCH(M$41,BNA_Variations_prix!$E$4:$CA$4,0),FALSE)),IF(ROUND(VLOOKUP(_xlfn.CONCAT($B63,$C63),BNA_Variations_prix!$E$1:$AJ$200,MATCH(M$41,BNA_Variations_prix!$E$4:$CA$4,0),FALSE),2)&gt;0,_xlfn.CONCAT($B$3," ",TEXT(VLOOKUP(_xlfn.CONCAT($B63,$C63),BNA_Variations_prix!$E$1:$AJ$200,MATCH(M$41,BNA_Variations_prix!$E$4:$CA$4,0),FALSE),"0%")),IF(ROUND(VLOOKUP(_xlfn.CONCAT($B63,$C63),BNA_Variations_prix!$E$1:$AJ$200,MATCH(M$41,BNA_Variations_prix!$E$4:$CA$4,0),FALSE),2)=0,_xlfn.CONCAT($B$4," ",TEXT(VLOOKUP(_xlfn.CONCAT($B63,$C63),BNA_Variations_prix!$E$1:$AJ$200,MATCH(M$41,BNA_Variations_prix!$E$4:$CA$4,0),FALSE),"0%")),IF(ROUND(VLOOKUP(_xlfn.CONCAT($B63,$C63),BNA_Variations_prix!$E$1:$AJ$200,MATCH(M$41,BNA_Variations_prix!$E$4:$CA$4,0),FALSE),2)&lt;0,_xlfn.CONCAT($B$5," ",TEXT(VLOOKUP(_xlfn.CONCAT($B63,$C63),BNA_Variations_prix!$E$1:$AJ$200,MATCH(M$41,BNA_Variations_prix!$E$4:$CA$4,0),FALSE),"0%")),VLOOKUP(_xlfn.CONCAT($B63,$C63),BNA_Variations_prix!$E$1:$AJ$200,MATCH(M$41,BNA_Variations_prix!$E$4:$CA$4,0),FALSE)))),VLOOKUP(_xlfn.CONCAT($B63,$C63),BNA_Variations_prix!$E$1:$AJ$200,MATCH(M$41,BNA_Variations_prix!$E$4:$CA$4,0),FALSE))</f>
        <v>-</v>
      </c>
      <c r="N63" s="17" t="str">
        <f ca="1">IF(ISNUMBER(VLOOKUP(_xlfn.CONCAT($B63,$C63),BNA_Variations_prix!$E$1:$AJ$200,MATCH(N$41,BNA_Variations_prix!$E$4:$CA$4,0),FALSE)),IF(ROUND(VLOOKUP(_xlfn.CONCAT($B63,$C63),BNA_Variations_prix!$E$1:$AJ$200,MATCH(N$41,BNA_Variations_prix!$E$4:$CA$4,0),FALSE),2)&gt;0,_xlfn.CONCAT($B$3," ",TEXT(VLOOKUP(_xlfn.CONCAT($B63,$C63),BNA_Variations_prix!$E$1:$AJ$200,MATCH(N$41,BNA_Variations_prix!$E$4:$CA$4,0),FALSE),"0%")),IF(ROUND(VLOOKUP(_xlfn.CONCAT($B63,$C63),BNA_Variations_prix!$E$1:$AJ$200,MATCH(N$41,BNA_Variations_prix!$E$4:$CA$4,0),FALSE),2)=0,_xlfn.CONCAT($B$4," ",TEXT(VLOOKUP(_xlfn.CONCAT($B63,$C63),BNA_Variations_prix!$E$1:$AJ$200,MATCH(N$41,BNA_Variations_prix!$E$4:$CA$4,0),FALSE),"0%")),IF(ROUND(VLOOKUP(_xlfn.CONCAT($B63,$C63),BNA_Variations_prix!$E$1:$AJ$200,MATCH(N$41,BNA_Variations_prix!$E$4:$CA$4,0),FALSE),2)&lt;0,_xlfn.CONCAT($B$5," ",TEXT(VLOOKUP(_xlfn.CONCAT($B63,$C63),BNA_Variations_prix!$E$1:$AJ$200,MATCH(N$41,BNA_Variations_prix!$E$4:$CA$4,0),FALSE),"0%")),VLOOKUP(_xlfn.CONCAT($B63,$C63),BNA_Variations_prix!$E$1:$AJ$200,MATCH(N$41,BNA_Variations_prix!$E$4:$CA$4,0),FALSE)))),VLOOKUP(_xlfn.CONCAT($B63,$C63),BNA_Variations_prix!$E$1:$AJ$200,MATCH(N$41,BNA_Variations_prix!$E$4:$CA$4,0),FALSE))</f>
        <v>-</v>
      </c>
      <c r="O63" s="17" t="str">
        <f ca="1">IF(ISNUMBER(VLOOKUP(_xlfn.CONCAT($B63,$C63),BNA_Variations_prix!$E$1:$AJ$200,MATCH(O$41,BNA_Variations_prix!$E$4:$CA$4,0),FALSE)),IF(ROUND(VLOOKUP(_xlfn.CONCAT($B63,$C63),BNA_Variations_prix!$E$1:$AJ$200,MATCH(O$41,BNA_Variations_prix!$E$4:$CA$4,0),FALSE),2)&gt;0,_xlfn.CONCAT($B$3," ",TEXT(VLOOKUP(_xlfn.CONCAT($B63,$C63),BNA_Variations_prix!$E$1:$AJ$200,MATCH(O$41,BNA_Variations_prix!$E$4:$CA$4,0),FALSE),"0%")),IF(ROUND(VLOOKUP(_xlfn.CONCAT($B63,$C63),BNA_Variations_prix!$E$1:$AJ$200,MATCH(O$41,BNA_Variations_prix!$E$4:$CA$4,0),FALSE),2)=0,_xlfn.CONCAT($B$4," ",TEXT(VLOOKUP(_xlfn.CONCAT($B63,$C63),BNA_Variations_prix!$E$1:$AJ$200,MATCH(O$41,BNA_Variations_prix!$E$4:$CA$4,0),FALSE),"0%")),IF(ROUND(VLOOKUP(_xlfn.CONCAT($B63,$C63),BNA_Variations_prix!$E$1:$AJ$200,MATCH(O$41,BNA_Variations_prix!$E$4:$CA$4,0),FALSE),2)&lt;0,_xlfn.CONCAT($B$5," ",TEXT(VLOOKUP(_xlfn.CONCAT($B63,$C63),BNA_Variations_prix!$E$1:$AJ$200,MATCH(O$41,BNA_Variations_prix!$E$4:$CA$4,0),FALSE),"0%")),VLOOKUP(_xlfn.CONCAT($B63,$C63),BNA_Variations_prix!$E$1:$AJ$200,MATCH(O$41,BNA_Variations_prix!$E$4:$CA$4,0),FALSE)))),VLOOKUP(_xlfn.CONCAT($B63,$C63),BNA_Variations_prix!$E$1:$AJ$200,MATCH(O$41,BNA_Variations_prix!$E$4:$CA$4,0),FALSE))</f>
        <v>-</v>
      </c>
      <c r="P63" s="17" t="str">
        <f ca="1">IF(ISNUMBER(VLOOKUP(_xlfn.CONCAT($B63,$C63),BNA_Variations_prix!$E$1:$AJ$200,MATCH(P$41,BNA_Variations_prix!$E$4:$CA$4,0),FALSE)),IF(ROUND(VLOOKUP(_xlfn.CONCAT($B63,$C63),BNA_Variations_prix!$E$1:$AJ$200,MATCH(P$41,BNA_Variations_prix!$E$4:$CA$4,0),FALSE),2)&gt;0,_xlfn.CONCAT($B$3," ",TEXT(VLOOKUP(_xlfn.CONCAT($B63,$C63),BNA_Variations_prix!$E$1:$AJ$200,MATCH(P$41,BNA_Variations_prix!$E$4:$CA$4,0),FALSE),"0%")),IF(ROUND(VLOOKUP(_xlfn.CONCAT($B63,$C63),BNA_Variations_prix!$E$1:$AJ$200,MATCH(P$41,BNA_Variations_prix!$E$4:$CA$4,0),FALSE),2)=0,_xlfn.CONCAT($B$4," ",TEXT(VLOOKUP(_xlfn.CONCAT($B63,$C63),BNA_Variations_prix!$E$1:$AJ$200,MATCH(P$41,BNA_Variations_prix!$E$4:$CA$4,0),FALSE),"0%")),IF(ROUND(VLOOKUP(_xlfn.CONCAT($B63,$C63),BNA_Variations_prix!$E$1:$AJ$200,MATCH(P$41,BNA_Variations_prix!$E$4:$CA$4,0),FALSE),2)&lt;0,_xlfn.CONCAT($B$5," ",TEXT(VLOOKUP(_xlfn.CONCAT($B63,$C63),BNA_Variations_prix!$E$1:$AJ$200,MATCH(P$41,BNA_Variations_prix!$E$4:$CA$4,0),FALSE),"0%")),VLOOKUP(_xlfn.CONCAT($B63,$C63),BNA_Variations_prix!$E$1:$AJ$200,MATCH(P$41,BNA_Variations_prix!$E$4:$CA$4,0),FALSE)))),VLOOKUP(_xlfn.CONCAT($B63,$C63),BNA_Variations_prix!$E$1:$AJ$200,MATCH(P$41,BNA_Variations_prix!$E$4:$CA$4,0),FALSE))</f>
        <v>-</v>
      </c>
      <c r="Q63" s="17" t="str">
        <f ca="1">IF(ISNUMBER(VLOOKUP(_xlfn.CONCAT($B63,$C63),BNA_Variations_prix!$E$1:$AJ$200,MATCH(Q$41,BNA_Variations_prix!$E$4:$CA$4,0),FALSE)),IF(ROUND(VLOOKUP(_xlfn.CONCAT($B63,$C63),BNA_Variations_prix!$E$1:$AJ$200,MATCH(Q$41,BNA_Variations_prix!$E$4:$CA$4,0),FALSE),2)&gt;0,_xlfn.CONCAT($B$3," ",TEXT(VLOOKUP(_xlfn.CONCAT($B63,$C63),BNA_Variations_prix!$E$1:$AJ$200,MATCH(Q$41,BNA_Variations_prix!$E$4:$CA$4,0),FALSE),"0%")),IF(ROUND(VLOOKUP(_xlfn.CONCAT($B63,$C63),BNA_Variations_prix!$E$1:$AJ$200,MATCH(Q$41,BNA_Variations_prix!$E$4:$CA$4,0),FALSE),2)=0,_xlfn.CONCAT($B$4," ",TEXT(VLOOKUP(_xlfn.CONCAT($B63,$C63),BNA_Variations_prix!$E$1:$AJ$200,MATCH(Q$41,BNA_Variations_prix!$E$4:$CA$4,0),FALSE),"0%")),IF(ROUND(VLOOKUP(_xlfn.CONCAT($B63,$C63),BNA_Variations_prix!$E$1:$AJ$200,MATCH(Q$41,BNA_Variations_prix!$E$4:$CA$4,0),FALSE),2)&lt;0,_xlfn.CONCAT($B$5," ",TEXT(VLOOKUP(_xlfn.CONCAT($B63,$C63),BNA_Variations_prix!$E$1:$AJ$200,MATCH(Q$41,BNA_Variations_prix!$E$4:$CA$4,0),FALSE),"0%")),VLOOKUP(_xlfn.CONCAT($B63,$C63),BNA_Variations_prix!$E$1:$AJ$200,MATCH(Q$41,BNA_Variations_prix!$E$4:$CA$4,0),FALSE)))),VLOOKUP(_xlfn.CONCAT($B63,$C63),BNA_Variations_prix!$E$1:$AJ$200,MATCH(Q$41,BNA_Variations_prix!$E$4:$CA$4,0),FALSE))</f>
        <v>-</v>
      </c>
      <c r="R63" s="17" t="str">
        <f ca="1">IF(ISNUMBER(VLOOKUP(_xlfn.CONCAT($B63,$C63),BNA_Variations_prix!$E$1:$AJ$200,MATCH(R$41,BNA_Variations_prix!$E$4:$CA$4,0),FALSE)),IF(ROUND(VLOOKUP(_xlfn.CONCAT($B63,$C63),BNA_Variations_prix!$E$1:$AJ$200,MATCH(R$41,BNA_Variations_prix!$E$4:$CA$4,0),FALSE),2)&gt;0,_xlfn.CONCAT($B$3," ",TEXT(VLOOKUP(_xlfn.CONCAT($B63,$C63),BNA_Variations_prix!$E$1:$AJ$200,MATCH(R$41,BNA_Variations_prix!$E$4:$CA$4,0),FALSE),"0%")),IF(ROUND(VLOOKUP(_xlfn.CONCAT($B63,$C63),BNA_Variations_prix!$E$1:$AJ$200,MATCH(R$41,BNA_Variations_prix!$E$4:$CA$4,0),FALSE),2)=0,_xlfn.CONCAT($B$4," ",TEXT(VLOOKUP(_xlfn.CONCAT($B63,$C63),BNA_Variations_prix!$E$1:$AJ$200,MATCH(R$41,BNA_Variations_prix!$E$4:$CA$4,0),FALSE),"0%")),IF(ROUND(VLOOKUP(_xlfn.CONCAT($B63,$C63),BNA_Variations_prix!$E$1:$AJ$200,MATCH(R$41,BNA_Variations_prix!$E$4:$CA$4,0),FALSE),2)&lt;0,_xlfn.CONCAT($B$5," ",TEXT(VLOOKUP(_xlfn.CONCAT($B63,$C63),BNA_Variations_prix!$E$1:$AJ$200,MATCH(R$41,BNA_Variations_prix!$E$4:$CA$4,0),FALSE),"0%")),VLOOKUP(_xlfn.CONCAT($B63,$C63),BNA_Variations_prix!$E$1:$AJ$200,MATCH(R$41,BNA_Variations_prix!$E$4:$CA$4,0),FALSE)))),VLOOKUP(_xlfn.CONCAT($B63,$C63),BNA_Variations_prix!$E$1:$AJ$200,MATCH(R$41,BNA_Variations_prix!$E$4:$CA$4,0),FALSE))</f>
        <v>-</v>
      </c>
      <c r="S63" s="17" t="str">
        <f ca="1">IF(ISNUMBER(VLOOKUP(_xlfn.CONCAT($B63,$C63),BNA_Variations_prix!$E$1:$AJ$200,MATCH(S$41,BNA_Variations_prix!$E$4:$CA$4,0),FALSE)),IF(ROUND(VLOOKUP(_xlfn.CONCAT($B63,$C63),BNA_Variations_prix!$E$1:$AJ$200,MATCH(S$41,BNA_Variations_prix!$E$4:$CA$4,0),FALSE),2)&gt;0,_xlfn.CONCAT($B$3," ",TEXT(VLOOKUP(_xlfn.CONCAT($B63,$C63),BNA_Variations_prix!$E$1:$AJ$200,MATCH(S$41,BNA_Variations_prix!$E$4:$CA$4,0),FALSE),"0%")),IF(ROUND(VLOOKUP(_xlfn.CONCAT($B63,$C63),BNA_Variations_prix!$E$1:$AJ$200,MATCH(S$41,BNA_Variations_prix!$E$4:$CA$4,0),FALSE),2)=0,_xlfn.CONCAT($B$4," ",TEXT(VLOOKUP(_xlfn.CONCAT($B63,$C63),BNA_Variations_prix!$E$1:$AJ$200,MATCH(S$41,BNA_Variations_prix!$E$4:$CA$4,0),FALSE),"0%")),IF(ROUND(VLOOKUP(_xlfn.CONCAT($B63,$C63),BNA_Variations_prix!$E$1:$AJ$200,MATCH(S$41,BNA_Variations_prix!$E$4:$CA$4,0),FALSE),2)&lt;0,_xlfn.CONCAT($B$5," ",TEXT(VLOOKUP(_xlfn.CONCAT($B63,$C63),BNA_Variations_prix!$E$1:$AJ$200,MATCH(S$41,BNA_Variations_prix!$E$4:$CA$4,0),FALSE),"0%")),VLOOKUP(_xlfn.CONCAT($B63,$C63),BNA_Variations_prix!$E$1:$AJ$200,MATCH(S$41,BNA_Variations_prix!$E$4:$CA$4,0),FALSE)))),VLOOKUP(_xlfn.CONCAT($B63,$C63),BNA_Variations_prix!$E$1:$AJ$200,MATCH(S$41,BNA_Variations_prix!$E$4:$CA$4,0),FALSE))</f>
        <v>-</v>
      </c>
      <c r="T63" s="17" t="str">
        <f ca="1">IF(ISNUMBER(VLOOKUP(_xlfn.CONCAT($B63,$C63),BNA_Variations_prix!$E$1:$AJ$200,MATCH(T$41,BNA_Variations_prix!$E$4:$CA$4,0),FALSE)),IF(ROUND(VLOOKUP(_xlfn.CONCAT($B63,$C63),BNA_Variations_prix!$E$1:$AJ$200,MATCH(T$41,BNA_Variations_prix!$E$4:$CA$4,0),FALSE),2)&gt;0,_xlfn.CONCAT($B$3," ",TEXT(VLOOKUP(_xlfn.CONCAT($B63,$C63),BNA_Variations_prix!$E$1:$AJ$200,MATCH(T$41,BNA_Variations_prix!$E$4:$CA$4,0),FALSE),"0%")),IF(ROUND(VLOOKUP(_xlfn.CONCAT($B63,$C63),BNA_Variations_prix!$E$1:$AJ$200,MATCH(T$41,BNA_Variations_prix!$E$4:$CA$4,0),FALSE),2)=0,_xlfn.CONCAT($B$4," ",TEXT(VLOOKUP(_xlfn.CONCAT($B63,$C63),BNA_Variations_prix!$E$1:$AJ$200,MATCH(T$41,BNA_Variations_prix!$E$4:$CA$4,0),FALSE),"0%")),IF(ROUND(VLOOKUP(_xlfn.CONCAT($B63,$C63),BNA_Variations_prix!$E$1:$AJ$200,MATCH(T$41,BNA_Variations_prix!$E$4:$CA$4,0),FALSE),2)&lt;0,_xlfn.CONCAT($B$5," ",TEXT(VLOOKUP(_xlfn.CONCAT($B63,$C63),BNA_Variations_prix!$E$1:$AJ$200,MATCH(T$41,BNA_Variations_prix!$E$4:$CA$4,0),FALSE),"0%")),VLOOKUP(_xlfn.CONCAT($B63,$C63),BNA_Variations_prix!$E$1:$AJ$200,MATCH(T$41,BNA_Variations_prix!$E$4:$CA$4,0),FALSE)))),VLOOKUP(_xlfn.CONCAT($B63,$C63),BNA_Variations_prix!$E$1:$AJ$200,MATCH(T$41,BNA_Variations_prix!$E$4:$CA$4,0),FALSE))</f>
        <v>-</v>
      </c>
      <c r="U63" s="17" t="str">
        <f ca="1">IF(ISNUMBER(VLOOKUP(_xlfn.CONCAT($B63,$C63),BNA_Variations_prix!$E$1:$AJ$200,MATCH(U$41,BNA_Variations_prix!$E$4:$CA$4,0),FALSE)),IF(ROUND(VLOOKUP(_xlfn.CONCAT($B63,$C63),BNA_Variations_prix!$E$1:$AJ$200,MATCH(U$41,BNA_Variations_prix!$E$4:$CA$4,0),FALSE),2)&gt;0,_xlfn.CONCAT($B$3," ",TEXT(VLOOKUP(_xlfn.CONCAT($B63,$C63),BNA_Variations_prix!$E$1:$AJ$200,MATCH(U$41,BNA_Variations_prix!$E$4:$CA$4,0),FALSE),"0%")),IF(ROUND(VLOOKUP(_xlfn.CONCAT($B63,$C63),BNA_Variations_prix!$E$1:$AJ$200,MATCH(U$41,BNA_Variations_prix!$E$4:$CA$4,0),FALSE),2)=0,_xlfn.CONCAT($B$4," ",TEXT(VLOOKUP(_xlfn.CONCAT($B63,$C63),BNA_Variations_prix!$E$1:$AJ$200,MATCH(U$41,BNA_Variations_prix!$E$4:$CA$4,0),FALSE),"0%")),IF(ROUND(VLOOKUP(_xlfn.CONCAT($B63,$C63),BNA_Variations_prix!$E$1:$AJ$200,MATCH(U$41,BNA_Variations_prix!$E$4:$CA$4,0),FALSE),2)&lt;0,_xlfn.CONCAT($B$5," ",TEXT(VLOOKUP(_xlfn.CONCAT($B63,$C63),BNA_Variations_prix!$E$1:$AJ$200,MATCH(U$41,BNA_Variations_prix!$E$4:$CA$4,0),FALSE),"0%")),VLOOKUP(_xlfn.CONCAT($B63,$C63),BNA_Variations_prix!$E$1:$AJ$200,MATCH(U$41,BNA_Variations_prix!$E$4:$CA$4,0),FALSE)))),VLOOKUP(_xlfn.CONCAT($B63,$C63),BNA_Variations_prix!$E$1:$AJ$200,MATCH(U$41,BNA_Variations_prix!$E$4:$CA$4,0),FALSE))</f>
        <v>-</v>
      </c>
      <c r="V63" s="17" t="str">
        <f ca="1">IF(ISNUMBER(VLOOKUP(_xlfn.CONCAT($B63,$C63),BNA_Variations_prix!$E$1:$AJ$200,MATCH(V$41,BNA_Variations_prix!$E$4:$CA$4,0),FALSE)),IF(ROUND(VLOOKUP(_xlfn.CONCAT($B63,$C63),BNA_Variations_prix!$E$1:$AJ$200,MATCH(V$41,BNA_Variations_prix!$E$4:$CA$4,0),FALSE),2)&gt;0,_xlfn.CONCAT($B$3," ",TEXT(VLOOKUP(_xlfn.CONCAT($B63,$C63),BNA_Variations_prix!$E$1:$AJ$200,MATCH(V$41,BNA_Variations_prix!$E$4:$CA$4,0),FALSE),"0%")),IF(ROUND(VLOOKUP(_xlfn.CONCAT($B63,$C63),BNA_Variations_prix!$E$1:$AJ$200,MATCH(V$41,BNA_Variations_prix!$E$4:$CA$4,0),FALSE),2)=0,_xlfn.CONCAT($B$4," ",TEXT(VLOOKUP(_xlfn.CONCAT($B63,$C63),BNA_Variations_prix!$E$1:$AJ$200,MATCH(V$41,BNA_Variations_prix!$E$4:$CA$4,0),FALSE),"0%")),IF(ROUND(VLOOKUP(_xlfn.CONCAT($B63,$C63),BNA_Variations_prix!$E$1:$AJ$200,MATCH(V$41,BNA_Variations_prix!$E$4:$CA$4,0),FALSE),2)&lt;0,_xlfn.CONCAT($B$5," ",TEXT(VLOOKUP(_xlfn.CONCAT($B63,$C63),BNA_Variations_prix!$E$1:$AJ$200,MATCH(V$41,BNA_Variations_prix!$E$4:$CA$4,0),FALSE),"0%")),VLOOKUP(_xlfn.CONCAT($B63,$C63),BNA_Variations_prix!$E$1:$AJ$200,MATCH(V$41,BNA_Variations_prix!$E$4:$CA$4,0),FALSE)))),VLOOKUP(_xlfn.CONCAT($B63,$C63),BNA_Variations_prix!$E$1:$AJ$200,MATCH(V$41,BNA_Variations_prix!$E$4:$CA$4,0),FALSE))</f>
        <v>-</v>
      </c>
      <c r="W63" s="17" t="str">
        <f ca="1">IF(ISNUMBER(VLOOKUP(_xlfn.CONCAT($B63,$C63),BNA_Variations_prix!$E$1:$AJ$200,MATCH(W$41,BNA_Variations_prix!$E$4:$CA$4,0),FALSE)),IF(ROUND(VLOOKUP(_xlfn.CONCAT($B63,$C63),BNA_Variations_prix!$E$1:$AJ$200,MATCH(W$41,BNA_Variations_prix!$E$4:$CA$4,0),FALSE),2)&gt;0,_xlfn.CONCAT($B$3," ",TEXT(VLOOKUP(_xlfn.CONCAT($B63,$C63),BNA_Variations_prix!$E$1:$AJ$200,MATCH(W$41,BNA_Variations_prix!$E$4:$CA$4,0),FALSE),"0%")),IF(ROUND(VLOOKUP(_xlfn.CONCAT($B63,$C63),BNA_Variations_prix!$E$1:$AJ$200,MATCH(W$41,BNA_Variations_prix!$E$4:$CA$4,0),FALSE),2)=0,_xlfn.CONCAT($B$4," ",TEXT(VLOOKUP(_xlfn.CONCAT($B63,$C63),BNA_Variations_prix!$E$1:$AJ$200,MATCH(W$41,BNA_Variations_prix!$E$4:$CA$4,0),FALSE),"0%")),IF(ROUND(VLOOKUP(_xlfn.CONCAT($B63,$C63),BNA_Variations_prix!$E$1:$AJ$200,MATCH(W$41,BNA_Variations_prix!$E$4:$CA$4,0),FALSE),2)&lt;0,_xlfn.CONCAT($B$5," ",TEXT(VLOOKUP(_xlfn.CONCAT($B63,$C63),BNA_Variations_prix!$E$1:$AJ$200,MATCH(W$41,BNA_Variations_prix!$E$4:$CA$4,0),FALSE),"0%")),VLOOKUP(_xlfn.CONCAT($B63,$C63),BNA_Variations_prix!$E$1:$AJ$200,MATCH(W$41,BNA_Variations_prix!$E$4:$CA$4,0),FALSE)))),VLOOKUP(_xlfn.CONCAT($B63,$C63),BNA_Variations_prix!$E$1:$AJ$200,MATCH(W$41,BNA_Variations_prix!$E$4:$CA$4,0),FALSE))</f>
        <v>-</v>
      </c>
      <c r="X63" s="17" t="str">
        <f ca="1">IF(ISNUMBER(VLOOKUP(_xlfn.CONCAT($B63,$C63),BNA_Variations_prix!$E$1:$AJ$200,MATCH(X$41,BNA_Variations_prix!$E$4:$CA$4,0),FALSE)),IF(ROUND(VLOOKUP(_xlfn.CONCAT($B63,$C63),BNA_Variations_prix!$E$1:$AJ$200,MATCH(X$41,BNA_Variations_prix!$E$4:$CA$4,0),FALSE),2)&gt;0,_xlfn.CONCAT($B$3," ",TEXT(VLOOKUP(_xlfn.CONCAT($B63,$C63),BNA_Variations_prix!$E$1:$AJ$200,MATCH(X$41,BNA_Variations_prix!$E$4:$CA$4,0),FALSE),"0%")),IF(ROUND(VLOOKUP(_xlfn.CONCAT($B63,$C63),BNA_Variations_prix!$E$1:$AJ$200,MATCH(X$41,BNA_Variations_prix!$E$4:$CA$4,0),FALSE),2)=0,_xlfn.CONCAT($B$4," ",TEXT(VLOOKUP(_xlfn.CONCAT($B63,$C63),BNA_Variations_prix!$E$1:$AJ$200,MATCH(X$41,BNA_Variations_prix!$E$4:$CA$4,0),FALSE),"0%")),IF(ROUND(VLOOKUP(_xlfn.CONCAT($B63,$C63),BNA_Variations_prix!$E$1:$AJ$200,MATCH(X$41,BNA_Variations_prix!$E$4:$CA$4,0),FALSE),2)&lt;0,_xlfn.CONCAT($B$5," ",TEXT(VLOOKUP(_xlfn.CONCAT($B63,$C63),BNA_Variations_prix!$E$1:$AJ$200,MATCH(X$41,BNA_Variations_prix!$E$4:$CA$4,0),FALSE),"0%")),VLOOKUP(_xlfn.CONCAT($B63,$C63),BNA_Variations_prix!$E$1:$AJ$200,MATCH(X$41,BNA_Variations_prix!$E$4:$CA$4,0),FALSE)))),VLOOKUP(_xlfn.CONCAT($B63,$C63),BNA_Variations_prix!$E$1:$AJ$200,MATCH(X$41,BNA_Variations_prix!$E$4:$CA$4,0),FALSE))</f>
        <v>-</v>
      </c>
      <c r="Y63" s="17" t="str">
        <f ca="1">IF(ISNUMBER(VLOOKUP(_xlfn.CONCAT($B63,$C63),BNA_Variations_prix!$E$1:$AJ$200,MATCH(Y$41,BNA_Variations_prix!$E$4:$CA$4,0),FALSE)),IF(ROUND(VLOOKUP(_xlfn.CONCAT($B63,$C63),BNA_Variations_prix!$E$1:$AJ$200,MATCH(Y$41,BNA_Variations_prix!$E$4:$CA$4,0),FALSE),2)&gt;0,_xlfn.CONCAT($B$3," ",TEXT(VLOOKUP(_xlfn.CONCAT($B63,$C63),BNA_Variations_prix!$E$1:$AJ$200,MATCH(Y$41,BNA_Variations_prix!$E$4:$CA$4,0),FALSE),"0%")),IF(ROUND(VLOOKUP(_xlfn.CONCAT($B63,$C63),BNA_Variations_prix!$E$1:$AJ$200,MATCH(Y$41,BNA_Variations_prix!$E$4:$CA$4,0),FALSE),2)=0,_xlfn.CONCAT($B$4," ",TEXT(VLOOKUP(_xlfn.CONCAT($B63,$C63),BNA_Variations_prix!$E$1:$AJ$200,MATCH(Y$41,BNA_Variations_prix!$E$4:$CA$4,0),FALSE),"0%")),IF(ROUND(VLOOKUP(_xlfn.CONCAT($B63,$C63),BNA_Variations_prix!$E$1:$AJ$200,MATCH(Y$41,BNA_Variations_prix!$E$4:$CA$4,0),FALSE),2)&lt;0,_xlfn.CONCAT($B$5," ",TEXT(VLOOKUP(_xlfn.CONCAT($B63,$C63),BNA_Variations_prix!$E$1:$AJ$200,MATCH(Y$41,BNA_Variations_prix!$E$4:$CA$4,0),FALSE),"0%")),VLOOKUP(_xlfn.CONCAT($B63,$C63),BNA_Variations_prix!$E$1:$AJ$200,MATCH(Y$41,BNA_Variations_prix!$E$4:$CA$4,0),FALSE)))),VLOOKUP(_xlfn.CONCAT($B63,$C63),BNA_Variations_prix!$E$1:$AJ$200,MATCH(Y$41,BNA_Variations_prix!$E$4:$CA$4,0),FALSE))</f>
        <v>-</v>
      </c>
      <c r="Z63" s="17" t="str">
        <f ca="1">IF(ISNUMBER(VLOOKUP(_xlfn.CONCAT($B63,$C63),BNA_Variations_prix!$E$1:$AJ$200,MATCH(Z$41,BNA_Variations_prix!$E$4:$CA$4,0),FALSE)),IF(ROUND(VLOOKUP(_xlfn.CONCAT($B63,$C63),BNA_Variations_prix!$E$1:$AJ$200,MATCH(Z$41,BNA_Variations_prix!$E$4:$CA$4,0),FALSE),2)&gt;0,_xlfn.CONCAT($B$3," ",TEXT(VLOOKUP(_xlfn.CONCAT($B63,$C63),BNA_Variations_prix!$E$1:$AJ$200,MATCH(Z$41,BNA_Variations_prix!$E$4:$CA$4,0),FALSE),"0%")),IF(ROUND(VLOOKUP(_xlfn.CONCAT($B63,$C63),BNA_Variations_prix!$E$1:$AJ$200,MATCH(Z$41,BNA_Variations_prix!$E$4:$CA$4,0),FALSE),2)=0,_xlfn.CONCAT($B$4," ",TEXT(VLOOKUP(_xlfn.CONCAT($B63,$C63),BNA_Variations_prix!$E$1:$AJ$200,MATCH(Z$41,BNA_Variations_prix!$E$4:$CA$4,0),FALSE),"0%")),IF(ROUND(VLOOKUP(_xlfn.CONCAT($B63,$C63),BNA_Variations_prix!$E$1:$AJ$200,MATCH(Z$41,BNA_Variations_prix!$E$4:$CA$4,0),FALSE),2)&lt;0,_xlfn.CONCAT($B$5," ",TEXT(VLOOKUP(_xlfn.CONCAT($B63,$C63),BNA_Variations_prix!$E$1:$AJ$200,MATCH(Z$41,BNA_Variations_prix!$E$4:$CA$4,0),FALSE),"0%")),VLOOKUP(_xlfn.CONCAT($B63,$C63),BNA_Variations_prix!$E$1:$AJ$200,MATCH(Z$41,BNA_Variations_prix!$E$4:$CA$4,0),FALSE)))),VLOOKUP(_xlfn.CONCAT($B63,$C63),BNA_Variations_prix!$E$1:$AJ$200,MATCH(Z$41,BNA_Variations_prix!$E$4:$CA$4,0),FALSE))</f>
        <v>-</v>
      </c>
      <c r="AA63" s="17" t="str">
        <f ca="1">IF(ISNUMBER(VLOOKUP(_xlfn.CONCAT($B63,$C63),BNA_Variations_prix!$E$1:$AJ$200,MATCH(AA$41,BNA_Variations_prix!$E$4:$CA$4,0),FALSE)),IF(ROUND(VLOOKUP(_xlfn.CONCAT($B63,$C63),BNA_Variations_prix!$E$1:$AJ$200,MATCH(AA$41,BNA_Variations_prix!$E$4:$CA$4,0),FALSE),2)&gt;0,_xlfn.CONCAT($B$3," ",TEXT(VLOOKUP(_xlfn.CONCAT($B63,$C63),BNA_Variations_prix!$E$1:$AJ$200,MATCH(AA$41,BNA_Variations_prix!$E$4:$CA$4,0),FALSE),"0%")),IF(ROUND(VLOOKUP(_xlfn.CONCAT($B63,$C63),BNA_Variations_prix!$E$1:$AJ$200,MATCH(AA$41,BNA_Variations_prix!$E$4:$CA$4,0),FALSE),2)=0,_xlfn.CONCAT($B$4," ",TEXT(VLOOKUP(_xlfn.CONCAT($B63,$C63),BNA_Variations_prix!$E$1:$AJ$200,MATCH(AA$41,BNA_Variations_prix!$E$4:$CA$4,0),FALSE),"0%")),IF(ROUND(VLOOKUP(_xlfn.CONCAT($B63,$C63),BNA_Variations_prix!$E$1:$AJ$200,MATCH(AA$41,BNA_Variations_prix!$E$4:$CA$4,0),FALSE),2)&lt;0,_xlfn.CONCAT($B$5," ",TEXT(VLOOKUP(_xlfn.CONCAT($B63,$C63),BNA_Variations_prix!$E$1:$AJ$200,MATCH(AA$41,BNA_Variations_prix!$E$4:$CA$4,0),FALSE),"0%")),VLOOKUP(_xlfn.CONCAT($B63,$C63),BNA_Variations_prix!$E$1:$AJ$200,MATCH(AA$41,BNA_Variations_prix!$E$4:$CA$4,0),FALSE)))),VLOOKUP(_xlfn.CONCAT($B63,$C63),BNA_Variations_prix!$E$1:$AJ$200,MATCH(AA$41,BNA_Variations_prix!$E$4:$CA$4,0),FALSE))</f>
        <v>-</v>
      </c>
      <c r="AB63" s="17" t="str">
        <f ca="1">IF(ISNUMBER(VLOOKUP(_xlfn.CONCAT($B63,$C63),BNA_Variations_prix!$E$1:$AJ$200,MATCH(AB$41,BNA_Variations_prix!$E$4:$CA$4,0),FALSE)),IF(ROUND(VLOOKUP(_xlfn.CONCAT($B63,$C63),BNA_Variations_prix!$E$1:$AJ$200,MATCH(AB$41,BNA_Variations_prix!$E$4:$CA$4,0),FALSE),2)&gt;0,_xlfn.CONCAT($B$3," ",TEXT(VLOOKUP(_xlfn.CONCAT($B63,$C63),BNA_Variations_prix!$E$1:$AJ$200,MATCH(AB$41,BNA_Variations_prix!$E$4:$CA$4,0),FALSE),"0%")),IF(ROUND(VLOOKUP(_xlfn.CONCAT($B63,$C63),BNA_Variations_prix!$E$1:$AJ$200,MATCH(AB$41,BNA_Variations_prix!$E$4:$CA$4,0),FALSE),2)=0,_xlfn.CONCAT($B$4," ",TEXT(VLOOKUP(_xlfn.CONCAT($B63,$C63),BNA_Variations_prix!$E$1:$AJ$200,MATCH(AB$41,BNA_Variations_prix!$E$4:$CA$4,0),FALSE),"0%")),IF(ROUND(VLOOKUP(_xlfn.CONCAT($B63,$C63),BNA_Variations_prix!$E$1:$AJ$200,MATCH(AB$41,BNA_Variations_prix!$E$4:$CA$4,0),FALSE),2)&lt;0,_xlfn.CONCAT($B$5," ",TEXT(VLOOKUP(_xlfn.CONCAT($B63,$C63),BNA_Variations_prix!$E$1:$AJ$200,MATCH(AB$41,BNA_Variations_prix!$E$4:$CA$4,0),FALSE),"0%")),VLOOKUP(_xlfn.CONCAT($B63,$C63),BNA_Variations_prix!$E$1:$AJ$200,MATCH(AB$41,BNA_Variations_prix!$E$4:$CA$4,0),FALSE)))),VLOOKUP(_xlfn.CONCAT($B63,$C63),BNA_Variations_prix!$E$1:$AJ$200,MATCH(AB$41,BNA_Variations_prix!$E$4:$CA$4,0),FALSE))</f>
        <v>-</v>
      </c>
      <c r="AC63" s="17" t="str">
        <f ca="1">IF(ISNUMBER(VLOOKUP(_xlfn.CONCAT($B63,$C63),BNA_Variations_prix!$E$1:$AJ$200,MATCH(AC$41,BNA_Variations_prix!$E$4:$CA$4,0),FALSE)),IF(ROUND(VLOOKUP(_xlfn.CONCAT($B63,$C63),BNA_Variations_prix!$E$1:$AJ$200,MATCH(AC$41,BNA_Variations_prix!$E$4:$CA$4,0),FALSE),2)&gt;0,_xlfn.CONCAT($B$3," ",TEXT(VLOOKUP(_xlfn.CONCAT($B63,$C63),BNA_Variations_prix!$E$1:$AJ$200,MATCH(AC$41,BNA_Variations_prix!$E$4:$CA$4,0),FALSE),"0%")),IF(ROUND(VLOOKUP(_xlfn.CONCAT($B63,$C63),BNA_Variations_prix!$E$1:$AJ$200,MATCH(AC$41,BNA_Variations_prix!$E$4:$CA$4,0),FALSE),2)=0,_xlfn.CONCAT($B$4," ",TEXT(VLOOKUP(_xlfn.CONCAT($B63,$C63),BNA_Variations_prix!$E$1:$AJ$200,MATCH(AC$41,BNA_Variations_prix!$E$4:$CA$4,0),FALSE),"0%")),IF(ROUND(VLOOKUP(_xlfn.CONCAT($B63,$C63),BNA_Variations_prix!$E$1:$AJ$200,MATCH(AC$41,BNA_Variations_prix!$E$4:$CA$4,0),FALSE),2)&lt;0,_xlfn.CONCAT($B$5," ",TEXT(VLOOKUP(_xlfn.CONCAT($B63,$C63),BNA_Variations_prix!$E$1:$AJ$200,MATCH(AC$41,BNA_Variations_prix!$E$4:$CA$4,0),FALSE),"0%")),VLOOKUP(_xlfn.CONCAT($B63,$C63),BNA_Variations_prix!$E$1:$AJ$200,MATCH(AC$41,BNA_Variations_prix!$E$4:$CA$4,0),FALSE)))),VLOOKUP(_xlfn.CONCAT($B63,$C63),BNA_Variations_prix!$E$1:$AJ$200,MATCH(AC$41,BNA_Variations_prix!$E$4:$CA$4,0),FALSE))</f>
        <v>-</v>
      </c>
      <c r="AD63" s="17" t="str">
        <f ca="1">IF(ISNUMBER(VLOOKUP(_xlfn.CONCAT($B63,$C63),BNA_Variations_prix!$E$1:$AJ$200,MATCH(AD$41,BNA_Variations_prix!$E$4:$CA$4,0),FALSE)),IF(ROUND(VLOOKUP(_xlfn.CONCAT($B63,$C63),BNA_Variations_prix!$E$1:$AJ$200,MATCH(AD$41,BNA_Variations_prix!$E$4:$CA$4,0),FALSE),2)&gt;0,_xlfn.CONCAT($B$3," ",TEXT(VLOOKUP(_xlfn.CONCAT($B63,$C63),BNA_Variations_prix!$E$1:$AJ$200,MATCH(AD$41,BNA_Variations_prix!$E$4:$CA$4,0),FALSE),"0%")),IF(ROUND(VLOOKUP(_xlfn.CONCAT($B63,$C63),BNA_Variations_prix!$E$1:$AJ$200,MATCH(AD$41,BNA_Variations_prix!$E$4:$CA$4,0),FALSE),2)=0,_xlfn.CONCAT($B$4," ",TEXT(VLOOKUP(_xlfn.CONCAT($B63,$C63),BNA_Variations_prix!$E$1:$AJ$200,MATCH(AD$41,BNA_Variations_prix!$E$4:$CA$4,0),FALSE),"0%")),IF(ROUND(VLOOKUP(_xlfn.CONCAT($B63,$C63),BNA_Variations_prix!$E$1:$AJ$200,MATCH(AD$41,BNA_Variations_prix!$E$4:$CA$4,0),FALSE),2)&lt;0,_xlfn.CONCAT($B$5," ",TEXT(VLOOKUP(_xlfn.CONCAT($B63,$C63),BNA_Variations_prix!$E$1:$AJ$200,MATCH(AD$41,BNA_Variations_prix!$E$4:$CA$4,0),FALSE),"0%")),VLOOKUP(_xlfn.CONCAT($B63,$C63),BNA_Variations_prix!$E$1:$AJ$200,MATCH(AD$41,BNA_Variations_prix!$E$4:$CA$4,0),FALSE)))),VLOOKUP(_xlfn.CONCAT($B63,$C63),BNA_Variations_prix!$E$1:$AJ$200,MATCH(AD$41,BNA_Variations_prix!$E$4:$CA$4,0),FALSE))</f>
        <v>-</v>
      </c>
      <c r="AE63" s="17" t="str">
        <f ca="1">IF(ISNUMBER(VLOOKUP(_xlfn.CONCAT($B63,$C63),BNA_Variations_prix!$E$1:$AJ$200,MATCH(AE$41,BNA_Variations_prix!$E$4:$CA$4,0),FALSE)),IF(ROUND(VLOOKUP(_xlfn.CONCAT($B63,$C63),BNA_Variations_prix!$E$1:$AJ$200,MATCH(AE$41,BNA_Variations_prix!$E$4:$CA$4,0),FALSE),2)&gt;0,_xlfn.CONCAT($B$3," ",TEXT(VLOOKUP(_xlfn.CONCAT($B63,$C63),BNA_Variations_prix!$E$1:$AJ$200,MATCH(AE$41,BNA_Variations_prix!$E$4:$CA$4,0),FALSE),"0%")),IF(ROUND(VLOOKUP(_xlfn.CONCAT($B63,$C63),BNA_Variations_prix!$E$1:$AJ$200,MATCH(AE$41,BNA_Variations_prix!$E$4:$CA$4,0),FALSE),2)=0,_xlfn.CONCAT($B$4," ",TEXT(VLOOKUP(_xlfn.CONCAT($B63,$C63),BNA_Variations_prix!$E$1:$AJ$200,MATCH(AE$41,BNA_Variations_prix!$E$4:$CA$4,0),FALSE),"0%")),IF(ROUND(VLOOKUP(_xlfn.CONCAT($B63,$C63),BNA_Variations_prix!$E$1:$AJ$200,MATCH(AE$41,BNA_Variations_prix!$E$4:$CA$4,0),FALSE),2)&lt;0,_xlfn.CONCAT($B$5," ",TEXT(VLOOKUP(_xlfn.CONCAT($B63,$C63),BNA_Variations_prix!$E$1:$AJ$200,MATCH(AE$41,BNA_Variations_prix!$E$4:$CA$4,0),FALSE),"0%")),VLOOKUP(_xlfn.CONCAT($B63,$C63),BNA_Variations_prix!$E$1:$AJ$200,MATCH(AE$41,BNA_Variations_prix!$E$4:$CA$4,0),FALSE)))),VLOOKUP(_xlfn.CONCAT($B63,$C63),BNA_Variations_prix!$E$1:$AJ$200,MATCH(AE$41,BNA_Variations_prix!$E$4:$CA$4,0),FALSE))</f>
        <v>-</v>
      </c>
      <c r="AF63" s="17" t="str">
        <f ca="1">IF(ISNUMBER(VLOOKUP(_xlfn.CONCAT($B63,$C63),BNA_Variations_prix!$E$1:$AJ$200,MATCH(AF$41,BNA_Variations_prix!$E$4:$CA$4,0),FALSE)),IF(ROUND(VLOOKUP(_xlfn.CONCAT($B63,$C63),BNA_Variations_prix!$E$1:$AJ$200,MATCH(AF$41,BNA_Variations_prix!$E$4:$CA$4,0),FALSE),2)&gt;0,_xlfn.CONCAT($B$3," ",TEXT(VLOOKUP(_xlfn.CONCAT($B63,$C63),BNA_Variations_prix!$E$1:$AJ$200,MATCH(AF$41,BNA_Variations_prix!$E$4:$CA$4,0),FALSE),"0%")),IF(ROUND(VLOOKUP(_xlfn.CONCAT($B63,$C63),BNA_Variations_prix!$E$1:$AJ$200,MATCH(AF$41,BNA_Variations_prix!$E$4:$CA$4,0),FALSE),2)=0,_xlfn.CONCAT($B$4," ",TEXT(VLOOKUP(_xlfn.CONCAT($B63,$C63),BNA_Variations_prix!$E$1:$AJ$200,MATCH(AF$41,BNA_Variations_prix!$E$4:$CA$4,0),FALSE),"0%")),IF(ROUND(VLOOKUP(_xlfn.CONCAT($B63,$C63),BNA_Variations_prix!$E$1:$AJ$200,MATCH(AF$41,BNA_Variations_prix!$E$4:$CA$4,0),FALSE),2)&lt;0,_xlfn.CONCAT($B$5," ",TEXT(VLOOKUP(_xlfn.CONCAT($B63,$C63),BNA_Variations_prix!$E$1:$AJ$200,MATCH(AF$41,BNA_Variations_prix!$E$4:$CA$4,0),FALSE),"0%")),VLOOKUP(_xlfn.CONCAT($B63,$C63),BNA_Variations_prix!$E$1:$AJ$200,MATCH(AF$41,BNA_Variations_prix!$E$4:$CA$4,0),FALSE)))),VLOOKUP(_xlfn.CONCAT($B63,$C63),BNA_Variations_prix!$E$1:$AJ$200,MATCH(AF$41,BNA_Variations_prix!$E$4:$CA$4,0),FALSE))</f>
        <v>-</v>
      </c>
      <c r="AG63" s="17" t="str">
        <f ca="1">IF(ISNUMBER(VLOOKUP(_xlfn.CONCAT($B63,$C63),BNA_Variations_prix!$E$1:$AJ$200,MATCH(AG$41,BNA_Variations_prix!$E$4:$CA$4,0),FALSE)),IF(ROUND(VLOOKUP(_xlfn.CONCAT($B63,$C63),BNA_Variations_prix!$E$1:$AJ$200,MATCH(AG$41,BNA_Variations_prix!$E$4:$CA$4,0),FALSE),2)&gt;0,_xlfn.CONCAT($B$3," ",TEXT(VLOOKUP(_xlfn.CONCAT($B63,$C63),BNA_Variations_prix!$E$1:$AJ$200,MATCH(AG$41,BNA_Variations_prix!$E$4:$CA$4,0),FALSE),"0%")),IF(ROUND(VLOOKUP(_xlfn.CONCAT($B63,$C63),BNA_Variations_prix!$E$1:$AJ$200,MATCH(AG$41,BNA_Variations_prix!$E$4:$CA$4,0),FALSE),2)=0,_xlfn.CONCAT($B$4," ",TEXT(VLOOKUP(_xlfn.CONCAT($B63,$C63),BNA_Variations_prix!$E$1:$AJ$200,MATCH(AG$41,BNA_Variations_prix!$E$4:$CA$4,0),FALSE),"0%")),IF(ROUND(VLOOKUP(_xlfn.CONCAT($B63,$C63),BNA_Variations_prix!$E$1:$AJ$200,MATCH(AG$41,BNA_Variations_prix!$E$4:$CA$4,0),FALSE),2)&lt;0,_xlfn.CONCAT($B$5," ",TEXT(VLOOKUP(_xlfn.CONCAT($B63,$C63),BNA_Variations_prix!$E$1:$AJ$200,MATCH(AG$41,BNA_Variations_prix!$E$4:$CA$4,0),FALSE),"0%")),VLOOKUP(_xlfn.CONCAT($B63,$C63),BNA_Variations_prix!$E$1:$AJ$200,MATCH(AG$41,BNA_Variations_prix!$E$4:$CA$4,0),FALSE)))),VLOOKUP(_xlfn.CONCAT($B63,$C63),BNA_Variations_prix!$E$1:$AJ$200,MATCH(AG$41,BNA_Variations_prix!$E$4:$CA$4,0),FALSE))</f>
        <v>-</v>
      </c>
    </row>
    <row r="64" spans="2:33" x14ac:dyDescent="0.35">
      <c r="C64" s="9"/>
      <c r="D64" t="s">
        <v>3309</v>
      </c>
    </row>
    <row r="65" spans="2:33" x14ac:dyDescent="0.35">
      <c r="B65" t="s">
        <v>109</v>
      </c>
      <c r="C65" s="12">
        <f>$B$2</f>
        <v>45139</v>
      </c>
      <c r="D65" t="s">
        <v>107</v>
      </c>
      <c r="E65" s="17" t="str">
        <f ca="1">IF(ISNUMBER(VLOOKUP(_xlfn.CONCAT($B65,$C65),BNA_Variations_prix!$E$1:$AJ$200,MATCH(E$41,BNA_Variations_prix!$E$4:$CA$4,0),FALSE)),IF(ROUND(VLOOKUP(_xlfn.CONCAT($B65,$C65),BNA_Variations_prix!$E$1:$AJ$200,MATCH(E$41,BNA_Variations_prix!$E$4:$CA$4,0),FALSE),2)&gt;0,_xlfn.CONCAT($B$3," ",TEXT(VLOOKUP(_xlfn.CONCAT($B65,$C65),BNA_Variations_prix!$E$1:$AJ$200,MATCH(E$41,BNA_Variations_prix!$E$4:$CA$4,0),FALSE),"0%")),IF(ROUND(VLOOKUP(_xlfn.CONCAT($B65,$C65),BNA_Variations_prix!$E$1:$AJ$200,MATCH(E$41,BNA_Variations_prix!$E$4:$CA$4,0),FALSE),2)=0,_xlfn.CONCAT($B$4," ",TEXT(VLOOKUP(_xlfn.CONCAT($B65,$C65),BNA_Variations_prix!$E$1:$AJ$200,MATCH(E$41,BNA_Variations_prix!$E$4:$CA$4,0),FALSE),"0%")),IF(ROUND(VLOOKUP(_xlfn.CONCAT($B65,$C65),BNA_Variations_prix!$E$1:$AJ$200,MATCH(E$41,BNA_Variations_prix!$E$4:$CA$4,0),FALSE),2)&lt;0,_xlfn.CONCAT($B$5," ",TEXT(VLOOKUP(_xlfn.CONCAT($B65,$C65),BNA_Variations_prix!$E$1:$AJ$200,MATCH(E$41,BNA_Variations_prix!$E$4:$CA$4,0),FALSE),"0%")),VLOOKUP(_xlfn.CONCAT($B65,$C65),BNA_Variations_prix!$E$1:$AJ$200,MATCH(E$41,BNA_Variations_prix!$E$4:$CA$4,0),FALSE)))),VLOOKUP(_xlfn.CONCAT($B65,$C65),BNA_Variations_prix!$E$1:$AJ$200,MATCH(E$41,BNA_Variations_prix!$E$4:$CA$4,0),FALSE))</f>
        <v>-</v>
      </c>
      <c r="F65" s="17" t="str">
        <f ca="1">IF(ISNUMBER(VLOOKUP(_xlfn.CONCAT($B65,$C65),BNA_Variations_prix!$E$1:$AJ$200,MATCH(F$41,BNA_Variations_prix!$E$4:$CA$4,0),FALSE)),IF(ROUND(VLOOKUP(_xlfn.CONCAT($B65,$C65),BNA_Variations_prix!$E$1:$AJ$200,MATCH(F$41,BNA_Variations_prix!$E$4:$CA$4,0),FALSE),2)&gt;0,_xlfn.CONCAT($B$3," ",TEXT(VLOOKUP(_xlfn.CONCAT($B65,$C65),BNA_Variations_prix!$E$1:$AJ$200,MATCH(F$41,BNA_Variations_prix!$E$4:$CA$4,0),FALSE),"0%")),IF(ROUND(VLOOKUP(_xlfn.CONCAT($B65,$C65),BNA_Variations_prix!$E$1:$AJ$200,MATCH(F$41,BNA_Variations_prix!$E$4:$CA$4,0),FALSE),2)=0,_xlfn.CONCAT($B$4," ",TEXT(VLOOKUP(_xlfn.CONCAT($B65,$C65),BNA_Variations_prix!$E$1:$AJ$200,MATCH(F$41,BNA_Variations_prix!$E$4:$CA$4,0),FALSE),"0%")),IF(ROUND(VLOOKUP(_xlfn.CONCAT($B65,$C65),BNA_Variations_prix!$E$1:$AJ$200,MATCH(F$41,BNA_Variations_prix!$E$4:$CA$4,0),FALSE),2)&lt;0,_xlfn.CONCAT($B$5," ",TEXT(VLOOKUP(_xlfn.CONCAT($B65,$C65),BNA_Variations_prix!$E$1:$AJ$200,MATCH(F$41,BNA_Variations_prix!$E$4:$CA$4,0),FALSE),"0%")),VLOOKUP(_xlfn.CONCAT($B65,$C65),BNA_Variations_prix!$E$1:$AJ$200,MATCH(F$41,BNA_Variations_prix!$E$4:$CA$4,0),FALSE)))),VLOOKUP(_xlfn.CONCAT($B65,$C65),BNA_Variations_prix!$E$1:$AJ$200,MATCH(F$41,BNA_Variations_prix!$E$4:$CA$4,0),FALSE))</f>
        <v>-</v>
      </c>
      <c r="G65" s="17" t="str">
        <f ca="1">IF(ISNUMBER(VLOOKUP(_xlfn.CONCAT($B65,$C65),BNA_Variations_prix!$E$1:$AJ$200,MATCH(G$41,BNA_Variations_prix!$E$4:$CA$4,0),FALSE)),IF(ROUND(VLOOKUP(_xlfn.CONCAT($B65,$C65),BNA_Variations_prix!$E$1:$AJ$200,MATCH(G$41,BNA_Variations_prix!$E$4:$CA$4,0),FALSE),2)&gt;0,_xlfn.CONCAT($B$3," ",TEXT(VLOOKUP(_xlfn.CONCAT($B65,$C65),BNA_Variations_prix!$E$1:$AJ$200,MATCH(G$41,BNA_Variations_prix!$E$4:$CA$4,0),FALSE),"0%")),IF(ROUND(VLOOKUP(_xlfn.CONCAT($B65,$C65),BNA_Variations_prix!$E$1:$AJ$200,MATCH(G$41,BNA_Variations_prix!$E$4:$CA$4,0),FALSE),2)=0,_xlfn.CONCAT($B$4," ",TEXT(VLOOKUP(_xlfn.CONCAT($B65,$C65),BNA_Variations_prix!$E$1:$AJ$200,MATCH(G$41,BNA_Variations_prix!$E$4:$CA$4,0),FALSE),"0%")),IF(ROUND(VLOOKUP(_xlfn.CONCAT($B65,$C65),BNA_Variations_prix!$E$1:$AJ$200,MATCH(G$41,BNA_Variations_prix!$E$4:$CA$4,0),FALSE),2)&lt;0,_xlfn.CONCAT($B$5," ",TEXT(VLOOKUP(_xlfn.CONCAT($B65,$C65),BNA_Variations_prix!$E$1:$AJ$200,MATCH(G$41,BNA_Variations_prix!$E$4:$CA$4,0),FALSE),"0%")),VLOOKUP(_xlfn.CONCAT($B65,$C65),BNA_Variations_prix!$E$1:$AJ$200,MATCH(G$41,BNA_Variations_prix!$E$4:$CA$4,0),FALSE)))),VLOOKUP(_xlfn.CONCAT($B65,$C65),BNA_Variations_prix!$E$1:$AJ$200,MATCH(G$41,BNA_Variations_prix!$E$4:$CA$4,0),FALSE))</f>
        <v>-</v>
      </c>
      <c r="H65" s="17" t="str">
        <f ca="1">IF(ISNUMBER(VLOOKUP(_xlfn.CONCAT($B65,$C65),BNA_Variations_prix!$E$1:$AJ$200,MATCH(H$41,BNA_Variations_prix!$E$4:$CA$4,0),FALSE)),IF(ROUND(VLOOKUP(_xlfn.CONCAT($B65,$C65),BNA_Variations_prix!$E$1:$AJ$200,MATCH(H$41,BNA_Variations_prix!$E$4:$CA$4,0),FALSE),2)&gt;0,_xlfn.CONCAT($B$3," ",TEXT(VLOOKUP(_xlfn.CONCAT($B65,$C65),BNA_Variations_prix!$E$1:$AJ$200,MATCH(H$41,BNA_Variations_prix!$E$4:$CA$4,0),FALSE),"0%")),IF(ROUND(VLOOKUP(_xlfn.CONCAT($B65,$C65),BNA_Variations_prix!$E$1:$AJ$200,MATCH(H$41,BNA_Variations_prix!$E$4:$CA$4,0),FALSE),2)=0,_xlfn.CONCAT($B$4," ",TEXT(VLOOKUP(_xlfn.CONCAT($B65,$C65),BNA_Variations_prix!$E$1:$AJ$200,MATCH(H$41,BNA_Variations_prix!$E$4:$CA$4,0),FALSE),"0%")),IF(ROUND(VLOOKUP(_xlfn.CONCAT($B65,$C65),BNA_Variations_prix!$E$1:$AJ$200,MATCH(H$41,BNA_Variations_prix!$E$4:$CA$4,0),FALSE),2)&lt;0,_xlfn.CONCAT($B$5," ",TEXT(VLOOKUP(_xlfn.CONCAT($B65,$C65),BNA_Variations_prix!$E$1:$AJ$200,MATCH(H$41,BNA_Variations_prix!$E$4:$CA$4,0),FALSE),"0%")),VLOOKUP(_xlfn.CONCAT($B65,$C65),BNA_Variations_prix!$E$1:$AJ$200,MATCH(H$41,BNA_Variations_prix!$E$4:$CA$4,0),FALSE)))),VLOOKUP(_xlfn.CONCAT($B65,$C65),BNA_Variations_prix!$E$1:$AJ$200,MATCH(H$41,BNA_Variations_prix!$E$4:$CA$4,0),FALSE))</f>
        <v>-</v>
      </c>
      <c r="I65" s="17" t="str">
        <f ca="1">IF(ISNUMBER(VLOOKUP(_xlfn.CONCAT($B65,$C65),BNA_Variations_prix!$E$1:$AJ$200,MATCH(I$41,BNA_Variations_prix!$E$4:$CA$4,0),FALSE)),IF(ROUND(VLOOKUP(_xlfn.CONCAT($B65,$C65),BNA_Variations_prix!$E$1:$AJ$200,MATCH(I$41,BNA_Variations_prix!$E$4:$CA$4,0),FALSE),2)&gt;0,_xlfn.CONCAT($B$3," ",TEXT(VLOOKUP(_xlfn.CONCAT($B65,$C65),BNA_Variations_prix!$E$1:$AJ$200,MATCH(I$41,BNA_Variations_prix!$E$4:$CA$4,0),FALSE),"0%")),IF(ROUND(VLOOKUP(_xlfn.CONCAT($B65,$C65),BNA_Variations_prix!$E$1:$AJ$200,MATCH(I$41,BNA_Variations_prix!$E$4:$CA$4,0),FALSE),2)=0,_xlfn.CONCAT($B$4," ",TEXT(VLOOKUP(_xlfn.CONCAT($B65,$C65),BNA_Variations_prix!$E$1:$AJ$200,MATCH(I$41,BNA_Variations_prix!$E$4:$CA$4,0),FALSE),"0%")),IF(ROUND(VLOOKUP(_xlfn.CONCAT($B65,$C65),BNA_Variations_prix!$E$1:$AJ$200,MATCH(I$41,BNA_Variations_prix!$E$4:$CA$4,0),FALSE),2)&lt;0,_xlfn.CONCAT($B$5," ",TEXT(VLOOKUP(_xlfn.CONCAT($B65,$C65),BNA_Variations_prix!$E$1:$AJ$200,MATCH(I$41,BNA_Variations_prix!$E$4:$CA$4,0),FALSE),"0%")),VLOOKUP(_xlfn.CONCAT($B65,$C65),BNA_Variations_prix!$E$1:$AJ$200,MATCH(I$41,BNA_Variations_prix!$E$4:$CA$4,0),FALSE)))),VLOOKUP(_xlfn.CONCAT($B65,$C65),BNA_Variations_prix!$E$1:$AJ$200,MATCH(I$41,BNA_Variations_prix!$E$4:$CA$4,0),FALSE))</f>
        <v>-</v>
      </c>
      <c r="J65" s="17" t="str">
        <f ca="1">IF(ISNUMBER(VLOOKUP(_xlfn.CONCAT($B65,$C65),BNA_Variations_prix!$E$1:$AJ$200,MATCH(J$41,BNA_Variations_prix!$E$4:$CA$4,0),FALSE)),IF(ROUND(VLOOKUP(_xlfn.CONCAT($B65,$C65),BNA_Variations_prix!$E$1:$AJ$200,MATCH(J$41,BNA_Variations_prix!$E$4:$CA$4,0),FALSE),2)&gt;0,_xlfn.CONCAT($B$3," ",TEXT(VLOOKUP(_xlfn.CONCAT($B65,$C65),BNA_Variations_prix!$E$1:$AJ$200,MATCH(J$41,BNA_Variations_prix!$E$4:$CA$4,0),FALSE),"0%")),IF(ROUND(VLOOKUP(_xlfn.CONCAT($B65,$C65),BNA_Variations_prix!$E$1:$AJ$200,MATCH(J$41,BNA_Variations_prix!$E$4:$CA$4,0),FALSE),2)=0,_xlfn.CONCAT($B$4," ",TEXT(VLOOKUP(_xlfn.CONCAT($B65,$C65),BNA_Variations_prix!$E$1:$AJ$200,MATCH(J$41,BNA_Variations_prix!$E$4:$CA$4,0),FALSE),"0%")),IF(ROUND(VLOOKUP(_xlfn.CONCAT($B65,$C65),BNA_Variations_prix!$E$1:$AJ$200,MATCH(J$41,BNA_Variations_prix!$E$4:$CA$4,0),FALSE),2)&lt;0,_xlfn.CONCAT($B$5," ",TEXT(VLOOKUP(_xlfn.CONCAT($B65,$C65),BNA_Variations_prix!$E$1:$AJ$200,MATCH(J$41,BNA_Variations_prix!$E$4:$CA$4,0),FALSE),"0%")),VLOOKUP(_xlfn.CONCAT($B65,$C65),BNA_Variations_prix!$E$1:$AJ$200,MATCH(J$41,BNA_Variations_prix!$E$4:$CA$4,0),FALSE)))),VLOOKUP(_xlfn.CONCAT($B65,$C65),BNA_Variations_prix!$E$1:$AJ$200,MATCH(J$41,BNA_Variations_prix!$E$4:$CA$4,0),FALSE))</f>
        <v>-</v>
      </c>
      <c r="K65" s="17" t="str">
        <f ca="1">IF(ISNUMBER(VLOOKUP(_xlfn.CONCAT($B65,$C65),BNA_Variations_prix!$E$1:$AJ$200,MATCH(K$41,BNA_Variations_prix!$E$4:$CA$4,0),FALSE)),IF(ROUND(VLOOKUP(_xlfn.CONCAT($B65,$C65),BNA_Variations_prix!$E$1:$AJ$200,MATCH(K$41,BNA_Variations_prix!$E$4:$CA$4,0),FALSE),2)&gt;0,_xlfn.CONCAT($B$3," ",TEXT(VLOOKUP(_xlfn.CONCAT($B65,$C65),BNA_Variations_prix!$E$1:$AJ$200,MATCH(K$41,BNA_Variations_prix!$E$4:$CA$4,0),FALSE),"0%")),IF(ROUND(VLOOKUP(_xlfn.CONCAT($B65,$C65),BNA_Variations_prix!$E$1:$AJ$200,MATCH(K$41,BNA_Variations_prix!$E$4:$CA$4,0),FALSE),2)=0,_xlfn.CONCAT($B$4," ",TEXT(VLOOKUP(_xlfn.CONCAT($B65,$C65),BNA_Variations_prix!$E$1:$AJ$200,MATCH(K$41,BNA_Variations_prix!$E$4:$CA$4,0),FALSE),"0%")),IF(ROUND(VLOOKUP(_xlfn.CONCAT($B65,$C65),BNA_Variations_prix!$E$1:$AJ$200,MATCH(K$41,BNA_Variations_prix!$E$4:$CA$4,0),FALSE),2)&lt;0,_xlfn.CONCAT($B$5," ",TEXT(VLOOKUP(_xlfn.CONCAT($B65,$C65),BNA_Variations_prix!$E$1:$AJ$200,MATCH(K$41,BNA_Variations_prix!$E$4:$CA$4,0),FALSE),"0%")),VLOOKUP(_xlfn.CONCAT($B65,$C65),BNA_Variations_prix!$E$1:$AJ$200,MATCH(K$41,BNA_Variations_prix!$E$4:$CA$4,0),FALSE)))),VLOOKUP(_xlfn.CONCAT($B65,$C65),BNA_Variations_prix!$E$1:$AJ$200,MATCH(K$41,BNA_Variations_prix!$E$4:$CA$4,0),FALSE))</f>
        <v>-</v>
      </c>
      <c r="L65" s="17" t="str">
        <f ca="1">IF(ISNUMBER(VLOOKUP(_xlfn.CONCAT($B65,$C65),BNA_Variations_prix!$E$1:$AJ$200,MATCH(L$41,BNA_Variations_prix!$E$4:$CA$4,0),FALSE)),IF(ROUND(VLOOKUP(_xlfn.CONCAT($B65,$C65),BNA_Variations_prix!$E$1:$AJ$200,MATCH(L$41,BNA_Variations_prix!$E$4:$CA$4,0),FALSE),2)&gt;0,_xlfn.CONCAT($B$3," ",TEXT(VLOOKUP(_xlfn.CONCAT($B65,$C65),BNA_Variations_prix!$E$1:$AJ$200,MATCH(L$41,BNA_Variations_prix!$E$4:$CA$4,0),FALSE),"0%")),IF(ROUND(VLOOKUP(_xlfn.CONCAT($B65,$C65),BNA_Variations_prix!$E$1:$AJ$200,MATCH(L$41,BNA_Variations_prix!$E$4:$CA$4,0),FALSE),2)=0,_xlfn.CONCAT($B$4," ",TEXT(VLOOKUP(_xlfn.CONCAT($B65,$C65),BNA_Variations_prix!$E$1:$AJ$200,MATCH(L$41,BNA_Variations_prix!$E$4:$CA$4,0),FALSE),"0%")),IF(ROUND(VLOOKUP(_xlfn.CONCAT($B65,$C65),BNA_Variations_prix!$E$1:$AJ$200,MATCH(L$41,BNA_Variations_prix!$E$4:$CA$4,0),FALSE),2)&lt;0,_xlfn.CONCAT($B$5," ",TEXT(VLOOKUP(_xlfn.CONCAT($B65,$C65),BNA_Variations_prix!$E$1:$AJ$200,MATCH(L$41,BNA_Variations_prix!$E$4:$CA$4,0),FALSE),"0%")),VLOOKUP(_xlfn.CONCAT($B65,$C65),BNA_Variations_prix!$E$1:$AJ$200,MATCH(L$41,BNA_Variations_prix!$E$4:$CA$4,0),FALSE)))),VLOOKUP(_xlfn.CONCAT($B65,$C65),BNA_Variations_prix!$E$1:$AJ$200,MATCH(L$41,BNA_Variations_prix!$E$4:$CA$4,0),FALSE))</f>
        <v>-</v>
      </c>
      <c r="M65" s="17" t="str">
        <f ca="1">IF(ISNUMBER(VLOOKUP(_xlfn.CONCAT($B65,$C65),BNA_Variations_prix!$E$1:$AJ$200,MATCH(M$41,BNA_Variations_prix!$E$4:$CA$4,0),FALSE)),IF(ROUND(VLOOKUP(_xlfn.CONCAT($B65,$C65),BNA_Variations_prix!$E$1:$AJ$200,MATCH(M$41,BNA_Variations_prix!$E$4:$CA$4,0),FALSE),2)&gt;0,_xlfn.CONCAT($B$3," ",TEXT(VLOOKUP(_xlfn.CONCAT($B65,$C65),BNA_Variations_prix!$E$1:$AJ$200,MATCH(M$41,BNA_Variations_prix!$E$4:$CA$4,0),FALSE),"0%")),IF(ROUND(VLOOKUP(_xlfn.CONCAT($B65,$C65),BNA_Variations_prix!$E$1:$AJ$200,MATCH(M$41,BNA_Variations_prix!$E$4:$CA$4,0),FALSE),2)=0,_xlfn.CONCAT($B$4," ",TEXT(VLOOKUP(_xlfn.CONCAT($B65,$C65),BNA_Variations_prix!$E$1:$AJ$200,MATCH(M$41,BNA_Variations_prix!$E$4:$CA$4,0),FALSE),"0%")),IF(ROUND(VLOOKUP(_xlfn.CONCAT($B65,$C65),BNA_Variations_prix!$E$1:$AJ$200,MATCH(M$41,BNA_Variations_prix!$E$4:$CA$4,0),FALSE),2)&lt;0,_xlfn.CONCAT($B$5," ",TEXT(VLOOKUP(_xlfn.CONCAT($B65,$C65),BNA_Variations_prix!$E$1:$AJ$200,MATCH(M$41,BNA_Variations_prix!$E$4:$CA$4,0),FALSE),"0%")),VLOOKUP(_xlfn.CONCAT($B65,$C65),BNA_Variations_prix!$E$1:$AJ$200,MATCH(M$41,BNA_Variations_prix!$E$4:$CA$4,0),FALSE)))),VLOOKUP(_xlfn.CONCAT($B65,$C65),BNA_Variations_prix!$E$1:$AJ$200,MATCH(M$41,BNA_Variations_prix!$E$4:$CA$4,0),FALSE))</f>
        <v>-</v>
      </c>
      <c r="N65" s="17" t="str">
        <f ca="1">IF(ISNUMBER(VLOOKUP(_xlfn.CONCAT($B65,$C65),BNA_Variations_prix!$E$1:$AJ$200,MATCH(N$41,BNA_Variations_prix!$E$4:$CA$4,0),FALSE)),IF(ROUND(VLOOKUP(_xlfn.CONCAT($B65,$C65),BNA_Variations_prix!$E$1:$AJ$200,MATCH(N$41,BNA_Variations_prix!$E$4:$CA$4,0),FALSE),2)&gt;0,_xlfn.CONCAT($B$3," ",TEXT(VLOOKUP(_xlfn.CONCAT($B65,$C65),BNA_Variations_prix!$E$1:$AJ$200,MATCH(N$41,BNA_Variations_prix!$E$4:$CA$4,0),FALSE),"0%")),IF(ROUND(VLOOKUP(_xlfn.CONCAT($B65,$C65),BNA_Variations_prix!$E$1:$AJ$200,MATCH(N$41,BNA_Variations_prix!$E$4:$CA$4,0),FALSE),2)=0,_xlfn.CONCAT($B$4," ",TEXT(VLOOKUP(_xlfn.CONCAT($B65,$C65),BNA_Variations_prix!$E$1:$AJ$200,MATCH(N$41,BNA_Variations_prix!$E$4:$CA$4,0),FALSE),"0%")),IF(ROUND(VLOOKUP(_xlfn.CONCAT($B65,$C65),BNA_Variations_prix!$E$1:$AJ$200,MATCH(N$41,BNA_Variations_prix!$E$4:$CA$4,0),FALSE),2)&lt;0,_xlfn.CONCAT($B$5," ",TEXT(VLOOKUP(_xlfn.CONCAT($B65,$C65),BNA_Variations_prix!$E$1:$AJ$200,MATCH(N$41,BNA_Variations_prix!$E$4:$CA$4,0),FALSE),"0%")),VLOOKUP(_xlfn.CONCAT($B65,$C65),BNA_Variations_prix!$E$1:$AJ$200,MATCH(N$41,BNA_Variations_prix!$E$4:$CA$4,0),FALSE)))),VLOOKUP(_xlfn.CONCAT($B65,$C65),BNA_Variations_prix!$E$1:$AJ$200,MATCH(N$41,BNA_Variations_prix!$E$4:$CA$4,0),FALSE))</f>
        <v>-</v>
      </c>
      <c r="O65" s="17" t="str">
        <f ca="1">IF(ISNUMBER(VLOOKUP(_xlfn.CONCAT($B65,$C65),BNA_Variations_prix!$E$1:$AJ$200,MATCH(O$41,BNA_Variations_prix!$E$4:$CA$4,0),FALSE)),IF(ROUND(VLOOKUP(_xlfn.CONCAT($B65,$C65),BNA_Variations_prix!$E$1:$AJ$200,MATCH(O$41,BNA_Variations_prix!$E$4:$CA$4,0),FALSE),2)&gt;0,_xlfn.CONCAT($B$3," ",TEXT(VLOOKUP(_xlfn.CONCAT($B65,$C65),BNA_Variations_prix!$E$1:$AJ$200,MATCH(O$41,BNA_Variations_prix!$E$4:$CA$4,0),FALSE),"0%")),IF(ROUND(VLOOKUP(_xlfn.CONCAT($B65,$C65),BNA_Variations_prix!$E$1:$AJ$200,MATCH(O$41,BNA_Variations_prix!$E$4:$CA$4,0),FALSE),2)=0,_xlfn.CONCAT($B$4," ",TEXT(VLOOKUP(_xlfn.CONCAT($B65,$C65),BNA_Variations_prix!$E$1:$AJ$200,MATCH(O$41,BNA_Variations_prix!$E$4:$CA$4,0),FALSE),"0%")),IF(ROUND(VLOOKUP(_xlfn.CONCAT($B65,$C65),BNA_Variations_prix!$E$1:$AJ$200,MATCH(O$41,BNA_Variations_prix!$E$4:$CA$4,0),FALSE),2)&lt;0,_xlfn.CONCAT($B$5," ",TEXT(VLOOKUP(_xlfn.CONCAT($B65,$C65),BNA_Variations_prix!$E$1:$AJ$200,MATCH(O$41,BNA_Variations_prix!$E$4:$CA$4,0),FALSE),"0%")),VLOOKUP(_xlfn.CONCAT($B65,$C65),BNA_Variations_prix!$E$1:$AJ$200,MATCH(O$41,BNA_Variations_prix!$E$4:$CA$4,0),FALSE)))),VLOOKUP(_xlfn.CONCAT($B65,$C65),BNA_Variations_prix!$E$1:$AJ$200,MATCH(O$41,BNA_Variations_prix!$E$4:$CA$4,0),FALSE))</f>
        <v>-</v>
      </c>
      <c r="P65" s="17" t="str">
        <f ca="1">IF(ISNUMBER(VLOOKUP(_xlfn.CONCAT($B65,$C65),BNA_Variations_prix!$E$1:$AJ$200,MATCH(P$41,BNA_Variations_prix!$E$4:$CA$4,0),FALSE)),IF(ROUND(VLOOKUP(_xlfn.CONCAT($B65,$C65),BNA_Variations_prix!$E$1:$AJ$200,MATCH(P$41,BNA_Variations_prix!$E$4:$CA$4,0),FALSE),2)&gt;0,_xlfn.CONCAT($B$3," ",TEXT(VLOOKUP(_xlfn.CONCAT($B65,$C65),BNA_Variations_prix!$E$1:$AJ$200,MATCH(P$41,BNA_Variations_prix!$E$4:$CA$4,0),FALSE),"0%")),IF(ROUND(VLOOKUP(_xlfn.CONCAT($B65,$C65),BNA_Variations_prix!$E$1:$AJ$200,MATCH(P$41,BNA_Variations_prix!$E$4:$CA$4,0),FALSE),2)=0,_xlfn.CONCAT($B$4," ",TEXT(VLOOKUP(_xlfn.CONCAT($B65,$C65),BNA_Variations_prix!$E$1:$AJ$200,MATCH(P$41,BNA_Variations_prix!$E$4:$CA$4,0),FALSE),"0%")),IF(ROUND(VLOOKUP(_xlfn.CONCAT($B65,$C65),BNA_Variations_prix!$E$1:$AJ$200,MATCH(P$41,BNA_Variations_prix!$E$4:$CA$4,0),FALSE),2)&lt;0,_xlfn.CONCAT($B$5," ",TEXT(VLOOKUP(_xlfn.CONCAT($B65,$C65),BNA_Variations_prix!$E$1:$AJ$200,MATCH(P$41,BNA_Variations_prix!$E$4:$CA$4,0),FALSE),"0%")),VLOOKUP(_xlfn.CONCAT($B65,$C65),BNA_Variations_prix!$E$1:$AJ$200,MATCH(P$41,BNA_Variations_prix!$E$4:$CA$4,0),FALSE)))),VLOOKUP(_xlfn.CONCAT($B65,$C65),BNA_Variations_prix!$E$1:$AJ$200,MATCH(P$41,BNA_Variations_prix!$E$4:$CA$4,0),FALSE))</f>
        <v>-</v>
      </c>
      <c r="Q65" s="17" t="str">
        <f ca="1">IF(ISNUMBER(VLOOKUP(_xlfn.CONCAT($B65,$C65),BNA_Variations_prix!$E$1:$AJ$200,MATCH(Q$41,BNA_Variations_prix!$E$4:$CA$4,0),FALSE)),IF(ROUND(VLOOKUP(_xlfn.CONCAT($B65,$C65),BNA_Variations_prix!$E$1:$AJ$200,MATCH(Q$41,BNA_Variations_prix!$E$4:$CA$4,0),FALSE),2)&gt;0,_xlfn.CONCAT($B$3," ",TEXT(VLOOKUP(_xlfn.CONCAT($B65,$C65),BNA_Variations_prix!$E$1:$AJ$200,MATCH(Q$41,BNA_Variations_prix!$E$4:$CA$4,0),FALSE),"0%")),IF(ROUND(VLOOKUP(_xlfn.CONCAT($B65,$C65),BNA_Variations_prix!$E$1:$AJ$200,MATCH(Q$41,BNA_Variations_prix!$E$4:$CA$4,0),FALSE),2)=0,_xlfn.CONCAT($B$4," ",TEXT(VLOOKUP(_xlfn.CONCAT($B65,$C65),BNA_Variations_prix!$E$1:$AJ$200,MATCH(Q$41,BNA_Variations_prix!$E$4:$CA$4,0),FALSE),"0%")),IF(ROUND(VLOOKUP(_xlfn.CONCAT($B65,$C65),BNA_Variations_prix!$E$1:$AJ$200,MATCH(Q$41,BNA_Variations_prix!$E$4:$CA$4,0),FALSE),2)&lt;0,_xlfn.CONCAT($B$5," ",TEXT(VLOOKUP(_xlfn.CONCAT($B65,$C65),BNA_Variations_prix!$E$1:$AJ$200,MATCH(Q$41,BNA_Variations_prix!$E$4:$CA$4,0),FALSE),"0%")),VLOOKUP(_xlfn.CONCAT($B65,$C65),BNA_Variations_prix!$E$1:$AJ$200,MATCH(Q$41,BNA_Variations_prix!$E$4:$CA$4,0),FALSE)))),VLOOKUP(_xlfn.CONCAT($B65,$C65),BNA_Variations_prix!$E$1:$AJ$200,MATCH(Q$41,BNA_Variations_prix!$E$4:$CA$4,0),FALSE))</f>
        <v>-</v>
      </c>
      <c r="R65" s="17" t="str">
        <f ca="1">IF(ISNUMBER(VLOOKUP(_xlfn.CONCAT($B65,$C65),BNA_Variations_prix!$E$1:$AJ$200,MATCH(R$41,BNA_Variations_prix!$E$4:$CA$4,0),FALSE)),IF(ROUND(VLOOKUP(_xlfn.CONCAT($B65,$C65),BNA_Variations_prix!$E$1:$AJ$200,MATCH(R$41,BNA_Variations_prix!$E$4:$CA$4,0),FALSE),2)&gt;0,_xlfn.CONCAT($B$3," ",TEXT(VLOOKUP(_xlfn.CONCAT($B65,$C65),BNA_Variations_prix!$E$1:$AJ$200,MATCH(R$41,BNA_Variations_prix!$E$4:$CA$4,0),FALSE),"0%")),IF(ROUND(VLOOKUP(_xlfn.CONCAT($B65,$C65),BNA_Variations_prix!$E$1:$AJ$200,MATCH(R$41,BNA_Variations_prix!$E$4:$CA$4,0),FALSE),2)=0,_xlfn.CONCAT($B$4," ",TEXT(VLOOKUP(_xlfn.CONCAT($B65,$C65),BNA_Variations_prix!$E$1:$AJ$200,MATCH(R$41,BNA_Variations_prix!$E$4:$CA$4,0),FALSE),"0%")),IF(ROUND(VLOOKUP(_xlfn.CONCAT($B65,$C65),BNA_Variations_prix!$E$1:$AJ$200,MATCH(R$41,BNA_Variations_prix!$E$4:$CA$4,0),FALSE),2)&lt;0,_xlfn.CONCAT($B$5," ",TEXT(VLOOKUP(_xlfn.CONCAT($B65,$C65),BNA_Variations_prix!$E$1:$AJ$200,MATCH(R$41,BNA_Variations_prix!$E$4:$CA$4,0),FALSE),"0%")),VLOOKUP(_xlfn.CONCAT($B65,$C65),BNA_Variations_prix!$E$1:$AJ$200,MATCH(R$41,BNA_Variations_prix!$E$4:$CA$4,0),FALSE)))),VLOOKUP(_xlfn.CONCAT($B65,$C65),BNA_Variations_prix!$E$1:$AJ$200,MATCH(R$41,BNA_Variations_prix!$E$4:$CA$4,0),FALSE))</f>
        <v>-</v>
      </c>
      <c r="S65" s="17" t="str">
        <f ca="1">IF(ISNUMBER(VLOOKUP(_xlfn.CONCAT($B65,$C65),BNA_Variations_prix!$E$1:$AJ$200,MATCH(S$41,BNA_Variations_prix!$E$4:$CA$4,0),FALSE)),IF(ROUND(VLOOKUP(_xlfn.CONCAT($B65,$C65),BNA_Variations_prix!$E$1:$AJ$200,MATCH(S$41,BNA_Variations_prix!$E$4:$CA$4,0),FALSE),2)&gt;0,_xlfn.CONCAT($B$3," ",TEXT(VLOOKUP(_xlfn.CONCAT($B65,$C65),BNA_Variations_prix!$E$1:$AJ$200,MATCH(S$41,BNA_Variations_prix!$E$4:$CA$4,0),FALSE),"0%")),IF(ROUND(VLOOKUP(_xlfn.CONCAT($B65,$C65),BNA_Variations_prix!$E$1:$AJ$200,MATCH(S$41,BNA_Variations_prix!$E$4:$CA$4,0),FALSE),2)=0,_xlfn.CONCAT($B$4," ",TEXT(VLOOKUP(_xlfn.CONCAT($B65,$C65),BNA_Variations_prix!$E$1:$AJ$200,MATCH(S$41,BNA_Variations_prix!$E$4:$CA$4,0),FALSE),"0%")),IF(ROUND(VLOOKUP(_xlfn.CONCAT($B65,$C65),BNA_Variations_prix!$E$1:$AJ$200,MATCH(S$41,BNA_Variations_prix!$E$4:$CA$4,0),FALSE),2)&lt;0,_xlfn.CONCAT($B$5," ",TEXT(VLOOKUP(_xlfn.CONCAT($B65,$C65),BNA_Variations_prix!$E$1:$AJ$200,MATCH(S$41,BNA_Variations_prix!$E$4:$CA$4,0),FALSE),"0%")),VLOOKUP(_xlfn.CONCAT($B65,$C65),BNA_Variations_prix!$E$1:$AJ$200,MATCH(S$41,BNA_Variations_prix!$E$4:$CA$4,0),FALSE)))),VLOOKUP(_xlfn.CONCAT($B65,$C65),BNA_Variations_prix!$E$1:$AJ$200,MATCH(S$41,BNA_Variations_prix!$E$4:$CA$4,0),FALSE))</f>
        <v>-</v>
      </c>
      <c r="T65" s="17" t="str">
        <f ca="1">IF(ISNUMBER(VLOOKUP(_xlfn.CONCAT($B65,$C65),BNA_Variations_prix!$E$1:$AJ$200,MATCH(T$41,BNA_Variations_prix!$E$4:$CA$4,0),FALSE)),IF(ROUND(VLOOKUP(_xlfn.CONCAT($B65,$C65),BNA_Variations_prix!$E$1:$AJ$200,MATCH(T$41,BNA_Variations_prix!$E$4:$CA$4,0),FALSE),2)&gt;0,_xlfn.CONCAT($B$3," ",TEXT(VLOOKUP(_xlfn.CONCAT($B65,$C65),BNA_Variations_prix!$E$1:$AJ$200,MATCH(T$41,BNA_Variations_prix!$E$4:$CA$4,0),FALSE),"0%")),IF(ROUND(VLOOKUP(_xlfn.CONCAT($B65,$C65),BNA_Variations_prix!$E$1:$AJ$200,MATCH(T$41,BNA_Variations_prix!$E$4:$CA$4,0),FALSE),2)=0,_xlfn.CONCAT($B$4," ",TEXT(VLOOKUP(_xlfn.CONCAT($B65,$C65),BNA_Variations_prix!$E$1:$AJ$200,MATCH(T$41,BNA_Variations_prix!$E$4:$CA$4,0),FALSE),"0%")),IF(ROUND(VLOOKUP(_xlfn.CONCAT($B65,$C65),BNA_Variations_prix!$E$1:$AJ$200,MATCH(T$41,BNA_Variations_prix!$E$4:$CA$4,0),FALSE),2)&lt;0,_xlfn.CONCAT($B$5," ",TEXT(VLOOKUP(_xlfn.CONCAT($B65,$C65),BNA_Variations_prix!$E$1:$AJ$200,MATCH(T$41,BNA_Variations_prix!$E$4:$CA$4,0),FALSE),"0%")),VLOOKUP(_xlfn.CONCAT($B65,$C65),BNA_Variations_prix!$E$1:$AJ$200,MATCH(T$41,BNA_Variations_prix!$E$4:$CA$4,0),FALSE)))),VLOOKUP(_xlfn.CONCAT($B65,$C65),BNA_Variations_prix!$E$1:$AJ$200,MATCH(T$41,BNA_Variations_prix!$E$4:$CA$4,0),FALSE))</f>
        <v>-</v>
      </c>
      <c r="U65" s="17" t="str">
        <f ca="1">IF(ISNUMBER(VLOOKUP(_xlfn.CONCAT($B65,$C65),BNA_Variations_prix!$E$1:$AJ$200,MATCH(U$41,BNA_Variations_prix!$E$4:$CA$4,0),FALSE)),IF(ROUND(VLOOKUP(_xlfn.CONCAT($B65,$C65),BNA_Variations_prix!$E$1:$AJ$200,MATCH(U$41,BNA_Variations_prix!$E$4:$CA$4,0),FALSE),2)&gt;0,_xlfn.CONCAT($B$3," ",TEXT(VLOOKUP(_xlfn.CONCAT($B65,$C65),BNA_Variations_prix!$E$1:$AJ$200,MATCH(U$41,BNA_Variations_prix!$E$4:$CA$4,0),FALSE),"0%")),IF(ROUND(VLOOKUP(_xlfn.CONCAT($B65,$C65),BNA_Variations_prix!$E$1:$AJ$200,MATCH(U$41,BNA_Variations_prix!$E$4:$CA$4,0),FALSE),2)=0,_xlfn.CONCAT($B$4," ",TEXT(VLOOKUP(_xlfn.CONCAT($B65,$C65),BNA_Variations_prix!$E$1:$AJ$200,MATCH(U$41,BNA_Variations_prix!$E$4:$CA$4,0),FALSE),"0%")),IF(ROUND(VLOOKUP(_xlfn.CONCAT($B65,$C65),BNA_Variations_prix!$E$1:$AJ$200,MATCH(U$41,BNA_Variations_prix!$E$4:$CA$4,0),FALSE),2)&lt;0,_xlfn.CONCAT($B$5," ",TEXT(VLOOKUP(_xlfn.CONCAT($B65,$C65),BNA_Variations_prix!$E$1:$AJ$200,MATCH(U$41,BNA_Variations_prix!$E$4:$CA$4,0),FALSE),"0%")),VLOOKUP(_xlfn.CONCAT($B65,$C65),BNA_Variations_prix!$E$1:$AJ$200,MATCH(U$41,BNA_Variations_prix!$E$4:$CA$4,0),FALSE)))),VLOOKUP(_xlfn.CONCAT($B65,$C65),BNA_Variations_prix!$E$1:$AJ$200,MATCH(U$41,BNA_Variations_prix!$E$4:$CA$4,0),FALSE))</f>
        <v>-</v>
      </c>
      <c r="V65" s="17" t="str">
        <f ca="1">IF(ISNUMBER(VLOOKUP(_xlfn.CONCAT($B65,$C65),BNA_Variations_prix!$E$1:$AJ$200,MATCH(V$41,BNA_Variations_prix!$E$4:$CA$4,0),FALSE)),IF(ROUND(VLOOKUP(_xlfn.CONCAT($B65,$C65),BNA_Variations_prix!$E$1:$AJ$200,MATCH(V$41,BNA_Variations_prix!$E$4:$CA$4,0),FALSE),2)&gt;0,_xlfn.CONCAT($B$3," ",TEXT(VLOOKUP(_xlfn.CONCAT($B65,$C65),BNA_Variations_prix!$E$1:$AJ$200,MATCH(V$41,BNA_Variations_prix!$E$4:$CA$4,0),FALSE),"0%")),IF(ROUND(VLOOKUP(_xlfn.CONCAT($B65,$C65),BNA_Variations_prix!$E$1:$AJ$200,MATCH(V$41,BNA_Variations_prix!$E$4:$CA$4,0),FALSE),2)=0,_xlfn.CONCAT($B$4," ",TEXT(VLOOKUP(_xlfn.CONCAT($B65,$C65),BNA_Variations_prix!$E$1:$AJ$200,MATCH(V$41,BNA_Variations_prix!$E$4:$CA$4,0),FALSE),"0%")),IF(ROUND(VLOOKUP(_xlfn.CONCAT($B65,$C65),BNA_Variations_prix!$E$1:$AJ$200,MATCH(V$41,BNA_Variations_prix!$E$4:$CA$4,0),FALSE),2)&lt;0,_xlfn.CONCAT($B$5," ",TEXT(VLOOKUP(_xlfn.CONCAT($B65,$C65),BNA_Variations_prix!$E$1:$AJ$200,MATCH(V$41,BNA_Variations_prix!$E$4:$CA$4,0),FALSE),"0%")),VLOOKUP(_xlfn.CONCAT($B65,$C65),BNA_Variations_prix!$E$1:$AJ$200,MATCH(V$41,BNA_Variations_prix!$E$4:$CA$4,0),FALSE)))),VLOOKUP(_xlfn.CONCAT($B65,$C65),BNA_Variations_prix!$E$1:$AJ$200,MATCH(V$41,BNA_Variations_prix!$E$4:$CA$4,0),FALSE))</f>
        <v>-</v>
      </c>
      <c r="W65" s="17" t="str">
        <f ca="1">IF(ISNUMBER(VLOOKUP(_xlfn.CONCAT($B65,$C65),BNA_Variations_prix!$E$1:$AJ$200,MATCH(W$41,BNA_Variations_prix!$E$4:$CA$4,0),FALSE)),IF(ROUND(VLOOKUP(_xlfn.CONCAT($B65,$C65),BNA_Variations_prix!$E$1:$AJ$200,MATCH(W$41,BNA_Variations_prix!$E$4:$CA$4,0),FALSE),2)&gt;0,_xlfn.CONCAT($B$3," ",TEXT(VLOOKUP(_xlfn.CONCAT($B65,$C65),BNA_Variations_prix!$E$1:$AJ$200,MATCH(W$41,BNA_Variations_prix!$E$4:$CA$4,0),FALSE),"0%")),IF(ROUND(VLOOKUP(_xlfn.CONCAT($B65,$C65),BNA_Variations_prix!$E$1:$AJ$200,MATCH(W$41,BNA_Variations_prix!$E$4:$CA$4,0),FALSE),2)=0,_xlfn.CONCAT($B$4," ",TEXT(VLOOKUP(_xlfn.CONCAT($B65,$C65),BNA_Variations_prix!$E$1:$AJ$200,MATCH(W$41,BNA_Variations_prix!$E$4:$CA$4,0),FALSE),"0%")),IF(ROUND(VLOOKUP(_xlfn.CONCAT($B65,$C65),BNA_Variations_prix!$E$1:$AJ$200,MATCH(W$41,BNA_Variations_prix!$E$4:$CA$4,0),FALSE),2)&lt;0,_xlfn.CONCAT($B$5," ",TEXT(VLOOKUP(_xlfn.CONCAT($B65,$C65),BNA_Variations_prix!$E$1:$AJ$200,MATCH(W$41,BNA_Variations_prix!$E$4:$CA$4,0),FALSE),"0%")),VLOOKUP(_xlfn.CONCAT($B65,$C65),BNA_Variations_prix!$E$1:$AJ$200,MATCH(W$41,BNA_Variations_prix!$E$4:$CA$4,0),FALSE)))),VLOOKUP(_xlfn.CONCAT($B65,$C65),BNA_Variations_prix!$E$1:$AJ$200,MATCH(W$41,BNA_Variations_prix!$E$4:$CA$4,0),FALSE))</f>
        <v>-</v>
      </c>
      <c r="X65" s="17" t="str">
        <f ca="1">IF(ISNUMBER(VLOOKUP(_xlfn.CONCAT($B65,$C65),BNA_Variations_prix!$E$1:$AJ$200,MATCH(X$41,BNA_Variations_prix!$E$4:$CA$4,0),FALSE)),IF(ROUND(VLOOKUP(_xlfn.CONCAT($B65,$C65),BNA_Variations_prix!$E$1:$AJ$200,MATCH(X$41,BNA_Variations_prix!$E$4:$CA$4,0),FALSE),2)&gt;0,_xlfn.CONCAT($B$3," ",TEXT(VLOOKUP(_xlfn.CONCAT($B65,$C65),BNA_Variations_prix!$E$1:$AJ$200,MATCH(X$41,BNA_Variations_prix!$E$4:$CA$4,0),FALSE),"0%")),IF(ROUND(VLOOKUP(_xlfn.CONCAT($B65,$C65),BNA_Variations_prix!$E$1:$AJ$200,MATCH(X$41,BNA_Variations_prix!$E$4:$CA$4,0),FALSE),2)=0,_xlfn.CONCAT($B$4," ",TEXT(VLOOKUP(_xlfn.CONCAT($B65,$C65),BNA_Variations_prix!$E$1:$AJ$200,MATCH(X$41,BNA_Variations_prix!$E$4:$CA$4,0),FALSE),"0%")),IF(ROUND(VLOOKUP(_xlfn.CONCAT($B65,$C65),BNA_Variations_prix!$E$1:$AJ$200,MATCH(X$41,BNA_Variations_prix!$E$4:$CA$4,0),FALSE),2)&lt;0,_xlfn.CONCAT($B$5," ",TEXT(VLOOKUP(_xlfn.CONCAT($B65,$C65),BNA_Variations_prix!$E$1:$AJ$200,MATCH(X$41,BNA_Variations_prix!$E$4:$CA$4,0),FALSE),"0%")),VLOOKUP(_xlfn.CONCAT($B65,$C65),BNA_Variations_prix!$E$1:$AJ$200,MATCH(X$41,BNA_Variations_prix!$E$4:$CA$4,0),FALSE)))),VLOOKUP(_xlfn.CONCAT($B65,$C65),BNA_Variations_prix!$E$1:$AJ$200,MATCH(X$41,BNA_Variations_prix!$E$4:$CA$4,0),FALSE))</f>
        <v>-</v>
      </c>
      <c r="Y65" s="17" t="str">
        <f ca="1">IF(ISNUMBER(VLOOKUP(_xlfn.CONCAT($B65,$C65),BNA_Variations_prix!$E$1:$AJ$200,MATCH(Y$41,BNA_Variations_prix!$E$4:$CA$4,0),FALSE)),IF(ROUND(VLOOKUP(_xlfn.CONCAT($B65,$C65),BNA_Variations_prix!$E$1:$AJ$200,MATCH(Y$41,BNA_Variations_prix!$E$4:$CA$4,0),FALSE),2)&gt;0,_xlfn.CONCAT($B$3," ",TEXT(VLOOKUP(_xlfn.CONCAT($B65,$C65),BNA_Variations_prix!$E$1:$AJ$200,MATCH(Y$41,BNA_Variations_prix!$E$4:$CA$4,0),FALSE),"0%")),IF(ROUND(VLOOKUP(_xlfn.CONCAT($B65,$C65),BNA_Variations_prix!$E$1:$AJ$200,MATCH(Y$41,BNA_Variations_prix!$E$4:$CA$4,0),FALSE),2)=0,_xlfn.CONCAT($B$4," ",TEXT(VLOOKUP(_xlfn.CONCAT($B65,$C65),BNA_Variations_prix!$E$1:$AJ$200,MATCH(Y$41,BNA_Variations_prix!$E$4:$CA$4,0),FALSE),"0%")),IF(ROUND(VLOOKUP(_xlfn.CONCAT($B65,$C65),BNA_Variations_prix!$E$1:$AJ$200,MATCH(Y$41,BNA_Variations_prix!$E$4:$CA$4,0),FALSE),2)&lt;0,_xlfn.CONCAT($B$5," ",TEXT(VLOOKUP(_xlfn.CONCAT($B65,$C65),BNA_Variations_prix!$E$1:$AJ$200,MATCH(Y$41,BNA_Variations_prix!$E$4:$CA$4,0),FALSE),"0%")),VLOOKUP(_xlfn.CONCAT($B65,$C65),BNA_Variations_prix!$E$1:$AJ$200,MATCH(Y$41,BNA_Variations_prix!$E$4:$CA$4,0),FALSE)))),VLOOKUP(_xlfn.CONCAT($B65,$C65),BNA_Variations_prix!$E$1:$AJ$200,MATCH(Y$41,BNA_Variations_prix!$E$4:$CA$4,0),FALSE))</f>
        <v>-</v>
      </c>
      <c r="Z65" s="17" t="str">
        <f ca="1">IF(ISNUMBER(VLOOKUP(_xlfn.CONCAT($B65,$C65),BNA_Variations_prix!$E$1:$AJ$200,MATCH(Z$41,BNA_Variations_prix!$E$4:$CA$4,0),FALSE)),IF(ROUND(VLOOKUP(_xlfn.CONCAT($B65,$C65),BNA_Variations_prix!$E$1:$AJ$200,MATCH(Z$41,BNA_Variations_prix!$E$4:$CA$4,0),FALSE),2)&gt;0,_xlfn.CONCAT($B$3," ",TEXT(VLOOKUP(_xlfn.CONCAT($B65,$C65),BNA_Variations_prix!$E$1:$AJ$200,MATCH(Z$41,BNA_Variations_prix!$E$4:$CA$4,0),FALSE),"0%")),IF(ROUND(VLOOKUP(_xlfn.CONCAT($B65,$C65),BNA_Variations_prix!$E$1:$AJ$200,MATCH(Z$41,BNA_Variations_prix!$E$4:$CA$4,0),FALSE),2)=0,_xlfn.CONCAT($B$4," ",TEXT(VLOOKUP(_xlfn.CONCAT($B65,$C65),BNA_Variations_prix!$E$1:$AJ$200,MATCH(Z$41,BNA_Variations_prix!$E$4:$CA$4,0),FALSE),"0%")),IF(ROUND(VLOOKUP(_xlfn.CONCAT($B65,$C65),BNA_Variations_prix!$E$1:$AJ$200,MATCH(Z$41,BNA_Variations_prix!$E$4:$CA$4,0),FALSE),2)&lt;0,_xlfn.CONCAT($B$5," ",TEXT(VLOOKUP(_xlfn.CONCAT($B65,$C65),BNA_Variations_prix!$E$1:$AJ$200,MATCH(Z$41,BNA_Variations_prix!$E$4:$CA$4,0),FALSE),"0%")),VLOOKUP(_xlfn.CONCAT($B65,$C65),BNA_Variations_prix!$E$1:$AJ$200,MATCH(Z$41,BNA_Variations_prix!$E$4:$CA$4,0),FALSE)))),VLOOKUP(_xlfn.CONCAT($B65,$C65),BNA_Variations_prix!$E$1:$AJ$200,MATCH(Z$41,BNA_Variations_prix!$E$4:$CA$4,0),FALSE))</f>
        <v>-</v>
      </c>
      <c r="AA65" s="17" t="str">
        <f ca="1">IF(ISNUMBER(VLOOKUP(_xlfn.CONCAT($B65,$C65),BNA_Variations_prix!$E$1:$AJ$200,MATCH(AA$41,BNA_Variations_prix!$E$4:$CA$4,0),FALSE)),IF(ROUND(VLOOKUP(_xlfn.CONCAT($B65,$C65),BNA_Variations_prix!$E$1:$AJ$200,MATCH(AA$41,BNA_Variations_prix!$E$4:$CA$4,0),FALSE),2)&gt;0,_xlfn.CONCAT($B$3," ",TEXT(VLOOKUP(_xlfn.CONCAT($B65,$C65),BNA_Variations_prix!$E$1:$AJ$200,MATCH(AA$41,BNA_Variations_prix!$E$4:$CA$4,0),FALSE),"0%")),IF(ROUND(VLOOKUP(_xlfn.CONCAT($B65,$C65),BNA_Variations_prix!$E$1:$AJ$200,MATCH(AA$41,BNA_Variations_prix!$E$4:$CA$4,0),FALSE),2)=0,_xlfn.CONCAT($B$4," ",TEXT(VLOOKUP(_xlfn.CONCAT($B65,$C65),BNA_Variations_prix!$E$1:$AJ$200,MATCH(AA$41,BNA_Variations_prix!$E$4:$CA$4,0),FALSE),"0%")),IF(ROUND(VLOOKUP(_xlfn.CONCAT($B65,$C65),BNA_Variations_prix!$E$1:$AJ$200,MATCH(AA$41,BNA_Variations_prix!$E$4:$CA$4,0),FALSE),2)&lt;0,_xlfn.CONCAT($B$5," ",TEXT(VLOOKUP(_xlfn.CONCAT($B65,$C65),BNA_Variations_prix!$E$1:$AJ$200,MATCH(AA$41,BNA_Variations_prix!$E$4:$CA$4,0),FALSE),"0%")),VLOOKUP(_xlfn.CONCAT($B65,$C65),BNA_Variations_prix!$E$1:$AJ$200,MATCH(AA$41,BNA_Variations_prix!$E$4:$CA$4,0),FALSE)))),VLOOKUP(_xlfn.CONCAT($B65,$C65),BNA_Variations_prix!$E$1:$AJ$200,MATCH(AA$41,BNA_Variations_prix!$E$4:$CA$4,0),FALSE))</f>
        <v>-</v>
      </c>
      <c r="AB65" s="17" t="str">
        <f ca="1">IF(ISNUMBER(VLOOKUP(_xlfn.CONCAT($B65,$C65),BNA_Variations_prix!$E$1:$AJ$200,MATCH(AB$41,BNA_Variations_prix!$E$4:$CA$4,0),FALSE)),IF(ROUND(VLOOKUP(_xlfn.CONCAT($B65,$C65),BNA_Variations_prix!$E$1:$AJ$200,MATCH(AB$41,BNA_Variations_prix!$E$4:$CA$4,0),FALSE),2)&gt;0,_xlfn.CONCAT($B$3," ",TEXT(VLOOKUP(_xlfn.CONCAT($B65,$C65),BNA_Variations_prix!$E$1:$AJ$200,MATCH(AB$41,BNA_Variations_prix!$E$4:$CA$4,0),FALSE),"0%")),IF(ROUND(VLOOKUP(_xlfn.CONCAT($B65,$C65),BNA_Variations_prix!$E$1:$AJ$200,MATCH(AB$41,BNA_Variations_prix!$E$4:$CA$4,0),FALSE),2)=0,_xlfn.CONCAT($B$4," ",TEXT(VLOOKUP(_xlfn.CONCAT($B65,$C65),BNA_Variations_prix!$E$1:$AJ$200,MATCH(AB$41,BNA_Variations_prix!$E$4:$CA$4,0),FALSE),"0%")),IF(ROUND(VLOOKUP(_xlfn.CONCAT($B65,$C65),BNA_Variations_prix!$E$1:$AJ$200,MATCH(AB$41,BNA_Variations_prix!$E$4:$CA$4,0),FALSE),2)&lt;0,_xlfn.CONCAT($B$5," ",TEXT(VLOOKUP(_xlfn.CONCAT($B65,$C65),BNA_Variations_prix!$E$1:$AJ$200,MATCH(AB$41,BNA_Variations_prix!$E$4:$CA$4,0),FALSE),"0%")),VLOOKUP(_xlfn.CONCAT($B65,$C65),BNA_Variations_prix!$E$1:$AJ$200,MATCH(AB$41,BNA_Variations_prix!$E$4:$CA$4,0),FALSE)))),VLOOKUP(_xlfn.CONCAT($B65,$C65),BNA_Variations_prix!$E$1:$AJ$200,MATCH(AB$41,BNA_Variations_prix!$E$4:$CA$4,0),FALSE))</f>
        <v>-</v>
      </c>
      <c r="AC65" s="17" t="str">
        <f ca="1">IF(ISNUMBER(VLOOKUP(_xlfn.CONCAT($B65,$C65),BNA_Variations_prix!$E$1:$AJ$200,MATCH(AC$41,BNA_Variations_prix!$E$4:$CA$4,0),FALSE)),IF(ROUND(VLOOKUP(_xlfn.CONCAT($B65,$C65),BNA_Variations_prix!$E$1:$AJ$200,MATCH(AC$41,BNA_Variations_prix!$E$4:$CA$4,0),FALSE),2)&gt;0,_xlfn.CONCAT($B$3," ",TEXT(VLOOKUP(_xlfn.CONCAT($B65,$C65),BNA_Variations_prix!$E$1:$AJ$200,MATCH(AC$41,BNA_Variations_prix!$E$4:$CA$4,0),FALSE),"0%")),IF(ROUND(VLOOKUP(_xlfn.CONCAT($B65,$C65),BNA_Variations_prix!$E$1:$AJ$200,MATCH(AC$41,BNA_Variations_prix!$E$4:$CA$4,0),FALSE),2)=0,_xlfn.CONCAT($B$4," ",TEXT(VLOOKUP(_xlfn.CONCAT($B65,$C65),BNA_Variations_prix!$E$1:$AJ$200,MATCH(AC$41,BNA_Variations_prix!$E$4:$CA$4,0),FALSE),"0%")),IF(ROUND(VLOOKUP(_xlfn.CONCAT($B65,$C65),BNA_Variations_prix!$E$1:$AJ$200,MATCH(AC$41,BNA_Variations_prix!$E$4:$CA$4,0),FALSE),2)&lt;0,_xlfn.CONCAT($B$5," ",TEXT(VLOOKUP(_xlfn.CONCAT($B65,$C65),BNA_Variations_prix!$E$1:$AJ$200,MATCH(AC$41,BNA_Variations_prix!$E$4:$CA$4,0),FALSE),"0%")),VLOOKUP(_xlfn.CONCAT($B65,$C65),BNA_Variations_prix!$E$1:$AJ$200,MATCH(AC$41,BNA_Variations_prix!$E$4:$CA$4,0),FALSE)))),VLOOKUP(_xlfn.CONCAT($B65,$C65),BNA_Variations_prix!$E$1:$AJ$200,MATCH(AC$41,BNA_Variations_prix!$E$4:$CA$4,0),FALSE))</f>
        <v>-</v>
      </c>
      <c r="AD65" s="17" t="str">
        <f ca="1">IF(ISNUMBER(VLOOKUP(_xlfn.CONCAT($B65,$C65),BNA_Variations_prix!$E$1:$AJ$200,MATCH(AD$41,BNA_Variations_prix!$E$4:$CA$4,0),FALSE)),IF(ROUND(VLOOKUP(_xlfn.CONCAT($B65,$C65),BNA_Variations_prix!$E$1:$AJ$200,MATCH(AD$41,BNA_Variations_prix!$E$4:$CA$4,0),FALSE),2)&gt;0,_xlfn.CONCAT($B$3," ",TEXT(VLOOKUP(_xlfn.CONCAT($B65,$C65),BNA_Variations_prix!$E$1:$AJ$200,MATCH(AD$41,BNA_Variations_prix!$E$4:$CA$4,0),FALSE),"0%")),IF(ROUND(VLOOKUP(_xlfn.CONCAT($B65,$C65),BNA_Variations_prix!$E$1:$AJ$200,MATCH(AD$41,BNA_Variations_prix!$E$4:$CA$4,0),FALSE),2)=0,_xlfn.CONCAT($B$4," ",TEXT(VLOOKUP(_xlfn.CONCAT($B65,$C65),BNA_Variations_prix!$E$1:$AJ$200,MATCH(AD$41,BNA_Variations_prix!$E$4:$CA$4,0),FALSE),"0%")),IF(ROUND(VLOOKUP(_xlfn.CONCAT($B65,$C65),BNA_Variations_prix!$E$1:$AJ$200,MATCH(AD$41,BNA_Variations_prix!$E$4:$CA$4,0),FALSE),2)&lt;0,_xlfn.CONCAT($B$5," ",TEXT(VLOOKUP(_xlfn.CONCAT($B65,$C65),BNA_Variations_prix!$E$1:$AJ$200,MATCH(AD$41,BNA_Variations_prix!$E$4:$CA$4,0),FALSE),"0%")),VLOOKUP(_xlfn.CONCAT($B65,$C65),BNA_Variations_prix!$E$1:$AJ$200,MATCH(AD$41,BNA_Variations_prix!$E$4:$CA$4,0),FALSE)))),VLOOKUP(_xlfn.CONCAT($B65,$C65),BNA_Variations_prix!$E$1:$AJ$200,MATCH(AD$41,BNA_Variations_prix!$E$4:$CA$4,0),FALSE))</f>
        <v>-</v>
      </c>
      <c r="AE65" s="17" t="str">
        <f ca="1">IF(ISNUMBER(VLOOKUP(_xlfn.CONCAT($B65,$C65),BNA_Variations_prix!$E$1:$AJ$200,MATCH(AE$41,BNA_Variations_prix!$E$4:$CA$4,0),FALSE)),IF(ROUND(VLOOKUP(_xlfn.CONCAT($B65,$C65),BNA_Variations_prix!$E$1:$AJ$200,MATCH(AE$41,BNA_Variations_prix!$E$4:$CA$4,0),FALSE),2)&gt;0,_xlfn.CONCAT($B$3," ",TEXT(VLOOKUP(_xlfn.CONCAT($B65,$C65),BNA_Variations_prix!$E$1:$AJ$200,MATCH(AE$41,BNA_Variations_prix!$E$4:$CA$4,0),FALSE),"0%")),IF(ROUND(VLOOKUP(_xlfn.CONCAT($B65,$C65),BNA_Variations_prix!$E$1:$AJ$200,MATCH(AE$41,BNA_Variations_prix!$E$4:$CA$4,0),FALSE),2)=0,_xlfn.CONCAT($B$4," ",TEXT(VLOOKUP(_xlfn.CONCAT($B65,$C65),BNA_Variations_prix!$E$1:$AJ$200,MATCH(AE$41,BNA_Variations_prix!$E$4:$CA$4,0),FALSE),"0%")),IF(ROUND(VLOOKUP(_xlfn.CONCAT($B65,$C65),BNA_Variations_prix!$E$1:$AJ$200,MATCH(AE$41,BNA_Variations_prix!$E$4:$CA$4,0),FALSE),2)&lt;0,_xlfn.CONCAT($B$5," ",TEXT(VLOOKUP(_xlfn.CONCAT($B65,$C65),BNA_Variations_prix!$E$1:$AJ$200,MATCH(AE$41,BNA_Variations_prix!$E$4:$CA$4,0),FALSE),"0%")),VLOOKUP(_xlfn.CONCAT($B65,$C65),BNA_Variations_prix!$E$1:$AJ$200,MATCH(AE$41,BNA_Variations_prix!$E$4:$CA$4,0),FALSE)))),VLOOKUP(_xlfn.CONCAT($B65,$C65),BNA_Variations_prix!$E$1:$AJ$200,MATCH(AE$41,BNA_Variations_prix!$E$4:$CA$4,0),FALSE))</f>
        <v>-</v>
      </c>
      <c r="AF65" s="17" t="str">
        <f ca="1">IF(ISNUMBER(VLOOKUP(_xlfn.CONCAT($B65,$C65),BNA_Variations_prix!$E$1:$AJ$200,MATCH(AF$41,BNA_Variations_prix!$E$4:$CA$4,0),FALSE)),IF(ROUND(VLOOKUP(_xlfn.CONCAT($B65,$C65),BNA_Variations_prix!$E$1:$AJ$200,MATCH(AF$41,BNA_Variations_prix!$E$4:$CA$4,0),FALSE),2)&gt;0,_xlfn.CONCAT($B$3," ",TEXT(VLOOKUP(_xlfn.CONCAT($B65,$C65),BNA_Variations_prix!$E$1:$AJ$200,MATCH(AF$41,BNA_Variations_prix!$E$4:$CA$4,0),FALSE),"0%")),IF(ROUND(VLOOKUP(_xlfn.CONCAT($B65,$C65),BNA_Variations_prix!$E$1:$AJ$200,MATCH(AF$41,BNA_Variations_prix!$E$4:$CA$4,0),FALSE),2)=0,_xlfn.CONCAT($B$4," ",TEXT(VLOOKUP(_xlfn.CONCAT($B65,$C65),BNA_Variations_prix!$E$1:$AJ$200,MATCH(AF$41,BNA_Variations_prix!$E$4:$CA$4,0),FALSE),"0%")),IF(ROUND(VLOOKUP(_xlfn.CONCAT($B65,$C65),BNA_Variations_prix!$E$1:$AJ$200,MATCH(AF$41,BNA_Variations_prix!$E$4:$CA$4,0),FALSE),2)&lt;0,_xlfn.CONCAT($B$5," ",TEXT(VLOOKUP(_xlfn.CONCAT($B65,$C65),BNA_Variations_prix!$E$1:$AJ$200,MATCH(AF$41,BNA_Variations_prix!$E$4:$CA$4,0),FALSE),"0%")),VLOOKUP(_xlfn.CONCAT($B65,$C65),BNA_Variations_prix!$E$1:$AJ$200,MATCH(AF$41,BNA_Variations_prix!$E$4:$CA$4,0),FALSE)))),VLOOKUP(_xlfn.CONCAT($B65,$C65),BNA_Variations_prix!$E$1:$AJ$200,MATCH(AF$41,BNA_Variations_prix!$E$4:$CA$4,0),FALSE))</f>
        <v>-</v>
      </c>
      <c r="AG65" s="17" t="str">
        <f ca="1">IF(ISNUMBER(VLOOKUP(_xlfn.CONCAT($B65,$C65),BNA_Variations_prix!$E$1:$AJ$200,MATCH(AG$41,BNA_Variations_prix!$E$4:$CA$4,0),FALSE)),IF(ROUND(VLOOKUP(_xlfn.CONCAT($B65,$C65),BNA_Variations_prix!$E$1:$AJ$200,MATCH(AG$41,BNA_Variations_prix!$E$4:$CA$4,0),FALSE),2)&gt;0,_xlfn.CONCAT($B$3," ",TEXT(VLOOKUP(_xlfn.CONCAT($B65,$C65),BNA_Variations_prix!$E$1:$AJ$200,MATCH(AG$41,BNA_Variations_prix!$E$4:$CA$4,0),FALSE),"0%")),IF(ROUND(VLOOKUP(_xlfn.CONCAT($B65,$C65),BNA_Variations_prix!$E$1:$AJ$200,MATCH(AG$41,BNA_Variations_prix!$E$4:$CA$4,0),FALSE),2)=0,_xlfn.CONCAT($B$4," ",TEXT(VLOOKUP(_xlfn.CONCAT($B65,$C65),BNA_Variations_prix!$E$1:$AJ$200,MATCH(AG$41,BNA_Variations_prix!$E$4:$CA$4,0),FALSE),"0%")),IF(ROUND(VLOOKUP(_xlfn.CONCAT($B65,$C65),BNA_Variations_prix!$E$1:$AJ$200,MATCH(AG$41,BNA_Variations_prix!$E$4:$CA$4,0),FALSE),2)&lt;0,_xlfn.CONCAT($B$5," ",TEXT(VLOOKUP(_xlfn.CONCAT($B65,$C65),BNA_Variations_prix!$E$1:$AJ$200,MATCH(AG$41,BNA_Variations_prix!$E$4:$CA$4,0),FALSE),"0%")),VLOOKUP(_xlfn.CONCAT($B65,$C65),BNA_Variations_prix!$E$1:$AJ$200,MATCH(AG$41,BNA_Variations_prix!$E$4:$CA$4,0),FALSE)))),VLOOKUP(_xlfn.CONCAT($B65,$C65),BNA_Variations_prix!$E$1:$AJ$200,MATCH(AG$41,BNA_Variations_prix!$E$4:$CA$4,0),FALSE))</f>
        <v>-</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F14-13B8-4919-B277-685135B13C3E}">
  <sheetPr>
    <tabColor theme="5"/>
  </sheetPr>
  <dimension ref="A1:AD38"/>
  <sheetViews>
    <sheetView view="pageBreakPreview" zoomScale="85" zoomScaleNormal="70" zoomScaleSheetLayoutView="85" workbookViewId="0">
      <selection activeCell="I15" sqref="I15"/>
    </sheetView>
  </sheetViews>
  <sheetFormatPr baseColWidth="10" defaultColWidth="11.453125" defaultRowHeight="14.5" x14ac:dyDescent="0.35"/>
  <cols>
    <col min="7" max="7" width="16.26953125" style="93" bestFit="1" customWidth="1"/>
    <col min="8" max="8" width="11" style="87" customWidth="1"/>
    <col min="9" max="10" width="8.1796875" style="87" customWidth="1"/>
    <col min="11" max="11" width="16.26953125" style="93" bestFit="1" customWidth="1"/>
    <col min="12" max="12" width="11" style="87" customWidth="1"/>
    <col min="13" max="14" width="8.1796875" style="87" customWidth="1"/>
    <col min="15" max="15" width="16.26953125" style="93" bestFit="1" customWidth="1"/>
    <col min="16" max="16" width="11" style="87" customWidth="1"/>
    <col min="17" max="18" width="8.1796875" style="87" customWidth="1"/>
    <col min="19" max="19" width="16.26953125" style="93" bestFit="1" customWidth="1"/>
    <col min="20" max="20" width="11" style="87" customWidth="1"/>
    <col min="21" max="30" width="8.1796875" style="87" customWidth="1"/>
  </cols>
  <sheetData>
    <row r="1" spans="1:30" x14ac:dyDescent="0.35">
      <c r="A1" s="9" t="s">
        <v>111</v>
      </c>
      <c r="B1" s="5" t="s">
        <v>3310</v>
      </c>
      <c r="F1" s="5"/>
      <c r="G1" s="92"/>
      <c r="H1" s="5" t="s">
        <v>77</v>
      </c>
      <c r="I1" s="5"/>
      <c r="J1"/>
      <c r="K1" s="92"/>
      <c r="L1" s="5" t="s">
        <v>77</v>
      </c>
      <c r="M1"/>
      <c r="N1"/>
      <c r="P1"/>
      <c r="Q1"/>
      <c r="R1"/>
      <c r="T1" s="5" t="s">
        <v>77</v>
      </c>
      <c r="U1"/>
      <c r="V1"/>
      <c r="W1"/>
      <c r="X1"/>
      <c r="Y1"/>
      <c r="Z1"/>
      <c r="AA1"/>
      <c r="AB1"/>
      <c r="AC1"/>
      <c r="AD1"/>
    </row>
    <row r="2" spans="1:30" x14ac:dyDescent="0.35">
      <c r="A2" s="5" t="s">
        <v>3311</v>
      </c>
      <c r="B2" s="5" t="s">
        <v>3312</v>
      </c>
      <c r="F2" s="5"/>
      <c r="G2" s="92"/>
      <c r="H2" s="5">
        <v>3</v>
      </c>
      <c r="I2" s="5"/>
      <c r="J2"/>
      <c r="K2" s="92"/>
      <c r="L2" s="5">
        <v>3</v>
      </c>
      <c r="M2"/>
      <c r="N2"/>
      <c r="P2"/>
      <c r="Q2"/>
      <c r="R2"/>
      <c r="T2" s="5">
        <v>3</v>
      </c>
      <c r="U2"/>
      <c r="V2"/>
      <c r="W2"/>
      <c r="X2"/>
      <c r="Y2"/>
      <c r="Z2"/>
      <c r="AA2"/>
      <c r="AB2"/>
      <c r="AC2"/>
      <c r="AD2"/>
    </row>
    <row r="3" spans="1:30" x14ac:dyDescent="0.35">
      <c r="A3" s="5" t="s">
        <v>3313</v>
      </c>
      <c r="B3" s="5" t="s">
        <v>2200</v>
      </c>
      <c r="C3" s="5" t="s">
        <v>2198</v>
      </c>
      <c r="D3" s="5" t="s">
        <v>2446</v>
      </c>
      <c r="F3" s="5"/>
      <c r="G3" s="92"/>
      <c r="H3" s="5"/>
      <c r="I3" s="5"/>
      <c r="J3"/>
      <c r="K3" s="92"/>
      <c r="L3" s="5"/>
      <c r="M3"/>
      <c r="N3"/>
      <c r="P3"/>
      <c r="Q3"/>
      <c r="R3"/>
      <c r="T3"/>
      <c r="U3"/>
      <c r="V3"/>
      <c r="W3"/>
      <c r="X3"/>
      <c r="Y3"/>
      <c r="Z3"/>
      <c r="AA3"/>
      <c r="AB3"/>
      <c r="AC3"/>
      <c r="AD3"/>
    </row>
    <row r="4" spans="1:30" x14ac:dyDescent="0.35">
      <c r="B4" s="5" t="s">
        <v>3314</v>
      </c>
      <c r="C4" s="5" t="s">
        <v>3315</v>
      </c>
      <c r="D4" s="5" t="s">
        <v>3316</v>
      </c>
      <c r="E4" s="5"/>
      <c r="F4" s="5"/>
      <c r="G4" s="92"/>
      <c r="H4" s="5"/>
      <c r="I4" s="5"/>
      <c r="J4"/>
      <c r="K4" s="92"/>
      <c r="L4" s="5"/>
      <c r="M4"/>
      <c r="N4"/>
      <c r="P4"/>
      <c r="Q4"/>
      <c r="R4"/>
      <c r="T4"/>
      <c r="U4"/>
      <c r="V4"/>
      <c r="W4"/>
      <c r="X4"/>
      <c r="Y4"/>
      <c r="Z4"/>
      <c r="AA4"/>
      <c r="AB4"/>
      <c r="AC4"/>
      <c r="AD4"/>
    </row>
    <row r="5" spans="1:30" x14ac:dyDescent="0.35">
      <c r="A5" s="5"/>
      <c r="B5" s="5"/>
      <c r="C5" s="5"/>
      <c r="D5" s="5"/>
      <c r="E5" s="5"/>
      <c r="F5" s="5"/>
      <c r="H5" s="5"/>
      <c r="I5" s="5"/>
      <c r="J5"/>
      <c r="L5" s="5"/>
      <c r="M5"/>
      <c r="N5"/>
      <c r="P5"/>
      <c r="Q5"/>
      <c r="R5"/>
      <c r="T5"/>
      <c r="U5"/>
      <c r="V5"/>
      <c r="W5"/>
      <c r="X5"/>
      <c r="Y5"/>
      <c r="Z5"/>
      <c r="AA5"/>
      <c r="AB5"/>
      <c r="AC5"/>
      <c r="AD5"/>
    </row>
    <row r="6" spans="1:30" s="95" customFormat="1" ht="130.5" x14ac:dyDescent="0.35">
      <c r="A6" s="94"/>
      <c r="B6" s="94"/>
      <c r="C6" s="94"/>
      <c r="D6" s="94"/>
      <c r="E6" s="94"/>
      <c r="F6" s="94"/>
      <c r="G6" s="96" t="s">
        <v>3317</v>
      </c>
      <c r="H6" s="97"/>
      <c r="I6" s="94"/>
      <c r="K6" s="96" t="s">
        <v>3318</v>
      </c>
      <c r="L6" s="97"/>
      <c r="O6" s="96" t="s">
        <v>3319</v>
      </c>
      <c r="P6" s="97"/>
      <c r="S6" s="96" t="s">
        <v>3320</v>
      </c>
      <c r="T6" s="97"/>
    </row>
    <row r="7" spans="1:30" s="87" customFormat="1" x14ac:dyDescent="0.35">
      <c r="A7" s="7"/>
      <c r="B7" s="7" t="s">
        <v>3321</v>
      </c>
      <c r="C7" s="7" t="s">
        <v>3322</v>
      </c>
      <c r="D7" s="7" t="s">
        <v>3313</v>
      </c>
      <c r="G7" s="41" t="s">
        <v>3202</v>
      </c>
      <c r="H7" s="88" t="s">
        <v>76</v>
      </c>
      <c r="I7" s="18"/>
      <c r="K7" s="41" t="s">
        <v>3202</v>
      </c>
      <c r="L7" s="88" t="s">
        <v>76</v>
      </c>
      <c r="O7" s="41" t="s">
        <v>3202</v>
      </c>
      <c r="P7" s="88" t="s">
        <v>76</v>
      </c>
      <c r="S7" s="41" t="s">
        <v>3202</v>
      </c>
      <c r="T7" s="88" t="s">
        <v>76</v>
      </c>
    </row>
    <row r="8" spans="1:30" x14ac:dyDescent="0.35">
      <c r="A8" s="87" t="s">
        <v>757</v>
      </c>
      <c r="B8" s="87" t="s">
        <v>3323</v>
      </c>
      <c r="C8" s="87" t="s">
        <v>3324</v>
      </c>
      <c r="D8" s="87" t="s">
        <v>3325</v>
      </c>
      <c r="F8" s="7"/>
      <c r="G8" s="89" t="s">
        <v>3326</v>
      </c>
      <c r="H8" s="42" cm="1">
        <f t="array" aca="1" ref="H8" ca="1">IFERROR(MEDIAN(IF(INDIRECT($A$1&amp;$B$1)=H$1,IF(INDIRECT($A$1&amp;$B8)&gt;0,IF(COUNTIFS(INDIRECT($A$1&amp;$B$1),H$1,INDIRECT($A$1&amp;$B8),"&gt;0")&gt;=H$2,INDIRECT($A$1&amp;$B8))))),"-")</f>
        <v>27.5</v>
      </c>
      <c r="I8" s="7"/>
      <c r="K8" s="89" t="s">
        <v>3326</v>
      </c>
      <c r="L8" s="42" cm="1">
        <f t="array" aca="1" ref="L8" ca="1">IFERROR(MEDIAN(IF(INDIRECT($A$1&amp;$B$1)=L$1,IF(INDIRECT($A$1&amp;$C8)&gt;0,IF(COUNTIFS(INDIRECT($A$1&amp;$B$1),L$1,INDIRECT($A$1&amp;$C8),"&gt;0")&gt;=L$2,INDIRECT($A$1&amp;$C8))))),"-")</f>
        <v>2</v>
      </c>
      <c r="O8" s="89" t="s">
        <v>3326</v>
      </c>
      <c r="P8" s="42" t="str">
        <f ca="1">IFERROR(IF($H8-$L8&lt;0,"X",IF($H8-$L8=0,"O","-")),"NA")</f>
        <v>-</v>
      </c>
      <c r="S8" s="89" t="s">
        <v>3326</v>
      </c>
      <c r="T8" s="42" t="str">
        <f t="shared" ref="T8:T34" ca="1" si="0">IF(COUNTIFS(INDIRECT($A$2&amp;$B$2),T$1,INDIRECT($A$2&amp;$D8),"*"&amp;$A$3&amp;"*")=0,"-",IF(COUNTIFS(INDIRECT($A$2&amp;$B$2),T$1,INDIRECT($A$2&amp;$D8),$B$3)&gt;=1%*COUNTIFS(INDIRECT($A$2&amp;$B$2),T$1,INDIRECT($A$2&amp;$D8),"*"&amp;$A$3&amp;"*"),$B$4,IF(COUNTIFS(INDIRECT($A$2&amp;$B$2),T$1,INDIRECT($A$2&amp;$D8),$C$3)&gt;=1%*COUNTIFS(INDIRECT($A$2&amp;$B$2),T$1,INDIRECT($A$2&amp;$D8),"*"&amp;$A$3&amp;"*"),$C$4,IF(COUNTIFS(INDIRECT($A$2&amp;$B$2),T$1,INDIRECT($A$2&amp;$D8),$D$3)&gt;=100%*COUNTIFS(INDIRECT($A$2&amp;$B$2),T$1,INDIRECT($A$2&amp;$D8),"*"&amp;$A$3&amp;"*"),$D$4,"F"))))</f>
        <v>Dispo</v>
      </c>
      <c r="V8"/>
      <c r="W8"/>
      <c r="X8"/>
      <c r="Y8"/>
      <c r="Z8"/>
      <c r="AA8"/>
      <c r="AB8"/>
      <c r="AC8"/>
      <c r="AD8"/>
    </row>
    <row r="9" spans="1:30" x14ac:dyDescent="0.35">
      <c r="A9" s="87" t="s">
        <v>759</v>
      </c>
      <c r="B9" s="87" t="s">
        <v>3327</v>
      </c>
      <c r="C9" s="87" t="s">
        <v>3328</v>
      </c>
      <c r="D9" s="87" t="s">
        <v>3329</v>
      </c>
      <c r="F9" s="7"/>
      <c r="G9" s="90" t="s">
        <v>3330</v>
      </c>
      <c r="H9" s="42" cm="1">
        <f t="array" aca="1" ref="H9" ca="1">IFERROR(MEDIAN(IF(INDIRECT($A$1&amp;$B$1)=H$1,IF(INDIRECT($A$1&amp;$B9)&gt;0,IF(COUNTIFS(INDIRECT($A$1&amp;$B$1),H$1,INDIRECT($A$1&amp;$B9),"&gt;0")&gt;=H$2,INDIRECT($A$1&amp;$B9))))),"-")</f>
        <v>25</v>
      </c>
      <c r="I9" s="7"/>
      <c r="K9" s="90" t="s">
        <v>3330</v>
      </c>
      <c r="L9" s="42" cm="1">
        <f t="array" aca="1" ref="L9" ca="1">IFERROR(MEDIAN(IF(INDIRECT($A$1&amp;$B$1)=L$1,IF(INDIRECT($A$1&amp;$C9)&gt;0,IF(COUNTIFS(INDIRECT($A$1&amp;$B$1),L$1,INDIRECT($A$1&amp;$C9),"&gt;0")&gt;=L$2,INDIRECT($A$1&amp;$C9))))),"-")</f>
        <v>2.5</v>
      </c>
      <c r="O9" s="90" t="s">
        <v>3330</v>
      </c>
      <c r="P9" s="42" t="str">
        <f t="shared" ref="P9:P34" ca="1" si="1">IFERROR(IF($H9-$L9&lt;0,"X",IF($H9-$L9=0,"O","-")),"NA")</f>
        <v>-</v>
      </c>
      <c r="S9" s="90" t="s">
        <v>3330</v>
      </c>
      <c r="T9" s="42" t="str">
        <f t="shared" ca="1" si="0"/>
        <v>Dispo</v>
      </c>
      <c r="V9"/>
      <c r="W9"/>
      <c r="X9"/>
      <c r="Y9"/>
      <c r="Z9"/>
      <c r="AA9"/>
      <c r="AB9"/>
      <c r="AC9"/>
      <c r="AD9"/>
    </row>
    <row r="10" spans="1:30" x14ac:dyDescent="0.35">
      <c r="A10" s="87" t="s">
        <v>761</v>
      </c>
      <c r="B10" s="87" t="s">
        <v>3331</v>
      </c>
      <c r="C10" s="87" t="s">
        <v>3332</v>
      </c>
      <c r="D10" s="87" t="s">
        <v>3333</v>
      </c>
      <c r="F10" s="7"/>
      <c r="G10" s="90" t="s">
        <v>3334</v>
      </c>
      <c r="H10" s="42" cm="1">
        <f t="array" aca="1" ref="H10" ca="1">IFERROR(MEDIAN(IF(INDIRECT($A$1&amp;$B$1)=H$1,IF(INDIRECT($A$1&amp;$B10)&gt;0,IF(COUNTIFS(INDIRECT($A$1&amp;$B$1),H$1,INDIRECT($A$1&amp;$B10),"&gt;0")&gt;=H$2,INDIRECT($A$1&amp;$B10))))),"-")</f>
        <v>29</v>
      </c>
      <c r="I10" s="7"/>
      <c r="K10" s="90" t="s">
        <v>3334</v>
      </c>
      <c r="L10" s="42" cm="1">
        <f t="array" aca="1" ref="L10" ca="1">IFERROR(MEDIAN(IF(INDIRECT($A$1&amp;$B$1)=L$1,IF(INDIRECT($A$1&amp;$C10)&gt;0,IF(COUNTIFS(INDIRECT($A$1&amp;$B$1),L$1,INDIRECT($A$1&amp;$C10),"&gt;0")&gt;=L$2,INDIRECT($A$1&amp;$C10))))),"-")</f>
        <v>2</v>
      </c>
      <c r="O10" s="90" t="s">
        <v>3334</v>
      </c>
      <c r="P10" s="42" t="str">
        <f t="shared" ca="1" si="1"/>
        <v>-</v>
      </c>
      <c r="S10" s="90" t="s">
        <v>3334</v>
      </c>
      <c r="T10" s="42" t="str">
        <f t="shared" ca="1" si="0"/>
        <v>Dispo</v>
      </c>
      <c r="V10"/>
      <c r="W10"/>
      <c r="X10"/>
      <c r="Y10"/>
      <c r="Z10"/>
      <c r="AA10"/>
      <c r="AB10"/>
      <c r="AC10"/>
      <c r="AD10"/>
    </row>
    <row r="11" spans="1:30" x14ac:dyDescent="0.35">
      <c r="A11" s="87" t="s">
        <v>764</v>
      </c>
      <c r="B11" s="87" t="s">
        <v>3335</v>
      </c>
      <c r="C11" s="87" t="s">
        <v>3336</v>
      </c>
      <c r="D11" s="87" t="s">
        <v>3337</v>
      </c>
      <c r="F11" s="7"/>
      <c r="G11" s="90" t="s">
        <v>3338</v>
      </c>
      <c r="H11" s="42" cm="1">
        <f t="array" aca="1" ref="H11" ca="1">IFERROR(MEDIAN(IF(INDIRECT($A$1&amp;$B$1)=H$1,IF(INDIRECT($A$1&amp;$B11)&gt;0,IF(COUNTIFS(INDIRECT($A$1&amp;$B$1),H$1,INDIRECT($A$1&amp;$B11),"&gt;0")&gt;=H$2,INDIRECT($A$1&amp;$B11))))),"-")</f>
        <v>30</v>
      </c>
      <c r="I11" s="7"/>
      <c r="K11" s="90" t="s">
        <v>3338</v>
      </c>
      <c r="L11" s="42" cm="1">
        <f t="array" aca="1" ref="L11" ca="1">IFERROR(MEDIAN(IF(INDIRECT($A$1&amp;$B$1)=L$1,IF(INDIRECT($A$1&amp;$C11)&gt;0,IF(COUNTIFS(INDIRECT($A$1&amp;$B$1),L$1,INDIRECT($A$1&amp;$C11),"&gt;0")&gt;=L$2,INDIRECT($A$1&amp;$C11))))),"-")</f>
        <v>2.5</v>
      </c>
      <c r="O11" s="90" t="s">
        <v>3338</v>
      </c>
      <c r="P11" s="42" t="str">
        <f t="shared" ca="1" si="1"/>
        <v>-</v>
      </c>
      <c r="S11" s="90" t="s">
        <v>3338</v>
      </c>
      <c r="T11" s="42" t="str">
        <f t="shared" ca="1" si="0"/>
        <v>Dispo</v>
      </c>
      <c r="V11"/>
      <c r="W11"/>
      <c r="X11"/>
      <c r="Y11"/>
      <c r="Z11"/>
      <c r="AA11"/>
      <c r="AB11"/>
      <c r="AC11"/>
      <c r="AD11"/>
    </row>
    <row r="12" spans="1:30" x14ac:dyDescent="0.35">
      <c r="A12" s="87" t="s">
        <v>767</v>
      </c>
      <c r="B12" s="87" t="s">
        <v>3339</v>
      </c>
      <c r="C12" s="87" t="s">
        <v>3340</v>
      </c>
      <c r="D12" s="87" t="s">
        <v>3341</v>
      </c>
      <c r="F12" s="7"/>
      <c r="G12" s="90" t="s">
        <v>3342</v>
      </c>
      <c r="H12" s="42" cm="1">
        <f t="array" aca="1" ref="H12" ca="1">IFERROR(MEDIAN(IF(INDIRECT($A$1&amp;$B$1)=H$1,IF(INDIRECT($A$1&amp;$B12)&gt;0,IF(COUNTIFS(INDIRECT($A$1&amp;$B$1),H$1,INDIRECT($A$1&amp;$B12),"&gt;0")&gt;=H$2,INDIRECT($A$1&amp;$B12))))),"-")</f>
        <v>22.5</v>
      </c>
      <c r="I12" s="7"/>
      <c r="K12" s="90" t="s">
        <v>3342</v>
      </c>
      <c r="L12" s="42" cm="1">
        <f t="array" aca="1" ref="L12" ca="1">IFERROR(MEDIAN(IF(INDIRECT($A$1&amp;$B$1)=L$1,IF(INDIRECT($A$1&amp;$C12)&gt;0,IF(COUNTIFS(INDIRECT($A$1&amp;$B$1),L$1,INDIRECT($A$1&amp;$C12),"&gt;0")&gt;=L$2,INDIRECT($A$1&amp;$C12))))),"-")</f>
        <v>2.5</v>
      </c>
      <c r="O12" s="90" t="s">
        <v>3342</v>
      </c>
      <c r="P12" s="42" t="str">
        <f t="shared" ca="1" si="1"/>
        <v>-</v>
      </c>
      <c r="S12" s="90" t="s">
        <v>3342</v>
      </c>
      <c r="T12" s="42" t="str">
        <f t="shared" ca="1" si="0"/>
        <v>Dispo</v>
      </c>
      <c r="V12"/>
      <c r="W12"/>
      <c r="X12"/>
      <c r="Y12"/>
      <c r="Z12"/>
      <c r="AA12"/>
      <c r="AB12"/>
      <c r="AC12"/>
      <c r="AD12"/>
    </row>
    <row r="13" spans="1:30" x14ac:dyDescent="0.35">
      <c r="A13" s="87" t="s">
        <v>770</v>
      </c>
      <c r="B13" s="87" t="s">
        <v>3343</v>
      </c>
      <c r="C13" s="87" t="s">
        <v>3344</v>
      </c>
      <c r="D13" s="87" t="s">
        <v>3345</v>
      </c>
      <c r="F13" s="7"/>
      <c r="G13" s="90" t="s">
        <v>3346</v>
      </c>
      <c r="H13" s="42" cm="1">
        <f t="array" aca="1" ref="H13" ca="1">IFERROR(MEDIAN(IF(INDIRECT($A$1&amp;$B$1)=H$1,IF(INDIRECT($A$1&amp;$B13)&gt;0,IF(COUNTIFS(INDIRECT($A$1&amp;$B$1),H$1,INDIRECT($A$1&amp;$B13),"&gt;0")&gt;=H$2,INDIRECT($A$1&amp;$B13))))),"-")</f>
        <v>22.5</v>
      </c>
      <c r="I13" s="7"/>
      <c r="K13" s="90" t="s">
        <v>3346</v>
      </c>
      <c r="L13" s="42" cm="1">
        <f t="array" aca="1" ref="L13" ca="1">IFERROR(MEDIAN(IF(INDIRECT($A$1&amp;$B$1)=L$1,IF(INDIRECT($A$1&amp;$C13)&gt;0,IF(COUNTIFS(INDIRECT($A$1&amp;$B$1),L$1,INDIRECT($A$1&amp;$C13),"&gt;0")&gt;=L$2,INDIRECT($A$1&amp;$C13))))),"-")</f>
        <v>2</v>
      </c>
      <c r="O13" s="90" t="s">
        <v>3346</v>
      </c>
      <c r="P13" s="42" t="str">
        <f t="shared" ca="1" si="1"/>
        <v>-</v>
      </c>
      <c r="S13" s="90" t="s">
        <v>3346</v>
      </c>
      <c r="T13" s="42" t="str">
        <f t="shared" ca="1" si="0"/>
        <v>Dispo</v>
      </c>
      <c r="V13"/>
      <c r="W13"/>
      <c r="X13"/>
      <c r="Y13"/>
      <c r="Z13"/>
      <c r="AA13"/>
      <c r="AB13"/>
      <c r="AC13"/>
      <c r="AD13"/>
    </row>
    <row r="14" spans="1:30" x14ac:dyDescent="0.35">
      <c r="A14" s="87" t="s">
        <v>772</v>
      </c>
      <c r="B14" s="87" t="s">
        <v>3347</v>
      </c>
      <c r="C14" s="87" t="s">
        <v>3348</v>
      </c>
      <c r="D14" s="87" t="s">
        <v>3349</v>
      </c>
      <c r="F14" s="7"/>
      <c r="G14" s="90" t="s">
        <v>3350</v>
      </c>
      <c r="H14" s="42" t="str" cm="1">
        <f t="array" aca="1" ref="H14" ca="1">IFERROR(MEDIAN(IF(INDIRECT($A$1&amp;$B$1)=H$1,IF(INDIRECT($A$1&amp;$B14)&gt;0,IF(COUNTIFS(INDIRECT($A$1&amp;$B$1),H$1,INDIRECT($A$1&amp;$B14),"&gt;0")&gt;=H$2,INDIRECT($A$1&amp;$B14))))),"-")</f>
        <v>-</v>
      </c>
      <c r="I14" s="7"/>
      <c r="K14" s="90" t="s">
        <v>3350</v>
      </c>
      <c r="L14" s="42" t="str" cm="1">
        <f t="array" aca="1" ref="L14" ca="1">IFERROR(MEDIAN(IF(INDIRECT($A$1&amp;$B$1)=L$1,IF(INDIRECT($A$1&amp;$C14)&gt;0,IF(COUNTIFS(INDIRECT($A$1&amp;$B$1),L$1,INDIRECT($A$1&amp;$C14),"&gt;0")&gt;=L$2,INDIRECT($A$1&amp;$C14))))),"-")</f>
        <v>-</v>
      </c>
      <c r="O14" s="90" t="s">
        <v>3350</v>
      </c>
      <c r="P14" s="42" t="str">
        <f t="shared" ca="1" si="1"/>
        <v>NA</v>
      </c>
      <c r="S14" s="90" t="s">
        <v>3350</v>
      </c>
      <c r="T14" s="42" t="str">
        <f t="shared" ca="1" si="0"/>
        <v>-</v>
      </c>
      <c r="V14"/>
      <c r="W14"/>
      <c r="X14"/>
      <c r="Y14"/>
      <c r="Z14"/>
      <c r="AA14"/>
      <c r="AB14"/>
      <c r="AC14"/>
      <c r="AD14"/>
    </row>
    <row r="15" spans="1:30" x14ac:dyDescent="0.35">
      <c r="A15" s="87" t="s">
        <v>774</v>
      </c>
      <c r="B15" s="87" t="s">
        <v>3351</v>
      </c>
      <c r="C15" s="87" t="s">
        <v>3352</v>
      </c>
      <c r="D15" s="87" t="s">
        <v>3353</v>
      </c>
      <c r="F15" s="7"/>
      <c r="G15" s="90" t="s">
        <v>287</v>
      </c>
      <c r="H15" s="42" t="str" cm="1">
        <f t="array" aca="1" ref="H15" ca="1">IFERROR(MEDIAN(IF(INDIRECT($A$1&amp;$B$1)=H$1,IF(INDIRECT($A$1&amp;$B15)&gt;0,IF(COUNTIFS(INDIRECT($A$1&amp;$B$1),H$1,INDIRECT($A$1&amp;$B15),"&gt;0")&gt;=H$2,INDIRECT($A$1&amp;$B15))))),"-")</f>
        <v>-</v>
      </c>
      <c r="I15" s="7"/>
      <c r="K15" s="90" t="s">
        <v>287</v>
      </c>
      <c r="L15" s="42" t="str" cm="1">
        <f t="array" aca="1" ref="L15" ca="1">IFERROR(MEDIAN(IF(INDIRECT($A$1&amp;$B$1)=L$1,IF(INDIRECT($A$1&amp;$C15)&gt;0,IF(COUNTIFS(INDIRECT($A$1&amp;$B$1),L$1,INDIRECT($A$1&amp;$C15),"&gt;0")&gt;=L$2,INDIRECT($A$1&amp;$C15))))),"-")</f>
        <v>-</v>
      </c>
      <c r="O15" s="90" t="s">
        <v>287</v>
      </c>
      <c r="P15" s="42" t="str">
        <f t="shared" ca="1" si="1"/>
        <v>NA</v>
      </c>
      <c r="S15" s="90" t="s">
        <v>287</v>
      </c>
      <c r="T15" s="42" t="str">
        <f t="shared" ca="1" si="0"/>
        <v>-</v>
      </c>
      <c r="V15"/>
      <c r="W15"/>
      <c r="X15"/>
      <c r="Y15"/>
      <c r="Z15"/>
      <c r="AA15"/>
      <c r="AB15"/>
      <c r="AC15"/>
      <c r="AD15"/>
    </row>
    <row r="16" spans="1:30" x14ac:dyDescent="0.35">
      <c r="A16" s="87" t="s">
        <v>777</v>
      </c>
      <c r="B16" s="87" t="s">
        <v>3354</v>
      </c>
      <c r="C16" s="87" t="s">
        <v>3355</v>
      </c>
      <c r="D16" s="87" t="s">
        <v>3356</v>
      </c>
      <c r="F16" s="7"/>
      <c r="G16" s="90" t="s">
        <v>288</v>
      </c>
      <c r="H16" s="42" t="str" cm="1">
        <f t="array" aca="1" ref="H16" ca="1">IFERROR(MEDIAN(IF(INDIRECT($A$1&amp;$B$1)=H$1,IF(INDIRECT($A$1&amp;$B16)&gt;0,IF(COUNTIFS(INDIRECT($A$1&amp;$B$1),H$1,INDIRECT($A$1&amp;$B16),"&gt;0")&gt;=H$2,INDIRECT($A$1&amp;$B16))))),"-")</f>
        <v>-</v>
      </c>
      <c r="I16" s="7"/>
      <c r="K16" s="90" t="s">
        <v>288</v>
      </c>
      <c r="L16" s="42" t="str" cm="1">
        <f t="array" aca="1" ref="L16" ca="1">IFERROR(MEDIAN(IF(INDIRECT($A$1&amp;$B$1)=L$1,IF(INDIRECT($A$1&amp;$C16)&gt;0,IF(COUNTIFS(INDIRECT($A$1&amp;$B$1),L$1,INDIRECT($A$1&amp;$C16),"&gt;0")&gt;=L$2,INDIRECT($A$1&amp;$C16))))),"-")</f>
        <v>-</v>
      </c>
      <c r="O16" s="90" t="s">
        <v>288</v>
      </c>
      <c r="P16" s="42" t="str">
        <f t="shared" ca="1" si="1"/>
        <v>NA</v>
      </c>
      <c r="S16" s="90" t="s">
        <v>288</v>
      </c>
      <c r="T16" s="42" t="str">
        <f t="shared" ca="1" si="0"/>
        <v>-</v>
      </c>
      <c r="U16"/>
      <c r="V16"/>
      <c r="W16"/>
      <c r="X16"/>
      <c r="Y16"/>
      <c r="Z16"/>
      <c r="AA16"/>
      <c r="AB16"/>
      <c r="AC16"/>
      <c r="AD16"/>
    </row>
    <row r="17" spans="1:30" x14ac:dyDescent="0.35">
      <c r="A17" s="87" t="s">
        <v>780</v>
      </c>
      <c r="B17" s="87" t="s">
        <v>3357</v>
      </c>
      <c r="C17" s="87" t="s">
        <v>3358</v>
      </c>
      <c r="D17" s="87" t="s">
        <v>3359</v>
      </c>
      <c r="F17" s="7"/>
      <c r="G17" s="90" t="s">
        <v>289</v>
      </c>
      <c r="H17" s="42" t="str" cm="1">
        <f t="array" aca="1" ref="H17" ca="1">IFERROR(MEDIAN(IF(INDIRECT($A$1&amp;$B$1)=H$1,IF(INDIRECT($A$1&amp;$B17)&gt;0,IF(COUNTIFS(INDIRECT($A$1&amp;$B$1),H$1,INDIRECT($A$1&amp;$B17),"&gt;0")&gt;=H$2,INDIRECT($A$1&amp;$B17))))),"-")</f>
        <v>-</v>
      </c>
      <c r="I17" s="7"/>
      <c r="K17" s="90" t="s">
        <v>289</v>
      </c>
      <c r="L17" s="42" t="str" cm="1">
        <f t="array" aca="1" ref="L17" ca="1">IFERROR(MEDIAN(IF(INDIRECT($A$1&amp;$B$1)=L$1,IF(INDIRECT($A$1&amp;$C17)&gt;0,IF(COUNTIFS(INDIRECT($A$1&amp;$B$1),L$1,INDIRECT($A$1&amp;$C17),"&gt;0")&gt;=L$2,INDIRECT($A$1&amp;$C17))))),"-")</f>
        <v>-</v>
      </c>
      <c r="O17" s="90" t="s">
        <v>289</v>
      </c>
      <c r="P17" s="42" t="str">
        <f t="shared" ca="1" si="1"/>
        <v>NA</v>
      </c>
      <c r="S17" s="90" t="s">
        <v>289</v>
      </c>
      <c r="T17" s="42" t="str">
        <f t="shared" ca="1" si="0"/>
        <v>-</v>
      </c>
      <c r="U17"/>
      <c r="V17"/>
      <c r="W17"/>
      <c r="X17"/>
      <c r="Y17"/>
      <c r="Z17"/>
      <c r="AA17"/>
      <c r="AB17"/>
      <c r="AC17"/>
      <c r="AD17"/>
    </row>
    <row r="18" spans="1:30" x14ac:dyDescent="0.35">
      <c r="A18" s="87" t="s">
        <v>783</v>
      </c>
      <c r="B18" s="87" t="s">
        <v>3360</v>
      </c>
      <c r="C18" s="87" t="s">
        <v>3361</v>
      </c>
      <c r="D18" s="87" t="s">
        <v>3362</v>
      </c>
      <c r="F18" s="7"/>
      <c r="G18" s="90" t="s">
        <v>290</v>
      </c>
      <c r="H18" s="42" t="str" cm="1">
        <f t="array" aca="1" ref="H18" ca="1">IFERROR(MEDIAN(IF(INDIRECT($A$1&amp;$B$1)=H$1,IF(INDIRECT($A$1&amp;$B18)&gt;0,IF(COUNTIFS(INDIRECT($A$1&amp;$B$1),H$1,INDIRECT($A$1&amp;$B18),"&gt;0")&gt;=H$2,INDIRECT($A$1&amp;$B18))))),"-")</f>
        <v>-</v>
      </c>
      <c r="I18" s="7"/>
      <c r="K18" s="90" t="s">
        <v>290</v>
      </c>
      <c r="L18" s="42" t="str" cm="1">
        <f t="array" aca="1" ref="L18" ca="1">IFERROR(MEDIAN(IF(INDIRECT($A$1&amp;$B$1)=L$1,IF(INDIRECT($A$1&amp;$C18)&gt;0,IF(COUNTIFS(INDIRECT($A$1&amp;$B$1),L$1,INDIRECT($A$1&amp;$C18),"&gt;0")&gt;=L$2,INDIRECT($A$1&amp;$C18))))),"-")</f>
        <v>-</v>
      </c>
      <c r="O18" s="90" t="s">
        <v>290</v>
      </c>
      <c r="P18" s="42" t="str">
        <f t="shared" ca="1" si="1"/>
        <v>NA</v>
      </c>
      <c r="S18" s="90" t="s">
        <v>290</v>
      </c>
      <c r="T18" s="42" t="str">
        <f t="shared" ca="1" si="0"/>
        <v>-</v>
      </c>
      <c r="U18"/>
      <c r="V18"/>
      <c r="W18"/>
      <c r="X18"/>
      <c r="Y18"/>
      <c r="Z18"/>
      <c r="AA18"/>
      <c r="AB18"/>
      <c r="AC18"/>
      <c r="AD18"/>
    </row>
    <row r="19" spans="1:30" x14ac:dyDescent="0.35">
      <c r="A19" s="87" t="s">
        <v>785</v>
      </c>
      <c r="B19" s="87" t="s">
        <v>3363</v>
      </c>
      <c r="C19" s="87" t="s">
        <v>3364</v>
      </c>
      <c r="D19" s="87" t="s">
        <v>3365</v>
      </c>
      <c r="F19" s="7"/>
      <c r="G19" s="90" t="s">
        <v>3366</v>
      </c>
      <c r="H19" s="42" cm="1">
        <f t="array" aca="1" ref="H19" ca="1">IFERROR(MEDIAN(IF(INDIRECT($A$1&amp;$B$1)=H$1,IF(INDIRECT($A$1&amp;$B19)&gt;0,IF(COUNTIFS(INDIRECT($A$1&amp;$B$1),H$1,INDIRECT($A$1&amp;$B19),"&gt;0")&gt;=H$2,INDIRECT($A$1&amp;$B19))))),"-")</f>
        <v>4.5</v>
      </c>
      <c r="I19" s="7"/>
      <c r="K19" s="90" t="s">
        <v>3366</v>
      </c>
      <c r="L19" s="42" cm="1">
        <f t="array" aca="1" ref="L19" ca="1">IFERROR(MEDIAN(IF(INDIRECT($A$1&amp;$B$1)=L$1,IF(INDIRECT($A$1&amp;$C19)&gt;0,IF(COUNTIFS(INDIRECT($A$1&amp;$B$1),L$1,INDIRECT($A$1&amp;$C19),"&gt;0")&gt;=L$2,INDIRECT($A$1&amp;$C19))))),"-")</f>
        <v>1</v>
      </c>
      <c r="O19" s="90" t="s">
        <v>3366</v>
      </c>
      <c r="P19" s="42" t="str">
        <f t="shared" ca="1" si="1"/>
        <v>-</v>
      </c>
      <c r="S19" s="90" t="s">
        <v>3366</v>
      </c>
      <c r="T19" s="42" t="str">
        <f t="shared" ca="1" si="0"/>
        <v>Dispo</v>
      </c>
      <c r="U19"/>
      <c r="V19"/>
      <c r="W19"/>
      <c r="X19"/>
      <c r="Y19"/>
      <c r="Z19"/>
      <c r="AA19"/>
      <c r="AB19"/>
      <c r="AC19"/>
      <c r="AD19"/>
    </row>
    <row r="20" spans="1:30" x14ac:dyDescent="0.35">
      <c r="A20" s="87" t="s">
        <v>787</v>
      </c>
      <c r="B20" s="87" t="s">
        <v>3367</v>
      </c>
      <c r="C20" s="87" t="s">
        <v>3368</v>
      </c>
      <c r="D20" s="87" t="s">
        <v>3369</v>
      </c>
      <c r="F20" s="7"/>
      <c r="G20" s="90" t="s">
        <v>3370</v>
      </c>
      <c r="H20" s="42" cm="1">
        <f t="array" aca="1" ref="H20" ca="1">IFERROR(MEDIAN(IF(INDIRECT($A$1&amp;$B$1)=H$1,IF(INDIRECT($A$1&amp;$B20)&gt;0,IF(COUNTIFS(INDIRECT($A$1&amp;$B$1),H$1,INDIRECT($A$1&amp;$B20),"&gt;0")&gt;=H$2,INDIRECT($A$1&amp;$B20))))),"-")</f>
        <v>3</v>
      </c>
      <c r="I20" s="7"/>
      <c r="K20" s="90" t="s">
        <v>3370</v>
      </c>
      <c r="L20" s="42" cm="1">
        <f t="array" aca="1" ref="L20" ca="1">IFERROR(MEDIAN(IF(INDIRECT($A$1&amp;$B$1)=L$1,IF(INDIRECT($A$1&amp;$C20)&gt;0,IF(COUNTIFS(INDIRECT($A$1&amp;$B$1),L$1,INDIRECT($A$1&amp;$C20),"&gt;0")&gt;=L$2,INDIRECT($A$1&amp;$C20))))),"-")</f>
        <v>2</v>
      </c>
      <c r="O20" s="90" t="s">
        <v>3370</v>
      </c>
      <c r="P20" s="42" t="str">
        <f t="shared" ca="1" si="1"/>
        <v>-</v>
      </c>
      <c r="S20" s="90" t="s">
        <v>3370</v>
      </c>
      <c r="T20" s="42" t="str">
        <f t="shared" ca="1" si="0"/>
        <v>Dispo</v>
      </c>
      <c r="U20"/>
      <c r="V20"/>
      <c r="W20"/>
      <c r="X20"/>
      <c r="Y20"/>
      <c r="Z20"/>
      <c r="AA20"/>
      <c r="AB20"/>
      <c r="AC20"/>
      <c r="AD20"/>
    </row>
    <row r="21" spans="1:30" x14ac:dyDescent="0.35">
      <c r="A21" s="87" t="s">
        <v>789</v>
      </c>
      <c r="B21" s="87" t="s">
        <v>3371</v>
      </c>
      <c r="C21" s="87" t="s">
        <v>3372</v>
      </c>
      <c r="D21" s="87" t="s">
        <v>3373</v>
      </c>
      <c r="F21" s="7"/>
      <c r="G21" s="90" t="s">
        <v>3374</v>
      </c>
      <c r="H21" s="42" cm="1">
        <f t="array" aca="1" ref="H21" ca="1">IFERROR(MEDIAN(IF(INDIRECT($A$1&amp;$B$1)=H$1,IF(INDIRECT($A$1&amp;$B21)&gt;0,IF(COUNTIFS(INDIRECT($A$1&amp;$B$1),H$1,INDIRECT($A$1&amp;$B21),"&gt;0")&gt;=H$2,INDIRECT($A$1&amp;$B21))))),"-")</f>
        <v>7</v>
      </c>
      <c r="I21" s="7"/>
      <c r="K21" s="90" t="s">
        <v>3374</v>
      </c>
      <c r="L21" s="42" cm="1">
        <f t="array" aca="1" ref="L21" ca="1">IFERROR(MEDIAN(IF(INDIRECT($A$1&amp;$B$1)=L$1,IF(INDIRECT($A$1&amp;$C21)&gt;0,IF(COUNTIFS(INDIRECT($A$1&amp;$B$1),L$1,INDIRECT($A$1&amp;$C21),"&gt;0")&gt;=L$2,INDIRECT($A$1&amp;$C21))))),"-")</f>
        <v>2</v>
      </c>
      <c r="O21" s="90" t="s">
        <v>3374</v>
      </c>
      <c r="P21" s="42" t="str">
        <f t="shared" ca="1" si="1"/>
        <v>-</v>
      </c>
      <c r="S21" s="90" t="s">
        <v>3374</v>
      </c>
      <c r="T21" s="42" t="str">
        <f t="shared" ca="1" si="0"/>
        <v>Dispo</v>
      </c>
      <c r="U21"/>
      <c r="V21"/>
      <c r="W21"/>
      <c r="X21"/>
      <c r="Y21"/>
      <c r="Z21"/>
      <c r="AA21"/>
      <c r="AB21"/>
      <c r="AC21"/>
      <c r="AD21"/>
    </row>
    <row r="22" spans="1:30" x14ac:dyDescent="0.35">
      <c r="A22" s="87" t="s">
        <v>792</v>
      </c>
      <c r="B22" s="87" t="s">
        <v>3375</v>
      </c>
      <c r="C22" s="87" t="s">
        <v>3376</v>
      </c>
      <c r="D22" s="87" t="s">
        <v>3377</v>
      </c>
      <c r="F22" s="7"/>
      <c r="G22" s="90" t="s">
        <v>3378</v>
      </c>
      <c r="H22" s="42" cm="1">
        <f t="array" aca="1" ref="H22" ca="1">IFERROR(MEDIAN(IF(INDIRECT($A$1&amp;$B$1)=H$1,IF(INDIRECT($A$1&amp;$B22)&gt;0,IF(COUNTIFS(INDIRECT($A$1&amp;$B$1),H$1,INDIRECT($A$1&amp;$B22),"&gt;0")&gt;=H$2,INDIRECT($A$1&amp;$B22))))),"-")</f>
        <v>15</v>
      </c>
      <c r="I22" s="7"/>
      <c r="K22" s="90" t="s">
        <v>3378</v>
      </c>
      <c r="L22" s="42" cm="1">
        <f t="array" aca="1" ref="L22" ca="1">IFERROR(MEDIAN(IF(INDIRECT($A$1&amp;$B$1)=L$1,IF(INDIRECT($A$1&amp;$C22)&gt;0,IF(COUNTIFS(INDIRECT($A$1&amp;$B$1),L$1,INDIRECT($A$1&amp;$C22),"&gt;0")&gt;=L$2,INDIRECT($A$1&amp;$C22))))),"-")</f>
        <v>2</v>
      </c>
      <c r="O22" s="90" t="s">
        <v>3378</v>
      </c>
      <c r="P22" s="42" t="str">
        <f t="shared" ca="1" si="1"/>
        <v>-</v>
      </c>
      <c r="S22" s="90" t="s">
        <v>3378</v>
      </c>
      <c r="T22" s="42" t="str">
        <f t="shared" ca="1" si="0"/>
        <v>Dispo</v>
      </c>
      <c r="U22"/>
      <c r="V22"/>
      <c r="W22"/>
      <c r="X22"/>
      <c r="Y22"/>
      <c r="Z22"/>
      <c r="AA22"/>
      <c r="AB22"/>
      <c r="AC22"/>
      <c r="AD22"/>
    </row>
    <row r="23" spans="1:30" x14ac:dyDescent="0.35">
      <c r="A23" s="87" t="s">
        <v>795</v>
      </c>
      <c r="B23" s="87" t="s">
        <v>3379</v>
      </c>
      <c r="C23" s="87" t="s">
        <v>3380</v>
      </c>
      <c r="D23" s="87" t="s">
        <v>3381</v>
      </c>
      <c r="F23" s="7"/>
      <c r="G23" s="90" t="s">
        <v>3382</v>
      </c>
      <c r="H23" s="42" cm="1">
        <f t="array" aca="1" ref="H23" ca="1">IFERROR(MEDIAN(IF(INDIRECT($A$1&amp;$B$1)=H$1,IF(INDIRECT($A$1&amp;$B23)&gt;0,IF(COUNTIFS(INDIRECT($A$1&amp;$B$1),H$1,INDIRECT($A$1&amp;$B23),"&gt;0")&gt;=H$2,INDIRECT($A$1&amp;$B23))))),"-")</f>
        <v>10</v>
      </c>
      <c r="I23" s="7"/>
      <c r="K23" s="90" t="s">
        <v>3382</v>
      </c>
      <c r="L23" s="42" cm="1">
        <f t="array" aca="1" ref="L23" ca="1">IFERROR(MEDIAN(IF(INDIRECT($A$1&amp;$B$1)=L$1,IF(INDIRECT($A$1&amp;$C23)&gt;0,IF(COUNTIFS(INDIRECT($A$1&amp;$B$1),L$1,INDIRECT($A$1&amp;$C23),"&gt;0")&gt;=L$2,INDIRECT($A$1&amp;$C23))))),"-")</f>
        <v>1.5</v>
      </c>
      <c r="O23" s="90" t="s">
        <v>3382</v>
      </c>
      <c r="P23" s="42" t="str">
        <f t="shared" ca="1" si="1"/>
        <v>-</v>
      </c>
      <c r="S23" s="90" t="s">
        <v>3382</v>
      </c>
      <c r="T23" s="42" t="str">
        <f t="shared" ca="1" si="0"/>
        <v>Dispo</v>
      </c>
      <c r="U23"/>
      <c r="V23"/>
      <c r="W23"/>
      <c r="X23"/>
      <c r="Y23"/>
      <c r="Z23"/>
      <c r="AA23"/>
      <c r="AB23"/>
      <c r="AC23"/>
      <c r="AD23"/>
    </row>
    <row r="24" spans="1:30" x14ac:dyDescent="0.35">
      <c r="A24" s="87" t="s">
        <v>798</v>
      </c>
      <c r="B24" s="87" t="s">
        <v>3383</v>
      </c>
      <c r="C24" s="87" t="s">
        <v>3384</v>
      </c>
      <c r="D24" s="87" t="s">
        <v>3385</v>
      </c>
      <c r="F24" s="7"/>
      <c r="G24" s="90" t="s">
        <v>3386</v>
      </c>
      <c r="H24" s="42" cm="1">
        <f t="array" aca="1" ref="H24" ca="1">IFERROR(MEDIAN(IF(INDIRECT($A$1&amp;$B$1)=H$1,IF(INDIRECT($A$1&amp;$B24)&gt;0,IF(COUNTIFS(INDIRECT($A$1&amp;$B$1),H$1,INDIRECT($A$1&amp;$B24),"&gt;0")&gt;=H$2,INDIRECT($A$1&amp;$B24))))),"-")</f>
        <v>27.5</v>
      </c>
      <c r="I24" s="7"/>
      <c r="K24" s="90" t="s">
        <v>3386</v>
      </c>
      <c r="L24" s="42" cm="1">
        <f t="array" aca="1" ref="L24" ca="1">IFERROR(MEDIAN(IF(INDIRECT($A$1&amp;$B$1)=L$1,IF(INDIRECT($A$1&amp;$C24)&gt;0,IF(COUNTIFS(INDIRECT($A$1&amp;$B$1),L$1,INDIRECT($A$1&amp;$C24),"&gt;0")&gt;=L$2,INDIRECT($A$1&amp;$C24))))),"-")</f>
        <v>2</v>
      </c>
      <c r="O24" s="90" t="s">
        <v>3386</v>
      </c>
      <c r="P24" s="42" t="str">
        <f t="shared" ca="1" si="1"/>
        <v>-</v>
      </c>
      <c r="S24" s="90" t="s">
        <v>3386</v>
      </c>
      <c r="T24" s="42" t="str">
        <f t="shared" ca="1" si="0"/>
        <v>Dispo</v>
      </c>
      <c r="U24"/>
      <c r="V24"/>
      <c r="W24"/>
      <c r="X24"/>
      <c r="Y24"/>
      <c r="Z24"/>
      <c r="AA24"/>
      <c r="AB24"/>
      <c r="AC24"/>
      <c r="AD24"/>
    </row>
    <row r="25" spans="1:30" x14ac:dyDescent="0.35">
      <c r="A25" s="87" t="s">
        <v>800</v>
      </c>
      <c r="B25" s="87" t="s">
        <v>3387</v>
      </c>
      <c r="C25" s="87" t="s">
        <v>3388</v>
      </c>
      <c r="D25" s="87" t="s">
        <v>3389</v>
      </c>
      <c r="F25" s="7"/>
      <c r="G25" s="90" t="s">
        <v>3390</v>
      </c>
      <c r="H25" s="42" cm="1">
        <f t="array" aca="1" ref="H25" ca="1">IFERROR(MEDIAN(IF(INDIRECT($A$1&amp;$B$1)=H$1,IF(INDIRECT($A$1&amp;$B25)&gt;0,IF(COUNTIFS(INDIRECT($A$1&amp;$B$1),H$1,INDIRECT($A$1&amp;$B25),"&gt;0")&gt;=H$2,INDIRECT($A$1&amp;$B25))))),"-")</f>
        <v>20</v>
      </c>
      <c r="I25" s="7"/>
      <c r="K25" s="90" t="s">
        <v>3390</v>
      </c>
      <c r="L25" s="42" cm="1">
        <f t="array" aca="1" ref="L25" ca="1">IFERROR(MEDIAN(IF(INDIRECT($A$1&amp;$B$1)=L$1,IF(INDIRECT($A$1&amp;$C25)&gt;0,IF(COUNTIFS(INDIRECT($A$1&amp;$B$1),L$1,INDIRECT($A$1&amp;$C25),"&gt;0")&gt;=L$2,INDIRECT($A$1&amp;$C25))))),"-")</f>
        <v>2</v>
      </c>
      <c r="O25" s="90" t="s">
        <v>3390</v>
      </c>
      <c r="P25" s="42" t="str">
        <f t="shared" ca="1" si="1"/>
        <v>-</v>
      </c>
      <c r="S25" s="90" t="s">
        <v>3390</v>
      </c>
      <c r="T25" s="42" t="str">
        <f t="shared" ca="1" si="0"/>
        <v>Dispo</v>
      </c>
      <c r="U25"/>
      <c r="V25"/>
      <c r="W25"/>
      <c r="X25"/>
      <c r="Y25"/>
      <c r="Z25"/>
      <c r="AA25"/>
      <c r="AB25"/>
      <c r="AC25"/>
      <c r="AD25"/>
    </row>
    <row r="26" spans="1:30" x14ac:dyDescent="0.35">
      <c r="A26" s="87" t="s">
        <v>802</v>
      </c>
      <c r="B26" s="87" t="s">
        <v>3391</v>
      </c>
      <c r="C26" s="87" t="s">
        <v>3392</v>
      </c>
      <c r="D26" s="87" t="s">
        <v>3393</v>
      </c>
      <c r="F26" s="7"/>
      <c r="G26" s="90" t="s">
        <v>3394</v>
      </c>
      <c r="H26" s="42" cm="1">
        <f t="array" aca="1" ref="H26" ca="1">IFERROR(MEDIAN(IF(INDIRECT($A$1&amp;$B$1)=H$1,IF(INDIRECT($A$1&amp;$B26)&gt;0,IF(COUNTIFS(INDIRECT($A$1&amp;$B$1),H$1,INDIRECT($A$1&amp;$B26),"&gt;0")&gt;=H$2,INDIRECT($A$1&amp;$B26))))),"-")</f>
        <v>22.5</v>
      </c>
      <c r="I26" s="7"/>
      <c r="K26" s="90" t="s">
        <v>3394</v>
      </c>
      <c r="L26" s="42" cm="1">
        <f t="array" aca="1" ref="L26" ca="1">IFERROR(MEDIAN(IF(INDIRECT($A$1&amp;$B$1)=L$1,IF(INDIRECT($A$1&amp;$C26)&gt;0,IF(COUNTIFS(INDIRECT($A$1&amp;$B$1),L$1,INDIRECT($A$1&amp;$C26),"&gt;0")&gt;=L$2,INDIRECT($A$1&amp;$C26))))),"-")</f>
        <v>2</v>
      </c>
      <c r="O26" s="90" t="s">
        <v>3394</v>
      </c>
      <c r="P26" s="42" t="str">
        <f t="shared" ca="1" si="1"/>
        <v>-</v>
      </c>
      <c r="S26" s="90" t="s">
        <v>3394</v>
      </c>
      <c r="T26" s="42" t="str">
        <f t="shared" ca="1" si="0"/>
        <v>Dispo</v>
      </c>
      <c r="U26"/>
      <c r="V26"/>
      <c r="W26"/>
      <c r="X26"/>
      <c r="Y26"/>
      <c r="Z26"/>
      <c r="AA26"/>
      <c r="AB26"/>
      <c r="AC26"/>
      <c r="AD26"/>
    </row>
    <row r="27" spans="1:30" x14ac:dyDescent="0.35">
      <c r="A27" s="87" t="s">
        <v>805</v>
      </c>
      <c r="B27" s="87" t="s">
        <v>3395</v>
      </c>
      <c r="C27" s="87" t="s">
        <v>3396</v>
      </c>
      <c r="D27" s="87" t="s">
        <v>3397</v>
      </c>
      <c r="F27" s="7"/>
      <c r="G27" s="91" t="s">
        <v>3398</v>
      </c>
      <c r="H27" s="42" cm="1">
        <f t="array" aca="1" ref="H27" ca="1">IFERROR(MEDIAN(IF(INDIRECT($A$1&amp;$B$1)=H$1,IF(INDIRECT($A$1&amp;$B27)&gt;0,IF(COUNTIFS(INDIRECT($A$1&amp;$B$1),H$1,INDIRECT($A$1&amp;$B27),"&gt;0")&gt;=H$2,INDIRECT($A$1&amp;$B27))))),"-")</f>
        <v>22.5</v>
      </c>
      <c r="I27" s="7"/>
      <c r="K27" s="91" t="s">
        <v>3398</v>
      </c>
      <c r="L27" s="42" cm="1">
        <f t="array" aca="1" ref="L27" ca="1">IFERROR(MEDIAN(IF(INDIRECT($A$1&amp;$B$1)=L$1,IF(INDIRECT($A$1&amp;$C27)&gt;0,IF(COUNTIFS(INDIRECT($A$1&amp;$B$1),L$1,INDIRECT($A$1&amp;$C27),"&gt;0")&gt;=L$2,INDIRECT($A$1&amp;$C27))))),"-")</f>
        <v>2</v>
      </c>
      <c r="O27" s="91" t="s">
        <v>3398</v>
      </c>
      <c r="P27" s="42" t="str">
        <f t="shared" ca="1" si="1"/>
        <v>-</v>
      </c>
      <c r="S27" s="91" t="s">
        <v>3398</v>
      </c>
      <c r="T27" s="42" t="str">
        <f t="shared" ca="1" si="0"/>
        <v>Dispo</v>
      </c>
      <c r="U27"/>
      <c r="V27"/>
      <c r="W27"/>
      <c r="X27"/>
      <c r="Y27"/>
      <c r="Z27"/>
      <c r="AA27"/>
      <c r="AB27"/>
      <c r="AC27"/>
      <c r="AD27"/>
    </row>
    <row r="28" spans="1:30" x14ac:dyDescent="0.35">
      <c r="A28" s="87" t="s">
        <v>808</v>
      </c>
      <c r="B28" s="87" t="s">
        <v>3399</v>
      </c>
      <c r="C28" s="87" t="s">
        <v>3400</v>
      </c>
      <c r="D28" s="87" t="s">
        <v>3401</v>
      </c>
      <c r="F28" s="7"/>
      <c r="G28" s="91" t="s">
        <v>3402</v>
      </c>
      <c r="H28" s="42" cm="1">
        <f t="array" aca="1" ref="H28" ca="1">IFERROR(MEDIAN(IF(INDIRECT($A$1&amp;$B$1)=H$1,IF(INDIRECT($A$1&amp;$B28)&gt;0,IF(COUNTIFS(INDIRECT($A$1&amp;$B$1),H$1,INDIRECT($A$1&amp;$B28),"&gt;0")&gt;=H$2,INDIRECT($A$1&amp;$B28))))),"-")</f>
        <v>7.5</v>
      </c>
      <c r="I28" s="7"/>
      <c r="K28" s="91" t="s">
        <v>3402</v>
      </c>
      <c r="L28" s="42" cm="1">
        <f t="array" aca="1" ref="L28" ca="1">IFERROR(MEDIAN(IF(INDIRECT($A$1&amp;$B$1)=L$1,IF(INDIRECT($A$1&amp;$C28)&gt;0,IF(COUNTIFS(INDIRECT($A$1&amp;$B$1),L$1,INDIRECT($A$1&amp;$C28),"&gt;0")&gt;=L$2,INDIRECT($A$1&amp;$C28))))),"-")</f>
        <v>2</v>
      </c>
      <c r="O28" s="91" t="s">
        <v>3402</v>
      </c>
      <c r="P28" s="42" t="str">
        <f t="shared" ca="1" si="1"/>
        <v>-</v>
      </c>
      <c r="S28" s="91" t="s">
        <v>3402</v>
      </c>
      <c r="T28" s="42" t="str">
        <f t="shared" ca="1" si="0"/>
        <v>Dispo</v>
      </c>
      <c r="U28"/>
      <c r="V28"/>
      <c r="W28"/>
      <c r="X28"/>
      <c r="Y28"/>
      <c r="Z28"/>
      <c r="AA28"/>
      <c r="AB28"/>
      <c r="AC28"/>
      <c r="AD28"/>
    </row>
    <row r="29" spans="1:30" x14ac:dyDescent="0.35">
      <c r="A29" s="87" t="s">
        <v>811</v>
      </c>
      <c r="B29" s="87" t="s">
        <v>3403</v>
      </c>
      <c r="C29" s="87" t="s">
        <v>3404</v>
      </c>
      <c r="D29" s="87" t="s">
        <v>3405</v>
      </c>
      <c r="F29" s="7"/>
      <c r="G29" s="91" t="s">
        <v>3406</v>
      </c>
      <c r="H29" s="42" cm="1">
        <f t="array" aca="1" ref="H29" ca="1">IFERROR(MEDIAN(IF(INDIRECT($A$1&amp;$B$1)=H$1,IF(INDIRECT($A$1&amp;$B29)&gt;0,IF(COUNTIFS(INDIRECT($A$1&amp;$B$1),H$1,INDIRECT($A$1&amp;$B29),"&gt;0")&gt;=H$2,INDIRECT($A$1&amp;$B29))))),"-")</f>
        <v>5</v>
      </c>
      <c r="I29" s="7"/>
      <c r="K29" s="91" t="s">
        <v>3406</v>
      </c>
      <c r="L29" s="42" cm="1">
        <f t="array" aca="1" ref="L29" ca="1">IFERROR(MEDIAN(IF(INDIRECT($A$1&amp;$B$1)=L$1,IF(INDIRECT($A$1&amp;$C29)&gt;0,IF(COUNTIFS(INDIRECT($A$1&amp;$B$1),L$1,INDIRECT($A$1&amp;$C29),"&gt;0")&gt;=L$2,INDIRECT($A$1&amp;$C29))))),"-")</f>
        <v>1</v>
      </c>
      <c r="O29" s="91" t="s">
        <v>3406</v>
      </c>
      <c r="P29" s="42" t="str">
        <f t="shared" ca="1" si="1"/>
        <v>-</v>
      </c>
      <c r="S29" s="91" t="s">
        <v>3406</v>
      </c>
      <c r="T29" s="42" t="str">
        <f t="shared" ca="1" si="0"/>
        <v>Dispo</v>
      </c>
      <c r="U29"/>
      <c r="V29"/>
      <c r="W29"/>
      <c r="X29"/>
      <c r="Y29"/>
      <c r="Z29"/>
      <c r="AA29"/>
      <c r="AB29"/>
      <c r="AC29"/>
      <c r="AD29"/>
    </row>
    <row r="30" spans="1:30" x14ac:dyDescent="0.35">
      <c r="A30" s="87" t="s">
        <v>813</v>
      </c>
      <c r="B30" s="87" t="s">
        <v>3407</v>
      </c>
      <c r="C30" s="87" t="s">
        <v>3408</v>
      </c>
      <c r="D30" s="87" t="s">
        <v>3409</v>
      </c>
      <c r="F30" s="7"/>
      <c r="G30" s="91" t="s">
        <v>3410</v>
      </c>
      <c r="H30" s="42" cm="1">
        <f t="array" aca="1" ref="H30" ca="1">IFERROR(MEDIAN(IF(INDIRECT($A$1&amp;$B$1)=H$1,IF(INDIRECT($A$1&amp;$B30)&gt;0,IF(COUNTIFS(INDIRECT($A$1&amp;$B$1),H$1,INDIRECT($A$1&amp;$B30),"&gt;0")&gt;=H$2,INDIRECT($A$1&amp;$B30))))),"-")</f>
        <v>4</v>
      </c>
      <c r="I30" s="7"/>
      <c r="K30" s="91" t="s">
        <v>3410</v>
      </c>
      <c r="L30" s="42" cm="1">
        <f t="array" aca="1" ref="L30" ca="1">IFERROR(MEDIAN(IF(INDIRECT($A$1&amp;$B$1)=L$1,IF(INDIRECT($A$1&amp;$C30)&gt;0,IF(COUNTIFS(INDIRECT($A$1&amp;$B$1),L$1,INDIRECT($A$1&amp;$C30),"&gt;0")&gt;=L$2,INDIRECT($A$1&amp;$C30))))),"-")</f>
        <v>1</v>
      </c>
      <c r="O30" s="91" t="s">
        <v>3410</v>
      </c>
      <c r="P30" s="42" t="str">
        <f t="shared" ca="1" si="1"/>
        <v>-</v>
      </c>
      <c r="S30" s="91" t="s">
        <v>3410</v>
      </c>
      <c r="T30" s="42" t="str">
        <f t="shared" ca="1" si="0"/>
        <v>Dispo</v>
      </c>
      <c r="U30"/>
      <c r="V30"/>
      <c r="W30"/>
      <c r="X30"/>
      <c r="Y30"/>
      <c r="Z30"/>
      <c r="AA30"/>
      <c r="AB30"/>
      <c r="AC30"/>
      <c r="AD30"/>
    </row>
    <row r="31" spans="1:30" x14ac:dyDescent="0.35">
      <c r="A31" s="87" t="s">
        <v>815</v>
      </c>
      <c r="B31" s="87" t="s">
        <v>3411</v>
      </c>
      <c r="C31" s="87" t="s">
        <v>3412</v>
      </c>
      <c r="D31" s="87" t="s">
        <v>3413</v>
      </c>
      <c r="F31" s="87"/>
      <c r="G31" s="91" t="s">
        <v>3414</v>
      </c>
      <c r="H31" s="42" cm="1">
        <f t="array" aca="1" ref="H31" ca="1">IFERROR(MEDIAN(IF(INDIRECT($A$1&amp;$B$1)=H$1,IF(INDIRECT($A$1&amp;$B31)&gt;0,IF(COUNTIFS(INDIRECT($A$1&amp;$B$1),H$1,INDIRECT($A$1&amp;$B31),"&gt;0")&gt;=H$2,INDIRECT($A$1&amp;$B31))))),"-")</f>
        <v>10</v>
      </c>
      <c r="K31" s="91" t="s">
        <v>3414</v>
      </c>
      <c r="L31" s="42" cm="1">
        <f t="array" aca="1" ref="L31" ca="1">IFERROR(MEDIAN(IF(INDIRECT($A$1&amp;$B$1)=L$1,IF(INDIRECT($A$1&amp;$C31)&gt;0,IF(COUNTIFS(INDIRECT($A$1&amp;$B$1),L$1,INDIRECT($A$1&amp;$C31),"&gt;0")&gt;=L$2,INDIRECT($A$1&amp;$C31))))),"-")</f>
        <v>2</v>
      </c>
      <c r="O31" s="91" t="s">
        <v>3414</v>
      </c>
      <c r="P31" s="42" t="str">
        <f t="shared" ca="1" si="1"/>
        <v>-</v>
      </c>
      <c r="S31" s="91" t="s">
        <v>3414</v>
      </c>
      <c r="T31" s="42" t="str">
        <f t="shared" ca="1" si="0"/>
        <v>Dispo</v>
      </c>
      <c r="U31"/>
      <c r="V31"/>
      <c r="W31"/>
      <c r="X31"/>
      <c r="Y31"/>
      <c r="Z31"/>
      <c r="AA31"/>
      <c r="AB31"/>
      <c r="AC31"/>
      <c r="AD31"/>
    </row>
    <row r="32" spans="1:30" x14ac:dyDescent="0.35">
      <c r="A32" s="87" t="s">
        <v>817</v>
      </c>
      <c r="B32" s="87" t="s">
        <v>3415</v>
      </c>
      <c r="C32" s="87" t="s">
        <v>3416</v>
      </c>
      <c r="D32" s="87" t="s">
        <v>3417</v>
      </c>
      <c r="F32" s="87"/>
      <c r="G32" s="91" t="s">
        <v>3418</v>
      </c>
      <c r="H32" s="42" cm="1">
        <f t="array" aca="1" ref="H32" ca="1">IFERROR(MEDIAN(IF(INDIRECT($A$1&amp;$B$1)=H$1,IF(INDIRECT($A$1&amp;$B32)&gt;0,IF(COUNTIFS(INDIRECT($A$1&amp;$B$1),H$1,INDIRECT($A$1&amp;$B32),"&gt;0")&gt;=H$2,INDIRECT($A$1&amp;$B32))))),"-")</f>
        <v>10</v>
      </c>
      <c r="K32" s="91" t="s">
        <v>3418</v>
      </c>
      <c r="L32" s="42" cm="1">
        <f t="array" aca="1" ref="L32" ca="1">IFERROR(MEDIAN(IF(INDIRECT($A$1&amp;$B$1)=L$1,IF(INDIRECT($A$1&amp;$C32)&gt;0,IF(COUNTIFS(INDIRECT($A$1&amp;$B$1),L$1,INDIRECT($A$1&amp;$C32),"&gt;0")&gt;=L$2,INDIRECT($A$1&amp;$C32))))),"-")</f>
        <v>1.5</v>
      </c>
      <c r="O32" s="91" t="s">
        <v>3418</v>
      </c>
      <c r="P32" s="42" t="str">
        <f t="shared" ca="1" si="1"/>
        <v>-</v>
      </c>
      <c r="S32" s="91" t="s">
        <v>3418</v>
      </c>
      <c r="T32" s="42" t="str">
        <f t="shared" ca="1" si="0"/>
        <v>Dispo</v>
      </c>
      <c r="U32"/>
      <c r="V32"/>
      <c r="W32"/>
      <c r="X32"/>
      <c r="Y32"/>
      <c r="Z32"/>
      <c r="AA32"/>
      <c r="AB32"/>
      <c r="AC32"/>
      <c r="AD32"/>
    </row>
    <row r="33" spans="1:30" x14ac:dyDescent="0.35">
      <c r="A33" s="87" t="s">
        <v>820</v>
      </c>
      <c r="B33" s="87" t="s">
        <v>3419</v>
      </c>
      <c r="C33" s="87" t="s">
        <v>3420</v>
      </c>
      <c r="D33" s="87" t="s">
        <v>3421</v>
      </c>
      <c r="F33" s="87"/>
      <c r="G33" s="91" t="s">
        <v>3307</v>
      </c>
      <c r="H33" s="42" cm="1">
        <f t="array" aca="1" ref="H33" ca="1">IFERROR(MEDIAN(IF(INDIRECT($A$1&amp;$B$1)=H$1,IF(INDIRECT($A$1&amp;$B33)&gt;0,IF(COUNTIFS(INDIRECT($A$1&amp;$B$1),H$1,INDIRECT($A$1&amp;$B33),"&gt;0")&gt;=H$2,INDIRECT($A$1&amp;$B33))))),"-")</f>
        <v>20</v>
      </c>
      <c r="K33" s="91" t="s">
        <v>3307</v>
      </c>
      <c r="L33" s="42" cm="1">
        <f t="array" aca="1" ref="L33" ca="1">IFERROR(MEDIAN(IF(INDIRECT($A$1&amp;$B$1)=L$1,IF(INDIRECT($A$1&amp;$C33)&gt;0,IF(COUNTIFS(INDIRECT($A$1&amp;$B$1),L$1,INDIRECT($A$1&amp;$C33),"&gt;0")&gt;=L$2,INDIRECT($A$1&amp;$C33))))),"-")</f>
        <v>2</v>
      </c>
      <c r="O33" s="91" t="s">
        <v>3307</v>
      </c>
      <c r="P33" s="42" t="str">
        <f t="shared" ca="1" si="1"/>
        <v>-</v>
      </c>
      <c r="S33" s="91" t="s">
        <v>3307</v>
      </c>
      <c r="T33" s="42" t="str">
        <f t="shared" ca="1" si="0"/>
        <v>Dispo</v>
      </c>
      <c r="U33"/>
      <c r="V33"/>
      <c r="W33"/>
      <c r="X33"/>
      <c r="Y33"/>
      <c r="Z33"/>
      <c r="AA33"/>
      <c r="AB33"/>
      <c r="AC33"/>
      <c r="AD33"/>
    </row>
    <row r="34" spans="1:30" x14ac:dyDescent="0.35">
      <c r="A34" s="87" t="s">
        <v>823</v>
      </c>
      <c r="B34" s="87" t="s">
        <v>3422</v>
      </c>
      <c r="C34" s="87" t="s">
        <v>3423</v>
      </c>
      <c r="D34" s="87" t="s">
        <v>3424</v>
      </c>
      <c r="F34" s="87"/>
      <c r="G34" s="91" t="s">
        <v>3308</v>
      </c>
      <c r="H34" s="42" cm="1">
        <f t="array" aca="1" ref="H34" ca="1">IFERROR(MEDIAN(IF(INDIRECT($A$1&amp;$B$1)=H$1,IF(INDIRECT($A$1&amp;$B34)&gt;0,IF(COUNTIFS(INDIRECT($A$1&amp;$B$1),H$1,INDIRECT($A$1&amp;$B34),"&gt;0")&gt;=H$2,INDIRECT($A$1&amp;$B34))))),"-")</f>
        <v>15</v>
      </c>
      <c r="K34" s="91" t="s">
        <v>3308</v>
      </c>
      <c r="L34" s="42" cm="1">
        <f t="array" aca="1" ref="L34" ca="1">IFERROR(MEDIAN(IF(INDIRECT($A$1&amp;$B$1)=L$1,IF(INDIRECT($A$1&amp;$C34)&gt;0,IF(COUNTIFS(INDIRECT($A$1&amp;$B$1),L$1,INDIRECT($A$1&amp;$C34),"&gt;0")&gt;=L$2,INDIRECT($A$1&amp;$C34))))),"-")</f>
        <v>2</v>
      </c>
      <c r="O34" s="91" t="s">
        <v>3308</v>
      </c>
      <c r="P34" s="42" t="str">
        <f t="shared" ca="1" si="1"/>
        <v>-</v>
      </c>
      <c r="S34" s="91" t="s">
        <v>3308</v>
      </c>
      <c r="T34" s="42" t="str">
        <f t="shared" ca="1" si="0"/>
        <v>Dispo</v>
      </c>
      <c r="U34"/>
      <c r="V34"/>
      <c r="W34"/>
      <c r="X34"/>
      <c r="Y34"/>
      <c r="Z34"/>
      <c r="AA34"/>
      <c r="AB34"/>
      <c r="AC34"/>
      <c r="AD34"/>
    </row>
    <row r="35" spans="1:30" x14ac:dyDescent="0.35">
      <c r="O35" s="5" t="s">
        <v>3425</v>
      </c>
      <c r="S35" s="5" t="s">
        <v>3425</v>
      </c>
    </row>
    <row r="36" spans="1:30" x14ac:dyDescent="0.35">
      <c r="O36" s="7" t="s">
        <v>3426</v>
      </c>
      <c r="P36" s="5" t="s">
        <v>3427</v>
      </c>
      <c r="S36" s="42" t="s">
        <v>3314</v>
      </c>
      <c r="T36" s="5" t="s">
        <v>3428</v>
      </c>
    </row>
    <row r="37" spans="1:30" x14ac:dyDescent="0.35">
      <c r="O37" s="7" t="s">
        <v>3055</v>
      </c>
      <c r="P37" s="5" t="s">
        <v>3429</v>
      </c>
      <c r="S37" s="42" t="s">
        <v>3315</v>
      </c>
      <c r="T37" s="5" t="s">
        <v>3430</v>
      </c>
    </row>
    <row r="38" spans="1:30" x14ac:dyDescent="0.35">
      <c r="O38" s="7" t="s">
        <v>75</v>
      </c>
      <c r="P38" s="95" t="s">
        <v>3431</v>
      </c>
      <c r="S38" s="42" t="s">
        <v>3316</v>
      </c>
      <c r="T38" s="5" t="s">
        <v>3432</v>
      </c>
    </row>
  </sheetData>
  <conditionalFormatting sqref="O36:O37">
    <cfRule type="containsText" dxfId="24" priority="1" operator="containsText" text="O">
      <formula>NOT(ISERROR(SEARCH("O",O36)))</formula>
    </cfRule>
    <cfRule type="containsText" dxfId="23" priority="2" operator="containsText" text="X">
      <formula>NOT(ISERROR(SEARCH("X",O36)))</formula>
    </cfRule>
  </conditionalFormatting>
  <conditionalFormatting sqref="P8:P34">
    <cfRule type="containsText" dxfId="22" priority="9" operator="containsText" text="O">
      <formula>NOT(ISERROR(SEARCH("O",P8)))</formula>
    </cfRule>
    <cfRule type="containsText" dxfId="21" priority="10" operator="containsText" text="X">
      <formula>NOT(ISERROR(SEARCH("X",P8)))</formula>
    </cfRule>
  </conditionalFormatting>
  <conditionalFormatting sqref="S36:S38">
    <cfRule type="beginsWith" dxfId="20" priority="3" operator="beginsWith" text="Non dispo">
      <formula>LEFT(S36,LEN("Non dispo"))="Non dispo"</formula>
    </cfRule>
    <cfRule type="beginsWith" dxfId="19" priority="4" operator="beginsWith" text="Peu">
      <formula>LEFT(S36,LEN("Peu"))="Peu"</formula>
    </cfRule>
    <cfRule type="beginsWith" dxfId="18" priority="5" operator="beginsWith" text="Dispo">
      <formula>LEFT(S36,LEN("Dispo"))="Dispo"</formula>
    </cfRule>
  </conditionalFormatting>
  <conditionalFormatting sqref="T8:T34">
    <cfRule type="beginsWith" dxfId="17" priority="6" operator="beginsWith" text="Non dispo">
      <formula>LEFT(T8,LEN("Non dispo"))="Non dispo"</formula>
    </cfRule>
    <cfRule type="beginsWith" dxfId="16" priority="7" operator="beginsWith" text="Peu">
      <formula>LEFT(T8,LEN("Peu"))="Peu"</formula>
    </cfRule>
    <cfRule type="beginsWith" dxfId="15" priority="8" operator="beginsWith" text="Dispo">
      <formula>LEFT(T8,LEN("Dispo"))="Dispo"</formula>
    </cfRule>
  </conditionalFormatting>
  <pageMargins left="0.7" right="0.7" top="0.75" bottom="0.75" header="0.3" footer="0.3"/>
  <pageSetup scale="44"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C95A-F3F0-4A03-8CE2-BE8B1FEBB62D}">
  <sheetPr>
    <tabColor theme="6"/>
  </sheetPr>
  <dimension ref="A1:AN114"/>
  <sheetViews>
    <sheetView zoomScale="70" zoomScaleNormal="70" workbookViewId="0">
      <selection activeCell="M117" sqref="M117"/>
    </sheetView>
  </sheetViews>
  <sheetFormatPr baseColWidth="10" defaultColWidth="10.81640625" defaultRowHeight="14.5" x14ac:dyDescent="0.35"/>
  <cols>
    <col min="1" max="2" width="10.81640625" style="5"/>
    <col min="3" max="3" width="13.81640625" style="5" bestFit="1" customWidth="1"/>
    <col min="4" max="4" width="18.1796875" style="7" customWidth="1"/>
    <col min="5" max="33" width="10.81640625" style="7"/>
    <col min="34" max="34" width="10.81640625" style="5"/>
    <col min="35" max="35" width="13.7265625" style="5" bestFit="1" customWidth="1"/>
    <col min="36" max="16384" width="10.81640625" style="5"/>
  </cols>
  <sheetData>
    <row r="1" spans="1:40" x14ac:dyDescent="0.35">
      <c r="A1" s="9" t="s">
        <v>111</v>
      </c>
      <c r="E1" s="7" t="s">
        <v>112</v>
      </c>
      <c r="F1" s="7" t="s">
        <v>113</v>
      </c>
      <c r="G1" s="7" t="s">
        <v>114</v>
      </c>
      <c r="H1" s="7" t="s">
        <v>115</v>
      </c>
      <c r="I1" s="7" t="s">
        <v>116</v>
      </c>
      <c r="J1" s="7" t="s">
        <v>117</v>
      </c>
      <c r="K1" s="7" t="s">
        <v>118</v>
      </c>
      <c r="L1" s="7" t="s">
        <v>119</v>
      </c>
      <c r="M1" s="7" t="s">
        <v>120</v>
      </c>
      <c r="N1" s="7" t="s">
        <v>121</v>
      </c>
      <c r="O1" s="7" t="s">
        <v>122</v>
      </c>
      <c r="P1" s="7" t="s">
        <v>123</v>
      </c>
      <c r="Q1" s="7" t="s">
        <v>124</v>
      </c>
      <c r="R1" s="7" t="s">
        <v>125</v>
      </c>
      <c r="S1" s="7" t="s">
        <v>126</v>
      </c>
      <c r="T1" s="7" t="s">
        <v>127</v>
      </c>
      <c r="U1" s="7" t="s">
        <v>128</v>
      </c>
      <c r="V1" s="7" t="s">
        <v>129</v>
      </c>
      <c r="W1" s="7" t="s">
        <v>130</v>
      </c>
      <c r="X1" s="7" t="s">
        <v>131</v>
      </c>
      <c r="Y1" s="7" t="s">
        <v>132</v>
      </c>
      <c r="Z1" s="7" t="s">
        <v>133</v>
      </c>
      <c r="AA1" s="7" t="s">
        <v>134</v>
      </c>
      <c r="AB1" s="7" t="s">
        <v>135</v>
      </c>
      <c r="AC1" s="7" t="s">
        <v>136</v>
      </c>
      <c r="AD1" s="7" t="s">
        <v>137</v>
      </c>
      <c r="AE1" s="7" t="s">
        <v>138</v>
      </c>
      <c r="AF1" s="7" t="s">
        <v>139</v>
      </c>
      <c r="AG1" s="7" t="s">
        <v>140</v>
      </c>
    </row>
    <row r="2" spans="1:40" x14ac:dyDescent="0.35">
      <c r="A2" s="99" t="s">
        <v>3211</v>
      </c>
    </row>
    <row r="3" spans="1:40" x14ac:dyDescent="0.35">
      <c r="A3" s="11" t="s">
        <v>2184</v>
      </c>
    </row>
    <row r="4" spans="1:40" x14ac:dyDescent="0.35">
      <c r="D4" s="59"/>
    </row>
    <row r="5" spans="1:40" x14ac:dyDescent="0.35">
      <c r="A5" s="5" t="s">
        <v>31</v>
      </c>
      <c r="B5" s="5" t="s">
        <v>141</v>
      </c>
      <c r="C5" s="5" t="s">
        <v>32</v>
      </c>
      <c r="D5" s="59"/>
      <c r="E5" s="8" cm="1">
        <f t="array" aca="1" ref="E5" ca="1">IFERROR(MEDIAN(IF($C7:$C201=$A5,E7:E201)),"MC")</f>
        <v>1200</v>
      </c>
      <c r="F5" s="8" cm="1">
        <f t="array" aca="1" ref="F5" ca="1">IFERROR(MEDIAN(IF($C7:$C201=$A5,F7:F201)),"MC")</f>
        <v>2250</v>
      </c>
      <c r="G5" s="8" cm="1">
        <f t="array" aca="1" ref="G5" ca="1">IFERROR(MEDIAN(IF($C7:$C201=$A5,G7:G201)),"MC")</f>
        <v>2125</v>
      </c>
      <c r="H5" s="8" cm="1">
        <f t="array" aca="1" ref="H5" ca="1">IFERROR(MEDIAN(IF($C7:$C201=$A5,H7:H201)),"MC")</f>
        <v>500</v>
      </c>
      <c r="I5" s="8" cm="1">
        <f t="array" aca="1" ref="I5" ca="1">IFERROR(MEDIAN(IF($C7:$C201=$A5,I7:I201)),"MC")</f>
        <v>325</v>
      </c>
      <c r="J5" s="8" cm="1">
        <f t="array" aca="1" ref="J5" ca="1">IFERROR(MEDIAN(IF($C7:$C201=$A5,J7:J201)),"MC")</f>
        <v>5000</v>
      </c>
      <c r="K5" s="8" cm="1">
        <f t="array" aca="1" ref="K5" ca="1">IFERROR(MEDIAN(IF($C7:$C201=$A5,K7:K201)),"MC")</f>
        <v>6250</v>
      </c>
      <c r="L5" s="8" cm="1">
        <f t="array" aca="1" ref="L5" ca="1">IFERROR(MEDIAN(IF($C7:$C201=$A5,L7:L201)),"MC")</f>
        <v>1387.5</v>
      </c>
      <c r="M5" s="8" cm="1">
        <f t="array" aca="1" ref="M5" ca="1">IFERROR(MEDIAN(IF($C7:$C201=$A5,M7:M201)),"MC")</f>
        <v>2000</v>
      </c>
      <c r="N5" s="8" cm="1">
        <f t="array" aca="1" ref="N5" ca="1">IFERROR(MEDIAN(IF($C7:$C201=$A5,N7:N201)),"MC")</f>
        <v>6000</v>
      </c>
      <c r="O5" s="8" cm="1">
        <f t="array" aca="1" ref="O5" ca="1">IFERROR(MEDIAN(IF($C7:$C201=$A5,O7:O201)),"MC")</f>
        <v>100</v>
      </c>
      <c r="P5" s="8" cm="1">
        <f t="array" aca="1" ref="P5" ca="1">IFERROR(MEDIAN(IF($C7:$C201=$A5,P7:P201)),"MC")</f>
        <v>15000</v>
      </c>
      <c r="Q5" s="8" cm="1">
        <f t="array" aca="1" ref="Q5" ca="1">IFERROR(MEDIAN(IF($C7:$C201=$A5,Q7:Q201)),"MC")</f>
        <v>27500</v>
      </c>
      <c r="R5" s="8" cm="1">
        <f t="array" aca="1" ref="R5" ca="1">IFERROR(MEDIAN(IF($C7:$C201=$A5,R7:R201)),"MC")</f>
        <v>36750</v>
      </c>
      <c r="S5" s="8" cm="1">
        <f t="array" aca="1" ref="S5" ca="1">IFERROR(MEDIAN(IF($C7:$C201=$A5,S7:S201)),"MC")</f>
        <v>6687.5</v>
      </c>
      <c r="T5" s="8" cm="1">
        <f t="array" aca="1" ref="T5" ca="1">IFERROR(MEDIAN(IF($C7:$C201=$A5,T7:T201)),"MC")</f>
        <v>5500</v>
      </c>
      <c r="U5" s="8" cm="1">
        <f t="array" aca="1" ref="U5" ca="1">IFERROR(MEDIAN(IF($C7:$C201=$A5,U7:U201)),"MC")</f>
        <v>437.5</v>
      </c>
      <c r="V5" s="8" cm="1">
        <f t="array" aca="1" ref="V5" ca="1">IFERROR(MEDIAN(IF($C7:$C201=$A5,V7:V201)),"MC")</f>
        <v>168.75</v>
      </c>
      <c r="W5" s="8" cm="1">
        <f t="array" aca="1" ref="W5" ca="1">IFERROR(MEDIAN(IF($C7:$C201=$A5,W7:W201)),"MC")</f>
        <v>600</v>
      </c>
      <c r="X5" s="8" cm="1">
        <f t="array" aca="1" ref="X5" ca="1">IFERROR(MEDIAN(IF($C7:$C201=$A5,X7:X201)),"MC")</f>
        <v>875</v>
      </c>
      <c r="Y5" s="8" cm="1">
        <f t="array" aca="1" ref="Y5" ca="1">IFERROR(MEDIAN(IF($C7:$C201=$A5,Y7:Y201)),"MC")</f>
        <v>1225</v>
      </c>
      <c r="Z5" s="8" cm="1">
        <f t="array" aca="1" ref="Z5" ca="1">IFERROR(MEDIAN(IF($C7:$C201=$A5,Z7:Z201)),"MC")</f>
        <v>2250</v>
      </c>
      <c r="AA5" s="8" cm="1">
        <f t="array" aca="1" ref="AA5" ca="1">IFERROR(MEDIAN(IF($C7:$C201=$A5,AA7:AA201)),"MC")</f>
        <v>3000</v>
      </c>
      <c r="AB5" s="8" cm="1">
        <f t="array" aca="1" ref="AB5" ca="1">IFERROR(MEDIAN(IF($C7:$C201=$A5,AB7:AB201)),"MC")</f>
        <v>2562.5</v>
      </c>
      <c r="AC5" s="8" cm="1">
        <f t="array" aca="1" ref="AC5" ca="1">IFERROR(MEDIAN(IF($C7:$C201=$A5,AC7:AC201)),"MC")</f>
        <v>2500</v>
      </c>
      <c r="AD5" s="8" cm="1">
        <f t="array" aca="1" ref="AD5" ca="1">IFERROR(MEDIAN(IF($C7:$C201=$A5,AD7:AD201)),"MC")</f>
        <v>1625</v>
      </c>
      <c r="AE5" s="8" cm="1">
        <f t="array" aca="1" ref="AE5" ca="1">IFERROR(MEDIAN(IF($C7:$C201=$A5,AE7:AE201)),"MC")</f>
        <v>4500</v>
      </c>
      <c r="AF5" s="8" cm="1">
        <f t="array" aca="1" ref="AF5" ca="1">IFERROR(MEDIAN(IF($C7:$C201=$A5,AF7:AF201)),"MC")</f>
        <v>300</v>
      </c>
      <c r="AG5" s="8" cm="1">
        <f t="array" aca="1" ref="AG5" ca="1">IFERROR(MEDIAN(IF($C7:$C201=$A5,AG7:AG201)),"MC")</f>
        <v>275</v>
      </c>
    </row>
    <row r="6" spans="1:40" x14ac:dyDescent="0.35">
      <c r="C6" s="98">
        <v>45139</v>
      </c>
      <c r="D6" s="59"/>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7" t="s">
        <v>142</v>
      </c>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c r="AI7" s="5" t="s">
        <v>2185</v>
      </c>
    </row>
    <row r="8" spans="1:40" x14ac:dyDescent="0.35">
      <c r="C8" s="5" t="s">
        <v>62</v>
      </c>
    </row>
    <row r="9" spans="1:40" x14ac:dyDescent="0.35">
      <c r="A9" s="5" t="s">
        <v>63</v>
      </c>
      <c r="B9" s="5" t="s">
        <v>64</v>
      </c>
      <c r="C9" s="5" t="s">
        <v>31</v>
      </c>
      <c r="D9" s="7" t="str">
        <f>IF(COUNTIF(Données_nettoyées!$O$1:$O$1000,$B9)&gt;0,"OUI","NON")</f>
        <v>OUI</v>
      </c>
      <c r="E9" s="8" cm="1">
        <f t="array" aca="1" ref="E9" ca="1">IF($D9="NON","-",IFERROR(MEDIAN(IF(Données_nettoyées!$O$1:$O$1000=$B9,IF(INDIRECT($A$1&amp;E$1)&gt;0,IF(COUNTIFS(Données_nettoyées!$O$1:$O$1000,$B9,INDIRECT($A$1&amp;E$1),"&gt;0")&gt;2,INDIRECT($A$1&amp;E$1))))),"MC"))</f>
        <v>1000</v>
      </c>
      <c r="F9" s="8" t="str" cm="1">
        <f t="array" aca="1" ref="F9" ca="1">IF($D9="NON","-",IFERROR(MEDIAN(IF(Données_nettoyées!$O$1:$O$1000=$B9,IF(INDIRECT($A$1&amp;F$1)&gt;0,IF(COUNTIFS(Données_nettoyées!$O$1:$O$1000,$B9,INDIRECT($A$1&amp;F$1),"&gt;0")&gt;2,INDIRECT($A$1&amp;F$1))))),"MC"))</f>
        <v>MC</v>
      </c>
      <c r="G9" s="8" t="str" cm="1">
        <f t="array" aca="1" ref="G9" ca="1">IF($D9="NON","-",IFERROR(MEDIAN(IF(Données_nettoyées!$O$1:$O$1000=$B9,IF(INDIRECT($A$1&amp;G$1)&gt;0,IF(COUNTIFS(Données_nettoyées!$O$1:$O$1000,$B9,INDIRECT($A$1&amp;G$1),"&gt;0")&gt;2,INDIRECT($A$1&amp;G$1))))),"MC"))</f>
        <v>MC</v>
      </c>
      <c r="H9" s="8" cm="1">
        <f t="array" aca="1" ref="H9" ca="1">IF($D9="NON","-",IFERROR(MEDIAN(IF(Données_nettoyées!$O$1:$O$1000=$B9,IF(INDIRECT($A$1&amp;H$1)&gt;0,IF(COUNTIFS(Données_nettoyées!$O$1:$O$1000,$B9,INDIRECT($A$1&amp;H$1),"&gt;0")&gt;2,INDIRECT($A$1&amp;H$1))))),"MC"))</f>
        <v>500</v>
      </c>
      <c r="I9" s="8" cm="1">
        <f t="array" aca="1" ref="I9" ca="1">IF($D9="NON","-",IFERROR(MEDIAN(IF(Données_nettoyées!$O$1:$O$1000=$B9,IF(INDIRECT($A$1&amp;I$1)&gt;0,IF(COUNTIFS(Données_nettoyées!$O$1:$O$1000,$B9,INDIRECT($A$1&amp;I$1),"&gt;0")&gt;2,INDIRECT($A$1&amp;I$1))))),"MC"))</f>
        <v>300</v>
      </c>
      <c r="J9" s="8" cm="1">
        <f t="array" aca="1" ref="J9" ca="1">IF($D9="NON","-",IFERROR(MEDIAN(IF(Données_nettoyées!$O$1:$O$1000=$B9,IF(INDIRECT($A$1&amp;J$1)&gt;0,IF(COUNTIFS(Données_nettoyées!$O$1:$O$1000,$B9,INDIRECT($A$1&amp;J$1),"&gt;0")&gt;2,INDIRECT($A$1&amp;J$1))))),"MC"))</f>
        <v>5000</v>
      </c>
      <c r="K9" s="8" t="str" cm="1">
        <f t="array" aca="1" ref="K9" ca="1">IF($D9="NON","-",IFERROR(MEDIAN(IF(Données_nettoyées!$O$1:$O$1000=$B9,IF(INDIRECT($A$1&amp;K$1)&gt;0,IF(COUNTIFS(Données_nettoyées!$O$1:$O$1000,$B9,INDIRECT($A$1&amp;K$1),"&gt;0")&gt;2,INDIRECT($A$1&amp;K$1))))),"MC"))</f>
        <v>MC</v>
      </c>
      <c r="L9" s="8" cm="1">
        <f t="array" aca="1" ref="L9" ca="1">IF($D9="NON","-",IFERROR(MEDIAN(IF(Données_nettoyées!$O$1:$O$1000=$B9,IF(INDIRECT($A$1&amp;L$1)&gt;0,IF(COUNTIFS(Données_nettoyées!$O$1:$O$1000,$B9,INDIRECT($A$1&amp;L$1),"&gt;0")&gt;2,INDIRECT($A$1&amp;L$1))))),"MC"))</f>
        <v>1250</v>
      </c>
      <c r="M9" s="8" cm="1">
        <f t="array" aca="1" ref="M9" ca="1">IF($D9="NON","-",IFERROR(MEDIAN(IF(Données_nettoyées!$O$1:$O$1000=$B9,IF(INDIRECT($A$1&amp;M$1)&gt;0,IF(COUNTIFS(Données_nettoyées!$O$1:$O$1000,$B9,INDIRECT($A$1&amp;M$1),"&gt;0")&gt;2,INDIRECT($A$1&amp;M$1))))),"MC"))</f>
        <v>2000</v>
      </c>
      <c r="N9" s="8" cm="1">
        <f t="array" aca="1" ref="N9" ca="1">IF($D9="NON","-",IFERROR(MEDIAN(IF(Données_nettoyées!$O$1:$O$1000=$B9,IF(INDIRECT($A$1&amp;N$1)&gt;0,IF(COUNTIFS(Données_nettoyées!$O$1:$O$1000,$B9,INDIRECT($A$1&amp;N$1),"&gt;0")&gt;2,INDIRECT($A$1&amp;N$1))))),"MC"))</f>
        <v>6000</v>
      </c>
      <c r="O9" s="8" cm="1">
        <f t="array" aca="1" ref="O9" ca="1">IF($D9="NON","-",IFERROR(MEDIAN(IF(Données_nettoyées!$O$1:$O$1000=$B9,IF(INDIRECT($A$1&amp;O$1)&gt;0,IF(COUNTIFS(Données_nettoyées!$O$1:$O$1000,$B9,INDIRECT($A$1&amp;O$1),"&gt;0")&gt;2,INDIRECT($A$1&amp;O$1))))),"MC"))</f>
        <v>100</v>
      </c>
      <c r="P9" s="8" t="str" cm="1">
        <f t="array" aca="1" ref="P9" ca="1">IF($D9="NON","-",IFERROR(MEDIAN(IF(Données_nettoyées!$O$1:$O$1000=$B9,IF(INDIRECT($A$1&amp;P$1)&gt;0,IF(COUNTIFS(Données_nettoyées!$O$1:$O$1000,$B9,INDIRECT($A$1&amp;P$1),"&gt;0")&gt;2,INDIRECT($A$1&amp;P$1))))),"MC"))</f>
        <v>MC</v>
      </c>
      <c r="Q9" s="8" cm="1">
        <f t="array" aca="1" ref="Q9" ca="1">IF($D9="NON","-",IFERROR(MEDIAN(IF(Données_nettoyées!$O$1:$O$1000=$B9,IF(INDIRECT($A$1&amp;Q$1)&gt;0,IF(COUNTIFS(Données_nettoyées!$O$1:$O$1000,$B9,INDIRECT($A$1&amp;Q$1),"&gt;0")&gt;2,INDIRECT($A$1&amp;Q$1))))),"MC"))</f>
        <v>31250</v>
      </c>
      <c r="R9" s="8" cm="1">
        <f t="array" aca="1" ref="R9" ca="1">IF($D9="NON","-",IFERROR(MEDIAN(IF(Données_nettoyées!$O$1:$O$1000=$B9,IF(INDIRECT($A$1&amp;R$1)&gt;0,IF(COUNTIFS(Données_nettoyées!$O$1:$O$1000,$B9,INDIRECT($A$1&amp;R$1),"&gt;0")&gt;2,INDIRECT($A$1&amp;R$1))))),"MC"))</f>
        <v>35000</v>
      </c>
      <c r="S9" s="8" cm="1">
        <f t="array" aca="1" ref="S9" ca="1">IF($D9="NON","-",IFERROR(MEDIAN(IF(Données_nettoyées!$O$1:$O$1000=$B9,IF(INDIRECT($A$1&amp;S$1)&gt;0,IF(COUNTIFS(Données_nettoyées!$O$1:$O$1000,$B9,INDIRECT($A$1&amp;S$1),"&gt;0")&gt;2,INDIRECT($A$1&amp;S$1))))),"MC"))</f>
        <v>7500</v>
      </c>
      <c r="T9" s="8" cm="1">
        <f t="array" aca="1" ref="T9" ca="1">IF($D9="NON","-",IFERROR(MEDIAN(IF(Données_nettoyées!$O$1:$O$1000=$B9,IF(INDIRECT($A$1&amp;T$1)&gt;0,IF(COUNTIFS(Données_nettoyées!$O$1:$O$1000,$B9,INDIRECT($A$1&amp;T$1),"&gt;0")&gt;2,INDIRECT($A$1&amp;T$1))))),"MC"))</f>
        <v>5500</v>
      </c>
      <c r="U9" s="8" cm="1">
        <f t="array" aca="1" ref="U9" ca="1">IF($D9="NON","-",IFERROR(MEDIAN(IF(Données_nettoyées!$O$1:$O$1000=$B9,IF(INDIRECT($A$1&amp;U$1)&gt;0,IF(COUNTIFS(Données_nettoyées!$O$1:$O$1000,$B9,INDIRECT($A$1&amp;U$1),"&gt;0")&gt;2,INDIRECT($A$1&amp;U$1))))),"MC"))</f>
        <v>450</v>
      </c>
      <c r="V9" s="8" cm="1">
        <f t="array" aca="1" ref="V9" ca="1">IF($D9="NON","-",IFERROR(MEDIAN(IF(Données_nettoyées!$O$1:$O$1000=$B9,IF(INDIRECT($A$1&amp;V$1)&gt;0,IF(COUNTIFS(Données_nettoyées!$O$1:$O$1000,$B9,INDIRECT($A$1&amp;V$1),"&gt;0")&gt;2,INDIRECT($A$1&amp;V$1))))),"MC"))</f>
        <v>100</v>
      </c>
      <c r="W9" s="8" cm="1">
        <f t="array" aca="1" ref="W9" ca="1">IF($D9="NON","-",IFERROR(MEDIAN(IF(Données_nettoyées!$O$1:$O$1000=$B9,IF(INDIRECT($A$1&amp;W$1)&gt;0,IF(COUNTIFS(Données_nettoyées!$O$1:$O$1000,$B9,INDIRECT($A$1&amp;W$1),"&gt;0")&gt;2,INDIRECT($A$1&amp;W$1))))),"MC"))</f>
        <v>600</v>
      </c>
      <c r="X9" s="8" cm="1">
        <f t="array" aca="1" ref="X9" ca="1">IF($D9="NON","-",IFERROR(MEDIAN(IF(Données_nettoyées!$O$1:$O$1000=$B9,IF(INDIRECT($A$1&amp;X$1)&gt;0,IF(COUNTIFS(Données_nettoyées!$O$1:$O$1000,$B9,INDIRECT($A$1&amp;X$1),"&gt;0")&gt;2,INDIRECT($A$1&amp;X$1))))),"MC"))</f>
        <v>750</v>
      </c>
      <c r="Y9" s="8" cm="1">
        <f t="array" aca="1" ref="Y9" ca="1">IF($D9="NON","-",IFERROR(MEDIAN(IF(Données_nettoyées!$O$1:$O$1000=$B9,IF(INDIRECT($A$1&amp;Y$1)&gt;0,IF(COUNTIFS(Données_nettoyées!$O$1:$O$1000,$B9,INDIRECT($A$1&amp;Y$1),"&gt;0")&gt;2,INDIRECT($A$1&amp;Y$1))))),"MC"))</f>
        <v>1100</v>
      </c>
      <c r="Z9" s="8" cm="1">
        <f t="array" aca="1" ref="Z9" ca="1">IF($D9="NON","-",IFERROR(MEDIAN(IF(Données_nettoyées!$O$1:$O$1000=$B9,IF(INDIRECT($A$1&amp;Z$1)&gt;0,IF(COUNTIFS(Données_nettoyées!$O$1:$O$1000,$B9,INDIRECT($A$1&amp;Z$1),"&gt;0")&gt;2,INDIRECT($A$1&amp;Z$1))))),"MC"))</f>
        <v>2000</v>
      </c>
      <c r="AA9" s="8" cm="1">
        <f t="array" aca="1" ref="AA9" ca="1">IF($D9="NON","-",IFERROR(MEDIAN(IF(Données_nettoyées!$O$1:$O$1000=$B9,IF(INDIRECT($A$1&amp;AA$1)&gt;0,IF(COUNTIFS(Données_nettoyées!$O$1:$O$1000,$B9,INDIRECT($A$1&amp;AA$1),"&gt;0")&gt;2,INDIRECT($A$1&amp;AA$1))))),"MC"))</f>
        <v>3000</v>
      </c>
      <c r="AB9" s="8" cm="1">
        <f t="array" aca="1" ref="AB9" ca="1">IF($D9="NON","-",IFERROR(MEDIAN(IF(Données_nettoyées!$O$1:$O$1000=$B9,IF(INDIRECT($A$1&amp;AB$1)&gt;0,IF(COUNTIFS(Données_nettoyées!$O$1:$O$1000,$B9,INDIRECT($A$1&amp;AB$1),"&gt;0")&gt;2,INDIRECT($A$1&amp;AB$1))))),"MC"))</f>
        <v>3000</v>
      </c>
      <c r="AC9" s="8" cm="1">
        <f t="array" aca="1" ref="AC9" ca="1">IF($D9="NON","-",IFERROR(MEDIAN(IF(Données_nettoyées!$O$1:$O$1000=$B9,IF(INDIRECT($A$1&amp;AC$1)&gt;0,IF(COUNTIFS(Données_nettoyées!$O$1:$O$1000,$B9,INDIRECT($A$1&amp;AC$1),"&gt;0")&gt;2,INDIRECT($A$1&amp;AC$1))))),"MC"))</f>
        <v>2500</v>
      </c>
      <c r="AD9" s="8" cm="1">
        <f t="array" aca="1" ref="AD9" ca="1">IF($D9="NON","-",IFERROR(MEDIAN(IF(Données_nettoyées!$O$1:$O$1000=$B9,IF(INDIRECT($A$1&amp;AD$1)&gt;0,IF(COUNTIFS(Données_nettoyées!$O$1:$O$1000,$B9,INDIRECT($A$1&amp;AD$1),"&gt;0")&gt;2,INDIRECT($A$1&amp;AD$1))))),"MC"))</f>
        <v>1375</v>
      </c>
      <c r="AE9" s="8" cm="1">
        <f t="array" aca="1" ref="AE9" ca="1">IF($D9="NON","-",IFERROR(MEDIAN(IF(Données_nettoyées!$O$1:$O$1000=$B9,IF(INDIRECT($A$1&amp;AE$1)&gt;0,IF(COUNTIFS(Données_nettoyées!$O$1:$O$1000,$B9,INDIRECT($A$1&amp;AE$1),"&gt;0")&gt;2,INDIRECT($A$1&amp;AE$1))))),"MC"))</f>
        <v>3000</v>
      </c>
      <c r="AF9" s="8" cm="1">
        <f t="array" aca="1" ref="AF9" ca="1">IF($D9="NON","-",IFERROR(MEDIAN(IF(Données_nettoyées!$O$1:$O$1000=$B9,IF(INDIRECT($A$1&amp;AF$1)&gt;0,IF(COUNTIFS(Données_nettoyées!$O$1:$O$1000,$B9,INDIRECT($A$1&amp;AF$1),"&gt;0")&gt;2,INDIRECT($A$1&amp;AF$1))))),"MC"))</f>
        <v>250</v>
      </c>
      <c r="AG9" s="8" cm="1">
        <f t="array" aca="1" ref="AG9" ca="1">IF($D9="NON","-",IFERROR(MEDIAN(IF(Données_nettoyées!$O$1:$O$1000=$B9,IF(INDIRECT($A$1&amp;AG$1)&gt;0,IF(COUNTIFS(Données_nettoyées!$O$1:$O$1000,$B9,INDIRECT($A$1&amp;AG$1),"&gt;0")&gt;2,INDIRECT($A$1&amp;AG$1))))),"MC"))</f>
        <v>200</v>
      </c>
      <c r="AI9" s="6">
        <f ca="1">COUNTIF(E9:AG9,"MC")+COUNTIF(E9:AG9,"-")</f>
        <v>4</v>
      </c>
      <c r="AJ9" s="6"/>
      <c r="AK9" s="6"/>
      <c r="AL9" s="6"/>
      <c r="AM9" s="6"/>
      <c r="AN9" s="6"/>
    </row>
    <row r="10" spans="1:40" x14ac:dyDescent="0.35">
      <c r="A10" s="5" t="s">
        <v>63</v>
      </c>
      <c r="B10" s="5" t="s">
        <v>64</v>
      </c>
      <c r="C10" s="5" t="s">
        <v>66</v>
      </c>
      <c r="E10" s="8" cm="1">
        <f t="array" aca="1" ref="E10" ca="1">IF(ISERROR(ABS(E9)),"",IFERROR(MIN(IF(Données_nettoyées!$O$1:$O$1000=$B10,IF(INDIRECT($A$1&amp;E$1)&gt;0,IF(COUNTIFS(Données_nettoyées!$O$1:$O$1000,$B10,INDIRECT($A$1&amp;E$1),"&gt;0")&gt;2,INDIRECT($A$1&amp;E$1))))),"MC"))</f>
        <v>1000</v>
      </c>
      <c r="F10" s="8" t="str" cm="1">
        <f t="array" aca="1" ref="F10" ca="1">IF(ISERROR(ABS(F9)),"",IFERROR(MIN(IF(Données_nettoyées!$O$1:$O$1000=$B10,IF(INDIRECT($A$1&amp;F$1)&gt;0,IF(COUNTIFS(Données_nettoyées!$O$1:$O$1000,$B10,INDIRECT($A$1&amp;F$1),"&gt;0")&gt;2,INDIRECT($A$1&amp;F$1))))),"MC"))</f>
        <v/>
      </c>
      <c r="G10" s="8" t="str" cm="1">
        <f t="array" aca="1" ref="G10" ca="1">IF(ISERROR(ABS(G9)),"",IFERROR(MIN(IF(Données_nettoyées!$O$1:$O$1000=$B10,IF(INDIRECT($A$1&amp;G$1)&gt;0,IF(COUNTIFS(Données_nettoyées!$O$1:$O$1000,$B10,INDIRECT($A$1&amp;G$1),"&gt;0")&gt;2,INDIRECT($A$1&amp;G$1))))),"MC"))</f>
        <v/>
      </c>
      <c r="H10" s="8" cm="1">
        <f t="array" aca="1" ref="H10" ca="1">IF(ISERROR(ABS(H9)),"",IFERROR(MIN(IF(Données_nettoyées!$O$1:$O$1000=$B10,IF(INDIRECT($A$1&amp;H$1)&gt;0,IF(COUNTIFS(Données_nettoyées!$O$1:$O$1000,$B10,INDIRECT($A$1&amp;H$1),"&gt;0")&gt;2,INDIRECT($A$1&amp;H$1))))),"MC"))</f>
        <v>500</v>
      </c>
      <c r="I10" s="8" cm="1">
        <f t="array" aca="1" ref="I10" ca="1">IF(ISERROR(ABS(I9)),"",IFERROR(MIN(IF(Données_nettoyées!$O$1:$O$1000=$B10,IF(INDIRECT($A$1&amp;I$1)&gt;0,IF(COUNTIFS(Données_nettoyées!$O$1:$O$1000,$B10,INDIRECT($A$1&amp;I$1),"&gt;0")&gt;2,INDIRECT($A$1&amp;I$1))))),"MC"))</f>
        <v>300</v>
      </c>
      <c r="J10" s="8" cm="1">
        <f t="array" aca="1" ref="J10" ca="1">IF(ISERROR(ABS(J9)),"",IFERROR(MIN(IF(Données_nettoyées!$O$1:$O$1000=$B10,IF(INDIRECT($A$1&amp;J$1)&gt;0,IF(COUNTIFS(Données_nettoyées!$O$1:$O$1000,$B10,INDIRECT($A$1&amp;J$1),"&gt;0")&gt;2,INDIRECT($A$1&amp;J$1))))),"MC"))</f>
        <v>5000</v>
      </c>
      <c r="K10" s="8" t="str" cm="1">
        <f t="array" aca="1" ref="K10" ca="1">IF(ISERROR(ABS(K9)),"",IFERROR(MIN(IF(Données_nettoyées!$O$1:$O$1000=$B10,IF(INDIRECT($A$1&amp;K$1)&gt;0,IF(COUNTIFS(Données_nettoyées!$O$1:$O$1000,$B10,INDIRECT($A$1&amp;K$1),"&gt;0")&gt;2,INDIRECT($A$1&amp;K$1))))),"MC"))</f>
        <v/>
      </c>
      <c r="L10" s="8" cm="1">
        <f t="array" aca="1" ref="L10" ca="1">IF(ISERROR(ABS(L9)),"",IFERROR(MIN(IF(Données_nettoyées!$O$1:$O$1000=$B10,IF(INDIRECT($A$1&amp;L$1)&gt;0,IF(COUNTIFS(Données_nettoyées!$O$1:$O$1000,$B10,INDIRECT($A$1&amp;L$1),"&gt;0")&gt;2,INDIRECT($A$1&amp;L$1))))),"MC"))</f>
        <v>1250</v>
      </c>
      <c r="M10" s="8" cm="1">
        <f t="array" aca="1" ref="M10" ca="1">IF(ISERROR(ABS(M9)),"",IFERROR(MIN(IF(Données_nettoyées!$O$1:$O$1000=$B10,IF(INDIRECT($A$1&amp;M$1)&gt;0,IF(COUNTIFS(Données_nettoyées!$O$1:$O$1000,$B10,INDIRECT($A$1&amp;M$1),"&gt;0")&gt;2,INDIRECT($A$1&amp;M$1))))),"MC"))</f>
        <v>2000</v>
      </c>
      <c r="N10" s="8" cm="1">
        <f t="array" aca="1" ref="N10" ca="1">IF(ISERROR(ABS(N9)),"",IFERROR(MIN(IF(Données_nettoyées!$O$1:$O$1000=$B10,IF(INDIRECT($A$1&amp;N$1)&gt;0,IF(COUNTIFS(Données_nettoyées!$O$1:$O$1000,$B10,INDIRECT($A$1&amp;N$1),"&gt;0")&gt;2,INDIRECT($A$1&amp;N$1))))),"MC"))</f>
        <v>5500</v>
      </c>
      <c r="O10" s="8" cm="1">
        <f t="array" aca="1" ref="O10" ca="1">IF(ISERROR(ABS(O9)),"",IFERROR(MIN(IF(Données_nettoyées!$O$1:$O$1000=$B10,IF(INDIRECT($A$1&amp;O$1)&gt;0,IF(COUNTIFS(Données_nettoyées!$O$1:$O$1000,$B10,INDIRECT($A$1&amp;O$1),"&gt;0")&gt;2,INDIRECT($A$1&amp;O$1))))),"MC"))</f>
        <v>100</v>
      </c>
      <c r="P10" s="8" t="str" cm="1">
        <f t="array" aca="1" ref="P10" ca="1">IF(ISERROR(ABS(P9)),"",IFERROR(MIN(IF(Données_nettoyées!$O$1:$O$1000=$B10,IF(INDIRECT($A$1&amp;P$1)&gt;0,IF(COUNTIFS(Données_nettoyées!$O$1:$O$1000,$B10,INDIRECT($A$1&amp;P$1),"&gt;0")&gt;2,INDIRECT($A$1&amp;P$1))))),"MC"))</f>
        <v/>
      </c>
      <c r="Q10" s="8" cm="1">
        <f t="array" aca="1" ref="Q10" ca="1">IF(ISERROR(ABS(Q9)),"",IFERROR(MIN(IF(Données_nettoyées!$O$1:$O$1000=$B10,IF(INDIRECT($A$1&amp;Q$1)&gt;0,IF(COUNTIFS(Données_nettoyées!$O$1:$O$1000,$B10,INDIRECT($A$1&amp;Q$1),"&gt;0")&gt;2,INDIRECT($A$1&amp;Q$1))))),"MC"))</f>
        <v>30000</v>
      </c>
      <c r="R10" s="8" cm="1">
        <f t="array" aca="1" ref="R10" ca="1">IF(ISERROR(ABS(R9)),"",IFERROR(MIN(IF(Données_nettoyées!$O$1:$O$1000=$B10,IF(INDIRECT($A$1&amp;R$1)&gt;0,IF(COUNTIFS(Données_nettoyées!$O$1:$O$1000,$B10,INDIRECT($A$1&amp;R$1),"&gt;0")&gt;2,INDIRECT($A$1&amp;R$1))))),"MC"))</f>
        <v>35000</v>
      </c>
      <c r="S10" s="8" cm="1">
        <f t="array" aca="1" ref="S10" ca="1">IF(ISERROR(ABS(S9)),"",IFERROR(MIN(IF(Données_nettoyées!$O$1:$O$1000=$B10,IF(INDIRECT($A$1&amp;S$1)&gt;0,IF(COUNTIFS(Données_nettoyées!$O$1:$O$1000,$B10,INDIRECT($A$1&amp;S$1),"&gt;0")&gt;2,INDIRECT($A$1&amp;S$1))))),"MC"))</f>
        <v>7500</v>
      </c>
      <c r="T10" s="8" cm="1">
        <f t="array" aca="1" ref="T10" ca="1">IF(ISERROR(ABS(T9)),"",IFERROR(MIN(IF(Données_nettoyées!$O$1:$O$1000=$B10,IF(INDIRECT($A$1&amp;T$1)&gt;0,IF(COUNTIFS(Données_nettoyées!$O$1:$O$1000,$B10,INDIRECT($A$1&amp;T$1),"&gt;0")&gt;2,INDIRECT($A$1&amp;T$1))))),"MC"))</f>
        <v>5500</v>
      </c>
      <c r="U10" s="8" cm="1">
        <f t="array" aca="1" ref="U10" ca="1">IF(ISERROR(ABS(U9)),"",IFERROR(MIN(IF(Données_nettoyées!$O$1:$O$1000=$B10,IF(INDIRECT($A$1&amp;U$1)&gt;0,IF(COUNTIFS(Données_nettoyées!$O$1:$O$1000,$B10,INDIRECT($A$1&amp;U$1),"&gt;0")&gt;2,INDIRECT($A$1&amp;U$1))))),"MC"))</f>
        <v>400</v>
      </c>
      <c r="V10" s="8" cm="1">
        <f t="array" aca="1" ref="V10" ca="1">IF(ISERROR(ABS(V9)),"",IFERROR(MIN(IF(Données_nettoyées!$O$1:$O$1000=$B10,IF(INDIRECT($A$1&amp;V$1)&gt;0,IF(COUNTIFS(Données_nettoyées!$O$1:$O$1000,$B10,INDIRECT($A$1&amp;V$1),"&gt;0")&gt;2,INDIRECT($A$1&amp;V$1))))),"MC"))</f>
        <v>100</v>
      </c>
      <c r="W10" s="8" cm="1">
        <f t="array" aca="1" ref="W10" ca="1">IF(ISERROR(ABS(W9)),"",IFERROR(MIN(IF(Données_nettoyées!$O$1:$O$1000=$B10,IF(INDIRECT($A$1&amp;W$1)&gt;0,IF(COUNTIFS(Données_nettoyées!$O$1:$O$1000,$B10,INDIRECT($A$1&amp;W$1),"&gt;0")&gt;2,INDIRECT($A$1&amp;W$1))))),"MC"))</f>
        <v>600</v>
      </c>
      <c r="X10" s="8" cm="1">
        <f t="array" aca="1" ref="X10" ca="1">IF(ISERROR(ABS(X9)),"",IFERROR(MIN(IF(Données_nettoyées!$O$1:$O$1000=$B10,IF(INDIRECT($A$1&amp;X$1)&gt;0,IF(COUNTIFS(Données_nettoyées!$O$1:$O$1000,$B10,INDIRECT($A$1&amp;X$1),"&gt;0")&gt;2,INDIRECT($A$1&amp;X$1))))),"MC"))</f>
        <v>750</v>
      </c>
      <c r="Y10" s="8" cm="1">
        <f t="array" aca="1" ref="Y10" ca="1">IF(ISERROR(ABS(Y9)),"",IFERROR(MIN(IF(Données_nettoyées!$O$1:$O$1000=$B10,IF(INDIRECT($A$1&amp;Y$1)&gt;0,IF(COUNTIFS(Données_nettoyées!$O$1:$O$1000,$B10,INDIRECT($A$1&amp;Y$1),"&gt;0")&gt;2,INDIRECT($A$1&amp;Y$1))))),"MC"))</f>
        <v>1000</v>
      </c>
      <c r="Z10" s="8" cm="1">
        <f t="array" aca="1" ref="Z10" ca="1">IF(ISERROR(ABS(Z9)),"",IFERROR(MIN(IF(Données_nettoyées!$O$1:$O$1000=$B10,IF(INDIRECT($A$1&amp;Z$1)&gt;0,IF(COUNTIFS(Données_nettoyées!$O$1:$O$1000,$B10,INDIRECT($A$1&amp;Z$1),"&gt;0")&gt;2,INDIRECT($A$1&amp;Z$1))))),"MC"))</f>
        <v>2000</v>
      </c>
      <c r="AA10" s="8" cm="1">
        <f t="array" aca="1" ref="AA10" ca="1">IF(ISERROR(ABS(AA9)),"",IFERROR(MIN(IF(Données_nettoyées!$O$1:$O$1000=$B10,IF(INDIRECT($A$1&amp;AA$1)&gt;0,IF(COUNTIFS(Données_nettoyées!$O$1:$O$1000,$B10,INDIRECT($A$1&amp;AA$1),"&gt;0")&gt;2,INDIRECT($A$1&amp;AA$1))))),"MC"))</f>
        <v>3000</v>
      </c>
      <c r="AB10" s="8" cm="1">
        <f t="array" aca="1" ref="AB10" ca="1">IF(ISERROR(ABS(AB9)),"",IFERROR(MIN(IF(Données_nettoyées!$O$1:$O$1000=$B10,IF(INDIRECT($A$1&amp;AB$1)&gt;0,IF(COUNTIFS(Données_nettoyées!$O$1:$O$1000,$B10,INDIRECT($A$1&amp;AB$1),"&gt;0")&gt;2,INDIRECT($A$1&amp;AB$1))))),"MC"))</f>
        <v>3000</v>
      </c>
      <c r="AC10" s="8" cm="1">
        <f t="array" aca="1" ref="AC10" ca="1">IF(ISERROR(ABS(AC9)),"",IFERROR(MIN(IF(Données_nettoyées!$O$1:$O$1000=$B10,IF(INDIRECT($A$1&amp;AC$1)&gt;0,IF(COUNTIFS(Données_nettoyées!$O$1:$O$1000,$B10,INDIRECT($A$1&amp;AC$1),"&gt;0")&gt;2,INDIRECT($A$1&amp;AC$1))))),"MC"))</f>
        <v>2500</v>
      </c>
      <c r="AD10" s="8" cm="1">
        <f t="array" aca="1" ref="AD10" ca="1">IF(ISERROR(ABS(AD9)),"",IFERROR(MIN(IF(Données_nettoyées!$O$1:$O$1000=$B10,IF(INDIRECT($A$1&amp;AD$1)&gt;0,IF(COUNTIFS(Données_nettoyées!$O$1:$O$1000,$B10,INDIRECT($A$1&amp;AD$1),"&gt;0")&gt;2,INDIRECT($A$1&amp;AD$1))))),"MC"))</f>
        <v>1250</v>
      </c>
      <c r="AE10" s="8" cm="1">
        <f t="array" aca="1" ref="AE10" ca="1">IF(ISERROR(ABS(AE9)),"",IFERROR(MIN(IF(Données_nettoyées!$O$1:$O$1000=$B10,IF(INDIRECT($A$1&amp;AE$1)&gt;0,IF(COUNTIFS(Données_nettoyées!$O$1:$O$1000,$B10,INDIRECT($A$1&amp;AE$1),"&gt;0")&gt;2,INDIRECT($A$1&amp;AE$1))))),"MC"))</f>
        <v>2250</v>
      </c>
      <c r="AF10" s="8" cm="1">
        <f t="array" aca="1" ref="AF10" ca="1">IF(ISERROR(ABS(AF9)),"",IFERROR(MIN(IF(Données_nettoyées!$O$1:$O$1000=$B10,IF(INDIRECT($A$1&amp;AF$1)&gt;0,IF(COUNTIFS(Données_nettoyées!$O$1:$O$1000,$B10,INDIRECT($A$1&amp;AF$1),"&gt;0")&gt;2,INDIRECT($A$1&amp;AF$1))))),"MC"))</f>
        <v>250</v>
      </c>
      <c r="AG10" s="8" cm="1">
        <f t="array" aca="1" ref="AG10" ca="1">IF(ISERROR(ABS(AG9)),"",IFERROR(MIN(IF(Données_nettoyées!$O$1:$O$1000=$B10,IF(INDIRECT($A$1&amp;AG$1)&gt;0,IF(COUNTIFS(Données_nettoyées!$O$1:$O$1000,$B10,INDIRECT($A$1&amp;AG$1),"&gt;0")&gt;2,INDIRECT($A$1&amp;AG$1))))),"MC"))</f>
        <v>200</v>
      </c>
    </row>
    <row r="11" spans="1:40" x14ac:dyDescent="0.35">
      <c r="A11" s="5" t="s">
        <v>63</v>
      </c>
      <c r="B11" s="5" t="s">
        <v>64</v>
      </c>
      <c r="C11" s="5" t="s">
        <v>68</v>
      </c>
      <c r="E11" s="8" cm="1">
        <f t="array" aca="1" ref="E11" ca="1">IF(ISERROR(ABS(E9)),"",IFERROR(MAX(IF(Données_nettoyées!$O$1:$O$1000=$B11,IF(INDIRECT($A$1&amp;E$1)&gt;0,IF(COUNTIFS(Données_nettoyées!$O$1:$O$1000,$B11,INDIRECT($A$1&amp;E$1),"&gt;0")&gt;2,INDIRECT($A$1&amp;E$1))))),"MC"))</f>
        <v>1100</v>
      </c>
      <c r="F11" s="8" t="str" cm="1">
        <f t="array" aca="1" ref="F11" ca="1">IF(ISERROR(ABS(F9)),"",IFERROR(MAX(IF(Données_nettoyées!$O$1:$O$1000=$B11,IF(INDIRECT($A$1&amp;F$1)&gt;0,IF(COUNTIFS(Données_nettoyées!$O$1:$O$1000,$B11,INDIRECT($A$1&amp;F$1),"&gt;0")&gt;2,INDIRECT($A$1&amp;F$1))))),"MC"))</f>
        <v/>
      </c>
      <c r="G11" s="8" t="str" cm="1">
        <f t="array" aca="1" ref="G11" ca="1">IF(ISERROR(ABS(G9)),"",IFERROR(MAX(IF(Données_nettoyées!$O$1:$O$1000=$B11,IF(INDIRECT($A$1&amp;G$1)&gt;0,IF(COUNTIFS(Données_nettoyées!$O$1:$O$1000,$B11,INDIRECT($A$1&amp;G$1),"&gt;0")&gt;2,INDIRECT($A$1&amp;G$1))))),"MC"))</f>
        <v/>
      </c>
      <c r="H11" s="8" cm="1">
        <f t="array" aca="1" ref="H11" ca="1">IF(ISERROR(ABS(H9)),"",IFERROR(MAX(IF(Données_nettoyées!$O$1:$O$1000=$B11,IF(INDIRECT($A$1&amp;H$1)&gt;0,IF(COUNTIFS(Données_nettoyées!$O$1:$O$1000,$B11,INDIRECT($A$1&amp;H$1),"&gt;0")&gt;2,INDIRECT($A$1&amp;H$1))))),"MC"))</f>
        <v>500</v>
      </c>
      <c r="I11" s="8" cm="1">
        <f t="array" aca="1" ref="I11" ca="1">IF(ISERROR(ABS(I9)),"",IFERROR(MAX(IF(Données_nettoyées!$O$1:$O$1000=$B11,IF(INDIRECT($A$1&amp;I$1)&gt;0,IF(COUNTIFS(Données_nettoyées!$O$1:$O$1000,$B11,INDIRECT($A$1&amp;I$1),"&gt;0")&gt;2,INDIRECT($A$1&amp;I$1))))),"MC"))</f>
        <v>300</v>
      </c>
      <c r="J11" s="8" cm="1">
        <f t="array" aca="1" ref="J11" ca="1">IF(ISERROR(ABS(J9)),"",IFERROR(MAX(IF(Données_nettoyées!$O$1:$O$1000=$B11,IF(INDIRECT($A$1&amp;J$1)&gt;0,IF(COUNTIFS(Données_nettoyées!$O$1:$O$1000,$B11,INDIRECT($A$1&amp;J$1),"&gt;0")&gt;2,INDIRECT($A$1&amp;J$1))))),"MC"))</f>
        <v>5000</v>
      </c>
      <c r="K11" s="8" t="str" cm="1">
        <f t="array" aca="1" ref="K11" ca="1">IF(ISERROR(ABS(K9)),"",IFERROR(MAX(IF(Données_nettoyées!$O$1:$O$1000=$B11,IF(INDIRECT($A$1&amp;K$1)&gt;0,IF(COUNTIFS(Données_nettoyées!$O$1:$O$1000,$B11,INDIRECT($A$1&amp;K$1),"&gt;0")&gt;2,INDIRECT($A$1&amp;K$1))))),"MC"))</f>
        <v/>
      </c>
      <c r="L11" s="8" cm="1">
        <f t="array" aca="1" ref="L11" ca="1">IF(ISERROR(ABS(L9)),"",IFERROR(MAX(IF(Données_nettoyées!$O$1:$O$1000=$B11,IF(INDIRECT($A$1&amp;L$1)&gt;0,IF(COUNTIFS(Données_nettoyées!$O$1:$O$1000,$B11,INDIRECT($A$1&amp;L$1),"&gt;0")&gt;2,INDIRECT($A$1&amp;L$1))))),"MC"))</f>
        <v>1500</v>
      </c>
      <c r="M11" s="8" cm="1">
        <f t="array" aca="1" ref="M11" ca="1">IF(ISERROR(ABS(M9)),"",IFERROR(MAX(IF(Données_nettoyées!$O$1:$O$1000=$B11,IF(INDIRECT($A$1&amp;M$1)&gt;0,IF(COUNTIFS(Données_nettoyées!$O$1:$O$1000,$B11,INDIRECT($A$1&amp;M$1),"&gt;0")&gt;2,INDIRECT($A$1&amp;M$1))))),"MC"))</f>
        <v>2250</v>
      </c>
      <c r="N11" s="8" cm="1">
        <f t="array" aca="1" ref="N11" ca="1">IF(ISERROR(ABS(N9)),"",IFERROR(MAX(IF(Données_nettoyées!$O$1:$O$1000=$B11,IF(INDIRECT($A$1&amp;N$1)&gt;0,IF(COUNTIFS(Données_nettoyées!$O$1:$O$1000,$B11,INDIRECT($A$1&amp;N$1),"&gt;0")&gt;2,INDIRECT($A$1&amp;N$1))))),"MC"))</f>
        <v>6500</v>
      </c>
      <c r="O11" s="8" cm="1">
        <f t="array" aca="1" ref="O11" ca="1">IF(ISERROR(ABS(O9)),"",IFERROR(MAX(IF(Données_nettoyées!$O$1:$O$1000=$B11,IF(INDIRECT($A$1&amp;O$1)&gt;0,IF(COUNTIFS(Données_nettoyées!$O$1:$O$1000,$B11,INDIRECT($A$1&amp;O$1),"&gt;0")&gt;2,INDIRECT($A$1&amp;O$1))))),"MC"))</f>
        <v>100</v>
      </c>
      <c r="P11" s="8" t="str" cm="1">
        <f t="array" aca="1" ref="P11" ca="1">IF(ISERROR(ABS(P9)),"",IFERROR(MAX(IF(Données_nettoyées!$O$1:$O$1000=$B11,IF(INDIRECT($A$1&amp;P$1)&gt;0,IF(COUNTIFS(Données_nettoyées!$O$1:$O$1000,$B11,INDIRECT($A$1&amp;P$1),"&gt;0")&gt;2,INDIRECT($A$1&amp;P$1))))),"MC"))</f>
        <v/>
      </c>
      <c r="Q11" s="8" cm="1">
        <f t="array" aca="1" ref="Q11" ca="1">IF(ISERROR(ABS(Q9)),"",IFERROR(MAX(IF(Données_nettoyées!$O$1:$O$1000=$B11,IF(INDIRECT($A$1&amp;Q$1)&gt;0,IF(COUNTIFS(Données_nettoyées!$O$1:$O$1000,$B11,INDIRECT($A$1&amp;Q$1),"&gt;0")&gt;2,INDIRECT($A$1&amp;Q$1))))),"MC"))</f>
        <v>35000</v>
      </c>
      <c r="R11" s="8" cm="1">
        <f t="array" aca="1" ref="R11" ca="1">IF(ISERROR(ABS(R9)),"",IFERROR(MAX(IF(Données_nettoyées!$O$1:$O$1000=$B11,IF(INDIRECT($A$1&amp;R$1)&gt;0,IF(COUNTIFS(Données_nettoyées!$O$1:$O$1000,$B11,INDIRECT($A$1&amp;R$1),"&gt;0")&gt;2,INDIRECT($A$1&amp;R$1))))),"MC"))</f>
        <v>37500</v>
      </c>
      <c r="S11" s="8" cm="1">
        <f t="array" aca="1" ref="S11" ca="1">IF(ISERROR(ABS(S9)),"",IFERROR(MAX(IF(Données_nettoyées!$O$1:$O$1000=$B11,IF(INDIRECT($A$1&amp;S$1)&gt;0,IF(COUNTIFS(Données_nettoyées!$O$1:$O$1000,$B11,INDIRECT($A$1&amp;S$1),"&gt;0")&gt;2,INDIRECT($A$1&amp;S$1))))),"MC"))</f>
        <v>7500</v>
      </c>
      <c r="T11" s="8" cm="1">
        <f t="array" aca="1" ref="T11" ca="1">IF(ISERROR(ABS(T9)),"",IFERROR(MAX(IF(Données_nettoyées!$O$1:$O$1000=$B11,IF(INDIRECT($A$1&amp;T$1)&gt;0,IF(COUNTIFS(Données_nettoyées!$O$1:$O$1000,$B11,INDIRECT($A$1&amp;T$1),"&gt;0")&gt;2,INDIRECT($A$1&amp;T$1))))),"MC"))</f>
        <v>5500</v>
      </c>
      <c r="U11" s="8" cm="1">
        <f t="array" aca="1" ref="U11" ca="1">IF(ISERROR(ABS(U9)),"",IFERROR(MAX(IF(Données_nettoyées!$O$1:$O$1000=$B11,IF(INDIRECT($A$1&amp;U$1)&gt;0,IF(COUNTIFS(Données_nettoyées!$O$1:$O$1000,$B11,INDIRECT($A$1&amp;U$1),"&gt;0")&gt;2,INDIRECT($A$1&amp;U$1))))),"MC"))</f>
        <v>500</v>
      </c>
      <c r="V11" s="8" cm="1">
        <f t="array" aca="1" ref="V11" ca="1">IF(ISERROR(ABS(V9)),"",IFERROR(MAX(IF(Données_nettoyées!$O$1:$O$1000=$B11,IF(INDIRECT($A$1&amp;V$1)&gt;0,IF(COUNTIFS(Données_nettoyées!$O$1:$O$1000,$B11,INDIRECT($A$1&amp;V$1),"&gt;0")&gt;2,INDIRECT($A$1&amp;V$1))))),"MC"))</f>
        <v>100</v>
      </c>
      <c r="W11" s="8" cm="1">
        <f t="array" aca="1" ref="W11" ca="1">IF(ISERROR(ABS(W9)),"",IFERROR(MAX(IF(Données_nettoyées!$O$1:$O$1000=$B11,IF(INDIRECT($A$1&amp;W$1)&gt;0,IF(COUNTIFS(Données_nettoyées!$O$1:$O$1000,$B11,INDIRECT($A$1&amp;W$1),"&gt;0")&gt;2,INDIRECT($A$1&amp;W$1))))),"MC"))</f>
        <v>650</v>
      </c>
      <c r="X11" s="8" cm="1">
        <f t="array" aca="1" ref="X11" ca="1">IF(ISERROR(ABS(X9)),"",IFERROR(MAX(IF(Données_nettoyées!$O$1:$O$1000=$B11,IF(INDIRECT($A$1&amp;X$1)&gt;0,IF(COUNTIFS(Données_nettoyées!$O$1:$O$1000,$B11,INDIRECT($A$1&amp;X$1),"&gt;0")&gt;2,INDIRECT($A$1&amp;X$1))))),"MC"))</f>
        <v>750</v>
      </c>
      <c r="Y11" s="8" cm="1">
        <f t="array" aca="1" ref="Y11" ca="1">IF(ISERROR(ABS(Y9)),"",IFERROR(MAX(IF(Données_nettoyées!$O$1:$O$1000=$B11,IF(INDIRECT($A$1&amp;Y$1)&gt;0,IF(COUNTIFS(Données_nettoyées!$O$1:$O$1000,$B11,INDIRECT($A$1&amp;Y$1),"&gt;0")&gt;2,INDIRECT($A$1&amp;Y$1))))),"MC"))</f>
        <v>1200</v>
      </c>
      <c r="Z11" s="8" cm="1">
        <f t="array" aca="1" ref="Z11" ca="1">IF(ISERROR(ABS(Z9)),"",IFERROR(MAX(IF(Données_nettoyées!$O$1:$O$1000=$B11,IF(INDIRECT($A$1&amp;Z$1)&gt;0,IF(COUNTIFS(Données_nettoyées!$O$1:$O$1000,$B11,INDIRECT($A$1&amp;Z$1),"&gt;0")&gt;2,INDIRECT($A$1&amp;Z$1))))),"MC"))</f>
        <v>2000</v>
      </c>
      <c r="AA11" s="8" cm="1">
        <f t="array" aca="1" ref="AA11" ca="1">IF(ISERROR(ABS(AA9)),"",IFERROR(MAX(IF(Données_nettoyées!$O$1:$O$1000=$B11,IF(INDIRECT($A$1&amp;AA$1)&gt;0,IF(COUNTIFS(Données_nettoyées!$O$1:$O$1000,$B11,INDIRECT($A$1&amp;AA$1),"&gt;0")&gt;2,INDIRECT($A$1&amp;AA$1))))),"MC"))</f>
        <v>3000</v>
      </c>
      <c r="AB11" s="8" cm="1">
        <f t="array" aca="1" ref="AB11" ca="1">IF(ISERROR(ABS(AB9)),"",IFERROR(MAX(IF(Données_nettoyées!$O$1:$O$1000=$B11,IF(INDIRECT($A$1&amp;AB$1)&gt;0,IF(COUNTIFS(Données_nettoyées!$O$1:$O$1000,$B11,INDIRECT($A$1&amp;AB$1),"&gt;0")&gt;2,INDIRECT($A$1&amp;AB$1))))),"MC"))</f>
        <v>3000</v>
      </c>
      <c r="AC11" s="8" cm="1">
        <f t="array" aca="1" ref="AC11" ca="1">IF(ISERROR(ABS(AC9)),"",IFERROR(MAX(IF(Données_nettoyées!$O$1:$O$1000=$B11,IF(INDIRECT($A$1&amp;AC$1)&gt;0,IF(COUNTIFS(Données_nettoyées!$O$1:$O$1000,$B11,INDIRECT($A$1&amp;AC$1),"&gt;0")&gt;2,INDIRECT($A$1&amp;AC$1))))),"MC"))</f>
        <v>2750</v>
      </c>
      <c r="AD11" s="8" cm="1">
        <f t="array" aca="1" ref="AD11" ca="1">IF(ISERROR(ABS(AD9)),"",IFERROR(MAX(IF(Données_nettoyées!$O$1:$O$1000=$B11,IF(INDIRECT($A$1&amp;AD$1)&gt;0,IF(COUNTIFS(Données_nettoyées!$O$1:$O$1000,$B11,INDIRECT($A$1&amp;AD$1),"&gt;0")&gt;2,INDIRECT($A$1&amp;AD$1))))),"MC"))</f>
        <v>1500</v>
      </c>
      <c r="AE11" s="8" cm="1">
        <f t="array" aca="1" ref="AE11" ca="1">IF(ISERROR(ABS(AE9)),"",IFERROR(MAX(IF(Données_nettoyées!$O$1:$O$1000=$B11,IF(INDIRECT($A$1&amp;AE$1)&gt;0,IF(COUNTIFS(Données_nettoyées!$O$1:$O$1000,$B11,INDIRECT($A$1&amp;AE$1),"&gt;0")&gt;2,INDIRECT($A$1&amp;AE$1))))),"MC"))</f>
        <v>3000</v>
      </c>
      <c r="AF11" s="8" cm="1">
        <f t="array" aca="1" ref="AF11" ca="1">IF(ISERROR(ABS(AF9)),"",IFERROR(MAX(IF(Données_nettoyées!$O$1:$O$1000=$B11,IF(INDIRECT($A$1&amp;AF$1)&gt;0,IF(COUNTIFS(Données_nettoyées!$O$1:$O$1000,$B11,INDIRECT($A$1&amp;AF$1),"&gt;0")&gt;2,INDIRECT($A$1&amp;AF$1))))),"MC"))</f>
        <v>250</v>
      </c>
      <c r="AG11" s="8" cm="1">
        <f t="array" aca="1" ref="AG11" ca="1">IF(ISERROR(ABS(AG9)),"",IFERROR(MAX(IF(Données_nettoyées!$O$1:$O$1000=$B11,IF(INDIRECT($A$1&amp;AG$1)&gt;0,IF(COUNTIFS(Données_nettoyées!$O$1:$O$1000,$B11,INDIRECT($A$1&amp;AG$1),"&gt;0")&gt;2,INDIRECT($A$1&amp;AG$1))))),"MC"))</f>
        <v>500</v>
      </c>
    </row>
    <row r="12" spans="1:40" x14ac:dyDescent="0.35">
      <c r="C12" s="39" t="s">
        <v>145</v>
      </c>
      <c r="E12" s="8" t="str">
        <f t="shared" ref="E12:AG12" ca="1" si="0">IFERROR(IF((E11-E10)/E10&gt;=40%,"!!",""),"")</f>
        <v/>
      </c>
      <c r="F12" s="8" t="str">
        <f t="shared" ca="1" si="0"/>
        <v/>
      </c>
      <c r="G12" s="8" t="str">
        <f t="shared" ca="1" si="0"/>
        <v/>
      </c>
      <c r="H12" s="8" t="str">
        <f t="shared" ca="1" si="0"/>
        <v/>
      </c>
      <c r="I12" s="8" t="str">
        <f t="shared" ca="1" si="0"/>
        <v/>
      </c>
      <c r="J12" s="8" t="str">
        <f t="shared" ca="1" si="0"/>
        <v/>
      </c>
      <c r="K12" s="8" t="str">
        <f t="shared" ca="1" si="0"/>
        <v/>
      </c>
      <c r="L12" s="8" t="str">
        <f t="shared" ca="1" si="0"/>
        <v/>
      </c>
      <c r="M12" s="8" t="str">
        <f t="shared" ca="1" si="0"/>
        <v/>
      </c>
      <c r="N12" s="8" t="str">
        <f t="shared" ca="1" si="0"/>
        <v/>
      </c>
      <c r="O12" s="8" t="str">
        <f t="shared" ca="1" si="0"/>
        <v/>
      </c>
      <c r="P12" s="8" t="str">
        <f t="shared" ca="1" si="0"/>
        <v/>
      </c>
      <c r="Q12" s="8" t="str">
        <f t="shared" ca="1" si="0"/>
        <v/>
      </c>
      <c r="R12" s="8" t="str">
        <f t="shared" ca="1" si="0"/>
        <v/>
      </c>
      <c r="S12" s="8" t="str">
        <f t="shared" ca="1" si="0"/>
        <v/>
      </c>
      <c r="T12" s="8" t="str">
        <f t="shared" ca="1" si="0"/>
        <v/>
      </c>
      <c r="U12" s="8" t="str">
        <f t="shared" ca="1" si="0"/>
        <v/>
      </c>
      <c r="V12" s="8" t="str">
        <f t="shared" ca="1" si="0"/>
        <v/>
      </c>
      <c r="W12" s="8" t="str">
        <f t="shared" ca="1" si="0"/>
        <v/>
      </c>
      <c r="X12" s="8" t="str">
        <f t="shared" ca="1" si="0"/>
        <v/>
      </c>
      <c r="Y12" s="8" t="str">
        <f t="shared" ca="1" si="0"/>
        <v/>
      </c>
      <c r="Z12" s="8" t="str">
        <f t="shared" ca="1" si="0"/>
        <v/>
      </c>
      <c r="AA12" s="8" t="str">
        <f t="shared" ca="1" si="0"/>
        <v/>
      </c>
      <c r="AB12" s="8" t="str">
        <f t="shared" ca="1" si="0"/>
        <v/>
      </c>
      <c r="AC12" s="8" t="str">
        <f t="shared" ca="1" si="0"/>
        <v/>
      </c>
      <c r="AD12" s="8" t="str">
        <f t="shared" ca="1" si="0"/>
        <v/>
      </c>
      <c r="AE12" s="8" t="str">
        <f t="shared" ca="1" si="0"/>
        <v/>
      </c>
      <c r="AF12" s="8" t="str">
        <f t="shared" ca="1" si="0"/>
        <v/>
      </c>
      <c r="AG12" s="8" t="str">
        <f t="shared" ca="1" si="0"/>
        <v>!!</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D15" s="7" t="str">
        <f>IF(COUNTIF(Données_nettoyées!$O$1:$O$1000,$B15)&gt;0,"OUI","NON")</f>
        <v>OUI</v>
      </c>
      <c r="E15" s="8" t="str" cm="1">
        <f t="array" aca="1" ref="E15" ca="1">IF($D15="NON","-",IFERROR(MEDIAN(IF(Données_nettoyées!$O$1:$O$1000=$B15,IF(INDIRECT($A$1&amp;E$1)&gt;0,IF(COUNTIFS(Données_nettoyées!$O$1:$O$1000,$B15,INDIRECT($A$1&amp;E$1),"&gt;0")&gt;2,INDIRECT($A$1&amp;E$1))))),"MC"))</f>
        <v>MC</v>
      </c>
      <c r="F15" s="8" t="str" cm="1">
        <f t="array" aca="1" ref="F15" ca="1">IF($D15="NON","-",IFERROR(MEDIAN(IF(Données_nettoyées!$O$1:$O$1000=$B15,IF(INDIRECT($A$1&amp;F$1)&gt;0,IF(COUNTIFS(Données_nettoyées!$O$1:$O$1000,$B15,INDIRECT($A$1&amp;F$1),"&gt;0")&gt;2,INDIRECT($A$1&amp;F$1))))),"MC"))</f>
        <v>MC</v>
      </c>
      <c r="G15" s="8" t="str" cm="1">
        <f t="array" aca="1" ref="G15" ca="1">IF($D15="NON","-",IFERROR(MEDIAN(IF(Données_nettoyées!$O$1:$O$1000=$B15,IF(INDIRECT($A$1&amp;G$1)&gt;0,IF(COUNTIFS(Données_nettoyées!$O$1:$O$1000,$B15,INDIRECT($A$1&amp;G$1),"&gt;0")&gt;2,INDIRECT($A$1&amp;G$1))))),"MC"))</f>
        <v>MC</v>
      </c>
      <c r="H15" s="8" t="str" cm="1">
        <f t="array" aca="1" ref="H15" ca="1">IF($D15="NON","-",IFERROR(MEDIAN(IF(Données_nettoyées!$O$1:$O$1000=$B15,IF(INDIRECT($A$1&amp;H$1)&gt;0,IF(COUNTIFS(Données_nettoyées!$O$1:$O$1000,$B15,INDIRECT($A$1&amp;H$1),"&gt;0")&gt;2,INDIRECT($A$1&amp;H$1))))),"MC"))</f>
        <v>MC</v>
      </c>
      <c r="I15" s="8" t="str" cm="1">
        <f t="array" aca="1" ref="I15" ca="1">IF($D15="NON","-",IFERROR(MEDIAN(IF(Données_nettoyées!$O$1:$O$1000=$B15,IF(INDIRECT($A$1&amp;I$1)&gt;0,IF(COUNTIFS(Données_nettoyées!$O$1:$O$1000,$B15,INDIRECT($A$1&amp;I$1),"&gt;0")&gt;2,INDIRECT($A$1&amp;I$1))))),"MC"))</f>
        <v>MC</v>
      </c>
      <c r="J15" s="8" t="str" cm="1">
        <f t="array" aca="1" ref="J15" ca="1">IF($D15="NON","-",IFERROR(MEDIAN(IF(Données_nettoyées!$O$1:$O$1000=$B15,IF(INDIRECT($A$1&amp;J$1)&gt;0,IF(COUNTIFS(Données_nettoyées!$O$1:$O$1000,$B15,INDIRECT($A$1&amp;J$1),"&gt;0")&gt;2,INDIRECT($A$1&amp;J$1))))),"MC"))</f>
        <v>MC</v>
      </c>
      <c r="K15" s="8" t="str" cm="1">
        <f t="array" aca="1" ref="K15" ca="1">IF($D15="NON","-",IFERROR(MEDIAN(IF(Données_nettoyées!$O$1:$O$1000=$B15,IF(INDIRECT($A$1&amp;K$1)&gt;0,IF(COUNTIFS(Données_nettoyées!$O$1:$O$1000,$B15,INDIRECT($A$1&amp;K$1),"&gt;0")&gt;2,INDIRECT($A$1&amp;K$1))))),"MC"))</f>
        <v>MC</v>
      </c>
      <c r="L15" s="8" t="str" cm="1">
        <f t="array" aca="1" ref="L15" ca="1">IF($D15="NON","-",IFERROR(MEDIAN(IF(Données_nettoyées!$O$1:$O$1000=$B15,IF(INDIRECT($A$1&amp;L$1)&gt;0,IF(COUNTIFS(Données_nettoyées!$O$1:$O$1000,$B15,INDIRECT($A$1&amp;L$1),"&gt;0")&gt;2,INDIRECT($A$1&amp;L$1))))),"MC"))</f>
        <v>MC</v>
      </c>
      <c r="M15" s="8" t="str" cm="1">
        <f t="array" aca="1" ref="M15" ca="1">IF($D15="NON","-",IFERROR(MEDIAN(IF(Données_nettoyées!$O$1:$O$1000=$B15,IF(INDIRECT($A$1&amp;M$1)&gt;0,IF(COUNTIFS(Données_nettoyées!$O$1:$O$1000,$B15,INDIRECT($A$1&amp;M$1),"&gt;0")&gt;2,INDIRECT($A$1&amp;M$1))))),"MC"))</f>
        <v>MC</v>
      </c>
      <c r="N15" s="8" t="str" cm="1">
        <f t="array" aca="1" ref="N15" ca="1">IF($D15="NON","-",IFERROR(MEDIAN(IF(Données_nettoyées!$O$1:$O$1000=$B15,IF(INDIRECT($A$1&amp;N$1)&gt;0,IF(COUNTIFS(Données_nettoyées!$O$1:$O$1000,$B15,INDIRECT($A$1&amp;N$1),"&gt;0")&gt;2,INDIRECT($A$1&amp;N$1))))),"MC"))</f>
        <v>MC</v>
      </c>
      <c r="O15" s="8" t="str" cm="1">
        <f t="array" aca="1" ref="O15" ca="1">IF($D15="NON","-",IFERROR(MEDIAN(IF(Données_nettoyées!$O$1:$O$1000=$B15,IF(INDIRECT($A$1&amp;O$1)&gt;0,IF(COUNTIFS(Données_nettoyées!$O$1:$O$1000,$B15,INDIRECT($A$1&amp;O$1),"&gt;0")&gt;2,INDIRECT($A$1&amp;O$1))))),"MC"))</f>
        <v>MC</v>
      </c>
      <c r="P15" s="8" t="str" cm="1">
        <f t="array" aca="1" ref="P15" ca="1">IF($D15="NON","-",IFERROR(MEDIAN(IF(Données_nettoyées!$O$1:$O$1000=$B15,IF(INDIRECT($A$1&amp;P$1)&gt;0,IF(COUNTIFS(Données_nettoyées!$O$1:$O$1000,$B15,INDIRECT($A$1&amp;P$1),"&gt;0")&gt;2,INDIRECT($A$1&amp;P$1))))),"MC"))</f>
        <v>MC</v>
      </c>
      <c r="Q15" s="8" t="str" cm="1">
        <f t="array" aca="1" ref="Q15" ca="1">IF($D15="NON","-",IFERROR(MEDIAN(IF(Données_nettoyées!$O$1:$O$1000=$B15,IF(INDIRECT($A$1&amp;Q$1)&gt;0,IF(COUNTIFS(Données_nettoyées!$O$1:$O$1000,$B15,INDIRECT($A$1&amp;Q$1),"&gt;0")&gt;2,INDIRECT($A$1&amp;Q$1))))),"MC"))</f>
        <v>MC</v>
      </c>
      <c r="R15" s="8" t="str" cm="1">
        <f t="array" aca="1" ref="R15" ca="1">IF($D15="NON","-",IFERROR(MEDIAN(IF(Données_nettoyées!$O$1:$O$1000=$B15,IF(INDIRECT($A$1&amp;R$1)&gt;0,IF(COUNTIFS(Données_nettoyées!$O$1:$O$1000,$B15,INDIRECT($A$1&amp;R$1),"&gt;0")&gt;2,INDIRECT($A$1&amp;R$1))))),"MC"))</f>
        <v>MC</v>
      </c>
      <c r="S15" s="8" t="str" cm="1">
        <f t="array" aca="1" ref="S15" ca="1">IF($D15="NON","-",IFERROR(MEDIAN(IF(Données_nettoyées!$O$1:$O$1000=$B15,IF(INDIRECT($A$1&amp;S$1)&gt;0,IF(COUNTIFS(Données_nettoyées!$O$1:$O$1000,$B15,INDIRECT($A$1&amp;S$1),"&gt;0")&gt;2,INDIRECT($A$1&amp;S$1))))),"MC"))</f>
        <v>MC</v>
      </c>
      <c r="T15" s="8" t="str" cm="1">
        <f t="array" aca="1" ref="T15" ca="1">IF($D15="NON","-",IFERROR(MEDIAN(IF(Données_nettoyées!$O$1:$O$1000=$B15,IF(INDIRECT($A$1&amp;T$1)&gt;0,IF(COUNTIFS(Données_nettoyées!$O$1:$O$1000,$B15,INDIRECT($A$1&amp;T$1),"&gt;0")&gt;2,INDIRECT($A$1&amp;T$1))))),"MC"))</f>
        <v>MC</v>
      </c>
      <c r="U15" s="8" t="str" cm="1">
        <f t="array" aca="1" ref="U15" ca="1">IF($D15="NON","-",IFERROR(MEDIAN(IF(Données_nettoyées!$O$1:$O$1000=$B15,IF(INDIRECT($A$1&amp;U$1)&gt;0,IF(COUNTIFS(Données_nettoyées!$O$1:$O$1000,$B15,INDIRECT($A$1&amp;U$1),"&gt;0")&gt;2,INDIRECT($A$1&amp;U$1))))),"MC"))</f>
        <v>MC</v>
      </c>
      <c r="V15" s="8" t="str" cm="1">
        <f t="array" aca="1" ref="V15" ca="1">IF($D15="NON","-",IFERROR(MEDIAN(IF(Données_nettoyées!$O$1:$O$1000=$B15,IF(INDIRECT($A$1&amp;V$1)&gt;0,IF(COUNTIFS(Données_nettoyées!$O$1:$O$1000,$B15,INDIRECT($A$1&amp;V$1),"&gt;0")&gt;2,INDIRECT($A$1&amp;V$1))))),"MC"))</f>
        <v>MC</v>
      </c>
      <c r="W15" s="8" t="str" cm="1">
        <f t="array" aca="1" ref="W15" ca="1">IF($D15="NON","-",IFERROR(MEDIAN(IF(Données_nettoyées!$O$1:$O$1000=$B15,IF(INDIRECT($A$1&amp;W$1)&gt;0,IF(COUNTIFS(Données_nettoyées!$O$1:$O$1000,$B15,INDIRECT($A$1&amp;W$1),"&gt;0")&gt;2,INDIRECT($A$1&amp;W$1))))),"MC"))</f>
        <v>MC</v>
      </c>
      <c r="X15" s="8" t="str" cm="1">
        <f t="array" aca="1" ref="X15" ca="1">IF($D15="NON","-",IFERROR(MEDIAN(IF(Données_nettoyées!$O$1:$O$1000=$B15,IF(INDIRECT($A$1&amp;X$1)&gt;0,IF(COUNTIFS(Données_nettoyées!$O$1:$O$1000,$B15,INDIRECT($A$1&amp;X$1),"&gt;0")&gt;2,INDIRECT($A$1&amp;X$1))))),"MC"))</f>
        <v>MC</v>
      </c>
      <c r="Y15" s="8" t="str" cm="1">
        <f t="array" aca="1" ref="Y15" ca="1">IF($D15="NON","-",IFERROR(MEDIAN(IF(Données_nettoyées!$O$1:$O$1000=$B15,IF(INDIRECT($A$1&amp;Y$1)&gt;0,IF(COUNTIFS(Données_nettoyées!$O$1:$O$1000,$B15,INDIRECT($A$1&amp;Y$1),"&gt;0")&gt;2,INDIRECT($A$1&amp;Y$1))))),"MC"))</f>
        <v>MC</v>
      </c>
      <c r="Z15" s="8" t="str" cm="1">
        <f t="array" aca="1" ref="Z15" ca="1">IF($D15="NON","-",IFERROR(MEDIAN(IF(Données_nettoyées!$O$1:$O$1000=$B15,IF(INDIRECT($A$1&amp;Z$1)&gt;0,IF(COUNTIFS(Données_nettoyées!$O$1:$O$1000,$B15,INDIRECT($A$1&amp;Z$1),"&gt;0")&gt;2,INDIRECT($A$1&amp;Z$1))))),"MC"))</f>
        <v>MC</v>
      </c>
      <c r="AA15" s="8" t="str" cm="1">
        <f t="array" aca="1" ref="AA15" ca="1">IF($D15="NON","-",IFERROR(MEDIAN(IF(Données_nettoyées!$O$1:$O$1000=$B15,IF(INDIRECT($A$1&amp;AA$1)&gt;0,IF(COUNTIFS(Données_nettoyées!$O$1:$O$1000,$B15,INDIRECT($A$1&amp;AA$1),"&gt;0")&gt;2,INDIRECT($A$1&amp;AA$1))))),"MC"))</f>
        <v>MC</v>
      </c>
      <c r="AB15" s="8" t="str" cm="1">
        <f t="array" aca="1" ref="AB15" ca="1">IF($D15="NON","-",IFERROR(MEDIAN(IF(Données_nettoyées!$O$1:$O$1000=$B15,IF(INDIRECT($A$1&amp;AB$1)&gt;0,IF(COUNTIFS(Données_nettoyées!$O$1:$O$1000,$B15,INDIRECT($A$1&amp;AB$1),"&gt;0")&gt;2,INDIRECT($A$1&amp;AB$1))))),"MC"))</f>
        <v>MC</v>
      </c>
      <c r="AC15" s="8" t="str" cm="1">
        <f t="array" aca="1" ref="AC15" ca="1">IF($D15="NON","-",IFERROR(MEDIAN(IF(Données_nettoyées!$O$1:$O$1000=$B15,IF(INDIRECT($A$1&amp;AC$1)&gt;0,IF(COUNTIFS(Données_nettoyées!$O$1:$O$1000,$B15,INDIRECT($A$1&amp;AC$1),"&gt;0")&gt;2,INDIRECT($A$1&amp;AC$1))))),"MC"))</f>
        <v>MC</v>
      </c>
      <c r="AD15" s="8" t="str" cm="1">
        <f t="array" aca="1" ref="AD15" ca="1">IF($D15="NON","-",IFERROR(MEDIAN(IF(Données_nettoyées!$O$1:$O$1000=$B15,IF(INDIRECT($A$1&amp;AD$1)&gt;0,IF(COUNTIFS(Données_nettoyées!$O$1:$O$1000,$B15,INDIRECT($A$1&amp;AD$1),"&gt;0")&gt;2,INDIRECT($A$1&amp;AD$1))))),"MC"))</f>
        <v>MC</v>
      </c>
      <c r="AE15" s="8" t="str" cm="1">
        <f t="array" aca="1" ref="AE15" ca="1">IF($D15="NON","-",IFERROR(MEDIAN(IF(Données_nettoyées!$O$1:$O$1000=$B15,IF(INDIRECT($A$1&amp;AE$1)&gt;0,IF(COUNTIFS(Données_nettoyées!$O$1:$O$1000,$B15,INDIRECT($A$1&amp;AE$1),"&gt;0")&gt;2,INDIRECT($A$1&amp;AE$1))))),"MC"))</f>
        <v>MC</v>
      </c>
      <c r="AF15" s="8" t="str" cm="1">
        <f t="array" aca="1" ref="AF15" ca="1">IF($D15="NON","-",IFERROR(MEDIAN(IF(Données_nettoyées!$O$1:$O$1000=$B15,IF(INDIRECT($A$1&amp;AF$1)&gt;0,IF(COUNTIFS(Données_nettoyées!$O$1:$O$1000,$B15,INDIRECT($A$1&amp;AF$1),"&gt;0")&gt;2,INDIRECT($A$1&amp;AF$1))))),"MC"))</f>
        <v>MC</v>
      </c>
      <c r="AG15" s="8" t="str" cm="1">
        <f t="array" aca="1" ref="AG15" ca="1">IF($D15="NON","-",IFERROR(MEDIAN(IF(Données_nettoyées!$O$1:$O$1000=$B15,IF(INDIRECT($A$1&amp;AG$1)&gt;0,IF(COUNTIFS(Données_nettoyées!$O$1:$O$1000,$B15,INDIRECT($A$1&amp;AG$1),"&gt;0")&gt;2,INDIRECT($A$1&amp;AG$1))))),"MC"))</f>
        <v>MC</v>
      </c>
      <c r="AI15" s="6">
        <f ca="1">COUNTIF(E15:AG15,"MC")+COUNTIF(E15:AG15,"-")</f>
        <v>29</v>
      </c>
    </row>
    <row r="16" spans="1:40" x14ac:dyDescent="0.35">
      <c r="A16" s="5" t="s">
        <v>63</v>
      </c>
      <c r="B16" s="5" t="s">
        <v>71</v>
      </c>
      <c r="C16" s="5" t="s">
        <v>66</v>
      </c>
      <c r="E16" s="8" t="str" cm="1">
        <f t="array" aca="1" ref="E16" ca="1">IF(ISERROR(ABS(E15)),"",IFERROR(MIN(IF(Données_nettoyées!$O$1:$O$1000=$B16,IF(INDIRECT($A$1&amp;E$1)&gt;0,IF(COUNTIFS(Données_nettoyées!$O$1:$O$1000,$B16,INDIRECT($A$1&amp;E$1),"&gt;0")&gt;2,INDIRECT($A$1&amp;E$1))))),"MC"))</f>
        <v/>
      </c>
      <c r="F16" s="8" t="str" cm="1">
        <f t="array" aca="1" ref="F16" ca="1">IF(ISERROR(ABS(F15)),"",IFERROR(MIN(IF(Données_nettoyées!$O$1:$O$1000=$B16,IF(INDIRECT($A$1&amp;F$1)&gt;0,IF(COUNTIFS(Données_nettoyées!$O$1:$O$1000,$B16,INDIRECT($A$1&amp;F$1),"&gt;0")&gt;2,INDIRECT($A$1&amp;F$1))))),"MC"))</f>
        <v/>
      </c>
      <c r="G16" s="8" t="str" cm="1">
        <f t="array" aca="1" ref="G16" ca="1">IF(ISERROR(ABS(G15)),"",IFERROR(MIN(IF(Données_nettoyées!$O$1:$O$1000=$B16,IF(INDIRECT($A$1&amp;G$1)&gt;0,IF(COUNTIFS(Données_nettoyées!$O$1:$O$1000,$B16,INDIRECT($A$1&amp;G$1),"&gt;0")&gt;2,INDIRECT($A$1&amp;G$1))))),"MC"))</f>
        <v/>
      </c>
      <c r="H16" s="8" t="str" cm="1">
        <f t="array" aca="1" ref="H16" ca="1">IF(ISERROR(ABS(H15)),"",IFERROR(MIN(IF(Données_nettoyées!$O$1:$O$1000=$B16,IF(INDIRECT($A$1&amp;H$1)&gt;0,IF(COUNTIFS(Données_nettoyées!$O$1:$O$1000,$B16,INDIRECT($A$1&amp;H$1),"&gt;0")&gt;2,INDIRECT($A$1&amp;H$1))))),"MC"))</f>
        <v/>
      </c>
      <c r="I16" s="8" t="str" cm="1">
        <f t="array" aca="1" ref="I16" ca="1">IF(ISERROR(ABS(I15)),"",IFERROR(MIN(IF(Données_nettoyées!$O$1:$O$1000=$B16,IF(INDIRECT($A$1&amp;I$1)&gt;0,IF(COUNTIFS(Données_nettoyées!$O$1:$O$1000,$B16,INDIRECT($A$1&amp;I$1),"&gt;0")&gt;2,INDIRECT($A$1&amp;I$1))))),"MC"))</f>
        <v/>
      </c>
      <c r="J16" s="8" t="str" cm="1">
        <f t="array" aca="1" ref="J16" ca="1">IF(ISERROR(ABS(J15)),"",IFERROR(MIN(IF(Données_nettoyées!$O$1:$O$1000=$B16,IF(INDIRECT($A$1&amp;J$1)&gt;0,IF(COUNTIFS(Données_nettoyées!$O$1:$O$1000,$B16,INDIRECT($A$1&amp;J$1),"&gt;0")&gt;2,INDIRECT($A$1&amp;J$1))))),"MC"))</f>
        <v/>
      </c>
      <c r="K16" s="8" t="str" cm="1">
        <f t="array" aca="1" ref="K16" ca="1">IF(ISERROR(ABS(K15)),"",IFERROR(MIN(IF(Données_nettoyées!$O$1:$O$1000=$B16,IF(INDIRECT($A$1&amp;K$1)&gt;0,IF(COUNTIFS(Données_nettoyées!$O$1:$O$1000,$B16,INDIRECT($A$1&amp;K$1),"&gt;0")&gt;2,INDIRECT($A$1&amp;K$1))))),"MC"))</f>
        <v/>
      </c>
      <c r="L16" s="8" t="str" cm="1">
        <f t="array" aca="1" ref="L16" ca="1">IF(ISERROR(ABS(L15)),"",IFERROR(MIN(IF(Données_nettoyées!$O$1:$O$1000=$B16,IF(INDIRECT($A$1&amp;L$1)&gt;0,IF(COUNTIFS(Données_nettoyées!$O$1:$O$1000,$B16,INDIRECT($A$1&amp;L$1),"&gt;0")&gt;2,INDIRECT($A$1&amp;L$1))))),"MC"))</f>
        <v/>
      </c>
      <c r="M16" s="8" t="str" cm="1">
        <f t="array" aca="1" ref="M16" ca="1">IF(ISERROR(ABS(M15)),"",IFERROR(MIN(IF(Données_nettoyées!$O$1:$O$1000=$B16,IF(INDIRECT($A$1&amp;M$1)&gt;0,IF(COUNTIFS(Données_nettoyées!$O$1:$O$1000,$B16,INDIRECT($A$1&amp;M$1),"&gt;0")&gt;2,INDIRECT($A$1&amp;M$1))))),"MC"))</f>
        <v/>
      </c>
      <c r="N16" s="8" t="str" cm="1">
        <f t="array" aca="1" ref="N16" ca="1">IF(ISERROR(ABS(N15)),"",IFERROR(MIN(IF(Données_nettoyées!$O$1:$O$1000=$B16,IF(INDIRECT($A$1&amp;N$1)&gt;0,IF(COUNTIFS(Données_nettoyées!$O$1:$O$1000,$B16,INDIRECT($A$1&amp;N$1),"&gt;0")&gt;2,INDIRECT($A$1&amp;N$1))))),"MC"))</f>
        <v/>
      </c>
      <c r="O16" s="8" t="str" cm="1">
        <f t="array" aca="1" ref="O16" ca="1">IF(ISERROR(ABS(O15)),"",IFERROR(MIN(IF(Données_nettoyées!$O$1:$O$1000=$B16,IF(INDIRECT($A$1&amp;O$1)&gt;0,IF(COUNTIFS(Données_nettoyées!$O$1:$O$1000,$B16,INDIRECT($A$1&amp;O$1),"&gt;0")&gt;2,INDIRECT($A$1&amp;O$1))))),"MC"))</f>
        <v/>
      </c>
      <c r="P16" s="8" t="str" cm="1">
        <f t="array" aca="1" ref="P16" ca="1">IF(ISERROR(ABS(P15)),"",IFERROR(MIN(IF(Données_nettoyées!$O$1:$O$1000=$B16,IF(INDIRECT($A$1&amp;P$1)&gt;0,IF(COUNTIFS(Données_nettoyées!$O$1:$O$1000,$B16,INDIRECT($A$1&amp;P$1),"&gt;0")&gt;2,INDIRECT($A$1&amp;P$1))))),"MC"))</f>
        <v/>
      </c>
      <c r="Q16" s="8" t="str" cm="1">
        <f t="array" aca="1" ref="Q16" ca="1">IF(ISERROR(ABS(Q15)),"",IFERROR(MIN(IF(Données_nettoyées!$O$1:$O$1000=$B16,IF(INDIRECT($A$1&amp;Q$1)&gt;0,IF(COUNTIFS(Données_nettoyées!$O$1:$O$1000,$B16,INDIRECT($A$1&amp;Q$1),"&gt;0")&gt;2,INDIRECT($A$1&amp;Q$1))))),"MC"))</f>
        <v/>
      </c>
      <c r="R16" s="8" t="str" cm="1">
        <f t="array" aca="1" ref="R16" ca="1">IF(ISERROR(ABS(R15)),"",IFERROR(MIN(IF(Données_nettoyées!$O$1:$O$1000=$B16,IF(INDIRECT($A$1&amp;R$1)&gt;0,IF(COUNTIFS(Données_nettoyées!$O$1:$O$1000,$B16,INDIRECT($A$1&amp;R$1),"&gt;0")&gt;2,INDIRECT($A$1&amp;R$1))))),"MC"))</f>
        <v/>
      </c>
      <c r="S16" s="8" t="str" cm="1">
        <f t="array" aca="1" ref="S16" ca="1">IF(ISERROR(ABS(S15)),"",IFERROR(MIN(IF(Données_nettoyées!$O$1:$O$1000=$B16,IF(INDIRECT($A$1&amp;S$1)&gt;0,IF(COUNTIFS(Données_nettoyées!$O$1:$O$1000,$B16,INDIRECT($A$1&amp;S$1),"&gt;0")&gt;2,INDIRECT($A$1&amp;S$1))))),"MC"))</f>
        <v/>
      </c>
      <c r="T16" s="8" t="str" cm="1">
        <f t="array" aca="1" ref="T16" ca="1">IF(ISERROR(ABS(T15)),"",IFERROR(MIN(IF(Données_nettoyées!$O$1:$O$1000=$B16,IF(INDIRECT($A$1&amp;T$1)&gt;0,IF(COUNTIFS(Données_nettoyées!$O$1:$O$1000,$B16,INDIRECT($A$1&amp;T$1),"&gt;0")&gt;2,INDIRECT($A$1&amp;T$1))))),"MC"))</f>
        <v/>
      </c>
      <c r="U16" s="8" t="str" cm="1">
        <f t="array" aca="1" ref="U16" ca="1">IF(ISERROR(ABS(U15)),"",IFERROR(MIN(IF(Données_nettoyées!$O$1:$O$1000=$B16,IF(INDIRECT($A$1&amp;U$1)&gt;0,IF(COUNTIFS(Données_nettoyées!$O$1:$O$1000,$B16,INDIRECT($A$1&amp;U$1),"&gt;0")&gt;2,INDIRECT($A$1&amp;U$1))))),"MC"))</f>
        <v/>
      </c>
      <c r="V16" s="8" t="str" cm="1">
        <f t="array" aca="1" ref="V16" ca="1">IF(ISERROR(ABS(V15)),"",IFERROR(MIN(IF(Données_nettoyées!$O$1:$O$1000=$B16,IF(INDIRECT($A$1&amp;V$1)&gt;0,IF(COUNTIFS(Données_nettoyées!$O$1:$O$1000,$B16,INDIRECT($A$1&amp;V$1),"&gt;0")&gt;2,INDIRECT($A$1&amp;V$1))))),"MC"))</f>
        <v/>
      </c>
      <c r="W16" s="8" t="str" cm="1">
        <f t="array" aca="1" ref="W16" ca="1">IF(ISERROR(ABS(W15)),"",IFERROR(MIN(IF(Données_nettoyées!$O$1:$O$1000=$B16,IF(INDIRECT($A$1&amp;W$1)&gt;0,IF(COUNTIFS(Données_nettoyées!$O$1:$O$1000,$B16,INDIRECT($A$1&amp;W$1),"&gt;0")&gt;2,INDIRECT($A$1&amp;W$1))))),"MC"))</f>
        <v/>
      </c>
      <c r="X16" s="8" t="str" cm="1">
        <f t="array" aca="1" ref="X16" ca="1">IF(ISERROR(ABS(X15)),"",IFERROR(MIN(IF(Données_nettoyées!$O$1:$O$1000=$B16,IF(INDIRECT($A$1&amp;X$1)&gt;0,IF(COUNTIFS(Données_nettoyées!$O$1:$O$1000,$B16,INDIRECT($A$1&amp;X$1),"&gt;0")&gt;2,INDIRECT($A$1&amp;X$1))))),"MC"))</f>
        <v/>
      </c>
      <c r="Y16" s="8" t="str" cm="1">
        <f t="array" aca="1" ref="Y16" ca="1">IF(ISERROR(ABS(Y15)),"",IFERROR(MIN(IF(Données_nettoyées!$O$1:$O$1000=$B16,IF(INDIRECT($A$1&amp;Y$1)&gt;0,IF(COUNTIFS(Données_nettoyées!$O$1:$O$1000,$B16,INDIRECT($A$1&amp;Y$1),"&gt;0")&gt;2,INDIRECT($A$1&amp;Y$1))))),"MC"))</f>
        <v/>
      </c>
      <c r="Z16" s="8" t="str" cm="1">
        <f t="array" aca="1" ref="Z16" ca="1">IF(ISERROR(ABS(Z15)),"",IFERROR(MIN(IF(Données_nettoyées!$O$1:$O$1000=$B16,IF(INDIRECT($A$1&amp;Z$1)&gt;0,IF(COUNTIFS(Données_nettoyées!$O$1:$O$1000,$B16,INDIRECT($A$1&amp;Z$1),"&gt;0")&gt;2,INDIRECT($A$1&amp;Z$1))))),"MC"))</f>
        <v/>
      </c>
      <c r="AA16" s="8" t="str" cm="1">
        <f t="array" aca="1" ref="AA16" ca="1">IF(ISERROR(ABS(AA15)),"",IFERROR(MIN(IF(Données_nettoyées!$O$1:$O$1000=$B16,IF(INDIRECT($A$1&amp;AA$1)&gt;0,IF(COUNTIFS(Données_nettoyées!$O$1:$O$1000,$B16,INDIRECT($A$1&amp;AA$1),"&gt;0")&gt;2,INDIRECT($A$1&amp;AA$1))))),"MC"))</f>
        <v/>
      </c>
      <c r="AB16" s="8" t="str" cm="1">
        <f t="array" aca="1" ref="AB16" ca="1">IF(ISERROR(ABS(AB15)),"",IFERROR(MIN(IF(Données_nettoyées!$O$1:$O$1000=$B16,IF(INDIRECT($A$1&amp;AB$1)&gt;0,IF(COUNTIFS(Données_nettoyées!$O$1:$O$1000,$B16,INDIRECT($A$1&amp;AB$1),"&gt;0")&gt;2,INDIRECT($A$1&amp;AB$1))))),"MC"))</f>
        <v/>
      </c>
      <c r="AC16" s="8" t="str" cm="1">
        <f t="array" aca="1" ref="AC16" ca="1">IF(ISERROR(ABS(AC15)),"",IFERROR(MIN(IF(Données_nettoyées!$O$1:$O$1000=$B16,IF(INDIRECT($A$1&amp;AC$1)&gt;0,IF(COUNTIFS(Données_nettoyées!$O$1:$O$1000,$B16,INDIRECT($A$1&amp;AC$1),"&gt;0")&gt;2,INDIRECT($A$1&amp;AC$1))))),"MC"))</f>
        <v/>
      </c>
      <c r="AD16" s="8" t="str" cm="1">
        <f t="array" aca="1" ref="AD16" ca="1">IF(ISERROR(ABS(AD15)),"",IFERROR(MIN(IF(Données_nettoyées!$O$1:$O$1000=$B16,IF(INDIRECT($A$1&amp;AD$1)&gt;0,IF(COUNTIFS(Données_nettoyées!$O$1:$O$1000,$B16,INDIRECT($A$1&amp;AD$1),"&gt;0")&gt;2,INDIRECT($A$1&amp;AD$1))))),"MC"))</f>
        <v/>
      </c>
      <c r="AE16" s="8" t="str" cm="1">
        <f t="array" aca="1" ref="AE16" ca="1">IF(ISERROR(ABS(AE15)),"",IFERROR(MIN(IF(Données_nettoyées!$O$1:$O$1000=$B16,IF(INDIRECT($A$1&amp;AE$1)&gt;0,IF(COUNTIFS(Données_nettoyées!$O$1:$O$1000,$B16,INDIRECT($A$1&amp;AE$1),"&gt;0")&gt;2,INDIRECT($A$1&amp;AE$1))))),"MC"))</f>
        <v/>
      </c>
      <c r="AF16" s="8" t="str" cm="1">
        <f t="array" aca="1" ref="AF16" ca="1">IF(ISERROR(ABS(AF15)),"",IFERROR(MIN(IF(Données_nettoyées!$O$1:$O$1000=$B16,IF(INDIRECT($A$1&amp;AF$1)&gt;0,IF(COUNTIFS(Données_nettoyées!$O$1:$O$1000,$B16,INDIRECT($A$1&amp;AF$1),"&gt;0")&gt;2,INDIRECT($A$1&amp;AF$1))))),"MC"))</f>
        <v/>
      </c>
      <c r="AG16" s="8" t="str" cm="1">
        <f t="array" aca="1" ref="AG16" ca="1">IF(ISERROR(ABS(AG15)),"",IFERROR(MIN(IF(Données_nettoyées!$O$1:$O$1000=$B16,IF(INDIRECT($A$1&amp;AG$1)&gt;0,IF(COUNTIFS(Données_nettoyées!$O$1:$O$1000,$B16,INDIRECT($A$1&amp;AG$1),"&gt;0")&gt;2,INDIRECT($A$1&amp;AG$1))))),"MC"))</f>
        <v/>
      </c>
    </row>
    <row r="17" spans="1:35" x14ac:dyDescent="0.35">
      <c r="A17" s="5" t="s">
        <v>63</v>
      </c>
      <c r="B17" s="5" t="s">
        <v>71</v>
      </c>
      <c r="C17" s="5" t="s">
        <v>68</v>
      </c>
      <c r="E17" s="8" t="str" cm="1">
        <f t="array" aca="1" ref="E17" ca="1">IF(ISERROR(ABS(E15)),"",IFERROR(MAX(IF(Données_nettoyées!$O$1:$O$1000=$B17,IF(INDIRECT($A$1&amp;E$1)&gt;0,IF(COUNTIFS(Données_nettoyées!$O$1:$O$1000,$B17,INDIRECT($A$1&amp;E$1),"&gt;0")&gt;2,INDIRECT($A$1&amp;E$1))))),"MC"))</f>
        <v/>
      </c>
      <c r="F17" s="8" t="str" cm="1">
        <f t="array" aca="1" ref="F17" ca="1">IF(ISERROR(ABS(F15)),"",IFERROR(MAX(IF(Données_nettoyées!$O$1:$O$1000=$B17,IF(INDIRECT($A$1&amp;F$1)&gt;0,IF(COUNTIFS(Données_nettoyées!$O$1:$O$1000,$B17,INDIRECT($A$1&amp;F$1),"&gt;0")&gt;2,INDIRECT($A$1&amp;F$1))))),"MC"))</f>
        <v/>
      </c>
      <c r="G17" s="8" t="str" cm="1">
        <f t="array" aca="1" ref="G17" ca="1">IF(ISERROR(ABS(G15)),"",IFERROR(MAX(IF(Données_nettoyées!$O$1:$O$1000=$B17,IF(INDIRECT($A$1&amp;G$1)&gt;0,IF(COUNTIFS(Données_nettoyées!$O$1:$O$1000,$B17,INDIRECT($A$1&amp;G$1),"&gt;0")&gt;2,INDIRECT($A$1&amp;G$1))))),"MC"))</f>
        <v/>
      </c>
      <c r="H17" s="8" t="str" cm="1">
        <f t="array" aca="1" ref="H17" ca="1">IF(ISERROR(ABS(H15)),"",IFERROR(MAX(IF(Données_nettoyées!$O$1:$O$1000=$B17,IF(INDIRECT($A$1&amp;H$1)&gt;0,IF(COUNTIFS(Données_nettoyées!$O$1:$O$1000,$B17,INDIRECT($A$1&amp;H$1),"&gt;0")&gt;2,INDIRECT($A$1&amp;H$1))))),"MC"))</f>
        <v/>
      </c>
      <c r="I17" s="8" t="str" cm="1">
        <f t="array" aca="1" ref="I17" ca="1">IF(ISERROR(ABS(I15)),"",IFERROR(MAX(IF(Données_nettoyées!$O$1:$O$1000=$B17,IF(INDIRECT($A$1&amp;I$1)&gt;0,IF(COUNTIFS(Données_nettoyées!$O$1:$O$1000,$B17,INDIRECT($A$1&amp;I$1),"&gt;0")&gt;2,INDIRECT($A$1&amp;I$1))))),"MC"))</f>
        <v/>
      </c>
      <c r="J17" s="8" t="str" cm="1">
        <f t="array" aca="1" ref="J17" ca="1">IF(ISERROR(ABS(J15)),"",IFERROR(MAX(IF(Données_nettoyées!$O$1:$O$1000=$B17,IF(INDIRECT($A$1&amp;J$1)&gt;0,IF(COUNTIFS(Données_nettoyées!$O$1:$O$1000,$B17,INDIRECT($A$1&amp;J$1),"&gt;0")&gt;2,INDIRECT($A$1&amp;J$1))))),"MC"))</f>
        <v/>
      </c>
      <c r="K17" s="8" t="str" cm="1">
        <f t="array" aca="1" ref="K17" ca="1">IF(ISERROR(ABS(K15)),"",IFERROR(MAX(IF(Données_nettoyées!$O$1:$O$1000=$B17,IF(INDIRECT($A$1&amp;K$1)&gt;0,IF(COUNTIFS(Données_nettoyées!$O$1:$O$1000,$B17,INDIRECT($A$1&amp;K$1),"&gt;0")&gt;2,INDIRECT($A$1&amp;K$1))))),"MC"))</f>
        <v/>
      </c>
      <c r="L17" s="8" t="str" cm="1">
        <f t="array" aca="1" ref="L17" ca="1">IF(ISERROR(ABS(L15)),"",IFERROR(MAX(IF(Données_nettoyées!$O$1:$O$1000=$B17,IF(INDIRECT($A$1&amp;L$1)&gt;0,IF(COUNTIFS(Données_nettoyées!$O$1:$O$1000,$B17,INDIRECT($A$1&amp;L$1),"&gt;0")&gt;2,INDIRECT($A$1&amp;L$1))))),"MC"))</f>
        <v/>
      </c>
      <c r="M17" s="8" t="str" cm="1">
        <f t="array" aca="1" ref="M17" ca="1">IF(ISERROR(ABS(M15)),"",IFERROR(MAX(IF(Données_nettoyées!$O$1:$O$1000=$B17,IF(INDIRECT($A$1&amp;M$1)&gt;0,IF(COUNTIFS(Données_nettoyées!$O$1:$O$1000,$B17,INDIRECT($A$1&amp;M$1),"&gt;0")&gt;2,INDIRECT($A$1&amp;M$1))))),"MC"))</f>
        <v/>
      </c>
      <c r="N17" s="8" t="str" cm="1">
        <f t="array" aca="1" ref="N17" ca="1">IF(ISERROR(ABS(N15)),"",IFERROR(MAX(IF(Données_nettoyées!$O$1:$O$1000=$B17,IF(INDIRECT($A$1&amp;N$1)&gt;0,IF(COUNTIFS(Données_nettoyées!$O$1:$O$1000,$B17,INDIRECT($A$1&amp;N$1),"&gt;0")&gt;2,INDIRECT($A$1&amp;N$1))))),"MC"))</f>
        <v/>
      </c>
      <c r="O17" s="8" t="str" cm="1">
        <f t="array" aca="1" ref="O17" ca="1">IF(ISERROR(ABS(O15)),"",IFERROR(MAX(IF(Données_nettoyées!$O$1:$O$1000=$B17,IF(INDIRECT($A$1&amp;O$1)&gt;0,IF(COUNTIFS(Données_nettoyées!$O$1:$O$1000,$B17,INDIRECT($A$1&amp;O$1),"&gt;0")&gt;2,INDIRECT($A$1&amp;O$1))))),"MC"))</f>
        <v/>
      </c>
      <c r="P17" s="8" t="str" cm="1">
        <f t="array" aca="1" ref="P17" ca="1">IF(ISERROR(ABS(P15)),"",IFERROR(MAX(IF(Données_nettoyées!$O$1:$O$1000=$B17,IF(INDIRECT($A$1&amp;P$1)&gt;0,IF(COUNTIFS(Données_nettoyées!$O$1:$O$1000,$B17,INDIRECT($A$1&amp;P$1),"&gt;0")&gt;2,INDIRECT($A$1&amp;P$1))))),"MC"))</f>
        <v/>
      </c>
      <c r="Q17" s="8" t="str" cm="1">
        <f t="array" aca="1" ref="Q17" ca="1">IF(ISERROR(ABS(Q15)),"",IFERROR(MAX(IF(Données_nettoyées!$O$1:$O$1000=$B17,IF(INDIRECT($A$1&amp;Q$1)&gt;0,IF(COUNTIFS(Données_nettoyées!$O$1:$O$1000,$B17,INDIRECT($A$1&amp;Q$1),"&gt;0")&gt;2,INDIRECT($A$1&amp;Q$1))))),"MC"))</f>
        <v/>
      </c>
      <c r="R17" s="8" t="str" cm="1">
        <f t="array" aca="1" ref="R17" ca="1">IF(ISERROR(ABS(R15)),"",IFERROR(MAX(IF(Données_nettoyées!$O$1:$O$1000=$B17,IF(INDIRECT($A$1&amp;R$1)&gt;0,IF(COUNTIFS(Données_nettoyées!$O$1:$O$1000,$B17,INDIRECT($A$1&amp;R$1),"&gt;0")&gt;2,INDIRECT($A$1&amp;R$1))))),"MC"))</f>
        <v/>
      </c>
      <c r="S17" s="8" t="str" cm="1">
        <f t="array" aca="1" ref="S17" ca="1">IF(ISERROR(ABS(S15)),"",IFERROR(MAX(IF(Données_nettoyées!$O$1:$O$1000=$B17,IF(INDIRECT($A$1&amp;S$1)&gt;0,IF(COUNTIFS(Données_nettoyées!$O$1:$O$1000,$B17,INDIRECT($A$1&amp;S$1),"&gt;0")&gt;2,INDIRECT($A$1&amp;S$1))))),"MC"))</f>
        <v/>
      </c>
      <c r="T17" s="8" t="str" cm="1">
        <f t="array" aca="1" ref="T17" ca="1">IF(ISERROR(ABS(T15)),"",IFERROR(MAX(IF(Données_nettoyées!$O$1:$O$1000=$B17,IF(INDIRECT($A$1&amp;T$1)&gt;0,IF(COUNTIFS(Données_nettoyées!$O$1:$O$1000,$B17,INDIRECT($A$1&amp;T$1),"&gt;0")&gt;2,INDIRECT($A$1&amp;T$1))))),"MC"))</f>
        <v/>
      </c>
      <c r="U17" s="8" t="str" cm="1">
        <f t="array" aca="1" ref="U17" ca="1">IF(ISERROR(ABS(U15)),"",IFERROR(MAX(IF(Données_nettoyées!$O$1:$O$1000=$B17,IF(INDIRECT($A$1&amp;U$1)&gt;0,IF(COUNTIFS(Données_nettoyées!$O$1:$O$1000,$B17,INDIRECT($A$1&amp;U$1),"&gt;0")&gt;2,INDIRECT($A$1&amp;U$1))))),"MC"))</f>
        <v/>
      </c>
      <c r="V17" s="8" t="str" cm="1">
        <f t="array" aca="1" ref="V17" ca="1">IF(ISERROR(ABS(V15)),"",IFERROR(MAX(IF(Données_nettoyées!$O$1:$O$1000=$B17,IF(INDIRECT($A$1&amp;V$1)&gt;0,IF(COUNTIFS(Données_nettoyées!$O$1:$O$1000,$B17,INDIRECT($A$1&amp;V$1),"&gt;0")&gt;2,INDIRECT($A$1&amp;V$1))))),"MC"))</f>
        <v/>
      </c>
      <c r="W17" s="8" t="str" cm="1">
        <f t="array" aca="1" ref="W17" ca="1">IF(ISERROR(ABS(W15)),"",IFERROR(MAX(IF(Données_nettoyées!$O$1:$O$1000=$B17,IF(INDIRECT($A$1&amp;W$1)&gt;0,IF(COUNTIFS(Données_nettoyées!$O$1:$O$1000,$B17,INDIRECT($A$1&amp;W$1),"&gt;0")&gt;2,INDIRECT($A$1&amp;W$1))))),"MC"))</f>
        <v/>
      </c>
      <c r="X17" s="8" t="str" cm="1">
        <f t="array" aca="1" ref="X17" ca="1">IF(ISERROR(ABS(X15)),"",IFERROR(MAX(IF(Données_nettoyées!$O$1:$O$1000=$B17,IF(INDIRECT($A$1&amp;X$1)&gt;0,IF(COUNTIFS(Données_nettoyées!$O$1:$O$1000,$B17,INDIRECT($A$1&amp;X$1),"&gt;0")&gt;2,INDIRECT($A$1&amp;X$1))))),"MC"))</f>
        <v/>
      </c>
      <c r="Y17" s="8" t="str" cm="1">
        <f t="array" aca="1" ref="Y17" ca="1">IF(ISERROR(ABS(Y15)),"",IFERROR(MAX(IF(Données_nettoyées!$O$1:$O$1000=$B17,IF(INDIRECT($A$1&amp;Y$1)&gt;0,IF(COUNTIFS(Données_nettoyées!$O$1:$O$1000,$B17,INDIRECT($A$1&amp;Y$1),"&gt;0")&gt;2,INDIRECT($A$1&amp;Y$1))))),"MC"))</f>
        <v/>
      </c>
      <c r="Z17" s="8" t="str" cm="1">
        <f t="array" aca="1" ref="Z17" ca="1">IF(ISERROR(ABS(Z15)),"",IFERROR(MAX(IF(Données_nettoyées!$O$1:$O$1000=$B17,IF(INDIRECT($A$1&amp;Z$1)&gt;0,IF(COUNTIFS(Données_nettoyées!$O$1:$O$1000,$B17,INDIRECT($A$1&amp;Z$1),"&gt;0")&gt;2,INDIRECT($A$1&amp;Z$1))))),"MC"))</f>
        <v/>
      </c>
      <c r="AA17" s="8" t="str" cm="1">
        <f t="array" aca="1" ref="AA17" ca="1">IF(ISERROR(ABS(AA15)),"",IFERROR(MAX(IF(Données_nettoyées!$O$1:$O$1000=$B17,IF(INDIRECT($A$1&amp;AA$1)&gt;0,IF(COUNTIFS(Données_nettoyées!$O$1:$O$1000,$B17,INDIRECT($A$1&amp;AA$1),"&gt;0")&gt;2,INDIRECT($A$1&amp;AA$1))))),"MC"))</f>
        <v/>
      </c>
      <c r="AB17" s="8" t="str" cm="1">
        <f t="array" aca="1" ref="AB17" ca="1">IF(ISERROR(ABS(AB15)),"",IFERROR(MAX(IF(Données_nettoyées!$O$1:$O$1000=$B17,IF(INDIRECT($A$1&amp;AB$1)&gt;0,IF(COUNTIFS(Données_nettoyées!$O$1:$O$1000,$B17,INDIRECT($A$1&amp;AB$1),"&gt;0")&gt;2,INDIRECT($A$1&amp;AB$1))))),"MC"))</f>
        <v/>
      </c>
      <c r="AC17" s="8" t="str" cm="1">
        <f t="array" aca="1" ref="AC17" ca="1">IF(ISERROR(ABS(AC15)),"",IFERROR(MAX(IF(Données_nettoyées!$O$1:$O$1000=$B17,IF(INDIRECT($A$1&amp;AC$1)&gt;0,IF(COUNTIFS(Données_nettoyées!$O$1:$O$1000,$B17,INDIRECT($A$1&amp;AC$1),"&gt;0")&gt;2,INDIRECT($A$1&amp;AC$1))))),"MC"))</f>
        <v/>
      </c>
      <c r="AD17" s="8" t="str" cm="1">
        <f t="array" aca="1" ref="AD17" ca="1">IF(ISERROR(ABS(AD15)),"",IFERROR(MAX(IF(Données_nettoyées!$O$1:$O$1000=$B17,IF(INDIRECT($A$1&amp;AD$1)&gt;0,IF(COUNTIFS(Données_nettoyées!$O$1:$O$1000,$B17,INDIRECT($A$1&amp;AD$1),"&gt;0")&gt;2,INDIRECT($A$1&amp;AD$1))))),"MC"))</f>
        <v/>
      </c>
      <c r="AE17" s="8" t="str" cm="1">
        <f t="array" aca="1" ref="AE17" ca="1">IF(ISERROR(ABS(AE15)),"",IFERROR(MAX(IF(Données_nettoyées!$O$1:$O$1000=$B17,IF(INDIRECT($A$1&amp;AE$1)&gt;0,IF(COUNTIFS(Données_nettoyées!$O$1:$O$1000,$B17,INDIRECT($A$1&amp;AE$1),"&gt;0")&gt;2,INDIRECT($A$1&amp;AE$1))))),"MC"))</f>
        <v/>
      </c>
      <c r="AF17" s="8" t="str" cm="1">
        <f t="array" aca="1" ref="AF17" ca="1">IF(ISERROR(ABS(AF15)),"",IFERROR(MAX(IF(Données_nettoyées!$O$1:$O$1000=$B17,IF(INDIRECT($A$1&amp;AF$1)&gt;0,IF(COUNTIFS(Données_nettoyées!$O$1:$O$1000,$B17,INDIRECT($A$1&amp;AF$1),"&gt;0")&gt;2,INDIRECT($A$1&amp;AF$1))))),"MC"))</f>
        <v/>
      </c>
      <c r="AG17" s="8" t="str" cm="1">
        <f t="array" aca="1" ref="AG17" ca="1">IF(ISERROR(ABS(AG15)),"",IFERROR(MAX(IF(Données_nettoyées!$O$1:$O$1000=$B17,IF(INDIRECT($A$1&amp;AG$1)&gt;0,IF(COUNTIFS(Données_nettoyées!$O$1:$O$1000,$B17,INDIRECT($A$1&amp;AG$1),"&gt;0")&gt;2,INDIRECT($A$1&amp;AG$1))))),"MC"))</f>
        <v/>
      </c>
    </row>
    <row r="18" spans="1:35" x14ac:dyDescent="0.35">
      <c r="C18" s="39" t="s">
        <v>145</v>
      </c>
      <c r="E18" s="8" t="str">
        <f t="shared" ref="E18:AG18" ca="1" si="1">IFERROR(IF((E17-E16)/E16&gt;=40%,"!!",""),"")</f>
        <v/>
      </c>
      <c r="F18" s="8" t="str">
        <f t="shared" ca="1" si="1"/>
        <v/>
      </c>
      <c r="G18" s="8" t="str">
        <f t="shared" ca="1" si="1"/>
        <v/>
      </c>
      <c r="H18" s="8" t="str">
        <f t="shared" ca="1" si="1"/>
        <v/>
      </c>
      <c r="I18" s="8" t="str">
        <f t="shared" ca="1" si="1"/>
        <v/>
      </c>
      <c r="J18" s="8" t="str">
        <f t="shared" ca="1" si="1"/>
        <v/>
      </c>
      <c r="K18" s="8" t="str">
        <f t="shared" ca="1" si="1"/>
        <v/>
      </c>
      <c r="L18" s="8" t="str">
        <f t="shared" ca="1" si="1"/>
        <v/>
      </c>
      <c r="M18" s="8" t="str">
        <f t="shared" ca="1" si="1"/>
        <v/>
      </c>
      <c r="N18" s="8" t="str">
        <f t="shared" ca="1" si="1"/>
        <v/>
      </c>
      <c r="O18" s="8" t="str">
        <f t="shared" ca="1" si="1"/>
        <v/>
      </c>
      <c r="P18" s="8" t="str">
        <f t="shared" ca="1" si="1"/>
        <v/>
      </c>
      <c r="Q18" s="8" t="str">
        <f t="shared" ca="1" si="1"/>
        <v/>
      </c>
      <c r="R18" s="8" t="str">
        <f t="shared" ca="1" si="1"/>
        <v/>
      </c>
      <c r="S18" s="8" t="str">
        <f t="shared" ca="1" si="1"/>
        <v/>
      </c>
      <c r="T18" s="8" t="str">
        <f t="shared" ca="1" si="1"/>
        <v/>
      </c>
      <c r="U18" s="8" t="str">
        <f t="shared" ca="1" si="1"/>
        <v/>
      </c>
      <c r="V18" s="8" t="str">
        <f t="shared" ca="1" si="1"/>
        <v/>
      </c>
      <c r="W18" s="8" t="str">
        <f t="shared" ca="1" si="1"/>
        <v/>
      </c>
      <c r="X18" s="8" t="str">
        <f t="shared" ca="1" si="1"/>
        <v/>
      </c>
      <c r="Y18" s="8" t="str">
        <f t="shared" ca="1" si="1"/>
        <v/>
      </c>
      <c r="Z18" s="8" t="str">
        <f t="shared" ca="1" si="1"/>
        <v/>
      </c>
      <c r="AA18" s="8" t="str">
        <f t="shared" ca="1" si="1"/>
        <v/>
      </c>
      <c r="AB18" s="8" t="str">
        <f t="shared" ca="1" si="1"/>
        <v/>
      </c>
      <c r="AC18" s="8" t="str">
        <f t="shared" ca="1" si="1"/>
        <v/>
      </c>
      <c r="AD18" s="8" t="str">
        <f t="shared" ca="1" si="1"/>
        <v/>
      </c>
      <c r="AE18" s="8" t="str">
        <f t="shared" ca="1" si="1"/>
        <v/>
      </c>
      <c r="AF18" s="8" t="str">
        <f t="shared" ca="1" si="1"/>
        <v/>
      </c>
      <c r="AG18" s="8" t="str">
        <f t="shared" ca="1" si="1"/>
        <v/>
      </c>
    </row>
    <row r="19" spans="1:35"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5"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5" x14ac:dyDescent="0.35">
      <c r="A21" s="5" t="s">
        <v>73</v>
      </c>
      <c r="B21" s="5" t="s">
        <v>74</v>
      </c>
      <c r="C21" s="5" t="s">
        <v>31</v>
      </c>
      <c r="D21" s="7" t="str">
        <f>IF(COUNTIF(Données_nettoyées!$O$1:$O$1000,$B21)&gt;0,"OUI","NON")</f>
        <v>OUI</v>
      </c>
      <c r="E21" s="8" cm="1">
        <f t="array" aca="1" ref="E21" ca="1">IF($D21="NON","-",IFERROR(MEDIAN(IF(Données_nettoyées!$O$1:$O$1000=$B21,IF(INDIRECT($A$1&amp;E$1)&gt;0,IF(COUNTIFS(Données_nettoyées!$O$1:$O$1000,$B21,INDIRECT($A$1&amp;E$1),"&gt;0")&gt;2,INDIRECT($A$1&amp;E$1))))),"MC"))</f>
        <v>1350</v>
      </c>
      <c r="F21" s="8" t="str" cm="1">
        <f t="array" aca="1" ref="F21" ca="1">IF($D21="NON","-",IFERROR(MEDIAN(IF(Données_nettoyées!$O$1:$O$1000=$B21,IF(INDIRECT($A$1&amp;F$1)&gt;0,IF(COUNTIFS(Données_nettoyées!$O$1:$O$1000,$B21,INDIRECT($A$1&amp;F$1),"&gt;0")&gt;2,INDIRECT($A$1&amp;F$1))))),"MC"))</f>
        <v>MC</v>
      </c>
      <c r="G21" s="8" t="str" cm="1">
        <f t="array" aca="1" ref="G21" ca="1">IF($D21="NON","-",IFERROR(MEDIAN(IF(Données_nettoyées!$O$1:$O$1000=$B21,IF(INDIRECT($A$1&amp;G$1)&gt;0,IF(COUNTIFS(Données_nettoyées!$O$1:$O$1000,$B21,INDIRECT($A$1&amp;G$1),"&gt;0")&gt;2,INDIRECT($A$1&amp;G$1))))),"MC"))</f>
        <v>MC</v>
      </c>
      <c r="H21" s="8" t="str" cm="1">
        <f t="array" aca="1" ref="H21" ca="1">IF($D21="NON","-",IFERROR(MEDIAN(IF(Données_nettoyées!$O$1:$O$1000=$B21,IF(INDIRECT($A$1&amp;H$1)&gt;0,IF(COUNTIFS(Données_nettoyées!$O$1:$O$1000,$B21,INDIRECT($A$1&amp;H$1),"&gt;0")&gt;2,INDIRECT($A$1&amp;H$1))))),"MC"))</f>
        <v>MC</v>
      </c>
      <c r="I21" s="8" cm="1">
        <f t="array" aca="1" ref="I21" ca="1">IF($D21="NON","-",IFERROR(MEDIAN(IF(Données_nettoyées!$O$1:$O$1000=$B21,IF(INDIRECT($A$1&amp;I$1)&gt;0,IF(COUNTIFS(Données_nettoyées!$O$1:$O$1000,$B21,INDIRECT($A$1&amp;I$1),"&gt;0")&gt;2,INDIRECT($A$1&amp;I$1))))),"MC"))</f>
        <v>387.5</v>
      </c>
      <c r="J21" s="8" cm="1">
        <f t="array" aca="1" ref="J21" ca="1">IF($D21="NON","-",IFERROR(MEDIAN(IF(Données_nettoyées!$O$1:$O$1000=$B21,IF(INDIRECT($A$1&amp;J$1)&gt;0,IF(COUNTIFS(Données_nettoyées!$O$1:$O$1000,$B21,INDIRECT($A$1&amp;J$1),"&gt;0")&gt;2,INDIRECT($A$1&amp;J$1))))),"MC"))</f>
        <v>6750</v>
      </c>
      <c r="K21" s="8" t="str" cm="1">
        <f t="array" aca="1" ref="K21" ca="1">IF($D21="NON","-",IFERROR(MEDIAN(IF(Données_nettoyées!$O$1:$O$1000=$B21,IF(INDIRECT($A$1&amp;K$1)&gt;0,IF(COUNTIFS(Données_nettoyées!$O$1:$O$1000,$B21,INDIRECT($A$1&amp;K$1),"&gt;0")&gt;2,INDIRECT($A$1&amp;K$1))))),"MC"))</f>
        <v>MC</v>
      </c>
      <c r="L21" s="8" t="str" cm="1">
        <f t="array" aca="1" ref="L21" ca="1">IF($D21="NON","-",IFERROR(MEDIAN(IF(Données_nettoyées!$O$1:$O$1000=$B21,IF(INDIRECT($A$1&amp;L$1)&gt;0,IF(COUNTIFS(Données_nettoyées!$O$1:$O$1000,$B21,INDIRECT($A$1&amp;L$1),"&gt;0")&gt;2,INDIRECT($A$1&amp;L$1))))),"MC"))</f>
        <v>MC</v>
      </c>
      <c r="M21" s="8" cm="1">
        <f t="array" aca="1" ref="M21" ca="1">IF($D21="NON","-",IFERROR(MEDIAN(IF(Données_nettoyées!$O$1:$O$1000=$B21,IF(INDIRECT($A$1&amp;M$1)&gt;0,IF(COUNTIFS(Données_nettoyées!$O$1:$O$1000,$B21,INDIRECT($A$1&amp;M$1),"&gt;0")&gt;2,INDIRECT($A$1&amp;M$1))))),"MC"))</f>
        <v>2500</v>
      </c>
      <c r="N21" s="8" t="str" cm="1">
        <f t="array" aca="1" ref="N21" ca="1">IF($D21="NON","-",IFERROR(MEDIAN(IF(Données_nettoyées!$O$1:$O$1000=$B21,IF(INDIRECT($A$1&amp;N$1)&gt;0,IF(COUNTIFS(Données_nettoyées!$O$1:$O$1000,$B21,INDIRECT($A$1&amp;N$1),"&gt;0")&gt;2,INDIRECT($A$1&amp;N$1))))),"MC"))</f>
        <v>MC</v>
      </c>
      <c r="O21" s="8" t="str" cm="1">
        <f t="array" aca="1" ref="O21" ca="1">IF($D21="NON","-",IFERROR(MEDIAN(IF(Données_nettoyées!$O$1:$O$1000=$B21,IF(INDIRECT($A$1&amp;O$1)&gt;0,IF(COUNTIFS(Données_nettoyées!$O$1:$O$1000,$B21,INDIRECT($A$1&amp;O$1),"&gt;0")&gt;2,INDIRECT($A$1&amp;O$1))))),"MC"))</f>
        <v>MC</v>
      </c>
      <c r="P21" s="8" t="str" cm="1">
        <f t="array" aca="1" ref="P21" ca="1">IF($D21="NON","-",IFERROR(MEDIAN(IF(Données_nettoyées!$O$1:$O$1000=$B21,IF(INDIRECT($A$1&amp;P$1)&gt;0,IF(COUNTIFS(Données_nettoyées!$O$1:$O$1000,$B21,INDIRECT($A$1&amp;P$1),"&gt;0")&gt;2,INDIRECT($A$1&amp;P$1))))),"MC"))</f>
        <v>MC</v>
      </c>
      <c r="Q21" s="8" t="str" cm="1">
        <f t="array" aca="1" ref="Q21" ca="1">IF($D21="NON","-",IFERROR(MEDIAN(IF(Données_nettoyées!$O$1:$O$1000=$B21,IF(INDIRECT($A$1&amp;Q$1)&gt;0,IF(COUNTIFS(Données_nettoyées!$O$1:$O$1000,$B21,INDIRECT($A$1&amp;Q$1),"&gt;0")&gt;2,INDIRECT($A$1&amp;Q$1))))),"MC"))</f>
        <v>MC</v>
      </c>
      <c r="R21" s="8" t="str" cm="1">
        <f t="array" aca="1" ref="R21" ca="1">IF($D21="NON","-",IFERROR(MEDIAN(IF(Données_nettoyées!$O$1:$O$1000=$B21,IF(INDIRECT($A$1&amp;R$1)&gt;0,IF(COUNTIFS(Données_nettoyées!$O$1:$O$1000,$B21,INDIRECT($A$1&amp;R$1),"&gt;0")&gt;2,INDIRECT($A$1&amp;R$1))))),"MC"))</f>
        <v>MC</v>
      </c>
      <c r="S21" s="8" t="str" cm="1">
        <f t="array" aca="1" ref="S21" ca="1">IF($D21="NON","-",IFERROR(MEDIAN(IF(Données_nettoyées!$O$1:$O$1000=$B21,IF(INDIRECT($A$1&amp;S$1)&gt;0,IF(COUNTIFS(Données_nettoyées!$O$1:$O$1000,$B21,INDIRECT($A$1&amp;S$1),"&gt;0")&gt;2,INDIRECT($A$1&amp;S$1))))),"MC"))</f>
        <v>MC</v>
      </c>
      <c r="T21" s="8" t="str" cm="1">
        <f t="array" aca="1" ref="T21" ca="1">IF($D21="NON","-",IFERROR(MEDIAN(IF(Données_nettoyées!$O$1:$O$1000=$B21,IF(INDIRECT($A$1&amp;T$1)&gt;0,IF(COUNTIFS(Données_nettoyées!$O$1:$O$1000,$B21,INDIRECT($A$1&amp;T$1),"&gt;0")&gt;2,INDIRECT($A$1&amp;T$1))))),"MC"))</f>
        <v>MC</v>
      </c>
      <c r="U21" s="8" t="str" cm="1">
        <f t="array" aca="1" ref="U21" ca="1">IF($D21="NON","-",IFERROR(MEDIAN(IF(Données_nettoyées!$O$1:$O$1000=$B21,IF(INDIRECT($A$1&amp;U$1)&gt;0,IF(COUNTIFS(Données_nettoyées!$O$1:$O$1000,$B21,INDIRECT($A$1&amp;U$1),"&gt;0")&gt;2,INDIRECT($A$1&amp;U$1))))),"MC"))</f>
        <v>MC</v>
      </c>
      <c r="V21" s="8" cm="1">
        <f t="array" aca="1" ref="V21" ca="1">IF($D21="NON","-",IFERROR(MEDIAN(IF(Données_nettoyées!$O$1:$O$1000=$B21,IF(INDIRECT($A$1&amp;V$1)&gt;0,IF(COUNTIFS(Données_nettoyées!$O$1:$O$1000,$B21,INDIRECT($A$1&amp;V$1),"&gt;0")&gt;2,INDIRECT($A$1&amp;V$1))))),"MC"))</f>
        <v>375</v>
      </c>
      <c r="W21" s="8" t="str" cm="1">
        <f t="array" aca="1" ref="W21" ca="1">IF($D21="NON","-",IFERROR(MEDIAN(IF(Données_nettoyées!$O$1:$O$1000=$B21,IF(INDIRECT($A$1&amp;W$1)&gt;0,IF(COUNTIFS(Données_nettoyées!$O$1:$O$1000,$B21,INDIRECT($A$1&amp;W$1),"&gt;0")&gt;2,INDIRECT($A$1&amp;W$1))))),"MC"))</f>
        <v>MC</v>
      </c>
      <c r="X21" s="8" t="str" cm="1">
        <f t="array" aca="1" ref="X21" ca="1">IF($D21="NON","-",IFERROR(MEDIAN(IF(Données_nettoyées!$O$1:$O$1000=$B21,IF(INDIRECT($A$1&amp;X$1)&gt;0,IF(COUNTIFS(Données_nettoyées!$O$1:$O$1000,$B21,INDIRECT($A$1&amp;X$1),"&gt;0")&gt;2,INDIRECT($A$1&amp;X$1))))),"MC"))</f>
        <v>MC</v>
      </c>
      <c r="Y21" s="8" t="str" cm="1">
        <f t="array" aca="1" ref="Y21" ca="1">IF($D21="NON","-",IFERROR(MEDIAN(IF(Données_nettoyées!$O$1:$O$1000=$B21,IF(INDIRECT($A$1&amp;Y$1)&gt;0,IF(COUNTIFS(Données_nettoyées!$O$1:$O$1000,$B21,INDIRECT($A$1&amp;Y$1),"&gt;0")&gt;2,INDIRECT($A$1&amp;Y$1))))),"MC"))</f>
        <v>MC</v>
      </c>
      <c r="Z21" s="8" t="str" cm="1">
        <f t="array" aca="1" ref="Z21" ca="1">IF($D21="NON","-",IFERROR(MEDIAN(IF(Données_nettoyées!$O$1:$O$1000=$B21,IF(INDIRECT($A$1&amp;Z$1)&gt;0,IF(COUNTIFS(Données_nettoyées!$O$1:$O$1000,$B21,INDIRECT($A$1&amp;Z$1),"&gt;0")&gt;2,INDIRECT($A$1&amp;Z$1))))),"MC"))</f>
        <v>MC</v>
      </c>
      <c r="AA21" s="8" t="str" cm="1">
        <f t="array" aca="1" ref="AA21" ca="1">IF($D21="NON","-",IFERROR(MEDIAN(IF(Données_nettoyées!$O$1:$O$1000=$B21,IF(INDIRECT($A$1&amp;AA$1)&gt;0,IF(COUNTIFS(Données_nettoyées!$O$1:$O$1000,$B21,INDIRECT($A$1&amp;AA$1),"&gt;0")&gt;2,INDIRECT($A$1&amp;AA$1))))),"MC"))</f>
        <v>MC</v>
      </c>
      <c r="AB21" s="8" t="str" cm="1">
        <f t="array" aca="1" ref="AB21" ca="1">IF($D21="NON","-",IFERROR(MEDIAN(IF(Données_nettoyées!$O$1:$O$1000=$B21,IF(INDIRECT($A$1&amp;AB$1)&gt;0,IF(COUNTIFS(Données_nettoyées!$O$1:$O$1000,$B21,INDIRECT($A$1&amp;AB$1),"&gt;0")&gt;2,INDIRECT($A$1&amp;AB$1))))),"MC"))</f>
        <v>MC</v>
      </c>
      <c r="AC21" s="8" t="str" cm="1">
        <f t="array" aca="1" ref="AC21" ca="1">IF($D21="NON","-",IFERROR(MEDIAN(IF(Données_nettoyées!$O$1:$O$1000=$B21,IF(INDIRECT($A$1&amp;AC$1)&gt;0,IF(COUNTIFS(Données_nettoyées!$O$1:$O$1000,$B21,INDIRECT($A$1&amp;AC$1),"&gt;0")&gt;2,INDIRECT($A$1&amp;AC$1))))),"MC"))</f>
        <v>MC</v>
      </c>
      <c r="AD21" s="8" cm="1">
        <f t="array" aca="1" ref="AD21" ca="1">IF($D21="NON","-",IFERROR(MEDIAN(IF(Données_nettoyées!$O$1:$O$1000=$B21,IF(INDIRECT($A$1&amp;AD$1)&gt;0,IF(COUNTIFS(Données_nettoyées!$O$1:$O$1000,$B21,INDIRECT($A$1&amp;AD$1),"&gt;0")&gt;2,INDIRECT($A$1&amp;AD$1))))),"MC"))</f>
        <v>2000</v>
      </c>
      <c r="AE21" s="8" cm="1">
        <f t="array" aca="1" ref="AE21" ca="1">IF($D21="NON","-",IFERROR(MEDIAN(IF(Données_nettoyées!$O$1:$O$1000=$B21,IF(INDIRECT($A$1&amp;AE$1)&gt;0,IF(COUNTIFS(Données_nettoyées!$O$1:$O$1000,$B21,INDIRECT($A$1&amp;AE$1),"&gt;0")&gt;2,INDIRECT($A$1&amp;AE$1))))),"MC"))</f>
        <v>7875</v>
      </c>
      <c r="AF21" s="8" t="str" cm="1">
        <f t="array" aca="1" ref="AF21" ca="1">IF($D21="NON","-",IFERROR(MEDIAN(IF(Données_nettoyées!$O$1:$O$1000=$B21,IF(INDIRECT($A$1&amp;AF$1)&gt;0,IF(COUNTIFS(Données_nettoyées!$O$1:$O$1000,$B21,INDIRECT($A$1&amp;AF$1),"&gt;0")&gt;2,INDIRECT($A$1&amp;AF$1))))),"MC"))</f>
        <v>MC</v>
      </c>
      <c r="AG21" s="8" t="str" cm="1">
        <f t="array" aca="1" ref="AG21" ca="1">IF($D21="NON","-",IFERROR(MEDIAN(IF(Données_nettoyées!$O$1:$O$1000=$B21,IF(INDIRECT($A$1&amp;AG$1)&gt;0,IF(COUNTIFS(Données_nettoyées!$O$1:$O$1000,$B21,INDIRECT($A$1&amp;AG$1),"&gt;0")&gt;2,INDIRECT($A$1&amp;AG$1))))),"MC"))</f>
        <v>MC</v>
      </c>
      <c r="AI21" s="6">
        <f ca="1">COUNTIF(E21:AG21,"MC")+COUNTIF(E21:AG21,"-")</f>
        <v>22</v>
      </c>
    </row>
    <row r="22" spans="1:35" x14ac:dyDescent="0.35">
      <c r="A22" s="5" t="s">
        <v>73</v>
      </c>
      <c r="B22" s="5" t="s">
        <v>74</v>
      </c>
      <c r="C22" s="5" t="s">
        <v>66</v>
      </c>
      <c r="E22" s="8" cm="1">
        <f t="array" aca="1" ref="E22" ca="1">IF(ISERROR(ABS(E21)),"",IFERROR(MIN(IF(Données_nettoyées!$O$1:$O$1000=$B22,IF(INDIRECT($A$1&amp;E$1)&gt;0,IF(COUNTIFS(Données_nettoyées!$O$1:$O$1000,$B22,INDIRECT($A$1&amp;E$1),"&gt;0")&gt;2,INDIRECT($A$1&amp;E$1))))),"MC"))</f>
        <v>1000</v>
      </c>
      <c r="F22" s="8" t="str" cm="1">
        <f t="array" aca="1" ref="F22" ca="1">IF(ISERROR(ABS(F21)),"",IFERROR(MIN(IF(Données_nettoyées!$O$1:$O$1000=$B22,IF(INDIRECT($A$1&amp;F$1)&gt;0,IF(COUNTIFS(Données_nettoyées!$O$1:$O$1000,$B22,INDIRECT($A$1&amp;F$1),"&gt;0")&gt;2,INDIRECT($A$1&amp;F$1))))),"MC"))</f>
        <v/>
      </c>
      <c r="G22" s="8" t="str" cm="1">
        <f t="array" aca="1" ref="G22" ca="1">IF(ISERROR(ABS(G21)),"",IFERROR(MIN(IF(Données_nettoyées!$O$1:$O$1000=$B22,IF(INDIRECT($A$1&amp;G$1)&gt;0,IF(COUNTIFS(Données_nettoyées!$O$1:$O$1000,$B22,INDIRECT($A$1&amp;G$1),"&gt;0")&gt;2,INDIRECT($A$1&amp;G$1))))),"MC"))</f>
        <v/>
      </c>
      <c r="H22" s="8" t="str" cm="1">
        <f t="array" aca="1" ref="H22" ca="1">IF(ISERROR(ABS(H21)),"",IFERROR(MIN(IF(Données_nettoyées!$O$1:$O$1000=$B22,IF(INDIRECT($A$1&amp;H$1)&gt;0,IF(COUNTIFS(Données_nettoyées!$O$1:$O$1000,$B22,INDIRECT($A$1&amp;H$1),"&gt;0")&gt;2,INDIRECT($A$1&amp;H$1))))),"MC"))</f>
        <v/>
      </c>
      <c r="I22" s="8" cm="1">
        <f t="array" aca="1" ref="I22" ca="1">IF(ISERROR(ABS(I21)),"",IFERROR(MIN(IF(Données_nettoyées!$O$1:$O$1000=$B22,IF(INDIRECT($A$1&amp;I$1)&gt;0,IF(COUNTIFS(Données_nettoyées!$O$1:$O$1000,$B22,INDIRECT($A$1&amp;I$1),"&gt;0")&gt;2,INDIRECT($A$1&amp;I$1))))),"MC"))</f>
        <v>300</v>
      </c>
      <c r="J22" s="8" cm="1">
        <f t="array" aca="1" ref="J22" ca="1">IF(ISERROR(ABS(J21)),"",IFERROR(MIN(IF(Données_nettoyées!$O$1:$O$1000=$B22,IF(INDIRECT($A$1&amp;J$1)&gt;0,IF(COUNTIFS(Données_nettoyées!$O$1:$O$1000,$B22,INDIRECT($A$1&amp;J$1),"&gt;0")&gt;2,INDIRECT($A$1&amp;J$1))))),"MC"))</f>
        <v>6500</v>
      </c>
      <c r="K22" s="8" t="str" cm="1">
        <f t="array" aca="1" ref="K22" ca="1">IF(ISERROR(ABS(K21)),"",IFERROR(MIN(IF(Données_nettoyées!$O$1:$O$1000=$B22,IF(INDIRECT($A$1&amp;K$1)&gt;0,IF(COUNTIFS(Données_nettoyées!$O$1:$O$1000,$B22,INDIRECT($A$1&amp;K$1),"&gt;0")&gt;2,INDIRECT($A$1&amp;K$1))))),"MC"))</f>
        <v/>
      </c>
      <c r="L22" s="8" t="str" cm="1">
        <f t="array" aca="1" ref="L22" ca="1">IF(ISERROR(ABS(L21)),"",IFERROR(MIN(IF(Données_nettoyées!$O$1:$O$1000=$B22,IF(INDIRECT($A$1&amp;L$1)&gt;0,IF(COUNTIFS(Données_nettoyées!$O$1:$O$1000,$B22,INDIRECT($A$1&amp;L$1),"&gt;0")&gt;2,INDIRECT($A$1&amp;L$1))))),"MC"))</f>
        <v/>
      </c>
      <c r="M22" s="8" cm="1">
        <f t="array" aca="1" ref="M22" ca="1">IF(ISERROR(ABS(M21)),"",IFERROR(MIN(IF(Données_nettoyées!$O$1:$O$1000=$B22,IF(INDIRECT($A$1&amp;M$1)&gt;0,IF(COUNTIFS(Données_nettoyées!$O$1:$O$1000,$B22,INDIRECT($A$1&amp;M$1),"&gt;0")&gt;2,INDIRECT($A$1&amp;M$1))))),"MC"))</f>
        <v>2500</v>
      </c>
      <c r="N22" s="8" t="str" cm="1">
        <f t="array" aca="1" ref="N22" ca="1">IF(ISERROR(ABS(N21)),"",IFERROR(MIN(IF(Données_nettoyées!$O$1:$O$1000=$B22,IF(INDIRECT($A$1&amp;N$1)&gt;0,IF(COUNTIFS(Données_nettoyées!$O$1:$O$1000,$B22,INDIRECT($A$1&amp;N$1),"&gt;0")&gt;2,INDIRECT($A$1&amp;N$1))))),"MC"))</f>
        <v/>
      </c>
      <c r="O22" s="8" t="str" cm="1">
        <f t="array" aca="1" ref="O22" ca="1">IF(ISERROR(ABS(O21)),"",IFERROR(MIN(IF(Données_nettoyées!$O$1:$O$1000=$B22,IF(INDIRECT($A$1&amp;O$1)&gt;0,IF(COUNTIFS(Données_nettoyées!$O$1:$O$1000,$B22,INDIRECT($A$1&amp;O$1),"&gt;0")&gt;2,INDIRECT($A$1&amp;O$1))))),"MC"))</f>
        <v/>
      </c>
      <c r="P22" s="8" t="str" cm="1">
        <f t="array" aca="1" ref="P22" ca="1">IF(ISERROR(ABS(P21)),"",IFERROR(MIN(IF(Données_nettoyées!$O$1:$O$1000=$B22,IF(INDIRECT($A$1&amp;P$1)&gt;0,IF(COUNTIFS(Données_nettoyées!$O$1:$O$1000,$B22,INDIRECT($A$1&amp;P$1),"&gt;0")&gt;2,INDIRECT($A$1&amp;P$1))))),"MC"))</f>
        <v/>
      </c>
      <c r="Q22" s="8" t="str" cm="1">
        <f t="array" aca="1" ref="Q22" ca="1">IF(ISERROR(ABS(Q21)),"",IFERROR(MIN(IF(Données_nettoyées!$O$1:$O$1000=$B22,IF(INDIRECT($A$1&amp;Q$1)&gt;0,IF(COUNTIFS(Données_nettoyées!$O$1:$O$1000,$B22,INDIRECT($A$1&amp;Q$1),"&gt;0")&gt;2,INDIRECT($A$1&amp;Q$1))))),"MC"))</f>
        <v/>
      </c>
      <c r="R22" s="8" t="str" cm="1">
        <f t="array" aca="1" ref="R22" ca="1">IF(ISERROR(ABS(R21)),"",IFERROR(MIN(IF(Données_nettoyées!$O$1:$O$1000=$B22,IF(INDIRECT($A$1&amp;R$1)&gt;0,IF(COUNTIFS(Données_nettoyées!$O$1:$O$1000,$B22,INDIRECT($A$1&amp;R$1),"&gt;0")&gt;2,INDIRECT($A$1&amp;R$1))))),"MC"))</f>
        <v/>
      </c>
      <c r="S22" s="8" t="str" cm="1">
        <f t="array" aca="1" ref="S22" ca="1">IF(ISERROR(ABS(S21)),"",IFERROR(MIN(IF(Données_nettoyées!$O$1:$O$1000=$B22,IF(INDIRECT($A$1&amp;S$1)&gt;0,IF(COUNTIFS(Données_nettoyées!$O$1:$O$1000,$B22,INDIRECT($A$1&amp;S$1),"&gt;0")&gt;2,INDIRECT($A$1&amp;S$1))))),"MC"))</f>
        <v/>
      </c>
      <c r="T22" s="8" t="str" cm="1">
        <f t="array" aca="1" ref="T22" ca="1">IF(ISERROR(ABS(T21)),"",IFERROR(MIN(IF(Données_nettoyées!$O$1:$O$1000=$B22,IF(INDIRECT($A$1&amp;T$1)&gt;0,IF(COUNTIFS(Données_nettoyées!$O$1:$O$1000,$B22,INDIRECT($A$1&amp;T$1),"&gt;0")&gt;2,INDIRECT($A$1&amp;T$1))))),"MC"))</f>
        <v/>
      </c>
      <c r="U22" s="8" t="str" cm="1">
        <f t="array" aca="1" ref="U22" ca="1">IF(ISERROR(ABS(U21)),"",IFERROR(MIN(IF(Données_nettoyées!$O$1:$O$1000=$B22,IF(INDIRECT($A$1&amp;U$1)&gt;0,IF(COUNTIFS(Données_nettoyées!$O$1:$O$1000,$B22,INDIRECT($A$1&amp;U$1),"&gt;0")&gt;2,INDIRECT($A$1&amp;U$1))))),"MC"))</f>
        <v/>
      </c>
      <c r="V22" s="8" cm="1">
        <f t="array" aca="1" ref="V22" ca="1">IF(ISERROR(ABS(V21)),"",IFERROR(MIN(IF(Données_nettoyées!$O$1:$O$1000=$B22,IF(INDIRECT($A$1&amp;V$1)&gt;0,IF(COUNTIFS(Données_nettoyées!$O$1:$O$1000,$B22,INDIRECT($A$1&amp;V$1),"&gt;0")&gt;2,INDIRECT($A$1&amp;V$1))))),"MC"))</f>
        <v>350</v>
      </c>
      <c r="W22" s="8" t="str" cm="1">
        <f t="array" aca="1" ref="W22" ca="1">IF(ISERROR(ABS(W21)),"",IFERROR(MIN(IF(Données_nettoyées!$O$1:$O$1000=$B22,IF(INDIRECT($A$1&amp;W$1)&gt;0,IF(COUNTIFS(Données_nettoyées!$O$1:$O$1000,$B22,INDIRECT($A$1&amp;W$1),"&gt;0")&gt;2,INDIRECT($A$1&amp;W$1))))),"MC"))</f>
        <v/>
      </c>
      <c r="X22" s="8" t="str" cm="1">
        <f t="array" aca="1" ref="X22" ca="1">IF(ISERROR(ABS(X21)),"",IFERROR(MIN(IF(Données_nettoyées!$O$1:$O$1000=$B22,IF(INDIRECT($A$1&amp;X$1)&gt;0,IF(COUNTIFS(Données_nettoyées!$O$1:$O$1000,$B22,INDIRECT($A$1&amp;X$1),"&gt;0")&gt;2,INDIRECT($A$1&amp;X$1))))),"MC"))</f>
        <v/>
      </c>
      <c r="Y22" s="8" t="str" cm="1">
        <f t="array" aca="1" ref="Y22" ca="1">IF(ISERROR(ABS(Y21)),"",IFERROR(MIN(IF(Données_nettoyées!$O$1:$O$1000=$B22,IF(INDIRECT($A$1&amp;Y$1)&gt;0,IF(COUNTIFS(Données_nettoyées!$O$1:$O$1000,$B22,INDIRECT($A$1&amp;Y$1),"&gt;0")&gt;2,INDIRECT($A$1&amp;Y$1))))),"MC"))</f>
        <v/>
      </c>
      <c r="Z22" s="8" t="str" cm="1">
        <f t="array" aca="1" ref="Z22" ca="1">IF(ISERROR(ABS(Z21)),"",IFERROR(MIN(IF(Données_nettoyées!$O$1:$O$1000=$B22,IF(INDIRECT($A$1&amp;Z$1)&gt;0,IF(COUNTIFS(Données_nettoyées!$O$1:$O$1000,$B22,INDIRECT($A$1&amp;Z$1),"&gt;0")&gt;2,INDIRECT($A$1&amp;Z$1))))),"MC"))</f>
        <v/>
      </c>
      <c r="AA22" s="8" t="str" cm="1">
        <f t="array" aca="1" ref="AA22" ca="1">IF(ISERROR(ABS(AA21)),"",IFERROR(MIN(IF(Données_nettoyées!$O$1:$O$1000=$B22,IF(INDIRECT($A$1&amp;AA$1)&gt;0,IF(COUNTIFS(Données_nettoyées!$O$1:$O$1000,$B22,INDIRECT($A$1&amp;AA$1),"&gt;0")&gt;2,INDIRECT($A$1&amp;AA$1))))),"MC"))</f>
        <v/>
      </c>
      <c r="AB22" s="8" t="str" cm="1">
        <f t="array" aca="1" ref="AB22" ca="1">IF(ISERROR(ABS(AB21)),"",IFERROR(MIN(IF(Données_nettoyées!$O$1:$O$1000=$B22,IF(INDIRECT($A$1&amp;AB$1)&gt;0,IF(COUNTIFS(Données_nettoyées!$O$1:$O$1000,$B22,INDIRECT($A$1&amp;AB$1),"&gt;0")&gt;2,INDIRECT($A$1&amp;AB$1))))),"MC"))</f>
        <v/>
      </c>
      <c r="AC22" s="8" t="str" cm="1">
        <f t="array" aca="1" ref="AC22" ca="1">IF(ISERROR(ABS(AC21)),"",IFERROR(MIN(IF(Données_nettoyées!$O$1:$O$1000=$B22,IF(INDIRECT($A$1&amp;AC$1)&gt;0,IF(COUNTIFS(Données_nettoyées!$O$1:$O$1000,$B22,INDIRECT($A$1&amp;AC$1),"&gt;0")&gt;2,INDIRECT($A$1&amp;AC$1))))),"MC"))</f>
        <v/>
      </c>
      <c r="AD22" s="8" cm="1">
        <f t="array" aca="1" ref="AD22" ca="1">IF(ISERROR(ABS(AD21)),"",IFERROR(MIN(IF(Données_nettoyées!$O$1:$O$1000=$B22,IF(INDIRECT($A$1&amp;AD$1)&gt;0,IF(COUNTIFS(Données_nettoyées!$O$1:$O$1000,$B22,INDIRECT($A$1&amp;AD$1),"&gt;0")&gt;2,INDIRECT($A$1&amp;AD$1))))),"MC"))</f>
        <v>1750</v>
      </c>
      <c r="AE22" s="8" cm="1">
        <f t="array" aca="1" ref="AE22" ca="1">IF(ISERROR(ABS(AE21)),"",IFERROR(MIN(IF(Données_nettoyées!$O$1:$O$1000=$B22,IF(INDIRECT($A$1&amp;AE$1)&gt;0,IF(COUNTIFS(Données_nettoyées!$O$1:$O$1000,$B22,INDIRECT($A$1&amp;AE$1),"&gt;0")&gt;2,INDIRECT($A$1&amp;AE$1))))),"MC"))</f>
        <v>7500</v>
      </c>
      <c r="AF22" s="8" t="str" cm="1">
        <f t="array" aca="1" ref="AF22" ca="1">IF(ISERROR(ABS(AF21)),"",IFERROR(MIN(IF(Données_nettoyées!$O$1:$O$1000=$B22,IF(INDIRECT($A$1&amp;AF$1)&gt;0,IF(COUNTIFS(Données_nettoyées!$O$1:$O$1000,$B22,INDIRECT($A$1&amp;AF$1),"&gt;0")&gt;2,INDIRECT($A$1&amp;AF$1))))),"MC"))</f>
        <v/>
      </c>
      <c r="AG22" s="8" t="str" cm="1">
        <f t="array" aca="1" ref="AG22" ca="1">IF(ISERROR(ABS(AG21)),"",IFERROR(MIN(IF(Données_nettoyées!$O$1:$O$1000=$B22,IF(INDIRECT($A$1&amp;AG$1)&gt;0,IF(COUNTIFS(Données_nettoyées!$O$1:$O$1000,$B22,INDIRECT($A$1&amp;AG$1),"&gt;0")&gt;2,INDIRECT($A$1&amp;AG$1))))),"MC"))</f>
        <v/>
      </c>
    </row>
    <row r="23" spans="1:35" x14ac:dyDescent="0.35">
      <c r="A23" s="5" t="s">
        <v>73</v>
      </c>
      <c r="B23" s="5" t="s">
        <v>74</v>
      </c>
      <c r="C23" s="5" t="s">
        <v>68</v>
      </c>
      <c r="E23" s="8" cm="1">
        <f t="array" aca="1" ref="E23" ca="1">IF(ISERROR(ABS(E21)),"",IFERROR(MAX(IF(Données_nettoyées!$O$1:$O$1000=$B23,IF(INDIRECT($A$1&amp;E$1)&gt;0,IF(COUNTIFS(Données_nettoyées!$O$1:$O$1000,$B23,INDIRECT($A$1&amp;E$1),"&gt;0")&gt;2,INDIRECT($A$1&amp;E$1))))),"MC"))</f>
        <v>1600</v>
      </c>
      <c r="F23" s="8" t="str" cm="1">
        <f t="array" aca="1" ref="F23" ca="1">IF(ISERROR(ABS(F21)),"",IFERROR(MAX(IF(Données_nettoyées!$O$1:$O$1000=$B23,IF(INDIRECT($A$1&amp;F$1)&gt;0,IF(COUNTIFS(Données_nettoyées!$O$1:$O$1000,$B23,INDIRECT($A$1&amp;F$1),"&gt;0")&gt;2,INDIRECT($A$1&amp;F$1))))),"MC"))</f>
        <v/>
      </c>
      <c r="G23" s="8" t="str" cm="1">
        <f t="array" aca="1" ref="G23" ca="1">IF(ISERROR(ABS(G21)),"",IFERROR(MAX(IF(Données_nettoyées!$O$1:$O$1000=$B23,IF(INDIRECT($A$1&amp;G$1)&gt;0,IF(COUNTIFS(Données_nettoyées!$O$1:$O$1000,$B23,INDIRECT($A$1&amp;G$1),"&gt;0")&gt;2,INDIRECT($A$1&amp;G$1))))),"MC"))</f>
        <v/>
      </c>
      <c r="H23" s="8" t="str" cm="1">
        <f t="array" aca="1" ref="H23" ca="1">IF(ISERROR(ABS(H21)),"",IFERROR(MAX(IF(Données_nettoyées!$O$1:$O$1000=$B23,IF(INDIRECT($A$1&amp;H$1)&gt;0,IF(COUNTIFS(Données_nettoyées!$O$1:$O$1000,$B23,INDIRECT($A$1&amp;H$1),"&gt;0")&gt;2,INDIRECT($A$1&amp;H$1))))),"MC"))</f>
        <v/>
      </c>
      <c r="I23" s="8" cm="1">
        <f t="array" aca="1" ref="I23" ca="1">IF(ISERROR(ABS(I21)),"",IFERROR(MAX(IF(Données_nettoyées!$O$1:$O$1000=$B23,IF(INDIRECT($A$1&amp;I$1)&gt;0,IF(COUNTIFS(Données_nettoyées!$O$1:$O$1000,$B23,INDIRECT($A$1&amp;I$1),"&gt;0")&gt;2,INDIRECT($A$1&amp;I$1))))),"MC"))</f>
        <v>550</v>
      </c>
      <c r="J23" s="8" cm="1">
        <f t="array" aca="1" ref="J23" ca="1">IF(ISERROR(ABS(J21)),"",IFERROR(MAX(IF(Données_nettoyées!$O$1:$O$1000=$B23,IF(INDIRECT($A$1&amp;J$1)&gt;0,IF(COUNTIFS(Données_nettoyées!$O$1:$O$1000,$B23,INDIRECT($A$1&amp;J$1),"&gt;0")&gt;2,INDIRECT($A$1&amp;J$1))))),"MC"))</f>
        <v>7000</v>
      </c>
      <c r="K23" s="8" t="str" cm="1">
        <f t="array" aca="1" ref="K23" ca="1">IF(ISERROR(ABS(K21)),"",IFERROR(MAX(IF(Données_nettoyées!$O$1:$O$1000=$B23,IF(INDIRECT($A$1&amp;K$1)&gt;0,IF(COUNTIFS(Données_nettoyées!$O$1:$O$1000,$B23,INDIRECT($A$1&amp;K$1),"&gt;0")&gt;2,INDIRECT($A$1&amp;K$1))))),"MC"))</f>
        <v/>
      </c>
      <c r="L23" s="8" t="str" cm="1">
        <f t="array" aca="1" ref="L23" ca="1">IF(ISERROR(ABS(L21)),"",IFERROR(MAX(IF(Données_nettoyées!$O$1:$O$1000=$B23,IF(INDIRECT($A$1&amp;L$1)&gt;0,IF(COUNTIFS(Données_nettoyées!$O$1:$O$1000,$B23,INDIRECT($A$1&amp;L$1),"&gt;0")&gt;2,INDIRECT($A$1&amp;L$1))))),"MC"))</f>
        <v/>
      </c>
      <c r="M23" s="8" cm="1">
        <f t="array" aca="1" ref="M23" ca="1">IF(ISERROR(ABS(M21)),"",IFERROR(MAX(IF(Données_nettoyées!$O$1:$O$1000=$B23,IF(INDIRECT($A$1&amp;M$1)&gt;0,IF(COUNTIFS(Données_nettoyées!$O$1:$O$1000,$B23,INDIRECT($A$1&amp;M$1),"&gt;0")&gt;2,INDIRECT($A$1&amp;M$1))))),"MC"))</f>
        <v>3000</v>
      </c>
      <c r="N23" s="8" t="str" cm="1">
        <f t="array" aca="1" ref="N23" ca="1">IF(ISERROR(ABS(N21)),"",IFERROR(MAX(IF(Données_nettoyées!$O$1:$O$1000=$B23,IF(INDIRECT($A$1&amp;N$1)&gt;0,IF(COUNTIFS(Données_nettoyées!$O$1:$O$1000,$B23,INDIRECT($A$1&amp;N$1),"&gt;0")&gt;2,INDIRECT($A$1&amp;N$1))))),"MC"))</f>
        <v/>
      </c>
      <c r="O23" s="8" t="str" cm="1">
        <f t="array" aca="1" ref="O23" ca="1">IF(ISERROR(ABS(O21)),"",IFERROR(MAX(IF(Données_nettoyées!$O$1:$O$1000=$B23,IF(INDIRECT($A$1&amp;O$1)&gt;0,IF(COUNTIFS(Données_nettoyées!$O$1:$O$1000,$B23,INDIRECT($A$1&amp;O$1),"&gt;0")&gt;2,INDIRECT($A$1&amp;O$1))))),"MC"))</f>
        <v/>
      </c>
      <c r="P23" s="8" t="str" cm="1">
        <f t="array" aca="1" ref="P23" ca="1">IF(ISERROR(ABS(P21)),"",IFERROR(MAX(IF(Données_nettoyées!$O$1:$O$1000=$B23,IF(INDIRECT($A$1&amp;P$1)&gt;0,IF(COUNTIFS(Données_nettoyées!$O$1:$O$1000,$B23,INDIRECT($A$1&amp;P$1),"&gt;0")&gt;2,INDIRECT($A$1&amp;P$1))))),"MC"))</f>
        <v/>
      </c>
      <c r="Q23" s="8" t="str" cm="1">
        <f t="array" aca="1" ref="Q23" ca="1">IF(ISERROR(ABS(Q21)),"",IFERROR(MAX(IF(Données_nettoyées!$O$1:$O$1000=$B23,IF(INDIRECT($A$1&amp;Q$1)&gt;0,IF(COUNTIFS(Données_nettoyées!$O$1:$O$1000,$B23,INDIRECT($A$1&amp;Q$1),"&gt;0")&gt;2,INDIRECT($A$1&amp;Q$1))))),"MC"))</f>
        <v/>
      </c>
      <c r="R23" s="8" t="str" cm="1">
        <f t="array" aca="1" ref="R23" ca="1">IF(ISERROR(ABS(R21)),"",IFERROR(MAX(IF(Données_nettoyées!$O$1:$O$1000=$B23,IF(INDIRECT($A$1&amp;R$1)&gt;0,IF(COUNTIFS(Données_nettoyées!$O$1:$O$1000,$B23,INDIRECT($A$1&amp;R$1),"&gt;0")&gt;2,INDIRECT($A$1&amp;R$1))))),"MC"))</f>
        <v/>
      </c>
      <c r="S23" s="8" t="str" cm="1">
        <f t="array" aca="1" ref="S23" ca="1">IF(ISERROR(ABS(S21)),"",IFERROR(MAX(IF(Données_nettoyées!$O$1:$O$1000=$B23,IF(INDIRECT($A$1&amp;S$1)&gt;0,IF(COUNTIFS(Données_nettoyées!$O$1:$O$1000,$B23,INDIRECT($A$1&amp;S$1),"&gt;0")&gt;2,INDIRECT($A$1&amp;S$1))))),"MC"))</f>
        <v/>
      </c>
      <c r="T23" s="8" t="str" cm="1">
        <f t="array" aca="1" ref="T23" ca="1">IF(ISERROR(ABS(T21)),"",IFERROR(MAX(IF(Données_nettoyées!$O$1:$O$1000=$B23,IF(INDIRECT($A$1&amp;T$1)&gt;0,IF(COUNTIFS(Données_nettoyées!$O$1:$O$1000,$B23,INDIRECT($A$1&amp;T$1),"&gt;0")&gt;2,INDIRECT($A$1&amp;T$1))))),"MC"))</f>
        <v/>
      </c>
      <c r="U23" s="8" t="str" cm="1">
        <f t="array" aca="1" ref="U23" ca="1">IF(ISERROR(ABS(U21)),"",IFERROR(MAX(IF(Données_nettoyées!$O$1:$O$1000=$B23,IF(INDIRECT($A$1&amp;U$1)&gt;0,IF(COUNTIFS(Données_nettoyées!$O$1:$O$1000,$B23,INDIRECT($A$1&amp;U$1),"&gt;0")&gt;2,INDIRECT($A$1&amp;U$1))))),"MC"))</f>
        <v/>
      </c>
      <c r="V23" s="8" cm="1">
        <f t="array" aca="1" ref="V23" ca="1">IF(ISERROR(ABS(V21)),"",IFERROR(MAX(IF(Données_nettoyées!$O$1:$O$1000=$B23,IF(INDIRECT($A$1&amp;V$1)&gt;0,IF(COUNTIFS(Données_nettoyées!$O$1:$O$1000,$B23,INDIRECT($A$1&amp;V$1),"&gt;0")&gt;2,INDIRECT($A$1&amp;V$1))))),"MC"))</f>
        <v>400</v>
      </c>
      <c r="W23" s="8" t="str" cm="1">
        <f t="array" aca="1" ref="W23" ca="1">IF(ISERROR(ABS(W21)),"",IFERROR(MAX(IF(Données_nettoyées!$O$1:$O$1000=$B23,IF(INDIRECT($A$1&amp;W$1)&gt;0,IF(COUNTIFS(Données_nettoyées!$O$1:$O$1000,$B23,INDIRECT($A$1&amp;W$1),"&gt;0")&gt;2,INDIRECT($A$1&amp;W$1))))),"MC"))</f>
        <v/>
      </c>
      <c r="X23" s="8" t="str" cm="1">
        <f t="array" aca="1" ref="X23" ca="1">IF(ISERROR(ABS(X21)),"",IFERROR(MAX(IF(Données_nettoyées!$O$1:$O$1000=$B23,IF(INDIRECT($A$1&amp;X$1)&gt;0,IF(COUNTIFS(Données_nettoyées!$O$1:$O$1000,$B23,INDIRECT($A$1&amp;X$1),"&gt;0")&gt;2,INDIRECT($A$1&amp;X$1))))),"MC"))</f>
        <v/>
      </c>
      <c r="Y23" s="8" t="str" cm="1">
        <f t="array" aca="1" ref="Y23" ca="1">IF(ISERROR(ABS(Y21)),"",IFERROR(MAX(IF(Données_nettoyées!$O$1:$O$1000=$B23,IF(INDIRECT($A$1&amp;Y$1)&gt;0,IF(COUNTIFS(Données_nettoyées!$O$1:$O$1000,$B23,INDIRECT($A$1&amp;Y$1),"&gt;0")&gt;2,INDIRECT($A$1&amp;Y$1))))),"MC"))</f>
        <v/>
      </c>
      <c r="Z23" s="8" t="str" cm="1">
        <f t="array" aca="1" ref="Z23" ca="1">IF(ISERROR(ABS(Z21)),"",IFERROR(MAX(IF(Données_nettoyées!$O$1:$O$1000=$B23,IF(INDIRECT($A$1&amp;Z$1)&gt;0,IF(COUNTIFS(Données_nettoyées!$O$1:$O$1000,$B23,INDIRECT($A$1&amp;Z$1),"&gt;0")&gt;2,INDIRECT($A$1&amp;Z$1))))),"MC"))</f>
        <v/>
      </c>
      <c r="AA23" s="8" t="str" cm="1">
        <f t="array" aca="1" ref="AA23" ca="1">IF(ISERROR(ABS(AA21)),"",IFERROR(MAX(IF(Données_nettoyées!$O$1:$O$1000=$B23,IF(INDIRECT($A$1&amp;AA$1)&gt;0,IF(COUNTIFS(Données_nettoyées!$O$1:$O$1000,$B23,INDIRECT($A$1&amp;AA$1),"&gt;0")&gt;2,INDIRECT($A$1&amp;AA$1))))),"MC"))</f>
        <v/>
      </c>
      <c r="AB23" s="8" t="str" cm="1">
        <f t="array" aca="1" ref="AB23" ca="1">IF(ISERROR(ABS(AB21)),"",IFERROR(MAX(IF(Données_nettoyées!$O$1:$O$1000=$B23,IF(INDIRECT($A$1&amp;AB$1)&gt;0,IF(COUNTIFS(Données_nettoyées!$O$1:$O$1000,$B23,INDIRECT($A$1&amp;AB$1),"&gt;0")&gt;2,INDIRECT($A$1&amp;AB$1))))),"MC"))</f>
        <v/>
      </c>
      <c r="AC23" s="8" t="str" cm="1">
        <f t="array" aca="1" ref="AC23" ca="1">IF(ISERROR(ABS(AC21)),"",IFERROR(MAX(IF(Données_nettoyées!$O$1:$O$1000=$B23,IF(INDIRECT($A$1&amp;AC$1)&gt;0,IF(COUNTIFS(Données_nettoyées!$O$1:$O$1000,$B23,INDIRECT($A$1&amp;AC$1),"&gt;0")&gt;2,INDIRECT($A$1&amp;AC$1))))),"MC"))</f>
        <v/>
      </c>
      <c r="AD23" s="8" cm="1">
        <f t="array" aca="1" ref="AD23" ca="1">IF(ISERROR(ABS(AD21)),"",IFERROR(MAX(IF(Données_nettoyées!$O$1:$O$1000=$B23,IF(INDIRECT($A$1&amp;AD$1)&gt;0,IF(COUNTIFS(Données_nettoyées!$O$1:$O$1000,$B23,INDIRECT($A$1&amp;AD$1),"&gt;0")&gt;2,INDIRECT($A$1&amp;AD$1))))),"MC"))</f>
        <v>3500</v>
      </c>
      <c r="AE23" s="8" cm="1">
        <f t="array" aca="1" ref="AE23" ca="1">IF(ISERROR(ABS(AE21)),"",IFERROR(MAX(IF(Données_nettoyées!$O$1:$O$1000=$B23,IF(INDIRECT($A$1&amp;AE$1)&gt;0,IF(COUNTIFS(Données_nettoyées!$O$1:$O$1000,$B23,INDIRECT($A$1&amp;AE$1),"&gt;0")&gt;2,INDIRECT($A$1&amp;AE$1))))),"MC"))</f>
        <v>8000</v>
      </c>
      <c r="AF23" s="8" t="str" cm="1">
        <f t="array" aca="1" ref="AF23" ca="1">IF(ISERROR(ABS(AF21)),"",IFERROR(MAX(IF(Données_nettoyées!$O$1:$O$1000=$B23,IF(INDIRECT($A$1&amp;AF$1)&gt;0,IF(COUNTIFS(Données_nettoyées!$O$1:$O$1000,$B23,INDIRECT($A$1&amp;AF$1),"&gt;0")&gt;2,INDIRECT($A$1&amp;AF$1))))),"MC"))</f>
        <v/>
      </c>
      <c r="AG23" s="8" t="str" cm="1">
        <f t="array" aca="1" ref="AG23" ca="1">IF(ISERROR(ABS(AG21)),"",IFERROR(MAX(IF(Données_nettoyées!$O$1:$O$1000=$B23,IF(INDIRECT($A$1&amp;AG$1)&gt;0,IF(COUNTIFS(Données_nettoyées!$O$1:$O$1000,$B23,INDIRECT($A$1&amp;AG$1),"&gt;0")&gt;2,INDIRECT($A$1&amp;AG$1))))),"MC"))</f>
        <v/>
      </c>
    </row>
    <row r="24" spans="1:35" x14ac:dyDescent="0.35">
      <c r="C24" s="39" t="s">
        <v>145</v>
      </c>
      <c r="E24" s="8" t="str">
        <f t="shared" ref="E24:AG24" ca="1" si="2">IFERROR(IF((E23-E22)/E22&gt;=40%,"!!",""),"")</f>
        <v>!!</v>
      </c>
      <c r="F24" s="8" t="str">
        <f t="shared" ca="1" si="2"/>
        <v/>
      </c>
      <c r="G24" s="8" t="str">
        <f t="shared" ca="1" si="2"/>
        <v/>
      </c>
      <c r="H24" s="8" t="str">
        <f t="shared" ca="1" si="2"/>
        <v/>
      </c>
      <c r="I24" s="8" t="str">
        <f t="shared" ca="1" si="2"/>
        <v>!!</v>
      </c>
      <c r="J24" s="8" t="str">
        <f t="shared" ca="1" si="2"/>
        <v/>
      </c>
      <c r="K24" s="8" t="str">
        <f t="shared" ca="1" si="2"/>
        <v/>
      </c>
      <c r="L24" s="8" t="str">
        <f t="shared" ca="1" si="2"/>
        <v/>
      </c>
      <c r="M24" s="8" t="str">
        <f t="shared" ca="1" si="2"/>
        <v/>
      </c>
      <c r="N24" s="8" t="str">
        <f t="shared" ca="1" si="2"/>
        <v/>
      </c>
      <c r="O24" s="8" t="str">
        <f t="shared" ca="1" si="2"/>
        <v/>
      </c>
      <c r="P24" s="8" t="str">
        <f t="shared" ca="1" si="2"/>
        <v/>
      </c>
      <c r="Q24" s="8" t="str">
        <f t="shared" ca="1" si="2"/>
        <v/>
      </c>
      <c r="R24" s="8" t="str">
        <f t="shared" ca="1" si="2"/>
        <v/>
      </c>
      <c r="S24" s="8" t="str">
        <f t="shared" ca="1" si="2"/>
        <v/>
      </c>
      <c r="T24" s="8" t="str">
        <f t="shared" ca="1" si="2"/>
        <v/>
      </c>
      <c r="U24" s="8" t="str">
        <f t="shared" ca="1" si="2"/>
        <v/>
      </c>
      <c r="V24" s="8" t="str">
        <f t="shared" ca="1" si="2"/>
        <v/>
      </c>
      <c r="W24" s="8" t="str">
        <f t="shared" ca="1" si="2"/>
        <v/>
      </c>
      <c r="X24" s="8" t="str">
        <f t="shared" ca="1" si="2"/>
        <v/>
      </c>
      <c r="Y24" s="8" t="str">
        <f t="shared" ca="1" si="2"/>
        <v/>
      </c>
      <c r="Z24" s="8" t="str">
        <f t="shared" ca="1" si="2"/>
        <v/>
      </c>
      <c r="AA24" s="8" t="str">
        <f t="shared" ca="1" si="2"/>
        <v/>
      </c>
      <c r="AB24" s="8" t="str">
        <f t="shared" ca="1" si="2"/>
        <v/>
      </c>
      <c r="AC24" s="8" t="str">
        <f t="shared" ca="1" si="2"/>
        <v/>
      </c>
      <c r="AD24" s="8" t="str">
        <f t="shared" ca="1" si="2"/>
        <v>!!</v>
      </c>
      <c r="AE24" s="8" t="str">
        <f t="shared" ca="1" si="2"/>
        <v/>
      </c>
      <c r="AF24" s="8" t="str">
        <f t="shared" ca="1" si="2"/>
        <v/>
      </c>
      <c r="AG24" s="8" t="str">
        <f t="shared" ca="1" si="2"/>
        <v/>
      </c>
    </row>
    <row r="25" spans="1:35"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5"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5" x14ac:dyDescent="0.35">
      <c r="A27" s="5" t="s">
        <v>73</v>
      </c>
      <c r="B27" s="5" t="s">
        <v>77</v>
      </c>
      <c r="C27" s="5" t="s">
        <v>31</v>
      </c>
      <c r="D27" s="7" t="str">
        <f>IF(COUNTIF(Données_nettoyées!$O$1:$O$1000,$B27)&gt;0,"OUI","NON")</f>
        <v>OUI</v>
      </c>
      <c r="E27" s="8" cm="1">
        <f t="array" aca="1" ref="E27" ca="1">IF($D27="NON","-",IFERROR(MEDIAN(IF(Données_nettoyées!$O$1:$O$1000=$B27,IF(INDIRECT($A$1&amp;E$1)&gt;0,IF(COUNTIFS(Données_nettoyées!$O$1:$O$1000,$B27,INDIRECT($A$1&amp;E$1),"&gt;0")&gt;2,INDIRECT($A$1&amp;E$1))))),"MC"))</f>
        <v>1000</v>
      </c>
      <c r="F27" s="8" cm="1">
        <f t="array" aca="1" ref="F27" ca="1">IF($D27="NON","-",IFERROR(MEDIAN(IF(Données_nettoyées!$O$1:$O$1000=$B27,IF(INDIRECT($A$1&amp;F$1)&gt;0,IF(COUNTIFS(Données_nettoyées!$O$1:$O$1000,$B27,INDIRECT($A$1&amp;F$1),"&gt;0")&gt;2,INDIRECT($A$1&amp;F$1))))),"MC"))</f>
        <v>1000</v>
      </c>
      <c r="G27" s="8" cm="1">
        <f t="array" aca="1" ref="G27" ca="1">IF($D27="NON","-",IFERROR(MEDIAN(IF(Données_nettoyées!$O$1:$O$1000=$B27,IF(INDIRECT($A$1&amp;G$1)&gt;0,IF(COUNTIFS(Données_nettoyées!$O$1:$O$1000,$B27,INDIRECT($A$1&amp;G$1),"&gt;0")&gt;2,INDIRECT($A$1&amp;G$1))))),"MC"))</f>
        <v>1250</v>
      </c>
      <c r="H27" s="8" cm="1">
        <f t="array" aca="1" ref="H27" ca="1">IF($D27="NON","-",IFERROR(MEDIAN(IF(Données_nettoyées!$O$1:$O$1000=$B27,IF(INDIRECT($A$1&amp;H$1)&gt;0,IF(COUNTIFS(Données_nettoyées!$O$1:$O$1000,$B27,INDIRECT($A$1&amp;H$1),"&gt;0")&gt;2,INDIRECT($A$1&amp;H$1))))),"MC"))</f>
        <v>450</v>
      </c>
      <c r="I27" s="8" cm="1">
        <f t="array" aca="1" ref="I27" ca="1">IF($D27="NON","-",IFERROR(MEDIAN(IF(Données_nettoyées!$O$1:$O$1000=$B27,IF(INDIRECT($A$1&amp;I$1)&gt;0,IF(COUNTIFS(Données_nettoyées!$O$1:$O$1000,$B27,INDIRECT($A$1&amp;I$1),"&gt;0")&gt;2,INDIRECT($A$1&amp;I$1))))),"MC"))</f>
        <v>300</v>
      </c>
      <c r="J27" s="8" cm="1">
        <f t="array" aca="1" ref="J27" ca="1">IF($D27="NON","-",IFERROR(MEDIAN(IF(Données_nettoyées!$O$1:$O$1000=$B27,IF(INDIRECT($A$1&amp;J$1)&gt;0,IF(COUNTIFS(Données_nettoyées!$O$1:$O$1000,$B27,INDIRECT($A$1&amp;J$1),"&gt;0")&gt;2,INDIRECT($A$1&amp;J$1))))),"MC"))</f>
        <v>5000</v>
      </c>
      <c r="K27" s="8" cm="1">
        <f t="array" aca="1" ref="K27" ca="1">IF($D27="NON","-",IFERROR(MEDIAN(IF(Données_nettoyées!$O$1:$O$1000=$B27,IF(INDIRECT($A$1&amp;K$1)&gt;0,IF(COUNTIFS(Données_nettoyées!$O$1:$O$1000,$B27,INDIRECT($A$1&amp;K$1),"&gt;0")&gt;2,INDIRECT($A$1&amp;K$1))))),"MC"))</f>
        <v>3000</v>
      </c>
      <c r="L27" s="8" cm="1">
        <f t="array" aca="1" ref="L27" ca="1">IF($D27="NON","-",IFERROR(MEDIAN(IF(Données_nettoyées!$O$1:$O$1000=$B27,IF(INDIRECT($A$1&amp;L$1)&gt;0,IF(COUNTIFS(Données_nettoyées!$O$1:$O$1000,$B27,INDIRECT($A$1&amp;L$1),"&gt;0")&gt;2,INDIRECT($A$1&amp;L$1))))),"MC"))</f>
        <v>1500</v>
      </c>
      <c r="M27" s="8" cm="1">
        <f t="array" aca="1" ref="M27" ca="1">IF($D27="NON","-",IFERROR(MEDIAN(IF(Données_nettoyées!$O$1:$O$1000=$B27,IF(INDIRECT($A$1&amp;M$1)&gt;0,IF(COUNTIFS(Données_nettoyées!$O$1:$O$1000,$B27,INDIRECT($A$1&amp;M$1),"&gt;0")&gt;2,INDIRECT($A$1&amp;M$1))))),"MC"))</f>
        <v>1800</v>
      </c>
      <c r="N27" s="8" cm="1">
        <f t="array" aca="1" ref="N27" ca="1">IF($D27="NON","-",IFERROR(MEDIAN(IF(Données_nettoyées!$O$1:$O$1000=$B27,IF(INDIRECT($A$1&amp;N$1)&gt;0,IF(COUNTIFS(Données_nettoyées!$O$1:$O$1000,$B27,INDIRECT($A$1&amp;N$1),"&gt;0")&gt;2,INDIRECT($A$1&amp;N$1))))),"MC"))</f>
        <v>6000</v>
      </c>
      <c r="O27" s="8" cm="1">
        <f t="array" aca="1" ref="O27" ca="1">IF($D27="NON","-",IFERROR(MEDIAN(IF(Données_nettoyées!$O$1:$O$1000=$B27,IF(INDIRECT($A$1&amp;O$1)&gt;0,IF(COUNTIFS(Données_nettoyées!$O$1:$O$1000,$B27,INDIRECT($A$1&amp;O$1),"&gt;0")&gt;2,INDIRECT($A$1&amp;O$1))))),"MC"))</f>
        <v>100</v>
      </c>
      <c r="P27" s="8" t="str" cm="1">
        <f t="array" aca="1" ref="P27" ca="1">IF($D27="NON","-",IFERROR(MEDIAN(IF(Données_nettoyées!$O$1:$O$1000=$B27,IF(INDIRECT($A$1&amp;P$1)&gt;0,IF(COUNTIFS(Données_nettoyées!$O$1:$O$1000,$B27,INDIRECT($A$1&amp;P$1),"&gt;0")&gt;2,INDIRECT($A$1&amp;P$1))))),"MC"))</f>
        <v>MC</v>
      </c>
      <c r="Q27" s="8" cm="1">
        <f t="array" aca="1" ref="Q27" ca="1">IF($D27="NON","-",IFERROR(MEDIAN(IF(Données_nettoyées!$O$1:$O$1000=$B27,IF(INDIRECT($A$1&amp;Q$1)&gt;0,IF(COUNTIFS(Données_nettoyées!$O$1:$O$1000,$B27,INDIRECT($A$1&amp;Q$1),"&gt;0")&gt;2,INDIRECT($A$1&amp;Q$1))))),"MC"))</f>
        <v>25000</v>
      </c>
      <c r="R27" s="8" cm="1">
        <f t="array" aca="1" ref="R27" ca="1">IF($D27="NON","-",IFERROR(MEDIAN(IF(Données_nettoyées!$O$1:$O$1000=$B27,IF(INDIRECT($A$1&amp;R$1)&gt;0,IF(COUNTIFS(Données_nettoyées!$O$1:$O$1000,$B27,INDIRECT($A$1&amp;R$1),"&gt;0")&gt;2,INDIRECT($A$1&amp;R$1))))),"MC"))</f>
        <v>60000</v>
      </c>
      <c r="S27" s="8" cm="1">
        <f t="array" aca="1" ref="S27" ca="1">IF($D27="NON","-",IFERROR(MEDIAN(IF(Données_nettoyées!$O$1:$O$1000=$B27,IF(INDIRECT($A$1&amp;S$1)&gt;0,IF(COUNTIFS(Données_nettoyées!$O$1:$O$1000,$B27,INDIRECT($A$1&amp;S$1),"&gt;0")&gt;2,INDIRECT($A$1&amp;S$1))))),"MC"))</f>
        <v>3500</v>
      </c>
      <c r="T27" s="8" cm="1">
        <f t="array" aca="1" ref="T27" ca="1">IF($D27="NON","-",IFERROR(MEDIAN(IF(Données_nettoyées!$O$1:$O$1000=$B27,IF(INDIRECT($A$1&amp;T$1)&gt;0,IF(COUNTIFS(Données_nettoyées!$O$1:$O$1000,$B27,INDIRECT($A$1&amp;T$1),"&gt;0")&gt;2,INDIRECT($A$1&amp;T$1))))),"MC"))</f>
        <v>2500</v>
      </c>
      <c r="U27" s="8" cm="1">
        <f t="array" aca="1" ref="U27" ca="1">IF($D27="NON","-",IFERROR(MEDIAN(IF(Données_nettoyées!$O$1:$O$1000=$B27,IF(INDIRECT($A$1&amp;U$1)&gt;0,IF(COUNTIFS(Données_nettoyées!$O$1:$O$1000,$B27,INDIRECT($A$1&amp;U$1),"&gt;0")&gt;2,INDIRECT($A$1&amp;U$1))))),"MC"))</f>
        <v>400</v>
      </c>
      <c r="V27" s="8" cm="1">
        <f t="array" aca="1" ref="V27" ca="1">IF($D27="NON","-",IFERROR(MEDIAN(IF(Données_nettoyées!$O$1:$O$1000=$B27,IF(INDIRECT($A$1&amp;V$1)&gt;0,IF(COUNTIFS(Données_nettoyées!$O$1:$O$1000,$B27,INDIRECT($A$1&amp;V$1),"&gt;0")&gt;2,INDIRECT($A$1&amp;V$1))))),"MC"))</f>
        <v>150</v>
      </c>
      <c r="W27" s="8" cm="1">
        <f t="array" aca="1" ref="W27" ca="1">IF($D27="NON","-",IFERROR(MEDIAN(IF(Données_nettoyées!$O$1:$O$1000=$B27,IF(INDIRECT($A$1&amp;W$1)&gt;0,IF(COUNTIFS(Données_nettoyées!$O$1:$O$1000,$B27,INDIRECT($A$1&amp;W$1),"&gt;0")&gt;2,INDIRECT($A$1&amp;W$1))))),"MC"))</f>
        <v>300</v>
      </c>
      <c r="X27" s="8" cm="1">
        <f t="array" aca="1" ref="X27" ca="1">IF($D27="NON","-",IFERROR(MEDIAN(IF(Données_nettoyées!$O$1:$O$1000=$B27,IF(INDIRECT($A$1&amp;X$1)&gt;0,IF(COUNTIFS(Données_nettoyées!$O$1:$O$1000,$B27,INDIRECT($A$1&amp;X$1),"&gt;0")&gt;2,INDIRECT($A$1&amp;X$1))))),"MC"))</f>
        <v>750</v>
      </c>
      <c r="Y27" s="8" cm="1">
        <f t="array" aca="1" ref="Y27" ca="1">IF($D27="NON","-",IFERROR(MEDIAN(IF(Données_nettoyées!$O$1:$O$1000=$B27,IF(INDIRECT($A$1&amp;Y$1)&gt;0,IF(COUNTIFS(Données_nettoyées!$O$1:$O$1000,$B27,INDIRECT($A$1&amp;Y$1),"&gt;0")&gt;2,INDIRECT($A$1&amp;Y$1))))),"MC"))</f>
        <v>1000</v>
      </c>
      <c r="Z27" s="8" cm="1">
        <f t="array" aca="1" ref="Z27" ca="1">IF($D27="NON","-",IFERROR(MEDIAN(IF(Données_nettoyées!$O$1:$O$1000=$B27,IF(INDIRECT($A$1&amp;Z$1)&gt;0,IF(COUNTIFS(Données_nettoyées!$O$1:$O$1000,$B27,INDIRECT($A$1&amp;Z$1),"&gt;0")&gt;2,INDIRECT($A$1&amp;Z$1))))),"MC"))</f>
        <v>2500</v>
      </c>
      <c r="AA27" s="8" cm="1">
        <f t="array" aca="1" ref="AA27" ca="1">IF($D27="NON","-",IFERROR(MEDIAN(IF(Données_nettoyées!$O$1:$O$1000=$B27,IF(INDIRECT($A$1&amp;AA$1)&gt;0,IF(COUNTIFS(Données_nettoyées!$O$1:$O$1000,$B27,INDIRECT($A$1&amp;AA$1),"&gt;0")&gt;2,INDIRECT($A$1&amp;AA$1))))),"MC"))</f>
        <v>2500</v>
      </c>
      <c r="AB27" s="8" cm="1">
        <f t="array" aca="1" ref="AB27" ca="1">IF($D27="NON","-",IFERROR(MEDIAN(IF(Données_nettoyées!$O$1:$O$1000=$B27,IF(INDIRECT($A$1&amp;AB$1)&gt;0,IF(COUNTIFS(Données_nettoyées!$O$1:$O$1000,$B27,INDIRECT($A$1&amp;AB$1),"&gt;0")&gt;2,INDIRECT($A$1&amp;AB$1))))),"MC"))</f>
        <v>2500</v>
      </c>
      <c r="AC27" s="8" cm="1">
        <f t="array" aca="1" ref="AC27" ca="1">IF($D27="NON","-",IFERROR(MEDIAN(IF(Données_nettoyées!$O$1:$O$1000=$B27,IF(INDIRECT($A$1&amp;AC$1)&gt;0,IF(COUNTIFS(Données_nettoyées!$O$1:$O$1000,$B27,INDIRECT($A$1&amp;AC$1),"&gt;0")&gt;2,INDIRECT($A$1&amp;AC$1))))),"MC"))</f>
        <v>2000</v>
      </c>
      <c r="AD27" s="8" cm="1">
        <f t="array" aca="1" ref="AD27" ca="1">IF($D27="NON","-",IFERROR(MEDIAN(IF(Données_nettoyées!$O$1:$O$1000=$B27,IF(INDIRECT($A$1&amp;AD$1)&gt;0,IF(COUNTIFS(Données_nettoyées!$O$1:$O$1000,$B27,INDIRECT($A$1&amp;AD$1),"&gt;0")&gt;2,INDIRECT($A$1&amp;AD$1))))),"MC"))</f>
        <v>1000</v>
      </c>
      <c r="AE27" s="8" cm="1">
        <f t="array" aca="1" ref="AE27" ca="1">IF($D27="NON","-",IFERROR(MEDIAN(IF(Données_nettoyées!$O$1:$O$1000=$B27,IF(INDIRECT($A$1&amp;AE$1)&gt;0,IF(COUNTIFS(Données_nettoyées!$O$1:$O$1000,$B27,INDIRECT($A$1&amp;AE$1),"&gt;0")&gt;2,INDIRECT($A$1&amp;AE$1))))),"MC"))</f>
        <v>3000</v>
      </c>
      <c r="AF27" s="8" cm="1">
        <f t="array" aca="1" ref="AF27" ca="1">IF($D27="NON","-",IFERROR(MEDIAN(IF(Données_nettoyées!$O$1:$O$1000=$B27,IF(INDIRECT($A$1&amp;AF$1)&gt;0,IF(COUNTIFS(Données_nettoyées!$O$1:$O$1000,$B27,INDIRECT($A$1&amp;AF$1),"&gt;0")&gt;2,INDIRECT($A$1&amp;AF$1))))),"MC"))</f>
        <v>300</v>
      </c>
      <c r="AG27" s="8" cm="1">
        <f t="array" aca="1" ref="AG27" ca="1">IF($D27="NON","-",IFERROR(MEDIAN(IF(Données_nettoyées!$O$1:$O$1000=$B27,IF(INDIRECT($A$1&amp;AG$1)&gt;0,IF(COUNTIFS(Données_nettoyées!$O$1:$O$1000,$B27,INDIRECT($A$1&amp;AG$1),"&gt;0")&gt;2,INDIRECT($A$1&amp;AG$1))))),"MC"))</f>
        <v>500</v>
      </c>
      <c r="AI27" s="6">
        <f ca="1">COUNTIF(E27:AG27,"MC")+COUNTIF(E27:AG27,"-")</f>
        <v>1</v>
      </c>
    </row>
    <row r="28" spans="1:35" x14ac:dyDescent="0.35">
      <c r="A28" s="5" t="s">
        <v>73</v>
      </c>
      <c r="B28" s="5" t="s">
        <v>77</v>
      </c>
      <c r="C28" s="5" t="s">
        <v>66</v>
      </c>
      <c r="E28" s="8" cm="1">
        <f t="array" aca="1" ref="E28" ca="1">IF(ISERROR(ABS(E27)),"",IFERROR(MIN(IF(Données_nettoyées!$O$1:$O$1000=$B28,IF(INDIRECT($A$1&amp;E$1)&gt;0,IF(COUNTIFS(Données_nettoyées!$O$1:$O$1000,$B28,INDIRECT($A$1&amp;E$1),"&gt;0")&gt;2,INDIRECT($A$1&amp;E$1))))),"MC"))</f>
        <v>750</v>
      </c>
      <c r="F28" s="8" cm="1">
        <f t="array" aca="1" ref="F28" ca="1">IF(ISERROR(ABS(F27)),"",IFERROR(MIN(IF(Données_nettoyées!$O$1:$O$1000=$B28,IF(INDIRECT($A$1&amp;F$1)&gt;0,IF(COUNTIFS(Données_nettoyées!$O$1:$O$1000,$B28,INDIRECT($A$1&amp;F$1),"&gt;0")&gt;2,INDIRECT($A$1&amp;F$1))))),"MC"))</f>
        <v>900</v>
      </c>
      <c r="G28" s="8" cm="1">
        <f t="array" aca="1" ref="G28" ca="1">IF(ISERROR(ABS(G27)),"",IFERROR(MIN(IF(Données_nettoyées!$O$1:$O$1000=$B28,IF(INDIRECT($A$1&amp;G$1)&gt;0,IF(COUNTIFS(Données_nettoyées!$O$1:$O$1000,$B28,INDIRECT($A$1&amp;G$1),"&gt;0")&gt;2,INDIRECT($A$1&amp;G$1))))),"MC"))</f>
        <v>1250</v>
      </c>
      <c r="H28" s="8" cm="1">
        <f t="array" aca="1" ref="H28" ca="1">IF(ISERROR(ABS(H27)),"",IFERROR(MIN(IF(Données_nettoyées!$O$1:$O$1000=$B28,IF(INDIRECT($A$1&amp;H$1)&gt;0,IF(COUNTIFS(Données_nettoyées!$O$1:$O$1000,$B28,INDIRECT($A$1&amp;H$1),"&gt;0")&gt;2,INDIRECT($A$1&amp;H$1))))),"MC"))</f>
        <v>450</v>
      </c>
      <c r="I28" s="8" cm="1">
        <f t="array" aca="1" ref="I28" ca="1">IF(ISERROR(ABS(I27)),"",IFERROR(MIN(IF(Données_nettoyées!$O$1:$O$1000=$B28,IF(INDIRECT($A$1&amp;I$1)&gt;0,IF(COUNTIFS(Données_nettoyées!$O$1:$O$1000,$B28,INDIRECT($A$1&amp;I$1),"&gt;0")&gt;2,INDIRECT($A$1&amp;I$1))))),"MC"))</f>
        <v>250</v>
      </c>
      <c r="J28" s="8" cm="1">
        <f t="array" aca="1" ref="J28" ca="1">IF(ISERROR(ABS(J27)),"",IFERROR(MIN(IF(Données_nettoyées!$O$1:$O$1000=$B28,IF(INDIRECT($A$1&amp;J$1)&gt;0,IF(COUNTIFS(Données_nettoyées!$O$1:$O$1000,$B28,INDIRECT($A$1&amp;J$1),"&gt;0")&gt;2,INDIRECT($A$1&amp;J$1))))),"MC"))</f>
        <v>5000</v>
      </c>
      <c r="K28" s="8" cm="1">
        <f t="array" aca="1" ref="K28" ca="1">IF(ISERROR(ABS(K27)),"",IFERROR(MIN(IF(Données_nettoyées!$O$1:$O$1000=$B28,IF(INDIRECT($A$1&amp;K$1)&gt;0,IF(COUNTIFS(Données_nettoyées!$O$1:$O$1000,$B28,INDIRECT($A$1&amp;K$1),"&gt;0")&gt;2,INDIRECT($A$1&amp;K$1))))),"MC"))</f>
        <v>3000</v>
      </c>
      <c r="L28" s="8" cm="1">
        <f t="array" aca="1" ref="L28" ca="1">IF(ISERROR(ABS(L27)),"",IFERROR(MIN(IF(Données_nettoyées!$O$1:$O$1000=$B28,IF(INDIRECT($A$1&amp;L$1)&gt;0,IF(COUNTIFS(Données_nettoyées!$O$1:$O$1000,$B28,INDIRECT($A$1&amp;L$1),"&gt;0")&gt;2,INDIRECT($A$1&amp;L$1))))),"MC"))</f>
        <v>1500</v>
      </c>
      <c r="M28" s="8" cm="1">
        <f t="array" aca="1" ref="M28" ca="1">IF(ISERROR(ABS(M27)),"",IFERROR(MIN(IF(Données_nettoyées!$O$1:$O$1000=$B28,IF(INDIRECT($A$1&amp;M$1)&gt;0,IF(COUNTIFS(Données_nettoyées!$O$1:$O$1000,$B28,INDIRECT($A$1&amp;M$1),"&gt;0")&gt;2,INDIRECT($A$1&amp;M$1))))),"MC"))</f>
        <v>1800</v>
      </c>
      <c r="N28" s="8" cm="1">
        <f t="array" aca="1" ref="N28" ca="1">IF(ISERROR(ABS(N27)),"",IFERROR(MIN(IF(Données_nettoyées!$O$1:$O$1000=$B28,IF(INDIRECT($A$1&amp;N$1)&gt;0,IF(COUNTIFS(Données_nettoyées!$O$1:$O$1000,$B28,INDIRECT($A$1&amp;N$1),"&gt;0")&gt;2,INDIRECT($A$1&amp;N$1))))),"MC"))</f>
        <v>6000</v>
      </c>
      <c r="O28" s="8" cm="1">
        <f t="array" aca="1" ref="O28" ca="1">IF(ISERROR(ABS(O27)),"",IFERROR(MIN(IF(Données_nettoyées!$O$1:$O$1000=$B28,IF(INDIRECT($A$1&amp;O$1)&gt;0,IF(COUNTIFS(Données_nettoyées!$O$1:$O$1000,$B28,INDIRECT($A$1&amp;O$1),"&gt;0")&gt;2,INDIRECT($A$1&amp;O$1))))),"MC"))</f>
        <v>100</v>
      </c>
      <c r="P28" s="8" t="str" cm="1">
        <f t="array" aca="1" ref="P28" ca="1">IF(ISERROR(ABS(P27)),"",IFERROR(MIN(IF(Données_nettoyées!$O$1:$O$1000=$B28,IF(INDIRECT($A$1&amp;P$1)&gt;0,IF(COUNTIFS(Données_nettoyées!$O$1:$O$1000,$B28,INDIRECT($A$1&amp;P$1),"&gt;0")&gt;2,INDIRECT($A$1&amp;P$1))))),"MC"))</f>
        <v/>
      </c>
      <c r="Q28" s="8" cm="1">
        <f t="array" aca="1" ref="Q28" ca="1">IF(ISERROR(ABS(Q27)),"",IFERROR(MIN(IF(Données_nettoyées!$O$1:$O$1000=$B28,IF(INDIRECT($A$1&amp;Q$1)&gt;0,IF(COUNTIFS(Données_nettoyées!$O$1:$O$1000,$B28,INDIRECT($A$1&amp;Q$1),"&gt;0")&gt;2,INDIRECT($A$1&amp;Q$1))))),"MC"))</f>
        <v>25000</v>
      </c>
      <c r="R28" s="8" cm="1">
        <f t="array" aca="1" ref="R28" ca="1">IF(ISERROR(ABS(R27)),"",IFERROR(MIN(IF(Données_nettoyées!$O$1:$O$1000=$B28,IF(INDIRECT($A$1&amp;R$1)&gt;0,IF(COUNTIFS(Données_nettoyées!$O$1:$O$1000,$B28,INDIRECT($A$1&amp;R$1),"&gt;0")&gt;2,INDIRECT($A$1&amp;R$1))))),"MC"))</f>
        <v>48500</v>
      </c>
      <c r="S28" s="8" cm="1">
        <f t="array" aca="1" ref="S28" ca="1">IF(ISERROR(ABS(S27)),"",IFERROR(MIN(IF(Données_nettoyées!$O$1:$O$1000=$B28,IF(INDIRECT($A$1&amp;S$1)&gt;0,IF(COUNTIFS(Données_nettoyées!$O$1:$O$1000,$B28,INDIRECT($A$1&amp;S$1),"&gt;0")&gt;2,INDIRECT($A$1&amp;S$1))))),"MC"))</f>
        <v>3500</v>
      </c>
      <c r="T28" s="8" cm="1">
        <f t="array" aca="1" ref="T28" ca="1">IF(ISERROR(ABS(T27)),"",IFERROR(MIN(IF(Données_nettoyées!$O$1:$O$1000=$B28,IF(INDIRECT($A$1&amp;T$1)&gt;0,IF(COUNTIFS(Données_nettoyées!$O$1:$O$1000,$B28,INDIRECT($A$1&amp;T$1),"&gt;0")&gt;2,INDIRECT($A$1&amp;T$1))))),"MC"))</f>
        <v>2250</v>
      </c>
      <c r="U28" s="8" cm="1">
        <f t="array" aca="1" ref="U28" ca="1">IF(ISERROR(ABS(U27)),"",IFERROR(MIN(IF(Données_nettoyées!$O$1:$O$1000=$B28,IF(INDIRECT($A$1&amp;U$1)&gt;0,IF(COUNTIFS(Données_nettoyées!$O$1:$O$1000,$B28,INDIRECT($A$1&amp;U$1),"&gt;0")&gt;2,INDIRECT($A$1&amp;U$1))))),"MC"))</f>
        <v>300</v>
      </c>
      <c r="V28" s="8" cm="1">
        <f t="array" aca="1" ref="V28" ca="1">IF(ISERROR(ABS(V27)),"",IFERROR(MIN(IF(Données_nettoyées!$O$1:$O$1000=$B28,IF(INDIRECT($A$1&amp;V$1)&gt;0,IF(COUNTIFS(Données_nettoyées!$O$1:$O$1000,$B28,INDIRECT($A$1&amp;V$1),"&gt;0")&gt;2,INDIRECT($A$1&amp;V$1))))),"MC"))</f>
        <v>150</v>
      </c>
      <c r="W28" s="8" cm="1">
        <f t="array" aca="1" ref="W28" ca="1">IF(ISERROR(ABS(W27)),"",IFERROR(MIN(IF(Données_nettoyées!$O$1:$O$1000=$B28,IF(INDIRECT($A$1&amp;W$1)&gt;0,IF(COUNTIFS(Données_nettoyées!$O$1:$O$1000,$B28,INDIRECT($A$1&amp;W$1),"&gt;0")&gt;2,INDIRECT($A$1&amp;W$1))))),"MC"))</f>
        <v>300</v>
      </c>
      <c r="X28" s="8" cm="1">
        <f t="array" aca="1" ref="X28" ca="1">IF(ISERROR(ABS(X27)),"",IFERROR(MIN(IF(Données_nettoyées!$O$1:$O$1000=$B28,IF(INDIRECT($A$1&amp;X$1)&gt;0,IF(COUNTIFS(Données_nettoyées!$O$1:$O$1000,$B28,INDIRECT($A$1&amp;X$1),"&gt;0")&gt;2,INDIRECT($A$1&amp;X$1))))),"MC"))</f>
        <v>650</v>
      </c>
      <c r="Y28" s="8" cm="1">
        <f t="array" aca="1" ref="Y28" ca="1">IF(ISERROR(ABS(Y27)),"",IFERROR(MIN(IF(Données_nettoyées!$O$1:$O$1000=$B28,IF(INDIRECT($A$1&amp;Y$1)&gt;0,IF(COUNTIFS(Données_nettoyées!$O$1:$O$1000,$B28,INDIRECT($A$1&amp;Y$1),"&gt;0")&gt;2,INDIRECT($A$1&amp;Y$1))))),"MC"))</f>
        <v>1000</v>
      </c>
      <c r="Z28" s="8" cm="1">
        <f t="array" aca="1" ref="Z28" ca="1">IF(ISERROR(ABS(Z27)),"",IFERROR(MIN(IF(Données_nettoyées!$O$1:$O$1000=$B28,IF(INDIRECT($A$1&amp;Z$1)&gt;0,IF(COUNTIFS(Données_nettoyées!$O$1:$O$1000,$B28,INDIRECT($A$1&amp;Z$1),"&gt;0")&gt;2,INDIRECT($A$1&amp;Z$1))))),"MC"))</f>
        <v>2000</v>
      </c>
      <c r="AA28" s="8" cm="1">
        <f t="array" aca="1" ref="AA28" ca="1">IF(ISERROR(ABS(AA27)),"",IFERROR(MIN(IF(Données_nettoyées!$O$1:$O$1000=$B28,IF(INDIRECT($A$1&amp;AA$1)&gt;0,IF(COUNTIFS(Données_nettoyées!$O$1:$O$1000,$B28,INDIRECT($A$1&amp;AA$1),"&gt;0")&gt;2,INDIRECT($A$1&amp;AA$1))))),"MC"))</f>
        <v>2500</v>
      </c>
      <c r="AB28" s="8" cm="1">
        <f t="array" aca="1" ref="AB28" ca="1">IF(ISERROR(ABS(AB27)),"",IFERROR(MIN(IF(Données_nettoyées!$O$1:$O$1000=$B28,IF(INDIRECT($A$1&amp;AB$1)&gt;0,IF(COUNTIFS(Données_nettoyées!$O$1:$O$1000,$B28,INDIRECT($A$1&amp;AB$1),"&gt;0")&gt;2,INDIRECT($A$1&amp;AB$1))))),"MC"))</f>
        <v>2000</v>
      </c>
      <c r="AC28" s="8" cm="1">
        <f t="array" aca="1" ref="AC28" ca="1">IF(ISERROR(ABS(AC27)),"",IFERROR(MIN(IF(Données_nettoyées!$O$1:$O$1000=$B28,IF(INDIRECT($A$1&amp;AC$1)&gt;0,IF(COUNTIFS(Données_nettoyées!$O$1:$O$1000,$B28,INDIRECT($A$1&amp;AC$1),"&gt;0")&gt;2,INDIRECT($A$1&amp;AC$1))))),"MC"))</f>
        <v>2000</v>
      </c>
      <c r="AD28" s="8" cm="1">
        <f t="array" aca="1" ref="AD28" ca="1">IF(ISERROR(ABS(AD27)),"",IFERROR(MIN(IF(Données_nettoyées!$O$1:$O$1000=$B28,IF(INDIRECT($A$1&amp;AD$1)&gt;0,IF(COUNTIFS(Données_nettoyées!$O$1:$O$1000,$B28,INDIRECT($A$1&amp;AD$1),"&gt;0")&gt;2,INDIRECT($A$1&amp;AD$1))))),"MC"))</f>
        <v>1000</v>
      </c>
      <c r="AE28" s="8" cm="1">
        <f t="array" aca="1" ref="AE28" ca="1">IF(ISERROR(ABS(AE27)),"",IFERROR(MIN(IF(Données_nettoyées!$O$1:$O$1000=$B28,IF(INDIRECT($A$1&amp;AE$1)&gt;0,IF(COUNTIFS(Données_nettoyées!$O$1:$O$1000,$B28,INDIRECT($A$1&amp;AE$1),"&gt;0")&gt;2,INDIRECT($A$1&amp;AE$1))))),"MC"))</f>
        <v>3000</v>
      </c>
      <c r="AF28" s="8" cm="1">
        <f t="array" aca="1" ref="AF28" ca="1">IF(ISERROR(ABS(AF27)),"",IFERROR(MIN(IF(Données_nettoyées!$O$1:$O$1000=$B28,IF(INDIRECT($A$1&amp;AF$1)&gt;0,IF(COUNTIFS(Données_nettoyées!$O$1:$O$1000,$B28,INDIRECT($A$1&amp;AF$1),"&gt;0")&gt;2,INDIRECT($A$1&amp;AF$1))))),"MC"))</f>
        <v>300</v>
      </c>
      <c r="AG28" s="8" cm="1">
        <f t="array" aca="1" ref="AG28" ca="1">IF(ISERROR(ABS(AG27)),"",IFERROR(MIN(IF(Données_nettoyées!$O$1:$O$1000=$B28,IF(INDIRECT($A$1&amp;AG$1)&gt;0,IF(COUNTIFS(Données_nettoyées!$O$1:$O$1000,$B28,INDIRECT($A$1&amp;AG$1),"&gt;0")&gt;2,INDIRECT($A$1&amp;AG$1))))),"MC"))</f>
        <v>500</v>
      </c>
    </row>
    <row r="29" spans="1:35" x14ac:dyDescent="0.35">
      <c r="A29" s="5" t="s">
        <v>73</v>
      </c>
      <c r="B29" s="5" t="s">
        <v>77</v>
      </c>
      <c r="C29" s="5" t="s">
        <v>68</v>
      </c>
      <c r="E29" s="8" cm="1">
        <f t="array" aca="1" ref="E29" ca="1">IF(ISERROR(ABS(E27)),"",IFERROR(MAX(IF(Données_nettoyées!$O$1:$O$1000=$B29,IF(INDIRECT($A$1&amp;E$1)&gt;0,IF(COUNTIFS(Données_nettoyées!$O$1:$O$1000,$B29,INDIRECT($A$1&amp;E$1),"&gt;0")&gt;2,INDIRECT($A$1&amp;E$1))))),"MC"))</f>
        <v>1000</v>
      </c>
      <c r="F29" s="8" cm="1">
        <f t="array" aca="1" ref="F29" ca="1">IF(ISERROR(ABS(F27)),"",IFERROR(MAX(IF(Données_nettoyées!$O$1:$O$1000=$B29,IF(INDIRECT($A$1&amp;F$1)&gt;0,IF(COUNTIFS(Données_nettoyées!$O$1:$O$1000,$B29,INDIRECT($A$1&amp;F$1),"&gt;0")&gt;2,INDIRECT($A$1&amp;F$1))))),"MC"))</f>
        <v>1000</v>
      </c>
      <c r="G29" s="8" cm="1">
        <f t="array" aca="1" ref="G29" ca="1">IF(ISERROR(ABS(G27)),"",IFERROR(MAX(IF(Données_nettoyées!$O$1:$O$1000=$B29,IF(INDIRECT($A$1&amp;G$1)&gt;0,IF(COUNTIFS(Données_nettoyées!$O$1:$O$1000,$B29,INDIRECT($A$1&amp;G$1),"&gt;0")&gt;2,INDIRECT($A$1&amp;G$1))))),"MC"))</f>
        <v>1250</v>
      </c>
      <c r="H29" s="8" cm="1">
        <f t="array" aca="1" ref="H29" ca="1">IF(ISERROR(ABS(H27)),"",IFERROR(MAX(IF(Données_nettoyées!$O$1:$O$1000=$B29,IF(INDIRECT($A$1&amp;H$1)&gt;0,IF(COUNTIFS(Données_nettoyées!$O$1:$O$1000,$B29,INDIRECT($A$1&amp;H$1),"&gt;0")&gt;2,INDIRECT($A$1&amp;H$1))))),"MC"))</f>
        <v>500</v>
      </c>
      <c r="I29" s="8" cm="1">
        <f t="array" aca="1" ref="I29" ca="1">IF(ISERROR(ABS(I27)),"",IFERROR(MAX(IF(Données_nettoyées!$O$1:$O$1000=$B29,IF(INDIRECT($A$1&amp;I$1)&gt;0,IF(COUNTIFS(Données_nettoyées!$O$1:$O$1000,$B29,INDIRECT($A$1&amp;I$1),"&gt;0")&gt;2,INDIRECT($A$1&amp;I$1))))),"MC"))</f>
        <v>300</v>
      </c>
      <c r="J29" s="8" cm="1">
        <f t="array" aca="1" ref="J29" ca="1">IF(ISERROR(ABS(J27)),"",IFERROR(MAX(IF(Données_nettoyées!$O$1:$O$1000=$B29,IF(INDIRECT($A$1&amp;J$1)&gt;0,IF(COUNTIFS(Données_nettoyées!$O$1:$O$1000,$B29,INDIRECT($A$1&amp;J$1),"&gt;0")&gt;2,INDIRECT($A$1&amp;J$1))))),"MC"))</f>
        <v>8000</v>
      </c>
      <c r="K29" s="8" cm="1">
        <f t="array" aca="1" ref="K29" ca="1">IF(ISERROR(ABS(K27)),"",IFERROR(MAX(IF(Données_nettoyées!$O$1:$O$1000=$B29,IF(INDIRECT($A$1&amp;K$1)&gt;0,IF(COUNTIFS(Données_nettoyées!$O$1:$O$1000,$B29,INDIRECT($A$1&amp;K$1),"&gt;0")&gt;2,INDIRECT($A$1&amp;K$1))))),"MC"))</f>
        <v>16000</v>
      </c>
      <c r="L29" s="8" cm="1">
        <f t="array" aca="1" ref="L29" ca="1">IF(ISERROR(ABS(L27)),"",IFERROR(MAX(IF(Données_nettoyées!$O$1:$O$1000=$B29,IF(INDIRECT($A$1&amp;L$1)&gt;0,IF(COUNTIFS(Données_nettoyées!$O$1:$O$1000,$B29,INDIRECT($A$1&amp;L$1),"&gt;0")&gt;2,INDIRECT($A$1&amp;L$1))))),"MC"))</f>
        <v>2000</v>
      </c>
      <c r="M29" s="8" cm="1">
        <f t="array" aca="1" ref="M29" ca="1">IF(ISERROR(ABS(M27)),"",IFERROR(MAX(IF(Données_nettoyées!$O$1:$O$1000=$B29,IF(INDIRECT($A$1&amp;M$1)&gt;0,IF(COUNTIFS(Données_nettoyées!$O$1:$O$1000,$B29,INDIRECT($A$1&amp;M$1),"&gt;0")&gt;2,INDIRECT($A$1&amp;M$1))))),"MC"))</f>
        <v>2000</v>
      </c>
      <c r="N29" s="8" cm="1">
        <f t="array" aca="1" ref="N29" ca="1">IF(ISERROR(ABS(N27)),"",IFERROR(MAX(IF(Données_nettoyées!$O$1:$O$1000=$B29,IF(INDIRECT($A$1&amp;N$1)&gt;0,IF(COUNTIFS(Données_nettoyées!$O$1:$O$1000,$B29,INDIRECT($A$1&amp;N$1),"&gt;0")&gt;2,INDIRECT($A$1&amp;N$1))))),"MC"))</f>
        <v>8500</v>
      </c>
      <c r="O29" s="8" cm="1">
        <f t="array" aca="1" ref="O29" ca="1">IF(ISERROR(ABS(O27)),"",IFERROR(MAX(IF(Données_nettoyées!$O$1:$O$1000=$B29,IF(INDIRECT($A$1&amp;O$1)&gt;0,IF(COUNTIFS(Données_nettoyées!$O$1:$O$1000,$B29,INDIRECT($A$1&amp;O$1),"&gt;0")&gt;2,INDIRECT($A$1&amp;O$1))))),"MC"))</f>
        <v>100</v>
      </c>
      <c r="P29" s="8" t="str" cm="1">
        <f t="array" aca="1" ref="P29" ca="1">IF(ISERROR(ABS(P27)),"",IFERROR(MAX(IF(Données_nettoyées!$O$1:$O$1000=$B29,IF(INDIRECT($A$1&amp;P$1)&gt;0,IF(COUNTIFS(Données_nettoyées!$O$1:$O$1000,$B29,INDIRECT($A$1&amp;P$1),"&gt;0")&gt;2,INDIRECT($A$1&amp;P$1))))),"MC"))</f>
        <v/>
      </c>
      <c r="Q29" s="8" cm="1">
        <f t="array" aca="1" ref="Q29" ca="1">IF(ISERROR(ABS(Q27)),"",IFERROR(MAX(IF(Données_nettoyées!$O$1:$O$1000=$B29,IF(INDIRECT($A$1&amp;Q$1)&gt;0,IF(COUNTIFS(Données_nettoyées!$O$1:$O$1000,$B29,INDIRECT($A$1&amp;Q$1),"&gt;0")&gt;2,INDIRECT($A$1&amp;Q$1))))),"MC"))</f>
        <v>27500</v>
      </c>
      <c r="R29" s="8" cm="1">
        <f t="array" aca="1" ref="R29" ca="1">IF(ISERROR(ABS(R27)),"",IFERROR(MAX(IF(Données_nettoyées!$O$1:$O$1000=$B29,IF(INDIRECT($A$1&amp;R$1)&gt;0,IF(COUNTIFS(Données_nettoyées!$O$1:$O$1000,$B29,INDIRECT($A$1&amp;R$1),"&gt;0")&gt;2,INDIRECT($A$1&amp;R$1))))),"MC"))</f>
        <v>60000</v>
      </c>
      <c r="S29" s="8" cm="1">
        <f t="array" aca="1" ref="S29" ca="1">IF(ISERROR(ABS(S27)),"",IFERROR(MAX(IF(Données_nettoyées!$O$1:$O$1000=$B29,IF(INDIRECT($A$1&amp;S$1)&gt;0,IF(COUNTIFS(Données_nettoyées!$O$1:$O$1000,$B29,INDIRECT($A$1&amp;S$1),"&gt;0")&gt;2,INDIRECT($A$1&amp;S$1))))),"MC"))</f>
        <v>5000</v>
      </c>
      <c r="T29" s="8" cm="1">
        <f t="array" aca="1" ref="T29" ca="1">IF(ISERROR(ABS(T27)),"",IFERROR(MAX(IF(Données_nettoyées!$O$1:$O$1000=$B29,IF(INDIRECT($A$1&amp;T$1)&gt;0,IF(COUNTIFS(Données_nettoyées!$O$1:$O$1000,$B29,INDIRECT($A$1&amp;T$1),"&gt;0")&gt;2,INDIRECT($A$1&amp;T$1))))),"MC"))</f>
        <v>3000</v>
      </c>
      <c r="U29" s="8" cm="1">
        <f t="array" aca="1" ref="U29" ca="1">IF(ISERROR(ABS(U27)),"",IFERROR(MAX(IF(Données_nettoyées!$O$1:$O$1000=$B29,IF(INDIRECT($A$1&amp;U$1)&gt;0,IF(COUNTIFS(Données_nettoyées!$O$1:$O$1000,$B29,INDIRECT($A$1&amp;U$1),"&gt;0")&gt;2,INDIRECT($A$1&amp;U$1))))),"MC"))</f>
        <v>400</v>
      </c>
      <c r="V29" s="8" cm="1">
        <f t="array" aca="1" ref="V29" ca="1">IF(ISERROR(ABS(V27)),"",IFERROR(MAX(IF(Données_nettoyées!$O$1:$O$1000=$B29,IF(INDIRECT($A$1&amp;V$1)&gt;0,IF(COUNTIFS(Données_nettoyées!$O$1:$O$1000,$B29,INDIRECT($A$1&amp;V$1),"&gt;0")&gt;2,INDIRECT($A$1&amp;V$1))))),"MC"))</f>
        <v>150</v>
      </c>
      <c r="W29" s="8" cm="1">
        <f t="array" aca="1" ref="W29" ca="1">IF(ISERROR(ABS(W27)),"",IFERROR(MAX(IF(Données_nettoyées!$O$1:$O$1000=$B29,IF(INDIRECT($A$1&amp;W$1)&gt;0,IF(COUNTIFS(Données_nettoyées!$O$1:$O$1000,$B29,INDIRECT($A$1&amp;W$1),"&gt;0")&gt;2,INDIRECT($A$1&amp;W$1))))),"MC"))</f>
        <v>300</v>
      </c>
      <c r="X29" s="8" cm="1">
        <f t="array" aca="1" ref="X29" ca="1">IF(ISERROR(ABS(X27)),"",IFERROR(MAX(IF(Données_nettoyées!$O$1:$O$1000=$B29,IF(INDIRECT($A$1&amp;X$1)&gt;0,IF(COUNTIFS(Données_nettoyées!$O$1:$O$1000,$B29,INDIRECT($A$1&amp;X$1),"&gt;0")&gt;2,INDIRECT($A$1&amp;X$1))))),"MC"))</f>
        <v>750</v>
      </c>
      <c r="Y29" s="8" cm="1">
        <f t="array" aca="1" ref="Y29" ca="1">IF(ISERROR(ABS(Y27)),"",IFERROR(MAX(IF(Données_nettoyées!$O$1:$O$1000=$B29,IF(INDIRECT($A$1&amp;Y$1)&gt;0,IF(COUNTIFS(Données_nettoyées!$O$1:$O$1000,$B29,INDIRECT($A$1&amp;Y$1),"&gt;0")&gt;2,INDIRECT($A$1&amp;Y$1))))),"MC"))</f>
        <v>1100</v>
      </c>
      <c r="Z29" s="8" cm="1">
        <f t="array" aca="1" ref="Z29" ca="1">IF(ISERROR(ABS(Z27)),"",IFERROR(MAX(IF(Données_nettoyées!$O$1:$O$1000=$B29,IF(INDIRECT($A$1&amp;Z$1)&gt;0,IF(COUNTIFS(Données_nettoyées!$O$1:$O$1000,$B29,INDIRECT($A$1&amp;Z$1),"&gt;0")&gt;2,INDIRECT($A$1&amp;Z$1))))),"MC"))</f>
        <v>2500</v>
      </c>
      <c r="AA29" s="8" cm="1">
        <f t="array" aca="1" ref="AA29" ca="1">IF(ISERROR(ABS(AA27)),"",IFERROR(MAX(IF(Données_nettoyées!$O$1:$O$1000=$B29,IF(INDIRECT($A$1&amp;AA$1)&gt;0,IF(COUNTIFS(Données_nettoyées!$O$1:$O$1000,$B29,INDIRECT($A$1&amp;AA$1),"&gt;0")&gt;2,INDIRECT($A$1&amp;AA$1))))),"MC"))</f>
        <v>4000</v>
      </c>
      <c r="AB29" s="8" cm="1">
        <f t="array" aca="1" ref="AB29" ca="1">IF(ISERROR(ABS(AB27)),"",IFERROR(MAX(IF(Données_nettoyées!$O$1:$O$1000=$B29,IF(INDIRECT($A$1&amp;AB$1)&gt;0,IF(COUNTIFS(Données_nettoyées!$O$1:$O$1000,$B29,INDIRECT($A$1&amp;AB$1),"&gt;0")&gt;2,INDIRECT($A$1&amp;AB$1))))),"MC"))</f>
        <v>2500</v>
      </c>
      <c r="AC29" s="8" cm="1">
        <f t="array" aca="1" ref="AC29" ca="1">IF(ISERROR(ABS(AC27)),"",IFERROR(MAX(IF(Données_nettoyées!$O$1:$O$1000=$B29,IF(INDIRECT($A$1&amp;AC$1)&gt;0,IF(COUNTIFS(Données_nettoyées!$O$1:$O$1000,$B29,INDIRECT($A$1&amp;AC$1),"&gt;0")&gt;2,INDIRECT($A$1&amp;AC$1))))),"MC"))</f>
        <v>2500</v>
      </c>
      <c r="AD29" s="8" cm="1">
        <f t="array" aca="1" ref="AD29" ca="1">IF(ISERROR(ABS(AD27)),"",IFERROR(MAX(IF(Données_nettoyées!$O$1:$O$1000=$B29,IF(INDIRECT($A$1&amp;AD$1)&gt;0,IF(COUNTIFS(Données_nettoyées!$O$1:$O$1000,$B29,INDIRECT($A$1&amp;AD$1),"&gt;0")&gt;2,INDIRECT($A$1&amp;AD$1))))),"MC"))</f>
        <v>1100</v>
      </c>
      <c r="AE29" s="8" cm="1">
        <f t="array" aca="1" ref="AE29" ca="1">IF(ISERROR(ABS(AE27)),"",IFERROR(MAX(IF(Données_nettoyées!$O$1:$O$1000=$B29,IF(INDIRECT($A$1&amp;AE$1)&gt;0,IF(COUNTIFS(Données_nettoyées!$O$1:$O$1000,$B29,INDIRECT($A$1&amp;AE$1),"&gt;0")&gt;2,INDIRECT($A$1&amp;AE$1))))),"MC"))</f>
        <v>3000</v>
      </c>
      <c r="AF29" s="8" cm="1">
        <f t="array" aca="1" ref="AF29" ca="1">IF(ISERROR(ABS(AF27)),"",IFERROR(MAX(IF(Données_nettoyées!$O$1:$O$1000=$B29,IF(INDIRECT($A$1&amp;AF$1)&gt;0,IF(COUNTIFS(Données_nettoyées!$O$1:$O$1000,$B29,INDIRECT($A$1&amp;AF$1),"&gt;0")&gt;2,INDIRECT($A$1&amp;AF$1))))),"MC"))</f>
        <v>400</v>
      </c>
      <c r="AG29" s="8" cm="1">
        <f t="array" aca="1" ref="AG29" ca="1">IF(ISERROR(ABS(AG27)),"",IFERROR(MAX(IF(Données_nettoyées!$O$1:$O$1000=$B29,IF(INDIRECT($A$1&amp;AG$1)&gt;0,IF(COUNTIFS(Données_nettoyées!$O$1:$O$1000,$B29,INDIRECT($A$1&amp;AG$1),"&gt;0")&gt;2,INDIRECT($A$1&amp;AG$1))))),"MC"))</f>
        <v>500</v>
      </c>
    </row>
    <row r="30" spans="1:35" x14ac:dyDescent="0.35">
      <c r="C30" s="39" t="s">
        <v>145</v>
      </c>
      <c r="E30" s="8" t="str">
        <f t="shared" ref="E30:AG30" ca="1" si="3">IFERROR(IF((E29-E28)/E28&gt;=40%,"!!",""),"")</f>
        <v/>
      </c>
      <c r="F30" s="8" t="str">
        <f t="shared" ca="1" si="3"/>
        <v/>
      </c>
      <c r="G30" s="8" t="str">
        <f t="shared" ca="1" si="3"/>
        <v/>
      </c>
      <c r="H30" s="8" t="str">
        <f t="shared" ca="1" si="3"/>
        <v/>
      </c>
      <c r="I30" s="8" t="str">
        <f t="shared" ca="1" si="3"/>
        <v/>
      </c>
      <c r="J30" s="8" t="str">
        <f t="shared" ca="1" si="3"/>
        <v>!!</v>
      </c>
      <c r="K30" s="8" t="str">
        <f t="shared" ca="1" si="3"/>
        <v>!!</v>
      </c>
      <c r="L30" s="8" t="str">
        <f t="shared" ca="1" si="3"/>
        <v/>
      </c>
      <c r="M30" s="8" t="str">
        <f t="shared" ca="1" si="3"/>
        <v/>
      </c>
      <c r="N30" s="8" t="str">
        <f t="shared" ca="1" si="3"/>
        <v>!!</v>
      </c>
      <c r="O30" s="8" t="str">
        <f t="shared" ca="1" si="3"/>
        <v/>
      </c>
      <c r="P30" s="8" t="str">
        <f t="shared" ca="1" si="3"/>
        <v/>
      </c>
      <c r="Q30" s="8" t="str">
        <f t="shared" ca="1" si="3"/>
        <v/>
      </c>
      <c r="R30" s="8" t="str">
        <f t="shared" ca="1" si="3"/>
        <v/>
      </c>
      <c r="S30" s="8" t="str">
        <f t="shared" ca="1" si="3"/>
        <v>!!</v>
      </c>
      <c r="T30" s="8" t="str">
        <f t="shared" ca="1" si="3"/>
        <v/>
      </c>
      <c r="U30" s="8" t="str">
        <f t="shared" ca="1" si="3"/>
        <v/>
      </c>
      <c r="V30" s="8" t="str">
        <f t="shared" ca="1" si="3"/>
        <v/>
      </c>
      <c r="W30" s="8" t="str">
        <f t="shared" ca="1" si="3"/>
        <v/>
      </c>
      <c r="X30" s="8" t="str">
        <f t="shared" ca="1" si="3"/>
        <v/>
      </c>
      <c r="Y30" s="8" t="str">
        <f t="shared" ca="1" si="3"/>
        <v/>
      </c>
      <c r="Z30" s="8" t="str">
        <f t="shared" ca="1" si="3"/>
        <v/>
      </c>
      <c r="AA30" s="8" t="str">
        <f t="shared" ca="1" si="3"/>
        <v>!!</v>
      </c>
      <c r="AB30" s="8" t="str">
        <f t="shared" ca="1" si="3"/>
        <v/>
      </c>
      <c r="AC30" s="8" t="str">
        <f t="shared" ca="1" si="3"/>
        <v/>
      </c>
      <c r="AD30" s="8" t="str">
        <f t="shared" ca="1" si="3"/>
        <v/>
      </c>
      <c r="AE30" s="8" t="str">
        <f t="shared" ca="1" si="3"/>
        <v/>
      </c>
      <c r="AF30" s="8" t="str">
        <f t="shared" ca="1" si="3"/>
        <v/>
      </c>
      <c r="AG30" s="8" t="str">
        <f t="shared" ca="1" si="3"/>
        <v/>
      </c>
    </row>
    <row r="31" spans="1:35"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5"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5" x14ac:dyDescent="0.35">
      <c r="A33" s="5" t="s">
        <v>73</v>
      </c>
      <c r="B33" s="5" t="s">
        <v>79</v>
      </c>
      <c r="C33" s="5" t="s">
        <v>31</v>
      </c>
      <c r="D33" s="7" t="str">
        <f>IF(COUNTIF(Données_nettoyées!$O$1:$O$1000,$B33)&gt;0,"OUI","NON")</f>
        <v>OUI</v>
      </c>
      <c r="E33" s="8" cm="1">
        <f t="array" aca="1" ref="E33" ca="1">IF($D33="NON","-",IFERROR(MEDIAN(IF(Données_nettoyées!$O$1:$O$1000=$B33,IF(INDIRECT($A$1&amp;E$1)&gt;0,IF(COUNTIFS(Données_nettoyées!$O$1:$O$1000,$B33,INDIRECT($A$1&amp;E$1),"&gt;0")&gt;2,INDIRECT($A$1&amp;E$1))))),"MC"))</f>
        <v>1250</v>
      </c>
      <c r="F33" s="8" cm="1">
        <f t="array" aca="1" ref="F33" ca="1">IF($D33="NON","-",IFERROR(MEDIAN(IF(Données_nettoyées!$O$1:$O$1000=$B33,IF(INDIRECT($A$1&amp;F$1)&gt;0,IF(COUNTIFS(Données_nettoyées!$O$1:$O$1000,$B33,INDIRECT($A$1&amp;F$1),"&gt;0")&gt;2,INDIRECT($A$1&amp;F$1))))),"MC"))</f>
        <v>3625</v>
      </c>
      <c r="G33" s="8" t="str" cm="1">
        <f t="array" aca="1" ref="G33" ca="1">IF($D33="NON","-",IFERROR(MEDIAN(IF(Données_nettoyées!$O$1:$O$1000=$B33,IF(INDIRECT($A$1&amp;G$1)&gt;0,IF(COUNTIFS(Données_nettoyées!$O$1:$O$1000,$B33,INDIRECT($A$1&amp;G$1),"&gt;0")&gt;2,INDIRECT($A$1&amp;G$1))))),"MC"))</f>
        <v>MC</v>
      </c>
      <c r="H33" s="8" cm="1">
        <f t="array" aca="1" ref="H33" ca="1">IF($D33="NON","-",IFERROR(MEDIAN(IF(Données_nettoyées!$O$1:$O$1000=$B33,IF(INDIRECT($A$1&amp;H$1)&gt;0,IF(COUNTIFS(Données_nettoyées!$O$1:$O$1000,$B33,INDIRECT($A$1&amp;H$1),"&gt;0")&gt;2,INDIRECT($A$1&amp;H$1))))),"MC"))</f>
        <v>500</v>
      </c>
      <c r="I33" s="8" cm="1">
        <f t="array" aca="1" ref="I33" ca="1">IF($D33="NON","-",IFERROR(MEDIAN(IF(Données_nettoyées!$O$1:$O$1000=$B33,IF(INDIRECT($A$1&amp;I$1)&gt;0,IF(COUNTIFS(Données_nettoyées!$O$1:$O$1000,$B33,INDIRECT($A$1&amp;I$1),"&gt;0")&gt;2,INDIRECT($A$1&amp;I$1))))),"MC"))</f>
        <v>300</v>
      </c>
      <c r="J33" s="8" cm="1">
        <f t="array" aca="1" ref="J33" ca="1">IF($D33="NON","-",IFERROR(MEDIAN(IF(Données_nettoyées!$O$1:$O$1000=$B33,IF(INDIRECT($A$1&amp;J$1)&gt;0,IF(COUNTIFS(Données_nettoyées!$O$1:$O$1000,$B33,INDIRECT($A$1&amp;J$1),"&gt;0")&gt;2,INDIRECT($A$1&amp;J$1))))),"MC"))</f>
        <v>5000</v>
      </c>
      <c r="K33" s="8" t="str" cm="1">
        <f t="array" aca="1" ref="K33" ca="1">IF($D33="NON","-",IFERROR(MEDIAN(IF(Données_nettoyées!$O$1:$O$1000=$B33,IF(INDIRECT($A$1&amp;K$1)&gt;0,IF(COUNTIFS(Données_nettoyées!$O$1:$O$1000,$B33,INDIRECT($A$1&amp;K$1),"&gt;0")&gt;2,INDIRECT($A$1&amp;K$1))))),"MC"))</f>
        <v>MC</v>
      </c>
      <c r="L33" s="8" t="str" cm="1">
        <f t="array" aca="1" ref="L33" ca="1">IF($D33="NON","-",IFERROR(MEDIAN(IF(Données_nettoyées!$O$1:$O$1000=$B33,IF(INDIRECT($A$1&amp;L$1)&gt;0,IF(COUNTIFS(Données_nettoyées!$O$1:$O$1000,$B33,INDIRECT($A$1&amp;L$1),"&gt;0")&gt;2,INDIRECT($A$1&amp;L$1))))),"MC"))</f>
        <v>MC</v>
      </c>
      <c r="M33" s="8" cm="1">
        <f t="array" aca="1" ref="M33" ca="1">IF($D33="NON","-",IFERROR(MEDIAN(IF(Données_nettoyées!$O$1:$O$1000=$B33,IF(INDIRECT($A$1&amp;M$1)&gt;0,IF(COUNTIFS(Données_nettoyées!$O$1:$O$1000,$B33,INDIRECT($A$1&amp;M$1),"&gt;0")&gt;2,INDIRECT($A$1&amp;M$1))))),"MC"))</f>
        <v>2500</v>
      </c>
      <c r="N33" s="8" t="str" cm="1">
        <f t="array" aca="1" ref="N33" ca="1">IF($D33="NON","-",IFERROR(MEDIAN(IF(Données_nettoyées!$O$1:$O$1000=$B33,IF(INDIRECT($A$1&amp;N$1)&gt;0,IF(COUNTIFS(Données_nettoyées!$O$1:$O$1000,$B33,INDIRECT($A$1&amp;N$1),"&gt;0")&gt;2,INDIRECT($A$1&amp;N$1))))),"MC"))</f>
        <v>MC</v>
      </c>
      <c r="O33" s="8" t="str" cm="1">
        <f t="array" aca="1" ref="O33" ca="1">IF($D33="NON","-",IFERROR(MEDIAN(IF(Données_nettoyées!$O$1:$O$1000=$B33,IF(INDIRECT($A$1&amp;O$1)&gt;0,IF(COUNTIFS(Données_nettoyées!$O$1:$O$1000,$B33,INDIRECT($A$1&amp;O$1),"&gt;0")&gt;2,INDIRECT($A$1&amp;O$1))))),"MC"))</f>
        <v>MC</v>
      </c>
      <c r="P33" s="8" t="str" cm="1">
        <f t="array" aca="1" ref="P33" ca="1">IF($D33="NON","-",IFERROR(MEDIAN(IF(Données_nettoyées!$O$1:$O$1000=$B33,IF(INDIRECT($A$1&amp;P$1)&gt;0,IF(COUNTIFS(Données_nettoyées!$O$1:$O$1000,$B33,INDIRECT($A$1&amp;P$1),"&gt;0")&gt;2,INDIRECT($A$1&amp;P$1))))),"MC"))</f>
        <v>MC</v>
      </c>
      <c r="Q33" s="8" t="str" cm="1">
        <f t="array" aca="1" ref="Q33" ca="1">IF($D33="NON","-",IFERROR(MEDIAN(IF(Données_nettoyées!$O$1:$O$1000=$B33,IF(INDIRECT($A$1&amp;Q$1)&gt;0,IF(COUNTIFS(Données_nettoyées!$O$1:$O$1000,$B33,INDIRECT($A$1&amp;Q$1),"&gt;0")&gt;2,INDIRECT($A$1&amp;Q$1))))),"MC"))</f>
        <v>MC</v>
      </c>
      <c r="R33" s="8" t="str" cm="1">
        <f t="array" aca="1" ref="R33" ca="1">IF($D33="NON","-",IFERROR(MEDIAN(IF(Données_nettoyées!$O$1:$O$1000=$B33,IF(INDIRECT($A$1&amp;R$1)&gt;0,IF(COUNTIFS(Données_nettoyées!$O$1:$O$1000,$B33,INDIRECT($A$1&amp;R$1),"&gt;0")&gt;2,INDIRECT($A$1&amp;R$1))))),"MC"))</f>
        <v>MC</v>
      </c>
      <c r="S33" s="8" cm="1">
        <f t="array" aca="1" ref="S33" ca="1">IF($D33="NON","-",IFERROR(MEDIAN(IF(Données_nettoyées!$O$1:$O$1000=$B33,IF(INDIRECT($A$1&amp;S$1)&gt;0,IF(COUNTIFS(Données_nettoyées!$O$1:$O$1000,$B33,INDIRECT($A$1&amp;S$1),"&gt;0")&gt;2,INDIRECT($A$1&amp;S$1))))),"MC"))</f>
        <v>7000</v>
      </c>
      <c r="T33" s="8" cm="1">
        <f t="array" aca="1" ref="T33" ca="1">IF($D33="NON","-",IFERROR(MEDIAN(IF(Données_nettoyées!$O$1:$O$1000=$B33,IF(INDIRECT($A$1&amp;T$1)&gt;0,IF(COUNTIFS(Données_nettoyées!$O$1:$O$1000,$B33,INDIRECT($A$1&amp;T$1),"&gt;0")&gt;2,INDIRECT($A$1&amp;T$1))))),"MC"))</f>
        <v>6500</v>
      </c>
      <c r="U33" s="8" t="str" cm="1">
        <f t="array" aca="1" ref="U33" ca="1">IF($D33="NON","-",IFERROR(MEDIAN(IF(Données_nettoyées!$O$1:$O$1000=$B33,IF(INDIRECT($A$1&amp;U$1)&gt;0,IF(COUNTIFS(Données_nettoyées!$O$1:$O$1000,$B33,INDIRECT($A$1&amp;U$1),"&gt;0")&gt;2,INDIRECT($A$1&amp;U$1))))),"MC"))</f>
        <v>MC</v>
      </c>
      <c r="V33" s="8" cm="1">
        <f t="array" aca="1" ref="V33" ca="1">IF($D33="NON","-",IFERROR(MEDIAN(IF(Données_nettoyées!$O$1:$O$1000=$B33,IF(INDIRECT($A$1&amp;V$1)&gt;0,IF(COUNTIFS(Données_nettoyées!$O$1:$O$1000,$B33,INDIRECT($A$1&amp;V$1),"&gt;0")&gt;2,INDIRECT($A$1&amp;V$1))))),"MC"))</f>
        <v>150</v>
      </c>
      <c r="W33" s="8" t="str" cm="1">
        <f t="array" aca="1" ref="W33" ca="1">IF($D33="NON","-",IFERROR(MEDIAN(IF(Données_nettoyées!$O$1:$O$1000=$B33,IF(INDIRECT($A$1&amp;W$1)&gt;0,IF(COUNTIFS(Données_nettoyées!$O$1:$O$1000,$B33,INDIRECT($A$1&amp;W$1),"&gt;0")&gt;2,INDIRECT($A$1&amp;W$1))))),"MC"))</f>
        <v>MC</v>
      </c>
      <c r="X33" s="8" t="str" cm="1">
        <f t="array" aca="1" ref="X33" ca="1">IF($D33="NON","-",IFERROR(MEDIAN(IF(Données_nettoyées!$O$1:$O$1000=$B33,IF(INDIRECT($A$1&amp;X$1)&gt;0,IF(COUNTIFS(Données_nettoyées!$O$1:$O$1000,$B33,INDIRECT($A$1&amp;X$1),"&gt;0")&gt;2,INDIRECT($A$1&amp;X$1))))),"MC"))</f>
        <v>MC</v>
      </c>
      <c r="Y33" s="8" t="str" cm="1">
        <f t="array" aca="1" ref="Y33" ca="1">IF($D33="NON","-",IFERROR(MEDIAN(IF(Données_nettoyées!$O$1:$O$1000=$B33,IF(INDIRECT($A$1&amp;Y$1)&gt;0,IF(COUNTIFS(Données_nettoyées!$O$1:$O$1000,$B33,INDIRECT($A$1&amp;Y$1),"&gt;0")&gt;2,INDIRECT($A$1&amp;Y$1))))),"MC"))</f>
        <v>MC</v>
      </c>
      <c r="Z33" s="8" cm="1">
        <f t="array" aca="1" ref="Z33" ca="1">IF($D33="NON","-",IFERROR(MEDIAN(IF(Données_nettoyées!$O$1:$O$1000=$B33,IF(INDIRECT($A$1&amp;Z$1)&gt;0,IF(COUNTIFS(Données_nettoyées!$O$1:$O$1000,$B33,INDIRECT($A$1&amp;Z$1),"&gt;0")&gt;2,INDIRECT($A$1&amp;Z$1))))),"MC"))</f>
        <v>1750</v>
      </c>
      <c r="AA33" s="8" cm="1">
        <f t="array" aca="1" ref="AA33" ca="1">IF($D33="NON","-",IFERROR(MEDIAN(IF(Données_nettoyées!$O$1:$O$1000=$B33,IF(INDIRECT($A$1&amp;AA$1)&gt;0,IF(COUNTIFS(Données_nettoyées!$O$1:$O$1000,$B33,INDIRECT($A$1&amp;AA$1),"&gt;0")&gt;2,INDIRECT($A$1&amp;AA$1))))),"MC"))</f>
        <v>3000</v>
      </c>
      <c r="AB33" s="8" cm="1">
        <f t="array" aca="1" ref="AB33" ca="1">IF($D33="NON","-",IFERROR(MEDIAN(IF(Données_nettoyées!$O$1:$O$1000=$B33,IF(INDIRECT($A$1&amp;AB$1)&gt;0,IF(COUNTIFS(Données_nettoyées!$O$1:$O$1000,$B33,INDIRECT($A$1&amp;AB$1),"&gt;0")&gt;2,INDIRECT($A$1&amp;AB$1))))),"MC"))</f>
        <v>3250</v>
      </c>
      <c r="AC33" s="8" cm="1">
        <f t="array" aca="1" ref="AC33" ca="1">IF($D33="NON","-",IFERROR(MEDIAN(IF(Données_nettoyées!$O$1:$O$1000=$B33,IF(INDIRECT($A$1&amp;AC$1)&gt;0,IF(COUNTIFS(Données_nettoyées!$O$1:$O$1000,$B33,INDIRECT($A$1&amp;AC$1),"&gt;0")&gt;2,INDIRECT($A$1&amp;AC$1))))),"MC"))</f>
        <v>3500</v>
      </c>
      <c r="AD33" s="8" cm="1">
        <f t="array" aca="1" ref="AD33" ca="1">IF($D33="NON","-",IFERROR(MEDIAN(IF(Données_nettoyées!$O$1:$O$1000=$B33,IF(INDIRECT($A$1&amp;AD$1)&gt;0,IF(COUNTIFS(Données_nettoyées!$O$1:$O$1000,$B33,INDIRECT($A$1&amp;AD$1),"&gt;0")&gt;2,INDIRECT($A$1&amp;AD$1))))),"MC"))</f>
        <v>1750</v>
      </c>
      <c r="AE33" s="8" cm="1">
        <f t="array" aca="1" ref="AE33" ca="1">IF($D33="NON","-",IFERROR(MEDIAN(IF(Données_nettoyées!$O$1:$O$1000=$B33,IF(INDIRECT($A$1&amp;AE$1)&gt;0,IF(COUNTIFS(Données_nettoyées!$O$1:$O$1000,$B33,INDIRECT($A$1&amp;AE$1),"&gt;0")&gt;2,INDIRECT($A$1&amp;AE$1))))),"MC"))</f>
        <v>6000</v>
      </c>
      <c r="AF33" s="8" cm="1">
        <f t="array" aca="1" ref="AF33" ca="1">IF($D33="NON","-",IFERROR(MEDIAN(IF(Données_nettoyées!$O$1:$O$1000=$B33,IF(INDIRECT($A$1&amp;AF$1)&gt;0,IF(COUNTIFS(Données_nettoyées!$O$1:$O$1000,$B33,INDIRECT($A$1&amp;AF$1),"&gt;0")&gt;2,INDIRECT($A$1&amp;AF$1))))),"MC"))</f>
        <v>250</v>
      </c>
      <c r="AG33" s="8" t="str" cm="1">
        <f t="array" aca="1" ref="AG33" ca="1">IF($D33="NON","-",IFERROR(MEDIAN(IF(Données_nettoyées!$O$1:$O$1000=$B33,IF(INDIRECT($A$1&amp;AG$1)&gt;0,IF(COUNTIFS(Données_nettoyées!$O$1:$O$1000,$B33,INDIRECT($A$1&amp;AG$1),"&gt;0")&gt;2,INDIRECT($A$1&amp;AG$1))))),"MC"))</f>
        <v>MC</v>
      </c>
      <c r="AI33" s="6">
        <f ca="1">COUNTIF(E33:AG33,"MC")+COUNTIF(E33:AG33,"-")</f>
        <v>13</v>
      </c>
    </row>
    <row r="34" spans="1:35" x14ac:dyDescent="0.35">
      <c r="A34" s="5" t="s">
        <v>73</v>
      </c>
      <c r="B34" s="5" t="s">
        <v>79</v>
      </c>
      <c r="C34" s="5" t="s">
        <v>66</v>
      </c>
      <c r="E34" s="8" cm="1">
        <f t="array" aca="1" ref="E34" ca="1">IF(ISERROR(ABS(E33)),"",IFERROR(MIN(IF(Données_nettoyées!$O$1:$O$1000=$B34,IF(INDIRECT($A$1&amp;E$1)&gt;0,IF(COUNTIFS(Données_nettoyées!$O$1:$O$1000,$B34,INDIRECT($A$1&amp;E$1),"&gt;0")&gt;2,INDIRECT($A$1&amp;E$1))))),"MC"))</f>
        <v>1000</v>
      </c>
      <c r="F34" s="8" cm="1">
        <f t="array" aca="1" ref="F34" ca="1">IF(ISERROR(ABS(F33)),"",IFERROR(MIN(IF(Données_nettoyées!$O$1:$O$1000=$B34,IF(INDIRECT($A$1&amp;F$1)&gt;0,IF(COUNTIFS(Données_nettoyées!$O$1:$O$1000,$B34,INDIRECT($A$1&amp;F$1),"&gt;0")&gt;2,INDIRECT($A$1&amp;F$1))))),"MC"))</f>
        <v>3250</v>
      </c>
      <c r="G34" s="8" t="str" cm="1">
        <f t="array" aca="1" ref="G34" ca="1">IF(ISERROR(ABS(G33)),"",IFERROR(MIN(IF(Données_nettoyées!$O$1:$O$1000=$B34,IF(INDIRECT($A$1&amp;G$1)&gt;0,IF(COUNTIFS(Données_nettoyées!$O$1:$O$1000,$B34,INDIRECT($A$1&amp;G$1),"&gt;0")&gt;2,INDIRECT($A$1&amp;G$1))))),"MC"))</f>
        <v/>
      </c>
      <c r="H34" s="8" cm="1">
        <f t="array" aca="1" ref="H34" ca="1">IF(ISERROR(ABS(H33)),"",IFERROR(MIN(IF(Données_nettoyées!$O$1:$O$1000=$B34,IF(INDIRECT($A$1&amp;H$1)&gt;0,IF(COUNTIFS(Données_nettoyées!$O$1:$O$1000,$B34,INDIRECT($A$1&amp;H$1),"&gt;0")&gt;2,INDIRECT($A$1&amp;H$1))))),"MC"))</f>
        <v>500</v>
      </c>
      <c r="I34" s="8" cm="1">
        <f t="array" aca="1" ref="I34" ca="1">IF(ISERROR(ABS(I33)),"",IFERROR(MIN(IF(Données_nettoyées!$O$1:$O$1000=$B34,IF(INDIRECT($A$1&amp;I$1)&gt;0,IF(COUNTIFS(Données_nettoyées!$O$1:$O$1000,$B34,INDIRECT($A$1&amp;I$1),"&gt;0")&gt;2,INDIRECT($A$1&amp;I$1))))),"MC"))</f>
        <v>300</v>
      </c>
      <c r="J34" s="8" cm="1">
        <f t="array" aca="1" ref="J34" ca="1">IF(ISERROR(ABS(J33)),"",IFERROR(MIN(IF(Données_nettoyées!$O$1:$O$1000=$B34,IF(INDIRECT($A$1&amp;J$1)&gt;0,IF(COUNTIFS(Données_nettoyées!$O$1:$O$1000,$B34,INDIRECT($A$1&amp;J$1),"&gt;0")&gt;2,INDIRECT($A$1&amp;J$1))))),"MC"))</f>
        <v>5000</v>
      </c>
      <c r="K34" s="8" t="str" cm="1">
        <f t="array" aca="1" ref="K34" ca="1">IF(ISERROR(ABS(K33)),"",IFERROR(MIN(IF(Données_nettoyées!$O$1:$O$1000=$B34,IF(INDIRECT($A$1&amp;K$1)&gt;0,IF(COUNTIFS(Données_nettoyées!$O$1:$O$1000,$B34,INDIRECT($A$1&amp;K$1),"&gt;0")&gt;2,INDIRECT($A$1&amp;K$1))))),"MC"))</f>
        <v/>
      </c>
      <c r="L34" s="8" t="str" cm="1">
        <f t="array" aca="1" ref="L34" ca="1">IF(ISERROR(ABS(L33)),"",IFERROR(MIN(IF(Données_nettoyées!$O$1:$O$1000=$B34,IF(INDIRECT($A$1&amp;L$1)&gt;0,IF(COUNTIFS(Données_nettoyées!$O$1:$O$1000,$B34,INDIRECT($A$1&amp;L$1),"&gt;0")&gt;2,INDIRECT($A$1&amp;L$1))))),"MC"))</f>
        <v/>
      </c>
      <c r="M34" s="8" cm="1">
        <f t="array" aca="1" ref="M34" ca="1">IF(ISERROR(ABS(M33)),"",IFERROR(MIN(IF(Données_nettoyées!$O$1:$O$1000=$B34,IF(INDIRECT($A$1&amp;M$1)&gt;0,IF(COUNTIFS(Données_nettoyées!$O$1:$O$1000,$B34,INDIRECT($A$1&amp;M$1),"&gt;0")&gt;2,INDIRECT($A$1&amp;M$1))))),"MC"))</f>
        <v>2000</v>
      </c>
      <c r="N34" s="8" t="str" cm="1">
        <f t="array" aca="1" ref="N34" ca="1">IF(ISERROR(ABS(N33)),"",IFERROR(MIN(IF(Données_nettoyées!$O$1:$O$1000=$B34,IF(INDIRECT($A$1&amp;N$1)&gt;0,IF(COUNTIFS(Données_nettoyées!$O$1:$O$1000,$B34,INDIRECT($A$1&amp;N$1),"&gt;0")&gt;2,INDIRECT($A$1&amp;N$1))))),"MC"))</f>
        <v/>
      </c>
      <c r="O34" s="8" t="str" cm="1">
        <f t="array" aca="1" ref="O34" ca="1">IF(ISERROR(ABS(O33)),"",IFERROR(MIN(IF(Données_nettoyées!$O$1:$O$1000=$B34,IF(INDIRECT($A$1&amp;O$1)&gt;0,IF(COUNTIFS(Données_nettoyées!$O$1:$O$1000,$B34,INDIRECT($A$1&amp;O$1),"&gt;0")&gt;2,INDIRECT($A$1&amp;O$1))))),"MC"))</f>
        <v/>
      </c>
      <c r="P34" s="8" t="str" cm="1">
        <f t="array" aca="1" ref="P34" ca="1">IF(ISERROR(ABS(P33)),"",IFERROR(MIN(IF(Données_nettoyées!$O$1:$O$1000=$B34,IF(INDIRECT($A$1&amp;P$1)&gt;0,IF(COUNTIFS(Données_nettoyées!$O$1:$O$1000,$B34,INDIRECT($A$1&amp;P$1),"&gt;0")&gt;2,INDIRECT($A$1&amp;P$1))))),"MC"))</f>
        <v/>
      </c>
      <c r="Q34" s="8" t="str" cm="1">
        <f t="array" aca="1" ref="Q34" ca="1">IF(ISERROR(ABS(Q33)),"",IFERROR(MIN(IF(Données_nettoyées!$O$1:$O$1000=$B34,IF(INDIRECT($A$1&amp;Q$1)&gt;0,IF(COUNTIFS(Données_nettoyées!$O$1:$O$1000,$B34,INDIRECT($A$1&amp;Q$1),"&gt;0")&gt;2,INDIRECT($A$1&amp;Q$1))))),"MC"))</f>
        <v/>
      </c>
      <c r="R34" s="8" t="str" cm="1">
        <f t="array" aca="1" ref="R34" ca="1">IF(ISERROR(ABS(R33)),"",IFERROR(MIN(IF(Données_nettoyées!$O$1:$O$1000=$B34,IF(INDIRECT($A$1&amp;R$1)&gt;0,IF(COUNTIFS(Données_nettoyées!$O$1:$O$1000,$B34,INDIRECT($A$1&amp;R$1),"&gt;0")&gt;2,INDIRECT($A$1&amp;R$1))))),"MC"))</f>
        <v/>
      </c>
      <c r="S34" s="8" cm="1">
        <f t="array" aca="1" ref="S34" ca="1">IF(ISERROR(ABS(S33)),"",IFERROR(MIN(IF(Données_nettoyées!$O$1:$O$1000=$B34,IF(INDIRECT($A$1&amp;S$1)&gt;0,IF(COUNTIFS(Données_nettoyées!$O$1:$O$1000,$B34,INDIRECT($A$1&amp;S$1),"&gt;0")&gt;2,INDIRECT($A$1&amp;S$1))))),"MC"))</f>
        <v>6000</v>
      </c>
      <c r="T34" s="8" cm="1">
        <f t="array" aca="1" ref="T34" ca="1">IF(ISERROR(ABS(T33)),"",IFERROR(MIN(IF(Données_nettoyées!$O$1:$O$1000=$B34,IF(INDIRECT($A$1&amp;T$1)&gt;0,IF(COUNTIFS(Données_nettoyées!$O$1:$O$1000,$B34,INDIRECT($A$1&amp;T$1),"&gt;0")&gt;2,INDIRECT($A$1&amp;T$1))))),"MC"))</f>
        <v>5000</v>
      </c>
      <c r="U34" s="8" t="str" cm="1">
        <f t="array" aca="1" ref="U34" ca="1">IF(ISERROR(ABS(U33)),"",IFERROR(MIN(IF(Données_nettoyées!$O$1:$O$1000=$B34,IF(INDIRECT($A$1&amp;U$1)&gt;0,IF(COUNTIFS(Données_nettoyées!$O$1:$O$1000,$B34,INDIRECT($A$1&amp;U$1),"&gt;0")&gt;2,INDIRECT($A$1&amp;U$1))))),"MC"))</f>
        <v/>
      </c>
      <c r="V34" s="8" cm="1">
        <f t="array" aca="1" ref="V34" ca="1">IF(ISERROR(ABS(V33)),"",IFERROR(MIN(IF(Données_nettoyées!$O$1:$O$1000=$B34,IF(INDIRECT($A$1&amp;V$1)&gt;0,IF(COUNTIFS(Données_nettoyées!$O$1:$O$1000,$B34,INDIRECT($A$1&amp;V$1),"&gt;0")&gt;2,INDIRECT($A$1&amp;V$1))))),"MC"))</f>
        <v>125</v>
      </c>
      <c r="W34" s="8" t="str" cm="1">
        <f t="array" aca="1" ref="W34" ca="1">IF(ISERROR(ABS(W33)),"",IFERROR(MIN(IF(Données_nettoyées!$O$1:$O$1000=$B34,IF(INDIRECT($A$1&amp;W$1)&gt;0,IF(COUNTIFS(Données_nettoyées!$O$1:$O$1000,$B34,INDIRECT($A$1&amp;W$1),"&gt;0")&gt;2,INDIRECT($A$1&amp;W$1))))),"MC"))</f>
        <v/>
      </c>
      <c r="X34" s="8" t="str" cm="1">
        <f t="array" aca="1" ref="X34" ca="1">IF(ISERROR(ABS(X33)),"",IFERROR(MIN(IF(Données_nettoyées!$O$1:$O$1000=$B34,IF(INDIRECT($A$1&amp;X$1)&gt;0,IF(COUNTIFS(Données_nettoyées!$O$1:$O$1000,$B34,INDIRECT($A$1&amp;X$1),"&gt;0")&gt;2,INDIRECT($A$1&amp;X$1))))),"MC"))</f>
        <v/>
      </c>
      <c r="Y34" s="8" t="str" cm="1">
        <f t="array" aca="1" ref="Y34" ca="1">IF(ISERROR(ABS(Y33)),"",IFERROR(MIN(IF(Données_nettoyées!$O$1:$O$1000=$B34,IF(INDIRECT($A$1&amp;Y$1)&gt;0,IF(COUNTIFS(Données_nettoyées!$O$1:$O$1000,$B34,INDIRECT($A$1&amp;Y$1),"&gt;0")&gt;2,INDIRECT($A$1&amp;Y$1))))),"MC"))</f>
        <v/>
      </c>
      <c r="Z34" s="8" cm="1">
        <f t="array" aca="1" ref="Z34" ca="1">IF(ISERROR(ABS(Z33)),"",IFERROR(MIN(IF(Données_nettoyées!$O$1:$O$1000=$B34,IF(INDIRECT($A$1&amp;Z$1)&gt;0,IF(COUNTIFS(Données_nettoyées!$O$1:$O$1000,$B34,INDIRECT($A$1&amp;Z$1),"&gt;0")&gt;2,INDIRECT($A$1&amp;Z$1))))),"MC"))</f>
        <v>1750</v>
      </c>
      <c r="AA34" s="8" cm="1">
        <f t="array" aca="1" ref="AA34" ca="1">IF(ISERROR(ABS(AA33)),"",IFERROR(MIN(IF(Données_nettoyées!$O$1:$O$1000=$B34,IF(INDIRECT($A$1&amp;AA$1)&gt;0,IF(COUNTIFS(Données_nettoyées!$O$1:$O$1000,$B34,INDIRECT($A$1&amp;AA$1),"&gt;0")&gt;2,INDIRECT($A$1&amp;AA$1))))),"MC"))</f>
        <v>2500</v>
      </c>
      <c r="AB34" s="8" cm="1">
        <f t="array" aca="1" ref="AB34" ca="1">IF(ISERROR(ABS(AB33)),"",IFERROR(MIN(IF(Données_nettoyées!$O$1:$O$1000=$B34,IF(INDIRECT($A$1&amp;AB$1)&gt;0,IF(COUNTIFS(Données_nettoyées!$O$1:$O$1000,$B34,INDIRECT($A$1&amp;AB$1),"&gt;0")&gt;2,INDIRECT($A$1&amp;AB$1))))),"MC"))</f>
        <v>2000</v>
      </c>
      <c r="AC34" s="8" cm="1">
        <f t="array" aca="1" ref="AC34" ca="1">IF(ISERROR(ABS(AC33)),"",IFERROR(MIN(IF(Données_nettoyées!$O$1:$O$1000=$B34,IF(INDIRECT($A$1&amp;AC$1)&gt;0,IF(COUNTIFS(Données_nettoyées!$O$1:$O$1000,$B34,INDIRECT($A$1&amp;AC$1),"&gt;0")&gt;2,INDIRECT($A$1&amp;AC$1))))),"MC"))</f>
        <v>3000</v>
      </c>
      <c r="AD34" s="8" cm="1">
        <f t="array" aca="1" ref="AD34" ca="1">IF(ISERROR(ABS(AD33)),"",IFERROR(MIN(IF(Données_nettoyées!$O$1:$O$1000=$B34,IF(INDIRECT($A$1&amp;AD$1)&gt;0,IF(COUNTIFS(Données_nettoyées!$O$1:$O$1000,$B34,INDIRECT($A$1&amp;AD$1),"&gt;0")&gt;2,INDIRECT($A$1&amp;AD$1))))),"MC"))</f>
        <v>1000</v>
      </c>
      <c r="AE34" s="8" cm="1">
        <f t="array" aca="1" ref="AE34" ca="1">IF(ISERROR(ABS(AE33)),"",IFERROR(MIN(IF(Données_nettoyées!$O$1:$O$1000=$B34,IF(INDIRECT($A$1&amp;AE$1)&gt;0,IF(COUNTIFS(Données_nettoyées!$O$1:$O$1000,$B34,INDIRECT($A$1&amp;AE$1),"&gt;0")&gt;2,INDIRECT($A$1&amp;AE$1))))),"MC"))</f>
        <v>6000</v>
      </c>
      <c r="AF34" s="8" cm="1">
        <f t="array" aca="1" ref="AF34" ca="1">IF(ISERROR(ABS(AF33)),"",IFERROR(MIN(IF(Données_nettoyées!$O$1:$O$1000=$B34,IF(INDIRECT($A$1&amp;AF$1)&gt;0,IF(COUNTIFS(Données_nettoyées!$O$1:$O$1000,$B34,INDIRECT($A$1&amp;AF$1),"&gt;0")&gt;2,INDIRECT($A$1&amp;AF$1))))),"MC"))</f>
        <v>250</v>
      </c>
      <c r="AG34" s="8" t="str" cm="1">
        <f t="array" aca="1" ref="AG34" ca="1">IF(ISERROR(ABS(AG33)),"",IFERROR(MIN(IF(Données_nettoyées!$O$1:$O$1000=$B34,IF(INDIRECT($A$1&amp;AG$1)&gt;0,IF(COUNTIFS(Données_nettoyées!$O$1:$O$1000,$B34,INDIRECT($A$1&amp;AG$1),"&gt;0")&gt;2,INDIRECT($A$1&amp;AG$1))))),"MC"))</f>
        <v/>
      </c>
    </row>
    <row r="35" spans="1:35" x14ac:dyDescent="0.35">
      <c r="A35" s="5" t="s">
        <v>73</v>
      </c>
      <c r="B35" s="5" t="s">
        <v>79</v>
      </c>
      <c r="C35" s="5" t="s">
        <v>68</v>
      </c>
      <c r="E35" s="8" cm="1">
        <f t="array" aca="1" ref="E35" ca="1">IF(ISERROR(ABS(E33)),"",IFERROR(MAX(IF(Données_nettoyées!$O$1:$O$1000=$B35,IF(INDIRECT($A$1&amp;E$1)&gt;0,IF(COUNTIFS(Données_nettoyées!$O$1:$O$1000,$B35,INDIRECT($A$1&amp;E$1),"&gt;0")&gt;2,INDIRECT($A$1&amp;E$1))))),"MC"))</f>
        <v>1750</v>
      </c>
      <c r="F35" s="8" cm="1">
        <f t="array" aca="1" ref="F35" ca="1">IF(ISERROR(ABS(F33)),"",IFERROR(MAX(IF(Données_nettoyées!$O$1:$O$1000=$B35,IF(INDIRECT($A$1&amp;F$1)&gt;0,IF(COUNTIFS(Données_nettoyées!$O$1:$O$1000,$B35,INDIRECT($A$1&amp;F$1),"&gt;0")&gt;2,INDIRECT($A$1&amp;F$1))))),"MC"))</f>
        <v>4000</v>
      </c>
      <c r="G35" s="8" t="str" cm="1">
        <f t="array" aca="1" ref="G35" ca="1">IF(ISERROR(ABS(G33)),"",IFERROR(MAX(IF(Données_nettoyées!$O$1:$O$1000=$B35,IF(INDIRECT($A$1&amp;G$1)&gt;0,IF(COUNTIFS(Données_nettoyées!$O$1:$O$1000,$B35,INDIRECT($A$1&amp;G$1),"&gt;0")&gt;2,INDIRECT($A$1&amp;G$1))))),"MC"))</f>
        <v/>
      </c>
      <c r="H35" s="8" cm="1">
        <f t="array" aca="1" ref="H35" ca="1">IF(ISERROR(ABS(H33)),"",IFERROR(MAX(IF(Données_nettoyées!$O$1:$O$1000=$B35,IF(INDIRECT($A$1&amp;H$1)&gt;0,IF(COUNTIFS(Données_nettoyées!$O$1:$O$1000,$B35,INDIRECT($A$1&amp;H$1),"&gt;0")&gt;2,INDIRECT($A$1&amp;H$1))))),"MC"))</f>
        <v>600</v>
      </c>
      <c r="I35" s="8" cm="1">
        <f t="array" aca="1" ref="I35" ca="1">IF(ISERROR(ABS(I33)),"",IFERROR(MAX(IF(Données_nettoyées!$O$1:$O$1000=$B35,IF(INDIRECT($A$1&amp;I$1)&gt;0,IF(COUNTIFS(Données_nettoyées!$O$1:$O$1000,$B35,INDIRECT($A$1&amp;I$1),"&gt;0")&gt;2,INDIRECT($A$1&amp;I$1))))),"MC"))</f>
        <v>300</v>
      </c>
      <c r="J35" s="8" cm="1">
        <f t="array" aca="1" ref="J35" ca="1">IF(ISERROR(ABS(J33)),"",IFERROR(MAX(IF(Données_nettoyées!$O$1:$O$1000=$B35,IF(INDIRECT($A$1&amp;J$1)&gt;0,IF(COUNTIFS(Données_nettoyées!$O$1:$O$1000,$B35,INDIRECT($A$1&amp;J$1),"&gt;0")&gt;2,INDIRECT($A$1&amp;J$1))))),"MC"))</f>
        <v>5500</v>
      </c>
      <c r="K35" s="8" t="str" cm="1">
        <f t="array" aca="1" ref="K35" ca="1">IF(ISERROR(ABS(K33)),"",IFERROR(MAX(IF(Données_nettoyées!$O$1:$O$1000=$B35,IF(INDIRECT($A$1&amp;K$1)&gt;0,IF(COUNTIFS(Données_nettoyées!$O$1:$O$1000,$B35,INDIRECT($A$1&amp;K$1),"&gt;0")&gt;2,INDIRECT($A$1&amp;K$1))))),"MC"))</f>
        <v/>
      </c>
      <c r="L35" s="8" t="str" cm="1">
        <f t="array" aca="1" ref="L35" ca="1">IF(ISERROR(ABS(L33)),"",IFERROR(MAX(IF(Données_nettoyées!$O$1:$O$1000=$B35,IF(INDIRECT($A$1&amp;L$1)&gt;0,IF(COUNTIFS(Données_nettoyées!$O$1:$O$1000,$B35,INDIRECT($A$1&amp;L$1),"&gt;0")&gt;2,INDIRECT($A$1&amp;L$1))))),"MC"))</f>
        <v/>
      </c>
      <c r="M35" s="8" cm="1">
        <f t="array" aca="1" ref="M35" ca="1">IF(ISERROR(ABS(M33)),"",IFERROR(MAX(IF(Données_nettoyées!$O$1:$O$1000=$B35,IF(INDIRECT($A$1&amp;M$1)&gt;0,IF(COUNTIFS(Données_nettoyées!$O$1:$O$1000,$B35,INDIRECT($A$1&amp;M$1),"&gt;0")&gt;2,INDIRECT($A$1&amp;M$1))))),"MC"))</f>
        <v>5000</v>
      </c>
      <c r="N35" s="8" t="str" cm="1">
        <f t="array" aca="1" ref="N35" ca="1">IF(ISERROR(ABS(N33)),"",IFERROR(MAX(IF(Données_nettoyées!$O$1:$O$1000=$B35,IF(INDIRECT($A$1&amp;N$1)&gt;0,IF(COUNTIFS(Données_nettoyées!$O$1:$O$1000,$B35,INDIRECT($A$1&amp;N$1),"&gt;0")&gt;2,INDIRECT($A$1&amp;N$1))))),"MC"))</f>
        <v/>
      </c>
      <c r="O35" s="8" t="str" cm="1">
        <f t="array" aca="1" ref="O35" ca="1">IF(ISERROR(ABS(O33)),"",IFERROR(MAX(IF(Données_nettoyées!$O$1:$O$1000=$B35,IF(INDIRECT($A$1&amp;O$1)&gt;0,IF(COUNTIFS(Données_nettoyées!$O$1:$O$1000,$B35,INDIRECT($A$1&amp;O$1),"&gt;0")&gt;2,INDIRECT($A$1&amp;O$1))))),"MC"))</f>
        <v/>
      </c>
      <c r="P35" s="8" t="str" cm="1">
        <f t="array" aca="1" ref="P35" ca="1">IF(ISERROR(ABS(P33)),"",IFERROR(MAX(IF(Données_nettoyées!$O$1:$O$1000=$B35,IF(INDIRECT($A$1&amp;P$1)&gt;0,IF(COUNTIFS(Données_nettoyées!$O$1:$O$1000,$B35,INDIRECT($A$1&amp;P$1),"&gt;0")&gt;2,INDIRECT($A$1&amp;P$1))))),"MC"))</f>
        <v/>
      </c>
      <c r="Q35" s="8" t="str" cm="1">
        <f t="array" aca="1" ref="Q35" ca="1">IF(ISERROR(ABS(Q33)),"",IFERROR(MAX(IF(Données_nettoyées!$O$1:$O$1000=$B35,IF(INDIRECT($A$1&amp;Q$1)&gt;0,IF(COUNTIFS(Données_nettoyées!$O$1:$O$1000,$B35,INDIRECT($A$1&amp;Q$1),"&gt;0")&gt;2,INDIRECT($A$1&amp;Q$1))))),"MC"))</f>
        <v/>
      </c>
      <c r="R35" s="8" t="str" cm="1">
        <f t="array" aca="1" ref="R35" ca="1">IF(ISERROR(ABS(R33)),"",IFERROR(MAX(IF(Données_nettoyées!$O$1:$O$1000=$B35,IF(INDIRECT($A$1&amp;R$1)&gt;0,IF(COUNTIFS(Données_nettoyées!$O$1:$O$1000,$B35,INDIRECT($A$1&amp;R$1),"&gt;0")&gt;2,INDIRECT($A$1&amp;R$1))))),"MC"))</f>
        <v/>
      </c>
      <c r="S35" s="8" cm="1">
        <f t="array" aca="1" ref="S35" ca="1">IF(ISERROR(ABS(S33)),"",IFERROR(MAX(IF(Données_nettoyées!$O$1:$O$1000=$B35,IF(INDIRECT($A$1&amp;S$1)&gt;0,IF(COUNTIFS(Données_nettoyées!$O$1:$O$1000,$B35,INDIRECT($A$1&amp;S$1),"&gt;0")&gt;2,INDIRECT($A$1&amp;S$1))))),"MC"))</f>
        <v>7500</v>
      </c>
      <c r="T35" s="8" cm="1">
        <f t="array" aca="1" ref="T35" ca="1">IF(ISERROR(ABS(T33)),"",IFERROR(MAX(IF(Données_nettoyées!$O$1:$O$1000=$B35,IF(INDIRECT($A$1&amp;T$1)&gt;0,IF(COUNTIFS(Données_nettoyées!$O$1:$O$1000,$B35,INDIRECT($A$1&amp;T$1),"&gt;0")&gt;2,INDIRECT($A$1&amp;T$1))))),"MC"))</f>
        <v>6500</v>
      </c>
      <c r="U35" s="8" t="str" cm="1">
        <f t="array" aca="1" ref="U35" ca="1">IF(ISERROR(ABS(U33)),"",IFERROR(MAX(IF(Données_nettoyées!$O$1:$O$1000=$B35,IF(INDIRECT($A$1&amp;U$1)&gt;0,IF(COUNTIFS(Données_nettoyées!$O$1:$O$1000,$B35,INDIRECT($A$1&amp;U$1),"&gt;0")&gt;2,INDIRECT($A$1&amp;U$1))))),"MC"))</f>
        <v/>
      </c>
      <c r="V35" s="8" cm="1">
        <f t="array" aca="1" ref="V35" ca="1">IF(ISERROR(ABS(V33)),"",IFERROR(MAX(IF(Données_nettoyées!$O$1:$O$1000=$B35,IF(INDIRECT($A$1&amp;V$1)&gt;0,IF(COUNTIFS(Données_nettoyées!$O$1:$O$1000,$B35,INDIRECT($A$1&amp;V$1),"&gt;0")&gt;2,INDIRECT($A$1&amp;V$1))))),"MC"))</f>
        <v>200</v>
      </c>
      <c r="W35" s="8" t="str" cm="1">
        <f t="array" aca="1" ref="W35" ca="1">IF(ISERROR(ABS(W33)),"",IFERROR(MAX(IF(Données_nettoyées!$O$1:$O$1000=$B35,IF(INDIRECT($A$1&amp;W$1)&gt;0,IF(COUNTIFS(Données_nettoyées!$O$1:$O$1000,$B35,INDIRECT($A$1&amp;W$1),"&gt;0")&gt;2,INDIRECT($A$1&amp;W$1))))),"MC"))</f>
        <v/>
      </c>
      <c r="X35" s="8" t="str" cm="1">
        <f t="array" aca="1" ref="X35" ca="1">IF(ISERROR(ABS(X33)),"",IFERROR(MAX(IF(Données_nettoyées!$O$1:$O$1000=$B35,IF(INDIRECT($A$1&amp;X$1)&gt;0,IF(COUNTIFS(Données_nettoyées!$O$1:$O$1000,$B35,INDIRECT($A$1&amp;X$1),"&gt;0")&gt;2,INDIRECT($A$1&amp;X$1))))),"MC"))</f>
        <v/>
      </c>
      <c r="Y35" s="8" t="str" cm="1">
        <f t="array" aca="1" ref="Y35" ca="1">IF(ISERROR(ABS(Y33)),"",IFERROR(MAX(IF(Données_nettoyées!$O$1:$O$1000=$B35,IF(INDIRECT($A$1&amp;Y$1)&gt;0,IF(COUNTIFS(Données_nettoyées!$O$1:$O$1000,$B35,INDIRECT($A$1&amp;Y$1),"&gt;0")&gt;2,INDIRECT($A$1&amp;Y$1))))),"MC"))</f>
        <v/>
      </c>
      <c r="Z35" s="8" cm="1">
        <f t="array" aca="1" ref="Z35" ca="1">IF(ISERROR(ABS(Z33)),"",IFERROR(MAX(IF(Données_nettoyées!$O$1:$O$1000=$B35,IF(INDIRECT($A$1&amp;Z$1)&gt;0,IF(COUNTIFS(Données_nettoyées!$O$1:$O$1000,$B35,INDIRECT($A$1&amp;Z$1),"&gt;0")&gt;2,INDIRECT($A$1&amp;Z$1))))),"MC"))</f>
        <v>2250</v>
      </c>
      <c r="AA35" s="8" cm="1">
        <f t="array" aca="1" ref="AA35" ca="1">IF(ISERROR(ABS(AA33)),"",IFERROR(MAX(IF(Données_nettoyées!$O$1:$O$1000=$B35,IF(INDIRECT($A$1&amp;AA$1)&gt;0,IF(COUNTIFS(Données_nettoyées!$O$1:$O$1000,$B35,INDIRECT($A$1&amp;AA$1),"&gt;0")&gt;2,INDIRECT($A$1&amp;AA$1))))),"MC"))</f>
        <v>3500</v>
      </c>
      <c r="AB35" s="8" cm="1">
        <f t="array" aca="1" ref="AB35" ca="1">IF(ISERROR(ABS(AB33)),"",IFERROR(MAX(IF(Données_nettoyées!$O$1:$O$1000=$B35,IF(INDIRECT($A$1&amp;AB$1)&gt;0,IF(COUNTIFS(Données_nettoyées!$O$1:$O$1000,$B35,INDIRECT($A$1&amp;AB$1),"&gt;0")&gt;2,INDIRECT($A$1&amp;AB$1))))),"MC"))</f>
        <v>4000</v>
      </c>
      <c r="AC35" s="8" cm="1">
        <f t="array" aca="1" ref="AC35" ca="1">IF(ISERROR(ABS(AC33)),"",IFERROR(MAX(IF(Données_nettoyées!$O$1:$O$1000=$B35,IF(INDIRECT($A$1&amp;AC$1)&gt;0,IF(COUNTIFS(Données_nettoyées!$O$1:$O$1000,$B35,INDIRECT($A$1&amp;AC$1),"&gt;0")&gt;2,INDIRECT($A$1&amp;AC$1))))),"MC"))</f>
        <v>4000</v>
      </c>
      <c r="AD35" s="8" cm="1">
        <f t="array" aca="1" ref="AD35" ca="1">IF(ISERROR(ABS(AD33)),"",IFERROR(MAX(IF(Données_nettoyées!$O$1:$O$1000=$B35,IF(INDIRECT($A$1&amp;AD$1)&gt;0,IF(COUNTIFS(Données_nettoyées!$O$1:$O$1000,$B35,INDIRECT($A$1&amp;AD$1),"&gt;0")&gt;2,INDIRECT($A$1&amp;AD$1))))),"MC"))</f>
        <v>3000</v>
      </c>
      <c r="AE35" s="8" cm="1">
        <f t="array" aca="1" ref="AE35" ca="1">IF(ISERROR(ABS(AE33)),"",IFERROR(MAX(IF(Données_nettoyées!$O$1:$O$1000=$B35,IF(INDIRECT($A$1&amp;AE$1)&gt;0,IF(COUNTIFS(Données_nettoyées!$O$1:$O$1000,$B35,INDIRECT($A$1&amp;AE$1),"&gt;0")&gt;2,INDIRECT($A$1&amp;AE$1))))),"MC"))</f>
        <v>7000</v>
      </c>
      <c r="AF35" s="8" cm="1">
        <f t="array" aca="1" ref="AF35" ca="1">IF(ISERROR(ABS(AF33)),"",IFERROR(MAX(IF(Données_nettoyées!$O$1:$O$1000=$B35,IF(INDIRECT($A$1&amp;AF$1)&gt;0,IF(COUNTIFS(Données_nettoyées!$O$1:$O$1000,$B35,INDIRECT($A$1&amp;AF$1),"&gt;0")&gt;2,INDIRECT($A$1&amp;AF$1))))),"MC"))</f>
        <v>300</v>
      </c>
      <c r="AG35" s="8" t="str" cm="1">
        <f t="array" aca="1" ref="AG35" ca="1">IF(ISERROR(ABS(AG33)),"",IFERROR(MAX(IF(Données_nettoyées!$O$1:$O$1000=$B35,IF(INDIRECT($A$1&amp;AG$1)&gt;0,IF(COUNTIFS(Données_nettoyées!$O$1:$O$1000,$B35,INDIRECT($A$1&amp;AG$1),"&gt;0")&gt;2,INDIRECT($A$1&amp;AG$1))))),"MC"))</f>
        <v/>
      </c>
    </row>
    <row r="36" spans="1:35" x14ac:dyDescent="0.35">
      <c r="C36" s="39" t="s">
        <v>145</v>
      </c>
      <c r="E36" s="8" t="str">
        <f t="shared" ref="E36:AG36" ca="1" si="4">IFERROR(IF((E35-E34)/E34&gt;=40%,"!!",""),"")</f>
        <v>!!</v>
      </c>
      <c r="F36" s="8" t="str">
        <f t="shared" ca="1" si="4"/>
        <v/>
      </c>
      <c r="G36" s="8" t="str">
        <f t="shared" ca="1" si="4"/>
        <v/>
      </c>
      <c r="H36" s="8" t="str">
        <f t="shared" ca="1" si="4"/>
        <v/>
      </c>
      <c r="I36" s="8" t="str">
        <f t="shared" ca="1" si="4"/>
        <v/>
      </c>
      <c r="J36" s="8" t="str">
        <f t="shared" ca="1" si="4"/>
        <v/>
      </c>
      <c r="K36" s="8" t="str">
        <f t="shared" ca="1" si="4"/>
        <v/>
      </c>
      <c r="L36" s="8" t="str">
        <f t="shared" ca="1" si="4"/>
        <v/>
      </c>
      <c r="M36" s="8" t="str">
        <f t="shared" ca="1" si="4"/>
        <v>!!</v>
      </c>
      <c r="N36" s="8" t="str">
        <f t="shared" ca="1" si="4"/>
        <v/>
      </c>
      <c r="O36" s="8" t="str">
        <f t="shared" ca="1" si="4"/>
        <v/>
      </c>
      <c r="P36" s="8" t="str">
        <f t="shared" ca="1" si="4"/>
        <v/>
      </c>
      <c r="Q36" s="8" t="str">
        <f t="shared" ca="1" si="4"/>
        <v/>
      </c>
      <c r="R36" s="8" t="str">
        <f t="shared" ca="1" si="4"/>
        <v/>
      </c>
      <c r="S36" s="8" t="str">
        <f t="shared" ca="1" si="4"/>
        <v/>
      </c>
      <c r="T36" s="8" t="str">
        <f t="shared" ca="1" si="4"/>
        <v/>
      </c>
      <c r="U36" s="8" t="str">
        <f t="shared" ca="1" si="4"/>
        <v/>
      </c>
      <c r="V36" s="8" t="str">
        <f t="shared" ca="1" si="4"/>
        <v>!!</v>
      </c>
      <c r="W36" s="8" t="str">
        <f t="shared" ca="1" si="4"/>
        <v/>
      </c>
      <c r="X36" s="8" t="str">
        <f t="shared" ca="1" si="4"/>
        <v/>
      </c>
      <c r="Y36" s="8" t="str">
        <f t="shared" ca="1" si="4"/>
        <v/>
      </c>
      <c r="Z36" s="8" t="str">
        <f t="shared" ca="1" si="4"/>
        <v/>
      </c>
      <c r="AA36" s="8" t="str">
        <f t="shared" ca="1" si="4"/>
        <v>!!</v>
      </c>
      <c r="AB36" s="8" t="str">
        <f t="shared" ca="1" si="4"/>
        <v>!!</v>
      </c>
      <c r="AC36" s="8" t="str">
        <f t="shared" ca="1" si="4"/>
        <v/>
      </c>
      <c r="AD36" s="8" t="str">
        <f t="shared" ca="1" si="4"/>
        <v>!!</v>
      </c>
      <c r="AE36" s="8" t="str">
        <f t="shared" ca="1" si="4"/>
        <v/>
      </c>
      <c r="AF36" s="8" t="str">
        <f t="shared" ca="1" si="4"/>
        <v/>
      </c>
      <c r="AG36" s="8" t="str">
        <f t="shared" ca="1" si="4"/>
        <v/>
      </c>
    </row>
    <row r="37" spans="1:35"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5"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5" x14ac:dyDescent="0.35">
      <c r="A39" s="5" t="s">
        <v>81</v>
      </c>
      <c r="B39" s="5" t="s">
        <v>82</v>
      </c>
      <c r="C39" s="5" t="s">
        <v>31</v>
      </c>
      <c r="D39" s="7" t="str">
        <f>IF(COUNTIF(Données_nettoyées!$O$1:$O$1000,$B39)&gt;0,"OUI","NON")</f>
        <v>OUI</v>
      </c>
      <c r="E39" s="8" cm="1">
        <f t="array" aca="1" ref="E39" ca="1">IF($D39="NON","-",IFERROR(MEDIAN(IF(Données_nettoyées!$O$1:$O$1000=$B39,IF(INDIRECT($A$1&amp;E$1)&gt;0,IF(COUNTIFS(Données_nettoyées!$O$1:$O$1000,$B39,INDIRECT($A$1&amp;E$1),"&gt;0")&gt;2,INDIRECT($A$1&amp;E$1))))),"MC"))</f>
        <v>1200</v>
      </c>
      <c r="F39" s="8" cm="1">
        <f t="array" aca="1" ref="F39" ca="1">IF($D39="NON","-",IFERROR(MEDIAN(IF(Données_nettoyées!$O$1:$O$1000=$B39,IF(INDIRECT($A$1&amp;F$1)&gt;0,IF(COUNTIFS(Données_nettoyées!$O$1:$O$1000,$B39,INDIRECT($A$1&amp;F$1),"&gt;0")&gt;2,INDIRECT($A$1&amp;F$1))))),"MC"))</f>
        <v>1200</v>
      </c>
      <c r="G39" s="8" cm="1">
        <f t="array" aca="1" ref="G39" ca="1">IF($D39="NON","-",IFERROR(MEDIAN(IF(Données_nettoyées!$O$1:$O$1000=$B39,IF(INDIRECT($A$1&amp;G$1)&gt;0,IF(COUNTIFS(Données_nettoyées!$O$1:$O$1000,$B39,INDIRECT($A$1&amp;G$1),"&gt;0")&gt;2,INDIRECT($A$1&amp;G$1))))),"MC"))</f>
        <v>1500</v>
      </c>
      <c r="H39" s="8" cm="1">
        <f t="array" aca="1" ref="H39" ca="1">IF($D39="NON","-",IFERROR(MEDIAN(IF(Données_nettoyées!$O$1:$O$1000=$B39,IF(INDIRECT($A$1&amp;H$1)&gt;0,IF(COUNTIFS(Données_nettoyées!$O$1:$O$1000,$B39,INDIRECT($A$1&amp;H$1),"&gt;0")&gt;2,INDIRECT($A$1&amp;H$1))))),"MC"))</f>
        <v>500</v>
      </c>
      <c r="I39" s="8" cm="1">
        <f t="array" aca="1" ref="I39" ca="1">IF($D39="NON","-",IFERROR(MEDIAN(IF(Données_nettoyées!$O$1:$O$1000=$B39,IF(INDIRECT($A$1&amp;I$1)&gt;0,IF(COUNTIFS(Données_nettoyées!$O$1:$O$1000,$B39,INDIRECT($A$1&amp;I$1),"&gt;0")&gt;2,INDIRECT($A$1&amp;I$1))))),"MC"))</f>
        <v>350</v>
      </c>
      <c r="J39" s="8" cm="1">
        <f t="array" aca="1" ref="J39" ca="1">IF($D39="NON","-",IFERROR(MEDIAN(IF(Données_nettoyées!$O$1:$O$1000=$B39,IF(INDIRECT($A$1&amp;J$1)&gt;0,IF(COUNTIFS(Données_nettoyées!$O$1:$O$1000,$B39,INDIRECT($A$1&amp;J$1),"&gt;0")&gt;2,INDIRECT($A$1&amp;J$1))))),"MC"))</f>
        <v>5000</v>
      </c>
      <c r="K39" s="8" cm="1">
        <f t="array" aca="1" ref="K39" ca="1">IF($D39="NON","-",IFERROR(MEDIAN(IF(Données_nettoyées!$O$1:$O$1000=$B39,IF(INDIRECT($A$1&amp;K$1)&gt;0,IF(COUNTIFS(Données_nettoyées!$O$1:$O$1000,$B39,INDIRECT($A$1&amp;K$1),"&gt;0")&gt;2,INDIRECT($A$1&amp;K$1))))),"MC"))</f>
        <v>5000</v>
      </c>
      <c r="L39" s="8" t="str" cm="1">
        <f t="array" aca="1" ref="L39" ca="1">IF($D39="NON","-",IFERROR(MEDIAN(IF(Données_nettoyées!$O$1:$O$1000=$B39,IF(INDIRECT($A$1&amp;L$1)&gt;0,IF(COUNTIFS(Données_nettoyées!$O$1:$O$1000,$B39,INDIRECT($A$1&amp;L$1),"&gt;0")&gt;2,INDIRECT($A$1&amp;L$1))))),"MC"))</f>
        <v>MC</v>
      </c>
      <c r="M39" s="8" cm="1">
        <f t="array" aca="1" ref="M39" ca="1">IF($D39="NON","-",IFERROR(MEDIAN(IF(Données_nettoyées!$O$1:$O$1000=$B39,IF(INDIRECT($A$1&amp;M$1)&gt;0,IF(COUNTIFS(Données_nettoyées!$O$1:$O$1000,$B39,INDIRECT($A$1&amp;M$1),"&gt;0")&gt;2,INDIRECT($A$1&amp;M$1))))),"MC"))</f>
        <v>2250</v>
      </c>
      <c r="N39" s="8" t="str" cm="1">
        <f t="array" aca="1" ref="N39" ca="1">IF($D39="NON","-",IFERROR(MEDIAN(IF(Données_nettoyées!$O$1:$O$1000=$B39,IF(INDIRECT($A$1&amp;N$1)&gt;0,IF(COUNTIFS(Données_nettoyées!$O$1:$O$1000,$B39,INDIRECT($A$1&amp;N$1),"&gt;0")&gt;2,INDIRECT($A$1&amp;N$1))))),"MC"))</f>
        <v>MC</v>
      </c>
      <c r="O39" s="8" t="str" cm="1">
        <f t="array" aca="1" ref="O39" ca="1">IF($D39="NON","-",IFERROR(MEDIAN(IF(Données_nettoyées!$O$1:$O$1000=$B39,IF(INDIRECT($A$1&amp;O$1)&gt;0,IF(COUNTIFS(Données_nettoyées!$O$1:$O$1000,$B39,INDIRECT($A$1&amp;O$1),"&gt;0")&gt;2,INDIRECT($A$1&amp;O$1))))),"MC"))</f>
        <v>MC</v>
      </c>
      <c r="P39" s="8" t="str" cm="1">
        <f t="array" aca="1" ref="P39" ca="1">IF($D39="NON","-",IFERROR(MEDIAN(IF(Données_nettoyées!$O$1:$O$1000=$B39,IF(INDIRECT($A$1&amp;P$1)&gt;0,IF(COUNTIFS(Données_nettoyées!$O$1:$O$1000,$B39,INDIRECT($A$1&amp;P$1),"&gt;0")&gt;2,INDIRECT($A$1&amp;P$1))))),"MC"))</f>
        <v>MC</v>
      </c>
      <c r="Q39" s="8" t="str" cm="1">
        <f t="array" aca="1" ref="Q39" ca="1">IF($D39="NON","-",IFERROR(MEDIAN(IF(Données_nettoyées!$O$1:$O$1000=$B39,IF(INDIRECT($A$1&amp;Q$1)&gt;0,IF(COUNTIFS(Données_nettoyées!$O$1:$O$1000,$B39,INDIRECT($A$1&amp;Q$1),"&gt;0")&gt;2,INDIRECT($A$1&amp;Q$1))))),"MC"))</f>
        <v>MC</v>
      </c>
      <c r="R39" s="8" t="str" cm="1">
        <f t="array" aca="1" ref="R39" ca="1">IF($D39="NON","-",IFERROR(MEDIAN(IF(Données_nettoyées!$O$1:$O$1000=$B39,IF(INDIRECT($A$1&amp;R$1)&gt;0,IF(COUNTIFS(Données_nettoyées!$O$1:$O$1000,$B39,INDIRECT($A$1&amp;R$1),"&gt;0")&gt;2,INDIRECT($A$1&amp;R$1))))),"MC"))</f>
        <v>MC</v>
      </c>
      <c r="S39" s="8" t="str" cm="1">
        <f t="array" aca="1" ref="S39" ca="1">IF($D39="NON","-",IFERROR(MEDIAN(IF(Données_nettoyées!$O$1:$O$1000=$B39,IF(INDIRECT($A$1&amp;S$1)&gt;0,IF(COUNTIFS(Données_nettoyées!$O$1:$O$1000,$B39,INDIRECT($A$1&amp;S$1),"&gt;0")&gt;2,INDIRECT($A$1&amp;S$1))))),"MC"))</f>
        <v>MC</v>
      </c>
      <c r="T39" s="8" t="str" cm="1">
        <f t="array" aca="1" ref="T39" ca="1">IF($D39="NON","-",IFERROR(MEDIAN(IF(Données_nettoyées!$O$1:$O$1000=$B39,IF(INDIRECT($A$1&amp;T$1)&gt;0,IF(COUNTIFS(Données_nettoyées!$O$1:$O$1000,$B39,INDIRECT($A$1&amp;T$1),"&gt;0")&gt;2,INDIRECT($A$1&amp;T$1))))),"MC"))</f>
        <v>MC</v>
      </c>
      <c r="U39" s="8" t="str" cm="1">
        <f t="array" aca="1" ref="U39" ca="1">IF($D39="NON","-",IFERROR(MEDIAN(IF(Données_nettoyées!$O$1:$O$1000=$B39,IF(INDIRECT($A$1&amp;U$1)&gt;0,IF(COUNTIFS(Données_nettoyées!$O$1:$O$1000,$B39,INDIRECT($A$1&amp;U$1),"&gt;0")&gt;2,INDIRECT($A$1&amp;U$1))))),"MC"))</f>
        <v>MC</v>
      </c>
      <c r="V39" s="8" cm="1">
        <f t="array" aca="1" ref="V39" ca="1">IF($D39="NON","-",IFERROR(MEDIAN(IF(Données_nettoyées!$O$1:$O$1000=$B39,IF(INDIRECT($A$1&amp;V$1)&gt;0,IF(COUNTIFS(Données_nettoyées!$O$1:$O$1000,$B39,INDIRECT($A$1&amp;V$1),"&gt;0")&gt;2,INDIRECT($A$1&amp;V$1))))),"MC"))</f>
        <v>200</v>
      </c>
      <c r="W39" s="8" t="str" cm="1">
        <f t="array" aca="1" ref="W39" ca="1">IF($D39="NON","-",IFERROR(MEDIAN(IF(Données_nettoyées!$O$1:$O$1000=$B39,IF(INDIRECT($A$1&amp;W$1)&gt;0,IF(COUNTIFS(Données_nettoyées!$O$1:$O$1000,$B39,INDIRECT($A$1&amp;W$1),"&gt;0")&gt;2,INDIRECT($A$1&amp;W$1))))),"MC"))</f>
        <v>MC</v>
      </c>
      <c r="X39" s="8" t="str" cm="1">
        <f t="array" aca="1" ref="X39" ca="1">IF($D39="NON","-",IFERROR(MEDIAN(IF(Données_nettoyées!$O$1:$O$1000=$B39,IF(INDIRECT($A$1&amp;X$1)&gt;0,IF(COUNTIFS(Données_nettoyées!$O$1:$O$1000,$B39,INDIRECT($A$1&amp;X$1),"&gt;0")&gt;2,INDIRECT($A$1&amp;X$1))))),"MC"))</f>
        <v>MC</v>
      </c>
      <c r="Y39" s="8" t="str" cm="1">
        <f t="array" aca="1" ref="Y39" ca="1">IF($D39="NON","-",IFERROR(MEDIAN(IF(Données_nettoyées!$O$1:$O$1000=$B39,IF(INDIRECT($A$1&amp;Y$1)&gt;0,IF(COUNTIFS(Données_nettoyées!$O$1:$O$1000,$B39,INDIRECT($A$1&amp;Y$1),"&gt;0")&gt;2,INDIRECT($A$1&amp;Y$1))))),"MC"))</f>
        <v>MC</v>
      </c>
      <c r="Z39" s="8" cm="1">
        <f t="array" aca="1" ref="Z39" ca="1">IF($D39="NON","-",IFERROR(MEDIAN(IF(Données_nettoyées!$O$1:$O$1000=$B39,IF(INDIRECT($A$1&amp;Z$1)&gt;0,IF(COUNTIFS(Données_nettoyées!$O$1:$O$1000,$B39,INDIRECT($A$1&amp;Z$1),"&gt;0")&gt;2,INDIRECT($A$1&amp;Z$1))))),"MC"))</f>
        <v>6000</v>
      </c>
      <c r="AA39" s="8" t="str" cm="1">
        <f t="array" aca="1" ref="AA39" ca="1">IF($D39="NON","-",IFERROR(MEDIAN(IF(Données_nettoyées!$O$1:$O$1000=$B39,IF(INDIRECT($A$1&amp;AA$1)&gt;0,IF(COUNTIFS(Données_nettoyées!$O$1:$O$1000,$B39,INDIRECT($A$1&amp;AA$1),"&gt;0")&gt;2,INDIRECT($A$1&amp;AA$1))))),"MC"))</f>
        <v>MC</v>
      </c>
      <c r="AB39" s="8" t="str" cm="1">
        <f t="array" aca="1" ref="AB39" ca="1">IF($D39="NON","-",IFERROR(MEDIAN(IF(Données_nettoyées!$O$1:$O$1000=$B39,IF(INDIRECT($A$1&amp;AB$1)&gt;0,IF(COUNTIFS(Données_nettoyées!$O$1:$O$1000,$B39,INDIRECT($A$1&amp;AB$1),"&gt;0")&gt;2,INDIRECT($A$1&amp;AB$1))))),"MC"))</f>
        <v>MC</v>
      </c>
      <c r="AC39" s="8" t="str" cm="1">
        <f t="array" aca="1" ref="AC39" ca="1">IF($D39="NON","-",IFERROR(MEDIAN(IF(Données_nettoyées!$O$1:$O$1000=$B39,IF(INDIRECT($A$1&amp;AC$1)&gt;0,IF(COUNTIFS(Données_nettoyées!$O$1:$O$1000,$B39,INDIRECT($A$1&amp;AC$1),"&gt;0")&gt;2,INDIRECT($A$1&amp;AC$1))))),"MC"))</f>
        <v>MC</v>
      </c>
      <c r="AD39" s="8" t="str" cm="1">
        <f t="array" aca="1" ref="AD39" ca="1">IF($D39="NON","-",IFERROR(MEDIAN(IF(Données_nettoyées!$O$1:$O$1000=$B39,IF(INDIRECT($A$1&amp;AD$1)&gt;0,IF(COUNTIFS(Données_nettoyées!$O$1:$O$1000,$B39,INDIRECT($A$1&amp;AD$1),"&gt;0")&gt;2,INDIRECT($A$1&amp;AD$1))))),"MC"))</f>
        <v>MC</v>
      </c>
      <c r="AE39" s="8" t="str" cm="1">
        <f t="array" aca="1" ref="AE39" ca="1">IF($D39="NON","-",IFERROR(MEDIAN(IF(Données_nettoyées!$O$1:$O$1000=$B39,IF(INDIRECT($A$1&amp;AE$1)&gt;0,IF(COUNTIFS(Données_nettoyées!$O$1:$O$1000,$B39,INDIRECT($A$1&amp;AE$1),"&gt;0")&gt;2,INDIRECT($A$1&amp;AE$1))))),"MC"))</f>
        <v>MC</v>
      </c>
      <c r="AF39" s="8" cm="1">
        <f t="array" aca="1" ref="AF39" ca="1">IF($D39="NON","-",IFERROR(MEDIAN(IF(Données_nettoyées!$O$1:$O$1000=$B39,IF(INDIRECT($A$1&amp;AF$1)&gt;0,IF(COUNTIFS(Données_nettoyées!$O$1:$O$1000,$B39,INDIRECT($A$1&amp;AF$1),"&gt;0")&gt;2,INDIRECT($A$1&amp;AF$1))))),"MC"))</f>
        <v>300</v>
      </c>
      <c r="AG39" s="8" t="str" cm="1">
        <f t="array" aca="1" ref="AG39" ca="1">IF($D39="NON","-",IFERROR(MEDIAN(IF(Données_nettoyées!$O$1:$O$1000=$B39,IF(INDIRECT($A$1&amp;AG$1)&gt;0,IF(COUNTIFS(Données_nettoyées!$O$1:$O$1000,$B39,INDIRECT($A$1&amp;AG$1),"&gt;0")&gt;2,INDIRECT($A$1&amp;AG$1))))),"MC"))</f>
        <v>MC</v>
      </c>
      <c r="AI39" s="6">
        <f ca="1">COUNTIF(E39:AG39,"MC")+COUNTIF(E39:AG39,"-")</f>
        <v>18</v>
      </c>
    </row>
    <row r="40" spans="1:35" x14ac:dyDescent="0.35">
      <c r="A40" s="5" t="s">
        <v>81</v>
      </c>
      <c r="B40" s="5" t="s">
        <v>82</v>
      </c>
      <c r="C40" s="5" t="s">
        <v>66</v>
      </c>
      <c r="E40" s="8" cm="1">
        <f t="array" aca="1" ref="E40" ca="1">IF(ISERROR(ABS(E39)),"",IFERROR(MIN(IF(Données_nettoyées!$O$1:$O$1000=$B40,IF(INDIRECT($A$1&amp;E$1)&gt;0,IF(COUNTIFS(Données_nettoyées!$O$1:$O$1000,$B40,INDIRECT($A$1&amp;E$1),"&gt;0")&gt;2,INDIRECT($A$1&amp;E$1))))),"MC"))</f>
        <v>750</v>
      </c>
      <c r="F40" s="8" cm="1">
        <f t="array" aca="1" ref="F40" ca="1">IF(ISERROR(ABS(F39)),"",IFERROR(MIN(IF(Données_nettoyées!$O$1:$O$1000=$B40,IF(INDIRECT($A$1&amp;F$1)&gt;0,IF(COUNTIFS(Données_nettoyées!$O$1:$O$1000,$B40,INDIRECT($A$1&amp;F$1),"&gt;0")&gt;2,INDIRECT($A$1&amp;F$1))))),"MC"))</f>
        <v>1000</v>
      </c>
      <c r="G40" s="8" cm="1">
        <f t="array" aca="1" ref="G40" ca="1">IF(ISERROR(ABS(G39)),"",IFERROR(MIN(IF(Données_nettoyées!$O$1:$O$1000=$B40,IF(INDIRECT($A$1&amp;G$1)&gt;0,IF(COUNTIFS(Données_nettoyées!$O$1:$O$1000,$B40,INDIRECT($A$1&amp;G$1),"&gt;0")&gt;2,INDIRECT($A$1&amp;G$1))))),"MC"))</f>
        <v>1500</v>
      </c>
      <c r="H40" s="8" cm="1">
        <f t="array" aca="1" ref="H40" ca="1">IF(ISERROR(ABS(H39)),"",IFERROR(MIN(IF(Données_nettoyées!$O$1:$O$1000=$B40,IF(INDIRECT($A$1&amp;H$1)&gt;0,IF(COUNTIFS(Données_nettoyées!$O$1:$O$1000,$B40,INDIRECT($A$1&amp;H$1),"&gt;0")&gt;2,INDIRECT($A$1&amp;H$1))))),"MC"))</f>
        <v>400</v>
      </c>
      <c r="I40" s="8" cm="1">
        <f t="array" aca="1" ref="I40" ca="1">IF(ISERROR(ABS(I39)),"",IFERROR(MIN(IF(Données_nettoyées!$O$1:$O$1000=$B40,IF(INDIRECT($A$1&amp;I$1)&gt;0,IF(COUNTIFS(Données_nettoyées!$O$1:$O$1000,$B40,INDIRECT($A$1&amp;I$1),"&gt;0")&gt;2,INDIRECT($A$1&amp;I$1))))),"MC"))</f>
        <v>300</v>
      </c>
      <c r="J40" s="8" cm="1">
        <f t="array" aca="1" ref="J40" ca="1">IF(ISERROR(ABS(J39)),"",IFERROR(MIN(IF(Données_nettoyées!$O$1:$O$1000=$B40,IF(INDIRECT($A$1&amp;J$1)&gt;0,IF(COUNTIFS(Données_nettoyées!$O$1:$O$1000,$B40,INDIRECT($A$1&amp;J$1),"&gt;0")&gt;2,INDIRECT($A$1&amp;J$1))))),"MC"))</f>
        <v>5000</v>
      </c>
      <c r="K40" s="8" cm="1">
        <f t="array" aca="1" ref="K40" ca="1">IF(ISERROR(ABS(K39)),"",IFERROR(MIN(IF(Données_nettoyées!$O$1:$O$1000=$B40,IF(INDIRECT($A$1&amp;K$1)&gt;0,IF(COUNTIFS(Données_nettoyées!$O$1:$O$1000,$B40,INDIRECT($A$1&amp;K$1),"&gt;0")&gt;2,INDIRECT($A$1&amp;K$1))))),"MC"))</f>
        <v>3750</v>
      </c>
      <c r="L40" s="8" t="str" cm="1">
        <f t="array" aca="1" ref="L40" ca="1">IF(ISERROR(ABS(L39)),"",IFERROR(MIN(IF(Données_nettoyées!$O$1:$O$1000=$B40,IF(INDIRECT($A$1&amp;L$1)&gt;0,IF(COUNTIFS(Données_nettoyées!$O$1:$O$1000,$B40,INDIRECT($A$1&amp;L$1),"&gt;0")&gt;2,INDIRECT($A$1&amp;L$1))))),"MC"))</f>
        <v/>
      </c>
      <c r="M40" s="8" cm="1">
        <f t="array" aca="1" ref="M40" ca="1">IF(ISERROR(ABS(M39)),"",IFERROR(MIN(IF(Données_nettoyées!$O$1:$O$1000=$B40,IF(INDIRECT($A$1&amp;M$1)&gt;0,IF(COUNTIFS(Données_nettoyées!$O$1:$O$1000,$B40,INDIRECT($A$1&amp;M$1),"&gt;0")&gt;2,INDIRECT($A$1&amp;M$1))))),"MC"))</f>
        <v>2000</v>
      </c>
      <c r="N40" s="8" t="str" cm="1">
        <f t="array" aca="1" ref="N40" ca="1">IF(ISERROR(ABS(N39)),"",IFERROR(MIN(IF(Données_nettoyées!$O$1:$O$1000=$B40,IF(INDIRECT($A$1&amp;N$1)&gt;0,IF(COUNTIFS(Données_nettoyées!$O$1:$O$1000,$B40,INDIRECT($A$1&amp;N$1),"&gt;0")&gt;2,INDIRECT($A$1&amp;N$1))))),"MC"))</f>
        <v/>
      </c>
      <c r="O40" s="8" t="str" cm="1">
        <f t="array" aca="1" ref="O40" ca="1">IF(ISERROR(ABS(O39)),"",IFERROR(MIN(IF(Données_nettoyées!$O$1:$O$1000=$B40,IF(INDIRECT($A$1&amp;O$1)&gt;0,IF(COUNTIFS(Données_nettoyées!$O$1:$O$1000,$B40,INDIRECT($A$1&amp;O$1),"&gt;0")&gt;2,INDIRECT($A$1&amp;O$1))))),"MC"))</f>
        <v/>
      </c>
      <c r="P40" s="8" t="str" cm="1">
        <f t="array" aca="1" ref="P40" ca="1">IF(ISERROR(ABS(P39)),"",IFERROR(MIN(IF(Données_nettoyées!$O$1:$O$1000=$B40,IF(INDIRECT($A$1&amp;P$1)&gt;0,IF(COUNTIFS(Données_nettoyées!$O$1:$O$1000,$B40,INDIRECT($A$1&amp;P$1),"&gt;0")&gt;2,INDIRECT($A$1&amp;P$1))))),"MC"))</f>
        <v/>
      </c>
      <c r="Q40" s="8" t="str" cm="1">
        <f t="array" aca="1" ref="Q40" ca="1">IF(ISERROR(ABS(Q39)),"",IFERROR(MIN(IF(Données_nettoyées!$O$1:$O$1000=$B40,IF(INDIRECT($A$1&amp;Q$1)&gt;0,IF(COUNTIFS(Données_nettoyées!$O$1:$O$1000,$B40,INDIRECT($A$1&amp;Q$1),"&gt;0")&gt;2,INDIRECT($A$1&amp;Q$1))))),"MC"))</f>
        <v/>
      </c>
      <c r="R40" s="8" t="str" cm="1">
        <f t="array" aca="1" ref="R40" ca="1">IF(ISERROR(ABS(R39)),"",IFERROR(MIN(IF(Données_nettoyées!$O$1:$O$1000=$B40,IF(INDIRECT($A$1&amp;R$1)&gt;0,IF(COUNTIFS(Données_nettoyées!$O$1:$O$1000,$B40,INDIRECT($A$1&amp;R$1),"&gt;0")&gt;2,INDIRECT($A$1&amp;R$1))))),"MC"))</f>
        <v/>
      </c>
      <c r="S40" s="8" t="str" cm="1">
        <f t="array" aca="1" ref="S40" ca="1">IF(ISERROR(ABS(S39)),"",IFERROR(MIN(IF(Données_nettoyées!$O$1:$O$1000=$B40,IF(INDIRECT($A$1&amp;S$1)&gt;0,IF(COUNTIFS(Données_nettoyées!$O$1:$O$1000,$B40,INDIRECT($A$1&amp;S$1),"&gt;0")&gt;2,INDIRECT($A$1&amp;S$1))))),"MC"))</f>
        <v/>
      </c>
      <c r="T40" s="8" t="str" cm="1">
        <f t="array" aca="1" ref="T40" ca="1">IF(ISERROR(ABS(T39)),"",IFERROR(MIN(IF(Données_nettoyées!$O$1:$O$1000=$B40,IF(INDIRECT($A$1&amp;T$1)&gt;0,IF(COUNTIFS(Données_nettoyées!$O$1:$O$1000,$B40,INDIRECT($A$1&amp;T$1),"&gt;0")&gt;2,INDIRECT($A$1&amp;T$1))))),"MC"))</f>
        <v/>
      </c>
      <c r="U40" s="8" t="str" cm="1">
        <f t="array" aca="1" ref="U40" ca="1">IF(ISERROR(ABS(U39)),"",IFERROR(MIN(IF(Données_nettoyées!$O$1:$O$1000=$B40,IF(INDIRECT($A$1&amp;U$1)&gt;0,IF(COUNTIFS(Données_nettoyées!$O$1:$O$1000,$B40,INDIRECT($A$1&amp;U$1),"&gt;0")&gt;2,INDIRECT($A$1&amp;U$1))))),"MC"))</f>
        <v/>
      </c>
      <c r="V40" s="8" cm="1">
        <f t="array" aca="1" ref="V40" ca="1">IF(ISERROR(ABS(V39)),"",IFERROR(MIN(IF(Données_nettoyées!$O$1:$O$1000=$B40,IF(INDIRECT($A$1&amp;V$1)&gt;0,IF(COUNTIFS(Données_nettoyées!$O$1:$O$1000,$B40,INDIRECT($A$1&amp;V$1),"&gt;0")&gt;2,INDIRECT($A$1&amp;V$1))))),"MC"))</f>
        <v>150</v>
      </c>
      <c r="W40" s="8" t="str" cm="1">
        <f t="array" aca="1" ref="W40" ca="1">IF(ISERROR(ABS(W39)),"",IFERROR(MIN(IF(Données_nettoyées!$O$1:$O$1000=$B40,IF(INDIRECT($A$1&amp;W$1)&gt;0,IF(COUNTIFS(Données_nettoyées!$O$1:$O$1000,$B40,INDIRECT($A$1&amp;W$1),"&gt;0")&gt;2,INDIRECT($A$1&amp;W$1))))),"MC"))</f>
        <v/>
      </c>
      <c r="X40" s="8" t="str" cm="1">
        <f t="array" aca="1" ref="X40" ca="1">IF(ISERROR(ABS(X39)),"",IFERROR(MIN(IF(Données_nettoyées!$O$1:$O$1000=$B40,IF(INDIRECT($A$1&amp;X$1)&gt;0,IF(COUNTIFS(Données_nettoyées!$O$1:$O$1000,$B40,INDIRECT($A$1&amp;X$1),"&gt;0")&gt;2,INDIRECT($A$1&amp;X$1))))),"MC"))</f>
        <v/>
      </c>
      <c r="Y40" s="8" t="str" cm="1">
        <f t="array" aca="1" ref="Y40" ca="1">IF(ISERROR(ABS(Y39)),"",IFERROR(MIN(IF(Données_nettoyées!$O$1:$O$1000=$B40,IF(INDIRECT($A$1&amp;Y$1)&gt;0,IF(COUNTIFS(Données_nettoyées!$O$1:$O$1000,$B40,INDIRECT($A$1&amp;Y$1),"&gt;0")&gt;2,INDIRECT($A$1&amp;Y$1))))),"MC"))</f>
        <v/>
      </c>
      <c r="Z40" s="8" cm="1">
        <f t="array" aca="1" ref="Z40" ca="1">IF(ISERROR(ABS(Z39)),"",IFERROR(MIN(IF(Données_nettoyées!$O$1:$O$1000=$B40,IF(INDIRECT($A$1&amp;Z$1)&gt;0,IF(COUNTIFS(Données_nettoyées!$O$1:$O$1000,$B40,INDIRECT($A$1&amp;Z$1),"&gt;0")&gt;2,INDIRECT($A$1&amp;Z$1))))),"MC"))</f>
        <v>3500</v>
      </c>
      <c r="AA40" s="8" t="str" cm="1">
        <f t="array" aca="1" ref="AA40" ca="1">IF(ISERROR(ABS(AA39)),"",IFERROR(MIN(IF(Données_nettoyées!$O$1:$O$1000=$B40,IF(INDIRECT($A$1&amp;AA$1)&gt;0,IF(COUNTIFS(Données_nettoyées!$O$1:$O$1000,$B40,INDIRECT($A$1&amp;AA$1),"&gt;0")&gt;2,INDIRECT($A$1&amp;AA$1))))),"MC"))</f>
        <v/>
      </c>
      <c r="AB40" s="8" t="str" cm="1">
        <f t="array" aca="1" ref="AB40" ca="1">IF(ISERROR(ABS(AB39)),"",IFERROR(MIN(IF(Données_nettoyées!$O$1:$O$1000=$B40,IF(INDIRECT($A$1&amp;AB$1)&gt;0,IF(COUNTIFS(Données_nettoyées!$O$1:$O$1000,$B40,INDIRECT($A$1&amp;AB$1),"&gt;0")&gt;2,INDIRECT($A$1&amp;AB$1))))),"MC"))</f>
        <v/>
      </c>
      <c r="AC40" s="8" t="str" cm="1">
        <f t="array" aca="1" ref="AC40" ca="1">IF(ISERROR(ABS(AC39)),"",IFERROR(MIN(IF(Données_nettoyées!$O$1:$O$1000=$B40,IF(INDIRECT($A$1&amp;AC$1)&gt;0,IF(COUNTIFS(Données_nettoyées!$O$1:$O$1000,$B40,INDIRECT($A$1&amp;AC$1),"&gt;0")&gt;2,INDIRECT($A$1&amp;AC$1))))),"MC"))</f>
        <v/>
      </c>
      <c r="AD40" s="8" t="str" cm="1">
        <f t="array" aca="1" ref="AD40" ca="1">IF(ISERROR(ABS(AD39)),"",IFERROR(MIN(IF(Données_nettoyées!$O$1:$O$1000=$B40,IF(INDIRECT($A$1&amp;AD$1)&gt;0,IF(COUNTIFS(Données_nettoyées!$O$1:$O$1000,$B40,INDIRECT($A$1&amp;AD$1),"&gt;0")&gt;2,INDIRECT($A$1&amp;AD$1))))),"MC"))</f>
        <v/>
      </c>
      <c r="AE40" s="8" t="str" cm="1">
        <f t="array" aca="1" ref="AE40" ca="1">IF(ISERROR(ABS(AE39)),"",IFERROR(MIN(IF(Données_nettoyées!$O$1:$O$1000=$B40,IF(INDIRECT($A$1&amp;AE$1)&gt;0,IF(COUNTIFS(Données_nettoyées!$O$1:$O$1000,$B40,INDIRECT($A$1&amp;AE$1),"&gt;0")&gt;2,INDIRECT($A$1&amp;AE$1))))),"MC"))</f>
        <v/>
      </c>
      <c r="AF40" s="8" cm="1">
        <f t="array" aca="1" ref="AF40" ca="1">IF(ISERROR(ABS(AF39)),"",IFERROR(MIN(IF(Données_nettoyées!$O$1:$O$1000=$B40,IF(INDIRECT($A$1&amp;AF$1)&gt;0,IF(COUNTIFS(Données_nettoyées!$O$1:$O$1000,$B40,INDIRECT($A$1&amp;AF$1),"&gt;0")&gt;2,INDIRECT($A$1&amp;AF$1))))),"MC"))</f>
        <v>300</v>
      </c>
      <c r="AG40" s="8" t="str" cm="1">
        <f t="array" aca="1" ref="AG40" ca="1">IF(ISERROR(ABS(AG39)),"",IFERROR(MIN(IF(Données_nettoyées!$O$1:$O$1000=$B40,IF(INDIRECT($A$1&amp;AG$1)&gt;0,IF(COUNTIFS(Données_nettoyées!$O$1:$O$1000,$B40,INDIRECT($A$1&amp;AG$1),"&gt;0")&gt;2,INDIRECT($A$1&amp;AG$1))))),"MC"))</f>
        <v/>
      </c>
    </row>
    <row r="41" spans="1:35" x14ac:dyDescent="0.35">
      <c r="A41" s="5" t="s">
        <v>81</v>
      </c>
      <c r="B41" s="5" t="s">
        <v>82</v>
      </c>
      <c r="C41" s="5" t="s">
        <v>68</v>
      </c>
      <c r="E41" s="8" cm="1">
        <f t="array" aca="1" ref="E41" ca="1">IF(ISERROR(ABS(E39)),"",IFERROR(MAX(IF(Données_nettoyées!$O$1:$O$1000=$B41,IF(INDIRECT($A$1&amp;E$1)&gt;0,IF(COUNTIFS(Données_nettoyées!$O$1:$O$1000,$B41,INDIRECT($A$1&amp;E$1),"&gt;0")&gt;2,INDIRECT($A$1&amp;E$1))))),"MC"))</f>
        <v>1350</v>
      </c>
      <c r="F41" s="8" cm="1">
        <f t="array" aca="1" ref="F41" ca="1">IF(ISERROR(ABS(F39)),"",IFERROR(MAX(IF(Données_nettoyées!$O$1:$O$1000=$B41,IF(INDIRECT($A$1&amp;F$1)&gt;0,IF(COUNTIFS(Données_nettoyées!$O$1:$O$1000,$B41,INDIRECT($A$1&amp;F$1),"&gt;0")&gt;2,INDIRECT($A$1&amp;F$1))))),"MC"))</f>
        <v>1300</v>
      </c>
      <c r="G41" s="8" cm="1">
        <f t="array" aca="1" ref="G41" ca="1">IF(ISERROR(ABS(G39)),"",IFERROR(MAX(IF(Données_nettoyées!$O$1:$O$1000=$B41,IF(INDIRECT($A$1&amp;G$1)&gt;0,IF(COUNTIFS(Données_nettoyées!$O$1:$O$1000,$B41,INDIRECT($A$1&amp;G$1),"&gt;0")&gt;2,INDIRECT($A$1&amp;G$1))))),"MC"))</f>
        <v>1500</v>
      </c>
      <c r="H41" s="8" cm="1">
        <f t="array" aca="1" ref="H41" ca="1">IF(ISERROR(ABS(H39)),"",IFERROR(MAX(IF(Données_nettoyées!$O$1:$O$1000=$B41,IF(INDIRECT($A$1&amp;H$1)&gt;0,IF(COUNTIFS(Données_nettoyées!$O$1:$O$1000,$B41,INDIRECT($A$1&amp;H$1),"&gt;0")&gt;2,INDIRECT($A$1&amp;H$1))))),"MC"))</f>
        <v>500</v>
      </c>
      <c r="I41" s="8" cm="1">
        <f t="array" aca="1" ref="I41" ca="1">IF(ISERROR(ABS(I39)),"",IFERROR(MAX(IF(Données_nettoyées!$O$1:$O$1000=$B41,IF(INDIRECT($A$1&amp;I$1)&gt;0,IF(COUNTIFS(Données_nettoyées!$O$1:$O$1000,$B41,INDIRECT($A$1&amp;I$1),"&gt;0")&gt;2,INDIRECT($A$1&amp;I$1))))),"MC"))</f>
        <v>400</v>
      </c>
      <c r="J41" s="8" cm="1">
        <f t="array" aca="1" ref="J41" ca="1">IF(ISERROR(ABS(J39)),"",IFERROR(MAX(IF(Données_nettoyées!$O$1:$O$1000=$B41,IF(INDIRECT($A$1&amp;J$1)&gt;0,IF(COUNTIFS(Données_nettoyées!$O$1:$O$1000,$B41,INDIRECT($A$1&amp;J$1),"&gt;0")&gt;2,INDIRECT($A$1&amp;J$1))))),"MC"))</f>
        <v>6000</v>
      </c>
      <c r="K41" s="8" cm="1">
        <f t="array" aca="1" ref="K41" ca="1">IF(ISERROR(ABS(K39)),"",IFERROR(MAX(IF(Données_nettoyées!$O$1:$O$1000=$B41,IF(INDIRECT($A$1&amp;K$1)&gt;0,IF(COUNTIFS(Données_nettoyées!$O$1:$O$1000,$B41,INDIRECT($A$1&amp;K$1),"&gt;0")&gt;2,INDIRECT($A$1&amp;K$1))))),"MC"))</f>
        <v>8000</v>
      </c>
      <c r="L41" s="8" t="str" cm="1">
        <f t="array" aca="1" ref="L41" ca="1">IF(ISERROR(ABS(L39)),"",IFERROR(MAX(IF(Données_nettoyées!$O$1:$O$1000=$B41,IF(INDIRECT($A$1&amp;L$1)&gt;0,IF(COUNTIFS(Données_nettoyées!$O$1:$O$1000,$B41,INDIRECT($A$1&amp;L$1),"&gt;0")&gt;2,INDIRECT($A$1&amp;L$1))))),"MC"))</f>
        <v/>
      </c>
      <c r="M41" s="8" cm="1">
        <f t="array" aca="1" ref="M41" ca="1">IF(ISERROR(ABS(M39)),"",IFERROR(MAX(IF(Données_nettoyées!$O$1:$O$1000=$B41,IF(INDIRECT($A$1&amp;M$1)&gt;0,IF(COUNTIFS(Données_nettoyées!$O$1:$O$1000,$B41,INDIRECT($A$1&amp;M$1),"&gt;0")&gt;2,INDIRECT($A$1&amp;M$1))))),"MC"))</f>
        <v>3000</v>
      </c>
      <c r="N41" s="8" t="str" cm="1">
        <f t="array" aca="1" ref="N41" ca="1">IF(ISERROR(ABS(N39)),"",IFERROR(MAX(IF(Données_nettoyées!$O$1:$O$1000=$B41,IF(INDIRECT($A$1&amp;N$1)&gt;0,IF(COUNTIFS(Données_nettoyées!$O$1:$O$1000,$B41,INDIRECT($A$1&amp;N$1),"&gt;0")&gt;2,INDIRECT($A$1&amp;N$1))))),"MC"))</f>
        <v/>
      </c>
      <c r="O41" s="8" t="str" cm="1">
        <f t="array" aca="1" ref="O41" ca="1">IF(ISERROR(ABS(O39)),"",IFERROR(MAX(IF(Données_nettoyées!$O$1:$O$1000=$B41,IF(INDIRECT($A$1&amp;O$1)&gt;0,IF(COUNTIFS(Données_nettoyées!$O$1:$O$1000,$B41,INDIRECT($A$1&amp;O$1),"&gt;0")&gt;2,INDIRECT($A$1&amp;O$1))))),"MC"))</f>
        <v/>
      </c>
      <c r="P41" s="8" t="str" cm="1">
        <f t="array" aca="1" ref="P41" ca="1">IF(ISERROR(ABS(P39)),"",IFERROR(MAX(IF(Données_nettoyées!$O$1:$O$1000=$B41,IF(INDIRECT($A$1&amp;P$1)&gt;0,IF(COUNTIFS(Données_nettoyées!$O$1:$O$1000,$B41,INDIRECT($A$1&amp;P$1),"&gt;0")&gt;2,INDIRECT($A$1&amp;P$1))))),"MC"))</f>
        <v/>
      </c>
      <c r="Q41" s="8" t="str" cm="1">
        <f t="array" aca="1" ref="Q41" ca="1">IF(ISERROR(ABS(Q39)),"",IFERROR(MAX(IF(Données_nettoyées!$O$1:$O$1000=$B41,IF(INDIRECT($A$1&amp;Q$1)&gt;0,IF(COUNTIFS(Données_nettoyées!$O$1:$O$1000,$B41,INDIRECT($A$1&amp;Q$1),"&gt;0")&gt;2,INDIRECT($A$1&amp;Q$1))))),"MC"))</f>
        <v/>
      </c>
      <c r="R41" s="8" t="str" cm="1">
        <f t="array" aca="1" ref="R41" ca="1">IF(ISERROR(ABS(R39)),"",IFERROR(MAX(IF(Données_nettoyées!$O$1:$O$1000=$B41,IF(INDIRECT($A$1&amp;R$1)&gt;0,IF(COUNTIFS(Données_nettoyées!$O$1:$O$1000,$B41,INDIRECT($A$1&amp;R$1),"&gt;0")&gt;2,INDIRECT($A$1&amp;R$1))))),"MC"))</f>
        <v/>
      </c>
      <c r="S41" s="8" t="str" cm="1">
        <f t="array" aca="1" ref="S41" ca="1">IF(ISERROR(ABS(S39)),"",IFERROR(MAX(IF(Données_nettoyées!$O$1:$O$1000=$B41,IF(INDIRECT($A$1&amp;S$1)&gt;0,IF(COUNTIFS(Données_nettoyées!$O$1:$O$1000,$B41,INDIRECT($A$1&amp;S$1),"&gt;0")&gt;2,INDIRECT($A$1&amp;S$1))))),"MC"))</f>
        <v/>
      </c>
      <c r="T41" s="8" t="str" cm="1">
        <f t="array" aca="1" ref="T41" ca="1">IF(ISERROR(ABS(T39)),"",IFERROR(MAX(IF(Données_nettoyées!$O$1:$O$1000=$B41,IF(INDIRECT($A$1&amp;T$1)&gt;0,IF(COUNTIFS(Données_nettoyées!$O$1:$O$1000,$B41,INDIRECT($A$1&amp;T$1),"&gt;0")&gt;2,INDIRECT($A$1&amp;T$1))))),"MC"))</f>
        <v/>
      </c>
      <c r="U41" s="8" t="str" cm="1">
        <f t="array" aca="1" ref="U41" ca="1">IF(ISERROR(ABS(U39)),"",IFERROR(MAX(IF(Données_nettoyées!$O$1:$O$1000=$B41,IF(INDIRECT($A$1&amp;U$1)&gt;0,IF(COUNTIFS(Données_nettoyées!$O$1:$O$1000,$B41,INDIRECT($A$1&amp;U$1),"&gt;0")&gt;2,INDIRECT($A$1&amp;U$1))))),"MC"))</f>
        <v/>
      </c>
      <c r="V41" s="8" cm="1">
        <f t="array" aca="1" ref="V41" ca="1">IF(ISERROR(ABS(V39)),"",IFERROR(MAX(IF(Données_nettoyées!$O$1:$O$1000=$B41,IF(INDIRECT($A$1&amp;V$1)&gt;0,IF(COUNTIFS(Données_nettoyées!$O$1:$O$1000,$B41,INDIRECT($A$1&amp;V$1),"&gt;0")&gt;2,INDIRECT($A$1&amp;V$1))))),"MC"))</f>
        <v>800</v>
      </c>
      <c r="W41" s="8" t="str" cm="1">
        <f t="array" aca="1" ref="W41" ca="1">IF(ISERROR(ABS(W39)),"",IFERROR(MAX(IF(Données_nettoyées!$O$1:$O$1000=$B41,IF(INDIRECT($A$1&amp;W$1)&gt;0,IF(COUNTIFS(Données_nettoyées!$O$1:$O$1000,$B41,INDIRECT($A$1&amp;W$1),"&gt;0")&gt;2,INDIRECT($A$1&amp;W$1))))),"MC"))</f>
        <v/>
      </c>
      <c r="X41" s="8" t="str" cm="1">
        <f t="array" aca="1" ref="X41" ca="1">IF(ISERROR(ABS(X39)),"",IFERROR(MAX(IF(Données_nettoyées!$O$1:$O$1000=$B41,IF(INDIRECT($A$1&amp;X$1)&gt;0,IF(COUNTIFS(Données_nettoyées!$O$1:$O$1000,$B41,INDIRECT($A$1&amp;X$1),"&gt;0")&gt;2,INDIRECT($A$1&amp;X$1))))),"MC"))</f>
        <v/>
      </c>
      <c r="Y41" s="8" t="str" cm="1">
        <f t="array" aca="1" ref="Y41" ca="1">IF(ISERROR(ABS(Y39)),"",IFERROR(MAX(IF(Données_nettoyées!$O$1:$O$1000=$B41,IF(INDIRECT($A$1&amp;Y$1)&gt;0,IF(COUNTIFS(Données_nettoyées!$O$1:$O$1000,$B41,INDIRECT($A$1&amp;Y$1),"&gt;0")&gt;2,INDIRECT($A$1&amp;Y$1))))),"MC"))</f>
        <v/>
      </c>
      <c r="Z41" s="8" cm="1">
        <f t="array" aca="1" ref="Z41" ca="1">IF(ISERROR(ABS(Z39)),"",IFERROR(MAX(IF(Données_nettoyées!$O$1:$O$1000=$B41,IF(INDIRECT($A$1&amp;Z$1)&gt;0,IF(COUNTIFS(Données_nettoyées!$O$1:$O$1000,$B41,INDIRECT($A$1&amp;Z$1),"&gt;0")&gt;2,INDIRECT($A$1&amp;Z$1))))),"MC"))</f>
        <v>7500</v>
      </c>
      <c r="AA41" s="8" t="str" cm="1">
        <f t="array" aca="1" ref="AA41" ca="1">IF(ISERROR(ABS(AA39)),"",IFERROR(MAX(IF(Données_nettoyées!$O$1:$O$1000=$B41,IF(INDIRECT($A$1&amp;AA$1)&gt;0,IF(COUNTIFS(Données_nettoyées!$O$1:$O$1000,$B41,INDIRECT($A$1&amp;AA$1),"&gt;0")&gt;2,INDIRECT($A$1&amp;AA$1))))),"MC"))</f>
        <v/>
      </c>
      <c r="AB41" s="8" t="str" cm="1">
        <f t="array" aca="1" ref="AB41" ca="1">IF(ISERROR(ABS(AB39)),"",IFERROR(MAX(IF(Données_nettoyées!$O$1:$O$1000=$B41,IF(INDIRECT($A$1&amp;AB$1)&gt;0,IF(COUNTIFS(Données_nettoyées!$O$1:$O$1000,$B41,INDIRECT($A$1&amp;AB$1),"&gt;0")&gt;2,INDIRECT($A$1&amp;AB$1))))),"MC"))</f>
        <v/>
      </c>
      <c r="AC41" s="8" t="str" cm="1">
        <f t="array" aca="1" ref="AC41" ca="1">IF(ISERROR(ABS(AC39)),"",IFERROR(MAX(IF(Données_nettoyées!$O$1:$O$1000=$B41,IF(INDIRECT($A$1&amp;AC$1)&gt;0,IF(COUNTIFS(Données_nettoyées!$O$1:$O$1000,$B41,INDIRECT($A$1&amp;AC$1),"&gt;0")&gt;2,INDIRECT($A$1&amp;AC$1))))),"MC"))</f>
        <v/>
      </c>
      <c r="AD41" s="8" t="str" cm="1">
        <f t="array" aca="1" ref="AD41" ca="1">IF(ISERROR(ABS(AD39)),"",IFERROR(MAX(IF(Données_nettoyées!$O$1:$O$1000=$B41,IF(INDIRECT($A$1&amp;AD$1)&gt;0,IF(COUNTIFS(Données_nettoyées!$O$1:$O$1000,$B41,INDIRECT($A$1&amp;AD$1),"&gt;0")&gt;2,INDIRECT($A$1&amp;AD$1))))),"MC"))</f>
        <v/>
      </c>
      <c r="AE41" s="8" t="str" cm="1">
        <f t="array" aca="1" ref="AE41" ca="1">IF(ISERROR(ABS(AE39)),"",IFERROR(MAX(IF(Données_nettoyées!$O$1:$O$1000=$B41,IF(INDIRECT($A$1&amp;AE$1)&gt;0,IF(COUNTIFS(Données_nettoyées!$O$1:$O$1000,$B41,INDIRECT($A$1&amp;AE$1),"&gt;0")&gt;2,INDIRECT($A$1&amp;AE$1))))),"MC"))</f>
        <v/>
      </c>
      <c r="AF41" s="8" cm="1">
        <f t="array" aca="1" ref="AF41" ca="1">IF(ISERROR(ABS(AF39)),"",IFERROR(MAX(IF(Données_nettoyées!$O$1:$O$1000=$B41,IF(INDIRECT($A$1&amp;AF$1)&gt;0,IF(COUNTIFS(Données_nettoyées!$O$1:$O$1000,$B41,INDIRECT($A$1&amp;AF$1),"&gt;0")&gt;2,INDIRECT($A$1&amp;AF$1))))),"MC"))</f>
        <v>350</v>
      </c>
      <c r="AG41" s="8" t="str" cm="1">
        <f t="array" aca="1" ref="AG41" ca="1">IF(ISERROR(ABS(AG39)),"",IFERROR(MAX(IF(Données_nettoyées!$O$1:$O$1000=$B41,IF(INDIRECT($A$1&amp;AG$1)&gt;0,IF(COUNTIFS(Données_nettoyées!$O$1:$O$1000,$B41,INDIRECT($A$1&amp;AG$1),"&gt;0")&gt;2,INDIRECT($A$1&amp;AG$1))))),"MC"))</f>
        <v/>
      </c>
    </row>
    <row r="42" spans="1:35" x14ac:dyDescent="0.35">
      <c r="C42" s="39" t="s">
        <v>145</v>
      </c>
      <c r="E42" s="8" t="str">
        <f t="shared" ref="E42:AG42" ca="1" si="5">IFERROR(IF((E41-E40)/E40&gt;=40%,"!!",""),"")</f>
        <v>!!</v>
      </c>
      <c r="F42" s="8" t="str">
        <f t="shared" ca="1" si="5"/>
        <v/>
      </c>
      <c r="G42" s="8" t="str">
        <f t="shared" ca="1" si="5"/>
        <v/>
      </c>
      <c r="H42" s="8" t="str">
        <f t="shared" ca="1" si="5"/>
        <v/>
      </c>
      <c r="I42" s="8" t="str">
        <f t="shared" ca="1" si="5"/>
        <v/>
      </c>
      <c r="J42" s="8" t="str">
        <f t="shared" ca="1" si="5"/>
        <v/>
      </c>
      <c r="K42" s="8" t="str">
        <f t="shared" ca="1" si="5"/>
        <v>!!</v>
      </c>
      <c r="L42" s="8" t="str">
        <f t="shared" ca="1" si="5"/>
        <v/>
      </c>
      <c r="M42" s="8" t="str">
        <f t="shared" ca="1" si="5"/>
        <v>!!</v>
      </c>
      <c r="N42" s="8" t="str">
        <f t="shared" ca="1" si="5"/>
        <v/>
      </c>
      <c r="O42" s="8" t="str">
        <f t="shared" ca="1" si="5"/>
        <v/>
      </c>
      <c r="P42" s="8" t="str">
        <f t="shared" ca="1" si="5"/>
        <v/>
      </c>
      <c r="Q42" s="8" t="str">
        <f t="shared" ca="1" si="5"/>
        <v/>
      </c>
      <c r="R42" s="8" t="str">
        <f t="shared" ca="1" si="5"/>
        <v/>
      </c>
      <c r="S42" s="8" t="str">
        <f t="shared" ca="1" si="5"/>
        <v/>
      </c>
      <c r="T42" s="8" t="str">
        <f t="shared" ca="1" si="5"/>
        <v/>
      </c>
      <c r="U42" s="8" t="str">
        <f t="shared" ca="1" si="5"/>
        <v/>
      </c>
      <c r="V42" s="8" t="str">
        <f t="shared" ca="1" si="5"/>
        <v>!!</v>
      </c>
      <c r="W42" s="8" t="str">
        <f t="shared" ca="1" si="5"/>
        <v/>
      </c>
      <c r="X42" s="8" t="str">
        <f t="shared" ca="1" si="5"/>
        <v/>
      </c>
      <c r="Y42" s="8" t="str">
        <f t="shared" ca="1" si="5"/>
        <v/>
      </c>
      <c r="Z42" s="8" t="str">
        <f t="shared" ca="1" si="5"/>
        <v>!!</v>
      </c>
      <c r="AA42" s="8" t="str">
        <f t="shared" ca="1" si="5"/>
        <v/>
      </c>
      <c r="AB42" s="8" t="str">
        <f t="shared" ca="1" si="5"/>
        <v/>
      </c>
      <c r="AC42" s="8" t="str">
        <f t="shared" ca="1" si="5"/>
        <v/>
      </c>
      <c r="AD42" s="8" t="str">
        <f t="shared" ca="1" si="5"/>
        <v/>
      </c>
      <c r="AE42" s="8" t="str">
        <f t="shared" ca="1" si="5"/>
        <v/>
      </c>
      <c r="AF42" s="8" t="str">
        <f t="shared" ca="1" si="5"/>
        <v/>
      </c>
      <c r="AG42" s="8" t="str">
        <f t="shared" ca="1" si="5"/>
        <v/>
      </c>
    </row>
    <row r="43" spans="1:35"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5"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5" x14ac:dyDescent="0.35">
      <c r="A45" s="5" t="s">
        <v>81</v>
      </c>
      <c r="B45" s="5" t="s">
        <v>84</v>
      </c>
      <c r="C45" s="5" t="s">
        <v>31</v>
      </c>
      <c r="D45" s="7" t="str">
        <f>IF(COUNTIF(Données_nettoyées!$O$1:$O$1000,$B45)&gt;0,"OUI","NON")</f>
        <v>OUI</v>
      </c>
      <c r="E45" s="8" cm="1">
        <f t="array" aca="1" ref="E45" ca="1">IF($D45="NON","-",IFERROR(MEDIAN(IF(Données_nettoyées!$O$1:$O$1000=$B45,IF(INDIRECT($A$1&amp;E$1)&gt;0,IF(COUNTIFS(Données_nettoyées!$O$1:$O$1000,$B45,INDIRECT($A$1&amp;E$1),"&gt;0")&gt;2,INDIRECT($A$1&amp;E$1))))),"MC"))</f>
        <v>950</v>
      </c>
      <c r="F45" s="8" t="str" cm="1">
        <f t="array" aca="1" ref="F45" ca="1">IF($D45="NON","-",IFERROR(MEDIAN(IF(Données_nettoyées!$O$1:$O$1000=$B45,IF(INDIRECT($A$1&amp;F$1)&gt;0,IF(COUNTIFS(Données_nettoyées!$O$1:$O$1000,$B45,INDIRECT($A$1&amp;F$1),"&gt;0")&gt;2,INDIRECT($A$1&amp;F$1))))),"MC"))</f>
        <v>MC</v>
      </c>
      <c r="G45" s="8" t="str" cm="1">
        <f t="array" aca="1" ref="G45" ca="1">IF($D45="NON","-",IFERROR(MEDIAN(IF(Données_nettoyées!$O$1:$O$1000=$B45,IF(INDIRECT($A$1&amp;G$1)&gt;0,IF(COUNTIFS(Données_nettoyées!$O$1:$O$1000,$B45,INDIRECT($A$1&amp;G$1),"&gt;0")&gt;2,INDIRECT($A$1&amp;G$1))))),"MC"))</f>
        <v>MC</v>
      </c>
      <c r="H45" s="8" t="str" cm="1">
        <f t="array" aca="1" ref="H45" ca="1">IF($D45="NON","-",IFERROR(MEDIAN(IF(Données_nettoyées!$O$1:$O$1000=$B45,IF(INDIRECT($A$1&amp;H$1)&gt;0,IF(COUNTIFS(Données_nettoyées!$O$1:$O$1000,$B45,INDIRECT($A$1&amp;H$1),"&gt;0")&gt;2,INDIRECT($A$1&amp;H$1))))),"MC"))</f>
        <v>MC</v>
      </c>
      <c r="I45" s="8" cm="1">
        <f t="array" aca="1" ref="I45" ca="1">IF($D45="NON","-",IFERROR(MEDIAN(IF(Données_nettoyées!$O$1:$O$1000=$B45,IF(INDIRECT($A$1&amp;I$1)&gt;0,IF(COUNTIFS(Données_nettoyées!$O$1:$O$1000,$B45,INDIRECT($A$1&amp;I$1),"&gt;0")&gt;2,INDIRECT($A$1&amp;I$1))))),"MC"))</f>
        <v>300</v>
      </c>
      <c r="J45" s="8" cm="1">
        <f t="array" aca="1" ref="J45" ca="1">IF($D45="NON","-",IFERROR(MEDIAN(IF(Données_nettoyées!$O$1:$O$1000=$B45,IF(INDIRECT($A$1&amp;J$1)&gt;0,IF(COUNTIFS(Données_nettoyées!$O$1:$O$1000,$B45,INDIRECT($A$1&amp;J$1),"&gt;0")&gt;2,INDIRECT($A$1&amp;J$1))))),"MC"))</f>
        <v>3750</v>
      </c>
      <c r="K45" s="8" t="str" cm="1">
        <f t="array" aca="1" ref="K45" ca="1">IF($D45="NON","-",IFERROR(MEDIAN(IF(Données_nettoyées!$O$1:$O$1000=$B45,IF(INDIRECT($A$1&amp;K$1)&gt;0,IF(COUNTIFS(Données_nettoyées!$O$1:$O$1000,$B45,INDIRECT($A$1&amp;K$1),"&gt;0")&gt;2,INDIRECT($A$1&amp;K$1))))),"MC"))</f>
        <v>MC</v>
      </c>
      <c r="L45" s="8" cm="1">
        <f t="array" aca="1" ref="L45" ca="1">IF($D45="NON","-",IFERROR(MEDIAN(IF(Données_nettoyées!$O$1:$O$1000=$B45,IF(INDIRECT($A$1&amp;L$1)&gt;0,IF(COUNTIFS(Données_nettoyées!$O$1:$O$1000,$B45,INDIRECT($A$1&amp;L$1),"&gt;0")&gt;2,INDIRECT($A$1&amp;L$1))))),"MC"))</f>
        <v>1000</v>
      </c>
      <c r="M45" s="8" t="str" cm="1">
        <f t="array" aca="1" ref="M45" ca="1">IF($D45="NON","-",IFERROR(MEDIAN(IF(Données_nettoyées!$O$1:$O$1000=$B45,IF(INDIRECT($A$1&amp;M$1)&gt;0,IF(COUNTIFS(Données_nettoyées!$O$1:$O$1000,$B45,INDIRECT($A$1&amp;M$1),"&gt;0")&gt;2,INDIRECT($A$1&amp;M$1))))),"MC"))</f>
        <v>MC</v>
      </c>
      <c r="N45" s="8" cm="1">
        <f t="array" aca="1" ref="N45" ca="1">IF($D45="NON","-",IFERROR(MEDIAN(IF(Données_nettoyées!$O$1:$O$1000=$B45,IF(INDIRECT($A$1&amp;N$1)&gt;0,IF(COUNTIFS(Données_nettoyées!$O$1:$O$1000,$B45,INDIRECT($A$1&amp;N$1),"&gt;0")&gt;2,INDIRECT($A$1&amp;N$1))))),"MC"))</f>
        <v>6000</v>
      </c>
      <c r="O45" s="8" t="str" cm="1">
        <f t="array" aca="1" ref="O45" ca="1">IF($D45="NON","-",IFERROR(MEDIAN(IF(Données_nettoyées!$O$1:$O$1000=$B45,IF(INDIRECT($A$1&amp;O$1)&gt;0,IF(COUNTIFS(Données_nettoyées!$O$1:$O$1000,$B45,INDIRECT($A$1&amp;O$1),"&gt;0")&gt;2,INDIRECT($A$1&amp;O$1))))),"MC"))</f>
        <v>MC</v>
      </c>
      <c r="P45" s="8" t="str" cm="1">
        <f t="array" aca="1" ref="P45" ca="1">IF($D45="NON","-",IFERROR(MEDIAN(IF(Données_nettoyées!$O$1:$O$1000=$B45,IF(INDIRECT($A$1&amp;P$1)&gt;0,IF(COUNTIFS(Données_nettoyées!$O$1:$O$1000,$B45,INDIRECT($A$1&amp;P$1),"&gt;0")&gt;2,INDIRECT($A$1&amp;P$1))))),"MC"))</f>
        <v>MC</v>
      </c>
      <c r="Q45" s="8" t="str" cm="1">
        <f t="array" aca="1" ref="Q45" ca="1">IF($D45="NON","-",IFERROR(MEDIAN(IF(Données_nettoyées!$O$1:$O$1000=$B45,IF(INDIRECT($A$1&amp;Q$1)&gt;0,IF(COUNTIFS(Données_nettoyées!$O$1:$O$1000,$B45,INDIRECT($A$1&amp;Q$1),"&gt;0")&gt;2,INDIRECT($A$1&amp;Q$1))))),"MC"))</f>
        <v>MC</v>
      </c>
      <c r="R45" s="8" t="str" cm="1">
        <f t="array" aca="1" ref="R45" ca="1">IF($D45="NON","-",IFERROR(MEDIAN(IF(Données_nettoyées!$O$1:$O$1000=$B45,IF(INDIRECT($A$1&amp;R$1)&gt;0,IF(COUNTIFS(Données_nettoyées!$O$1:$O$1000,$B45,INDIRECT($A$1&amp;R$1),"&gt;0")&gt;2,INDIRECT($A$1&amp;R$1))))),"MC"))</f>
        <v>MC</v>
      </c>
      <c r="S45" s="8" t="str" cm="1">
        <f t="array" aca="1" ref="S45" ca="1">IF($D45="NON","-",IFERROR(MEDIAN(IF(Données_nettoyées!$O$1:$O$1000=$B45,IF(INDIRECT($A$1&amp;S$1)&gt;0,IF(COUNTIFS(Données_nettoyées!$O$1:$O$1000,$B45,INDIRECT($A$1&amp;S$1),"&gt;0")&gt;2,INDIRECT($A$1&amp;S$1))))),"MC"))</f>
        <v>MC</v>
      </c>
      <c r="T45" s="8" t="str" cm="1">
        <f t="array" aca="1" ref="T45" ca="1">IF($D45="NON","-",IFERROR(MEDIAN(IF(Données_nettoyées!$O$1:$O$1000=$B45,IF(INDIRECT($A$1&amp;T$1)&gt;0,IF(COUNTIFS(Données_nettoyées!$O$1:$O$1000,$B45,INDIRECT($A$1&amp;T$1),"&gt;0")&gt;2,INDIRECT($A$1&amp;T$1))))),"MC"))</f>
        <v>MC</v>
      </c>
      <c r="U45" s="8" cm="1">
        <f t="array" aca="1" ref="U45" ca="1">IF($D45="NON","-",IFERROR(MEDIAN(IF(Données_nettoyées!$O$1:$O$1000=$B45,IF(INDIRECT($A$1&amp;U$1)&gt;0,IF(COUNTIFS(Données_nettoyées!$O$1:$O$1000,$B45,INDIRECT($A$1&amp;U$1),"&gt;0")&gt;2,INDIRECT($A$1&amp;U$1))))),"MC"))</f>
        <v>300</v>
      </c>
      <c r="V45" s="8" cm="1">
        <f t="array" aca="1" ref="V45" ca="1">IF($D45="NON","-",IFERROR(MEDIAN(IF(Données_nettoyées!$O$1:$O$1000=$B45,IF(INDIRECT($A$1&amp;V$1)&gt;0,IF(COUNTIFS(Données_nettoyées!$O$1:$O$1000,$B45,INDIRECT($A$1&amp;V$1),"&gt;0")&gt;2,INDIRECT($A$1&amp;V$1))))),"MC"))</f>
        <v>150</v>
      </c>
      <c r="W45" s="8" t="str" cm="1">
        <f t="array" aca="1" ref="W45" ca="1">IF($D45="NON","-",IFERROR(MEDIAN(IF(Données_nettoyées!$O$1:$O$1000=$B45,IF(INDIRECT($A$1&amp;W$1)&gt;0,IF(COUNTIFS(Données_nettoyées!$O$1:$O$1000,$B45,INDIRECT($A$1&amp;W$1),"&gt;0")&gt;2,INDIRECT($A$1&amp;W$1))))),"MC"))</f>
        <v>MC</v>
      </c>
      <c r="X45" s="8" cm="1">
        <f t="array" aca="1" ref="X45" ca="1">IF($D45="NON","-",IFERROR(MEDIAN(IF(Données_nettoyées!$O$1:$O$1000=$B45,IF(INDIRECT($A$1&amp;X$1)&gt;0,IF(COUNTIFS(Données_nettoyées!$O$1:$O$1000,$B45,INDIRECT($A$1&amp;X$1),"&gt;0")&gt;2,INDIRECT($A$1&amp;X$1))))),"MC"))</f>
        <v>1500</v>
      </c>
      <c r="Y45" s="8" t="str" cm="1">
        <f t="array" aca="1" ref="Y45" ca="1">IF($D45="NON","-",IFERROR(MEDIAN(IF(Données_nettoyées!$O$1:$O$1000=$B45,IF(INDIRECT($A$1&amp;Y$1)&gt;0,IF(COUNTIFS(Données_nettoyées!$O$1:$O$1000,$B45,INDIRECT($A$1&amp;Y$1),"&gt;0")&gt;2,INDIRECT($A$1&amp;Y$1))))),"MC"))</f>
        <v>MC</v>
      </c>
      <c r="Z45" s="8" cm="1">
        <f t="array" aca="1" ref="Z45" ca="1">IF($D45="NON","-",IFERROR(MEDIAN(IF(Données_nettoyées!$O$1:$O$1000=$B45,IF(INDIRECT($A$1&amp;Z$1)&gt;0,IF(COUNTIFS(Données_nettoyées!$O$1:$O$1000,$B45,INDIRECT($A$1&amp;Z$1),"&gt;0")&gt;2,INDIRECT($A$1&amp;Z$1))))),"MC"))</f>
        <v>4000</v>
      </c>
      <c r="AA45" s="8" cm="1">
        <f t="array" aca="1" ref="AA45" ca="1">IF($D45="NON","-",IFERROR(MEDIAN(IF(Données_nettoyées!$O$1:$O$1000=$B45,IF(INDIRECT($A$1&amp;AA$1)&gt;0,IF(COUNTIFS(Données_nettoyées!$O$1:$O$1000,$B45,INDIRECT($A$1&amp;AA$1),"&gt;0")&gt;2,INDIRECT($A$1&amp;AA$1))))),"MC"))</f>
        <v>2750</v>
      </c>
      <c r="AB45" s="8" t="str" cm="1">
        <f t="array" aca="1" ref="AB45" ca="1">IF($D45="NON","-",IFERROR(MEDIAN(IF(Données_nettoyées!$O$1:$O$1000=$B45,IF(INDIRECT($A$1&amp;AB$1)&gt;0,IF(COUNTIFS(Données_nettoyées!$O$1:$O$1000,$B45,INDIRECT($A$1&amp;AB$1),"&gt;0")&gt;2,INDIRECT($A$1&amp;AB$1))))),"MC"))</f>
        <v>MC</v>
      </c>
      <c r="AC45" s="8" t="str" cm="1">
        <f t="array" aca="1" ref="AC45" ca="1">IF($D45="NON","-",IFERROR(MEDIAN(IF(Données_nettoyées!$O$1:$O$1000=$B45,IF(INDIRECT($A$1&amp;AC$1)&gt;0,IF(COUNTIFS(Données_nettoyées!$O$1:$O$1000,$B45,INDIRECT($A$1&amp;AC$1),"&gt;0")&gt;2,INDIRECT($A$1&amp;AC$1))))),"MC"))</f>
        <v>MC</v>
      </c>
      <c r="AD45" s="8" cm="1">
        <f t="array" aca="1" ref="AD45" ca="1">IF($D45="NON","-",IFERROR(MEDIAN(IF(Données_nettoyées!$O$1:$O$1000=$B45,IF(INDIRECT($A$1&amp;AD$1)&gt;0,IF(COUNTIFS(Données_nettoyées!$O$1:$O$1000,$B45,INDIRECT($A$1&amp;AD$1),"&gt;0")&gt;2,INDIRECT($A$1&amp;AD$1))))),"MC"))</f>
        <v>1500</v>
      </c>
      <c r="AE45" s="8" cm="1">
        <f t="array" aca="1" ref="AE45" ca="1">IF($D45="NON","-",IFERROR(MEDIAN(IF(Données_nettoyées!$O$1:$O$1000=$B45,IF(INDIRECT($A$1&amp;AE$1)&gt;0,IF(COUNTIFS(Données_nettoyées!$O$1:$O$1000,$B45,INDIRECT($A$1&amp;AE$1),"&gt;0")&gt;2,INDIRECT($A$1&amp;AE$1))))),"MC"))</f>
        <v>4500</v>
      </c>
      <c r="AF45" s="8" cm="1">
        <f t="array" aca="1" ref="AF45" ca="1">IF($D45="NON","-",IFERROR(MEDIAN(IF(Données_nettoyées!$O$1:$O$1000=$B45,IF(INDIRECT($A$1&amp;AF$1)&gt;0,IF(COUNTIFS(Données_nettoyées!$O$1:$O$1000,$B45,INDIRECT($A$1&amp;AF$1),"&gt;0")&gt;2,INDIRECT($A$1&amp;AF$1))))),"MC"))</f>
        <v>200</v>
      </c>
      <c r="AG45" s="8" t="str" cm="1">
        <f t="array" aca="1" ref="AG45" ca="1">IF($D45="NON","-",IFERROR(MEDIAN(IF(Données_nettoyées!$O$1:$O$1000=$B45,IF(INDIRECT($A$1&amp;AG$1)&gt;0,IF(COUNTIFS(Données_nettoyées!$O$1:$O$1000,$B45,INDIRECT($A$1&amp;AG$1),"&gt;0")&gt;2,INDIRECT($A$1&amp;AG$1))))),"MC"))</f>
        <v>MC</v>
      </c>
      <c r="AI45" s="6">
        <f ca="1">COUNTIF(E45:AG45,"MC")+COUNTIF(E45:AG45,"-")</f>
        <v>16</v>
      </c>
    </row>
    <row r="46" spans="1:35" x14ac:dyDescent="0.35">
      <c r="A46" s="5" t="s">
        <v>81</v>
      </c>
      <c r="B46" s="5" t="s">
        <v>84</v>
      </c>
      <c r="C46" s="5" t="s">
        <v>66</v>
      </c>
      <c r="E46" s="8" cm="1">
        <f t="array" aca="1" ref="E46" ca="1">IF(ISERROR(ABS(E45)),"",IFERROR(MIN(IF(Données_nettoyées!$O$1:$O$1000=$B46,IF(INDIRECT($A$1&amp;E$1)&gt;0,IF(COUNTIFS(Données_nettoyées!$O$1:$O$1000,$B46,INDIRECT($A$1&amp;E$1),"&gt;0")&gt;2,INDIRECT($A$1&amp;E$1))))),"MC"))</f>
        <v>900</v>
      </c>
      <c r="F46" s="8" t="str" cm="1">
        <f t="array" aca="1" ref="F46" ca="1">IF(ISERROR(ABS(F45)),"",IFERROR(MIN(IF(Données_nettoyées!$O$1:$O$1000=$B46,IF(INDIRECT($A$1&amp;F$1)&gt;0,IF(COUNTIFS(Données_nettoyées!$O$1:$O$1000,$B46,INDIRECT($A$1&amp;F$1),"&gt;0")&gt;2,INDIRECT($A$1&amp;F$1))))),"MC"))</f>
        <v/>
      </c>
      <c r="G46" s="8" t="str" cm="1">
        <f t="array" aca="1" ref="G46" ca="1">IF(ISERROR(ABS(G45)),"",IFERROR(MIN(IF(Données_nettoyées!$O$1:$O$1000=$B46,IF(INDIRECT($A$1&amp;G$1)&gt;0,IF(COUNTIFS(Données_nettoyées!$O$1:$O$1000,$B46,INDIRECT($A$1&amp;G$1),"&gt;0")&gt;2,INDIRECT($A$1&amp;G$1))))),"MC"))</f>
        <v/>
      </c>
      <c r="H46" s="8" t="str" cm="1">
        <f t="array" aca="1" ref="H46" ca="1">IF(ISERROR(ABS(H45)),"",IFERROR(MIN(IF(Données_nettoyées!$O$1:$O$1000=$B46,IF(INDIRECT($A$1&amp;H$1)&gt;0,IF(COUNTIFS(Données_nettoyées!$O$1:$O$1000,$B46,INDIRECT($A$1&amp;H$1),"&gt;0")&gt;2,INDIRECT($A$1&amp;H$1))))),"MC"))</f>
        <v/>
      </c>
      <c r="I46" s="8" cm="1">
        <f t="array" aca="1" ref="I46" ca="1">IF(ISERROR(ABS(I45)),"",IFERROR(MIN(IF(Données_nettoyées!$O$1:$O$1000=$B46,IF(INDIRECT($A$1&amp;I$1)&gt;0,IF(COUNTIFS(Données_nettoyées!$O$1:$O$1000,$B46,INDIRECT($A$1&amp;I$1),"&gt;0")&gt;2,INDIRECT($A$1&amp;I$1))))),"MC"))</f>
        <v>300</v>
      </c>
      <c r="J46" s="8" cm="1">
        <f t="array" aca="1" ref="J46" ca="1">IF(ISERROR(ABS(J45)),"",IFERROR(MIN(IF(Données_nettoyées!$O$1:$O$1000=$B46,IF(INDIRECT($A$1&amp;J$1)&gt;0,IF(COUNTIFS(Données_nettoyées!$O$1:$O$1000,$B46,INDIRECT($A$1&amp;J$1),"&gt;0")&gt;2,INDIRECT($A$1&amp;J$1))))),"MC"))</f>
        <v>3500</v>
      </c>
      <c r="K46" s="8" t="str" cm="1">
        <f t="array" aca="1" ref="K46" ca="1">IF(ISERROR(ABS(K45)),"",IFERROR(MIN(IF(Données_nettoyées!$O$1:$O$1000=$B46,IF(INDIRECT($A$1&amp;K$1)&gt;0,IF(COUNTIFS(Données_nettoyées!$O$1:$O$1000,$B46,INDIRECT($A$1&amp;K$1),"&gt;0")&gt;2,INDIRECT($A$1&amp;K$1))))),"MC"))</f>
        <v/>
      </c>
      <c r="L46" s="8" cm="1">
        <f t="array" aca="1" ref="L46" ca="1">IF(ISERROR(ABS(L45)),"",IFERROR(MIN(IF(Données_nettoyées!$O$1:$O$1000=$B46,IF(INDIRECT($A$1&amp;L$1)&gt;0,IF(COUNTIFS(Données_nettoyées!$O$1:$O$1000,$B46,INDIRECT($A$1&amp;L$1),"&gt;0")&gt;2,INDIRECT($A$1&amp;L$1))))),"MC"))</f>
        <v>1000</v>
      </c>
      <c r="M46" s="8" t="str" cm="1">
        <f t="array" aca="1" ref="M46" ca="1">IF(ISERROR(ABS(M45)),"",IFERROR(MIN(IF(Données_nettoyées!$O$1:$O$1000=$B46,IF(INDIRECT($A$1&amp;M$1)&gt;0,IF(COUNTIFS(Données_nettoyées!$O$1:$O$1000,$B46,INDIRECT($A$1&amp;M$1),"&gt;0")&gt;2,INDIRECT($A$1&amp;M$1))))),"MC"))</f>
        <v/>
      </c>
      <c r="N46" s="8" cm="1">
        <f t="array" aca="1" ref="N46" ca="1">IF(ISERROR(ABS(N45)),"",IFERROR(MIN(IF(Données_nettoyées!$O$1:$O$1000=$B46,IF(INDIRECT($A$1&amp;N$1)&gt;0,IF(COUNTIFS(Données_nettoyées!$O$1:$O$1000,$B46,INDIRECT($A$1&amp;N$1),"&gt;0")&gt;2,INDIRECT($A$1&amp;N$1))))),"MC"))</f>
        <v>6000</v>
      </c>
      <c r="O46" s="8" t="str" cm="1">
        <f t="array" aca="1" ref="O46" ca="1">IF(ISERROR(ABS(O45)),"",IFERROR(MIN(IF(Données_nettoyées!$O$1:$O$1000=$B46,IF(INDIRECT($A$1&amp;O$1)&gt;0,IF(COUNTIFS(Données_nettoyées!$O$1:$O$1000,$B46,INDIRECT($A$1&amp;O$1),"&gt;0")&gt;2,INDIRECT($A$1&amp;O$1))))),"MC"))</f>
        <v/>
      </c>
      <c r="P46" s="8" t="str" cm="1">
        <f t="array" aca="1" ref="P46" ca="1">IF(ISERROR(ABS(P45)),"",IFERROR(MIN(IF(Données_nettoyées!$O$1:$O$1000=$B46,IF(INDIRECT($A$1&amp;P$1)&gt;0,IF(COUNTIFS(Données_nettoyées!$O$1:$O$1000,$B46,INDIRECT($A$1&amp;P$1),"&gt;0")&gt;2,INDIRECT($A$1&amp;P$1))))),"MC"))</f>
        <v/>
      </c>
      <c r="Q46" s="8" t="str" cm="1">
        <f t="array" aca="1" ref="Q46" ca="1">IF(ISERROR(ABS(Q45)),"",IFERROR(MIN(IF(Données_nettoyées!$O$1:$O$1000=$B46,IF(INDIRECT($A$1&amp;Q$1)&gt;0,IF(COUNTIFS(Données_nettoyées!$O$1:$O$1000,$B46,INDIRECT($A$1&amp;Q$1),"&gt;0")&gt;2,INDIRECT($A$1&amp;Q$1))))),"MC"))</f>
        <v/>
      </c>
      <c r="R46" s="8" t="str" cm="1">
        <f t="array" aca="1" ref="R46" ca="1">IF(ISERROR(ABS(R45)),"",IFERROR(MIN(IF(Données_nettoyées!$O$1:$O$1000=$B46,IF(INDIRECT($A$1&amp;R$1)&gt;0,IF(COUNTIFS(Données_nettoyées!$O$1:$O$1000,$B46,INDIRECT($A$1&amp;R$1),"&gt;0")&gt;2,INDIRECT($A$1&amp;R$1))))),"MC"))</f>
        <v/>
      </c>
      <c r="S46" s="8" t="str" cm="1">
        <f t="array" aca="1" ref="S46" ca="1">IF(ISERROR(ABS(S45)),"",IFERROR(MIN(IF(Données_nettoyées!$O$1:$O$1000=$B46,IF(INDIRECT($A$1&amp;S$1)&gt;0,IF(COUNTIFS(Données_nettoyées!$O$1:$O$1000,$B46,INDIRECT($A$1&amp;S$1),"&gt;0")&gt;2,INDIRECT($A$1&amp;S$1))))),"MC"))</f>
        <v/>
      </c>
      <c r="T46" s="8" t="str" cm="1">
        <f t="array" aca="1" ref="T46" ca="1">IF(ISERROR(ABS(T45)),"",IFERROR(MIN(IF(Données_nettoyées!$O$1:$O$1000=$B46,IF(INDIRECT($A$1&amp;T$1)&gt;0,IF(COUNTIFS(Données_nettoyées!$O$1:$O$1000,$B46,INDIRECT($A$1&amp;T$1),"&gt;0")&gt;2,INDIRECT($A$1&amp;T$1))))),"MC"))</f>
        <v/>
      </c>
      <c r="U46" s="8" cm="1">
        <f t="array" aca="1" ref="U46" ca="1">IF(ISERROR(ABS(U45)),"",IFERROR(MIN(IF(Données_nettoyées!$O$1:$O$1000=$B46,IF(INDIRECT($A$1&amp;U$1)&gt;0,IF(COUNTIFS(Données_nettoyées!$O$1:$O$1000,$B46,INDIRECT($A$1&amp;U$1),"&gt;0")&gt;2,INDIRECT($A$1&amp;U$1))))),"MC"))</f>
        <v>300</v>
      </c>
      <c r="V46" s="8" cm="1">
        <f t="array" aca="1" ref="V46" ca="1">IF(ISERROR(ABS(V45)),"",IFERROR(MIN(IF(Données_nettoyées!$O$1:$O$1000=$B46,IF(INDIRECT($A$1&amp;V$1)&gt;0,IF(COUNTIFS(Données_nettoyées!$O$1:$O$1000,$B46,INDIRECT($A$1&amp;V$1),"&gt;0")&gt;2,INDIRECT($A$1&amp;V$1))))),"MC"))</f>
        <v>125</v>
      </c>
      <c r="W46" s="8" t="str" cm="1">
        <f t="array" aca="1" ref="W46" ca="1">IF(ISERROR(ABS(W45)),"",IFERROR(MIN(IF(Données_nettoyées!$O$1:$O$1000=$B46,IF(INDIRECT($A$1&amp;W$1)&gt;0,IF(COUNTIFS(Données_nettoyées!$O$1:$O$1000,$B46,INDIRECT($A$1&amp;W$1),"&gt;0")&gt;2,INDIRECT($A$1&amp;W$1))))),"MC"))</f>
        <v/>
      </c>
      <c r="X46" s="8" cm="1">
        <f t="array" aca="1" ref="X46" ca="1">IF(ISERROR(ABS(X45)),"",IFERROR(MIN(IF(Données_nettoyées!$O$1:$O$1000=$B46,IF(INDIRECT($A$1&amp;X$1)&gt;0,IF(COUNTIFS(Données_nettoyées!$O$1:$O$1000,$B46,INDIRECT($A$1&amp;X$1),"&gt;0")&gt;2,INDIRECT($A$1&amp;X$1))))),"MC"))</f>
        <v>1000</v>
      </c>
      <c r="Y46" s="8" t="str" cm="1">
        <f t="array" aca="1" ref="Y46" ca="1">IF(ISERROR(ABS(Y45)),"",IFERROR(MIN(IF(Données_nettoyées!$O$1:$O$1000=$B46,IF(INDIRECT($A$1&amp;Y$1)&gt;0,IF(COUNTIFS(Données_nettoyées!$O$1:$O$1000,$B46,INDIRECT($A$1&amp;Y$1),"&gt;0")&gt;2,INDIRECT($A$1&amp;Y$1))))),"MC"))</f>
        <v/>
      </c>
      <c r="Z46" s="8" cm="1">
        <f t="array" aca="1" ref="Z46" ca="1">IF(ISERROR(ABS(Z45)),"",IFERROR(MIN(IF(Données_nettoyées!$O$1:$O$1000=$B46,IF(INDIRECT($A$1&amp;Z$1)&gt;0,IF(COUNTIFS(Données_nettoyées!$O$1:$O$1000,$B46,INDIRECT($A$1&amp;Z$1),"&gt;0")&gt;2,INDIRECT($A$1&amp;Z$1))))),"MC"))</f>
        <v>3000</v>
      </c>
      <c r="AA46" s="8" cm="1">
        <f t="array" aca="1" ref="AA46" ca="1">IF(ISERROR(ABS(AA45)),"",IFERROR(MIN(IF(Données_nettoyées!$O$1:$O$1000=$B46,IF(INDIRECT($A$1&amp;AA$1)&gt;0,IF(COUNTIFS(Données_nettoyées!$O$1:$O$1000,$B46,INDIRECT($A$1&amp;AA$1),"&gt;0")&gt;2,INDIRECT($A$1&amp;AA$1))))),"MC"))</f>
        <v>2250</v>
      </c>
      <c r="AB46" s="8" t="str" cm="1">
        <f t="array" aca="1" ref="AB46" ca="1">IF(ISERROR(ABS(AB45)),"",IFERROR(MIN(IF(Données_nettoyées!$O$1:$O$1000=$B46,IF(INDIRECT($A$1&amp;AB$1)&gt;0,IF(COUNTIFS(Données_nettoyées!$O$1:$O$1000,$B46,INDIRECT($A$1&amp;AB$1),"&gt;0")&gt;2,INDIRECT($A$1&amp;AB$1))))),"MC"))</f>
        <v/>
      </c>
      <c r="AC46" s="8" t="str" cm="1">
        <f t="array" aca="1" ref="AC46" ca="1">IF(ISERROR(ABS(AC45)),"",IFERROR(MIN(IF(Données_nettoyées!$O$1:$O$1000=$B46,IF(INDIRECT($A$1&amp;AC$1)&gt;0,IF(COUNTIFS(Données_nettoyées!$O$1:$O$1000,$B46,INDIRECT($A$1&amp;AC$1),"&gt;0")&gt;2,INDIRECT($A$1&amp;AC$1))))),"MC"))</f>
        <v/>
      </c>
      <c r="AD46" s="8" cm="1">
        <f t="array" aca="1" ref="AD46" ca="1">IF(ISERROR(ABS(AD45)),"",IFERROR(MIN(IF(Données_nettoyées!$O$1:$O$1000=$B46,IF(INDIRECT($A$1&amp;AD$1)&gt;0,IF(COUNTIFS(Données_nettoyées!$O$1:$O$1000,$B46,INDIRECT($A$1&amp;AD$1),"&gt;0")&gt;2,INDIRECT($A$1&amp;AD$1))))),"MC"))</f>
        <v>1500</v>
      </c>
      <c r="AE46" s="8" cm="1">
        <f t="array" aca="1" ref="AE46" ca="1">IF(ISERROR(ABS(AE45)),"",IFERROR(MIN(IF(Données_nettoyées!$O$1:$O$1000=$B46,IF(INDIRECT($A$1&amp;AE$1)&gt;0,IF(COUNTIFS(Données_nettoyées!$O$1:$O$1000,$B46,INDIRECT($A$1&amp;AE$1),"&gt;0")&gt;2,INDIRECT($A$1&amp;AE$1))))),"MC"))</f>
        <v>4500</v>
      </c>
      <c r="AF46" s="8" cm="1">
        <f t="array" aca="1" ref="AF46" ca="1">IF(ISERROR(ABS(AF45)),"",IFERROR(MIN(IF(Données_nettoyées!$O$1:$O$1000=$B46,IF(INDIRECT($A$1&amp;AF$1)&gt;0,IF(COUNTIFS(Données_nettoyées!$O$1:$O$1000,$B46,INDIRECT($A$1&amp;AF$1),"&gt;0")&gt;2,INDIRECT($A$1&amp;AF$1))))),"MC"))</f>
        <v>200</v>
      </c>
      <c r="AG46" s="8" t="str" cm="1">
        <f t="array" aca="1" ref="AG46" ca="1">IF(ISERROR(ABS(AG45)),"",IFERROR(MIN(IF(Données_nettoyées!$O$1:$O$1000=$B46,IF(INDIRECT($A$1&amp;AG$1)&gt;0,IF(COUNTIFS(Données_nettoyées!$O$1:$O$1000,$B46,INDIRECT($A$1&amp;AG$1),"&gt;0")&gt;2,INDIRECT($A$1&amp;AG$1))))),"MC"))</f>
        <v/>
      </c>
    </row>
    <row r="47" spans="1:35" x14ac:dyDescent="0.35">
      <c r="A47" s="5" t="s">
        <v>81</v>
      </c>
      <c r="B47" s="5" t="s">
        <v>84</v>
      </c>
      <c r="C47" s="5" t="s">
        <v>68</v>
      </c>
      <c r="E47" s="8" cm="1">
        <f t="array" aca="1" ref="E47" ca="1">IF(ISERROR(ABS(E45)),"",IFERROR(MAX(IF(Données_nettoyées!$O$1:$O$1000=$B47,IF(INDIRECT($A$1&amp;E$1)&gt;0,IF(COUNTIFS(Données_nettoyées!$O$1:$O$1000,$B47,INDIRECT($A$1&amp;E$1),"&gt;0")&gt;2,INDIRECT($A$1&amp;E$1))))),"MC"))</f>
        <v>1000</v>
      </c>
      <c r="F47" s="8" t="str" cm="1">
        <f t="array" aca="1" ref="F47" ca="1">IF(ISERROR(ABS(F45)),"",IFERROR(MAX(IF(Données_nettoyées!$O$1:$O$1000=$B47,IF(INDIRECT($A$1&amp;F$1)&gt;0,IF(COUNTIFS(Données_nettoyées!$O$1:$O$1000,$B47,INDIRECT($A$1&amp;F$1),"&gt;0")&gt;2,INDIRECT($A$1&amp;F$1))))),"MC"))</f>
        <v/>
      </c>
      <c r="G47" s="8" t="str" cm="1">
        <f t="array" aca="1" ref="G47" ca="1">IF(ISERROR(ABS(G45)),"",IFERROR(MAX(IF(Données_nettoyées!$O$1:$O$1000=$B47,IF(INDIRECT($A$1&amp;G$1)&gt;0,IF(COUNTIFS(Données_nettoyées!$O$1:$O$1000,$B47,INDIRECT($A$1&amp;G$1),"&gt;0")&gt;2,INDIRECT($A$1&amp;G$1))))),"MC"))</f>
        <v/>
      </c>
      <c r="H47" s="8" t="str" cm="1">
        <f t="array" aca="1" ref="H47" ca="1">IF(ISERROR(ABS(H45)),"",IFERROR(MAX(IF(Données_nettoyées!$O$1:$O$1000=$B47,IF(INDIRECT($A$1&amp;H$1)&gt;0,IF(COUNTIFS(Données_nettoyées!$O$1:$O$1000,$B47,INDIRECT($A$1&amp;H$1),"&gt;0")&gt;2,INDIRECT($A$1&amp;H$1))))),"MC"))</f>
        <v/>
      </c>
      <c r="I47" s="8" cm="1">
        <f t="array" aca="1" ref="I47" ca="1">IF(ISERROR(ABS(I45)),"",IFERROR(MAX(IF(Données_nettoyées!$O$1:$O$1000=$B47,IF(INDIRECT($A$1&amp;I$1)&gt;0,IF(COUNTIFS(Données_nettoyées!$O$1:$O$1000,$B47,INDIRECT($A$1&amp;I$1),"&gt;0")&gt;2,INDIRECT($A$1&amp;I$1))))),"MC"))</f>
        <v>300</v>
      </c>
      <c r="J47" s="8" cm="1">
        <f t="array" aca="1" ref="J47" ca="1">IF(ISERROR(ABS(J45)),"",IFERROR(MAX(IF(Données_nettoyées!$O$1:$O$1000=$B47,IF(INDIRECT($A$1&amp;J$1)&gt;0,IF(COUNTIFS(Données_nettoyées!$O$1:$O$1000,$B47,INDIRECT($A$1&amp;J$1),"&gt;0")&gt;2,INDIRECT($A$1&amp;J$1))))),"MC"))</f>
        <v>4000</v>
      </c>
      <c r="K47" s="8" t="str" cm="1">
        <f t="array" aca="1" ref="K47" ca="1">IF(ISERROR(ABS(K45)),"",IFERROR(MAX(IF(Données_nettoyées!$O$1:$O$1000=$B47,IF(INDIRECT($A$1&amp;K$1)&gt;0,IF(COUNTIFS(Données_nettoyées!$O$1:$O$1000,$B47,INDIRECT($A$1&amp;K$1),"&gt;0")&gt;2,INDIRECT($A$1&amp;K$1))))),"MC"))</f>
        <v/>
      </c>
      <c r="L47" s="8" cm="1">
        <f t="array" aca="1" ref="L47" ca="1">IF(ISERROR(ABS(L45)),"",IFERROR(MAX(IF(Données_nettoyées!$O$1:$O$1000=$B47,IF(INDIRECT($A$1&amp;L$1)&gt;0,IF(COUNTIFS(Données_nettoyées!$O$1:$O$1000,$B47,INDIRECT($A$1&amp;L$1),"&gt;0")&gt;2,INDIRECT($A$1&amp;L$1))))),"MC"))</f>
        <v>1000</v>
      </c>
      <c r="M47" s="8" t="str" cm="1">
        <f t="array" aca="1" ref="M47" ca="1">IF(ISERROR(ABS(M45)),"",IFERROR(MAX(IF(Données_nettoyées!$O$1:$O$1000=$B47,IF(INDIRECT($A$1&amp;M$1)&gt;0,IF(COUNTIFS(Données_nettoyées!$O$1:$O$1000,$B47,INDIRECT($A$1&amp;M$1),"&gt;0")&gt;2,INDIRECT($A$1&amp;M$1))))),"MC"))</f>
        <v/>
      </c>
      <c r="N47" s="8" cm="1">
        <f t="array" aca="1" ref="N47" ca="1">IF(ISERROR(ABS(N45)),"",IFERROR(MAX(IF(Données_nettoyées!$O$1:$O$1000=$B47,IF(INDIRECT($A$1&amp;N$1)&gt;0,IF(COUNTIFS(Données_nettoyées!$O$1:$O$1000,$B47,INDIRECT($A$1&amp;N$1),"&gt;0")&gt;2,INDIRECT($A$1&amp;N$1))))),"MC"))</f>
        <v>6500</v>
      </c>
      <c r="O47" s="8" t="str" cm="1">
        <f t="array" aca="1" ref="O47" ca="1">IF(ISERROR(ABS(O45)),"",IFERROR(MAX(IF(Données_nettoyées!$O$1:$O$1000=$B47,IF(INDIRECT($A$1&amp;O$1)&gt;0,IF(COUNTIFS(Données_nettoyées!$O$1:$O$1000,$B47,INDIRECT($A$1&amp;O$1),"&gt;0")&gt;2,INDIRECT($A$1&amp;O$1))))),"MC"))</f>
        <v/>
      </c>
      <c r="P47" s="8" t="str" cm="1">
        <f t="array" aca="1" ref="P47" ca="1">IF(ISERROR(ABS(P45)),"",IFERROR(MAX(IF(Données_nettoyées!$O$1:$O$1000=$B47,IF(INDIRECT($A$1&amp;P$1)&gt;0,IF(COUNTIFS(Données_nettoyées!$O$1:$O$1000,$B47,INDIRECT($A$1&amp;P$1),"&gt;0")&gt;2,INDIRECT($A$1&amp;P$1))))),"MC"))</f>
        <v/>
      </c>
      <c r="Q47" s="8" t="str" cm="1">
        <f t="array" aca="1" ref="Q47" ca="1">IF(ISERROR(ABS(Q45)),"",IFERROR(MAX(IF(Données_nettoyées!$O$1:$O$1000=$B47,IF(INDIRECT($A$1&amp;Q$1)&gt;0,IF(COUNTIFS(Données_nettoyées!$O$1:$O$1000,$B47,INDIRECT($A$1&amp;Q$1),"&gt;0")&gt;2,INDIRECT($A$1&amp;Q$1))))),"MC"))</f>
        <v/>
      </c>
      <c r="R47" s="8" t="str" cm="1">
        <f t="array" aca="1" ref="R47" ca="1">IF(ISERROR(ABS(R45)),"",IFERROR(MAX(IF(Données_nettoyées!$O$1:$O$1000=$B47,IF(INDIRECT($A$1&amp;R$1)&gt;0,IF(COUNTIFS(Données_nettoyées!$O$1:$O$1000,$B47,INDIRECT($A$1&amp;R$1),"&gt;0")&gt;2,INDIRECT($A$1&amp;R$1))))),"MC"))</f>
        <v/>
      </c>
      <c r="S47" s="8" t="str" cm="1">
        <f t="array" aca="1" ref="S47" ca="1">IF(ISERROR(ABS(S45)),"",IFERROR(MAX(IF(Données_nettoyées!$O$1:$O$1000=$B47,IF(INDIRECT($A$1&amp;S$1)&gt;0,IF(COUNTIFS(Données_nettoyées!$O$1:$O$1000,$B47,INDIRECT($A$1&amp;S$1),"&gt;0")&gt;2,INDIRECT($A$1&amp;S$1))))),"MC"))</f>
        <v/>
      </c>
      <c r="T47" s="8" t="str" cm="1">
        <f t="array" aca="1" ref="T47" ca="1">IF(ISERROR(ABS(T45)),"",IFERROR(MAX(IF(Données_nettoyées!$O$1:$O$1000=$B47,IF(INDIRECT($A$1&amp;T$1)&gt;0,IF(COUNTIFS(Données_nettoyées!$O$1:$O$1000,$B47,INDIRECT($A$1&amp;T$1),"&gt;0")&gt;2,INDIRECT($A$1&amp;T$1))))),"MC"))</f>
        <v/>
      </c>
      <c r="U47" s="8" cm="1">
        <f t="array" aca="1" ref="U47" ca="1">IF(ISERROR(ABS(U45)),"",IFERROR(MAX(IF(Données_nettoyées!$O$1:$O$1000=$B47,IF(INDIRECT($A$1&amp;U$1)&gt;0,IF(COUNTIFS(Données_nettoyées!$O$1:$O$1000,$B47,INDIRECT($A$1&amp;U$1),"&gt;0")&gt;2,INDIRECT($A$1&amp;U$1))))),"MC"))</f>
        <v>300</v>
      </c>
      <c r="V47" s="8" cm="1">
        <f t="array" aca="1" ref="V47" ca="1">IF(ISERROR(ABS(V45)),"",IFERROR(MAX(IF(Données_nettoyées!$O$1:$O$1000=$B47,IF(INDIRECT($A$1&amp;V$1)&gt;0,IF(COUNTIFS(Données_nettoyées!$O$1:$O$1000,$B47,INDIRECT($A$1&amp;V$1),"&gt;0")&gt;2,INDIRECT($A$1&amp;V$1))))),"MC"))</f>
        <v>200</v>
      </c>
      <c r="W47" s="8" t="str" cm="1">
        <f t="array" aca="1" ref="W47" ca="1">IF(ISERROR(ABS(W45)),"",IFERROR(MAX(IF(Données_nettoyées!$O$1:$O$1000=$B47,IF(INDIRECT($A$1&amp;W$1)&gt;0,IF(COUNTIFS(Données_nettoyées!$O$1:$O$1000,$B47,INDIRECT($A$1&amp;W$1),"&gt;0")&gt;2,INDIRECT($A$1&amp;W$1))))),"MC"))</f>
        <v/>
      </c>
      <c r="X47" s="8" cm="1">
        <f t="array" aca="1" ref="X47" ca="1">IF(ISERROR(ABS(X45)),"",IFERROR(MAX(IF(Données_nettoyées!$O$1:$O$1000=$B47,IF(INDIRECT($A$1&amp;X$1)&gt;0,IF(COUNTIFS(Données_nettoyées!$O$1:$O$1000,$B47,INDIRECT($A$1&amp;X$1),"&gt;0")&gt;2,INDIRECT($A$1&amp;X$1))))),"MC"))</f>
        <v>1500</v>
      </c>
      <c r="Y47" s="8" t="str" cm="1">
        <f t="array" aca="1" ref="Y47" ca="1">IF(ISERROR(ABS(Y45)),"",IFERROR(MAX(IF(Données_nettoyées!$O$1:$O$1000=$B47,IF(INDIRECT($A$1&amp;Y$1)&gt;0,IF(COUNTIFS(Données_nettoyées!$O$1:$O$1000,$B47,INDIRECT($A$1&amp;Y$1),"&gt;0")&gt;2,INDIRECT($A$1&amp;Y$1))))),"MC"))</f>
        <v/>
      </c>
      <c r="Z47" s="8" cm="1">
        <f t="array" aca="1" ref="Z47" ca="1">IF(ISERROR(ABS(Z45)),"",IFERROR(MAX(IF(Données_nettoyées!$O$1:$O$1000=$B47,IF(INDIRECT($A$1&amp;Z$1)&gt;0,IF(COUNTIFS(Données_nettoyées!$O$1:$O$1000,$B47,INDIRECT($A$1&amp;Z$1),"&gt;0")&gt;2,INDIRECT($A$1&amp;Z$1))))),"MC"))</f>
        <v>4500</v>
      </c>
      <c r="AA47" s="8" cm="1">
        <f t="array" aca="1" ref="AA47" ca="1">IF(ISERROR(ABS(AA45)),"",IFERROR(MAX(IF(Données_nettoyées!$O$1:$O$1000=$B47,IF(INDIRECT($A$1&amp;AA$1)&gt;0,IF(COUNTIFS(Données_nettoyées!$O$1:$O$1000,$B47,INDIRECT($A$1&amp;AA$1),"&gt;0")&gt;2,INDIRECT($A$1&amp;AA$1))))),"MC"))</f>
        <v>3000</v>
      </c>
      <c r="AB47" s="8" t="str" cm="1">
        <f t="array" aca="1" ref="AB47" ca="1">IF(ISERROR(ABS(AB45)),"",IFERROR(MAX(IF(Données_nettoyées!$O$1:$O$1000=$B47,IF(INDIRECT($A$1&amp;AB$1)&gt;0,IF(COUNTIFS(Données_nettoyées!$O$1:$O$1000,$B47,INDIRECT($A$1&amp;AB$1),"&gt;0")&gt;2,INDIRECT($A$1&amp;AB$1))))),"MC"))</f>
        <v/>
      </c>
      <c r="AC47" s="8" t="str" cm="1">
        <f t="array" aca="1" ref="AC47" ca="1">IF(ISERROR(ABS(AC45)),"",IFERROR(MAX(IF(Données_nettoyées!$O$1:$O$1000=$B47,IF(INDIRECT($A$1&amp;AC$1)&gt;0,IF(COUNTIFS(Données_nettoyées!$O$1:$O$1000,$B47,INDIRECT($A$1&amp;AC$1),"&gt;0")&gt;2,INDIRECT($A$1&amp;AC$1))))),"MC"))</f>
        <v/>
      </c>
      <c r="AD47" s="8" cm="1">
        <f t="array" aca="1" ref="AD47" ca="1">IF(ISERROR(ABS(AD45)),"",IFERROR(MAX(IF(Données_nettoyées!$O$1:$O$1000=$B47,IF(INDIRECT($A$1&amp;AD$1)&gt;0,IF(COUNTIFS(Données_nettoyées!$O$1:$O$1000,$B47,INDIRECT($A$1&amp;AD$1),"&gt;0")&gt;2,INDIRECT($A$1&amp;AD$1))))),"MC"))</f>
        <v>1750</v>
      </c>
      <c r="AE47" s="8" cm="1">
        <f t="array" aca="1" ref="AE47" ca="1">IF(ISERROR(ABS(AE45)),"",IFERROR(MAX(IF(Données_nettoyées!$O$1:$O$1000=$B47,IF(INDIRECT($A$1&amp;AE$1)&gt;0,IF(COUNTIFS(Données_nettoyées!$O$1:$O$1000,$B47,INDIRECT($A$1&amp;AE$1),"&gt;0")&gt;2,INDIRECT($A$1&amp;AE$1))))),"MC"))</f>
        <v>4500</v>
      </c>
      <c r="AF47" s="8" cm="1">
        <f t="array" aca="1" ref="AF47" ca="1">IF(ISERROR(ABS(AF45)),"",IFERROR(MAX(IF(Données_nettoyées!$O$1:$O$1000=$B47,IF(INDIRECT($A$1&amp;AF$1)&gt;0,IF(COUNTIFS(Données_nettoyées!$O$1:$O$1000,$B47,INDIRECT($A$1&amp;AF$1),"&gt;0")&gt;2,INDIRECT($A$1&amp;AF$1))))),"MC"))</f>
        <v>200</v>
      </c>
      <c r="AG47" s="8" t="str" cm="1">
        <f t="array" aca="1" ref="AG47" ca="1">IF(ISERROR(ABS(AG45)),"",IFERROR(MAX(IF(Données_nettoyées!$O$1:$O$1000=$B47,IF(INDIRECT($A$1&amp;AG$1)&gt;0,IF(COUNTIFS(Données_nettoyées!$O$1:$O$1000,$B47,INDIRECT($A$1&amp;AG$1),"&gt;0")&gt;2,INDIRECT($A$1&amp;AG$1))))),"MC"))</f>
        <v/>
      </c>
    </row>
    <row r="48" spans="1:35" x14ac:dyDescent="0.35">
      <c r="C48" s="39" t="s">
        <v>145</v>
      </c>
      <c r="E48" s="8" t="str">
        <f t="shared" ref="E48:AG48" ca="1" si="6">IFERROR(IF((E47-E46)/E46&gt;=40%,"!!",""),"")</f>
        <v/>
      </c>
      <c r="F48" s="8" t="str">
        <f t="shared" ca="1" si="6"/>
        <v/>
      </c>
      <c r="G48" s="8" t="str">
        <f t="shared" ca="1" si="6"/>
        <v/>
      </c>
      <c r="H48" s="8" t="str">
        <f t="shared" ca="1" si="6"/>
        <v/>
      </c>
      <c r="I48" s="8" t="str">
        <f t="shared" ca="1" si="6"/>
        <v/>
      </c>
      <c r="J48" s="8" t="str">
        <f t="shared" ca="1" si="6"/>
        <v/>
      </c>
      <c r="K48" s="8" t="str">
        <f t="shared" ca="1" si="6"/>
        <v/>
      </c>
      <c r="L48" s="8" t="str">
        <f t="shared" ca="1" si="6"/>
        <v/>
      </c>
      <c r="M48" s="8" t="str">
        <f t="shared" ca="1" si="6"/>
        <v/>
      </c>
      <c r="N48" s="8" t="str">
        <f t="shared" ca="1" si="6"/>
        <v/>
      </c>
      <c r="O48" s="8" t="str">
        <f t="shared" ca="1" si="6"/>
        <v/>
      </c>
      <c r="P48" s="8" t="str">
        <f t="shared" ca="1" si="6"/>
        <v/>
      </c>
      <c r="Q48" s="8" t="str">
        <f t="shared" ca="1" si="6"/>
        <v/>
      </c>
      <c r="R48" s="8" t="str">
        <f t="shared" ca="1" si="6"/>
        <v/>
      </c>
      <c r="S48" s="8" t="str">
        <f t="shared" ca="1" si="6"/>
        <v/>
      </c>
      <c r="T48" s="8" t="str">
        <f t="shared" ca="1" si="6"/>
        <v/>
      </c>
      <c r="U48" s="8" t="str">
        <f t="shared" ca="1" si="6"/>
        <v/>
      </c>
      <c r="V48" s="8" t="str">
        <f t="shared" ca="1" si="6"/>
        <v>!!</v>
      </c>
      <c r="W48" s="8" t="str">
        <f t="shared" ca="1" si="6"/>
        <v/>
      </c>
      <c r="X48" s="8" t="str">
        <f t="shared" ca="1" si="6"/>
        <v>!!</v>
      </c>
      <c r="Y48" s="8" t="str">
        <f t="shared" ca="1" si="6"/>
        <v/>
      </c>
      <c r="Z48" s="8" t="str">
        <f t="shared" ca="1" si="6"/>
        <v>!!</v>
      </c>
      <c r="AA48" s="8" t="str">
        <f t="shared" ca="1" si="6"/>
        <v/>
      </c>
      <c r="AB48" s="8" t="str">
        <f t="shared" ca="1" si="6"/>
        <v/>
      </c>
      <c r="AC48" s="8" t="str">
        <f t="shared" ca="1" si="6"/>
        <v/>
      </c>
      <c r="AD48" s="8" t="str">
        <f t="shared" ca="1" si="6"/>
        <v/>
      </c>
      <c r="AE48" s="8" t="str">
        <f t="shared" ca="1" si="6"/>
        <v/>
      </c>
      <c r="AF48" s="8" t="str">
        <f t="shared" ca="1" si="6"/>
        <v/>
      </c>
      <c r="AG48" s="8" t="str">
        <f t="shared" ca="1" si="6"/>
        <v/>
      </c>
    </row>
    <row r="49" spans="1:35"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5"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5" x14ac:dyDescent="0.35">
      <c r="A51" s="5" t="s">
        <v>81</v>
      </c>
      <c r="B51" s="5" t="s">
        <v>86</v>
      </c>
      <c r="C51" s="5" t="s">
        <v>31</v>
      </c>
      <c r="D51" s="7" t="str">
        <f>IF(COUNTIF(Données_nettoyées!$O$1:$O$1000,$B51)&gt;0,"OUI","NON")</f>
        <v>OUI</v>
      </c>
      <c r="E51" s="8" t="str" cm="1">
        <f t="array" aca="1" ref="E51" ca="1">IF($D51="NON","-",IFERROR(MEDIAN(IF(Données_nettoyées!$O$1:$O$1000=$B51,IF(INDIRECT($A$1&amp;E$1)&gt;0,IF(COUNTIFS(Données_nettoyées!$O$1:$O$1000,$B51,INDIRECT($A$1&amp;E$1),"&gt;0")&gt;2,INDIRECT($A$1&amp;E$1))))),"MC"))</f>
        <v>MC</v>
      </c>
      <c r="F51" s="8" t="str" cm="1">
        <f t="array" aca="1" ref="F51" ca="1">IF($D51="NON","-",IFERROR(MEDIAN(IF(Données_nettoyées!$O$1:$O$1000=$B51,IF(INDIRECT($A$1&amp;F$1)&gt;0,IF(COUNTIFS(Données_nettoyées!$O$1:$O$1000,$B51,INDIRECT($A$1&amp;F$1),"&gt;0")&gt;2,INDIRECT($A$1&amp;F$1))))),"MC"))</f>
        <v>MC</v>
      </c>
      <c r="G51" s="8" t="str" cm="1">
        <f t="array" aca="1" ref="G51" ca="1">IF($D51="NON","-",IFERROR(MEDIAN(IF(Données_nettoyées!$O$1:$O$1000=$B51,IF(INDIRECT($A$1&amp;G$1)&gt;0,IF(COUNTIFS(Données_nettoyées!$O$1:$O$1000,$B51,INDIRECT($A$1&amp;G$1),"&gt;0")&gt;2,INDIRECT($A$1&amp;G$1))))),"MC"))</f>
        <v>MC</v>
      </c>
      <c r="H51" s="8" cm="1">
        <f t="array" aca="1" ref="H51" ca="1">IF($D51="NON","-",IFERROR(MEDIAN(IF(Données_nettoyées!$O$1:$O$1000=$B51,IF(INDIRECT($A$1&amp;H$1)&gt;0,IF(COUNTIFS(Données_nettoyées!$O$1:$O$1000,$B51,INDIRECT($A$1&amp;H$1),"&gt;0")&gt;2,INDIRECT($A$1&amp;H$1))))),"MC"))</f>
        <v>300</v>
      </c>
      <c r="I51" s="8" cm="1">
        <f t="array" aca="1" ref="I51" ca="1">IF($D51="NON","-",IFERROR(MEDIAN(IF(Données_nettoyées!$O$1:$O$1000=$B51,IF(INDIRECT($A$1&amp;I$1)&gt;0,IF(COUNTIFS(Données_nettoyées!$O$1:$O$1000,$B51,INDIRECT($A$1&amp;I$1),"&gt;0")&gt;2,INDIRECT($A$1&amp;I$1))))),"MC"))</f>
        <v>250</v>
      </c>
      <c r="J51" s="8" cm="1">
        <f t="array" aca="1" ref="J51" ca="1">IF($D51="NON","-",IFERROR(MEDIAN(IF(Données_nettoyées!$O$1:$O$1000=$B51,IF(INDIRECT($A$1&amp;J$1)&gt;0,IF(COUNTIFS(Données_nettoyées!$O$1:$O$1000,$B51,INDIRECT($A$1&amp;J$1),"&gt;0")&gt;2,INDIRECT($A$1&amp;J$1))))),"MC"))</f>
        <v>6000</v>
      </c>
      <c r="K51" s="8" cm="1">
        <f t="array" aca="1" ref="K51" ca="1">IF($D51="NON","-",IFERROR(MEDIAN(IF(Données_nettoyées!$O$1:$O$1000=$B51,IF(INDIRECT($A$1&amp;K$1)&gt;0,IF(COUNTIFS(Données_nettoyées!$O$1:$O$1000,$B51,INDIRECT($A$1&amp;K$1),"&gt;0")&gt;2,INDIRECT($A$1&amp;K$1))))),"MC"))</f>
        <v>7500</v>
      </c>
      <c r="L51" s="8" t="str" cm="1">
        <f t="array" aca="1" ref="L51" ca="1">IF($D51="NON","-",IFERROR(MEDIAN(IF(Données_nettoyées!$O$1:$O$1000=$B51,IF(INDIRECT($A$1&amp;L$1)&gt;0,IF(COUNTIFS(Données_nettoyées!$O$1:$O$1000,$B51,INDIRECT($A$1&amp;L$1),"&gt;0")&gt;2,INDIRECT($A$1&amp;L$1))))),"MC"))</f>
        <v>MC</v>
      </c>
      <c r="M51" s="8" t="str" cm="1">
        <f t="array" aca="1" ref="M51" ca="1">IF($D51="NON","-",IFERROR(MEDIAN(IF(Données_nettoyées!$O$1:$O$1000=$B51,IF(INDIRECT($A$1&amp;M$1)&gt;0,IF(COUNTIFS(Données_nettoyées!$O$1:$O$1000,$B51,INDIRECT($A$1&amp;M$1),"&gt;0")&gt;2,INDIRECT($A$1&amp;M$1))))),"MC"))</f>
        <v>MC</v>
      </c>
      <c r="N51" s="8" t="str" cm="1">
        <f t="array" aca="1" ref="N51" ca="1">IF($D51="NON","-",IFERROR(MEDIAN(IF(Données_nettoyées!$O$1:$O$1000=$B51,IF(INDIRECT($A$1&amp;N$1)&gt;0,IF(COUNTIFS(Données_nettoyées!$O$1:$O$1000,$B51,INDIRECT($A$1&amp;N$1),"&gt;0")&gt;2,INDIRECT($A$1&amp;N$1))))),"MC"))</f>
        <v>MC</v>
      </c>
      <c r="O51" s="8" cm="1">
        <f t="array" aca="1" ref="O51" ca="1">IF($D51="NON","-",IFERROR(MEDIAN(IF(Données_nettoyées!$O$1:$O$1000=$B51,IF(INDIRECT($A$1&amp;O$1)&gt;0,IF(COUNTIFS(Données_nettoyées!$O$1:$O$1000,$B51,INDIRECT($A$1&amp;O$1),"&gt;0")&gt;2,INDIRECT($A$1&amp;O$1))))),"MC"))</f>
        <v>100</v>
      </c>
      <c r="P51" s="8" t="str" cm="1">
        <f t="array" aca="1" ref="P51" ca="1">IF($D51="NON","-",IFERROR(MEDIAN(IF(Données_nettoyées!$O$1:$O$1000=$B51,IF(INDIRECT($A$1&amp;P$1)&gt;0,IF(COUNTIFS(Données_nettoyées!$O$1:$O$1000,$B51,INDIRECT($A$1&amp;P$1),"&gt;0")&gt;2,INDIRECT($A$1&amp;P$1))))),"MC"))</f>
        <v>MC</v>
      </c>
      <c r="Q51" s="8" t="str" cm="1">
        <f t="array" aca="1" ref="Q51" ca="1">IF($D51="NON","-",IFERROR(MEDIAN(IF(Données_nettoyées!$O$1:$O$1000=$B51,IF(INDIRECT($A$1&amp;Q$1)&gt;0,IF(COUNTIFS(Données_nettoyées!$O$1:$O$1000,$B51,INDIRECT($A$1&amp;Q$1),"&gt;0")&gt;2,INDIRECT($A$1&amp;Q$1))))),"MC"))</f>
        <v>MC</v>
      </c>
      <c r="R51" s="8" t="str" cm="1">
        <f t="array" aca="1" ref="R51" ca="1">IF($D51="NON","-",IFERROR(MEDIAN(IF(Données_nettoyées!$O$1:$O$1000=$B51,IF(INDIRECT($A$1&amp;R$1)&gt;0,IF(COUNTIFS(Données_nettoyées!$O$1:$O$1000,$B51,INDIRECT($A$1&amp;R$1),"&gt;0")&gt;2,INDIRECT($A$1&amp;R$1))))),"MC"))</f>
        <v>MC</v>
      </c>
      <c r="S51" s="8" cm="1">
        <f t="array" aca="1" ref="S51" ca="1">IF($D51="NON","-",IFERROR(MEDIAN(IF(Données_nettoyées!$O$1:$O$1000=$B51,IF(INDIRECT($A$1&amp;S$1)&gt;0,IF(COUNTIFS(Données_nettoyées!$O$1:$O$1000,$B51,INDIRECT($A$1&amp;S$1),"&gt;0")&gt;2,INDIRECT($A$1&amp;S$1))))),"MC"))</f>
        <v>1200</v>
      </c>
      <c r="T51" s="8" cm="1">
        <f t="array" aca="1" ref="T51" ca="1">IF($D51="NON","-",IFERROR(MEDIAN(IF(Données_nettoyées!$O$1:$O$1000=$B51,IF(INDIRECT($A$1&amp;T$1)&gt;0,IF(COUNTIFS(Données_nettoyées!$O$1:$O$1000,$B51,INDIRECT($A$1&amp;T$1),"&gt;0")&gt;2,INDIRECT($A$1&amp;T$1))))),"MC"))</f>
        <v>600</v>
      </c>
      <c r="U51" s="8" t="str" cm="1">
        <f t="array" aca="1" ref="U51" ca="1">IF($D51="NON","-",IFERROR(MEDIAN(IF(Données_nettoyées!$O$1:$O$1000=$B51,IF(INDIRECT($A$1&amp;U$1)&gt;0,IF(COUNTIFS(Données_nettoyées!$O$1:$O$1000,$B51,INDIRECT($A$1&amp;U$1),"&gt;0")&gt;2,INDIRECT($A$1&amp;U$1))))),"MC"))</f>
        <v>MC</v>
      </c>
      <c r="V51" s="8" t="str" cm="1">
        <f t="array" aca="1" ref="V51" ca="1">IF($D51="NON","-",IFERROR(MEDIAN(IF(Données_nettoyées!$O$1:$O$1000=$B51,IF(INDIRECT($A$1&amp;V$1)&gt;0,IF(COUNTIFS(Données_nettoyées!$O$1:$O$1000,$B51,INDIRECT($A$1&amp;V$1),"&gt;0")&gt;2,INDIRECT($A$1&amp;V$1))))),"MC"))</f>
        <v>MC</v>
      </c>
      <c r="W51" s="8" t="str" cm="1">
        <f t="array" aca="1" ref="W51" ca="1">IF($D51="NON","-",IFERROR(MEDIAN(IF(Données_nettoyées!$O$1:$O$1000=$B51,IF(INDIRECT($A$1&amp;W$1)&gt;0,IF(COUNTIFS(Données_nettoyées!$O$1:$O$1000,$B51,INDIRECT($A$1&amp;W$1),"&gt;0")&gt;2,INDIRECT($A$1&amp;W$1))))),"MC"))</f>
        <v>MC</v>
      </c>
      <c r="X51" s="8" t="str" cm="1">
        <f t="array" aca="1" ref="X51" ca="1">IF($D51="NON","-",IFERROR(MEDIAN(IF(Données_nettoyées!$O$1:$O$1000=$B51,IF(INDIRECT($A$1&amp;X$1)&gt;0,IF(COUNTIFS(Données_nettoyées!$O$1:$O$1000,$B51,INDIRECT($A$1&amp;X$1),"&gt;0")&gt;2,INDIRECT($A$1&amp;X$1))))),"MC"))</f>
        <v>MC</v>
      </c>
      <c r="Y51" s="8" t="str" cm="1">
        <f t="array" aca="1" ref="Y51" ca="1">IF($D51="NON","-",IFERROR(MEDIAN(IF(Données_nettoyées!$O$1:$O$1000=$B51,IF(INDIRECT($A$1&amp;Y$1)&gt;0,IF(COUNTIFS(Données_nettoyées!$O$1:$O$1000,$B51,INDIRECT($A$1&amp;Y$1),"&gt;0")&gt;2,INDIRECT($A$1&amp;Y$1))))),"MC"))</f>
        <v>MC</v>
      </c>
      <c r="Z51" s="8" cm="1">
        <f t="array" aca="1" ref="Z51" ca="1">IF($D51="NON","-",IFERROR(MEDIAN(IF(Données_nettoyées!$O$1:$O$1000=$B51,IF(INDIRECT($A$1&amp;Z$1)&gt;0,IF(COUNTIFS(Données_nettoyées!$O$1:$O$1000,$B51,INDIRECT($A$1&amp;Z$1),"&gt;0")&gt;2,INDIRECT($A$1&amp;Z$1))))),"MC"))</f>
        <v>2000</v>
      </c>
      <c r="AA51" s="8" t="str" cm="1">
        <f t="array" aca="1" ref="AA51" ca="1">IF($D51="NON","-",IFERROR(MEDIAN(IF(Données_nettoyées!$O$1:$O$1000=$B51,IF(INDIRECT($A$1&amp;AA$1)&gt;0,IF(COUNTIFS(Données_nettoyées!$O$1:$O$1000,$B51,INDIRECT($A$1&amp;AA$1),"&gt;0")&gt;2,INDIRECT($A$1&amp;AA$1))))),"MC"))</f>
        <v>MC</v>
      </c>
      <c r="AB51" s="8" t="str" cm="1">
        <f t="array" aca="1" ref="AB51" ca="1">IF($D51="NON","-",IFERROR(MEDIAN(IF(Données_nettoyées!$O$1:$O$1000=$B51,IF(INDIRECT($A$1&amp;AB$1)&gt;0,IF(COUNTIFS(Données_nettoyées!$O$1:$O$1000,$B51,INDIRECT($A$1&amp;AB$1),"&gt;0")&gt;2,INDIRECT($A$1&amp;AB$1))))),"MC"))</f>
        <v>MC</v>
      </c>
      <c r="AC51" s="8" t="str" cm="1">
        <f t="array" aca="1" ref="AC51" ca="1">IF($D51="NON","-",IFERROR(MEDIAN(IF(Données_nettoyées!$O$1:$O$1000=$B51,IF(INDIRECT($A$1&amp;AC$1)&gt;0,IF(COUNTIFS(Données_nettoyées!$O$1:$O$1000,$B51,INDIRECT($A$1&amp;AC$1),"&gt;0")&gt;2,INDIRECT($A$1&amp;AC$1))))),"MC"))</f>
        <v>MC</v>
      </c>
      <c r="AD51" s="8" cm="1">
        <f t="array" aca="1" ref="AD51" ca="1">IF($D51="NON","-",IFERROR(MEDIAN(IF(Données_nettoyées!$O$1:$O$1000=$B51,IF(INDIRECT($A$1&amp;AD$1)&gt;0,IF(COUNTIFS(Données_nettoyées!$O$1:$O$1000,$B51,INDIRECT($A$1&amp;AD$1),"&gt;0")&gt;2,INDIRECT($A$1&amp;AD$1))))),"MC"))</f>
        <v>2000</v>
      </c>
      <c r="AE51" s="8" t="str" cm="1">
        <f t="array" aca="1" ref="AE51" ca="1">IF($D51="NON","-",IFERROR(MEDIAN(IF(Données_nettoyées!$O$1:$O$1000=$B51,IF(INDIRECT($A$1&amp;AE$1)&gt;0,IF(COUNTIFS(Données_nettoyées!$O$1:$O$1000,$B51,INDIRECT($A$1&amp;AE$1),"&gt;0")&gt;2,INDIRECT($A$1&amp;AE$1))))),"MC"))</f>
        <v>MC</v>
      </c>
      <c r="AF51" s="8" cm="1">
        <f t="array" aca="1" ref="AF51" ca="1">IF($D51="NON","-",IFERROR(MEDIAN(IF(Données_nettoyées!$O$1:$O$1000=$B51,IF(INDIRECT($A$1&amp;AF$1)&gt;0,IF(COUNTIFS(Données_nettoyées!$O$1:$O$1000,$B51,INDIRECT($A$1&amp;AF$1),"&gt;0")&gt;2,INDIRECT($A$1&amp;AF$1))))),"MC"))</f>
        <v>300</v>
      </c>
      <c r="AG51" s="8" t="str" cm="1">
        <f t="array" aca="1" ref="AG51" ca="1">IF($D51="NON","-",IFERROR(MEDIAN(IF(Données_nettoyées!$O$1:$O$1000=$B51,IF(INDIRECT($A$1&amp;AG$1)&gt;0,IF(COUNTIFS(Données_nettoyées!$O$1:$O$1000,$B51,INDIRECT($A$1&amp;AG$1),"&gt;0")&gt;2,INDIRECT($A$1&amp;AG$1))))),"MC"))</f>
        <v>MC</v>
      </c>
      <c r="AI51" s="6">
        <f ca="1">COUNTIF(E51:AG51,"MC")+COUNTIF(E51:AG51,"-")</f>
        <v>19</v>
      </c>
    </row>
    <row r="52" spans="1:35" x14ac:dyDescent="0.35">
      <c r="A52" s="5" t="s">
        <v>81</v>
      </c>
      <c r="B52" s="5" t="s">
        <v>86</v>
      </c>
      <c r="C52" s="5" t="s">
        <v>66</v>
      </c>
      <c r="E52" s="8" t="str" cm="1">
        <f t="array" aca="1" ref="E52" ca="1">IF(ISERROR(ABS(E51)),"",IFERROR(MIN(IF(Données_nettoyées!$O$1:$O$1000=$B52,IF(INDIRECT($A$1&amp;E$1)&gt;0,IF(COUNTIFS(Données_nettoyées!$O$1:$O$1000,$B52,INDIRECT($A$1&amp;E$1),"&gt;0")&gt;2,INDIRECT($A$1&amp;E$1))))),"MC"))</f>
        <v/>
      </c>
      <c r="F52" s="8" t="str" cm="1">
        <f t="array" aca="1" ref="F52" ca="1">IF(ISERROR(ABS(F51)),"",IFERROR(MIN(IF(Données_nettoyées!$O$1:$O$1000=$B52,IF(INDIRECT($A$1&amp;F$1)&gt;0,IF(COUNTIFS(Données_nettoyées!$O$1:$O$1000,$B52,INDIRECT($A$1&amp;F$1),"&gt;0")&gt;2,INDIRECT($A$1&amp;F$1))))),"MC"))</f>
        <v/>
      </c>
      <c r="G52" s="8" t="str" cm="1">
        <f t="array" aca="1" ref="G52" ca="1">IF(ISERROR(ABS(G51)),"",IFERROR(MIN(IF(Données_nettoyées!$O$1:$O$1000=$B52,IF(INDIRECT($A$1&amp;G$1)&gt;0,IF(COUNTIFS(Données_nettoyées!$O$1:$O$1000,$B52,INDIRECT($A$1&amp;G$1),"&gt;0")&gt;2,INDIRECT($A$1&amp;G$1))))),"MC"))</f>
        <v/>
      </c>
      <c r="H52" s="8" cm="1">
        <f t="array" aca="1" ref="H52" ca="1">IF(ISERROR(ABS(H51)),"",IFERROR(MIN(IF(Données_nettoyées!$O$1:$O$1000=$B52,IF(INDIRECT($A$1&amp;H$1)&gt;0,IF(COUNTIFS(Données_nettoyées!$O$1:$O$1000,$B52,INDIRECT($A$1&amp;H$1),"&gt;0")&gt;2,INDIRECT($A$1&amp;H$1))))),"MC"))</f>
        <v>300</v>
      </c>
      <c r="I52" s="8" cm="1">
        <f t="array" aca="1" ref="I52" ca="1">IF(ISERROR(ABS(I51)),"",IFERROR(MIN(IF(Données_nettoyées!$O$1:$O$1000=$B52,IF(INDIRECT($A$1&amp;I$1)&gt;0,IF(COUNTIFS(Données_nettoyées!$O$1:$O$1000,$B52,INDIRECT($A$1&amp;I$1),"&gt;0")&gt;2,INDIRECT($A$1&amp;I$1))))),"MC"))</f>
        <v>250</v>
      </c>
      <c r="J52" s="8" cm="1">
        <f t="array" aca="1" ref="J52" ca="1">IF(ISERROR(ABS(J51)),"",IFERROR(MIN(IF(Données_nettoyées!$O$1:$O$1000=$B52,IF(INDIRECT($A$1&amp;J$1)&gt;0,IF(COUNTIFS(Données_nettoyées!$O$1:$O$1000,$B52,INDIRECT($A$1&amp;J$1),"&gt;0")&gt;2,INDIRECT($A$1&amp;J$1))))),"MC"))</f>
        <v>6000</v>
      </c>
      <c r="K52" s="8" cm="1">
        <f t="array" aca="1" ref="K52" ca="1">IF(ISERROR(ABS(K51)),"",IFERROR(MIN(IF(Données_nettoyées!$O$1:$O$1000=$B52,IF(INDIRECT($A$1&amp;K$1)&gt;0,IF(COUNTIFS(Données_nettoyées!$O$1:$O$1000,$B52,INDIRECT($A$1&amp;K$1),"&gt;0")&gt;2,INDIRECT($A$1&amp;K$1))))),"MC"))</f>
        <v>6000</v>
      </c>
      <c r="L52" s="8" t="str" cm="1">
        <f t="array" aca="1" ref="L52" ca="1">IF(ISERROR(ABS(L51)),"",IFERROR(MIN(IF(Données_nettoyées!$O$1:$O$1000=$B52,IF(INDIRECT($A$1&amp;L$1)&gt;0,IF(COUNTIFS(Données_nettoyées!$O$1:$O$1000,$B52,INDIRECT($A$1&amp;L$1),"&gt;0")&gt;2,INDIRECT($A$1&amp;L$1))))),"MC"))</f>
        <v/>
      </c>
      <c r="M52" s="8" t="str" cm="1">
        <f t="array" aca="1" ref="M52" ca="1">IF(ISERROR(ABS(M51)),"",IFERROR(MIN(IF(Données_nettoyées!$O$1:$O$1000=$B52,IF(INDIRECT($A$1&amp;M$1)&gt;0,IF(COUNTIFS(Données_nettoyées!$O$1:$O$1000,$B52,INDIRECT($A$1&amp;M$1),"&gt;0")&gt;2,INDIRECT($A$1&amp;M$1))))),"MC"))</f>
        <v/>
      </c>
      <c r="N52" s="8" t="str" cm="1">
        <f t="array" aca="1" ref="N52" ca="1">IF(ISERROR(ABS(N51)),"",IFERROR(MIN(IF(Données_nettoyées!$O$1:$O$1000=$B52,IF(INDIRECT($A$1&amp;N$1)&gt;0,IF(COUNTIFS(Données_nettoyées!$O$1:$O$1000,$B52,INDIRECT($A$1&amp;N$1),"&gt;0")&gt;2,INDIRECT($A$1&amp;N$1))))),"MC"))</f>
        <v/>
      </c>
      <c r="O52" s="8" cm="1">
        <f t="array" aca="1" ref="O52" ca="1">IF(ISERROR(ABS(O51)),"",IFERROR(MIN(IF(Données_nettoyées!$O$1:$O$1000=$B52,IF(INDIRECT($A$1&amp;O$1)&gt;0,IF(COUNTIFS(Données_nettoyées!$O$1:$O$1000,$B52,INDIRECT($A$1&amp;O$1),"&gt;0")&gt;2,INDIRECT($A$1&amp;O$1))))),"MC"))</f>
        <v>100</v>
      </c>
      <c r="P52" s="8" t="str" cm="1">
        <f t="array" aca="1" ref="P52" ca="1">IF(ISERROR(ABS(P51)),"",IFERROR(MIN(IF(Données_nettoyées!$O$1:$O$1000=$B52,IF(INDIRECT($A$1&amp;P$1)&gt;0,IF(COUNTIFS(Données_nettoyées!$O$1:$O$1000,$B52,INDIRECT($A$1&amp;P$1),"&gt;0")&gt;2,INDIRECT($A$1&amp;P$1))))),"MC"))</f>
        <v/>
      </c>
      <c r="Q52" s="8" t="str" cm="1">
        <f t="array" aca="1" ref="Q52" ca="1">IF(ISERROR(ABS(Q51)),"",IFERROR(MIN(IF(Données_nettoyées!$O$1:$O$1000=$B52,IF(INDIRECT($A$1&amp;Q$1)&gt;0,IF(COUNTIFS(Données_nettoyées!$O$1:$O$1000,$B52,INDIRECT($A$1&amp;Q$1),"&gt;0")&gt;2,INDIRECT($A$1&amp;Q$1))))),"MC"))</f>
        <v/>
      </c>
      <c r="R52" s="8" t="str" cm="1">
        <f t="array" aca="1" ref="R52" ca="1">IF(ISERROR(ABS(R51)),"",IFERROR(MIN(IF(Données_nettoyées!$O$1:$O$1000=$B52,IF(INDIRECT($A$1&amp;R$1)&gt;0,IF(COUNTIFS(Données_nettoyées!$O$1:$O$1000,$B52,INDIRECT($A$1&amp;R$1),"&gt;0")&gt;2,INDIRECT($A$1&amp;R$1))))),"MC"))</f>
        <v/>
      </c>
      <c r="S52" s="8" cm="1">
        <f t="array" aca="1" ref="S52" ca="1">IF(ISERROR(ABS(S51)),"",IFERROR(MIN(IF(Données_nettoyées!$O$1:$O$1000=$B52,IF(INDIRECT($A$1&amp;S$1)&gt;0,IF(COUNTIFS(Données_nettoyées!$O$1:$O$1000,$B52,INDIRECT($A$1&amp;S$1),"&gt;0")&gt;2,INDIRECT($A$1&amp;S$1))))),"MC"))</f>
        <v>1200</v>
      </c>
      <c r="T52" s="8" cm="1">
        <f t="array" aca="1" ref="T52" ca="1">IF(ISERROR(ABS(T51)),"",IFERROR(MIN(IF(Données_nettoyées!$O$1:$O$1000=$B52,IF(INDIRECT($A$1&amp;T$1)&gt;0,IF(COUNTIFS(Données_nettoyées!$O$1:$O$1000,$B52,INDIRECT($A$1&amp;T$1),"&gt;0")&gt;2,INDIRECT($A$1&amp;T$1))))),"MC"))</f>
        <v>600</v>
      </c>
      <c r="U52" s="8" t="str" cm="1">
        <f t="array" aca="1" ref="U52" ca="1">IF(ISERROR(ABS(U51)),"",IFERROR(MIN(IF(Données_nettoyées!$O$1:$O$1000=$B52,IF(INDIRECT($A$1&amp;U$1)&gt;0,IF(COUNTIFS(Données_nettoyées!$O$1:$O$1000,$B52,INDIRECT($A$1&amp;U$1),"&gt;0")&gt;2,INDIRECT($A$1&amp;U$1))))),"MC"))</f>
        <v/>
      </c>
      <c r="V52" s="8" t="str" cm="1">
        <f t="array" aca="1" ref="V52" ca="1">IF(ISERROR(ABS(V51)),"",IFERROR(MIN(IF(Données_nettoyées!$O$1:$O$1000=$B52,IF(INDIRECT($A$1&amp;V$1)&gt;0,IF(COUNTIFS(Données_nettoyées!$O$1:$O$1000,$B52,INDIRECT($A$1&amp;V$1),"&gt;0")&gt;2,INDIRECT($A$1&amp;V$1))))),"MC"))</f>
        <v/>
      </c>
      <c r="W52" s="8" t="str" cm="1">
        <f t="array" aca="1" ref="W52" ca="1">IF(ISERROR(ABS(W51)),"",IFERROR(MIN(IF(Données_nettoyées!$O$1:$O$1000=$B52,IF(INDIRECT($A$1&amp;W$1)&gt;0,IF(COUNTIFS(Données_nettoyées!$O$1:$O$1000,$B52,INDIRECT($A$1&amp;W$1),"&gt;0")&gt;2,INDIRECT($A$1&amp;W$1))))),"MC"))</f>
        <v/>
      </c>
      <c r="X52" s="8" t="str" cm="1">
        <f t="array" aca="1" ref="X52" ca="1">IF(ISERROR(ABS(X51)),"",IFERROR(MIN(IF(Données_nettoyées!$O$1:$O$1000=$B52,IF(INDIRECT($A$1&amp;X$1)&gt;0,IF(COUNTIFS(Données_nettoyées!$O$1:$O$1000,$B52,INDIRECT($A$1&amp;X$1),"&gt;0")&gt;2,INDIRECT($A$1&amp;X$1))))),"MC"))</f>
        <v/>
      </c>
      <c r="Y52" s="8" t="str" cm="1">
        <f t="array" aca="1" ref="Y52" ca="1">IF(ISERROR(ABS(Y51)),"",IFERROR(MIN(IF(Données_nettoyées!$O$1:$O$1000=$B52,IF(INDIRECT($A$1&amp;Y$1)&gt;0,IF(COUNTIFS(Données_nettoyées!$O$1:$O$1000,$B52,INDIRECT($A$1&amp;Y$1),"&gt;0")&gt;2,INDIRECT($A$1&amp;Y$1))))),"MC"))</f>
        <v/>
      </c>
      <c r="Z52" s="8" cm="1">
        <f t="array" aca="1" ref="Z52" ca="1">IF(ISERROR(ABS(Z51)),"",IFERROR(MIN(IF(Données_nettoyées!$O$1:$O$1000=$B52,IF(INDIRECT($A$1&amp;Z$1)&gt;0,IF(COUNTIFS(Données_nettoyées!$O$1:$O$1000,$B52,INDIRECT($A$1&amp;Z$1),"&gt;0")&gt;2,INDIRECT($A$1&amp;Z$1))))),"MC"))</f>
        <v>2000</v>
      </c>
      <c r="AA52" s="8" t="str" cm="1">
        <f t="array" aca="1" ref="AA52" ca="1">IF(ISERROR(ABS(AA51)),"",IFERROR(MIN(IF(Données_nettoyées!$O$1:$O$1000=$B52,IF(INDIRECT($A$1&amp;AA$1)&gt;0,IF(COUNTIFS(Données_nettoyées!$O$1:$O$1000,$B52,INDIRECT($A$1&amp;AA$1),"&gt;0")&gt;2,INDIRECT($A$1&amp;AA$1))))),"MC"))</f>
        <v/>
      </c>
      <c r="AB52" s="8" t="str" cm="1">
        <f t="array" aca="1" ref="AB52" ca="1">IF(ISERROR(ABS(AB51)),"",IFERROR(MIN(IF(Données_nettoyées!$O$1:$O$1000=$B52,IF(INDIRECT($A$1&amp;AB$1)&gt;0,IF(COUNTIFS(Données_nettoyées!$O$1:$O$1000,$B52,INDIRECT($A$1&amp;AB$1),"&gt;0")&gt;2,INDIRECT($A$1&amp;AB$1))))),"MC"))</f>
        <v/>
      </c>
      <c r="AC52" s="8" t="str" cm="1">
        <f t="array" aca="1" ref="AC52" ca="1">IF(ISERROR(ABS(AC51)),"",IFERROR(MIN(IF(Données_nettoyées!$O$1:$O$1000=$B52,IF(INDIRECT($A$1&amp;AC$1)&gt;0,IF(COUNTIFS(Données_nettoyées!$O$1:$O$1000,$B52,INDIRECT($A$1&amp;AC$1),"&gt;0")&gt;2,INDIRECT($A$1&amp;AC$1))))),"MC"))</f>
        <v/>
      </c>
      <c r="AD52" s="8" cm="1">
        <f t="array" aca="1" ref="AD52" ca="1">IF(ISERROR(ABS(AD51)),"",IFERROR(MIN(IF(Données_nettoyées!$O$1:$O$1000=$B52,IF(INDIRECT($A$1&amp;AD$1)&gt;0,IF(COUNTIFS(Données_nettoyées!$O$1:$O$1000,$B52,INDIRECT($A$1&amp;AD$1),"&gt;0")&gt;2,INDIRECT($A$1&amp;AD$1))))),"MC"))</f>
        <v>2000</v>
      </c>
      <c r="AE52" s="8" t="str" cm="1">
        <f t="array" aca="1" ref="AE52" ca="1">IF(ISERROR(ABS(AE51)),"",IFERROR(MIN(IF(Données_nettoyées!$O$1:$O$1000=$B52,IF(INDIRECT($A$1&amp;AE$1)&gt;0,IF(COUNTIFS(Données_nettoyées!$O$1:$O$1000,$B52,INDIRECT($A$1&amp;AE$1),"&gt;0")&gt;2,INDIRECT($A$1&amp;AE$1))))),"MC"))</f>
        <v/>
      </c>
      <c r="AF52" s="8" cm="1">
        <f t="array" aca="1" ref="AF52" ca="1">IF(ISERROR(ABS(AF51)),"",IFERROR(MIN(IF(Données_nettoyées!$O$1:$O$1000=$B52,IF(INDIRECT($A$1&amp;AF$1)&gt;0,IF(COUNTIFS(Données_nettoyées!$O$1:$O$1000,$B52,INDIRECT($A$1&amp;AF$1),"&gt;0")&gt;2,INDIRECT($A$1&amp;AF$1))))),"MC"))</f>
        <v>300</v>
      </c>
      <c r="AG52" s="8" t="str" cm="1">
        <f t="array" aca="1" ref="AG52" ca="1">IF(ISERROR(ABS(AG51)),"",IFERROR(MIN(IF(Données_nettoyées!$O$1:$O$1000=$B52,IF(INDIRECT($A$1&amp;AG$1)&gt;0,IF(COUNTIFS(Données_nettoyées!$O$1:$O$1000,$B52,INDIRECT($A$1&amp;AG$1),"&gt;0")&gt;2,INDIRECT($A$1&amp;AG$1))))),"MC"))</f>
        <v/>
      </c>
    </row>
    <row r="53" spans="1:35" x14ac:dyDescent="0.35">
      <c r="A53" s="5" t="s">
        <v>81</v>
      </c>
      <c r="B53" s="5" t="s">
        <v>86</v>
      </c>
      <c r="C53" s="5" t="s">
        <v>68</v>
      </c>
      <c r="E53" s="8" t="str" cm="1">
        <f t="array" aca="1" ref="E53" ca="1">IF(ISERROR(ABS(E51)),"",IFERROR(MAX(IF(Données_nettoyées!$O$1:$O$1000=$B53,IF(INDIRECT($A$1&amp;E$1)&gt;0,IF(COUNTIFS(Données_nettoyées!$O$1:$O$1000,$B53,INDIRECT($A$1&amp;E$1),"&gt;0")&gt;2,INDIRECT($A$1&amp;E$1))))),"MC"))</f>
        <v/>
      </c>
      <c r="F53" s="8" t="str" cm="1">
        <f t="array" aca="1" ref="F53" ca="1">IF(ISERROR(ABS(F51)),"",IFERROR(MAX(IF(Données_nettoyées!$O$1:$O$1000=$B53,IF(INDIRECT($A$1&amp;F$1)&gt;0,IF(COUNTIFS(Données_nettoyées!$O$1:$O$1000,$B53,INDIRECT($A$1&amp;F$1),"&gt;0")&gt;2,INDIRECT($A$1&amp;F$1))))),"MC"))</f>
        <v/>
      </c>
      <c r="G53" s="8" t="str" cm="1">
        <f t="array" aca="1" ref="G53" ca="1">IF(ISERROR(ABS(G51)),"",IFERROR(MAX(IF(Données_nettoyées!$O$1:$O$1000=$B53,IF(INDIRECT($A$1&amp;G$1)&gt;0,IF(COUNTIFS(Données_nettoyées!$O$1:$O$1000,$B53,INDIRECT($A$1&amp;G$1),"&gt;0")&gt;2,INDIRECT($A$1&amp;G$1))))),"MC"))</f>
        <v/>
      </c>
      <c r="H53" s="8" cm="1">
        <f t="array" aca="1" ref="H53" ca="1">IF(ISERROR(ABS(H51)),"",IFERROR(MAX(IF(Données_nettoyées!$O$1:$O$1000=$B53,IF(INDIRECT($A$1&amp;H$1)&gt;0,IF(COUNTIFS(Données_nettoyées!$O$1:$O$1000,$B53,INDIRECT($A$1&amp;H$1),"&gt;0")&gt;2,INDIRECT($A$1&amp;H$1))))),"MC"))</f>
        <v>300</v>
      </c>
      <c r="I53" s="8" cm="1">
        <f t="array" aca="1" ref="I53" ca="1">IF(ISERROR(ABS(I51)),"",IFERROR(MAX(IF(Données_nettoyées!$O$1:$O$1000=$B53,IF(INDIRECT($A$1&amp;I$1)&gt;0,IF(COUNTIFS(Données_nettoyées!$O$1:$O$1000,$B53,INDIRECT($A$1&amp;I$1),"&gt;0")&gt;2,INDIRECT($A$1&amp;I$1))))),"MC"))</f>
        <v>250</v>
      </c>
      <c r="J53" s="8" cm="1">
        <f t="array" aca="1" ref="J53" ca="1">IF(ISERROR(ABS(J51)),"",IFERROR(MAX(IF(Données_nettoyées!$O$1:$O$1000=$B53,IF(INDIRECT($A$1&amp;J$1)&gt;0,IF(COUNTIFS(Données_nettoyées!$O$1:$O$1000,$B53,INDIRECT($A$1&amp;J$1),"&gt;0")&gt;2,INDIRECT($A$1&amp;J$1))))),"MC"))</f>
        <v>6000</v>
      </c>
      <c r="K53" s="8" cm="1">
        <f t="array" aca="1" ref="K53" ca="1">IF(ISERROR(ABS(K51)),"",IFERROR(MAX(IF(Données_nettoyées!$O$1:$O$1000=$B53,IF(INDIRECT($A$1&amp;K$1)&gt;0,IF(COUNTIFS(Données_nettoyées!$O$1:$O$1000,$B53,INDIRECT($A$1&amp;K$1),"&gt;0")&gt;2,INDIRECT($A$1&amp;K$1))))),"MC"))</f>
        <v>8000</v>
      </c>
      <c r="L53" s="8" t="str" cm="1">
        <f t="array" aca="1" ref="L53" ca="1">IF(ISERROR(ABS(L51)),"",IFERROR(MAX(IF(Données_nettoyées!$O$1:$O$1000=$B53,IF(INDIRECT($A$1&amp;L$1)&gt;0,IF(COUNTIFS(Données_nettoyées!$O$1:$O$1000,$B53,INDIRECT($A$1&amp;L$1),"&gt;0")&gt;2,INDIRECT($A$1&amp;L$1))))),"MC"))</f>
        <v/>
      </c>
      <c r="M53" s="8" t="str" cm="1">
        <f t="array" aca="1" ref="M53" ca="1">IF(ISERROR(ABS(M51)),"",IFERROR(MAX(IF(Données_nettoyées!$O$1:$O$1000=$B53,IF(INDIRECT($A$1&amp;M$1)&gt;0,IF(COUNTIFS(Données_nettoyées!$O$1:$O$1000,$B53,INDIRECT($A$1&amp;M$1),"&gt;0")&gt;2,INDIRECT($A$1&amp;M$1))))),"MC"))</f>
        <v/>
      </c>
      <c r="N53" s="8" t="str" cm="1">
        <f t="array" aca="1" ref="N53" ca="1">IF(ISERROR(ABS(N51)),"",IFERROR(MAX(IF(Données_nettoyées!$O$1:$O$1000=$B53,IF(INDIRECT($A$1&amp;N$1)&gt;0,IF(COUNTIFS(Données_nettoyées!$O$1:$O$1000,$B53,INDIRECT($A$1&amp;N$1),"&gt;0")&gt;2,INDIRECT($A$1&amp;N$1))))),"MC"))</f>
        <v/>
      </c>
      <c r="O53" s="8" cm="1">
        <f t="array" aca="1" ref="O53" ca="1">IF(ISERROR(ABS(O51)),"",IFERROR(MAX(IF(Données_nettoyées!$O$1:$O$1000=$B53,IF(INDIRECT($A$1&amp;O$1)&gt;0,IF(COUNTIFS(Données_nettoyées!$O$1:$O$1000,$B53,INDIRECT($A$1&amp;O$1),"&gt;0")&gt;2,INDIRECT($A$1&amp;O$1))))),"MC"))</f>
        <v>100</v>
      </c>
      <c r="P53" s="8" t="str" cm="1">
        <f t="array" aca="1" ref="P53" ca="1">IF(ISERROR(ABS(P51)),"",IFERROR(MAX(IF(Données_nettoyées!$O$1:$O$1000=$B53,IF(INDIRECT($A$1&amp;P$1)&gt;0,IF(COUNTIFS(Données_nettoyées!$O$1:$O$1000,$B53,INDIRECT($A$1&amp;P$1),"&gt;0")&gt;2,INDIRECT($A$1&amp;P$1))))),"MC"))</f>
        <v/>
      </c>
      <c r="Q53" s="8" t="str" cm="1">
        <f t="array" aca="1" ref="Q53" ca="1">IF(ISERROR(ABS(Q51)),"",IFERROR(MAX(IF(Données_nettoyées!$O$1:$O$1000=$B53,IF(INDIRECT($A$1&amp;Q$1)&gt;0,IF(COUNTIFS(Données_nettoyées!$O$1:$O$1000,$B53,INDIRECT($A$1&amp;Q$1),"&gt;0")&gt;2,INDIRECT($A$1&amp;Q$1))))),"MC"))</f>
        <v/>
      </c>
      <c r="R53" s="8" t="str" cm="1">
        <f t="array" aca="1" ref="R53" ca="1">IF(ISERROR(ABS(R51)),"",IFERROR(MAX(IF(Données_nettoyées!$O$1:$O$1000=$B53,IF(INDIRECT($A$1&amp;R$1)&gt;0,IF(COUNTIFS(Données_nettoyées!$O$1:$O$1000,$B53,INDIRECT($A$1&amp;R$1),"&gt;0")&gt;2,INDIRECT($A$1&amp;R$1))))),"MC"))</f>
        <v/>
      </c>
      <c r="S53" s="8" cm="1">
        <f t="array" aca="1" ref="S53" ca="1">IF(ISERROR(ABS(S51)),"",IFERROR(MAX(IF(Données_nettoyées!$O$1:$O$1000=$B53,IF(INDIRECT($A$1&amp;S$1)&gt;0,IF(COUNTIFS(Données_nettoyées!$O$1:$O$1000,$B53,INDIRECT($A$1&amp;S$1),"&gt;0")&gt;2,INDIRECT($A$1&amp;S$1))))),"MC"))</f>
        <v>1250</v>
      </c>
      <c r="T53" s="8" cm="1">
        <f t="array" aca="1" ref="T53" ca="1">IF(ISERROR(ABS(T51)),"",IFERROR(MAX(IF(Données_nettoyées!$O$1:$O$1000=$B53,IF(INDIRECT($A$1&amp;T$1)&gt;0,IF(COUNTIFS(Données_nettoyées!$O$1:$O$1000,$B53,INDIRECT($A$1&amp;T$1),"&gt;0")&gt;2,INDIRECT($A$1&amp;T$1))))),"MC"))</f>
        <v>700</v>
      </c>
      <c r="U53" s="8" t="str" cm="1">
        <f t="array" aca="1" ref="U53" ca="1">IF(ISERROR(ABS(U51)),"",IFERROR(MAX(IF(Données_nettoyées!$O$1:$O$1000=$B53,IF(INDIRECT($A$1&amp;U$1)&gt;0,IF(COUNTIFS(Données_nettoyées!$O$1:$O$1000,$B53,INDIRECT($A$1&amp;U$1),"&gt;0")&gt;2,INDIRECT($A$1&amp;U$1))))),"MC"))</f>
        <v/>
      </c>
      <c r="V53" s="8" t="str" cm="1">
        <f t="array" aca="1" ref="V53" ca="1">IF(ISERROR(ABS(V51)),"",IFERROR(MAX(IF(Données_nettoyées!$O$1:$O$1000=$B53,IF(INDIRECT($A$1&amp;V$1)&gt;0,IF(COUNTIFS(Données_nettoyées!$O$1:$O$1000,$B53,INDIRECT($A$1&amp;V$1),"&gt;0")&gt;2,INDIRECT($A$1&amp;V$1))))),"MC"))</f>
        <v/>
      </c>
      <c r="W53" s="8" t="str" cm="1">
        <f t="array" aca="1" ref="W53" ca="1">IF(ISERROR(ABS(W51)),"",IFERROR(MAX(IF(Données_nettoyées!$O$1:$O$1000=$B53,IF(INDIRECT($A$1&amp;W$1)&gt;0,IF(COUNTIFS(Données_nettoyées!$O$1:$O$1000,$B53,INDIRECT($A$1&amp;W$1),"&gt;0")&gt;2,INDIRECT($A$1&amp;W$1))))),"MC"))</f>
        <v/>
      </c>
      <c r="X53" s="8" t="str" cm="1">
        <f t="array" aca="1" ref="X53" ca="1">IF(ISERROR(ABS(X51)),"",IFERROR(MAX(IF(Données_nettoyées!$O$1:$O$1000=$B53,IF(INDIRECT($A$1&amp;X$1)&gt;0,IF(COUNTIFS(Données_nettoyées!$O$1:$O$1000,$B53,INDIRECT($A$1&amp;X$1),"&gt;0")&gt;2,INDIRECT($A$1&amp;X$1))))),"MC"))</f>
        <v/>
      </c>
      <c r="Y53" s="8" t="str" cm="1">
        <f t="array" aca="1" ref="Y53" ca="1">IF(ISERROR(ABS(Y51)),"",IFERROR(MAX(IF(Données_nettoyées!$O$1:$O$1000=$B53,IF(INDIRECT($A$1&amp;Y$1)&gt;0,IF(COUNTIFS(Données_nettoyées!$O$1:$O$1000,$B53,INDIRECT($A$1&amp;Y$1),"&gt;0")&gt;2,INDIRECT($A$1&amp;Y$1))))),"MC"))</f>
        <v/>
      </c>
      <c r="Z53" s="8" cm="1">
        <f t="array" aca="1" ref="Z53" ca="1">IF(ISERROR(ABS(Z51)),"",IFERROR(MAX(IF(Données_nettoyées!$O$1:$O$1000=$B53,IF(INDIRECT($A$1&amp;Z$1)&gt;0,IF(COUNTIFS(Données_nettoyées!$O$1:$O$1000,$B53,INDIRECT($A$1&amp;Z$1),"&gt;0")&gt;2,INDIRECT($A$1&amp;Z$1))))),"MC"))</f>
        <v>2000</v>
      </c>
      <c r="AA53" s="8" t="str" cm="1">
        <f t="array" aca="1" ref="AA53" ca="1">IF(ISERROR(ABS(AA51)),"",IFERROR(MAX(IF(Données_nettoyées!$O$1:$O$1000=$B53,IF(INDIRECT($A$1&amp;AA$1)&gt;0,IF(COUNTIFS(Données_nettoyées!$O$1:$O$1000,$B53,INDIRECT($A$1&amp;AA$1),"&gt;0")&gt;2,INDIRECT($A$1&amp;AA$1))))),"MC"))</f>
        <v/>
      </c>
      <c r="AB53" s="8" t="str" cm="1">
        <f t="array" aca="1" ref="AB53" ca="1">IF(ISERROR(ABS(AB51)),"",IFERROR(MAX(IF(Données_nettoyées!$O$1:$O$1000=$B53,IF(INDIRECT($A$1&amp;AB$1)&gt;0,IF(COUNTIFS(Données_nettoyées!$O$1:$O$1000,$B53,INDIRECT($A$1&amp;AB$1),"&gt;0")&gt;2,INDIRECT($A$1&amp;AB$1))))),"MC"))</f>
        <v/>
      </c>
      <c r="AC53" s="8" t="str" cm="1">
        <f t="array" aca="1" ref="AC53" ca="1">IF(ISERROR(ABS(AC51)),"",IFERROR(MAX(IF(Données_nettoyées!$O$1:$O$1000=$B53,IF(INDIRECT($A$1&amp;AC$1)&gt;0,IF(COUNTIFS(Données_nettoyées!$O$1:$O$1000,$B53,INDIRECT($A$1&amp;AC$1),"&gt;0")&gt;2,INDIRECT($A$1&amp;AC$1))))),"MC"))</f>
        <v/>
      </c>
      <c r="AD53" s="8" cm="1">
        <f t="array" aca="1" ref="AD53" ca="1">IF(ISERROR(ABS(AD51)),"",IFERROR(MAX(IF(Données_nettoyées!$O$1:$O$1000=$B53,IF(INDIRECT($A$1&amp;AD$1)&gt;0,IF(COUNTIFS(Données_nettoyées!$O$1:$O$1000,$B53,INDIRECT($A$1&amp;AD$1),"&gt;0")&gt;2,INDIRECT($A$1&amp;AD$1))))),"MC"))</f>
        <v>2000</v>
      </c>
      <c r="AE53" s="8" t="str" cm="1">
        <f t="array" aca="1" ref="AE53" ca="1">IF(ISERROR(ABS(AE51)),"",IFERROR(MAX(IF(Données_nettoyées!$O$1:$O$1000=$B53,IF(INDIRECT($A$1&amp;AE$1)&gt;0,IF(COUNTIFS(Données_nettoyées!$O$1:$O$1000,$B53,INDIRECT($A$1&amp;AE$1),"&gt;0")&gt;2,INDIRECT($A$1&amp;AE$1))))),"MC"))</f>
        <v/>
      </c>
      <c r="AF53" s="8" cm="1">
        <f t="array" aca="1" ref="AF53" ca="1">IF(ISERROR(ABS(AF51)),"",IFERROR(MAX(IF(Données_nettoyées!$O$1:$O$1000=$B53,IF(INDIRECT($A$1&amp;AF$1)&gt;0,IF(COUNTIFS(Données_nettoyées!$O$1:$O$1000,$B53,INDIRECT($A$1&amp;AF$1),"&gt;0")&gt;2,INDIRECT($A$1&amp;AF$1))))),"MC"))</f>
        <v>300</v>
      </c>
      <c r="AG53" s="8" t="str" cm="1">
        <f t="array" aca="1" ref="AG53" ca="1">IF(ISERROR(ABS(AG51)),"",IFERROR(MAX(IF(Données_nettoyées!$O$1:$O$1000=$B53,IF(INDIRECT($A$1&amp;AG$1)&gt;0,IF(COUNTIFS(Données_nettoyées!$O$1:$O$1000,$B53,INDIRECT($A$1&amp;AG$1),"&gt;0")&gt;2,INDIRECT($A$1&amp;AG$1))))),"MC"))</f>
        <v/>
      </c>
    </row>
    <row r="54" spans="1:35" x14ac:dyDescent="0.35">
      <c r="C54" s="39" t="s">
        <v>145</v>
      </c>
      <c r="E54" s="8" t="str">
        <f t="shared" ref="E54:AG54" ca="1" si="7">IFERROR(IF((E53-E52)/E52&gt;=40%,"!!",""),"")</f>
        <v/>
      </c>
      <c r="F54" s="8" t="str">
        <f t="shared" ca="1" si="7"/>
        <v/>
      </c>
      <c r="G54" s="8" t="str">
        <f t="shared" ca="1" si="7"/>
        <v/>
      </c>
      <c r="H54" s="8" t="str">
        <f t="shared" ca="1" si="7"/>
        <v/>
      </c>
      <c r="I54" s="8" t="str">
        <f t="shared" ca="1" si="7"/>
        <v/>
      </c>
      <c r="J54" s="8" t="str">
        <f t="shared" ca="1" si="7"/>
        <v/>
      </c>
      <c r="K54" s="8" t="str">
        <f t="shared" ca="1" si="7"/>
        <v/>
      </c>
      <c r="L54" s="8" t="str">
        <f t="shared" ca="1" si="7"/>
        <v/>
      </c>
      <c r="M54" s="8" t="str">
        <f t="shared" ca="1" si="7"/>
        <v/>
      </c>
      <c r="N54" s="8" t="str">
        <f t="shared" ca="1" si="7"/>
        <v/>
      </c>
      <c r="O54" s="8" t="str">
        <f t="shared" ca="1" si="7"/>
        <v/>
      </c>
      <c r="P54" s="8" t="str">
        <f t="shared" ca="1" si="7"/>
        <v/>
      </c>
      <c r="Q54" s="8" t="str">
        <f t="shared" ca="1" si="7"/>
        <v/>
      </c>
      <c r="R54" s="8" t="str">
        <f t="shared" ca="1" si="7"/>
        <v/>
      </c>
      <c r="S54" s="8" t="str">
        <f t="shared" ca="1" si="7"/>
        <v/>
      </c>
      <c r="T54" s="8" t="str">
        <f t="shared" ca="1" si="7"/>
        <v/>
      </c>
      <c r="U54" s="8" t="str">
        <f t="shared" ca="1" si="7"/>
        <v/>
      </c>
      <c r="V54" s="8" t="str">
        <f t="shared" ca="1" si="7"/>
        <v/>
      </c>
      <c r="W54" s="8" t="str">
        <f t="shared" ca="1" si="7"/>
        <v/>
      </c>
      <c r="X54" s="8" t="str">
        <f t="shared" ca="1" si="7"/>
        <v/>
      </c>
      <c r="Y54" s="8" t="str">
        <f t="shared" ca="1" si="7"/>
        <v/>
      </c>
      <c r="Z54" s="8" t="str">
        <f t="shared" ca="1" si="7"/>
        <v/>
      </c>
      <c r="AA54" s="8" t="str">
        <f t="shared" ca="1" si="7"/>
        <v/>
      </c>
      <c r="AB54" s="8" t="str">
        <f t="shared" ca="1" si="7"/>
        <v/>
      </c>
      <c r="AC54" s="8" t="str">
        <f t="shared" ca="1" si="7"/>
        <v/>
      </c>
      <c r="AD54" s="8" t="str">
        <f t="shared" ca="1" si="7"/>
        <v/>
      </c>
      <c r="AE54" s="8" t="str">
        <f t="shared" ca="1" si="7"/>
        <v/>
      </c>
      <c r="AF54" s="8" t="str">
        <f t="shared" ca="1" si="7"/>
        <v/>
      </c>
      <c r="AG54" s="8" t="str">
        <f t="shared" ca="1" si="7"/>
        <v/>
      </c>
    </row>
    <row r="55" spans="1:35"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5"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5" x14ac:dyDescent="0.35">
      <c r="A57" s="5" t="s">
        <v>81</v>
      </c>
      <c r="B57" s="5" t="s">
        <v>88</v>
      </c>
      <c r="C57" s="5" t="s">
        <v>31</v>
      </c>
      <c r="D57" s="7" t="str">
        <f>IF(COUNTIF(Données_nettoyées!$O$1:$O$1000,$B57)&gt;0,"OUI","NON")</f>
        <v>OUI</v>
      </c>
      <c r="E57" s="8" cm="1">
        <f t="array" aca="1" ref="E57" ca="1">IF($D57="NON","-",IFERROR(MEDIAN(IF(Données_nettoyées!$O$1:$O$1000=$B57,IF(INDIRECT($A$1&amp;E$1)&gt;0,IF(COUNTIFS(Données_nettoyées!$O$1:$O$1000,$B57,INDIRECT($A$1&amp;E$1),"&gt;0")&gt;2,INDIRECT($A$1&amp;E$1))))),"MC"))</f>
        <v>1100</v>
      </c>
      <c r="F57" s="8" cm="1">
        <f t="array" aca="1" ref="F57" ca="1">IF($D57="NON","-",IFERROR(MEDIAN(IF(Données_nettoyées!$O$1:$O$1000=$B57,IF(INDIRECT($A$1&amp;F$1)&gt;0,IF(COUNTIFS(Données_nettoyées!$O$1:$O$1000,$B57,INDIRECT($A$1&amp;F$1),"&gt;0")&gt;2,INDIRECT($A$1&amp;F$1))))),"MC"))</f>
        <v>2250</v>
      </c>
      <c r="G57" s="8" cm="1">
        <f t="array" aca="1" ref="G57" ca="1">IF($D57="NON","-",IFERROR(MEDIAN(IF(Données_nettoyées!$O$1:$O$1000=$B57,IF(INDIRECT($A$1&amp;G$1)&gt;0,IF(COUNTIFS(Données_nettoyées!$O$1:$O$1000,$B57,INDIRECT($A$1&amp;G$1),"&gt;0")&gt;2,INDIRECT($A$1&amp;G$1))))),"MC"))</f>
        <v>3000</v>
      </c>
      <c r="H57" s="8" cm="1">
        <f t="array" aca="1" ref="H57" ca="1">IF($D57="NON","-",IFERROR(MEDIAN(IF(Données_nettoyées!$O$1:$O$1000=$B57,IF(INDIRECT($A$1&amp;H$1)&gt;0,IF(COUNTIFS(Données_nettoyées!$O$1:$O$1000,$B57,INDIRECT($A$1&amp;H$1),"&gt;0")&gt;2,INDIRECT($A$1&amp;H$1))))),"MC"))</f>
        <v>500</v>
      </c>
      <c r="I57" s="8" cm="1">
        <f t="array" aca="1" ref="I57" ca="1">IF($D57="NON","-",IFERROR(MEDIAN(IF(Données_nettoyées!$O$1:$O$1000=$B57,IF(INDIRECT($A$1&amp;I$1)&gt;0,IF(COUNTIFS(Données_nettoyées!$O$1:$O$1000,$B57,INDIRECT($A$1&amp;I$1),"&gt;0")&gt;2,INDIRECT($A$1&amp;I$1))))),"MC"))</f>
        <v>350</v>
      </c>
      <c r="J57" s="8" cm="1">
        <f t="array" aca="1" ref="J57" ca="1">IF($D57="NON","-",IFERROR(MEDIAN(IF(Données_nettoyées!$O$1:$O$1000=$B57,IF(INDIRECT($A$1&amp;J$1)&gt;0,IF(COUNTIFS(Données_nettoyées!$O$1:$O$1000,$B57,INDIRECT($A$1&amp;J$1),"&gt;0")&gt;2,INDIRECT($A$1&amp;J$1))))),"MC"))</f>
        <v>5000</v>
      </c>
      <c r="K57" s="8" cm="1">
        <f t="array" aca="1" ref="K57" ca="1">IF($D57="NON","-",IFERROR(MEDIAN(IF(Données_nettoyées!$O$1:$O$1000=$B57,IF(INDIRECT($A$1&amp;K$1)&gt;0,IF(COUNTIFS(Données_nettoyées!$O$1:$O$1000,$B57,INDIRECT($A$1&amp;K$1),"&gt;0")&gt;2,INDIRECT($A$1&amp;K$1))))),"MC"))</f>
        <v>27500</v>
      </c>
      <c r="L57" s="8" cm="1">
        <f t="array" aca="1" ref="L57" ca="1">IF($D57="NON","-",IFERROR(MEDIAN(IF(Données_nettoyées!$O$1:$O$1000=$B57,IF(INDIRECT($A$1&amp;L$1)&gt;0,IF(COUNTIFS(Données_nettoyées!$O$1:$O$1000,$B57,INDIRECT($A$1&amp;L$1),"&gt;0")&gt;2,INDIRECT($A$1&amp;L$1))))),"MC"))</f>
        <v>1275</v>
      </c>
      <c r="M57" s="8" cm="1">
        <f t="array" aca="1" ref="M57" ca="1">IF($D57="NON","-",IFERROR(MEDIAN(IF(Données_nettoyées!$O$1:$O$1000=$B57,IF(INDIRECT($A$1&amp;M$1)&gt;0,IF(COUNTIFS(Données_nettoyées!$O$1:$O$1000,$B57,INDIRECT($A$1&amp;M$1),"&gt;0")&gt;2,INDIRECT($A$1&amp;M$1))))),"MC"))</f>
        <v>2000</v>
      </c>
      <c r="N57" s="8" cm="1">
        <f t="array" aca="1" ref="N57" ca="1">IF($D57="NON","-",IFERROR(MEDIAN(IF(Données_nettoyées!$O$1:$O$1000=$B57,IF(INDIRECT($A$1&amp;N$1)&gt;0,IF(COUNTIFS(Données_nettoyées!$O$1:$O$1000,$B57,INDIRECT($A$1&amp;N$1),"&gt;0")&gt;2,INDIRECT($A$1&amp;N$1))))),"MC"))</f>
        <v>6000</v>
      </c>
      <c r="O57" s="8" cm="1">
        <f t="array" aca="1" ref="O57" ca="1">IF($D57="NON","-",IFERROR(MEDIAN(IF(Données_nettoyées!$O$1:$O$1000=$B57,IF(INDIRECT($A$1&amp;O$1)&gt;0,IF(COUNTIFS(Données_nettoyées!$O$1:$O$1000,$B57,INDIRECT($A$1&amp;O$1),"&gt;0")&gt;2,INDIRECT($A$1&amp;O$1))))),"MC"))</f>
        <v>100</v>
      </c>
      <c r="P57" s="8" t="str" cm="1">
        <f t="array" aca="1" ref="P57" ca="1">IF($D57="NON","-",IFERROR(MEDIAN(IF(Données_nettoyées!$O$1:$O$1000=$B57,IF(INDIRECT($A$1&amp;P$1)&gt;0,IF(COUNTIFS(Données_nettoyées!$O$1:$O$1000,$B57,INDIRECT($A$1&amp;P$1),"&gt;0")&gt;2,INDIRECT($A$1&amp;P$1))))),"MC"))</f>
        <v>MC</v>
      </c>
      <c r="Q57" s="8" cm="1">
        <f t="array" aca="1" ref="Q57" ca="1">IF($D57="NON","-",IFERROR(MEDIAN(IF(Données_nettoyées!$O$1:$O$1000=$B57,IF(INDIRECT($A$1&amp;Q$1)&gt;0,IF(COUNTIFS(Données_nettoyées!$O$1:$O$1000,$B57,INDIRECT($A$1&amp;Q$1),"&gt;0")&gt;2,INDIRECT($A$1&amp;Q$1))))),"MC"))</f>
        <v>23500</v>
      </c>
      <c r="R57" s="8" cm="1">
        <f t="array" aca="1" ref="R57" ca="1">IF($D57="NON","-",IFERROR(MEDIAN(IF(Données_nettoyées!$O$1:$O$1000=$B57,IF(INDIRECT($A$1&amp;R$1)&gt;0,IF(COUNTIFS(Données_nettoyées!$O$1:$O$1000,$B57,INDIRECT($A$1&amp;R$1),"&gt;0")&gt;2,INDIRECT($A$1&amp;R$1))))),"MC"))</f>
        <v>30000</v>
      </c>
      <c r="S57" s="8" cm="1">
        <f t="array" aca="1" ref="S57" ca="1">IF($D57="NON","-",IFERROR(MEDIAN(IF(Données_nettoyées!$O$1:$O$1000=$B57,IF(INDIRECT($A$1&amp;S$1)&gt;0,IF(COUNTIFS(Données_nettoyées!$O$1:$O$1000,$B57,INDIRECT($A$1&amp;S$1),"&gt;0")&gt;2,INDIRECT($A$1&amp;S$1))))),"MC"))</f>
        <v>6500</v>
      </c>
      <c r="T57" s="8" cm="1">
        <f t="array" aca="1" ref="T57" ca="1">IF($D57="NON","-",IFERROR(MEDIAN(IF(Données_nettoyées!$O$1:$O$1000=$B57,IF(INDIRECT($A$1&amp;T$1)&gt;0,IF(COUNTIFS(Données_nettoyées!$O$1:$O$1000,$B57,INDIRECT($A$1&amp;T$1),"&gt;0")&gt;2,INDIRECT($A$1&amp;T$1))))),"MC"))</f>
        <v>4500</v>
      </c>
      <c r="U57" s="8" cm="1">
        <f t="array" aca="1" ref="U57" ca="1">IF($D57="NON","-",IFERROR(MEDIAN(IF(Données_nettoyées!$O$1:$O$1000=$B57,IF(INDIRECT($A$1&amp;U$1)&gt;0,IF(COUNTIFS(Données_nettoyées!$O$1:$O$1000,$B57,INDIRECT($A$1&amp;U$1),"&gt;0")&gt;2,INDIRECT($A$1&amp;U$1))))),"MC"))</f>
        <v>775</v>
      </c>
      <c r="V57" s="8" cm="1">
        <f t="array" aca="1" ref="V57" ca="1">IF($D57="NON","-",IFERROR(MEDIAN(IF(Données_nettoyées!$O$1:$O$1000=$B57,IF(INDIRECT($A$1&amp;V$1)&gt;0,IF(COUNTIFS(Données_nettoyées!$O$1:$O$1000,$B57,INDIRECT($A$1&amp;V$1),"&gt;0")&gt;2,INDIRECT($A$1&amp;V$1))))),"MC"))</f>
        <v>175</v>
      </c>
      <c r="W57" s="8" cm="1">
        <f t="array" aca="1" ref="W57" ca="1">IF($D57="NON","-",IFERROR(MEDIAN(IF(Données_nettoyées!$O$1:$O$1000=$B57,IF(INDIRECT($A$1&amp;W$1)&gt;0,IF(COUNTIFS(Données_nettoyées!$O$1:$O$1000,$B57,INDIRECT($A$1&amp;W$1),"&gt;0")&gt;2,INDIRECT($A$1&amp;W$1))))),"MC"))</f>
        <v>500</v>
      </c>
      <c r="X57" s="8" cm="1">
        <f t="array" aca="1" ref="X57" ca="1">IF($D57="NON","-",IFERROR(MEDIAN(IF(Données_nettoyées!$O$1:$O$1000=$B57,IF(INDIRECT($A$1&amp;X$1)&gt;0,IF(COUNTIFS(Données_nettoyées!$O$1:$O$1000,$B57,INDIRECT($A$1&amp;X$1),"&gt;0")&gt;2,INDIRECT($A$1&amp;X$1))))),"MC"))</f>
        <v>750</v>
      </c>
      <c r="Y57" s="8" cm="1">
        <f t="array" aca="1" ref="Y57" ca="1">IF($D57="NON","-",IFERROR(MEDIAN(IF(Données_nettoyées!$O$1:$O$1000=$B57,IF(INDIRECT($A$1&amp;Y$1)&gt;0,IF(COUNTIFS(Données_nettoyées!$O$1:$O$1000,$B57,INDIRECT($A$1&amp;Y$1),"&gt;0")&gt;2,INDIRECT($A$1&amp;Y$1))))),"MC"))</f>
        <v>1300</v>
      </c>
      <c r="Z57" s="8" cm="1">
        <f t="array" aca="1" ref="Z57" ca="1">IF($D57="NON","-",IFERROR(MEDIAN(IF(Données_nettoyées!$O$1:$O$1000=$B57,IF(INDIRECT($A$1&amp;Z$1)&gt;0,IF(COUNTIFS(Données_nettoyées!$O$1:$O$1000,$B57,INDIRECT($A$1&amp;Z$1),"&gt;0")&gt;2,INDIRECT($A$1&amp;Z$1))))),"MC"))</f>
        <v>1750</v>
      </c>
      <c r="AA57" s="8" cm="1">
        <f t="array" aca="1" ref="AA57" ca="1">IF($D57="NON","-",IFERROR(MEDIAN(IF(Données_nettoyées!$O$1:$O$1000=$B57,IF(INDIRECT($A$1&amp;AA$1)&gt;0,IF(COUNTIFS(Données_nettoyées!$O$1:$O$1000,$B57,INDIRECT($A$1&amp;AA$1),"&gt;0")&gt;2,INDIRECT($A$1&amp;AA$1))))),"MC"))</f>
        <v>3000</v>
      </c>
      <c r="AB57" s="8" cm="1">
        <f t="array" aca="1" ref="AB57" ca="1">IF($D57="NON","-",IFERROR(MEDIAN(IF(Données_nettoyées!$O$1:$O$1000=$B57,IF(INDIRECT($A$1&amp;AB$1)&gt;0,IF(COUNTIFS(Données_nettoyées!$O$1:$O$1000,$B57,INDIRECT($A$1&amp;AB$1),"&gt;0")&gt;2,INDIRECT($A$1&amp;AB$1))))),"MC"))</f>
        <v>2000</v>
      </c>
      <c r="AC57" s="8" cm="1">
        <f t="array" aca="1" ref="AC57" ca="1">IF($D57="NON","-",IFERROR(MEDIAN(IF(Données_nettoyées!$O$1:$O$1000=$B57,IF(INDIRECT($A$1&amp;AC$1)&gt;0,IF(COUNTIFS(Données_nettoyées!$O$1:$O$1000,$B57,INDIRECT($A$1&amp;AC$1),"&gt;0")&gt;2,INDIRECT($A$1&amp;AC$1))))),"MC"))</f>
        <v>2500</v>
      </c>
      <c r="AD57" s="8" cm="1">
        <f t="array" aca="1" ref="AD57" ca="1">IF($D57="NON","-",IFERROR(MEDIAN(IF(Données_nettoyées!$O$1:$O$1000=$B57,IF(INDIRECT($A$1&amp;AD$1)&gt;0,IF(COUNTIFS(Données_nettoyées!$O$1:$O$1000,$B57,INDIRECT($A$1&amp;AD$1),"&gt;0")&gt;2,INDIRECT($A$1&amp;AD$1))))),"MC"))</f>
        <v>1200</v>
      </c>
      <c r="AE57" s="8" cm="1">
        <f t="array" aca="1" ref="AE57" ca="1">IF($D57="NON","-",IFERROR(MEDIAN(IF(Données_nettoyées!$O$1:$O$1000=$B57,IF(INDIRECT($A$1&amp;AE$1)&gt;0,IF(COUNTIFS(Données_nettoyées!$O$1:$O$1000,$B57,INDIRECT($A$1&amp;AE$1),"&gt;0")&gt;2,INDIRECT($A$1&amp;AE$1))))),"MC"))</f>
        <v>3000</v>
      </c>
      <c r="AF57" s="8" cm="1">
        <f t="array" aca="1" ref="AF57" ca="1">IF($D57="NON","-",IFERROR(MEDIAN(IF(Données_nettoyées!$O$1:$O$1000=$B57,IF(INDIRECT($A$1&amp;AF$1)&gt;0,IF(COUNTIFS(Données_nettoyées!$O$1:$O$1000,$B57,INDIRECT($A$1&amp;AF$1),"&gt;0")&gt;2,INDIRECT($A$1&amp;AF$1))))),"MC"))</f>
        <v>300</v>
      </c>
      <c r="AG57" s="8" cm="1">
        <f t="array" aca="1" ref="AG57" ca="1">IF($D57="NON","-",IFERROR(MEDIAN(IF(Données_nettoyées!$O$1:$O$1000=$B57,IF(INDIRECT($A$1&amp;AG$1)&gt;0,IF(COUNTIFS(Données_nettoyées!$O$1:$O$1000,$B57,INDIRECT($A$1&amp;AG$1),"&gt;0")&gt;2,INDIRECT($A$1&amp;AG$1))))),"MC"))</f>
        <v>500</v>
      </c>
      <c r="AI57" s="6">
        <f ca="1">COUNTIF(E57:AG57,"MC")+COUNTIF(E57:AG57,"-")</f>
        <v>1</v>
      </c>
    </row>
    <row r="58" spans="1:35" x14ac:dyDescent="0.35">
      <c r="A58" s="5" t="s">
        <v>81</v>
      </c>
      <c r="B58" s="5" t="s">
        <v>88</v>
      </c>
      <c r="C58" s="5" t="s">
        <v>66</v>
      </c>
      <c r="E58" s="8" cm="1">
        <f t="array" aca="1" ref="E58" ca="1">IF(ISERROR(ABS(E57)),"",IFERROR(MIN(IF(Données_nettoyées!$O$1:$O$1000=$B58,IF(INDIRECT($A$1&amp;E$1)&gt;0,IF(COUNTIFS(Données_nettoyées!$O$1:$O$1000,$B58,INDIRECT($A$1&amp;E$1),"&gt;0")&gt;2,INDIRECT($A$1&amp;E$1))))),"MC"))</f>
        <v>800</v>
      </c>
      <c r="F58" s="8" cm="1">
        <f t="array" aca="1" ref="F58" ca="1">IF(ISERROR(ABS(F57)),"",IFERROR(MIN(IF(Données_nettoyées!$O$1:$O$1000=$B58,IF(INDIRECT($A$1&amp;F$1)&gt;0,IF(COUNTIFS(Données_nettoyées!$O$1:$O$1000,$B58,INDIRECT($A$1&amp;F$1),"&gt;0")&gt;2,INDIRECT($A$1&amp;F$1))))),"MC"))</f>
        <v>2000</v>
      </c>
      <c r="G58" s="8" cm="1">
        <f t="array" aca="1" ref="G58" ca="1">IF(ISERROR(ABS(G57)),"",IFERROR(MIN(IF(Données_nettoyées!$O$1:$O$1000=$B58,IF(INDIRECT($A$1&amp;G$1)&gt;0,IF(COUNTIFS(Données_nettoyées!$O$1:$O$1000,$B58,INDIRECT($A$1&amp;G$1),"&gt;0")&gt;2,INDIRECT($A$1&amp;G$1))))),"MC"))</f>
        <v>2500</v>
      </c>
      <c r="H58" s="8" cm="1">
        <f t="array" aca="1" ref="H58" ca="1">IF(ISERROR(ABS(H57)),"",IFERROR(MIN(IF(Données_nettoyées!$O$1:$O$1000=$B58,IF(INDIRECT($A$1&amp;H$1)&gt;0,IF(COUNTIFS(Données_nettoyées!$O$1:$O$1000,$B58,INDIRECT($A$1&amp;H$1),"&gt;0")&gt;2,INDIRECT($A$1&amp;H$1))))),"MC"))</f>
        <v>450</v>
      </c>
      <c r="I58" s="8" cm="1">
        <f t="array" aca="1" ref="I58" ca="1">IF(ISERROR(ABS(I57)),"",IFERROR(MIN(IF(Données_nettoyées!$O$1:$O$1000=$B58,IF(INDIRECT($A$1&amp;I$1)&gt;0,IF(COUNTIFS(Données_nettoyées!$O$1:$O$1000,$B58,INDIRECT($A$1&amp;I$1),"&gt;0")&gt;2,INDIRECT($A$1&amp;I$1))))),"MC"))</f>
        <v>225</v>
      </c>
      <c r="J58" s="8" cm="1">
        <f t="array" aca="1" ref="J58" ca="1">IF(ISERROR(ABS(J57)),"",IFERROR(MIN(IF(Données_nettoyées!$O$1:$O$1000=$B58,IF(INDIRECT($A$1&amp;J$1)&gt;0,IF(COUNTIFS(Données_nettoyées!$O$1:$O$1000,$B58,INDIRECT($A$1&amp;J$1),"&gt;0")&gt;2,INDIRECT($A$1&amp;J$1))))),"MC"))</f>
        <v>5000</v>
      </c>
      <c r="K58" s="8" cm="1">
        <f t="array" aca="1" ref="K58" ca="1">IF(ISERROR(ABS(K57)),"",IFERROR(MIN(IF(Données_nettoyées!$O$1:$O$1000=$B58,IF(INDIRECT($A$1&amp;K$1)&gt;0,IF(COUNTIFS(Données_nettoyées!$O$1:$O$1000,$B58,INDIRECT($A$1&amp;K$1),"&gt;0")&gt;2,INDIRECT($A$1&amp;K$1))))),"MC"))</f>
        <v>22000</v>
      </c>
      <c r="L58" s="8" cm="1">
        <f t="array" aca="1" ref="L58" ca="1">IF(ISERROR(ABS(L57)),"",IFERROR(MIN(IF(Données_nettoyées!$O$1:$O$1000=$B58,IF(INDIRECT($A$1&amp;L$1)&gt;0,IF(COUNTIFS(Données_nettoyées!$O$1:$O$1000,$B58,INDIRECT($A$1&amp;L$1),"&gt;0")&gt;2,INDIRECT($A$1&amp;L$1))))),"MC"))</f>
        <v>1250</v>
      </c>
      <c r="M58" s="8" cm="1">
        <f t="array" aca="1" ref="M58" ca="1">IF(ISERROR(ABS(M57)),"",IFERROR(MIN(IF(Données_nettoyées!$O$1:$O$1000=$B58,IF(INDIRECT($A$1&amp;M$1)&gt;0,IF(COUNTIFS(Données_nettoyées!$O$1:$O$1000,$B58,INDIRECT($A$1&amp;M$1),"&gt;0")&gt;2,INDIRECT($A$1&amp;M$1))))),"MC"))</f>
        <v>1800</v>
      </c>
      <c r="N58" s="8" cm="1">
        <f t="array" aca="1" ref="N58" ca="1">IF(ISERROR(ABS(N57)),"",IFERROR(MIN(IF(Données_nettoyées!$O$1:$O$1000=$B58,IF(INDIRECT($A$1&amp;N$1)&gt;0,IF(COUNTIFS(Données_nettoyées!$O$1:$O$1000,$B58,INDIRECT($A$1&amp;N$1),"&gt;0")&gt;2,INDIRECT($A$1&amp;N$1))))),"MC"))</f>
        <v>6000</v>
      </c>
      <c r="O58" s="8" cm="1">
        <f t="array" aca="1" ref="O58" ca="1">IF(ISERROR(ABS(O57)),"",IFERROR(MIN(IF(Données_nettoyées!$O$1:$O$1000=$B58,IF(INDIRECT($A$1&amp;O$1)&gt;0,IF(COUNTIFS(Données_nettoyées!$O$1:$O$1000,$B58,INDIRECT($A$1&amp;O$1),"&gt;0")&gt;2,INDIRECT($A$1&amp;O$1))))),"MC"))</f>
        <v>100</v>
      </c>
      <c r="P58" s="8" t="str" cm="1">
        <f t="array" aca="1" ref="P58" ca="1">IF(ISERROR(ABS(P57)),"",IFERROR(MIN(IF(Données_nettoyées!$O$1:$O$1000=$B58,IF(INDIRECT($A$1&amp;P$1)&gt;0,IF(COUNTIFS(Données_nettoyées!$O$1:$O$1000,$B58,INDIRECT($A$1&amp;P$1),"&gt;0")&gt;2,INDIRECT($A$1&amp;P$1))))),"MC"))</f>
        <v/>
      </c>
      <c r="Q58" s="8" cm="1">
        <f t="array" aca="1" ref="Q58" ca="1">IF(ISERROR(ABS(Q57)),"",IFERROR(MIN(IF(Données_nettoyées!$O$1:$O$1000=$B58,IF(INDIRECT($A$1&amp;Q$1)&gt;0,IF(COUNTIFS(Données_nettoyées!$O$1:$O$1000,$B58,INDIRECT($A$1&amp;Q$1),"&gt;0")&gt;2,INDIRECT($A$1&amp;Q$1))))),"MC"))</f>
        <v>22500</v>
      </c>
      <c r="R58" s="8" cm="1">
        <f t="array" aca="1" ref="R58" ca="1">IF(ISERROR(ABS(R57)),"",IFERROR(MIN(IF(Données_nettoyées!$O$1:$O$1000=$B58,IF(INDIRECT($A$1&amp;R$1)&gt;0,IF(COUNTIFS(Données_nettoyées!$O$1:$O$1000,$B58,INDIRECT($A$1&amp;R$1),"&gt;0")&gt;2,INDIRECT($A$1&amp;R$1))))),"MC"))</f>
        <v>30000</v>
      </c>
      <c r="S58" s="8" cm="1">
        <f t="array" aca="1" ref="S58" ca="1">IF(ISERROR(ABS(S57)),"",IFERROR(MIN(IF(Données_nettoyées!$O$1:$O$1000=$B58,IF(INDIRECT($A$1&amp;S$1)&gt;0,IF(COUNTIFS(Données_nettoyées!$O$1:$O$1000,$B58,INDIRECT($A$1&amp;S$1),"&gt;0")&gt;2,INDIRECT($A$1&amp;S$1))))),"MC"))</f>
        <v>6000</v>
      </c>
      <c r="T58" s="8" cm="1">
        <f t="array" aca="1" ref="T58" ca="1">IF(ISERROR(ABS(T57)),"",IFERROR(MIN(IF(Données_nettoyées!$O$1:$O$1000=$B58,IF(INDIRECT($A$1&amp;T$1)&gt;0,IF(COUNTIFS(Données_nettoyées!$O$1:$O$1000,$B58,INDIRECT($A$1&amp;T$1),"&gt;0")&gt;2,INDIRECT($A$1&amp;T$1))))),"MC"))</f>
        <v>4250</v>
      </c>
      <c r="U58" s="8" cm="1">
        <f t="array" aca="1" ref="U58" ca="1">IF(ISERROR(ABS(U57)),"",IFERROR(MIN(IF(Données_nettoyées!$O$1:$O$1000=$B58,IF(INDIRECT($A$1&amp;U$1)&gt;0,IF(COUNTIFS(Données_nettoyées!$O$1:$O$1000,$B58,INDIRECT($A$1&amp;U$1),"&gt;0")&gt;2,INDIRECT($A$1&amp;U$1))))),"MC"))</f>
        <v>500</v>
      </c>
      <c r="V58" s="8" cm="1">
        <f t="array" aca="1" ref="V58" ca="1">IF(ISERROR(ABS(V57)),"",IFERROR(MIN(IF(Données_nettoyées!$O$1:$O$1000=$B58,IF(INDIRECT($A$1&amp;V$1)&gt;0,IF(COUNTIFS(Données_nettoyées!$O$1:$O$1000,$B58,INDIRECT($A$1&amp;V$1),"&gt;0")&gt;2,INDIRECT($A$1&amp;V$1))))),"MC"))</f>
        <v>150</v>
      </c>
      <c r="W58" s="8" cm="1">
        <f t="array" aca="1" ref="W58" ca="1">IF(ISERROR(ABS(W57)),"",IFERROR(MIN(IF(Données_nettoyées!$O$1:$O$1000=$B58,IF(INDIRECT($A$1&amp;W$1)&gt;0,IF(COUNTIFS(Données_nettoyées!$O$1:$O$1000,$B58,INDIRECT($A$1&amp;W$1),"&gt;0")&gt;2,INDIRECT($A$1&amp;W$1))))),"MC"))</f>
        <v>400</v>
      </c>
      <c r="X58" s="8" cm="1">
        <f t="array" aca="1" ref="X58" ca="1">IF(ISERROR(ABS(X57)),"",IFERROR(MIN(IF(Données_nettoyées!$O$1:$O$1000=$B58,IF(INDIRECT($A$1&amp;X$1)&gt;0,IF(COUNTIFS(Données_nettoyées!$O$1:$O$1000,$B58,INDIRECT($A$1&amp;X$1),"&gt;0")&gt;2,INDIRECT($A$1&amp;X$1))))),"MC"))</f>
        <v>750</v>
      </c>
      <c r="Y58" s="8" cm="1">
        <f t="array" aca="1" ref="Y58" ca="1">IF(ISERROR(ABS(Y57)),"",IFERROR(MIN(IF(Données_nettoyées!$O$1:$O$1000=$B58,IF(INDIRECT($A$1&amp;Y$1)&gt;0,IF(COUNTIFS(Données_nettoyées!$O$1:$O$1000,$B58,INDIRECT($A$1&amp;Y$1),"&gt;0")&gt;2,INDIRECT($A$1&amp;Y$1))))),"MC"))</f>
        <v>1250</v>
      </c>
      <c r="Z58" s="8" cm="1">
        <f t="array" aca="1" ref="Z58" ca="1">IF(ISERROR(ABS(Z57)),"",IFERROR(MIN(IF(Données_nettoyées!$O$1:$O$1000=$B58,IF(INDIRECT($A$1&amp;Z$1)&gt;0,IF(COUNTIFS(Données_nettoyées!$O$1:$O$1000,$B58,INDIRECT($A$1&amp;Z$1),"&gt;0")&gt;2,INDIRECT($A$1&amp;Z$1))))),"MC"))</f>
        <v>1250</v>
      </c>
      <c r="AA58" s="8" cm="1">
        <f t="array" aca="1" ref="AA58" ca="1">IF(ISERROR(ABS(AA57)),"",IFERROR(MIN(IF(Données_nettoyées!$O$1:$O$1000=$B58,IF(INDIRECT($A$1&amp;AA$1)&gt;0,IF(COUNTIFS(Données_nettoyées!$O$1:$O$1000,$B58,INDIRECT($A$1&amp;AA$1),"&gt;0")&gt;2,INDIRECT($A$1&amp;AA$1))))),"MC"))</f>
        <v>2750</v>
      </c>
      <c r="AB58" s="8" cm="1">
        <f t="array" aca="1" ref="AB58" ca="1">IF(ISERROR(ABS(AB57)),"",IFERROR(MIN(IF(Données_nettoyées!$O$1:$O$1000=$B58,IF(INDIRECT($A$1&amp;AB$1)&gt;0,IF(COUNTIFS(Données_nettoyées!$O$1:$O$1000,$B58,INDIRECT($A$1&amp;AB$1),"&gt;0")&gt;2,INDIRECT($A$1&amp;AB$1))))),"MC"))</f>
        <v>2000</v>
      </c>
      <c r="AC58" s="8" cm="1">
        <f t="array" aca="1" ref="AC58" ca="1">IF(ISERROR(ABS(AC57)),"",IFERROR(MIN(IF(Données_nettoyées!$O$1:$O$1000=$B58,IF(INDIRECT($A$1&amp;AC$1)&gt;0,IF(COUNTIFS(Données_nettoyées!$O$1:$O$1000,$B58,INDIRECT($A$1&amp;AC$1),"&gt;0")&gt;2,INDIRECT($A$1&amp;AC$1))))),"MC"))</f>
        <v>2500</v>
      </c>
      <c r="AD58" s="8" cm="1">
        <f t="array" aca="1" ref="AD58" ca="1">IF(ISERROR(ABS(AD57)),"",IFERROR(MIN(IF(Données_nettoyées!$O$1:$O$1000=$B58,IF(INDIRECT($A$1&amp;AD$1)&gt;0,IF(COUNTIFS(Données_nettoyées!$O$1:$O$1000,$B58,INDIRECT($A$1&amp;AD$1),"&gt;0")&gt;2,INDIRECT($A$1&amp;AD$1))))),"MC"))</f>
        <v>750</v>
      </c>
      <c r="AE58" s="8" cm="1">
        <f t="array" aca="1" ref="AE58" ca="1">IF(ISERROR(ABS(AE57)),"",IFERROR(MIN(IF(Données_nettoyées!$O$1:$O$1000=$B58,IF(INDIRECT($A$1&amp;AE$1)&gt;0,IF(COUNTIFS(Données_nettoyées!$O$1:$O$1000,$B58,INDIRECT($A$1&amp;AE$1),"&gt;0")&gt;2,INDIRECT($A$1&amp;AE$1))))),"MC"))</f>
        <v>3000</v>
      </c>
      <c r="AF58" s="8" cm="1">
        <f t="array" aca="1" ref="AF58" ca="1">IF(ISERROR(ABS(AF57)),"",IFERROR(MIN(IF(Données_nettoyées!$O$1:$O$1000=$B58,IF(INDIRECT($A$1&amp;AF$1)&gt;0,IF(COUNTIFS(Données_nettoyées!$O$1:$O$1000,$B58,INDIRECT($A$1&amp;AF$1),"&gt;0")&gt;2,INDIRECT($A$1&amp;AF$1))))),"MC"))</f>
        <v>300</v>
      </c>
      <c r="AG58" s="8" cm="1">
        <f t="array" aca="1" ref="AG58" ca="1">IF(ISERROR(ABS(AG57)),"",IFERROR(MIN(IF(Données_nettoyées!$O$1:$O$1000=$B58,IF(INDIRECT($A$1&amp;AG$1)&gt;0,IF(COUNTIFS(Données_nettoyées!$O$1:$O$1000,$B58,INDIRECT($A$1&amp;AG$1),"&gt;0")&gt;2,INDIRECT($A$1&amp;AG$1))))),"MC"))</f>
        <v>500</v>
      </c>
    </row>
    <row r="59" spans="1:35" x14ac:dyDescent="0.35">
      <c r="A59" s="5" t="s">
        <v>81</v>
      </c>
      <c r="B59" s="5" t="s">
        <v>88</v>
      </c>
      <c r="C59" s="5" t="s">
        <v>68</v>
      </c>
      <c r="E59" s="8" cm="1">
        <f t="array" aca="1" ref="E59" ca="1">IF(ISERROR(ABS(E57)),"",IFERROR(MAX(IF(Données_nettoyées!$O$1:$O$1000=$B59,IF(INDIRECT($A$1&amp;E$1)&gt;0,IF(COUNTIFS(Données_nettoyées!$O$1:$O$1000,$B59,INDIRECT($A$1&amp;E$1),"&gt;0")&gt;2,INDIRECT($A$1&amp;E$1))))),"MC"))</f>
        <v>1250</v>
      </c>
      <c r="F59" s="8" cm="1">
        <f t="array" aca="1" ref="F59" ca="1">IF(ISERROR(ABS(F57)),"",IFERROR(MAX(IF(Données_nettoyées!$O$1:$O$1000=$B59,IF(INDIRECT($A$1&amp;F$1)&gt;0,IF(COUNTIFS(Données_nettoyées!$O$1:$O$1000,$B59,INDIRECT($A$1&amp;F$1),"&gt;0")&gt;2,INDIRECT($A$1&amp;F$1))))),"MC"))</f>
        <v>3000</v>
      </c>
      <c r="G59" s="8" cm="1">
        <f t="array" aca="1" ref="G59" ca="1">IF(ISERROR(ABS(G57)),"",IFERROR(MAX(IF(Données_nettoyées!$O$1:$O$1000=$B59,IF(INDIRECT($A$1&amp;G$1)&gt;0,IF(COUNTIFS(Données_nettoyées!$O$1:$O$1000,$B59,INDIRECT($A$1&amp;G$1),"&gt;0")&gt;2,INDIRECT($A$1&amp;G$1))))),"MC"))</f>
        <v>3500</v>
      </c>
      <c r="H59" s="8" cm="1">
        <f t="array" aca="1" ref="H59" ca="1">IF(ISERROR(ABS(H57)),"",IFERROR(MAX(IF(Données_nettoyées!$O$1:$O$1000=$B59,IF(INDIRECT($A$1&amp;H$1)&gt;0,IF(COUNTIFS(Données_nettoyées!$O$1:$O$1000,$B59,INDIRECT($A$1&amp;H$1),"&gt;0")&gt;2,INDIRECT($A$1&amp;H$1))))),"MC"))</f>
        <v>500</v>
      </c>
      <c r="I59" s="8" cm="1">
        <f t="array" aca="1" ref="I59" ca="1">IF(ISERROR(ABS(I57)),"",IFERROR(MAX(IF(Données_nettoyées!$O$1:$O$1000=$B59,IF(INDIRECT($A$1&amp;I$1)&gt;0,IF(COUNTIFS(Données_nettoyées!$O$1:$O$1000,$B59,INDIRECT($A$1&amp;I$1),"&gt;0")&gt;2,INDIRECT($A$1&amp;I$1))))),"MC"))</f>
        <v>350</v>
      </c>
      <c r="J59" s="8" cm="1">
        <f t="array" aca="1" ref="J59" ca="1">IF(ISERROR(ABS(J57)),"",IFERROR(MAX(IF(Données_nettoyées!$O$1:$O$1000=$B59,IF(INDIRECT($A$1&amp;J$1)&gt;0,IF(COUNTIFS(Données_nettoyées!$O$1:$O$1000,$B59,INDIRECT($A$1&amp;J$1),"&gt;0")&gt;2,INDIRECT($A$1&amp;J$1))))),"MC"))</f>
        <v>5000</v>
      </c>
      <c r="K59" s="8" cm="1">
        <f t="array" aca="1" ref="K59" ca="1">IF(ISERROR(ABS(K57)),"",IFERROR(MAX(IF(Données_nettoyées!$O$1:$O$1000=$B59,IF(INDIRECT($A$1&amp;K$1)&gt;0,IF(COUNTIFS(Données_nettoyées!$O$1:$O$1000,$B59,INDIRECT($A$1&amp;K$1),"&gt;0")&gt;2,INDIRECT($A$1&amp;K$1))))),"MC"))</f>
        <v>30000</v>
      </c>
      <c r="L59" s="8" cm="1">
        <f t="array" aca="1" ref="L59" ca="1">IF(ISERROR(ABS(L57)),"",IFERROR(MAX(IF(Données_nettoyées!$O$1:$O$1000=$B59,IF(INDIRECT($A$1&amp;L$1)&gt;0,IF(COUNTIFS(Données_nettoyées!$O$1:$O$1000,$B59,INDIRECT($A$1&amp;L$1),"&gt;0")&gt;2,INDIRECT($A$1&amp;L$1))))),"MC"))</f>
        <v>1500</v>
      </c>
      <c r="M59" s="8" cm="1">
        <f t="array" aca="1" ref="M59" ca="1">IF(ISERROR(ABS(M57)),"",IFERROR(MAX(IF(Données_nettoyées!$O$1:$O$1000=$B59,IF(INDIRECT($A$1&amp;M$1)&gt;0,IF(COUNTIFS(Données_nettoyées!$O$1:$O$1000,$B59,INDIRECT($A$1&amp;M$1),"&gt;0")&gt;2,INDIRECT($A$1&amp;M$1))))),"MC"))</f>
        <v>2500</v>
      </c>
      <c r="N59" s="8" cm="1">
        <f t="array" aca="1" ref="N59" ca="1">IF(ISERROR(ABS(N57)),"",IFERROR(MAX(IF(Données_nettoyées!$O$1:$O$1000=$B59,IF(INDIRECT($A$1&amp;N$1)&gt;0,IF(COUNTIFS(Données_nettoyées!$O$1:$O$1000,$B59,INDIRECT($A$1&amp;N$1),"&gt;0")&gt;2,INDIRECT($A$1&amp;N$1))))),"MC"))</f>
        <v>6000</v>
      </c>
      <c r="O59" s="8" cm="1">
        <f t="array" aca="1" ref="O59" ca="1">IF(ISERROR(ABS(O57)),"",IFERROR(MAX(IF(Données_nettoyées!$O$1:$O$1000=$B59,IF(INDIRECT($A$1&amp;O$1)&gt;0,IF(COUNTIFS(Données_nettoyées!$O$1:$O$1000,$B59,INDIRECT($A$1&amp;O$1),"&gt;0")&gt;2,INDIRECT($A$1&amp;O$1))))),"MC"))</f>
        <v>100</v>
      </c>
      <c r="P59" s="8" t="str" cm="1">
        <f t="array" aca="1" ref="P59" ca="1">IF(ISERROR(ABS(P57)),"",IFERROR(MAX(IF(Données_nettoyées!$O$1:$O$1000=$B59,IF(INDIRECT($A$1&amp;P$1)&gt;0,IF(COUNTIFS(Données_nettoyées!$O$1:$O$1000,$B59,INDIRECT($A$1&amp;P$1),"&gt;0")&gt;2,INDIRECT($A$1&amp;P$1))))),"MC"))</f>
        <v/>
      </c>
      <c r="Q59" s="8" cm="1">
        <f t="array" aca="1" ref="Q59" ca="1">IF(ISERROR(ABS(Q57)),"",IFERROR(MAX(IF(Données_nettoyées!$O$1:$O$1000=$B59,IF(INDIRECT($A$1&amp;Q$1)&gt;0,IF(COUNTIFS(Données_nettoyées!$O$1:$O$1000,$B59,INDIRECT($A$1&amp;Q$1),"&gt;0")&gt;2,INDIRECT($A$1&amp;Q$1))))),"MC"))</f>
        <v>25000</v>
      </c>
      <c r="R59" s="8" cm="1">
        <f t="array" aca="1" ref="R59" ca="1">IF(ISERROR(ABS(R57)),"",IFERROR(MAX(IF(Données_nettoyées!$O$1:$O$1000=$B59,IF(INDIRECT($A$1&amp;R$1)&gt;0,IF(COUNTIFS(Données_nettoyées!$O$1:$O$1000,$B59,INDIRECT($A$1&amp;R$1),"&gt;0")&gt;2,INDIRECT($A$1&amp;R$1))))),"MC"))</f>
        <v>32500</v>
      </c>
      <c r="S59" s="8" cm="1">
        <f t="array" aca="1" ref="S59" ca="1">IF(ISERROR(ABS(S57)),"",IFERROR(MAX(IF(Données_nettoyées!$O$1:$O$1000=$B59,IF(INDIRECT($A$1&amp;S$1)&gt;0,IF(COUNTIFS(Données_nettoyées!$O$1:$O$1000,$B59,INDIRECT($A$1&amp;S$1),"&gt;0")&gt;2,INDIRECT($A$1&amp;S$1))))),"MC"))</f>
        <v>7000</v>
      </c>
      <c r="T59" s="8" cm="1">
        <f t="array" aca="1" ref="T59" ca="1">IF(ISERROR(ABS(T57)),"",IFERROR(MAX(IF(Données_nettoyées!$O$1:$O$1000=$B59,IF(INDIRECT($A$1&amp;T$1)&gt;0,IF(COUNTIFS(Données_nettoyées!$O$1:$O$1000,$B59,INDIRECT($A$1&amp;T$1),"&gt;0")&gt;2,INDIRECT($A$1&amp;T$1))))),"MC"))</f>
        <v>4500</v>
      </c>
      <c r="U59" s="8" cm="1">
        <f t="array" aca="1" ref="U59" ca="1">IF(ISERROR(ABS(U57)),"",IFERROR(MAX(IF(Données_nettoyées!$O$1:$O$1000=$B59,IF(INDIRECT($A$1&amp;U$1)&gt;0,IF(COUNTIFS(Données_nettoyées!$O$1:$O$1000,$B59,INDIRECT($A$1&amp;U$1),"&gt;0")&gt;2,INDIRECT($A$1&amp;U$1))))),"MC"))</f>
        <v>850</v>
      </c>
      <c r="V59" s="8" cm="1">
        <f t="array" aca="1" ref="V59" ca="1">IF(ISERROR(ABS(V57)),"",IFERROR(MAX(IF(Données_nettoyées!$O$1:$O$1000=$B59,IF(INDIRECT($A$1&amp;V$1)&gt;0,IF(COUNTIFS(Données_nettoyées!$O$1:$O$1000,$B59,INDIRECT($A$1&amp;V$1),"&gt;0")&gt;2,INDIRECT($A$1&amp;V$1))))),"MC"))</f>
        <v>200</v>
      </c>
      <c r="W59" s="8" cm="1">
        <f t="array" aca="1" ref="W59" ca="1">IF(ISERROR(ABS(W57)),"",IFERROR(MAX(IF(Données_nettoyées!$O$1:$O$1000=$B59,IF(INDIRECT($A$1&amp;W$1)&gt;0,IF(COUNTIFS(Données_nettoyées!$O$1:$O$1000,$B59,INDIRECT($A$1&amp;W$1),"&gt;0")&gt;2,INDIRECT($A$1&amp;W$1))))),"MC"))</f>
        <v>500</v>
      </c>
      <c r="X59" s="8" cm="1">
        <f t="array" aca="1" ref="X59" ca="1">IF(ISERROR(ABS(X57)),"",IFERROR(MAX(IF(Données_nettoyées!$O$1:$O$1000=$B59,IF(INDIRECT($A$1&amp;X$1)&gt;0,IF(COUNTIFS(Données_nettoyées!$O$1:$O$1000,$B59,INDIRECT($A$1&amp;X$1),"&gt;0")&gt;2,INDIRECT($A$1&amp;X$1))))),"MC"))</f>
        <v>800</v>
      </c>
      <c r="Y59" s="8" cm="1">
        <f t="array" aca="1" ref="Y59" ca="1">IF(ISERROR(ABS(Y57)),"",IFERROR(MAX(IF(Données_nettoyées!$O$1:$O$1000=$B59,IF(INDIRECT($A$1&amp;Y$1)&gt;0,IF(COUNTIFS(Données_nettoyées!$O$1:$O$1000,$B59,INDIRECT($A$1&amp;Y$1),"&gt;0")&gt;2,INDIRECT($A$1&amp;Y$1))))),"MC"))</f>
        <v>1750</v>
      </c>
      <c r="Z59" s="8" cm="1">
        <f t="array" aca="1" ref="Z59" ca="1">IF(ISERROR(ABS(Z57)),"",IFERROR(MAX(IF(Données_nettoyées!$O$1:$O$1000=$B59,IF(INDIRECT($A$1&amp;Z$1)&gt;0,IF(COUNTIFS(Données_nettoyées!$O$1:$O$1000,$B59,INDIRECT($A$1&amp;Z$1),"&gt;0")&gt;2,INDIRECT($A$1&amp;Z$1))))),"MC"))</f>
        <v>2250</v>
      </c>
      <c r="AA59" s="8" cm="1">
        <f t="array" aca="1" ref="AA59" ca="1">IF(ISERROR(ABS(AA57)),"",IFERROR(MAX(IF(Données_nettoyées!$O$1:$O$1000=$B59,IF(INDIRECT($A$1&amp;AA$1)&gt;0,IF(COUNTIFS(Données_nettoyées!$O$1:$O$1000,$B59,INDIRECT($A$1&amp;AA$1),"&gt;0")&gt;2,INDIRECT($A$1&amp;AA$1))))),"MC"))</f>
        <v>3250</v>
      </c>
      <c r="AB59" s="8" cm="1">
        <f t="array" aca="1" ref="AB59" ca="1">IF(ISERROR(ABS(AB57)),"",IFERROR(MAX(IF(Données_nettoyées!$O$1:$O$1000=$B59,IF(INDIRECT($A$1&amp;AB$1)&gt;0,IF(COUNTIFS(Données_nettoyées!$O$1:$O$1000,$B59,INDIRECT($A$1&amp;AB$1),"&gt;0")&gt;2,INDIRECT($A$1&amp;AB$1))))),"MC"))</f>
        <v>2750</v>
      </c>
      <c r="AC59" s="8" cm="1">
        <f t="array" aca="1" ref="AC59" ca="1">IF(ISERROR(ABS(AC57)),"",IFERROR(MAX(IF(Données_nettoyées!$O$1:$O$1000=$B59,IF(INDIRECT($A$1&amp;AC$1)&gt;0,IF(COUNTIFS(Données_nettoyées!$O$1:$O$1000,$B59,INDIRECT($A$1&amp;AC$1),"&gt;0")&gt;2,INDIRECT($A$1&amp;AC$1))))),"MC"))</f>
        <v>2750</v>
      </c>
      <c r="AD59" s="8" cm="1">
        <f t="array" aca="1" ref="AD59" ca="1">IF(ISERROR(ABS(AD57)),"",IFERROR(MAX(IF(Données_nettoyées!$O$1:$O$1000=$B59,IF(INDIRECT($A$1&amp;AD$1)&gt;0,IF(COUNTIFS(Données_nettoyées!$O$1:$O$1000,$B59,INDIRECT($A$1&amp;AD$1),"&gt;0")&gt;2,INDIRECT($A$1&amp;AD$1))))),"MC"))</f>
        <v>1250</v>
      </c>
      <c r="AE59" s="8" cm="1">
        <f t="array" aca="1" ref="AE59" ca="1">IF(ISERROR(ABS(AE57)),"",IFERROR(MAX(IF(Données_nettoyées!$O$1:$O$1000=$B59,IF(INDIRECT($A$1&amp;AE$1)&gt;0,IF(COUNTIFS(Données_nettoyées!$O$1:$O$1000,$B59,INDIRECT($A$1&amp;AE$1),"&gt;0")&gt;2,INDIRECT($A$1&amp;AE$1))))),"MC"))</f>
        <v>3000</v>
      </c>
      <c r="AF59" s="8" cm="1">
        <f t="array" aca="1" ref="AF59" ca="1">IF(ISERROR(ABS(AF57)),"",IFERROR(MAX(IF(Données_nettoyées!$O$1:$O$1000=$B59,IF(INDIRECT($A$1&amp;AF$1)&gt;0,IF(COUNTIFS(Données_nettoyées!$O$1:$O$1000,$B59,INDIRECT($A$1&amp;AF$1),"&gt;0")&gt;2,INDIRECT($A$1&amp;AF$1))))),"MC"))</f>
        <v>400</v>
      </c>
      <c r="AG59" s="8" cm="1">
        <f t="array" aca="1" ref="AG59" ca="1">IF(ISERROR(ABS(AG57)),"",IFERROR(MAX(IF(Données_nettoyées!$O$1:$O$1000=$B59,IF(INDIRECT($A$1&amp;AG$1)&gt;0,IF(COUNTIFS(Données_nettoyées!$O$1:$O$1000,$B59,INDIRECT($A$1&amp;AG$1),"&gt;0")&gt;2,INDIRECT($A$1&amp;AG$1))))),"MC"))</f>
        <v>800</v>
      </c>
    </row>
    <row r="60" spans="1:35" x14ac:dyDescent="0.35">
      <c r="C60" s="39" t="s">
        <v>145</v>
      </c>
      <c r="E60" s="8" t="str">
        <f t="shared" ref="E60:AG60" ca="1" si="8">IFERROR(IF((E59-E58)/E58&gt;=40%,"!!",""),"")</f>
        <v>!!</v>
      </c>
      <c r="F60" s="8" t="str">
        <f t="shared" ca="1" si="8"/>
        <v>!!</v>
      </c>
      <c r="G60" s="8" t="str">
        <f t="shared" ca="1" si="8"/>
        <v>!!</v>
      </c>
      <c r="H60" s="8" t="str">
        <f t="shared" ca="1" si="8"/>
        <v/>
      </c>
      <c r="I60" s="8" t="str">
        <f t="shared" ca="1" si="8"/>
        <v>!!</v>
      </c>
      <c r="J60" s="8" t="str">
        <f t="shared" ca="1" si="8"/>
        <v/>
      </c>
      <c r="K60" s="8" t="str">
        <f t="shared" ca="1" si="8"/>
        <v/>
      </c>
      <c r="L60" s="8" t="str">
        <f t="shared" ca="1" si="8"/>
        <v/>
      </c>
      <c r="M60" s="8" t="str">
        <f t="shared" ca="1" si="8"/>
        <v/>
      </c>
      <c r="N60" s="8" t="str">
        <f t="shared" ca="1" si="8"/>
        <v/>
      </c>
      <c r="O60" s="8" t="str">
        <f t="shared" ca="1" si="8"/>
        <v/>
      </c>
      <c r="P60" s="8" t="str">
        <f t="shared" ca="1" si="8"/>
        <v/>
      </c>
      <c r="Q60" s="8" t="str">
        <f t="shared" ca="1" si="8"/>
        <v/>
      </c>
      <c r="R60" s="8" t="str">
        <f t="shared" ca="1" si="8"/>
        <v/>
      </c>
      <c r="S60" s="8" t="str">
        <f t="shared" ca="1" si="8"/>
        <v/>
      </c>
      <c r="T60" s="8" t="str">
        <f t="shared" ca="1" si="8"/>
        <v/>
      </c>
      <c r="U60" s="8" t="str">
        <f t="shared" ca="1" si="8"/>
        <v>!!</v>
      </c>
      <c r="V60" s="8" t="str">
        <f t="shared" ca="1" si="8"/>
        <v/>
      </c>
      <c r="W60" s="8" t="str">
        <f t="shared" ca="1" si="8"/>
        <v/>
      </c>
      <c r="X60" s="8" t="str">
        <f t="shared" ca="1" si="8"/>
        <v/>
      </c>
      <c r="Y60" s="8" t="str">
        <f t="shared" ca="1" si="8"/>
        <v>!!</v>
      </c>
      <c r="Z60" s="8" t="str">
        <f t="shared" ca="1" si="8"/>
        <v>!!</v>
      </c>
      <c r="AA60" s="8" t="str">
        <f t="shared" ca="1" si="8"/>
        <v/>
      </c>
      <c r="AB60" s="8" t="str">
        <f t="shared" ca="1" si="8"/>
        <v/>
      </c>
      <c r="AC60" s="8" t="str">
        <f t="shared" ca="1" si="8"/>
        <v/>
      </c>
      <c r="AD60" s="8" t="str">
        <f t="shared" ca="1" si="8"/>
        <v>!!</v>
      </c>
      <c r="AE60" s="8" t="str">
        <f t="shared" ca="1" si="8"/>
        <v/>
      </c>
      <c r="AF60" s="8" t="str">
        <f t="shared" ca="1" si="8"/>
        <v/>
      </c>
      <c r="AG60" s="8" t="str">
        <f t="shared" ca="1" si="8"/>
        <v>!!</v>
      </c>
    </row>
    <row r="61" spans="1:35"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5"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5" x14ac:dyDescent="0.35">
      <c r="A63" s="5" t="s">
        <v>81</v>
      </c>
      <c r="B63" s="5" t="s">
        <v>90</v>
      </c>
      <c r="C63" s="5" t="s">
        <v>31</v>
      </c>
      <c r="D63" s="7" t="str">
        <f>IF(COUNTIF(Données_nettoyées!$O$1:$O$1000,$B63)&gt;0,"OUI","NON")</f>
        <v>OUI</v>
      </c>
      <c r="E63" s="8" cm="1">
        <f t="array" aca="1" ref="E63" ca="1">IF($D63="NON","-",IFERROR(MEDIAN(IF(Données_nettoyées!$O$1:$O$1000=$B63,IF(INDIRECT($A$1&amp;E$1)&gt;0,IF(COUNTIFS(Données_nettoyées!$O$1:$O$1000,$B63,INDIRECT($A$1&amp;E$1),"&gt;0")&gt;2,INDIRECT($A$1&amp;E$1))))),"MC"))</f>
        <v>1250</v>
      </c>
      <c r="F63" s="8" t="str" cm="1">
        <f t="array" aca="1" ref="F63" ca="1">IF($D63="NON","-",IFERROR(MEDIAN(IF(Données_nettoyées!$O$1:$O$1000=$B63,IF(INDIRECT($A$1&amp;F$1)&gt;0,IF(COUNTIFS(Données_nettoyées!$O$1:$O$1000,$B63,INDIRECT($A$1&amp;F$1),"&gt;0")&gt;2,INDIRECT($A$1&amp;F$1))))),"MC"))</f>
        <v>MC</v>
      </c>
      <c r="G63" s="8" t="str" cm="1">
        <f t="array" aca="1" ref="G63" ca="1">IF($D63="NON","-",IFERROR(MEDIAN(IF(Données_nettoyées!$O$1:$O$1000=$B63,IF(INDIRECT($A$1&amp;G$1)&gt;0,IF(COUNTIFS(Données_nettoyées!$O$1:$O$1000,$B63,INDIRECT($A$1&amp;G$1),"&gt;0")&gt;2,INDIRECT($A$1&amp;G$1))))),"MC"))</f>
        <v>MC</v>
      </c>
      <c r="H63" s="8" t="str" cm="1">
        <f t="array" aca="1" ref="H63" ca="1">IF($D63="NON","-",IFERROR(MEDIAN(IF(Données_nettoyées!$O$1:$O$1000=$B63,IF(INDIRECT($A$1&amp;H$1)&gt;0,IF(COUNTIFS(Données_nettoyées!$O$1:$O$1000,$B63,INDIRECT($A$1&amp;H$1),"&gt;0")&gt;2,INDIRECT($A$1&amp;H$1))))),"MC"))</f>
        <v>MC</v>
      </c>
      <c r="I63" s="8" cm="1">
        <f t="array" aca="1" ref="I63" ca="1">IF($D63="NON","-",IFERROR(MEDIAN(IF(Données_nettoyées!$O$1:$O$1000=$B63,IF(INDIRECT($A$1&amp;I$1)&gt;0,IF(COUNTIFS(Données_nettoyées!$O$1:$O$1000,$B63,INDIRECT($A$1&amp;I$1),"&gt;0")&gt;2,INDIRECT($A$1&amp;I$1))))),"MC"))</f>
        <v>500</v>
      </c>
      <c r="J63" s="8" t="str" cm="1">
        <f t="array" aca="1" ref="J63" ca="1">IF($D63="NON","-",IFERROR(MEDIAN(IF(Données_nettoyées!$O$1:$O$1000=$B63,IF(INDIRECT($A$1&amp;J$1)&gt;0,IF(COUNTIFS(Données_nettoyées!$O$1:$O$1000,$B63,INDIRECT($A$1&amp;J$1),"&gt;0")&gt;2,INDIRECT($A$1&amp;J$1))))),"MC"))</f>
        <v>MC</v>
      </c>
      <c r="K63" s="8" t="str" cm="1">
        <f t="array" aca="1" ref="K63" ca="1">IF($D63="NON","-",IFERROR(MEDIAN(IF(Données_nettoyées!$O$1:$O$1000=$B63,IF(INDIRECT($A$1&amp;K$1)&gt;0,IF(COUNTIFS(Données_nettoyées!$O$1:$O$1000,$B63,INDIRECT($A$1&amp;K$1),"&gt;0")&gt;2,INDIRECT($A$1&amp;K$1))))),"MC"))</f>
        <v>MC</v>
      </c>
      <c r="L63" s="8" t="str" cm="1">
        <f t="array" aca="1" ref="L63" ca="1">IF($D63="NON","-",IFERROR(MEDIAN(IF(Données_nettoyées!$O$1:$O$1000=$B63,IF(INDIRECT($A$1&amp;L$1)&gt;0,IF(COUNTIFS(Données_nettoyées!$O$1:$O$1000,$B63,INDIRECT($A$1&amp;L$1),"&gt;0")&gt;2,INDIRECT($A$1&amp;L$1))))),"MC"))</f>
        <v>MC</v>
      </c>
      <c r="M63" s="8" t="str" cm="1">
        <f t="array" aca="1" ref="M63" ca="1">IF($D63="NON","-",IFERROR(MEDIAN(IF(Données_nettoyées!$O$1:$O$1000=$B63,IF(INDIRECT($A$1&amp;M$1)&gt;0,IF(COUNTIFS(Données_nettoyées!$O$1:$O$1000,$B63,INDIRECT($A$1&amp;M$1),"&gt;0")&gt;2,INDIRECT($A$1&amp;M$1))))),"MC"))</f>
        <v>MC</v>
      </c>
      <c r="N63" s="8" t="str" cm="1">
        <f t="array" aca="1" ref="N63" ca="1">IF($D63="NON","-",IFERROR(MEDIAN(IF(Données_nettoyées!$O$1:$O$1000=$B63,IF(INDIRECT($A$1&amp;N$1)&gt;0,IF(COUNTIFS(Données_nettoyées!$O$1:$O$1000,$B63,INDIRECT($A$1&amp;N$1),"&gt;0")&gt;2,INDIRECT($A$1&amp;N$1))))),"MC"))</f>
        <v>MC</v>
      </c>
      <c r="O63" s="8" t="str" cm="1">
        <f t="array" aca="1" ref="O63" ca="1">IF($D63="NON","-",IFERROR(MEDIAN(IF(Données_nettoyées!$O$1:$O$1000=$B63,IF(INDIRECT($A$1&amp;O$1)&gt;0,IF(COUNTIFS(Données_nettoyées!$O$1:$O$1000,$B63,INDIRECT($A$1&amp;O$1),"&gt;0")&gt;2,INDIRECT($A$1&amp;O$1))))),"MC"))</f>
        <v>MC</v>
      </c>
      <c r="P63" s="8" t="str" cm="1">
        <f t="array" aca="1" ref="P63" ca="1">IF($D63="NON","-",IFERROR(MEDIAN(IF(Données_nettoyées!$O$1:$O$1000=$B63,IF(INDIRECT($A$1&amp;P$1)&gt;0,IF(COUNTIFS(Données_nettoyées!$O$1:$O$1000,$B63,INDIRECT($A$1&amp;P$1),"&gt;0")&gt;2,INDIRECT($A$1&amp;P$1))))),"MC"))</f>
        <v>MC</v>
      </c>
      <c r="Q63" s="8" t="str" cm="1">
        <f t="array" aca="1" ref="Q63" ca="1">IF($D63="NON","-",IFERROR(MEDIAN(IF(Données_nettoyées!$O$1:$O$1000=$B63,IF(INDIRECT($A$1&amp;Q$1)&gt;0,IF(COUNTIFS(Données_nettoyées!$O$1:$O$1000,$B63,INDIRECT($A$1&amp;Q$1),"&gt;0")&gt;2,INDIRECT($A$1&amp;Q$1))))),"MC"))</f>
        <v>MC</v>
      </c>
      <c r="R63" s="8" t="str" cm="1">
        <f t="array" aca="1" ref="R63" ca="1">IF($D63="NON","-",IFERROR(MEDIAN(IF(Données_nettoyées!$O$1:$O$1000=$B63,IF(INDIRECT($A$1&amp;R$1)&gt;0,IF(COUNTIFS(Données_nettoyées!$O$1:$O$1000,$B63,INDIRECT($A$1&amp;R$1),"&gt;0")&gt;2,INDIRECT($A$1&amp;R$1))))),"MC"))</f>
        <v>MC</v>
      </c>
      <c r="S63" s="8" t="str" cm="1">
        <f t="array" aca="1" ref="S63" ca="1">IF($D63="NON","-",IFERROR(MEDIAN(IF(Données_nettoyées!$O$1:$O$1000=$B63,IF(INDIRECT($A$1&amp;S$1)&gt;0,IF(COUNTIFS(Données_nettoyées!$O$1:$O$1000,$B63,INDIRECT($A$1&amp;S$1),"&gt;0")&gt;2,INDIRECT($A$1&amp;S$1))))),"MC"))</f>
        <v>MC</v>
      </c>
      <c r="T63" s="8" t="str" cm="1">
        <f t="array" aca="1" ref="T63" ca="1">IF($D63="NON","-",IFERROR(MEDIAN(IF(Données_nettoyées!$O$1:$O$1000=$B63,IF(INDIRECT($A$1&amp;T$1)&gt;0,IF(COUNTIFS(Données_nettoyées!$O$1:$O$1000,$B63,INDIRECT($A$1&amp;T$1),"&gt;0")&gt;2,INDIRECT($A$1&amp;T$1))))),"MC"))</f>
        <v>MC</v>
      </c>
      <c r="U63" s="8" t="str" cm="1">
        <f t="array" aca="1" ref="U63" ca="1">IF($D63="NON","-",IFERROR(MEDIAN(IF(Données_nettoyées!$O$1:$O$1000=$B63,IF(INDIRECT($A$1&amp;U$1)&gt;0,IF(COUNTIFS(Données_nettoyées!$O$1:$O$1000,$B63,INDIRECT($A$1&amp;U$1),"&gt;0")&gt;2,INDIRECT($A$1&amp;U$1))))),"MC"))</f>
        <v>MC</v>
      </c>
      <c r="V63" s="8" cm="1">
        <f t="array" aca="1" ref="V63" ca="1">IF($D63="NON","-",IFERROR(MEDIAN(IF(Données_nettoyées!$O$1:$O$1000=$B63,IF(INDIRECT($A$1&amp;V$1)&gt;0,IF(COUNTIFS(Données_nettoyées!$O$1:$O$1000,$B63,INDIRECT($A$1&amp;V$1),"&gt;0")&gt;2,INDIRECT($A$1&amp;V$1))))),"MC"))</f>
        <v>150</v>
      </c>
      <c r="W63" s="8" t="str" cm="1">
        <f t="array" aca="1" ref="W63" ca="1">IF($D63="NON","-",IFERROR(MEDIAN(IF(Données_nettoyées!$O$1:$O$1000=$B63,IF(INDIRECT($A$1&amp;W$1)&gt;0,IF(COUNTIFS(Données_nettoyées!$O$1:$O$1000,$B63,INDIRECT($A$1&amp;W$1),"&gt;0")&gt;2,INDIRECT($A$1&amp;W$1))))),"MC"))</f>
        <v>MC</v>
      </c>
      <c r="X63" s="8" t="str" cm="1">
        <f t="array" aca="1" ref="X63" ca="1">IF($D63="NON","-",IFERROR(MEDIAN(IF(Données_nettoyées!$O$1:$O$1000=$B63,IF(INDIRECT($A$1&amp;X$1)&gt;0,IF(COUNTIFS(Données_nettoyées!$O$1:$O$1000,$B63,INDIRECT($A$1&amp;X$1),"&gt;0")&gt;2,INDIRECT($A$1&amp;X$1))))),"MC"))</f>
        <v>MC</v>
      </c>
      <c r="Y63" s="8" t="str" cm="1">
        <f t="array" aca="1" ref="Y63" ca="1">IF($D63="NON","-",IFERROR(MEDIAN(IF(Données_nettoyées!$O$1:$O$1000=$B63,IF(INDIRECT($A$1&amp;Y$1)&gt;0,IF(COUNTIFS(Données_nettoyées!$O$1:$O$1000,$B63,INDIRECT($A$1&amp;Y$1),"&gt;0")&gt;2,INDIRECT($A$1&amp;Y$1))))),"MC"))</f>
        <v>MC</v>
      </c>
      <c r="Z63" s="8" cm="1">
        <f t="array" aca="1" ref="Z63" ca="1">IF($D63="NON","-",IFERROR(MEDIAN(IF(Données_nettoyées!$O$1:$O$1000=$B63,IF(INDIRECT($A$1&amp;Z$1)&gt;0,IF(COUNTIFS(Données_nettoyées!$O$1:$O$1000,$B63,INDIRECT($A$1&amp;Z$1),"&gt;0")&gt;2,INDIRECT($A$1&amp;Z$1))))),"MC"))</f>
        <v>2000</v>
      </c>
      <c r="AA63" s="8" cm="1">
        <f t="array" aca="1" ref="AA63" ca="1">IF($D63="NON","-",IFERROR(MEDIAN(IF(Données_nettoyées!$O$1:$O$1000=$B63,IF(INDIRECT($A$1&amp;AA$1)&gt;0,IF(COUNTIFS(Données_nettoyées!$O$1:$O$1000,$B63,INDIRECT($A$1&amp;AA$1),"&gt;0")&gt;2,INDIRECT($A$1&amp;AA$1))))),"MC"))</f>
        <v>3000</v>
      </c>
      <c r="AB63" s="8" cm="1">
        <f t="array" aca="1" ref="AB63" ca="1">IF($D63="NON","-",IFERROR(MEDIAN(IF(Données_nettoyées!$O$1:$O$1000=$B63,IF(INDIRECT($A$1&amp;AB$1)&gt;0,IF(COUNTIFS(Données_nettoyées!$O$1:$O$1000,$B63,INDIRECT($A$1&amp;AB$1),"&gt;0")&gt;2,INDIRECT($A$1&amp;AB$1))))),"MC"))</f>
        <v>2000</v>
      </c>
      <c r="AC63" s="8" cm="1">
        <f t="array" aca="1" ref="AC63" ca="1">IF($D63="NON","-",IFERROR(MEDIAN(IF(Données_nettoyées!$O$1:$O$1000=$B63,IF(INDIRECT($A$1&amp;AC$1)&gt;0,IF(COUNTIFS(Données_nettoyées!$O$1:$O$1000,$B63,INDIRECT($A$1&amp;AC$1),"&gt;0")&gt;2,INDIRECT($A$1&amp;AC$1))))),"MC"))</f>
        <v>2000</v>
      </c>
      <c r="AD63" s="8" cm="1">
        <f t="array" aca="1" ref="AD63" ca="1">IF($D63="NON","-",IFERROR(MEDIAN(IF(Données_nettoyées!$O$1:$O$1000=$B63,IF(INDIRECT($A$1&amp;AD$1)&gt;0,IF(COUNTIFS(Données_nettoyées!$O$1:$O$1000,$B63,INDIRECT($A$1&amp;AD$1),"&gt;0")&gt;2,INDIRECT($A$1&amp;AD$1))))),"MC"))</f>
        <v>1875</v>
      </c>
      <c r="AE63" s="8" t="str" cm="1">
        <f t="array" aca="1" ref="AE63" ca="1">IF($D63="NON","-",IFERROR(MEDIAN(IF(Données_nettoyées!$O$1:$O$1000=$B63,IF(INDIRECT($A$1&amp;AE$1)&gt;0,IF(COUNTIFS(Données_nettoyées!$O$1:$O$1000,$B63,INDIRECT($A$1&amp;AE$1),"&gt;0")&gt;2,INDIRECT($A$1&amp;AE$1))))),"MC"))</f>
        <v>MC</v>
      </c>
      <c r="AF63" s="8" cm="1">
        <f t="array" aca="1" ref="AF63" ca="1">IF($D63="NON","-",IFERROR(MEDIAN(IF(Données_nettoyées!$O$1:$O$1000=$B63,IF(INDIRECT($A$1&amp;AF$1)&gt;0,IF(COUNTIFS(Données_nettoyées!$O$1:$O$1000,$B63,INDIRECT($A$1&amp;AF$1),"&gt;0")&gt;2,INDIRECT($A$1&amp;AF$1))))),"MC"))</f>
        <v>300</v>
      </c>
      <c r="AG63" s="8" t="str" cm="1">
        <f t="array" aca="1" ref="AG63" ca="1">IF($D63="NON","-",IFERROR(MEDIAN(IF(Données_nettoyées!$O$1:$O$1000=$B63,IF(INDIRECT($A$1&amp;AG$1)&gt;0,IF(COUNTIFS(Données_nettoyées!$O$1:$O$1000,$B63,INDIRECT($A$1&amp;AG$1),"&gt;0")&gt;2,INDIRECT($A$1&amp;AG$1))))),"MC"))</f>
        <v>MC</v>
      </c>
      <c r="AI63" s="6">
        <f ca="1">COUNTIF(E63:AG63,"MC")+COUNTIF(E63:AG63,"-")</f>
        <v>20</v>
      </c>
    </row>
    <row r="64" spans="1:35" x14ac:dyDescent="0.35">
      <c r="A64" s="5" t="s">
        <v>81</v>
      </c>
      <c r="B64" s="5" t="s">
        <v>90</v>
      </c>
      <c r="C64" s="5" t="s">
        <v>66</v>
      </c>
      <c r="E64" s="8" cm="1">
        <f t="array" aca="1" ref="E64" ca="1">IF(ISERROR(ABS(E63)),"",IFERROR(MIN(IF(Données_nettoyées!$O$1:$O$1000=$B64,IF(INDIRECT($A$1&amp;E$1)&gt;0,IF(COUNTIFS(Données_nettoyées!$O$1:$O$1000,$B64,INDIRECT($A$1&amp;E$1),"&gt;0")&gt;2,INDIRECT($A$1&amp;E$1))))),"MC"))</f>
        <v>1250</v>
      </c>
      <c r="F64" s="8" t="str" cm="1">
        <f t="array" aca="1" ref="F64" ca="1">IF(ISERROR(ABS(F63)),"",IFERROR(MIN(IF(Données_nettoyées!$O$1:$O$1000=$B64,IF(INDIRECT($A$1&amp;F$1)&gt;0,IF(COUNTIFS(Données_nettoyées!$O$1:$O$1000,$B64,INDIRECT($A$1&amp;F$1),"&gt;0")&gt;2,INDIRECT($A$1&amp;F$1))))),"MC"))</f>
        <v/>
      </c>
      <c r="G64" s="8" t="str" cm="1">
        <f t="array" aca="1" ref="G64" ca="1">IF(ISERROR(ABS(G63)),"",IFERROR(MIN(IF(Données_nettoyées!$O$1:$O$1000=$B64,IF(INDIRECT($A$1&amp;G$1)&gt;0,IF(COUNTIFS(Données_nettoyées!$O$1:$O$1000,$B64,INDIRECT($A$1&amp;G$1),"&gt;0")&gt;2,INDIRECT($A$1&amp;G$1))))),"MC"))</f>
        <v/>
      </c>
      <c r="H64" s="8" t="str" cm="1">
        <f t="array" aca="1" ref="H64" ca="1">IF(ISERROR(ABS(H63)),"",IFERROR(MIN(IF(Données_nettoyées!$O$1:$O$1000=$B64,IF(INDIRECT($A$1&amp;H$1)&gt;0,IF(COUNTIFS(Données_nettoyées!$O$1:$O$1000,$B64,INDIRECT($A$1&amp;H$1),"&gt;0")&gt;2,INDIRECT($A$1&amp;H$1))))),"MC"))</f>
        <v/>
      </c>
      <c r="I64" s="8" cm="1">
        <f t="array" aca="1" ref="I64" ca="1">IF(ISERROR(ABS(I63)),"",IFERROR(MIN(IF(Données_nettoyées!$O$1:$O$1000=$B64,IF(INDIRECT($A$1&amp;I$1)&gt;0,IF(COUNTIFS(Données_nettoyées!$O$1:$O$1000,$B64,INDIRECT($A$1&amp;I$1),"&gt;0")&gt;2,INDIRECT($A$1&amp;I$1))))),"MC"))</f>
        <v>500</v>
      </c>
      <c r="J64" s="8" t="str" cm="1">
        <f t="array" aca="1" ref="J64" ca="1">IF(ISERROR(ABS(J63)),"",IFERROR(MIN(IF(Données_nettoyées!$O$1:$O$1000=$B64,IF(INDIRECT($A$1&amp;J$1)&gt;0,IF(COUNTIFS(Données_nettoyées!$O$1:$O$1000,$B64,INDIRECT($A$1&amp;J$1),"&gt;0")&gt;2,INDIRECT($A$1&amp;J$1))))),"MC"))</f>
        <v/>
      </c>
      <c r="K64" s="8" t="str" cm="1">
        <f t="array" aca="1" ref="K64" ca="1">IF(ISERROR(ABS(K63)),"",IFERROR(MIN(IF(Données_nettoyées!$O$1:$O$1000=$B64,IF(INDIRECT($A$1&amp;K$1)&gt;0,IF(COUNTIFS(Données_nettoyées!$O$1:$O$1000,$B64,INDIRECT($A$1&amp;K$1),"&gt;0")&gt;2,INDIRECT($A$1&amp;K$1))))),"MC"))</f>
        <v/>
      </c>
      <c r="L64" s="8" t="str" cm="1">
        <f t="array" aca="1" ref="L64" ca="1">IF(ISERROR(ABS(L63)),"",IFERROR(MIN(IF(Données_nettoyées!$O$1:$O$1000=$B64,IF(INDIRECT($A$1&amp;L$1)&gt;0,IF(COUNTIFS(Données_nettoyées!$O$1:$O$1000,$B64,INDIRECT($A$1&amp;L$1),"&gt;0")&gt;2,INDIRECT($A$1&amp;L$1))))),"MC"))</f>
        <v/>
      </c>
      <c r="M64" s="8" t="str" cm="1">
        <f t="array" aca="1" ref="M64" ca="1">IF(ISERROR(ABS(M63)),"",IFERROR(MIN(IF(Données_nettoyées!$O$1:$O$1000=$B64,IF(INDIRECT($A$1&amp;M$1)&gt;0,IF(COUNTIFS(Données_nettoyées!$O$1:$O$1000,$B64,INDIRECT($A$1&amp;M$1),"&gt;0")&gt;2,INDIRECT($A$1&amp;M$1))))),"MC"))</f>
        <v/>
      </c>
      <c r="N64" s="8" t="str" cm="1">
        <f t="array" aca="1" ref="N64" ca="1">IF(ISERROR(ABS(N63)),"",IFERROR(MIN(IF(Données_nettoyées!$O$1:$O$1000=$B64,IF(INDIRECT($A$1&amp;N$1)&gt;0,IF(COUNTIFS(Données_nettoyées!$O$1:$O$1000,$B64,INDIRECT($A$1&amp;N$1),"&gt;0")&gt;2,INDIRECT($A$1&amp;N$1))))),"MC"))</f>
        <v/>
      </c>
      <c r="O64" s="8" t="str" cm="1">
        <f t="array" aca="1" ref="O64" ca="1">IF(ISERROR(ABS(O63)),"",IFERROR(MIN(IF(Données_nettoyées!$O$1:$O$1000=$B64,IF(INDIRECT($A$1&amp;O$1)&gt;0,IF(COUNTIFS(Données_nettoyées!$O$1:$O$1000,$B64,INDIRECT($A$1&amp;O$1),"&gt;0")&gt;2,INDIRECT($A$1&amp;O$1))))),"MC"))</f>
        <v/>
      </c>
      <c r="P64" s="8" t="str" cm="1">
        <f t="array" aca="1" ref="P64" ca="1">IF(ISERROR(ABS(P63)),"",IFERROR(MIN(IF(Données_nettoyées!$O$1:$O$1000=$B64,IF(INDIRECT($A$1&amp;P$1)&gt;0,IF(COUNTIFS(Données_nettoyées!$O$1:$O$1000,$B64,INDIRECT($A$1&amp;P$1),"&gt;0")&gt;2,INDIRECT($A$1&amp;P$1))))),"MC"))</f>
        <v/>
      </c>
      <c r="Q64" s="8" t="str" cm="1">
        <f t="array" aca="1" ref="Q64" ca="1">IF(ISERROR(ABS(Q63)),"",IFERROR(MIN(IF(Données_nettoyées!$O$1:$O$1000=$B64,IF(INDIRECT($A$1&amp;Q$1)&gt;0,IF(COUNTIFS(Données_nettoyées!$O$1:$O$1000,$B64,INDIRECT($A$1&amp;Q$1),"&gt;0")&gt;2,INDIRECT($A$1&amp;Q$1))))),"MC"))</f>
        <v/>
      </c>
      <c r="R64" s="8" t="str" cm="1">
        <f t="array" aca="1" ref="R64" ca="1">IF(ISERROR(ABS(R63)),"",IFERROR(MIN(IF(Données_nettoyées!$O$1:$O$1000=$B64,IF(INDIRECT($A$1&amp;R$1)&gt;0,IF(COUNTIFS(Données_nettoyées!$O$1:$O$1000,$B64,INDIRECT($A$1&amp;R$1),"&gt;0")&gt;2,INDIRECT($A$1&amp;R$1))))),"MC"))</f>
        <v/>
      </c>
      <c r="S64" s="8" t="str" cm="1">
        <f t="array" aca="1" ref="S64" ca="1">IF(ISERROR(ABS(S63)),"",IFERROR(MIN(IF(Données_nettoyées!$O$1:$O$1000=$B64,IF(INDIRECT($A$1&amp;S$1)&gt;0,IF(COUNTIFS(Données_nettoyées!$O$1:$O$1000,$B64,INDIRECT($A$1&amp;S$1),"&gt;0")&gt;2,INDIRECT($A$1&amp;S$1))))),"MC"))</f>
        <v/>
      </c>
      <c r="T64" s="8" t="str" cm="1">
        <f t="array" aca="1" ref="T64" ca="1">IF(ISERROR(ABS(T63)),"",IFERROR(MIN(IF(Données_nettoyées!$O$1:$O$1000=$B64,IF(INDIRECT($A$1&amp;T$1)&gt;0,IF(COUNTIFS(Données_nettoyées!$O$1:$O$1000,$B64,INDIRECT($A$1&amp;T$1),"&gt;0")&gt;2,INDIRECT($A$1&amp;T$1))))),"MC"))</f>
        <v/>
      </c>
      <c r="U64" s="8" t="str" cm="1">
        <f t="array" aca="1" ref="U64" ca="1">IF(ISERROR(ABS(U63)),"",IFERROR(MIN(IF(Données_nettoyées!$O$1:$O$1000=$B64,IF(INDIRECT($A$1&amp;U$1)&gt;0,IF(COUNTIFS(Données_nettoyées!$O$1:$O$1000,$B64,INDIRECT($A$1&amp;U$1),"&gt;0")&gt;2,INDIRECT($A$1&amp;U$1))))),"MC"))</f>
        <v/>
      </c>
      <c r="V64" s="8" cm="1">
        <f t="array" aca="1" ref="V64" ca="1">IF(ISERROR(ABS(V63)),"",IFERROR(MIN(IF(Données_nettoyées!$O$1:$O$1000=$B64,IF(INDIRECT($A$1&amp;V$1)&gt;0,IF(COUNTIFS(Données_nettoyées!$O$1:$O$1000,$B64,INDIRECT($A$1&amp;V$1),"&gt;0")&gt;2,INDIRECT($A$1&amp;V$1))))),"MC"))</f>
        <v>150</v>
      </c>
      <c r="W64" s="8" t="str" cm="1">
        <f t="array" aca="1" ref="W64" ca="1">IF(ISERROR(ABS(W63)),"",IFERROR(MIN(IF(Données_nettoyées!$O$1:$O$1000=$B64,IF(INDIRECT($A$1&amp;W$1)&gt;0,IF(COUNTIFS(Données_nettoyées!$O$1:$O$1000,$B64,INDIRECT($A$1&amp;W$1),"&gt;0")&gt;2,INDIRECT($A$1&amp;W$1))))),"MC"))</f>
        <v/>
      </c>
      <c r="X64" s="8" t="str" cm="1">
        <f t="array" aca="1" ref="X64" ca="1">IF(ISERROR(ABS(X63)),"",IFERROR(MIN(IF(Données_nettoyées!$O$1:$O$1000=$B64,IF(INDIRECT($A$1&amp;X$1)&gt;0,IF(COUNTIFS(Données_nettoyées!$O$1:$O$1000,$B64,INDIRECT($A$1&amp;X$1),"&gt;0")&gt;2,INDIRECT($A$1&amp;X$1))))),"MC"))</f>
        <v/>
      </c>
      <c r="Y64" s="8" t="str" cm="1">
        <f t="array" aca="1" ref="Y64" ca="1">IF(ISERROR(ABS(Y63)),"",IFERROR(MIN(IF(Données_nettoyées!$O$1:$O$1000=$B64,IF(INDIRECT($A$1&amp;Y$1)&gt;0,IF(COUNTIFS(Données_nettoyées!$O$1:$O$1000,$B64,INDIRECT($A$1&amp;Y$1),"&gt;0")&gt;2,INDIRECT($A$1&amp;Y$1))))),"MC"))</f>
        <v/>
      </c>
      <c r="Z64" s="8" cm="1">
        <f t="array" aca="1" ref="Z64" ca="1">IF(ISERROR(ABS(Z63)),"",IFERROR(MIN(IF(Données_nettoyées!$O$1:$O$1000=$B64,IF(INDIRECT($A$1&amp;Z$1)&gt;0,IF(COUNTIFS(Données_nettoyées!$O$1:$O$1000,$B64,INDIRECT($A$1&amp;Z$1),"&gt;0")&gt;2,INDIRECT($A$1&amp;Z$1))))),"MC"))</f>
        <v>2000</v>
      </c>
      <c r="AA64" s="8" cm="1">
        <f t="array" aca="1" ref="AA64" ca="1">IF(ISERROR(ABS(AA63)),"",IFERROR(MIN(IF(Données_nettoyées!$O$1:$O$1000=$B64,IF(INDIRECT($A$1&amp;AA$1)&gt;0,IF(COUNTIFS(Données_nettoyées!$O$1:$O$1000,$B64,INDIRECT($A$1&amp;AA$1),"&gt;0")&gt;2,INDIRECT($A$1&amp;AA$1))))),"MC"))</f>
        <v>3000</v>
      </c>
      <c r="AB64" s="8" cm="1">
        <f t="array" aca="1" ref="AB64" ca="1">IF(ISERROR(ABS(AB63)),"",IFERROR(MIN(IF(Données_nettoyées!$O$1:$O$1000=$B64,IF(INDIRECT($A$1&amp;AB$1)&gt;0,IF(COUNTIFS(Données_nettoyées!$O$1:$O$1000,$B64,INDIRECT($A$1&amp;AB$1),"&gt;0")&gt;2,INDIRECT($A$1&amp;AB$1))))),"MC"))</f>
        <v>2000</v>
      </c>
      <c r="AC64" s="8" cm="1">
        <f t="array" aca="1" ref="AC64" ca="1">IF(ISERROR(ABS(AC63)),"",IFERROR(MIN(IF(Données_nettoyées!$O$1:$O$1000=$B64,IF(INDIRECT($A$1&amp;AC$1)&gt;0,IF(COUNTIFS(Données_nettoyées!$O$1:$O$1000,$B64,INDIRECT($A$1&amp;AC$1),"&gt;0")&gt;2,INDIRECT($A$1&amp;AC$1))))),"MC"))</f>
        <v>2000</v>
      </c>
      <c r="AD64" s="8" cm="1">
        <f t="array" aca="1" ref="AD64" ca="1">IF(ISERROR(ABS(AD63)),"",IFERROR(MIN(IF(Données_nettoyées!$O$1:$O$1000=$B64,IF(INDIRECT($A$1&amp;AD$1)&gt;0,IF(COUNTIFS(Données_nettoyées!$O$1:$O$1000,$B64,INDIRECT($A$1&amp;AD$1),"&gt;0")&gt;2,INDIRECT($A$1&amp;AD$1))))),"MC"))</f>
        <v>1500</v>
      </c>
      <c r="AE64" s="8" t="str" cm="1">
        <f t="array" aca="1" ref="AE64" ca="1">IF(ISERROR(ABS(AE63)),"",IFERROR(MIN(IF(Données_nettoyées!$O$1:$O$1000=$B64,IF(INDIRECT($A$1&amp;AE$1)&gt;0,IF(COUNTIFS(Données_nettoyées!$O$1:$O$1000,$B64,INDIRECT($A$1&amp;AE$1),"&gt;0")&gt;2,INDIRECT($A$1&amp;AE$1))))),"MC"))</f>
        <v/>
      </c>
      <c r="AF64" s="8" cm="1">
        <f t="array" aca="1" ref="AF64" ca="1">IF(ISERROR(ABS(AF63)),"",IFERROR(MIN(IF(Données_nettoyées!$O$1:$O$1000=$B64,IF(INDIRECT($A$1&amp;AF$1)&gt;0,IF(COUNTIFS(Données_nettoyées!$O$1:$O$1000,$B64,INDIRECT($A$1&amp;AF$1),"&gt;0")&gt;2,INDIRECT($A$1&amp;AF$1))))),"MC"))</f>
        <v>300</v>
      </c>
      <c r="AG64" s="8" t="str" cm="1">
        <f t="array" aca="1" ref="AG64" ca="1">IF(ISERROR(ABS(AG63)),"",IFERROR(MIN(IF(Données_nettoyées!$O$1:$O$1000=$B64,IF(INDIRECT($A$1&amp;AG$1)&gt;0,IF(COUNTIFS(Données_nettoyées!$O$1:$O$1000,$B64,INDIRECT($A$1&amp;AG$1),"&gt;0")&gt;2,INDIRECT($A$1&amp;AG$1))))),"MC"))</f>
        <v/>
      </c>
    </row>
    <row r="65" spans="1:35" x14ac:dyDescent="0.35">
      <c r="A65" s="5" t="s">
        <v>81</v>
      </c>
      <c r="B65" s="5" t="s">
        <v>90</v>
      </c>
      <c r="C65" s="5" t="s">
        <v>68</v>
      </c>
      <c r="E65" s="8" cm="1">
        <f t="array" aca="1" ref="E65" ca="1">IF(ISERROR(ABS(E63)),"",IFERROR(MAX(IF(Données_nettoyées!$O$1:$O$1000=$B65,IF(INDIRECT($A$1&amp;E$1)&gt;0,IF(COUNTIFS(Données_nettoyées!$O$1:$O$1000,$B65,INDIRECT($A$1&amp;E$1),"&gt;0")&gt;2,INDIRECT($A$1&amp;E$1))))),"MC"))</f>
        <v>1250</v>
      </c>
      <c r="F65" s="8" t="str" cm="1">
        <f t="array" aca="1" ref="F65" ca="1">IF(ISERROR(ABS(F63)),"",IFERROR(MAX(IF(Données_nettoyées!$O$1:$O$1000=$B65,IF(INDIRECT($A$1&amp;F$1)&gt;0,IF(COUNTIFS(Données_nettoyées!$O$1:$O$1000,$B65,INDIRECT($A$1&amp;F$1),"&gt;0")&gt;2,INDIRECT($A$1&amp;F$1))))),"MC"))</f>
        <v/>
      </c>
      <c r="G65" s="8" t="str" cm="1">
        <f t="array" aca="1" ref="G65" ca="1">IF(ISERROR(ABS(G63)),"",IFERROR(MAX(IF(Données_nettoyées!$O$1:$O$1000=$B65,IF(INDIRECT($A$1&amp;G$1)&gt;0,IF(COUNTIFS(Données_nettoyées!$O$1:$O$1000,$B65,INDIRECT($A$1&amp;G$1),"&gt;0")&gt;2,INDIRECT($A$1&amp;G$1))))),"MC"))</f>
        <v/>
      </c>
      <c r="H65" s="8" t="str" cm="1">
        <f t="array" aca="1" ref="H65" ca="1">IF(ISERROR(ABS(H63)),"",IFERROR(MAX(IF(Données_nettoyées!$O$1:$O$1000=$B65,IF(INDIRECT($A$1&amp;H$1)&gt;0,IF(COUNTIFS(Données_nettoyées!$O$1:$O$1000,$B65,INDIRECT($A$1&amp;H$1),"&gt;0")&gt;2,INDIRECT($A$1&amp;H$1))))),"MC"))</f>
        <v/>
      </c>
      <c r="I65" s="8" cm="1">
        <f t="array" aca="1" ref="I65" ca="1">IF(ISERROR(ABS(I63)),"",IFERROR(MAX(IF(Données_nettoyées!$O$1:$O$1000=$B65,IF(INDIRECT($A$1&amp;I$1)&gt;0,IF(COUNTIFS(Données_nettoyées!$O$1:$O$1000,$B65,INDIRECT($A$1&amp;I$1),"&gt;0")&gt;2,INDIRECT($A$1&amp;I$1))))),"MC"))</f>
        <v>500</v>
      </c>
      <c r="J65" s="8" t="str" cm="1">
        <f t="array" aca="1" ref="J65" ca="1">IF(ISERROR(ABS(J63)),"",IFERROR(MAX(IF(Données_nettoyées!$O$1:$O$1000=$B65,IF(INDIRECT($A$1&amp;J$1)&gt;0,IF(COUNTIFS(Données_nettoyées!$O$1:$O$1000,$B65,INDIRECT($A$1&amp;J$1),"&gt;0")&gt;2,INDIRECT($A$1&amp;J$1))))),"MC"))</f>
        <v/>
      </c>
      <c r="K65" s="8" t="str" cm="1">
        <f t="array" aca="1" ref="K65" ca="1">IF(ISERROR(ABS(K63)),"",IFERROR(MAX(IF(Données_nettoyées!$O$1:$O$1000=$B65,IF(INDIRECT($A$1&amp;K$1)&gt;0,IF(COUNTIFS(Données_nettoyées!$O$1:$O$1000,$B65,INDIRECT($A$1&amp;K$1),"&gt;0")&gt;2,INDIRECT($A$1&amp;K$1))))),"MC"))</f>
        <v/>
      </c>
      <c r="L65" s="8" t="str" cm="1">
        <f t="array" aca="1" ref="L65" ca="1">IF(ISERROR(ABS(L63)),"",IFERROR(MAX(IF(Données_nettoyées!$O$1:$O$1000=$B65,IF(INDIRECT($A$1&amp;L$1)&gt;0,IF(COUNTIFS(Données_nettoyées!$O$1:$O$1000,$B65,INDIRECT($A$1&amp;L$1),"&gt;0")&gt;2,INDIRECT($A$1&amp;L$1))))),"MC"))</f>
        <v/>
      </c>
      <c r="M65" s="8" t="str" cm="1">
        <f t="array" aca="1" ref="M65" ca="1">IF(ISERROR(ABS(M63)),"",IFERROR(MAX(IF(Données_nettoyées!$O$1:$O$1000=$B65,IF(INDIRECT($A$1&amp;M$1)&gt;0,IF(COUNTIFS(Données_nettoyées!$O$1:$O$1000,$B65,INDIRECT($A$1&amp;M$1),"&gt;0")&gt;2,INDIRECT($A$1&amp;M$1))))),"MC"))</f>
        <v/>
      </c>
      <c r="N65" s="8" t="str" cm="1">
        <f t="array" aca="1" ref="N65" ca="1">IF(ISERROR(ABS(N63)),"",IFERROR(MAX(IF(Données_nettoyées!$O$1:$O$1000=$B65,IF(INDIRECT($A$1&amp;N$1)&gt;0,IF(COUNTIFS(Données_nettoyées!$O$1:$O$1000,$B65,INDIRECT($A$1&amp;N$1),"&gt;0")&gt;2,INDIRECT($A$1&amp;N$1))))),"MC"))</f>
        <v/>
      </c>
      <c r="O65" s="8" t="str" cm="1">
        <f t="array" aca="1" ref="O65" ca="1">IF(ISERROR(ABS(O63)),"",IFERROR(MAX(IF(Données_nettoyées!$O$1:$O$1000=$B65,IF(INDIRECT($A$1&amp;O$1)&gt;0,IF(COUNTIFS(Données_nettoyées!$O$1:$O$1000,$B65,INDIRECT($A$1&amp;O$1),"&gt;0")&gt;2,INDIRECT($A$1&amp;O$1))))),"MC"))</f>
        <v/>
      </c>
      <c r="P65" s="8" t="str" cm="1">
        <f t="array" aca="1" ref="P65" ca="1">IF(ISERROR(ABS(P63)),"",IFERROR(MAX(IF(Données_nettoyées!$O$1:$O$1000=$B65,IF(INDIRECT($A$1&amp;P$1)&gt;0,IF(COUNTIFS(Données_nettoyées!$O$1:$O$1000,$B65,INDIRECT($A$1&amp;P$1),"&gt;0")&gt;2,INDIRECT($A$1&amp;P$1))))),"MC"))</f>
        <v/>
      </c>
      <c r="Q65" s="8" t="str" cm="1">
        <f t="array" aca="1" ref="Q65" ca="1">IF(ISERROR(ABS(Q63)),"",IFERROR(MAX(IF(Données_nettoyées!$O$1:$O$1000=$B65,IF(INDIRECT($A$1&amp;Q$1)&gt;0,IF(COUNTIFS(Données_nettoyées!$O$1:$O$1000,$B65,INDIRECT($A$1&amp;Q$1),"&gt;0")&gt;2,INDIRECT($A$1&amp;Q$1))))),"MC"))</f>
        <v/>
      </c>
      <c r="R65" s="8" t="str" cm="1">
        <f t="array" aca="1" ref="R65" ca="1">IF(ISERROR(ABS(R63)),"",IFERROR(MAX(IF(Données_nettoyées!$O$1:$O$1000=$B65,IF(INDIRECT($A$1&amp;R$1)&gt;0,IF(COUNTIFS(Données_nettoyées!$O$1:$O$1000,$B65,INDIRECT($A$1&amp;R$1),"&gt;0")&gt;2,INDIRECT($A$1&amp;R$1))))),"MC"))</f>
        <v/>
      </c>
      <c r="S65" s="8" t="str" cm="1">
        <f t="array" aca="1" ref="S65" ca="1">IF(ISERROR(ABS(S63)),"",IFERROR(MAX(IF(Données_nettoyées!$O$1:$O$1000=$B65,IF(INDIRECT($A$1&amp;S$1)&gt;0,IF(COUNTIFS(Données_nettoyées!$O$1:$O$1000,$B65,INDIRECT($A$1&amp;S$1),"&gt;0")&gt;2,INDIRECT($A$1&amp;S$1))))),"MC"))</f>
        <v/>
      </c>
      <c r="T65" s="8" t="str" cm="1">
        <f t="array" aca="1" ref="T65" ca="1">IF(ISERROR(ABS(T63)),"",IFERROR(MAX(IF(Données_nettoyées!$O$1:$O$1000=$B65,IF(INDIRECT($A$1&amp;T$1)&gt;0,IF(COUNTIFS(Données_nettoyées!$O$1:$O$1000,$B65,INDIRECT($A$1&amp;T$1),"&gt;0")&gt;2,INDIRECT($A$1&amp;T$1))))),"MC"))</f>
        <v/>
      </c>
      <c r="U65" s="8" t="str" cm="1">
        <f t="array" aca="1" ref="U65" ca="1">IF(ISERROR(ABS(U63)),"",IFERROR(MAX(IF(Données_nettoyées!$O$1:$O$1000=$B65,IF(INDIRECT($A$1&amp;U$1)&gt;0,IF(COUNTIFS(Données_nettoyées!$O$1:$O$1000,$B65,INDIRECT($A$1&amp;U$1),"&gt;0")&gt;2,INDIRECT($A$1&amp;U$1))))),"MC"))</f>
        <v/>
      </c>
      <c r="V65" s="8" cm="1">
        <f t="array" aca="1" ref="V65" ca="1">IF(ISERROR(ABS(V63)),"",IFERROR(MAX(IF(Données_nettoyées!$O$1:$O$1000=$B65,IF(INDIRECT($A$1&amp;V$1)&gt;0,IF(COUNTIFS(Données_nettoyées!$O$1:$O$1000,$B65,INDIRECT($A$1&amp;V$1),"&gt;0")&gt;2,INDIRECT($A$1&amp;V$1))))),"MC"))</f>
        <v>150</v>
      </c>
      <c r="W65" s="8" t="str" cm="1">
        <f t="array" aca="1" ref="W65" ca="1">IF(ISERROR(ABS(W63)),"",IFERROR(MAX(IF(Données_nettoyées!$O$1:$O$1000=$B65,IF(INDIRECT($A$1&amp;W$1)&gt;0,IF(COUNTIFS(Données_nettoyées!$O$1:$O$1000,$B65,INDIRECT($A$1&amp;W$1),"&gt;0")&gt;2,INDIRECT($A$1&amp;W$1))))),"MC"))</f>
        <v/>
      </c>
      <c r="X65" s="8" t="str" cm="1">
        <f t="array" aca="1" ref="X65" ca="1">IF(ISERROR(ABS(X63)),"",IFERROR(MAX(IF(Données_nettoyées!$O$1:$O$1000=$B65,IF(INDIRECT($A$1&amp;X$1)&gt;0,IF(COUNTIFS(Données_nettoyées!$O$1:$O$1000,$B65,INDIRECT($A$1&amp;X$1),"&gt;0")&gt;2,INDIRECT($A$1&amp;X$1))))),"MC"))</f>
        <v/>
      </c>
      <c r="Y65" s="8" t="str" cm="1">
        <f t="array" aca="1" ref="Y65" ca="1">IF(ISERROR(ABS(Y63)),"",IFERROR(MAX(IF(Données_nettoyées!$O$1:$O$1000=$B65,IF(INDIRECT($A$1&amp;Y$1)&gt;0,IF(COUNTIFS(Données_nettoyées!$O$1:$O$1000,$B65,INDIRECT($A$1&amp;Y$1),"&gt;0")&gt;2,INDIRECT($A$1&amp;Y$1))))),"MC"))</f>
        <v/>
      </c>
      <c r="Z65" s="8" cm="1">
        <f t="array" aca="1" ref="Z65" ca="1">IF(ISERROR(ABS(Z63)),"",IFERROR(MAX(IF(Données_nettoyées!$O$1:$O$1000=$B65,IF(INDIRECT($A$1&amp;Z$1)&gt;0,IF(COUNTIFS(Données_nettoyées!$O$1:$O$1000,$B65,INDIRECT($A$1&amp;Z$1),"&gt;0")&gt;2,INDIRECT($A$1&amp;Z$1))))),"MC"))</f>
        <v>2250</v>
      </c>
      <c r="AA65" s="8" cm="1">
        <f t="array" aca="1" ref="AA65" ca="1">IF(ISERROR(ABS(AA63)),"",IFERROR(MAX(IF(Données_nettoyées!$O$1:$O$1000=$B65,IF(INDIRECT($A$1&amp;AA$1)&gt;0,IF(COUNTIFS(Données_nettoyées!$O$1:$O$1000,$B65,INDIRECT($A$1&amp;AA$1),"&gt;0")&gt;2,INDIRECT($A$1&amp;AA$1))))),"MC"))</f>
        <v>3000</v>
      </c>
      <c r="AB65" s="8" cm="1">
        <f t="array" aca="1" ref="AB65" ca="1">IF(ISERROR(ABS(AB63)),"",IFERROR(MAX(IF(Données_nettoyées!$O$1:$O$1000=$B65,IF(INDIRECT($A$1&amp;AB$1)&gt;0,IF(COUNTIFS(Données_nettoyées!$O$1:$O$1000,$B65,INDIRECT($A$1&amp;AB$1),"&gt;0")&gt;2,INDIRECT($A$1&amp;AB$1))))),"MC"))</f>
        <v>2000</v>
      </c>
      <c r="AC65" s="8" cm="1">
        <f t="array" aca="1" ref="AC65" ca="1">IF(ISERROR(ABS(AC63)),"",IFERROR(MAX(IF(Données_nettoyées!$O$1:$O$1000=$B65,IF(INDIRECT($A$1&amp;AC$1)&gt;0,IF(COUNTIFS(Données_nettoyées!$O$1:$O$1000,$B65,INDIRECT($A$1&amp;AC$1),"&gt;0")&gt;2,INDIRECT($A$1&amp;AC$1))))),"MC"))</f>
        <v>2000</v>
      </c>
      <c r="AD65" s="8" cm="1">
        <f t="array" aca="1" ref="AD65" ca="1">IF(ISERROR(ABS(AD63)),"",IFERROR(MAX(IF(Données_nettoyées!$O$1:$O$1000=$B65,IF(INDIRECT($A$1&amp;AD$1)&gt;0,IF(COUNTIFS(Données_nettoyées!$O$1:$O$1000,$B65,INDIRECT($A$1&amp;AD$1),"&gt;0")&gt;2,INDIRECT($A$1&amp;AD$1))))),"MC"))</f>
        <v>2000</v>
      </c>
      <c r="AE65" s="8" t="str" cm="1">
        <f t="array" aca="1" ref="AE65" ca="1">IF(ISERROR(ABS(AE63)),"",IFERROR(MAX(IF(Données_nettoyées!$O$1:$O$1000=$B65,IF(INDIRECT($A$1&amp;AE$1)&gt;0,IF(COUNTIFS(Données_nettoyées!$O$1:$O$1000,$B65,INDIRECT($A$1&amp;AE$1),"&gt;0")&gt;2,INDIRECT($A$1&amp;AE$1))))),"MC"))</f>
        <v/>
      </c>
      <c r="AF65" s="8" cm="1">
        <f t="array" aca="1" ref="AF65" ca="1">IF(ISERROR(ABS(AF63)),"",IFERROR(MAX(IF(Données_nettoyées!$O$1:$O$1000=$B65,IF(INDIRECT($A$1&amp;AF$1)&gt;0,IF(COUNTIFS(Données_nettoyées!$O$1:$O$1000,$B65,INDIRECT($A$1&amp;AF$1),"&gt;0")&gt;2,INDIRECT($A$1&amp;AF$1))))),"MC"))</f>
        <v>300</v>
      </c>
      <c r="AG65" s="8" t="str" cm="1">
        <f t="array" aca="1" ref="AG65" ca="1">IF(ISERROR(ABS(AG63)),"",IFERROR(MAX(IF(Données_nettoyées!$O$1:$O$1000=$B65,IF(INDIRECT($A$1&amp;AG$1)&gt;0,IF(COUNTIFS(Données_nettoyées!$O$1:$O$1000,$B65,INDIRECT($A$1&amp;AG$1),"&gt;0")&gt;2,INDIRECT($A$1&amp;AG$1))))),"MC"))</f>
        <v/>
      </c>
    </row>
    <row r="66" spans="1:35" x14ac:dyDescent="0.35">
      <c r="C66" s="39" t="s">
        <v>145</v>
      </c>
      <c r="E66" s="8" t="str">
        <f t="shared" ref="E66:AG66" ca="1" si="9">IFERROR(IF((E65-E64)/E64&gt;=40%,"!!",""),"")</f>
        <v/>
      </c>
      <c r="F66" s="8" t="str">
        <f t="shared" ca="1" si="9"/>
        <v/>
      </c>
      <c r="G66" s="8" t="str">
        <f t="shared" ca="1" si="9"/>
        <v/>
      </c>
      <c r="H66" s="8" t="str">
        <f t="shared" ca="1" si="9"/>
        <v/>
      </c>
      <c r="I66" s="8" t="str">
        <f t="shared" ca="1" si="9"/>
        <v/>
      </c>
      <c r="J66" s="8" t="str">
        <f t="shared" ca="1" si="9"/>
        <v/>
      </c>
      <c r="K66" s="8" t="str">
        <f t="shared" ca="1" si="9"/>
        <v/>
      </c>
      <c r="L66" s="8" t="str">
        <f t="shared" ca="1" si="9"/>
        <v/>
      </c>
      <c r="M66" s="8" t="str">
        <f t="shared" ca="1" si="9"/>
        <v/>
      </c>
      <c r="N66" s="8" t="str">
        <f t="shared" ca="1" si="9"/>
        <v/>
      </c>
      <c r="O66" s="8" t="str">
        <f t="shared" ca="1" si="9"/>
        <v/>
      </c>
      <c r="P66" s="8" t="str">
        <f t="shared" ca="1" si="9"/>
        <v/>
      </c>
      <c r="Q66" s="8" t="str">
        <f t="shared" ca="1" si="9"/>
        <v/>
      </c>
      <c r="R66" s="8" t="str">
        <f t="shared" ca="1" si="9"/>
        <v/>
      </c>
      <c r="S66" s="8" t="str">
        <f t="shared" ca="1" si="9"/>
        <v/>
      </c>
      <c r="T66" s="8" t="str">
        <f t="shared" ca="1" si="9"/>
        <v/>
      </c>
      <c r="U66" s="8" t="str">
        <f t="shared" ca="1" si="9"/>
        <v/>
      </c>
      <c r="V66" s="8" t="str">
        <f t="shared" ca="1" si="9"/>
        <v/>
      </c>
      <c r="W66" s="8" t="str">
        <f t="shared" ca="1" si="9"/>
        <v/>
      </c>
      <c r="X66" s="8" t="str">
        <f t="shared" ca="1" si="9"/>
        <v/>
      </c>
      <c r="Y66" s="8" t="str">
        <f t="shared" ca="1" si="9"/>
        <v/>
      </c>
      <c r="Z66" s="8" t="str">
        <f t="shared" ca="1" si="9"/>
        <v/>
      </c>
      <c r="AA66" s="8" t="str">
        <f t="shared" ca="1" si="9"/>
        <v/>
      </c>
      <c r="AB66" s="8" t="str">
        <f t="shared" ca="1" si="9"/>
        <v/>
      </c>
      <c r="AC66" s="8" t="str">
        <f t="shared" ca="1" si="9"/>
        <v/>
      </c>
      <c r="AD66" s="8" t="str">
        <f t="shared" ca="1" si="9"/>
        <v/>
      </c>
      <c r="AE66" s="8" t="str">
        <f t="shared" ca="1" si="9"/>
        <v/>
      </c>
      <c r="AF66" s="8" t="str">
        <f t="shared" ca="1" si="9"/>
        <v/>
      </c>
      <c r="AG66" s="8" t="str">
        <f t="shared" ca="1" si="9"/>
        <v/>
      </c>
    </row>
    <row r="67" spans="1:35"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5"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5" x14ac:dyDescent="0.35">
      <c r="A69" s="5" t="s">
        <v>81</v>
      </c>
      <c r="B69" s="5" t="s">
        <v>92</v>
      </c>
      <c r="C69" s="5" t="s">
        <v>31</v>
      </c>
      <c r="D69" s="7" t="str">
        <f>IF(COUNTIF(Données_nettoyées!$O$1:$O$1000,$B69)&gt;0,"OUI","NON")</f>
        <v>NON</v>
      </c>
      <c r="E69" s="8" t="str" cm="1">
        <f t="array" aca="1" ref="E69" ca="1">IF($D69="NON","-",IFERROR(MEDIAN(IF(Données_nettoyées!$O$1:$O$1000=$B69,IF(INDIRECT($A$1&amp;E$1)&gt;0,IF(COUNTIFS(Données_nettoyées!$O$1:$O$1000,$B69,INDIRECT($A$1&amp;E$1),"&gt;0")&gt;2,INDIRECT($A$1&amp;E$1))))),"MC"))</f>
        <v>-</v>
      </c>
      <c r="F69" s="8" t="str" cm="1">
        <f t="array" aca="1" ref="F69" ca="1">IF($D69="NON","-",IFERROR(MEDIAN(IF(Données_nettoyées!$O$1:$O$1000=$B69,IF(INDIRECT($A$1&amp;F$1)&gt;0,IF(COUNTIFS(Données_nettoyées!$O$1:$O$1000,$B69,INDIRECT($A$1&amp;F$1),"&gt;0")&gt;2,INDIRECT($A$1&amp;F$1))))),"MC"))</f>
        <v>-</v>
      </c>
      <c r="G69" s="8" t="str" cm="1">
        <f t="array" aca="1" ref="G69" ca="1">IF($D69="NON","-",IFERROR(MEDIAN(IF(Données_nettoyées!$O$1:$O$1000=$B69,IF(INDIRECT($A$1&amp;G$1)&gt;0,IF(COUNTIFS(Données_nettoyées!$O$1:$O$1000,$B69,INDIRECT($A$1&amp;G$1),"&gt;0")&gt;2,INDIRECT($A$1&amp;G$1))))),"MC"))</f>
        <v>-</v>
      </c>
      <c r="H69" s="8" t="str" cm="1">
        <f t="array" aca="1" ref="H69" ca="1">IF($D69="NON","-",IFERROR(MEDIAN(IF(Données_nettoyées!$O$1:$O$1000=$B69,IF(INDIRECT($A$1&amp;H$1)&gt;0,IF(COUNTIFS(Données_nettoyées!$O$1:$O$1000,$B69,INDIRECT($A$1&amp;H$1),"&gt;0")&gt;2,INDIRECT($A$1&amp;H$1))))),"MC"))</f>
        <v>-</v>
      </c>
      <c r="I69" s="8" t="str" cm="1">
        <f t="array" aca="1" ref="I69" ca="1">IF($D69="NON","-",IFERROR(MEDIAN(IF(Données_nettoyées!$O$1:$O$1000=$B69,IF(INDIRECT($A$1&amp;I$1)&gt;0,IF(COUNTIFS(Données_nettoyées!$O$1:$O$1000,$B69,INDIRECT($A$1&amp;I$1),"&gt;0")&gt;2,INDIRECT($A$1&amp;I$1))))),"MC"))</f>
        <v>-</v>
      </c>
      <c r="J69" s="8" t="str" cm="1">
        <f t="array" aca="1" ref="J69" ca="1">IF($D69="NON","-",IFERROR(MEDIAN(IF(Données_nettoyées!$O$1:$O$1000=$B69,IF(INDIRECT($A$1&amp;J$1)&gt;0,IF(COUNTIFS(Données_nettoyées!$O$1:$O$1000,$B69,INDIRECT($A$1&amp;J$1),"&gt;0")&gt;2,INDIRECT($A$1&amp;J$1))))),"MC"))</f>
        <v>-</v>
      </c>
      <c r="K69" s="8" t="str" cm="1">
        <f t="array" aca="1" ref="K69" ca="1">IF($D69="NON","-",IFERROR(MEDIAN(IF(Données_nettoyées!$O$1:$O$1000=$B69,IF(INDIRECT($A$1&amp;K$1)&gt;0,IF(COUNTIFS(Données_nettoyées!$O$1:$O$1000,$B69,INDIRECT($A$1&amp;K$1),"&gt;0")&gt;2,INDIRECT($A$1&amp;K$1))))),"MC"))</f>
        <v>-</v>
      </c>
      <c r="L69" s="8" t="str" cm="1">
        <f t="array" aca="1" ref="L69" ca="1">IF($D69="NON","-",IFERROR(MEDIAN(IF(Données_nettoyées!$O$1:$O$1000=$B69,IF(INDIRECT($A$1&amp;L$1)&gt;0,IF(COUNTIFS(Données_nettoyées!$O$1:$O$1000,$B69,INDIRECT($A$1&amp;L$1),"&gt;0")&gt;2,INDIRECT($A$1&amp;L$1))))),"MC"))</f>
        <v>-</v>
      </c>
      <c r="M69" s="8" t="str" cm="1">
        <f t="array" aca="1" ref="M69" ca="1">IF($D69="NON","-",IFERROR(MEDIAN(IF(Données_nettoyées!$O$1:$O$1000=$B69,IF(INDIRECT($A$1&amp;M$1)&gt;0,IF(COUNTIFS(Données_nettoyées!$O$1:$O$1000,$B69,INDIRECT($A$1&amp;M$1),"&gt;0")&gt;2,INDIRECT($A$1&amp;M$1))))),"MC"))</f>
        <v>-</v>
      </c>
      <c r="N69" s="8" t="str" cm="1">
        <f t="array" aca="1" ref="N69" ca="1">IF($D69="NON","-",IFERROR(MEDIAN(IF(Données_nettoyées!$O$1:$O$1000=$B69,IF(INDIRECT($A$1&amp;N$1)&gt;0,IF(COUNTIFS(Données_nettoyées!$O$1:$O$1000,$B69,INDIRECT($A$1&amp;N$1),"&gt;0")&gt;2,INDIRECT($A$1&amp;N$1))))),"MC"))</f>
        <v>-</v>
      </c>
      <c r="O69" s="8" t="str" cm="1">
        <f t="array" aca="1" ref="O69" ca="1">IF($D69="NON","-",IFERROR(MEDIAN(IF(Données_nettoyées!$O$1:$O$1000=$B69,IF(INDIRECT($A$1&amp;O$1)&gt;0,IF(COUNTIFS(Données_nettoyées!$O$1:$O$1000,$B69,INDIRECT($A$1&amp;O$1),"&gt;0")&gt;2,INDIRECT($A$1&amp;O$1))))),"MC"))</f>
        <v>-</v>
      </c>
      <c r="P69" s="8" t="str" cm="1">
        <f t="array" aca="1" ref="P69" ca="1">IF($D69="NON","-",IFERROR(MEDIAN(IF(Données_nettoyées!$O$1:$O$1000=$B69,IF(INDIRECT($A$1&amp;P$1)&gt;0,IF(COUNTIFS(Données_nettoyées!$O$1:$O$1000,$B69,INDIRECT($A$1&amp;P$1),"&gt;0")&gt;2,INDIRECT($A$1&amp;P$1))))),"MC"))</f>
        <v>-</v>
      </c>
      <c r="Q69" s="8" t="str" cm="1">
        <f t="array" aca="1" ref="Q69" ca="1">IF($D69="NON","-",IFERROR(MEDIAN(IF(Données_nettoyées!$O$1:$O$1000=$B69,IF(INDIRECT($A$1&amp;Q$1)&gt;0,IF(COUNTIFS(Données_nettoyées!$O$1:$O$1000,$B69,INDIRECT($A$1&amp;Q$1),"&gt;0")&gt;2,INDIRECT($A$1&amp;Q$1))))),"MC"))</f>
        <v>-</v>
      </c>
      <c r="R69" s="8" t="str" cm="1">
        <f t="array" aca="1" ref="R69" ca="1">IF($D69="NON","-",IFERROR(MEDIAN(IF(Données_nettoyées!$O$1:$O$1000=$B69,IF(INDIRECT($A$1&amp;R$1)&gt;0,IF(COUNTIFS(Données_nettoyées!$O$1:$O$1000,$B69,INDIRECT($A$1&amp;R$1),"&gt;0")&gt;2,INDIRECT($A$1&amp;R$1))))),"MC"))</f>
        <v>-</v>
      </c>
      <c r="S69" s="8" t="str" cm="1">
        <f t="array" aca="1" ref="S69" ca="1">IF($D69="NON","-",IFERROR(MEDIAN(IF(Données_nettoyées!$O$1:$O$1000=$B69,IF(INDIRECT($A$1&amp;S$1)&gt;0,IF(COUNTIFS(Données_nettoyées!$O$1:$O$1000,$B69,INDIRECT($A$1&amp;S$1),"&gt;0")&gt;2,INDIRECT($A$1&amp;S$1))))),"MC"))</f>
        <v>-</v>
      </c>
      <c r="T69" s="8" t="str" cm="1">
        <f t="array" aca="1" ref="T69" ca="1">IF($D69="NON","-",IFERROR(MEDIAN(IF(Données_nettoyées!$O$1:$O$1000=$B69,IF(INDIRECT($A$1&amp;T$1)&gt;0,IF(COUNTIFS(Données_nettoyées!$O$1:$O$1000,$B69,INDIRECT($A$1&amp;T$1),"&gt;0")&gt;2,INDIRECT($A$1&amp;T$1))))),"MC"))</f>
        <v>-</v>
      </c>
      <c r="U69" s="8" t="str" cm="1">
        <f t="array" aca="1" ref="U69" ca="1">IF($D69="NON","-",IFERROR(MEDIAN(IF(Données_nettoyées!$O$1:$O$1000=$B69,IF(INDIRECT($A$1&amp;U$1)&gt;0,IF(COUNTIFS(Données_nettoyées!$O$1:$O$1000,$B69,INDIRECT($A$1&amp;U$1),"&gt;0")&gt;2,INDIRECT($A$1&amp;U$1))))),"MC"))</f>
        <v>-</v>
      </c>
      <c r="V69" s="8" t="str" cm="1">
        <f t="array" aca="1" ref="V69" ca="1">IF($D69="NON","-",IFERROR(MEDIAN(IF(Données_nettoyées!$O$1:$O$1000=$B69,IF(INDIRECT($A$1&amp;V$1)&gt;0,IF(COUNTIFS(Données_nettoyées!$O$1:$O$1000,$B69,INDIRECT($A$1&amp;V$1),"&gt;0")&gt;2,INDIRECT($A$1&amp;V$1))))),"MC"))</f>
        <v>-</v>
      </c>
      <c r="W69" s="8" t="str" cm="1">
        <f t="array" aca="1" ref="W69" ca="1">IF($D69="NON","-",IFERROR(MEDIAN(IF(Données_nettoyées!$O$1:$O$1000=$B69,IF(INDIRECT($A$1&amp;W$1)&gt;0,IF(COUNTIFS(Données_nettoyées!$O$1:$O$1000,$B69,INDIRECT($A$1&amp;W$1),"&gt;0")&gt;2,INDIRECT($A$1&amp;W$1))))),"MC"))</f>
        <v>-</v>
      </c>
      <c r="X69" s="8" t="str" cm="1">
        <f t="array" aca="1" ref="X69" ca="1">IF($D69="NON","-",IFERROR(MEDIAN(IF(Données_nettoyées!$O$1:$O$1000=$B69,IF(INDIRECT($A$1&amp;X$1)&gt;0,IF(COUNTIFS(Données_nettoyées!$O$1:$O$1000,$B69,INDIRECT($A$1&amp;X$1),"&gt;0")&gt;2,INDIRECT($A$1&amp;X$1))))),"MC"))</f>
        <v>-</v>
      </c>
      <c r="Y69" s="8" t="str" cm="1">
        <f t="array" aca="1" ref="Y69" ca="1">IF($D69="NON","-",IFERROR(MEDIAN(IF(Données_nettoyées!$O$1:$O$1000=$B69,IF(INDIRECT($A$1&amp;Y$1)&gt;0,IF(COUNTIFS(Données_nettoyées!$O$1:$O$1000,$B69,INDIRECT($A$1&amp;Y$1),"&gt;0")&gt;2,INDIRECT($A$1&amp;Y$1))))),"MC"))</f>
        <v>-</v>
      </c>
      <c r="Z69" s="8" t="str" cm="1">
        <f t="array" aca="1" ref="Z69" ca="1">IF($D69="NON","-",IFERROR(MEDIAN(IF(Données_nettoyées!$O$1:$O$1000=$B69,IF(INDIRECT($A$1&amp;Z$1)&gt;0,IF(COUNTIFS(Données_nettoyées!$O$1:$O$1000,$B69,INDIRECT($A$1&amp;Z$1),"&gt;0")&gt;2,INDIRECT($A$1&amp;Z$1))))),"MC"))</f>
        <v>-</v>
      </c>
      <c r="AA69" s="8" t="str" cm="1">
        <f t="array" aca="1" ref="AA69" ca="1">IF($D69="NON","-",IFERROR(MEDIAN(IF(Données_nettoyées!$O$1:$O$1000=$B69,IF(INDIRECT($A$1&amp;AA$1)&gt;0,IF(COUNTIFS(Données_nettoyées!$O$1:$O$1000,$B69,INDIRECT($A$1&amp;AA$1),"&gt;0")&gt;2,INDIRECT($A$1&amp;AA$1))))),"MC"))</f>
        <v>-</v>
      </c>
      <c r="AB69" s="8" t="str" cm="1">
        <f t="array" aca="1" ref="AB69" ca="1">IF($D69="NON","-",IFERROR(MEDIAN(IF(Données_nettoyées!$O$1:$O$1000=$B69,IF(INDIRECT($A$1&amp;AB$1)&gt;0,IF(COUNTIFS(Données_nettoyées!$O$1:$O$1000,$B69,INDIRECT($A$1&amp;AB$1),"&gt;0")&gt;2,INDIRECT($A$1&amp;AB$1))))),"MC"))</f>
        <v>-</v>
      </c>
      <c r="AC69" s="8" t="str" cm="1">
        <f t="array" aca="1" ref="AC69" ca="1">IF($D69="NON","-",IFERROR(MEDIAN(IF(Données_nettoyées!$O$1:$O$1000=$B69,IF(INDIRECT($A$1&amp;AC$1)&gt;0,IF(COUNTIFS(Données_nettoyées!$O$1:$O$1000,$B69,INDIRECT($A$1&amp;AC$1),"&gt;0")&gt;2,INDIRECT($A$1&amp;AC$1))))),"MC"))</f>
        <v>-</v>
      </c>
      <c r="AD69" s="8" t="str" cm="1">
        <f t="array" aca="1" ref="AD69" ca="1">IF($D69="NON","-",IFERROR(MEDIAN(IF(Données_nettoyées!$O$1:$O$1000=$B69,IF(INDIRECT($A$1&amp;AD$1)&gt;0,IF(COUNTIFS(Données_nettoyées!$O$1:$O$1000,$B69,INDIRECT($A$1&amp;AD$1),"&gt;0")&gt;2,INDIRECT($A$1&amp;AD$1))))),"MC"))</f>
        <v>-</v>
      </c>
      <c r="AE69" s="8" t="str" cm="1">
        <f t="array" aca="1" ref="AE69" ca="1">IF($D69="NON","-",IFERROR(MEDIAN(IF(Données_nettoyées!$O$1:$O$1000=$B69,IF(INDIRECT($A$1&amp;AE$1)&gt;0,IF(COUNTIFS(Données_nettoyées!$O$1:$O$1000,$B69,INDIRECT($A$1&amp;AE$1),"&gt;0")&gt;2,INDIRECT($A$1&amp;AE$1))))),"MC"))</f>
        <v>-</v>
      </c>
      <c r="AF69" s="8" t="str" cm="1">
        <f t="array" aca="1" ref="AF69" ca="1">IF($D69="NON","-",IFERROR(MEDIAN(IF(Données_nettoyées!$O$1:$O$1000=$B69,IF(INDIRECT($A$1&amp;AF$1)&gt;0,IF(COUNTIFS(Données_nettoyées!$O$1:$O$1000,$B69,INDIRECT($A$1&amp;AF$1),"&gt;0")&gt;2,INDIRECT($A$1&amp;AF$1))))),"MC"))</f>
        <v>-</v>
      </c>
      <c r="AG69" s="8" t="str" cm="1">
        <f t="array" aca="1" ref="AG69" ca="1">IF($D69="NON","-",IFERROR(MEDIAN(IF(Données_nettoyées!$O$1:$O$1000=$B69,IF(INDIRECT($A$1&amp;AG$1)&gt;0,IF(COUNTIFS(Données_nettoyées!$O$1:$O$1000,$B69,INDIRECT($A$1&amp;AG$1),"&gt;0")&gt;2,INDIRECT($A$1&amp;AG$1))))),"MC"))</f>
        <v>-</v>
      </c>
      <c r="AI69" s="6">
        <f ca="1">COUNTIF(E69:AG69,"MC")+COUNTIF(E69:AG69,"-")</f>
        <v>29</v>
      </c>
    </row>
    <row r="70" spans="1:35" x14ac:dyDescent="0.35">
      <c r="A70" s="5" t="s">
        <v>81</v>
      </c>
      <c r="B70" s="5" t="s">
        <v>92</v>
      </c>
      <c r="C70" s="5" t="s">
        <v>66</v>
      </c>
      <c r="E70" s="8" t="str" cm="1">
        <f t="array" aca="1" ref="E70" ca="1">IF(ISERROR(ABS(E69)),"",IFERROR(MIN(IF(Données_nettoyées!$O$1:$O$1000=$B70,IF(INDIRECT($A$1&amp;E$1)&gt;0,IF(COUNTIFS(Données_nettoyées!$O$1:$O$1000,$B70,INDIRECT($A$1&amp;E$1),"&gt;0")&gt;2,INDIRECT($A$1&amp;E$1))))),"MC"))</f>
        <v/>
      </c>
      <c r="F70" s="8" t="str" cm="1">
        <f t="array" aca="1" ref="F70" ca="1">IF(ISERROR(ABS(F69)),"",IFERROR(MIN(IF(Données_nettoyées!$O$1:$O$1000=$B70,IF(INDIRECT($A$1&amp;F$1)&gt;0,IF(COUNTIFS(Données_nettoyées!$O$1:$O$1000,$B70,INDIRECT($A$1&amp;F$1),"&gt;0")&gt;2,INDIRECT($A$1&amp;F$1))))),"MC"))</f>
        <v/>
      </c>
      <c r="G70" s="8" t="str" cm="1">
        <f t="array" aca="1" ref="G70" ca="1">IF(ISERROR(ABS(G69)),"",IFERROR(MIN(IF(Données_nettoyées!$O$1:$O$1000=$B70,IF(INDIRECT($A$1&amp;G$1)&gt;0,IF(COUNTIFS(Données_nettoyées!$O$1:$O$1000,$B70,INDIRECT($A$1&amp;G$1),"&gt;0")&gt;2,INDIRECT($A$1&amp;G$1))))),"MC"))</f>
        <v/>
      </c>
      <c r="H70" s="8" t="str" cm="1">
        <f t="array" aca="1" ref="H70" ca="1">IF(ISERROR(ABS(H69)),"",IFERROR(MIN(IF(Données_nettoyées!$O$1:$O$1000=$B70,IF(INDIRECT($A$1&amp;H$1)&gt;0,IF(COUNTIFS(Données_nettoyées!$O$1:$O$1000,$B70,INDIRECT($A$1&amp;H$1),"&gt;0")&gt;2,INDIRECT($A$1&amp;H$1))))),"MC"))</f>
        <v/>
      </c>
      <c r="I70" s="8" t="str" cm="1">
        <f t="array" aca="1" ref="I70" ca="1">IF(ISERROR(ABS(I69)),"",IFERROR(MIN(IF(Données_nettoyées!$O$1:$O$1000=$B70,IF(INDIRECT($A$1&amp;I$1)&gt;0,IF(COUNTIFS(Données_nettoyées!$O$1:$O$1000,$B70,INDIRECT($A$1&amp;I$1),"&gt;0")&gt;2,INDIRECT($A$1&amp;I$1))))),"MC"))</f>
        <v/>
      </c>
      <c r="J70" s="8" t="str" cm="1">
        <f t="array" aca="1" ref="J70" ca="1">IF(ISERROR(ABS(J69)),"",IFERROR(MIN(IF(Données_nettoyées!$O$1:$O$1000=$B70,IF(INDIRECT($A$1&amp;J$1)&gt;0,IF(COUNTIFS(Données_nettoyées!$O$1:$O$1000,$B70,INDIRECT($A$1&amp;J$1),"&gt;0")&gt;2,INDIRECT($A$1&amp;J$1))))),"MC"))</f>
        <v/>
      </c>
      <c r="K70" s="8" t="str" cm="1">
        <f t="array" aca="1" ref="K70" ca="1">IF(ISERROR(ABS(K69)),"",IFERROR(MIN(IF(Données_nettoyées!$O$1:$O$1000=$B70,IF(INDIRECT($A$1&amp;K$1)&gt;0,IF(COUNTIFS(Données_nettoyées!$O$1:$O$1000,$B70,INDIRECT($A$1&amp;K$1),"&gt;0")&gt;2,INDIRECT($A$1&amp;K$1))))),"MC"))</f>
        <v/>
      </c>
      <c r="L70" s="8" t="str" cm="1">
        <f t="array" aca="1" ref="L70" ca="1">IF(ISERROR(ABS(L69)),"",IFERROR(MIN(IF(Données_nettoyées!$O$1:$O$1000=$B70,IF(INDIRECT($A$1&amp;L$1)&gt;0,IF(COUNTIFS(Données_nettoyées!$O$1:$O$1000,$B70,INDIRECT($A$1&amp;L$1),"&gt;0")&gt;2,INDIRECT($A$1&amp;L$1))))),"MC"))</f>
        <v/>
      </c>
      <c r="M70" s="8" t="str" cm="1">
        <f t="array" aca="1" ref="M70" ca="1">IF(ISERROR(ABS(M69)),"",IFERROR(MIN(IF(Données_nettoyées!$O$1:$O$1000=$B70,IF(INDIRECT($A$1&amp;M$1)&gt;0,IF(COUNTIFS(Données_nettoyées!$O$1:$O$1000,$B70,INDIRECT($A$1&amp;M$1),"&gt;0")&gt;2,INDIRECT($A$1&amp;M$1))))),"MC"))</f>
        <v/>
      </c>
      <c r="N70" s="8" t="str" cm="1">
        <f t="array" aca="1" ref="N70" ca="1">IF(ISERROR(ABS(N69)),"",IFERROR(MIN(IF(Données_nettoyées!$O$1:$O$1000=$B70,IF(INDIRECT($A$1&amp;N$1)&gt;0,IF(COUNTIFS(Données_nettoyées!$O$1:$O$1000,$B70,INDIRECT($A$1&amp;N$1),"&gt;0")&gt;2,INDIRECT($A$1&amp;N$1))))),"MC"))</f>
        <v/>
      </c>
      <c r="O70" s="8" t="str" cm="1">
        <f t="array" aca="1" ref="O70" ca="1">IF(ISERROR(ABS(O69)),"",IFERROR(MIN(IF(Données_nettoyées!$O$1:$O$1000=$B70,IF(INDIRECT($A$1&amp;O$1)&gt;0,IF(COUNTIFS(Données_nettoyées!$O$1:$O$1000,$B70,INDIRECT($A$1&amp;O$1),"&gt;0")&gt;2,INDIRECT($A$1&amp;O$1))))),"MC"))</f>
        <v/>
      </c>
      <c r="P70" s="8" t="str" cm="1">
        <f t="array" aca="1" ref="P70" ca="1">IF(ISERROR(ABS(P69)),"",IFERROR(MIN(IF(Données_nettoyées!$O$1:$O$1000=$B70,IF(INDIRECT($A$1&amp;P$1)&gt;0,IF(COUNTIFS(Données_nettoyées!$O$1:$O$1000,$B70,INDIRECT($A$1&amp;P$1),"&gt;0")&gt;2,INDIRECT($A$1&amp;P$1))))),"MC"))</f>
        <v/>
      </c>
      <c r="Q70" s="8" t="str" cm="1">
        <f t="array" aca="1" ref="Q70" ca="1">IF(ISERROR(ABS(Q69)),"",IFERROR(MIN(IF(Données_nettoyées!$O$1:$O$1000=$B70,IF(INDIRECT($A$1&amp;Q$1)&gt;0,IF(COUNTIFS(Données_nettoyées!$O$1:$O$1000,$B70,INDIRECT($A$1&amp;Q$1),"&gt;0")&gt;2,INDIRECT($A$1&amp;Q$1))))),"MC"))</f>
        <v/>
      </c>
      <c r="R70" s="8" t="str" cm="1">
        <f t="array" aca="1" ref="R70" ca="1">IF(ISERROR(ABS(R69)),"",IFERROR(MIN(IF(Données_nettoyées!$O$1:$O$1000=$B70,IF(INDIRECT($A$1&amp;R$1)&gt;0,IF(COUNTIFS(Données_nettoyées!$O$1:$O$1000,$B70,INDIRECT($A$1&amp;R$1),"&gt;0")&gt;2,INDIRECT($A$1&amp;R$1))))),"MC"))</f>
        <v/>
      </c>
      <c r="S70" s="8" t="str" cm="1">
        <f t="array" aca="1" ref="S70" ca="1">IF(ISERROR(ABS(S69)),"",IFERROR(MIN(IF(Données_nettoyées!$O$1:$O$1000=$B70,IF(INDIRECT($A$1&amp;S$1)&gt;0,IF(COUNTIFS(Données_nettoyées!$O$1:$O$1000,$B70,INDIRECT($A$1&amp;S$1),"&gt;0")&gt;2,INDIRECT($A$1&amp;S$1))))),"MC"))</f>
        <v/>
      </c>
      <c r="T70" s="8" t="str" cm="1">
        <f t="array" aca="1" ref="T70" ca="1">IF(ISERROR(ABS(T69)),"",IFERROR(MIN(IF(Données_nettoyées!$O$1:$O$1000=$B70,IF(INDIRECT($A$1&amp;T$1)&gt;0,IF(COUNTIFS(Données_nettoyées!$O$1:$O$1000,$B70,INDIRECT($A$1&amp;T$1),"&gt;0")&gt;2,INDIRECT($A$1&amp;T$1))))),"MC"))</f>
        <v/>
      </c>
      <c r="U70" s="8" t="str" cm="1">
        <f t="array" aca="1" ref="U70" ca="1">IF(ISERROR(ABS(U69)),"",IFERROR(MIN(IF(Données_nettoyées!$O$1:$O$1000=$B70,IF(INDIRECT($A$1&amp;U$1)&gt;0,IF(COUNTIFS(Données_nettoyées!$O$1:$O$1000,$B70,INDIRECT($A$1&amp;U$1),"&gt;0")&gt;2,INDIRECT($A$1&amp;U$1))))),"MC"))</f>
        <v/>
      </c>
      <c r="V70" s="8" t="str" cm="1">
        <f t="array" aca="1" ref="V70" ca="1">IF(ISERROR(ABS(V69)),"",IFERROR(MIN(IF(Données_nettoyées!$O$1:$O$1000=$B70,IF(INDIRECT($A$1&amp;V$1)&gt;0,IF(COUNTIFS(Données_nettoyées!$O$1:$O$1000,$B70,INDIRECT($A$1&amp;V$1),"&gt;0")&gt;2,INDIRECT($A$1&amp;V$1))))),"MC"))</f>
        <v/>
      </c>
      <c r="W70" s="8" t="str" cm="1">
        <f t="array" aca="1" ref="W70" ca="1">IF(ISERROR(ABS(W69)),"",IFERROR(MIN(IF(Données_nettoyées!$O$1:$O$1000=$B70,IF(INDIRECT($A$1&amp;W$1)&gt;0,IF(COUNTIFS(Données_nettoyées!$O$1:$O$1000,$B70,INDIRECT($A$1&amp;W$1),"&gt;0")&gt;2,INDIRECT($A$1&amp;W$1))))),"MC"))</f>
        <v/>
      </c>
      <c r="X70" s="8" t="str" cm="1">
        <f t="array" aca="1" ref="X70" ca="1">IF(ISERROR(ABS(X69)),"",IFERROR(MIN(IF(Données_nettoyées!$O$1:$O$1000=$B70,IF(INDIRECT($A$1&amp;X$1)&gt;0,IF(COUNTIFS(Données_nettoyées!$O$1:$O$1000,$B70,INDIRECT($A$1&amp;X$1),"&gt;0")&gt;2,INDIRECT($A$1&amp;X$1))))),"MC"))</f>
        <v/>
      </c>
      <c r="Y70" s="8" t="str" cm="1">
        <f t="array" aca="1" ref="Y70" ca="1">IF(ISERROR(ABS(Y69)),"",IFERROR(MIN(IF(Données_nettoyées!$O$1:$O$1000=$B70,IF(INDIRECT($A$1&amp;Y$1)&gt;0,IF(COUNTIFS(Données_nettoyées!$O$1:$O$1000,$B70,INDIRECT($A$1&amp;Y$1),"&gt;0")&gt;2,INDIRECT($A$1&amp;Y$1))))),"MC"))</f>
        <v/>
      </c>
      <c r="Z70" s="8" t="str" cm="1">
        <f t="array" aca="1" ref="Z70" ca="1">IF(ISERROR(ABS(Z69)),"",IFERROR(MIN(IF(Données_nettoyées!$O$1:$O$1000=$B70,IF(INDIRECT($A$1&amp;Z$1)&gt;0,IF(COUNTIFS(Données_nettoyées!$O$1:$O$1000,$B70,INDIRECT($A$1&amp;Z$1),"&gt;0")&gt;2,INDIRECT($A$1&amp;Z$1))))),"MC"))</f>
        <v/>
      </c>
      <c r="AA70" s="8" t="str" cm="1">
        <f t="array" aca="1" ref="AA70" ca="1">IF(ISERROR(ABS(AA69)),"",IFERROR(MIN(IF(Données_nettoyées!$O$1:$O$1000=$B70,IF(INDIRECT($A$1&amp;AA$1)&gt;0,IF(COUNTIFS(Données_nettoyées!$O$1:$O$1000,$B70,INDIRECT($A$1&amp;AA$1),"&gt;0")&gt;2,INDIRECT($A$1&amp;AA$1))))),"MC"))</f>
        <v/>
      </c>
      <c r="AB70" s="8" t="str" cm="1">
        <f t="array" aca="1" ref="AB70" ca="1">IF(ISERROR(ABS(AB69)),"",IFERROR(MIN(IF(Données_nettoyées!$O$1:$O$1000=$B70,IF(INDIRECT($A$1&amp;AB$1)&gt;0,IF(COUNTIFS(Données_nettoyées!$O$1:$O$1000,$B70,INDIRECT($A$1&amp;AB$1),"&gt;0")&gt;2,INDIRECT($A$1&amp;AB$1))))),"MC"))</f>
        <v/>
      </c>
      <c r="AC70" s="8" t="str" cm="1">
        <f t="array" aca="1" ref="AC70" ca="1">IF(ISERROR(ABS(AC69)),"",IFERROR(MIN(IF(Données_nettoyées!$O$1:$O$1000=$B70,IF(INDIRECT($A$1&amp;AC$1)&gt;0,IF(COUNTIFS(Données_nettoyées!$O$1:$O$1000,$B70,INDIRECT($A$1&amp;AC$1),"&gt;0")&gt;2,INDIRECT($A$1&amp;AC$1))))),"MC"))</f>
        <v/>
      </c>
      <c r="AD70" s="8" t="str" cm="1">
        <f t="array" aca="1" ref="AD70" ca="1">IF(ISERROR(ABS(AD69)),"",IFERROR(MIN(IF(Données_nettoyées!$O$1:$O$1000=$B70,IF(INDIRECT($A$1&amp;AD$1)&gt;0,IF(COUNTIFS(Données_nettoyées!$O$1:$O$1000,$B70,INDIRECT($A$1&amp;AD$1),"&gt;0")&gt;2,INDIRECT($A$1&amp;AD$1))))),"MC"))</f>
        <v/>
      </c>
      <c r="AE70" s="8" t="str" cm="1">
        <f t="array" aca="1" ref="AE70" ca="1">IF(ISERROR(ABS(AE69)),"",IFERROR(MIN(IF(Données_nettoyées!$O$1:$O$1000=$B70,IF(INDIRECT($A$1&amp;AE$1)&gt;0,IF(COUNTIFS(Données_nettoyées!$O$1:$O$1000,$B70,INDIRECT($A$1&amp;AE$1),"&gt;0")&gt;2,INDIRECT($A$1&amp;AE$1))))),"MC"))</f>
        <v/>
      </c>
      <c r="AF70" s="8" t="str" cm="1">
        <f t="array" aca="1" ref="AF70" ca="1">IF(ISERROR(ABS(AF69)),"",IFERROR(MIN(IF(Données_nettoyées!$O$1:$O$1000=$B70,IF(INDIRECT($A$1&amp;AF$1)&gt;0,IF(COUNTIFS(Données_nettoyées!$O$1:$O$1000,$B70,INDIRECT($A$1&amp;AF$1),"&gt;0")&gt;2,INDIRECT($A$1&amp;AF$1))))),"MC"))</f>
        <v/>
      </c>
      <c r="AG70" s="8" t="str" cm="1">
        <f t="array" aca="1" ref="AG70" ca="1">IF(ISERROR(ABS(AG69)),"",IFERROR(MIN(IF(Données_nettoyées!$O$1:$O$1000=$B70,IF(INDIRECT($A$1&amp;AG$1)&gt;0,IF(COUNTIFS(Données_nettoyées!$O$1:$O$1000,$B70,INDIRECT($A$1&amp;AG$1),"&gt;0")&gt;2,INDIRECT($A$1&amp;AG$1))))),"MC"))</f>
        <v/>
      </c>
    </row>
    <row r="71" spans="1:35" x14ac:dyDescent="0.35">
      <c r="A71" s="5" t="s">
        <v>81</v>
      </c>
      <c r="B71" s="5" t="s">
        <v>92</v>
      </c>
      <c r="C71" s="5" t="s">
        <v>68</v>
      </c>
      <c r="E71" s="8" t="str" cm="1">
        <f t="array" aca="1" ref="E71" ca="1">IF(ISERROR(ABS(E69)),"",IFERROR(MAX(IF(Données_nettoyées!$O$1:$O$1000=$B71,IF(INDIRECT($A$1&amp;E$1)&gt;0,IF(COUNTIFS(Données_nettoyées!$O$1:$O$1000,$B71,INDIRECT($A$1&amp;E$1),"&gt;0")&gt;2,INDIRECT($A$1&amp;E$1))))),"MC"))</f>
        <v/>
      </c>
      <c r="F71" s="8" t="str" cm="1">
        <f t="array" aca="1" ref="F71" ca="1">IF(ISERROR(ABS(F69)),"",IFERROR(MAX(IF(Données_nettoyées!$O$1:$O$1000=$B71,IF(INDIRECT($A$1&amp;F$1)&gt;0,IF(COUNTIFS(Données_nettoyées!$O$1:$O$1000,$B71,INDIRECT($A$1&amp;F$1),"&gt;0")&gt;2,INDIRECT($A$1&amp;F$1))))),"MC"))</f>
        <v/>
      </c>
      <c r="G71" s="8" t="str" cm="1">
        <f t="array" aca="1" ref="G71" ca="1">IF(ISERROR(ABS(G69)),"",IFERROR(MAX(IF(Données_nettoyées!$O$1:$O$1000=$B71,IF(INDIRECT($A$1&amp;G$1)&gt;0,IF(COUNTIFS(Données_nettoyées!$O$1:$O$1000,$B71,INDIRECT($A$1&amp;G$1),"&gt;0")&gt;2,INDIRECT($A$1&amp;G$1))))),"MC"))</f>
        <v/>
      </c>
      <c r="H71" s="8" t="str" cm="1">
        <f t="array" aca="1" ref="H71" ca="1">IF(ISERROR(ABS(H69)),"",IFERROR(MAX(IF(Données_nettoyées!$O$1:$O$1000=$B71,IF(INDIRECT($A$1&amp;H$1)&gt;0,IF(COUNTIFS(Données_nettoyées!$O$1:$O$1000,$B71,INDIRECT($A$1&amp;H$1),"&gt;0")&gt;2,INDIRECT($A$1&amp;H$1))))),"MC"))</f>
        <v/>
      </c>
      <c r="I71" s="8" t="str" cm="1">
        <f t="array" aca="1" ref="I71" ca="1">IF(ISERROR(ABS(I69)),"",IFERROR(MAX(IF(Données_nettoyées!$O$1:$O$1000=$B71,IF(INDIRECT($A$1&amp;I$1)&gt;0,IF(COUNTIFS(Données_nettoyées!$O$1:$O$1000,$B71,INDIRECT($A$1&amp;I$1),"&gt;0")&gt;2,INDIRECT($A$1&amp;I$1))))),"MC"))</f>
        <v/>
      </c>
      <c r="J71" s="8" t="str" cm="1">
        <f t="array" aca="1" ref="J71" ca="1">IF(ISERROR(ABS(J69)),"",IFERROR(MAX(IF(Données_nettoyées!$O$1:$O$1000=$B71,IF(INDIRECT($A$1&amp;J$1)&gt;0,IF(COUNTIFS(Données_nettoyées!$O$1:$O$1000,$B71,INDIRECT($A$1&amp;J$1),"&gt;0")&gt;2,INDIRECT($A$1&amp;J$1))))),"MC"))</f>
        <v/>
      </c>
      <c r="K71" s="8" t="str" cm="1">
        <f t="array" aca="1" ref="K71" ca="1">IF(ISERROR(ABS(K69)),"",IFERROR(MAX(IF(Données_nettoyées!$O$1:$O$1000=$B71,IF(INDIRECT($A$1&amp;K$1)&gt;0,IF(COUNTIFS(Données_nettoyées!$O$1:$O$1000,$B71,INDIRECT($A$1&amp;K$1),"&gt;0")&gt;2,INDIRECT($A$1&amp;K$1))))),"MC"))</f>
        <v/>
      </c>
      <c r="L71" s="8" t="str" cm="1">
        <f t="array" aca="1" ref="L71" ca="1">IF(ISERROR(ABS(L69)),"",IFERROR(MAX(IF(Données_nettoyées!$O$1:$O$1000=$B71,IF(INDIRECT($A$1&amp;L$1)&gt;0,IF(COUNTIFS(Données_nettoyées!$O$1:$O$1000,$B71,INDIRECT($A$1&amp;L$1),"&gt;0")&gt;2,INDIRECT($A$1&amp;L$1))))),"MC"))</f>
        <v/>
      </c>
      <c r="M71" s="8" t="str" cm="1">
        <f t="array" aca="1" ref="M71" ca="1">IF(ISERROR(ABS(M69)),"",IFERROR(MAX(IF(Données_nettoyées!$O$1:$O$1000=$B71,IF(INDIRECT($A$1&amp;M$1)&gt;0,IF(COUNTIFS(Données_nettoyées!$O$1:$O$1000,$B71,INDIRECT($A$1&amp;M$1),"&gt;0")&gt;2,INDIRECT($A$1&amp;M$1))))),"MC"))</f>
        <v/>
      </c>
      <c r="N71" s="8" t="str" cm="1">
        <f t="array" aca="1" ref="N71" ca="1">IF(ISERROR(ABS(N69)),"",IFERROR(MAX(IF(Données_nettoyées!$O$1:$O$1000=$B71,IF(INDIRECT($A$1&amp;N$1)&gt;0,IF(COUNTIFS(Données_nettoyées!$O$1:$O$1000,$B71,INDIRECT($A$1&amp;N$1),"&gt;0")&gt;2,INDIRECT($A$1&amp;N$1))))),"MC"))</f>
        <v/>
      </c>
      <c r="O71" s="8" t="str" cm="1">
        <f t="array" aca="1" ref="O71" ca="1">IF(ISERROR(ABS(O69)),"",IFERROR(MAX(IF(Données_nettoyées!$O$1:$O$1000=$B71,IF(INDIRECT($A$1&amp;O$1)&gt;0,IF(COUNTIFS(Données_nettoyées!$O$1:$O$1000,$B71,INDIRECT($A$1&amp;O$1),"&gt;0")&gt;2,INDIRECT($A$1&amp;O$1))))),"MC"))</f>
        <v/>
      </c>
      <c r="P71" s="8" t="str" cm="1">
        <f t="array" aca="1" ref="P71" ca="1">IF(ISERROR(ABS(P69)),"",IFERROR(MAX(IF(Données_nettoyées!$O$1:$O$1000=$B71,IF(INDIRECT($A$1&amp;P$1)&gt;0,IF(COUNTIFS(Données_nettoyées!$O$1:$O$1000,$B71,INDIRECT($A$1&amp;P$1),"&gt;0")&gt;2,INDIRECT($A$1&amp;P$1))))),"MC"))</f>
        <v/>
      </c>
      <c r="Q71" s="8" t="str" cm="1">
        <f t="array" aca="1" ref="Q71" ca="1">IF(ISERROR(ABS(Q69)),"",IFERROR(MAX(IF(Données_nettoyées!$O$1:$O$1000=$B71,IF(INDIRECT($A$1&amp;Q$1)&gt;0,IF(COUNTIFS(Données_nettoyées!$O$1:$O$1000,$B71,INDIRECT($A$1&amp;Q$1),"&gt;0")&gt;2,INDIRECT($A$1&amp;Q$1))))),"MC"))</f>
        <v/>
      </c>
      <c r="R71" s="8" t="str" cm="1">
        <f t="array" aca="1" ref="R71" ca="1">IF(ISERROR(ABS(R69)),"",IFERROR(MAX(IF(Données_nettoyées!$O$1:$O$1000=$B71,IF(INDIRECT($A$1&amp;R$1)&gt;0,IF(COUNTIFS(Données_nettoyées!$O$1:$O$1000,$B71,INDIRECT($A$1&amp;R$1),"&gt;0")&gt;2,INDIRECT($A$1&amp;R$1))))),"MC"))</f>
        <v/>
      </c>
      <c r="S71" s="8" t="str" cm="1">
        <f t="array" aca="1" ref="S71" ca="1">IF(ISERROR(ABS(S69)),"",IFERROR(MAX(IF(Données_nettoyées!$O$1:$O$1000=$B71,IF(INDIRECT($A$1&amp;S$1)&gt;0,IF(COUNTIFS(Données_nettoyées!$O$1:$O$1000,$B71,INDIRECT($A$1&amp;S$1),"&gt;0")&gt;2,INDIRECT($A$1&amp;S$1))))),"MC"))</f>
        <v/>
      </c>
      <c r="T71" s="8" t="str" cm="1">
        <f t="array" aca="1" ref="T71" ca="1">IF(ISERROR(ABS(T69)),"",IFERROR(MAX(IF(Données_nettoyées!$O$1:$O$1000=$B71,IF(INDIRECT($A$1&amp;T$1)&gt;0,IF(COUNTIFS(Données_nettoyées!$O$1:$O$1000,$B71,INDIRECT($A$1&amp;T$1),"&gt;0")&gt;2,INDIRECT($A$1&amp;T$1))))),"MC"))</f>
        <v/>
      </c>
      <c r="U71" s="8" t="str" cm="1">
        <f t="array" aca="1" ref="U71" ca="1">IF(ISERROR(ABS(U69)),"",IFERROR(MAX(IF(Données_nettoyées!$O$1:$O$1000=$B71,IF(INDIRECT($A$1&amp;U$1)&gt;0,IF(COUNTIFS(Données_nettoyées!$O$1:$O$1000,$B71,INDIRECT($A$1&amp;U$1),"&gt;0")&gt;2,INDIRECT($A$1&amp;U$1))))),"MC"))</f>
        <v/>
      </c>
      <c r="V71" s="8" t="str" cm="1">
        <f t="array" aca="1" ref="V71" ca="1">IF(ISERROR(ABS(V69)),"",IFERROR(MAX(IF(Données_nettoyées!$O$1:$O$1000=$B71,IF(INDIRECT($A$1&amp;V$1)&gt;0,IF(COUNTIFS(Données_nettoyées!$O$1:$O$1000,$B71,INDIRECT($A$1&amp;V$1),"&gt;0")&gt;2,INDIRECT($A$1&amp;V$1))))),"MC"))</f>
        <v/>
      </c>
      <c r="W71" s="8" t="str" cm="1">
        <f t="array" aca="1" ref="W71" ca="1">IF(ISERROR(ABS(W69)),"",IFERROR(MAX(IF(Données_nettoyées!$O$1:$O$1000=$B71,IF(INDIRECT($A$1&amp;W$1)&gt;0,IF(COUNTIFS(Données_nettoyées!$O$1:$O$1000,$B71,INDIRECT($A$1&amp;W$1),"&gt;0")&gt;2,INDIRECT($A$1&amp;W$1))))),"MC"))</f>
        <v/>
      </c>
      <c r="X71" s="8" t="str" cm="1">
        <f t="array" aca="1" ref="X71" ca="1">IF(ISERROR(ABS(X69)),"",IFERROR(MAX(IF(Données_nettoyées!$O$1:$O$1000=$B71,IF(INDIRECT($A$1&amp;X$1)&gt;0,IF(COUNTIFS(Données_nettoyées!$O$1:$O$1000,$B71,INDIRECT($A$1&amp;X$1),"&gt;0")&gt;2,INDIRECT($A$1&amp;X$1))))),"MC"))</f>
        <v/>
      </c>
      <c r="Y71" s="8" t="str" cm="1">
        <f t="array" aca="1" ref="Y71" ca="1">IF(ISERROR(ABS(Y69)),"",IFERROR(MAX(IF(Données_nettoyées!$O$1:$O$1000=$B71,IF(INDIRECT($A$1&amp;Y$1)&gt;0,IF(COUNTIFS(Données_nettoyées!$O$1:$O$1000,$B71,INDIRECT($A$1&amp;Y$1),"&gt;0")&gt;2,INDIRECT($A$1&amp;Y$1))))),"MC"))</f>
        <v/>
      </c>
      <c r="Z71" s="8" t="str" cm="1">
        <f t="array" aca="1" ref="Z71" ca="1">IF(ISERROR(ABS(Z69)),"",IFERROR(MAX(IF(Données_nettoyées!$O$1:$O$1000=$B71,IF(INDIRECT($A$1&amp;Z$1)&gt;0,IF(COUNTIFS(Données_nettoyées!$O$1:$O$1000,$B71,INDIRECT($A$1&amp;Z$1),"&gt;0")&gt;2,INDIRECT($A$1&amp;Z$1))))),"MC"))</f>
        <v/>
      </c>
      <c r="AA71" s="8" t="str" cm="1">
        <f t="array" aca="1" ref="AA71" ca="1">IF(ISERROR(ABS(AA69)),"",IFERROR(MAX(IF(Données_nettoyées!$O$1:$O$1000=$B71,IF(INDIRECT($A$1&amp;AA$1)&gt;0,IF(COUNTIFS(Données_nettoyées!$O$1:$O$1000,$B71,INDIRECT($A$1&amp;AA$1),"&gt;0")&gt;2,INDIRECT($A$1&amp;AA$1))))),"MC"))</f>
        <v/>
      </c>
      <c r="AB71" s="8" t="str" cm="1">
        <f t="array" aca="1" ref="AB71" ca="1">IF(ISERROR(ABS(AB69)),"",IFERROR(MAX(IF(Données_nettoyées!$O$1:$O$1000=$B71,IF(INDIRECT($A$1&amp;AB$1)&gt;0,IF(COUNTIFS(Données_nettoyées!$O$1:$O$1000,$B71,INDIRECT($A$1&amp;AB$1),"&gt;0")&gt;2,INDIRECT($A$1&amp;AB$1))))),"MC"))</f>
        <v/>
      </c>
      <c r="AC71" s="8" t="str" cm="1">
        <f t="array" aca="1" ref="AC71" ca="1">IF(ISERROR(ABS(AC69)),"",IFERROR(MAX(IF(Données_nettoyées!$O$1:$O$1000=$B71,IF(INDIRECT($A$1&amp;AC$1)&gt;0,IF(COUNTIFS(Données_nettoyées!$O$1:$O$1000,$B71,INDIRECT($A$1&amp;AC$1),"&gt;0")&gt;2,INDIRECT($A$1&amp;AC$1))))),"MC"))</f>
        <v/>
      </c>
      <c r="AD71" s="8" t="str" cm="1">
        <f t="array" aca="1" ref="AD71" ca="1">IF(ISERROR(ABS(AD69)),"",IFERROR(MAX(IF(Données_nettoyées!$O$1:$O$1000=$B71,IF(INDIRECT($A$1&amp;AD$1)&gt;0,IF(COUNTIFS(Données_nettoyées!$O$1:$O$1000,$B71,INDIRECT($A$1&amp;AD$1),"&gt;0")&gt;2,INDIRECT($A$1&amp;AD$1))))),"MC"))</f>
        <v/>
      </c>
      <c r="AE71" s="8" t="str" cm="1">
        <f t="array" aca="1" ref="AE71" ca="1">IF(ISERROR(ABS(AE69)),"",IFERROR(MAX(IF(Données_nettoyées!$O$1:$O$1000=$B71,IF(INDIRECT($A$1&amp;AE$1)&gt;0,IF(COUNTIFS(Données_nettoyées!$O$1:$O$1000,$B71,INDIRECT($A$1&amp;AE$1),"&gt;0")&gt;2,INDIRECT($A$1&amp;AE$1))))),"MC"))</f>
        <v/>
      </c>
      <c r="AF71" s="8" t="str" cm="1">
        <f t="array" aca="1" ref="AF71" ca="1">IF(ISERROR(ABS(AF69)),"",IFERROR(MAX(IF(Données_nettoyées!$O$1:$O$1000=$B71,IF(INDIRECT($A$1&amp;AF$1)&gt;0,IF(COUNTIFS(Données_nettoyées!$O$1:$O$1000,$B71,INDIRECT($A$1&amp;AF$1),"&gt;0")&gt;2,INDIRECT($A$1&amp;AF$1))))),"MC"))</f>
        <v/>
      </c>
      <c r="AG71" s="8" t="str" cm="1">
        <f t="array" aca="1" ref="AG71" ca="1">IF(ISERROR(ABS(AG69)),"",IFERROR(MAX(IF(Données_nettoyées!$O$1:$O$1000=$B71,IF(INDIRECT($A$1&amp;AG$1)&gt;0,IF(COUNTIFS(Données_nettoyées!$O$1:$O$1000,$B71,INDIRECT($A$1&amp;AG$1),"&gt;0")&gt;2,INDIRECT($A$1&amp;AG$1))))),"MC"))</f>
        <v/>
      </c>
    </row>
    <row r="72" spans="1:35" x14ac:dyDescent="0.35">
      <c r="C72" s="39" t="s">
        <v>145</v>
      </c>
      <c r="E72" s="8" t="str">
        <f t="shared" ref="E72:AG72" ca="1" si="10">IFERROR(IF((E71-E70)/E70&gt;=40%,"!!",""),"")</f>
        <v/>
      </c>
      <c r="F72" s="8" t="str">
        <f t="shared" ca="1" si="10"/>
        <v/>
      </c>
      <c r="G72" s="8" t="str">
        <f t="shared" ca="1" si="10"/>
        <v/>
      </c>
      <c r="H72" s="8" t="str">
        <f t="shared" ca="1" si="10"/>
        <v/>
      </c>
      <c r="I72" s="8" t="str">
        <f t="shared" ca="1" si="10"/>
        <v/>
      </c>
      <c r="J72" s="8" t="str">
        <f t="shared" ca="1" si="10"/>
        <v/>
      </c>
      <c r="K72" s="8" t="str">
        <f t="shared" ca="1" si="10"/>
        <v/>
      </c>
      <c r="L72" s="8" t="str">
        <f t="shared" ca="1" si="10"/>
        <v/>
      </c>
      <c r="M72" s="8" t="str">
        <f t="shared" ca="1" si="10"/>
        <v/>
      </c>
      <c r="N72" s="8" t="str">
        <f t="shared" ca="1" si="10"/>
        <v/>
      </c>
      <c r="O72" s="8" t="str">
        <f t="shared" ca="1" si="10"/>
        <v/>
      </c>
      <c r="P72" s="8" t="str">
        <f t="shared" ca="1" si="10"/>
        <v/>
      </c>
      <c r="Q72" s="8" t="str">
        <f t="shared" ca="1" si="10"/>
        <v/>
      </c>
      <c r="R72" s="8" t="str">
        <f t="shared" ca="1" si="10"/>
        <v/>
      </c>
      <c r="S72" s="8" t="str">
        <f t="shared" ca="1" si="10"/>
        <v/>
      </c>
      <c r="T72" s="8" t="str">
        <f t="shared" ca="1" si="10"/>
        <v/>
      </c>
      <c r="U72" s="8" t="str">
        <f t="shared" ca="1" si="10"/>
        <v/>
      </c>
      <c r="V72" s="8" t="str">
        <f t="shared" ca="1" si="10"/>
        <v/>
      </c>
      <c r="W72" s="8" t="str">
        <f t="shared" ca="1" si="10"/>
        <v/>
      </c>
      <c r="X72" s="8" t="str">
        <f t="shared" ca="1" si="10"/>
        <v/>
      </c>
      <c r="Y72" s="8" t="str">
        <f t="shared" ca="1" si="10"/>
        <v/>
      </c>
      <c r="Z72" s="8" t="str">
        <f t="shared" ca="1" si="10"/>
        <v/>
      </c>
      <c r="AA72" s="8" t="str">
        <f t="shared" ca="1" si="10"/>
        <v/>
      </c>
      <c r="AB72" s="8" t="str">
        <f t="shared" ca="1" si="10"/>
        <v/>
      </c>
      <c r="AC72" s="8" t="str">
        <f t="shared" ca="1" si="10"/>
        <v/>
      </c>
      <c r="AD72" s="8" t="str">
        <f t="shared" ca="1" si="10"/>
        <v/>
      </c>
      <c r="AE72" s="8" t="str">
        <f t="shared" ca="1" si="10"/>
        <v/>
      </c>
      <c r="AF72" s="8" t="str">
        <f t="shared" ca="1" si="10"/>
        <v/>
      </c>
      <c r="AG72" s="8" t="str">
        <f t="shared" ca="1" si="10"/>
        <v/>
      </c>
    </row>
    <row r="73" spans="1:35"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5"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5" x14ac:dyDescent="0.35">
      <c r="A75" s="5" t="s">
        <v>81</v>
      </c>
      <c r="B75" s="5" t="s">
        <v>94</v>
      </c>
      <c r="C75" s="5" t="s">
        <v>31</v>
      </c>
      <c r="D75" s="7" t="str">
        <f>IF(COUNTIF(Données_nettoyées!$O$1:$O$1000,$B75)&gt;0,"OUI","NON")</f>
        <v>OUI</v>
      </c>
      <c r="E75" s="8" t="str" cm="1">
        <f t="array" aca="1" ref="E75" ca="1">IF($D75="NON","-",IFERROR(MEDIAN(IF(Données_nettoyées!$O$1:$O$1000=$B75,IF(INDIRECT($A$1&amp;E$1)&gt;0,IF(COUNTIFS(Données_nettoyées!$O$1:$O$1000,$B75,INDIRECT($A$1&amp;E$1),"&gt;0")&gt;2,INDIRECT($A$1&amp;E$1))))),"MC"))</f>
        <v>MC</v>
      </c>
      <c r="F75" s="8" t="str" cm="1">
        <f t="array" aca="1" ref="F75" ca="1">IF($D75="NON","-",IFERROR(MEDIAN(IF(Données_nettoyées!$O$1:$O$1000=$B75,IF(INDIRECT($A$1&amp;F$1)&gt;0,IF(COUNTIFS(Données_nettoyées!$O$1:$O$1000,$B75,INDIRECT($A$1&amp;F$1),"&gt;0")&gt;2,INDIRECT($A$1&amp;F$1))))),"MC"))</f>
        <v>MC</v>
      </c>
      <c r="G75" s="8" t="str" cm="1">
        <f t="array" aca="1" ref="G75" ca="1">IF($D75="NON","-",IFERROR(MEDIAN(IF(Données_nettoyées!$O$1:$O$1000=$B75,IF(INDIRECT($A$1&amp;G$1)&gt;0,IF(COUNTIFS(Données_nettoyées!$O$1:$O$1000,$B75,INDIRECT($A$1&amp;G$1),"&gt;0")&gt;2,INDIRECT($A$1&amp;G$1))))),"MC"))</f>
        <v>MC</v>
      </c>
      <c r="H75" s="8" t="str" cm="1">
        <f t="array" aca="1" ref="H75" ca="1">IF($D75="NON","-",IFERROR(MEDIAN(IF(Données_nettoyées!$O$1:$O$1000=$B75,IF(INDIRECT($A$1&amp;H$1)&gt;0,IF(COUNTIFS(Données_nettoyées!$O$1:$O$1000,$B75,INDIRECT($A$1&amp;H$1),"&gt;0")&gt;2,INDIRECT($A$1&amp;H$1))))),"MC"))</f>
        <v>MC</v>
      </c>
      <c r="I75" s="8" t="str" cm="1">
        <f t="array" aca="1" ref="I75" ca="1">IF($D75="NON","-",IFERROR(MEDIAN(IF(Données_nettoyées!$O$1:$O$1000=$B75,IF(INDIRECT($A$1&amp;I$1)&gt;0,IF(COUNTIFS(Données_nettoyées!$O$1:$O$1000,$B75,INDIRECT($A$1&amp;I$1),"&gt;0")&gt;2,INDIRECT($A$1&amp;I$1))))),"MC"))</f>
        <v>MC</v>
      </c>
      <c r="J75" s="8" t="str" cm="1">
        <f t="array" aca="1" ref="J75" ca="1">IF($D75="NON","-",IFERROR(MEDIAN(IF(Données_nettoyées!$O$1:$O$1000=$B75,IF(INDIRECT($A$1&amp;J$1)&gt;0,IF(COUNTIFS(Données_nettoyées!$O$1:$O$1000,$B75,INDIRECT($A$1&amp;J$1),"&gt;0")&gt;2,INDIRECT($A$1&amp;J$1))))),"MC"))</f>
        <v>MC</v>
      </c>
      <c r="K75" s="8" t="str" cm="1">
        <f t="array" aca="1" ref="K75" ca="1">IF($D75="NON","-",IFERROR(MEDIAN(IF(Données_nettoyées!$O$1:$O$1000=$B75,IF(INDIRECT($A$1&amp;K$1)&gt;0,IF(COUNTIFS(Données_nettoyées!$O$1:$O$1000,$B75,INDIRECT($A$1&amp;K$1),"&gt;0")&gt;2,INDIRECT($A$1&amp;K$1))))),"MC"))</f>
        <v>MC</v>
      </c>
      <c r="L75" s="8" t="str" cm="1">
        <f t="array" aca="1" ref="L75" ca="1">IF($D75="NON","-",IFERROR(MEDIAN(IF(Données_nettoyées!$O$1:$O$1000=$B75,IF(INDIRECT($A$1&amp;L$1)&gt;0,IF(COUNTIFS(Données_nettoyées!$O$1:$O$1000,$B75,INDIRECT($A$1&amp;L$1),"&gt;0")&gt;2,INDIRECT($A$1&amp;L$1))))),"MC"))</f>
        <v>MC</v>
      </c>
      <c r="M75" s="8" t="str" cm="1">
        <f t="array" aca="1" ref="M75" ca="1">IF($D75="NON","-",IFERROR(MEDIAN(IF(Données_nettoyées!$O$1:$O$1000=$B75,IF(INDIRECT($A$1&amp;M$1)&gt;0,IF(COUNTIFS(Données_nettoyées!$O$1:$O$1000,$B75,INDIRECT($A$1&amp;M$1),"&gt;0")&gt;2,INDIRECT($A$1&amp;M$1))))),"MC"))</f>
        <v>MC</v>
      </c>
      <c r="N75" s="8" t="str" cm="1">
        <f t="array" aca="1" ref="N75" ca="1">IF($D75="NON","-",IFERROR(MEDIAN(IF(Données_nettoyées!$O$1:$O$1000=$B75,IF(INDIRECT($A$1&amp;N$1)&gt;0,IF(COUNTIFS(Données_nettoyées!$O$1:$O$1000,$B75,INDIRECT($A$1&amp;N$1),"&gt;0")&gt;2,INDIRECT($A$1&amp;N$1))))),"MC"))</f>
        <v>MC</v>
      </c>
      <c r="O75" s="8" t="str" cm="1">
        <f t="array" aca="1" ref="O75" ca="1">IF($D75="NON","-",IFERROR(MEDIAN(IF(Données_nettoyées!$O$1:$O$1000=$B75,IF(INDIRECT($A$1&amp;O$1)&gt;0,IF(COUNTIFS(Données_nettoyées!$O$1:$O$1000,$B75,INDIRECT($A$1&amp;O$1),"&gt;0")&gt;2,INDIRECT($A$1&amp;O$1))))),"MC"))</f>
        <v>MC</v>
      </c>
      <c r="P75" s="8" t="str" cm="1">
        <f t="array" aca="1" ref="P75" ca="1">IF($D75="NON","-",IFERROR(MEDIAN(IF(Données_nettoyées!$O$1:$O$1000=$B75,IF(INDIRECT($A$1&amp;P$1)&gt;0,IF(COUNTIFS(Données_nettoyées!$O$1:$O$1000,$B75,INDIRECT($A$1&amp;P$1),"&gt;0")&gt;2,INDIRECT($A$1&amp;P$1))))),"MC"))</f>
        <v>MC</v>
      </c>
      <c r="Q75" s="8" t="str" cm="1">
        <f t="array" aca="1" ref="Q75" ca="1">IF($D75="NON","-",IFERROR(MEDIAN(IF(Données_nettoyées!$O$1:$O$1000=$B75,IF(INDIRECT($A$1&amp;Q$1)&gt;0,IF(COUNTIFS(Données_nettoyées!$O$1:$O$1000,$B75,INDIRECT($A$1&amp;Q$1),"&gt;0")&gt;2,INDIRECT($A$1&amp;Q$1))))),"MC"))</f>
        <v>MC</v>
      </c>
      <c r="R75" s="8" t="str" cm="1">
        <f t="array" aca="1" ref="R75" ca="1">IF($D75="NON","-",IFERROR(MEDIAN(IF(Données_nettoyées!$O$1:$O$1000=$B75,IF(INDIRECT($A$1&amp;R$1)&gt;0,IF(COUNTIFS(Données_nettoyées!$O$1:$O$1000,$B75,INDIRECT($A$1&amp;R$1),"&gt;0")&gt;2,INDIRECT($A$1&amp;R$1))))),"MC"))</f>
        <v>MC</v>
      </c>
      <c r="S75" s="8" t="str" cm="1">
        <f t="array" aca="1" ref="S75" ca="1">IF($D75="NON","-",IFERROR(MEDIAN(IF(Données_nettoyées!$O$1:$O$1000=$B75,IF(INDIRECT($A$1&amp;S$1)&gt;0,IF(COUNTIFS(Données_nettoyées!$O$1:$O$1000,$B75,INDIRECT($A$1&amp;S$1),"&gt;0")&gt;2,INDIRECT($A$1&amp;S$1))))),"MC"))</f>
        <v>MC</v>
      </c>
      <c r="T75" s="8" t="str" cm="1">
        <f t="array" aca="1" ref="T75" ca="1">IF($D75="NON","-",IFERROR(MEDIAN(IF(Données_nettoyées!$O$1:$O$1000=$B75,IF(INDIRECT($A$1&amp;T$1)&gt;0,IF(COUNTIFS(Données_nettoyées!$O$1:$O$1000,$B75,INDIRECT($A$1&amp;T$1),"&gt;0")&gt;2,INDIRECT($A$1&amp;T$1))))),"MC"))</f>
        <v>MC</v>
      </c>
      <c r="U75" s="8" t="str" cm="1">
        <f t="array" aca="1" ref="U75" ca="1">IF($D75="NON","-",IFERROR(MEDIAN(IF(Données_nettoyées!$O$1:$O$1000=$B75,IF(INDIRECT($A$1&amp;U$1)&gt;0,IF(COUNTIFS(Données_nettoyées!$O$1:$O$1000,$B75,INDIRECT($A$1&amp;U$1),"&gt;0")&gt;2,INDIRECT($A$1&amp;U$1))))),"MC"))</f>
        <v>MC</v>
      </c>
      <c r="V75" s="8" t="str" cm="1">
        <f t="array" aca="1" ref="V75" ca="1">IF($D75="NON","-",IFERROR(MEDIAN(IF(Données_nettoyées!$O$1:$O$1000=$B75,IF(INDIRECT($A$1&amp;V$1)&gt;0,IF(COUNTIFS(Données_nettoyées!$O$1:$O$1000,$B75,INDIRECT($A$1&amp;V$1),"&gt;0")&gt;2,INDIRECT($A$1&amp;V$1))))),"MC"))</f>
        <v>MC</v>
      </c>
      <c r="W75" s="8" t="str" cm="1">
        <f t="array" aca="1" ref="W75" ca="1">IF($D75="NON","-",IFERROR(MEDIAN(IF(Données_nettoyées!$O$1:$O$1000=$B75,IF(INDIRECT($A$1&amp;W$1)&gt;0,IF(COUNTIFS(Données_nettoyées!$O$1:$O$1000,$B75,INDIRECT($A$1&amp;W$1),"&gt;0")&gt;2,INDIRECT($A$1&amp;W$1))))),"MC"))</f>
        <v>MC</v>
      </c>
      <c r="X75" s="8" t="str" cm="1">
        <f t="array" aca="1" ref="X75" ca="1">IF($D75="NON","-",IFERROR(MEDIAN(IF(Données_nettoyées!$O$1:$O$1000=$B75,IF(INDIRECT($A$1&amp;X$1)&gt;0,IF(COUNTIFS(Données_nettoyées!$O$1:$O$1000,$B75,INDIRECT($A$1&amp;X$1),"&gt;0")&gt;2,INDIRECT($A$1&amp;X$1))))),"MC"))</f>
        <v>MC</v>
      </c>
      <c r="Y75" s="8" t="str" cm="1">
        <f t="array" aca="1" ref="Y75" ca="1">IF($D75="NON","-",IFERROR(MEDIAN(IF(Données_nettoyées!$O$1:$O$1000=$B75,IF(INDIRECT($A$1&amp;Y$1)&gt;0,IF(COUNTIFS(Données_nettoyées!$O$1:$O$1000,$B75,INDIRECT($A$1&amp;Y$1),"&gt;0")&gt;2,INDIRECT($A$1&amp;Y$1))))),"MC"))</f>
        <v>MC</v>
      </c>
      <c r="Z75" s="8" t="str" cm="1">
        <f t="array" aca="1" ref="Z75" ca="1">IF($D75="NON","-",IFERROR(MEDIAN(IF(Données_nettoyées!$O$1:$O$1000=$B75,IF(INDIRECT($A$1&amp;Z$1)&gt;0,IF(COUNTIFS(Données_nettoyées!$O$1:$O$1000,$B75,INDIRECT($A$1&amp;Z$1),"&gt;0")&gt;2,INDIRECT($A$1&amp;Z$1))))),"MC"))</f>
        <v>MC</v>
      </c>
      <c r="AA75" s="8" t="str" cm="1">
        <f t="array" aca="1" ref="AA75" ca="1">IF($D75="NON","-",IFERROR(MEDIAN(IF(Données_nettoyées!$O$1:$O$1000=$B75,IF(INDIRECT($A$1&amp;AA$1)&gt;0,IF(COUNTIFS(Données_nettoyées!$O$1:$O$1000,$B75,INDIRECT($A$1&amp;AA$1),"&gt;0")&gt;2,INDIRECT($A$1&amp;AA$1))))),"MC"))</f>
        <v>MC</v>
      </c>
      <c r="AB75" s="8" t="str" cm="1">
        <f t="array" aca="1" ref="AB75" ca="1">IF($D75="NON","-",IFERROR(MEDIAN(IF(Données_nettoyées!$O$1:$O$1000=$B75,IF(INDIRECT($A$1&amp;AB$1)&gt;0,IF(COUNTIFS(Données_nettoyées!$O$1:$O$1000,$B75,INDIRECT($A$1&amp;AB$1),"&gt;0")&gt;2,INDIRECT($A$1&amp;AB$1))))),"MC"))</f>
        <v>MC</v>
      </c>
      <c r="AC75" s="8" t="str" cm="1">
        <f t="array" aca="1" ref="AC75" ca="1">IF($D75="NON","-",IFERROR(MEDIAN(IF(Données_nettoyées!$O$1:$O$1000=$B75,IF(INDIRECT($A$1&amp;AC$1)&gt;0,IF(COUNTIFS(Données_nettoyées!$O$1:$O$1000,$B75,INDIRECT($A$1&amp;AC$1),"&gt;0")&gt;2,INDIRECT($A$1&amp;AC$1))))),"MC"))</f>
        <v>MC</v>
      </c>
      <c r="AD75" s="8" t="str" cm="1">
        <f t="array" aca="1" ref="AD75" ca="1">IF($D75="NON","-",IFERROR(MEDIAN(IF(Données_nettoyées!$O$1:$O$1000=$B75,IF(INDIRECT($A$1&amp;AD$1)&gt;0,IF(COUNTIFS(Données_nettoyées!$O$1:$O$1000,$B75,INDIRECT($A$1&amp;AD$1),"&gt;0")&gt;2,INDIRECT($A$1&amp;AD$1))))),"MC"))</f>
        <v>MC</v>
      </c>
      <c r="AE75" s="8" t="str" cm="1">
        <f t="array" aca="1" ref="AE75" ca="1">IF($D75="NON","-",IFERROR(MEDIAN(IF(Données_nettoyées!$O$1:$O$1000=$B75,IF(INDIRECT($A$1&amp;AE$1)&gt;0,IF(COUNTIFS(Données_nettoyées!$O$1:$O$1000,$B75,INDIRECT($A$1&amp;AE$1),"&gt;0")&gt;2,INDIRECT($A$1&amp;AE$1))))),"MC"))</f>
        <v>MC</v>
      </c>
      <c r="AF75" s="8" t="str" cm="1">
        <f t="array" aca="1" ref="AF75" ca="1">IF($D75="NON","-",IFERROR(MEDIAN(IF(Données_nettoyées!$O$1:$O$1000=$B75,IF(INDIRECT($A$1&amp;AF$1)&gt;0,IF(COUNTIFS(Données_nettoyées!$O$1:$O$1000,$B75,INDIRECT($A$1&amp;AF$1),"&gt;0")&gt;2,INDIRECT($A$1&amp;AF$1))))),"MC"))</f>
        <v>MC</v>
      </c>
      <c r="AG75" s="8" t="str" cm="1">
        <f t="array" aca="1" ref="AG75" ca="1">IF($D75="NON","-",IFERROR(MEDIAN(IF(Données_nettoyées!$O$1:$O$1000=$B75,IF(INDIRECT($A$1&amp;AG$1)&gt;0,IF(COUNTIFS(Données_nettoyées!$O$1:$O$1000,$B75,INDIRECT($A$1&amp;AG$1),"&gt;0")&gt;2,INDIRECT($A$1&amp;AG$1))))),"MC"))</f>
        <v>MC</v>
      </c>
      <c r="AI75" s="6">
        <f ca="1">COUNTIF(E75:AG75,"MC")+COUNTIF(E75:AG75,"-")</f>
        <v>29</v>
      </c>
    </row>
    <row r="76" spans="1:35" x14ac:dyDescent="0.35">
      <c r="A76" s="5" t="s">
        <v>81</v>
      </c>
      <c r="B76" s="5" t="s">
        <v>94</v>
      </c>
      <c r="C76" s="5" t="s">
        <v>66</v>
      </c>
      <c r="E76" s="8" t="str" cm="1">
        <f t="array" aca="1" ref="E76" ca="1">IF(ISERROR(ABS(E75)),"",IFERROR(MIN(IF(Données_nettoyées!$O$1:$O$1000=$B76,IF(INDIRECT($A$1&amp;E$1)&gt;0,IF(COUNTIFS(Données_nettoyées!$O$1:$O$1000,$B76,INDIRECT($A$1&amp;E$1),"&gt;0")&gt;2,INDIRECT($A$1&amp;E$1))))),"MC"))</f>
        <v/>
      </c>
      <c r="F76" s="8" t="str" cm="1">
        <f t="array" aca="1" ref="F76" ca="1">IF(ISERROR(ABS(F75)),"",IFERROR(MIN(IF(Données_nettoyées!$O$1:$O$1000=$B76,IF(INDIRECT($A$1&amp;F$1)&gt;0,IF(COUNTIFS(Données_nettoyées!$O$1:$O$1000,$B76,INDIRECT($A$1&amp;F$1),"&gt;0")&gt;2,INDIRECT($A$1&amp;F$1))))),"MC"))</f>
        <v/>
      </c>
      <c r="G76" s="8" t="str" cm="1">
        <f t="array" aca="1" ref="G76" ca="1">IF(ISERROR(ABS(G75)),"",IFERROR(MIN(IF(Données_nettoyées!$O$1:$O$1000=$B76,IF(INDIRECT($A$1&amp;G$1)&gt;0,IF(COUNTIFS(Données_nettoyées!$O$1:$O$1000,$B76,INDIRECT($A$1&amp;G$1),"&gt;0")&gt;2,INDIRECT($A$1&amp;G$1))))),"MC"))</f>
        <v/>
      </c>
      <c r="H76" s="8" t="str" cm="1">
        <f t="array" aca="1" ref="H76" ca="1">IF(ISERROR(ABS(H75)),"",IFERROR(MIN(IF(Données_nettoyées!$O$1:$O$1000=$B76,IF(INDIRECT($A$1&amp;H$1)&gt;0,IF(COUNTIFS(Données_nettoyées!$O$1:$O$1000,$B76,INDIRECT($A$1&amp;H$1),"&gt;0")&gt;2,INDIRECT($A$1&amp;H$1))))),"MC"))</f>
        <v/>
      </c>
      <c r="I76" s="8" t="str" cm="1">
        <f t="array" aca="1" ref="I76" ca="1">IF(ISERROR(ABS(I75)),"",IFERROR(MIN(IF(Données_nettoyées!$O$1:$O$1000=$B76,IF(INDIRECT($A$1&amp;I$1)&gt;0,IF(COUNTIFS(Données_nettoyées!$O$1:$O$1000,$B76,INDIRECT($A$1&amp;I$1),"&gt;0")&gt;2,INDIRECT($A$1&amp;I$1))))),"MC"))</f>
        <v/>
      </c>
      <c r="J76" s="8" t="str" cm="1">
        <f t="array" aca="1" ref="J76" ca="1">IF(ISERROR(ABS(J75)),"",IFERROR(MIN(IF(Données_nettoyées!$O$1:$O$1000=$B76,IF(INDIRECT($A$1&amp;J$1)&gt;0,IF(COUNTIFS(Données_nettoyées!$O$1:$O$1000,$B76,INDIRECT($A$1&amp;J$1),"&gt;0")&gt;2,INDIRECT($A$1&amp;J$1))))),"MC"))</f>
        <v/>
      </c>
      <c r="K76" s="8" t="str" cm="1">
        <f t="array" aca="1" ref="K76" ca="1">IF(ISERROR(ABS(K75)),"",IFERROR(MIN(IF(Données_nettoyées!$O$1:$O$1000=$B76,IF(INDIRECT($A$1&amp;K$1)&gt;0,IF(COUNTIFS(Données_nettoyées!$O$1:$O$1000,$B76,INDIRECT($A$1&amp;K$1),"&gt;0")&gt;2,INDIRECT($A$1&amp;K$1))))),"MC"))</f>
        <v/>
      </c>
      <c r="L76" s="8" t="str" cm="1">
        <f t="array" aca="1" ref="L76" ca="1">IF(ISERROR(ABS(L75)),"",IFERROR(MIN(IF(Données_nettoyées!$O$1:$O$1000=$B76,IF(INDIRECT($A$1&amp;L$1)&gt;0,IF(COUNTIFS(Données_nettoyées!$O$1:$O$1000,$B76,INDIRECT($A$1&amp;L$1),"&gt;0")&gt;2,INDIRECT($A$1&amp;L$1))))),"MC"))</f>
        <v/>
      </c>
      <c r="M76" s="8" t="str" cm="1">
        <f t="array" aca="1" ref="M76" ca="1">IF(ISERROR(ABS(M75)),"",IFERROR(MIN(IF(Données_nettoyées!$O$1:$O$1000=$B76,IF(INDIRECT($A$1&amp;M$1)&gt;0,IF(COUNTIFS(Données_nettoyées!$O$1:$O$1000,$B76,INDIRECT($A$1&amp;M$1),"&gt;0")&gt;2,INDIRECT($A$1&amp;M$1))))),"MC"))</f>
        <v/>
      </c>
      <c r="N76" s="8" t="str" cm="1">
        <f t="array" aca="1" ref="N76" ca="1">IF(ISERROR(ABS(N75)),"",IFERROR(MIN(IF(Données_nettoyées!$O$1:$O$1000=$B76,IF(INDIRECT($A$1&amp;N$1)&gt;0,IF(COUNTIFS(Données_nettoyées!$O$1:$O$1000,$B76,INDIRECT($A$1&amp;N$1),"&gt;0")&gt;2,INDIRECT($A$1&amp;N$1))))),"MC"))</f>
        <v/>
      </c>
      <c r="O76" s="8" t="str" cm="1">
        <f t="array" aca="1" ref="O76" ca="1">IF(ISERROR(ABS(O75)),"",IFERROR(MIN(IF(Données_nettoyées!$O$1:$O$1000=$B76,IF(INDIRECT($A$1&amp;O$1)&gt;0,IF(COUNTIFS(Données_nettoyées!$O$1:$O$1000,$B76,INDIRECT($A$1&amp;O$1),"&gt;0")&gt;2,INDIRECT($A$1&amp;O$1))))),"MC"))</f>
        <v/>
      </c>
      <c r="P76" s="8" t="str" cm="1">
        <f t="array" aca="1" ref="P76" ca="1">IF(ISERROR(ABS(P75)),"",IFERROR(MIN(IF(Données_nettoyées!$O$1:$O$1000=$B76,IF(INDIRECT($A$1&amp;P$1)&gt;0,IF(COUNTIFS(Données_nettoyées!$O$1:$O$1000,$B76,INDIRECT($A$1&amp;P$1),"&gt;0")&gt;2,INDIRECT($A$1&amp;P$1))))),"MC"))</f>
        <v/>
      </c>
      <c r="Q76" s="8" t="str" cm="1">
        <f t="array" aca="1" ref="Q76" ca="1">IF(ISERROR(ABS(Q75)),"",IFERROR(MIN(IF(Données_nettoyées!$O$1:$O$1000=$B76,IF(INDIRECT($A$1&amp;Q$1)&gt;0,IF(COUNTIFS(Données_nettoyées!$O$1:$O$1000,$B76,INDIRECT($A$1&amp;Q$1),"&gt;0")&gt;2,INDIRECT($A$1&amp;Q$1))))),"MC"))</f>
        <v/>
      </c>
      <c r="R76" s="8" t="str" cm="1">
        <f t="array" aca="1" ref="R76" ca="1">IF(ISERROR(ABS(R75)),"",IFERROR(MIN(IF(Données_nettoyées!$O$1:$O$1000=$B76,IF(INDIRECT($A$1&amp;R$1)&gt;0,IF(COUNTIFS(Données_nettoyées!$O$1:$O$1000,$B76,INDIRECT($A$1&amp;R$1),"&gt;0")&gt;2,INDIRECT($A$1&amp;R$1))))),"MC"))</f>
        <v/>
      </c>
      <c r="S76" s="8" t="str" cm="1">
        <f t="array" aca="1" ref="S76" ca="1">IF(ISERROR(ABS(S75)),"",IFERROR(MIN(IF(Données_nettoyées!$O$1:$O$1000=$B76,IF(INDIRECT($A$1&amp;S$1)&gt;0,IF(COUNTIFS(Données_nettoyées!$O$1:$O$1000,$B76,INDIRECT($A$1&amp;S$1),"&gt;0")&gt;2,INDIRECT($A$1&amp;S$1))))),"MC"))</f>
        <v/>
      </c>
      <c r="T76" s="8" t="str" cm="1">
        <f t="array" aca="1" ref="T76" ca="1">IF(ISERROR(ABS(T75)),"",IFERROR(MIN(IF(Données_nettoyées!$O$1:$O$1000=$B76,IF(INDIRECT($A$1&amp;T$1)&gt;0,IF(COUNTIFS(Données_nettoyées!$O$1:$O$1000,$B76,INDIRECT($A$1&amp;T$1),"&gt;0")&gt;2,INDIRECT($A$1&amp;T$1))))),"MC"))</f>
        <v/>
      </c>
      <c r="U76" s="8" t="str" cm="1">
        <f t="array" aca="1" ref="U76" ca="1">IF(ISERROR(ABS(U75)),"",IFERROR(MIN(IF(Données_nettoyées!$O$1:$O$1000=$B76,IF(INDIRECT($A$1&amp;U$1)&gt;0,IF(COUNTIFS(Données_nettoyées!$O$1:$O$1000,$B76,INDIRECT($A$1&amp;U$1),"&gt;0")&gt;2,INDIRECT($A$1&amp;U$1))))),"MC"))</f>
        <v/>
      </c>
      <c r="V76" s="8" t="str" cm="1">
        <f t="array" aca="1" ref="V76" ca="1">IF(ISERROR(ABS(V75)),"",IFERROR(MIN(IF(Données_nettoyées!$O$1:$O$1000=$B76,IF(INDIRECT($A$1&amp;V$1)&gt;0,IF(COUNTIFS(Données_nettoyées!$O$1:$O$1000,$B76,INDIRECT($A$1&amp;V$1),"&gt;0")&gt;2,INDIRECT($A$1&amp;V$1))))),"MC"))</f>
        <v/>
      </c>
      <c r="W76" s="8" t="str" cm="1">
        <f t="array" aca="1" ref="W76" ca="1">IF(ISERROR(ABS(W75)),"",IFERROR(MIN(IF(Données_nettoyées!$O$1:$O$1000=$B76,IF(INDIRECT($A$1&amp;W$1)&gt;0,IF(COUNTIFS(Données_nettoyées!$O$1:$O$1000,$B76,INDIRECT($A$1&amp;W$1),"&gt;0")&gt;2,INDIRECT($A$1&amp;W$1))))),"MC"))</f>
        <v/>
      </c>
      <c r="X76" s="8" t="str" cm="1">
        <f t="array" aca="1" ref="X76" ca="1">IF(ISERROR(ABS(X75)),"",IFERROR(MIN(IF(Données_nettoyées!$O$1:$O$1000=$B76,IF(INDIRECT($A$1&amp;X$1)&gt;0,IF(COUNTIFS(Données_nettoyées!$O$1:$O$1000,$B76,INDIRECT($A$1&amp;X$1),"&gt;0")&gt;2,INDIRECT($A$1&amp;X$1))))),"MC"))</f>
        <v/>
      </c>
      <c r="Y76" s="8" t="str" cm="1">
        <f t="array" aca="1" ref="Y76" ca="1">IF(ISERROR(ABS(Y75)),"",IFERROR(MIN(IF(Données_nettoyées!$O$1:$O$1000=$B76,IF(INDIRECT($A$1&amp;Y$1)&gt;0,IF(COUNTIFS(Données_nettoyées!$O$1:$O$1000,$B76,INDIRECT($A$1&amp;Y$1),"&gt;0")&gt;2,INDIRECT($A$1&amp;Y$1))))),"MC"))</f>
        <v/>
      </c>
      <c r="Z76" s="8" t="str" cm="1">
        <f t="array" aca="1" ref="Z76" ca="1">IF(ISERROR(ABS(Z75)),"",IFERROR(MIN(IF(Données_nettoyées!$O$1:$O$1000=$B76,IF(INDIRECT($A$1&amp;Z$1)&gt;0,IF(COUNTIFS(Données_nettoyées!$O$1:$O$1000,$B76,INDIRECT($A$1&amp;Z$1),"&gt;0")&gt;2,INDIRECT($A$1&amp;Z$1))))),"MC"))</f>
        <v/>
      </c>
      <c r="AA76" s="8" t="str" cm="1">
        <f t="array" aca="1" ref="AA76" ca="1">IF(ISERROR(ABS(AA75)),"",IFERROR(MIN(IF(Données_nettoyées!$O$1:$O$1000=$B76,IF(INDIRECT($A$1&amp;AA$1)&gt;0,IF(COUNTIFS(Données_nettoyées!$O$1:$O$1000,$B76,INDIRECT($A$1&amp;AA$1),"&gt;0")&gt;2,INDIRECT($A$1&amp;AA$1))))),"MC"))</f>
        <v/>
      </c>
      <c r="AB76" s="8" t="str" cm="1">
        <f t="array" aca="1" ref="AB76" ca="1">IF(ISERROR(ABS(AB75)),"",IFERROR(MIN(IF(Données_nettoyées!$O$1:$O$1000=$B76,IF(INDIRECT($A$1&amp;AB$1)&gt;0,IF(COUNTIFS(Données_nettoyées!$O$1:$O$1000,$B76,INDIRECT($A$1&amp;AB$1),"&gt;0")&gt;2,INDIRECT($A$1&amp;AB$1))))),"MC"))</f>
        <v/>
      </c>
      <c r="AC76" s="8" t="str" cm="1">
        <f t="array" aca="1" ref="AC76" ca="1">IF(ISERROR(ABS(AC75)),"",IFERROR(MIN(IF(Données_nettoyées!$O$1:$O$1000=$B76,IF(INDIRECT($A$1&amp;AC$1)&gt;0,IF(COUNTIFS(Données_nettoyées!$O$1:$O$1000,$B76,INDIRECT($A$1&amp;AC$1),"&gt;0")&gt;2,INDIRECT($A$1&amp;AC$1))))),"MC"))</f>
        <v/>
      </c>
      <c r="AD76" s="8" t="str" cm="1">
        <f t="array" aca="1" ref="AD76" ca="1">IF(ISERROR(ABS(AD75)),"",IFERROR(MIN(IF(Données_nettoyées!$O$1:$O$1000=$B76,IF(INDIRECT($A$1&amp;AD$1)&gt;0,IF(COUNTIFS(Données_nettoyées!$O$1:$O$1000,$B76,INDIRECT($A$1&amp;AD$1),"&gt;0")&gt;2,INDIRECT($A$1&amp;AD$1))))),"MC"))</f>
        <v/>
      </c>
      <c r="AE76" s="8" t="str" cm="1">
        <f t="array" aca="1" ref="AE76" ca="1">IF(ISERROR(ABS(AE75)),"",IFERROR(MIN(IF(Données_nettoyées!$O$1:$O$1000=$B76,IF(INDIRECT($A$1&amp;AE$1)&gt;0,IF(COUNTIFS(Données_nettoyées!$O$1:$O$1000,$B76,INDIRECT($A$1&amp;AE$1),"&gt;0")&gt;2,INDIRECT($A$1&amp;AE$1))))),"MC"))</f>
        <v/>
      </c>
      <c r="AF76" s="8" t="str" cm="1">
        <f t="array" aca="1" ref="AF76" ca="1">IF(ISERROR(ABS(AF75)),"",IFERROR(MIN(IF(Données_nettoyées!$O$1:$O$1000=$B76,IF(INDIRECT($A$1&amp;AF$1)&gt;0,IF(COUNTIFS(Données_nettoyées!$O$1:$O$1000,$B76,INDIRECT($A$1&amp;AF$1),"&gt;0")&gt;2,INDIRECT($A$1&amp;AF$1))))),"MC"))</f>
        <v/>
      </c>
      <c r="AG76" s="8" t="str" cm="1">
        <f t="array" aca="1" ref="AG76" ca="1">IF(ISERROR(ABS(AG75)),"",IFERROR(MIN(IF(Données_nettoyées!$O$1:$O$1000=$B76,IF(INDIRECT($A$1&amp;AG$1)&gt;0,IF(COUNTIFS(Données_nettoyées!$O$1:$O$1000,$B76,INDIRECT($A$1&amp;AG$1),"&gt;0")&gt;2,INDIRECT($A$1&amp;AG$1))))),"MC"))</f>
        <v/>
      </c>
    </row>
    <row r="77" spans="1:35" x14ac:dyDescent="0.35">
      <c r="A77" s="5" t="s">
        <v>81</v>
      </c>
      <c r="B77" s="5" t="s">
        <v>94</v>
      </c>
      <c r="C77" s="5" t="s">
        <v>68</v>
      </c>
      <c r="E77" s="8" t="str" cm="1">
        <f t="array" aca="1" ref="E77" ca="1">IF(ISERROR(ABS(E75)),"",IFERROR(MAX(IF(Données_nettoyées!$O$1:$O$1000=$B77,IF(INDIRECT($A$1&amp;E$1)&gt;0,IF(COUNTIFS(Données_nettoyées!$O$1:$O$1000,$B77,INDIRECT($A$1&amp;E$1),"&gt;0")&gt;2,INDIRECT($A$1&amp;E$1))))),"MC"))</f>
        <v/>
      </c>
      <c r="F77" s="8" t="str" cm="1">
        <f t="array" aca="1" ref="F77" ca="1">IF(ISERROR(ABS(F75)),"",IFERROR(MAX(IF(Données_nettoyées!$O$1:$O$1000=$B77,IF(INDIRECT($A$1&amp;F$1)&gt;0,IF(COUNTIFS(Données_nettoyées!$O$1:$O$1000,$B77,INDIRECT($A$1&amp;F$1),"&gt;0")&gt;2,INDIRECT($A$1&amp;F$1))))),"MC"))</f>
        <v/>
      </c>
      <c r="G77" s="8" t="str" cm="1">
        <f t="array" aca="1" ref="G77" ca="1">IF(ISERROR(ABS(G75)),"",IFERROR(MAX(IF(Données_nettoyées!$O$1:$O$1000=$B77,IF(INDIRECT($A$1&amp;G$1)&gt;0,IF(COUNTIFS(Données_nettoyées!$O$1:$O$1000,$B77,INDIRECT($A$1&amp;G$1),"&gt;0")&gt;2,INDIRECT($A$1&amp;G$1))))),"MC"))</f>
        <v/>
      </c>
      <c r="H77" s="8" t="str" cm="1">
        <f t="array" aca="1" ref="H77" ca="1">IF(ISERROR(ABS(H75)),"",IFERROR(MAX(IF(Données_nettoyées!$O$1:$O$1000=$B77,IF(INDIRECT($A$1&amp;H$1)&gt;0,IF(COUNTIFS(Données_nettoyées!$O$1:$O$1000,$B77,INDIRECT($A$1&amp;H$1),"&gt;0")&gt;2,INDIRECT($A$1&amp;H$1))))),"MC"))</f>
        <v/>
      </c>
      <c r="I77" s="8" t="str" cm="1">
        <f t="array" aca="1" ref="I77" ca="1">IF(ISERROR(ABS(I75)),"",IFERROR(MAX(IF(Données_nettoyées!$O$1:$O$1000=$B77,IF(INDIRECT($A$1&amp;I$1)&gt;0,IF(COUNTIFS(Données_nettoyées!$O$1:$O$1000,$B77,INDIRECT($A$1&amp;I$1),"&gt;0")&gt;2,INDIRECT($A$1&amp;I$1))))),"MC"))</f>
        <v/>
      </c>
      <c r="J77" s="8" t="str" cm="1">
        <f t="array" aca="1" ref="J77" ca="1">IF(ISERROR(ABS(J75)),"",IFERROR(MAX(IF(Données_nettoyées!$O$1:$O$1000=$B77,IF(INDIRECT($A$1&amp;J$1)&gt;0,IF(COUNTIFS(Données_nettoyées!$O$1:$O$1000,$B77,INDIRECT($A$1&amp;J$1),"&gt;0")&gt;2,INDIRECT($A$1&amp;J$1))))),"MC"))</f>
        <v/>
      </c>
      <c r="K77" s="8" t="str" cm="1">
        <f t="array" aca="1" ref="K77" ca="1">IF(ISERROR(ABS(K75)),"",IFERROR(MAX(IF(Données_nettoyées!$O$1:$O$1000=$B77,IF(INDIRECT($A$1&amp;K$1)&gt;0,IF(COUNTIFS(Données_nettoyées!$O$1:$O$1000,$B77,INDIRECT($A$1&amp;K$1),"&gt;0")&gt;2,INDIRECT($A$1&amp;K$1))))),"MC"))</f>
        <v/>
      </c>
      <c r="L77" s="8" t="str" cm="1">
        <f t="array" aca="1" ref="L77" ca="1">IF(ISERROR(ABS(L75)),"",IFERROR(MAX(IF(Données_nettoyées!$O$1:$O$1000=$B77,IF(INDIRECT($A$1&amp;L$1)&gt;0,IF(COUNTIFS(Données_nettoyées!$O$1:$O$1000,$B77,INDIRECT($A$1&amp;L$1),"&gt;0")&gt;2,INDIRECT($A$1&amp;L$1))))),"MC"))</f>
        <v/>
      </c>
      <c r="M77" s="8" t="str" cm="1">
        <f t="array" aca="1" ref="M77" ca="1">IF(ISERROR(ABS(M75)),"",IFERROR(MAX(IF(Données_nettoyées!$O$1:$O$1000=$B77,IF(INDIRECT($A$1&amp;M$1)&gt;0,IF(COUNTIFS(Données_nettoyées!$O$1:$O$1000,$B77,INDIRECT($A$1&amp;M$1),"&gt;0")&gt;2,INDIRECT($A$1&amp;M$1))))),"MC"))</f>
        <v/>
      </c>
      <c r="N77" s="8" t="str" cm="1">
        <f t="array" aca="1" ref="N77" ca="1">IF(ISERROR(ABS(N75)),"",IFERROR(MAX(IF(Données_nettoyées!$O$1:$O$1000=$B77,IF(INDIRECT($A$1&amp;N$1)&gt;0,IF(COUNTIFS(Données_nettoyées!$O$1:$O$1000,$B77,INDIRECT($A$1&amp;N$1),"&gt;0")&gt;2,INDIRECT($A$1&amp;N$1))))),"MC"))</f>
        <v/>
      </c>
      <c r="O77" s="8" t="str" cm="1">
        <f t="array" aca="1" ref="O77" ca="1">IF(ISERROR(ABS(O75)),"",IFERROR(MAX(IF(Données_nettoyées!$O$1:$O$1000=$B77,IF(INDIRECT($A$1&amp;O$1)&gt;0,IF(COUNTIFS(Données_nettoyées!$O$1:$O$1000,$B77,INDIRECT($A$1&amp;O$1),"&gt;0")&gt;2,INDIRECT($A$1&amp;O$1))))),"MC"))</f>
        <v/>
      </c>
      <c r="P77" s="8" t="str" cm="1">
        <f t="array" aca="1" ref="P77" ca="1">IF(ISERROR(ABS(P75)),"",IFERROR(MAX(IF(Données_nettoyées!$O$1:$O$1000=$B77,IF(INDIRECT($A$1&amp;P$1)&gt;0,IF(COUNTIFS(Données_nettoyées!$O$1:$O$1000,$B77,INDIRECT($A$1&amp;P$1),"&gt;0")&gt;2,INDIRECT($A$1&amp;P$1))))),"MC"))</f>
        <v/>
      </c>
      <c r="Q77" s="8" t="str" cm="1">
        <f t="array" aca="1" ref="Q77" ca="1">IF(ISERROR(ABS(Q75)),"",IFERROR(MAX(IF(Données_nettoyées!$O$1:$O$1000=$B77,IF(INDIRECT($A$1&amp;Q$1)&gt;0,IF(COUNTIFS(Données_nettoyées!$O$1:$O$1000,$B77,INDIRECT($A$1&amp;Q$1),"&gt;0")&gt;2,INDIRECT($A$1&amp;Q$1))))),"MC"))</f>
        <v/>
      </c>
      <c r="R77" s="8" t="str" cm="1">
        <f t="array" aca="1" ref="R77" ca="1">IF(ISERROR(ABS(R75)),"",IFERROR(MAX(IF(Données_nettoyées!$O$1:$O$1000=$B77,IF(INDIRECT($A$1&amp;R$1)&gt;0,IF(COUNTIFS(Données_nettoyées!$O$1:$O$1000,$B77,INDIRECT($A$1&amp;R$1),"&gt;0")&gt;2,INDIRECT($A$1&amp;R$1))))),"MC"))</f>
        <v/>
      </c>
      <c r="S77" s="8" t="str" cm="1">
        <f t="array" aca="1" ref="S77" ca="1">IF(ISERROR(ABS(S75)),"",IFERROR(MAX(IF(Données_nettoyées!$O$1:$O$1000=$B77,IF(INDIRECT($A$1&amp;S$1)&gt;0,IF(COUNTIFS(Données_nettoyées!$O$1:$O$1000,$B77,INDIRECT($A$1&amp;S$1),"&gt;0")&gt;2,INDIRECT($A$1&amp;S$1))))),"MC"))</f>
        <v/>
      </c>
      <c r="T77" s="8" t="str" cm="1">
        <f t="array" aca="1" ref="T77" ca="1">IF(ISERROR(ABS(T75)),"",IFERROR(MAX(IF(Données_nettoyées!$O$1:$O$1000=$B77,IF(INDIRECT($A$1&amp;T$1)&gt;0,IF(COUNTIFS(Données_nettoyées!$O$1:$O$1000,$B77,INDIRECT($A$1&amp;T$1),"&gt;0")&gt;2,INDIRECT($A$1&amp;T$1))))),"MC"))</f>
        <v/>
      </c>
      <c r="U77" s="8" t="str" cm="1">
        <f t="array" aca="1" ref="U77" ca="1">IF(ISERROR(ABS(U75)),"",IFERROR(MAX(IF(Données_nettoyées!$O$1:$O$1000=$B77,IF(INDIRECT($A$1&amp;U$1)&gt;0,IF(COUNTIFS(Données_nettoyées!$O$1:$O$1000,$B77,INDIRECT($A$1&amp;U$1),"&gt;0")&gt;2,INDIRECT($A$1&amp;U$1))))),"MC"))</f>
        <v/>
      </c>
      <c r="V77" s="8" t="str" cm="1">
        <f t="array" aca="1" ref="V77" ca="1">IF(ISERROR(ABS(V75)),"",IFERROR(MAX(IF(Données_nettoyées!$O$1:$O$1000=$B77,IF(INDIRECT($A$1&amp;V$1)&gt;0,IF(COUNTIFS(Données_nettoyées!$O$1:$O$1000,$B77,INDIRECT($A$1&amp;V$1),"&gt;0")&gt;2,INDIRECT($A$1&amp;V$1))))),"MC"))</f>
        <v/>
      </c>
      <c r="W77" s="8" t="str" cm="1">
        <f t="array" aca="1" ref="W77" ca="1">IF(ISERROR(ABS(W75)),"",IFERROR(MAX(IF(Données_nettoyées!$O$1:$O$1000=$B77,IF(INDIRECT($A$1&amp;W$1)&gt;0,IF(COUNTIFS(Données_nettoyées!$O$1:$O$1000,$B77,INDIRECT($A$1&amp;W$1),"&gt;0")&gt;2,INDIRECT($A$1&amp;W$1))))),"MC"))</f>
        <v/>
      </c>
      <c r="X77" s="8" t="str" cm="1">
        <f t="array" aca="1" ref="X77" ca="1">IF(ISERROR(ABS(X75)),"",IFERROR(MAX(IF(Données_nettoyées!$O$1:$O$1000=$B77,IF(INDIRECT($A$1&amp;X$1)&gt;0,IF(COUNTIFS(Données_nettoyées!$O$1:$O$1000,$B77,INDIRECT($A$1&amp;X$1),"&gt;0")&gt;2,INDIRECT($A$1&amp;X$1))))),"MC"))</f>
        <v/>
      </c>
      <c r="Y77" s="8" t="str" cm="1">
        <f t="array" aca="1" ref="Y77" ca="1">IF(ISERROR(ABS(Y75)),"",IFERROR(MAX(IF(Données_nettoyées!$O$1:$O$1000=$B77,IF(INDIRECT($A$1&amp;Y$1)&gt;0,IF(COUNTIFS(Données_nettoyées!$O$1:$O$1000,$B77,INDIRECT($A$1&amp;Y$1),"&gt;0")&gt;2,INDIRECT($A$1&amp;Y$1))))),"MC"))</f>
        <v/>
      </c>
      <c r="Z77" s="8" t="str" cm="1">
        <f t="array" aca="1" ref="Z77" ca="1">IF(ISERROR(ABS(Z75)),"",IFERROR(MAX(IF(Données_nettoyées!$O$1:$O$1000=$B77,IF(INDIRECT($A$1&amp;Z$1)&gt;0,IF(COUNTIFS(Données_nettoyées!$O$1:$O$1000,$B77,INDIRECT($A$1&amp;Z$1),"&gt;0")&gt;2,INDIRECT($A$1&amp;Z$1))))),"MC"))</f>
        <v/>
      </c>
      <c r="AA77" s="8" t="str" cm="1">
        <f t="array" aca="1" ref="AA77" ca="1">IF(ISERROR(ABS(AA75)),"",IFERROR(MAX(IF(Données_nettoyées!$O$1:$O$1000=$B77,IF(INDIRECT($A$1&amp;AA$1)&gt;0,IF(COUNTIFS(Données_nettoyées!$O$1:$O$1000,$B77,INDIRECT($A$1&amp;AA$1),"&gt;0")&gt;2,INDIRECT($A$1&amp;AA$1))))),"MC"))</f>
        <v/>
      </c>
      <c r="AB77" s="8" t="str" cm="1">
        <f t="array" aca="1" ref="AB77" ca="1">IF(ISERROR(ABS(AB75)),"",IFERROR(MAX(IF(Données_nettoyées!$O$1:$O$1000=$B77,IF(INDIRECT($A$1&amp;AB$1)&gt;0,IF(COUNTIFS(Données_nettoyées!$O$1:$O$1000,$B77,INDIRECT($A$1&amp;AB$1),"&gt;0")&gt;2,INDIRECT($A$1&amp;AB$1))))),"MC"))</f>
        <v/>
      </c>
      <c r="AC77" s="8" t="str" cm="1">
        <f t="array" aca="1" ref="AC77" ca="1">IF(ISERROR(ABS(AC75)),"",IFERROR(MAX(IF(Données_nettoyées!$O$1:$O$1000=$B77,IF(INDIRECT($A$1&amp;AC$1)&gt;0,IF(COUNTIFS(Données_nettoyées!$O$1:$O$1000,$B77,INDIRECT($A$1&amp;AC$1),"&gt;0")&gt;2,INDIRECT($A$1&amp;AC$1))))),"MC"))</f>
        <v/>
      </c>
      <c r="AD77" s="8" t="str" cm="1">
        <f t="array" aca="1" ref="AD77" ca="1">IF(ISERROR(ABS(AD75)),"",IFERROR(MAX(IF(Données_nettoyées!$O$1:$O$1000=$B77,IF(INDIRECT($A$1&amp;AD$1)&gt;0,IF(COUNTIFS(Données_nettoyées!$O$1:$O$1000,$B77,INDIRECT($A$1&amp;AD$1),"&gt;0")&gt;2,INDIRECT($A$1&amp;AD$1))))),"MC"))</f>
        <v/>
      </c>
      <c r="AE77" s="8" t="str" cm="1">
        <f t="array" aca="1" ref="AE77" ca="1">IF(ISERROR(ABS(AE75)),"",IFERROR(MAX(IF(Données_nettoyées!$O$1:$O$1000=$B77,IF(INDIRECT($A$1&amp;AE$1)&gt;0,IF(COUNTIFS(Données_nettoyées!$O$1:$O$1000,$B77,INDIRECT($A$1&amp;AE$1),"&gt;0")&gt;2,INDIRECT($A$1&amp;AE$1))))),"MC"))</f>
        <v/>
      </c>
      <c r="AF77" s="8" t="str" cm="1">
        <f t="array" aca="1" ref="AF77" ca="1">IF(ISERROR(ABS(AF75)),"",IFERROR(MAX(IF(Données_nettoyées!$O$1:$O$1000=$B77,IF(INDIRECT($A$1&amp;AF$1)&gt;0,IF(COUNTIFS(Données_nettoyées!$O$1:$O$1000,$B77,INDIRECT($A$1&amp;AF$1),"&gt;0")&gt;2,INDIRECT($A$1&amp;AF$1))))),"MC"))</f>
        <v/>
      </c>
      <c r="AG77" s="8" t="str" cm="1">
        <f t="array" aca="1" ref="AG77" ca="1">IF(ISERROR(ABS(AG75)),"",IFERROR(MAX(IF(Données_nettoyées!$O$1:$O$1000=$B77,IF(INDIRECT($A$1&amp;AG$1)&gt;0,IF(COUNTIFS(Données_nettoyées!$O$1:$O$1000,$B77,INDIRECT($A$1&amp;AG$1),"&gt;0")&gt;2,INDIRECT($A$1&amp;AG$1))))),"MC"))</f>
        <v/>
      </c>
    </row>
    <row r="78" spans="1:35" x14ac:dyDescent="0.35">
      <c r="C78" s="39" t="s">
        <v>145</v>
      </c>
      <c r="E78" s="8" t="str">
        <f t="shared" ref="E78:AG78" ca="1" si="11">IFERROR(IF((E77-E76)/E76&gt;=40%,"!!",""),"")</f>
        <v/>
      </c>
      <c r="F78" s="8" t="str">
        <f t="shared" ca="1" si="11"/>
        <v/>
      </c>
      <c r="G78" s="8" t="str">
        <f t="shared" ca="1" si="11"/>
        <v/>
      </c>
      <c r="H78" s="8" t="str">
        <f t="shared" ca="1" si="11"/>
        <v/>
      </c>
      <c r="I78" s="8" t="str">
        <f t="shared" ca="1" si="11"/>
        <v/>
      </c>
      <c r="J78" s="8" t="str">
        <f t="shared" ca="1" si="11"/>
        <v/>
      </c>
      <c r="K78" s="8" t="str">
        <f t="shared" ca="1" si="11"/>
        <v/>
      </c>
      <c r="L78" s="8" t="str">
        <f t="shared" ca="1" si="11"/>
        <v/>
      </c>
      <c r="M78" s="8" t="str">
        <f t="shared" ca="1" si="11"/>
        <v/>
      </c>
      <c r="N78" s="8" t="str">
        <f t="shared" ca="1" si="11"/>
        <v/>
      </c>
      <c r="O78" s="8" t="str">
        <f t="shared" ca="1" si="11"/>
        <v/>
      </c>
      <c r="P78" s="8" t="str">
        <f t="shared" ca="1" si="11"/>
        <v/>
      </c>
      <c r="Q78" s="8" t="str">
        <f t="shared" ca="1" si="11"/>
        <v/>
      </c>
      <c r="R78" s="8" t="str">
        <f t="shared" ca="1" si="11"/>
        <v/>
      </c>
      <c r="S78" s="8" t="str">
        <f t="shared" ca="1" si="11"/>
        <v/>
      </c>
      <c r="T78" s="8" t="str">
        <f t="shared" ca="1" si="11"/>
        <v/>
      </c>
      <c r="U78" s="8" t="str">
        <f t="shared" ca="1" si="11"/>
        <v/>
      </c>
      <c r="V78" s="8" t="str">
        <f t="shared" ca="1" si="11"/>
        <v/>
      </c>
      <c r="W78" s="8" t="str">
        <f t="shared" ca="1" si="11"/>
        <v/>
      </c>
      <c r="X78" s="8" t="str">
        <f t="shared" ca="1" si="11"/>
        <v/>
      </c>
      <c r="Y78" s="8" t="str">
        <f t="shared" ca="1" si="11"/>
        <v/>
      </c>
      <c r="Z78" s="8" t="str">
        <f t="shared" ca="1" si="11"/>
        <v/>
      </c>
      <c r="AA78" s="8" t="str">
        <f t="shared" ca="1" si="11"/>
        <v/>
      </c>
      <c r="AB78" s="8" t="str">
        <f t="shared" ca="1" si="11"/>
        <v/>
      </c>
      <c r="AC78" s="8" t="str">
        <f t="shared" ca="1" si="11"/>
        <v/>
      </c>
      <c r="AD78" s="8" t="str">
        <f t="shared" ca="1" si="11"/>
        <v/>
      </c>
      <c r="AE78" s="8" t="str">
        <f t="shared" ca="1" si="11"/>
        <v/>
      </c>
      <c r="AF78" s="8" t="str">
        <f t="shared" ca="1" si="11"/>
        <v/>
      </c>
      <c r="AG78" s="8" t="str">
        <f t="shared" ca="1" si="11"/>
        <v/>
      </c>
    </row>
    <row r="79" spans="1:35"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5"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5" x14ac:dyDescent="0.35">
      <c r="A81" s="5" t="s">
        <v>96</v>
      </c>
      <c r="B81" s="5" t="s">
        <v>97</v>
      </c>
      <c r="C81" s="5" t="s">
        <v>31</v>
      </c>
      <c r="D81" s="7" t="str">
        <f>IF(COUNTIF(Données_nettoyées!$O$1:$O$1000,$B81)&gt;0,"OUI","NON")</f>
        <v>OUI</v>
      </c>
      <c r="E81" s="8" cm="1">
        <f t="array" aca="1" ref="E81" ca="1">IF($D81="NON","-",IFERROR(MEDIAN(IF(Données_nettoyées!$O$1:$O$1000=$B81,IF(INDIRECT($A$1&amp;E$1)&gt;0,IF(COUNTIFS(Données_nettoyées!$O$1:$O$1000,$B81,INDIRECT($A$1&amp;E$1),"&gt;0")&gt;2,INDIRECT($A$1&amp;E$1))))),"MC"))</f>
        <v>1000</v>
      </c>
      <c r="F81" s="8" cm="1">
        <f t="array" aca="1" ref="F81" ca="1">IF($D81="NON","-",IFERROR(MEDIAN(IF(Données_nettoyées!$O$1:$O$1000=$B81,IF(INDIRECT($A$1&amp;F$1)&gt;0,IF(COUNTIFS(Données_nettoyées!$O$1:$O$1000,$B81,INDIRECT($A$1&amp;F$1),"&gt;0")&gt;2,INDIRECT($A$1&amp;F$1))))),"MC"))</f>
        <v>5000</v>
      </c>
      <c r="G81" s="8" t="str" cm="1">
        <f t="array" aca="1" ref="G81" ca="1">IF($D81="NON","-",IFERROR(MEDIAN(IF(Données_nettoyées!$O$1:$O$1000=$B81,IF(INDIRECT($A$1&amp;G$1)&gt;0,IF(COUNTIFS(Données_nettoyées!$O$1:$O$1000,$B81,INDIRECT($A$1&amp;G$1),"&gt;0")&gt;2,INDIRECT($A$1&amp;G$1))))),"MC"))</f>
        <v>MC</v>
      </c>
      <c r="H81" s="8" cm="1">
        <f t="array" aca="1" ref="H81" ca="1">IF($D81="NON","-",IFERROR(MEDIAN(IF(Données_nettoyées!$O$1:$O$1000=$B81,IF(INDIRECT($A$1&amp;H$1)&gt;0,IF(COUNTIFS(Données_nettoyées!$O$1:$O$1000,$B81,INDIRECT($A$1&amp;H$1),"&gt;0")&gt;2,INDIRECT($A$1&amp;H$1))))),"MC"))</f>
        <v>500</v>
      </c>
      <c r="I81" s="8" cm="1">
        <f t="array" aca="1" ref="I81" ca="1">IF($D81="NON","-",IFERROR(MEDIAN(IF(Données_nettoyées!$O$1:$O$1000=$B81,IF(INDIRECT($A$1&amp;I$1)&gt;0,IF(COUNTIFS(Données_nettoyées!$O$1:$O$1000,$B81,INDIRECT($A$1&amp;I$1),"&gt;0")&gt;2,INDIRECT($A$1&amp;I$1))))),"MC"))</f>
        <v>300</v>
      </c>
      <c r="J81" s="8" cm="1">
        <f t="array" aca="1" ref="J81" ca="1">IF($D81="NON","-",IFERROR(MEDIAN(IF(Données_nettoyées!$O$1:$O$1000=$B81,IF(INDIRECT($A$1&amp;J$1)&gt;0,IF(COUNTIFS(Données_nettoyées!$O$1:$O$1000,$B81,INDIRECT($A$1&amp;J$1),"&gt;0")&gt;2,INDIRECT($A$1&amp;J$1))))),"MC"))</f>
        <v>4900</v>
      </c>
      <c r="K81" s="8" cm="1">
        <f t="array" aca="1" ref="K81" ca="1">IF($D81="NON","-",IFERROR(MEDIAN(IF(Données_nettoyées!$O$1:$O$1000=$B81,IF(INDIRECT($A$1&amp;K$1)&gt;0,IF(COUNTIFS(Données_nettoyées!$O$1:$O$1000,$B81,INDIRECT($A$1&amp;K$1),"&gt;0")&gt;2,INDIRECT($A$1&amp;K$1))))),"MC"))</f>
        <v>3000</v>
      </c>
      <c r="L81" s="8" cm="1">
        <f t="array" aca="1" ref="L81" ca="1">IF($D81="NON","-",IFERROR(MEDIAN(IF(Données_nettoyées!$O$1:$O$1000=$B81,IF(INDIRECT($A$1&amp;L$1)&gt;0,IF(COUNTIFS(Données_nettoyées!$O$1:$O$1000,$B81,INDIRECT($A$1&amp;L$1),"&gt;0")&gt;2,INDIRECT($A$1&amp;L$1))))),"MC"))</f>
        <v>1550</v>
      </c>
      <c r="M81" s="8" cm="1">
        <f t="array" aca="1" ref="M81" ca="1">IF($D81="NON","-",IFERROR(MEDIAN(IF(Données_nettoyées!$O$1:$O$1000=$B81,IF(INDIRECT($A$1&amp;M$1)&gt;0,IF(COUNTIFS(Données_nettoyées!$O$1:$O$1000,$B81,INDIRECT($A$1&amp;M$1),"&gt;0")&gt;2,INDIRECT($A$1&amp;M$1))))),"MC"))</f>
        <v>2000</v>
      </c>
      <c r="N81" s="8" cm="1">
        <f t="array" aca="1" ref="N81" ca="1">IF($D81="NON","-",IFERROR(MEDIAN(IF(Données_nettoyées!$O$1:$O$1000=$B81,IF(INDIRECT($A$1&amp;N$1)&gt;0,IF(COUNTIFS(Données_nettoyées!$O$1:$O$1000,$B81,INDIRECT($A$1&amp;N$1),"&gt;0")&gt;2,INDIRECT($A$1&amp;N$1))))),"MC"))</f>
        <v>8250</v>
      </c>
      <c r="O81" s="8" cm="1">
        <f t="array" aca="1" ref="O81" ca="1">IF($D81="NON","-",IFERROR(MEDIAN(IF(Données_nettoyées!$O$1:$O$1000=$B81,IF(INDIRECT($A$1&amp;O$1)&gt;0,IF(COUNTIFS(Données_nettoyées!$O$1:$O$1000,$B81,INDIRECT($A$1&amp;O$1),"&gt;0")&gt;2,INDIRECT($A$1&amp;O$1))))),"MC"))</f>
        <v>100</v>
      </c>
      <c r="P81" s="8" cm="1">
        <f t="array" aca="1" ref="P81" ca="1">IF($D81="NON","-",IFERROR(MEDIAN(IF(Données_nettoyées!$O$1:$O$1000=$B81,IF(INDIRECT($A$1&amp;P$1)&gt;0,IF(COUNTIFS(Données_nettoyées!$O$1:$O$1000,$B81,INDIRECT($A$1&amp;P$1),"&gt;0")&gt;2,INDIRECT($A$1&amp;P$1))))),"MC"))</f>
        <v>15000</v>
      </c>
      <c r="Q81" s="8" cm="1">
        <f t="array" aca="1" ref="Q81" ca="1">IF($D81="NON","-",IFERROR(MEDIAN(IF(Données_nettoyées!$O$1:$O$1000=$B81,IF(INDIRECT($A$1&amp;Q$1)&gt;0,IF(COUNTIFS(Données_nettoyées!$O$1:$O$1000,$B81,INDIRECT($A$1&amp;Q$1),"&gt;0")&gt;2,INDIRECT($A$1&amp;Q$1))))),"MC"))</f>
        <v>30000</v>
      </c>
      <c r="R81" s="8" cm="1">
        <f t="array" aca="1" ref="R81" ca="1">IF($D81="NON","-",IFERROR(MEDIAN(IF(Données_nettoyées!$O$1:$O$1000=$B81,IF(INDIRECT($A$1&amp;R$1)&gt;0,IF(COUNTIFS(Données_nettoyées!$O$1:$O$1000,$B81,INDIRECT($A$1&amp;R$1),"&gt;0")&gt;2,INDIRECT($A$1&amp;R$1))))),"MC"))</f>
        <v>38500</v>
      </c>
      <c r="S81" s="8" cm="1">
        <f t="array" aca="1" ref="S81" ca="1">IF($D81="NON","-",IFERROR(MEDIAN(IF(Données_nettoyées!$O$1:$O$1000=$B81,IF(INDIRECT($A$1&amp;S$1)&gt;0,IF(COUNTIFS(Données_nettoyées!$O$1:$O$1000,$B81,INDIRECT($A$1&amp;S$1),"&gt;0")&gt;2,INDIRECT($A$1&amp;S$1))))),"MC"))</f>
        <v>6000</v>
      </c>
      <c r="T81" s="8" cm="1">
        <f t="array" aca="1" ref="T81" ca="1">IF($D81="NON","-",IFERROR(MEDIAN(IF(Données_nettoyées!$O$1:$O$1000=$B81,IF(INDIRECT($A$1&amp;T$1)&gt;0,IF(COUNTIFS(Données_nettoyées!$O$1:$O$1000,$B81,INDIRECT($A$1&amp;T$1),"&gt;0")&gt;2,INDIRECT($A$1&amp;T$1))))),"MC"))</f>
        <v>4250</v>
      </c>
      <c r="U81" s="8" cm="1">
        <f t="array" aca="1" ref="U81" ca="1">IF($D81="NON","-",IFERROR(MEDIAN(IF(Données_nettoyées!$O$1:$O$1000=$B81,IF(INDIRECT($A$1&amp;U$1)&gt;0,IF(COUNTIFS(Données_nettoyées!$O$1:$O$1000,$B81,INDIRECT($A$1&amp;U$1),"&gt;0")&gt;2,INDIRECT($A$1&amp;U$1))))),"MC"))</f>
        <v>425</v>
      </c>
      <c r="V81" s="8" cm="1">
        <f t="array" aca="1" ref="V81" ca="1">IF($D81="NON","-",IFERROR(MEDIAN(IF(Données_nettoyées!$O$1:$O$1000=$B81,IF(INDIRECT($A$1&amp;V$1)&gt;0,IF(COUNTIFS(Données_nettoyées!$O$1:$O$1000,$B81,INDIRECT($A$1&amp;V$1),"&gt;0")&gt;2,INDIRECT($A$1&amp;V$1))))),"MC"))</f>
        <v>200</v>
      </c>
      <c r="W81" s="8" cm="1">
        <f t="array" aca="1" ref="W81" ca="1">IF($D81="NON","-",IFERROR(MEDIAN(IF(Données_nettoyées!$O$1:$O$1000=$B81,IF(INDIRECT($A$1&amp;W$1)&gt;0,IF(COUNTIFS(Données_nettoyées!$O$1:$O$1000,$B81,INDIRECT($A$1&amp;W$1),"&gt;0")&gt;2,INDIRECT($A$1&amp;W$1))))),"MC"))</f>
        <v>800</v>
      </c>
      <c r="X81" s="8" cm="1">
        <f t="array" aca="1" ref="X81" ca="1">IF($D81="NON","-",IFERROR(MEDIAN(IF(Données_nettoyées!$O$1:$O$1000=$B81,IF(INDIRECT($A$1&amp;X$1)&gt;0,IF(COUNTIFS(Données_nettoyées!$O$1:$O$1000,$B81,INDIRECT($A$1&amp;X$1),"&gt;0")&gt;2,INDIRECT($A$1&amp;X$1))))),"MC"))</f>
        <v>1000</v>
      </c>
      <c r="Y81" s="8" cm="1">
        <f t="array" aca="1" ref="Y81" ca="1">IF($D81="NON","-",IFERROR(MEDIAN(IF(Données_nettoyées!$O$1:$O$1000=$B81,IF(INDIRECT($A$1&amp;Y$1)&gt;0,IF(COUNTIFS(Données_nettoyées!$O$1:$O$1000,$B81,INDIRECT($A$1&amp;Y$1),"&gt;0")&gt;2,INDIRECT($A$1&amp;Y$1))))),"MC"))</f>
        <v>1225</v>
      </c>
      <c r="Z81" s="8" cm="1">
        <f t="array" aca="1" ref="Z81" ca="1">IF($D81="NON","-",IFERROR(MEDIAN(IF(Données_nettoyées!$O$1:$O$1000=$B81,IF(INDIRECT($A$1&amp;Z$1)&gt;0,IF(COUNTIFS(Données_nettoyées!$O$1:$O$1000,$B81,INDIRECT($A$1&amp;Z$1),"&gt;0")&gt;2,INDIRECT($A$1&amp;Z$1))))),"MC"))</f>
        <v>3000</v>
      </c>
      <c r="AA81" s="8" cm="1">
        <f t="array" aca="1" ref="AA81" ca="1">IF($D81="NON","-",IFERROR(MEDIAN(IF(Données_nettoyées!$O$1:$O$1000=$B81,IF(INDIRECT($A$1&amp;AA$1)&gt;0,IF(COUNTIFS(Données_nettoyées!$O$1:$O$1000,$B81,INDIRECT($A$1&amp;AA$1),"&gt;0")&gt;2,INDIRECT($A$1&amp;AA$1))))),"MC"))</f>
        <v>2725</v>
      </c>
      <c r="AB81" s="8" cm="1">
        <f t="array" aca="1" ref="AB81" ca="1">IF($D81="NON","-",IFERROR(MEDIAN(IF(Données_nettoyées!$O$1:$O$1000=$B81,IF(INDIRECT($A$1&amp;AB$1)&gt;0,IF(COUNTIFS(Données_nettoyées!$O$1:$O$1000,$B81,INDIRECT($A$1&amp;AB$1),"&gt;0")&gt;2,INDIRECT($A$1&amp;AB$1))))),"MC"))</f>
        <v>2000</v>
      </c>
      <c r="AC81" s="8" cm="1">
        <f t="array" aca="1" ref="AC81" ca="1">IF($D81="NON","-",IFERROR(MEDIAN(IF(Données_nettoyées!$O$1:$O$1000=$B81,IF(INDIRECT($A$1&amp;AC$1)&gt;0,IF(COUNTIFS(Données_nettoyées!$O$1:$O$1000,$B81,INDIRECT($A$1&amp;AC$1),"&gt;0")&gt;2,INDIRECT($A$1&amp;AC$1))))),"MC"))</f>
        <v>2500</v>
      </c>
      <c r="AD81" s="8" cm="1">
        <f t="array" aca="1" ref="AD81" ca="1">IF($D81="NON","-",IFERROR(MEDIAN(IF(Données_nettoyées!$O$1:$O$1000=$B81,IF(INDIRECT($A$1&amp;AD$1)&gt;0,IF(COUNTIFS(Données_nettoyées!$O$1:$O$1000,$B81,INDIRECT($A$1&amp;AD$1),"&gt;0")&gt;2,INDIRECT($A$1&amp;AD$1))))),"MC"))</f>
        <v>1150</v>
      </c>
      <c r="AE81" s="8" cm="1">
        <f t="array" aca="1" ref="AE81" ca="1">IF($D81="NON","-",IFERROR(MEDIAN(IF(Données_nettoyées!$O$1:$O$1000=$B81,IF(INDIRECT($A$1&amp;AE$1)&gt;0,IF(COUNTIFS(Données_nettoyées!$O$1:$O$1000,$B81,INDIRECT($A$1&amp;AE$1),"&gt;0")&gt;2,INDIRECT($A$1&amp;AE$1))))),"MC"))</f>
        <v>3000</v>
      </c>
      <c r="AF81" s="8" cm="1">
        <f t="array" aca="1" ref="AF81" ca="1">IF($D81="NON","-",IFERROR(MEDIAN(IF(Données_nettoyées!$O$1:$O$1000=$B81,IF(INDIRECT($A$1&amp;AF$1)&gt;0,IF(COUNTIFS(Données_nettoyées!$O$1:$O$1000,$B81,INDIRECT($A$1&amp;AF$1),"&gt;0")&gt;2,INDIRECT($A$1&amp;AF$1))))),"MC"))</f>
        <v>225</v>
      </c>
      <c r="AG81" s="8" cm="1">
        <f t="array" aca="1" ref="AG81" ca="1">IF($D81="NON","-",IFERROR(MEDIAN(IF(Données_nettoyées!$O$1:$O$1000=$B81,IF(INDIRECT($A$1&amp;AG$1)&gt;0,IF(COUNTIFS(Données_nettoyées!$O$1:$O$1000,$B81,INDIRECT($A$1&amp;AG$1),"&gt;0")&gt;2,INDIRECT($A$1&amp;AG$1))))),"MC"))</f>
        <v>275</v>
      </c>
      <c r="AI81" s="6">
        <f ca="1">COUNTIF(E81:AG81,"MC")+COUNTIF(E81:AG81,"-")</f>
        <v>1</v>
      </c>
    </row>
    <row r="82" spans="1:35" x14ac:dyDescent="0.35">
      <c r="A82" s="5" t="s">
        <v>96</v>
      </c>
      <c r="B82" s="5" t="s">
        <v>97</v>
      </c>
      <c r="C82" s="5" t="s">
        <v>66</v>
      </c>
      <c r="E82" s="8" cm="1">
        <f t="array" aca="1" ref="E82" ca="1">IF(ISERROR(ABS(E81)),"",IFERROR(MIN(IF(Données_nettoyées!$O$1:$O$1000=$B82,IF(INDIRECT($A$1&amp;E$1)&gt;0,IF(COUNTIFS(Données_nettoyées!$O$1:$O$1000,$B82,INDIRECT($A$1&amp;E$1),"&gt;0")&gt;2,INDIRECT($A$1&amp;E$1))))),"MC"))</f>
        <v>800</v>
      </c>
      <c r="F82" s="8" cm="1">
        <f t="array" aca="1" ref="F82" ca="1">IF(ISERROR(ABS(F81)),"",IFERROR(MIN(IF(Données_nettoyées!$O$1:$O$1000=$B82,IF(INDIRECT($A$1&amp;F$1)&gt;0,IF(COUNTIFS(Données_nettoyées!$O$1:$O$1000,$B82,INDIRECT($A$1&amp;F$1),"&gt;0")&gt;2,INDIRECT($A$1&amp;F$1))))),"MC"))</f>
        <v>4500</v>
      </c>
      <c r="G82" s="8" t="str" cm="1">
        <f t="array" aca="1" ref="G82" ca="1">IF(ISERROR(ABS(G81)),"",IFERROR(MIN(IF(Données_nettoyées!$O$1:$O$1000=$B82,IF(INDIRECT($A$1&amp;G$1)&gt;0,IF(COUNTIFS(Données_nettoyées!$O$1:$O$1000,$B82,INDIRECT($A$1&amp;G$1),"&gt;0")&gt;2,INDIRECT($A$1&amp;G$1))))),"MC"))</f>
        <v/>
      </c>
      <c r="H82" s="8" cm="1">
        <f t="array" aca="1" ref="H82" ca="1">IF(ISERROR(ABS(H81)),"",IFERROR(MIN(IF(Données_nettoyées!$O$1:$O$1000=$B82,IF(INDIRECT($A$1&amp;H$1)&gt;0,IF(COUNTIFS(Données_nettoyées!$O$1:$O$1000,$B82,INDIRECT($A$1&amp;H$1),"&gt;0")&gt;2,INDIRECT($A$1&amp;H$1))))),"MC"))</f>
        <v>450</v>
      </c>
      <c r="I82" s="8" cm="1">
        <f t="array" aca="1" ref="I82" ca="1">IF(ISERROR(ABS(I81)),"",IFERROR(MIN(IF(Données_nettoyées!$O$1:$O$1000=$B82,IF(INDIRECT($A$1&amp;I$1)&gt;0,IF(COUNTIFS(Données_nettoyées!$O$1:$O$1000,$B82,INDIRECT($A$1&amp;I$1),"&gt;0")&gt;2,INDIRECT($A$1&amp;I$1))))),"MC"))</f>
        <v>250</v>
      </c>
      <c r="J82" s="8" cm="1">
        <f t="array" aca="1" ref="J82" ca="1">IF(ISERROR(ABS(J81)),"",IFERROR(MIN(IF(Données_nettoyées!$O$1:$O$1000=$B82,IF(INDIRECT($A$1&amp;J$1)&gt;0,IF(COUNTIFS(Données_nettoyées!$O$1:$O$1000,$B82,INDIRECT($A$1&amp;J$1),"&gt;0")&gt;2,INDIRECT($A$1&amp;J$1))))),"MC"))</f>
        <v>4500</v>
      </c>
      <c r="K82" s="8" cm="1">
        <f t="array" aca="1" ref="K82" ca="1">IF(ISERROR(ABS(K81)),"",IFERROR(MIN(IF(Données_nettoyées!$O$1:$O$1000=$B82,IF(INDIRECT($A$1&amp;K$1)&gt;0,IF(COUNTIFS(Données_nettoyées!$O$1:$O$1000,$B82,INDIRECT($A$1&amp;K$1),"&gt;0")&gt;2,INDIRECT($A$1&amp;K$1))))),"MC"))</f>
        <v>3000</v>
      </c>
      <c r="L82" s="8" cm="1">
        <f t="array" aca="1" ref="L82" ca="1">IF(ISERROR(ABS(L81)),"",IFERROR(MIN(IF(Données_nettoyées!$O$1:$O$1000=$B82,IF(INDIRECT($A$1&amp;L$1)&gt;0,IF(COUNTIFS(Données_nettoyées!$O$1:$O$1000,$B82,INDIRECT($A$1&amp;L$1),"&gt;0")&gt;2,INDIRECT($A$1&amp;L$1))))),"MC"))</f>
        <v>1500</v>
      </c>
      <c r="M82" s="8" cm="1">
        <f t="array" aca="1" ref="M82" ca="1">IF(ISERROR(ABS(M81)),"",IFERROR(MIN(IF(Données_nettoyées!$O$1:$O$1000=$B82,IF(INDIRECT($A$1&amp;M$1)&gt;0,IF(COUNTIFS(Données_nettoyées!$O$1:$O$1000,$B82,INDIRECT($A$1&amp;M$1),"&gt;0")&gt;2,INDIRECT($A$1&amp;M$1))))),"MC"))</f>
        <v>2000</v>
      </c>
      <c r="N82" s="8" cm="1">
        <f t="array" aca="1" ref="N82" ca="1">IF(ISERROR(ABS(N81)),"",IFERROR(MIN(IF(Données_nettoyées!$O$1:$O$1000=$B82,IF(INDIRECT($A$1&amp;N$1)&gt;0,IF(COUNTIFS(Données_nettoyées!$O$1:$O$1000,$B82,INDIRECT($A$1&amp;N$1),"&gt;0")&gt;2,INDIRECT($A$1&amp;N$1))))),"MC"))</f>
        <v>8000</v>
      </c>
      <c r="O82" s="8" cm="1">
        <f t="array" aca="1" ref="O82" ca="1">IF(ISERROR(ABS(O81)),"",IFERROR(MIN(IF(Données_nettoyées!$O$1:$O$1000=$B82,IF(INDIRECT($A$1&amp;O$1)&gt;0,IF(COUNTIFS(Données_nettoyées!$O$1:$O$1000,$B82,INDIRECT($A$1&amp;O$1),"&gt;0")&gt;2,INDIRECT($A$1&amp;O$1))))),"MC"))</f>
        <v>100</v>
      </c>
      <c r="P82" s="8" cm="1">
        <f t="array" aca="1" ref="P82" ca="1">IF(ISERROR(ABS(P81)),"",IFERROR(MIN(IF(Données_nettoyées!$O$1:$O$1000=$B82,IF(INDIRECT($A$1&amp;P$1)&gt;0,IF(COUNTIFS(Données_nettoyées!$O$1:$O$1000,$B82,INDIRECT($A$1&amp;P$1),"&gt;0")&gt;2,INDIRECT($A$1&amp;P$1))))),"MC"))</f>
        <v>15000</v>
      </c>
      <c r="Q82" s="8" cm="1">
        <f t="array" aca="1" ref="Q82" ca="1">IF(ISERROR(ABS(Q81)),"",IFERROR(MIN(IF(Données_nettoyées!$O$1:$O$1000=$B82,IF(INDIRECT($A$1&amp;Q$1)&gt;0,IF(COUNTIFS(Données_nettoyées!$O$1:$O$1000,$B82,INDIRECT($A$1&amp;Q$1),"&gt;0")&gt;2,INDIRECT($A$1&amp;Q$1))))),"MC"))</f>
        <v>30000</v>
      </c>
      <c r="R82" s="8" cm="1">
        <f t="array" aca="1" ref="R82" ca="1">IF(ISERROR(ABS(R81)),"",IFERROR(MIN(IF(Données_nettoyées!$O$1:$O$1000=$B82,IF(INDIRECT($A$1&amp;R$1)&gt;0,IF(COUNTIFS(Données_nettoyées!$O$1:$O$1000,$B82,INDIRECT($A$1&amp;R$1),"&gt;0")&gt;2,INDIRECT($A$1&amp;R$1))))),"MC"))</f>
        <v>38500</v>
      </c>
      <c r="S82" s="8" cm="1">
        <f t="array" aca="1" ref="S82" ca="1">IF(ISERROR(ABS(S81)),"",IFERROR(MIN(IF(Données_nettoyées!$O$1:$O$1000=$B82,IF(INDIRECT($A$1&amp;S$1)&gt;0,IF(COUNTIFS(Données_nettoyées!$O$1:$O$1000,$B82,INDIRECT($A$1&amp;S$1),"&gt;0")&gt;2,INDIRECT($A$1&amp;S$1))))),"MC"))</f>
        <v>5500</v>
      </c>
      <c r="T82" s="8" cm="1">
        <f t="array" aca="1" ref="T82" ca="1">IF(ISERROR(ABS(T81)),"",IFERROR(MIN(IF(Données_nettoyées!$O$1:$O$1000=$B82,IF(INDIRECT($A$1&amp;T$1)&gt;0,IF(COUNTIFS(Données_nettoyées!$O$1:$O$1000,$B82,INDIRECT($A$1&amp;T$1),"&gt;0")&gt;2,INDIRECT($A$1&amp;T$1))))),"MC"))</f>
        <v>4000</v>
      </c>
      <c r="U82" s="8" cm="1">
        <f t="array" aca="1" ref="U82" ca="1">IF(ISERROR(ABS(U81)),"",IFERROR(MIN(IF(Données_nettoyées!$O$1:$O$1000=$B82,IF(INDIRECT($A$1&amp;U$1)&gt;0,IF(COUNTIFS(Données_nettoyées!$O$1:$O$1000,$B82,INDIRECT($A$1&amp;U$1),"&gt;0")&gt;2,INDIRECT($A$1&amp;U$1))))),"MC"))</f>
        <v>400</v>
      </c>
      <c r="V82" s="8" cm="1">
        <f t="array" aca="1" ref="V82" ca="1">IF(ISERROR(ABS(V81)),"",IFERROR(MIN(IF(Données_nettoyées!$O$1:$O$1000=$B82,IF(INDIRECT($A$1&amp;V$1)&gt;0,IF(COUNTIFS(Données_nettoyées!$O$1:$O$1000,$B82,INDIRECT($A$1&amp;V$1),"&gt;0")&gt;2,INDIRECT($A$1&amp;V$1))))),"MC"))</f>
        <v>150</v>
      </c>
      <c r="W82" s="8" cm="1">
        <f t="array" aca="1" ref="W82" ca="1">IF(ISERROR(ABS(W81)),"",IFERROR(MIN(IF(Données_nettoyées!$O$1:$O$1000=$B82,IF(INDIRECT($A$1&amp;W$1)&gt;0,IF(COUNTIFS(Données_nettoyées!$O$1:$O$1000,$B82,INDIRECT($A$1&amp;W$1),"&gt;0")&gt;2,INDIRECT($A$1&amp;W$1))))),"MC"))</f>
        <v>750</v>
      </c>
      <c r="X82" s="8" cm="1">
        <f t="array" aca="1" ref="X82" ca="1">IF(ISERROR(ABS(X81)),"",IFERROR(MIN(IF(Données_nettoyées!$O$1:$O$1000=$B82,IF(INDIRECT($A$1&amp;X$1)&gt;0,IF(COUNTIFS(Données_nettoyées!$O$1:$O$1000,$B82,INDIRECT($A$1&amp;X$1),"&gt;0")&gt;2,INDIRECT($A$1&amp;X$1))))),"MC"))</f>
        <v>1000</v>
      </c>
      <c r="Y82" s="8" cm="1">
        <f t="array" aca="1" ref="Y82" ca="1">IF(ISERROR(ABS(Y81)),"",IFERROR(MIN(IF(Données_nettoyées!$O$1:$O$1000=$B82,IF(INDIRECT($A$1&amp;Y$1)&gt;0,IF(COUNTIFS(Données_nettoyées!$O$1:$O$1000,$B82,INDIRECT($A$1&amp;Y$1),"&gt;0")&gt;2,INDIRECT($A$1&amp;Y$1))))),"MC"))</f>
        <v>1200</v>
      </c>
      <c r="Z82" s="8" cm="1">
        <f t="array" aca="1" ref="Z82" ca="1">IF(ISERROR(ABS(Z81)),"",IFERROR(MIN(IF(Données_nettoyées!$O$1:$O$1000=$B82,IF(INDIRECT($A$1&amp;Z$1)&gt;0,IF(COUNTIFS(Données_nettoyées!$O$1:$O$1000,$B82,INDIRECT($A$1&amp;Z$1),"&gt;0")&gt;2,INDIRECT($A$1&amp;Z$1))))),"MC"))</f>
        <v>3000</v>
      </c>
      <c r="AA82" s="8" cm="1">
        <f t="array" aca="1" ref="AA82" ca="1">IF(ISERROR(ABS(AA81)),"",IFERROR(MIN(IF(Données_nettoyées!$O$1:$O$1000=$B82,IF(INDIRECT($A$1&amp;AA$1)&gt;0,IF(COUNTIFS(Données_nettoyées!$O$1:$O$1000,$B82,INDIRECT($A$1&amp;AA$1),"&gt;0")&gt;2,INDIRECT($A$1&amp;AA$1))))),"MC"))</f>
        <v>2700</v>
      </c>
      <c r="AB82" s="8" cm="1">
        <f t="array" aca="1" ref="AB82" ca="1">IF(ISERROR(ABS(AB81)),"",IFERROR(MIN(IF(Données_nettoyées!$O$1:$O$1000=$B82,IF(INDIRECT($A$1&amp;AB$1)&gt;0,IF(COUNTIFS(Données_nettoyées!$O$1:$O$1000,$B82,INDIRECT($A$1&amp;AB$1),"&gt;0")&gt;2,INDIRECT($A$1&amp;AB$1))))),"MC"))</f>
        <v>2000</v>
      </c>
      <c r="AC82" s="8" cm="1">
        <f t="array" aca="1" ref="AC82" ca="1">IF(ISERROR(ABS(AC81)),"",IFERROR(MIN(IF(Données_nettoyées!$O$1:$O$1000=$B82,IF(INDIRECT($A$1&amp;AC$1)&gt;0,IF(COUNTIFS(Données_nettoyées!$O$1:$O$1000,$B82,INDIRECT($A$1&amp;AC$1),"&gt;0")&gt;2,INDIRECT($A$1&amp;AC$1))))),"MC"))</f>
        <v>2000</v>
      </c>
      <c r="AD82" s="8" cm="1">
        <f t="array" aca="1" ref="AD82" ca="1">IF(ISERROR(ABS(AD81)),"",IFERROR(MIN(IF(Données_nettoyées!$O$1:$O$1000=$B82,IF(INDIRECT($A$1&amp;AD$1)&gt;0,IF(COUNTIFS(Données_nettoyées!$O$1:$O$1000,$B82,INDIRECT($A$1&amp;AD$1),"&gt;0")&gt;2,INDIRECT($A$1&amp;AD$1))))),"MC"))</f>
        <v>1000</v>
      </c>
      <c r="AE82" s="8" cm="1">
        <f t="array" aca="1" ref="AE82" ca="1">IF(ISERROR(ABS(AE81)),"",IFERROR(MIN(IF(Données_nettoyées!$O$1:$O$1000=$B82,IF(INDIRECT($A$1&amp;AE$1)&gt;0,IF(COUNTIFS(Données_nettoyées!$O$1:$O$1000,$B82,INDIRECT($A$1&amp;AE$1),"&gt;0")&gt;2,INDIRECT($A$1&amp;AE$1))))),"MC"))</f>
        <v>3000</v>
      </c>
      <c r="AF82" s="8" cm="1">
        <f t="array" aca="1" ref="AF82" ca="1">IF(ISERROR(ABS(AF81)),"",IFERROR(MIN(IF(Données_nettoyées!$O$1:$O$1000=$B82,IF(INDIRECT($A$1&amp;AF$1)&gt;0,IF(COUNTIFS(Données_nettoyées!$O$1:$O$1000,$B82,INDIRECT($A$1&amp;AF$1),"&gt;0")&gt;2,INDIRECT($A$1&amp;AF$1))))),"MC"))</f>
        <v>200</v>
      </c>
      <c r="AG82" s="8" cm="1">
        <f t="array" aca="1" ref="AG82" ca="1">IF(ISERROR(ABS(AG81)),"",IFERROR(MIN(IF(Données_nettoyées!$O$1:$O$1000=$B82,IF(INDIRECT($A$1&amp;AG$1)&gt;0,IF(COUNTIFS(Données_nettoyées!$O$1:$O$1000,$B82,INDIRECT($A$1&amp;AG$1),"&gt;0")&gt;2,INDIRECT($A$1&amp;AG$1))))),"MC"))</f>
        <v>250</v>
      </c>
    </row>
    <row r="83" spans="1:35" x14ac:dyDescent="0.35">
      <c r="A83" s="5" t="s">
        <v>96</v>
      </c>
      <c r="B83" s="5" t="s">
        <v>97</v>
      </c>
      <c r="C83" s="5" t="s">
        <v>68</v>
      </c>
      <c r="E83" s="8" cm="1">
        <f t="array" aca="1" ref="E83" ca="1">IF(ISERROR(ABS(E81)),"",IFERROR(MAX(IF(Données_nettoyées!$O$1:$O$1000=$B83,IF(INDIRECT($A$1&amp;E$1)&gt;0,IF(COUNTIFS(Données_nettoyées!$O$1:$O$1000,$B83,INDIRECT($A$1&amp;E$1),"&gt;0")&gt;2,INDIRECT($A$1&amp;E$1))))),"MC"))</f>
        <v>1200</v>
      </c>
      <c r="F83" s="8" cm="1">
        <f t="array" aca="1" ref="F83" ca="1">IF(ISERROR(ABS(F81)),"",IFERROR(MAX(IF(Données_nettoyées!$O$1:$O$1000=$B83,IF(INDIRECT($A$1&amp;F$1)&gt;0,IF(COUNTIFS(Données_nettoyées!$O$1:$O$1000,$B83,INDIRECT($A$1&amp;F$1),"&gt;0")&gt;2,INDIRECT($A$1&amp;F$1))))),"MC"))</f>
        <v>5000</v>
      </c>
      <c r="G83" s="8" t="str" cm="1">
        <f t="array" aca="1" ref="G83" ca="1">IF(ISERROR(ABS(G81)),"",IFERROR(MAX(IF(Données_nettoyées!$O$1:$O$1000=$B83,IF(INDIRECT($A$1&amp;G$1)&gt;0,IF(COUNTIFS(Données_nettoyées!$O$1:$O$1000,$B83,INDIRECT($A$1&amp;G$1),"&gt;0")&gt;2,INDIRECT($A$1&amp;G$1))))),"MC"))</f>
        <v/>
      </c>
      <c r="H83" s="8" cm="1">
        <f t="array" aca="1" ref="H83" ca="1">IF(ISERROR(ABS(H81)),"",IFERROR(MAX(IF(Données_nettoyées!$O$1:$O$1000=$B83,IF(INDIRECT($A$1&amp;H$1)&gt;0,IF(COUNTIFS(Données_nettoyées!$O$1:$O$1000,$B83,INDIRECT($A$1&amp;H$1),"&gt;0")&gt;2,INDIRECT($A$1&amp;H$1))))),"MC"))</f>
        <v>500</v>
      </c>
      <c r="I83" s="8" cm="1">
        <f t="array" aca="1" ref="I83" ca="1">IF(ISERROR(ABS(I81)),"",IFERROR(MAX(IF(Données_nettoyées!$O$1:$O$1000=$B83,IF(INDIRECT($A$1&amp;I$1)&gt;0,IF(COUNTIFS(Données_nettoyées!$O$1:$O$1000,$B83,INDIRECT($A$1&amp;I$1),"&gt;0")&gt;2,INDIRECT($A$1&amp;I$1))))),"MC"))</f>
        <v>300</v>
      </c>
      <c r="J83" s="8" cm="1">
        <f t="array" aca="1" ref="J83" ca="1">IF(ISERROR(ABS(J81)),"",IFERROR(MAX(IF(Données_nettoyées!$O$1:$O$1000=$B83,IF(INDIRECT($A$1&amp;J$1)&gt;0,IF(COUNTIFS(Données_nettoyées!$O$1:$O$1000,$B83,INDIRECT($A$1&amp;J$1),"&gt;0")&gt;2,INDIRECT($A$1&amp;J$1))))),"MC"))</f>
        <v>5000</v>
      </c>
      <c r="K83" s="8" cm="1">
        <f t="array" aca="1" ref="K83" ca="1">IF(ISERROR(ABS(K81)),"",IFERROR(MAX(IF(Données_nettoyées!$O$1:$O$1000=$B83,IF(INDIRECT($A$1&amp;K$1)&gt;0,IF(COUNTIFS(Données_nettoyées!$O$1:$O$1000,$B83,INDIRECT($A$1&amp;K$1),"&gt;0")&gt;2,INDIRECT($A$1&amp;K$1))))),"MC"))</f>
        <v>3000</v>
      </c>
      <c r="L83" s="8" cm="1">
        <f t="array" aca="1" ref="L83" ca="1">IF(ISERROR(ABS(L81)),"",IFERROR(MAX(IF(Données_nettoyées!$O$1:$O$1000=$B83,IF(INDIRECT($A$1&amp;L$1)&gt;0,IF(COUNTIFS(Données_nettoyées!$O$1:$O$1000,$B83,INDIRECT($A$1&amp;L$1),"&gt;0")&gt;2,INDIRECT($A$1&amp;L$1))))),"MC"))</f>
        <v>1600</v>
      </c>
      <c r="M83" s="8" cm="1">
        <f t="array" aca="1" ref="M83" ca="1">IF(ISERROR(ABS(M81)),"",IFERROR(MAX(IF(Données_nettoyées!$O$1:$O$1000=$B83,IF(INDIRECT($A$1&amp;M$1)&gt;0,IF(COUNTIFS(Données_nettoyées!$O$1:$O$1000,$B83,INDIRECT($A$1&amp;M$1),"&gt;0")&gt;2,INDIRECT($A$1&amp;M$1))))),"MC"))</f>
        <v>2000</v>
      </c>
      <c r="N83" s="8" cm="1">
        <f t="array" aca="1" ref="N83" ca="1">IF(ISERROR(ABS(N81)),"",IFERROR(MAX(IF(Données_nettoyées!$O$1:$O$1000=$B83,IF(INDIRECT($A$1&amp;N$1)&gt;0,IF(COUNTIFS(Données_nettoyées!$O$1:$O$1000,$B83,INDIRECT($A$1&amp;N$1),"&gt;0")&gt;2,INDIRECT($A$1&amp;N$1))))),"MC"))</f>
        <v>8500</v>
      </c>
      <c r="O83" s="8" cm="1">
        <f t="array" aca="1" ref="O83" ca="1">IF(ISERROR(ABS(O81)),"",IFERROR(MAX(IF(Données_nettoyées!$O$1:$O$1000=$B83,IF(INDIRECT($A$1&amp;O$1)&gt;0,IF(COUNTIFS(Données_nettoyées!$O$1:$O$1000,$B83,INDIRECT($A$1&amp;O$1),"&gt;0")&gt;2,INDIRECT($A$1&amp;O$1))))),"MC"))</f>
        <v>100</v>
      </c>
      <c r="P83" s="8" cm="1">
        <f t="array" aca="1" ref="P83" ca="1">IF(ISERROR(ABS(P81)),"",IFERROR(MAX(IF(Données_nettoyées!$O$1:$O$1000=$B83,IF(INDIRECT($A$1&amp;P$1)&gt;0,IF(COUNTIFS(Données_nettoyées!$O$1:$O$1000,$B83,INDIRECT($A$1&amp;P$1),"&gt;0")&gt;2,INDIRECT($A$1&amp;P$1))))),"MC"))</f>
        <v>15000</v>
      </c>
      <c r="Q83" s="8" cm="1">
        <f t="array" aca="1" ref="Q83" ca="1">IF(ISERROR(ABS(Q81)),"",IFERROR(MAX(IF(Données_nettoyées!$O$1:$O$1000=$B83,IF(INDIRECT($A$1&amp;Q$1)&gt;0,IF(COUNTIFS(Données_nettoyées!$O$1:$O$1000,$B83,INDIRECT($A$1&amp;Q$1),"&gt;0")&gt;2,INDIRECT($A$1&amp;Q$1))))),"MC"))</f>
        <v>30000</v>
      </c>
      <c r="R83" s="8" cm="1">
        <f t="array" aca="1" ref="R83" ca="1">IF(ISERROR(ABS(R81)),"",IFERROR(MAX(IF(Données_nettoyées!$O$1:$O$1000=$B83,IF(INDIRECT($A$1&amp;R$1)&gt;0,IF(COUNTIFS(Données_nettoyées!$O$1:$O$1000,$B83,INDIRECT($A$1&amp;R$1),"&gt;0")&gt;2,INDIRECT($A$1&amp;R$1))))),"MC"))</f>
        <v>38500</v>
      </c>
      <c r="S83" s="8" cm="1">
        <f t="array" aca="1" ref="S83" ca="1">IF(ISERROR(ABS(S81)),"",IFERROR(MAX(IF(Données_nettoyées!$O$1:$O$1000=$B83,IF(INDIRECT($A$1&amp;S$1)&gt;0,IF(COUNTIFS(Données_nettoyées!$O$1:$O$1000,$B83,INDIRECT($A$1&amp;S$1),"&gt;0")&gt;2,INDIRECT($A$1&amp;S$1))))),"MC"))</f>
        <v>6000</v>
      </c>
      <c r="T83" s="8" cm="1">
        <f t="array" aca="1" ref="T83" ca="1">IF(ISERROR(ABS(T81)),"",IFERROR(MAX(IF(Données_nettoyées!$O$1:$O$1000=$B83,IF(INDIRECT($A$1&amp;T$1)&gt;0,IF(COUNTIFS(Données_nettoyées!$O$1:$O$1000,$B83,INDIRECT($A$1&amp;T$1),"&gt;0")&gt;2,INDIRECT($A$1&amp;T$1))))),"MC"))</f>
        <v>4500</v>
      </c>
      <c r="U83" s="8" cm="1">
        <f t="array" aca="1" ref="U83" ca="1">IF(ISERROR(ABS(U81)),"",IFERROR(MAX(IF(Données_nettoyées!$O$1:$O$1000=$B83,IF(INDIRECT($A$1&amp;U$1)&gt;0,IF(COUNTIFS(Données_nettoyées!$O$1:$O$1000,$B83,INDIRECT($A$1&amp;U$1),"&gt;0")&gt;2,INDIRECT($A$1&amp;U$1))))),"MC"))</f>
        <v>500</v>
      </c>
      <c r="V83" s="8" cm="1">
        <f t="array" aca="1" ref="V83" ca="1">IF(ISERROR(ABS(V81)),"",IFERROR(MAX(IF(Données_nettoyées!$O$1:$O$1000=$B83,IF(INDIRECT($A$1&amp;V$1)&gt;0,IF(COUNTIFS(Données_nettoyées!$O$1:$O$1000,$B83,INDIRECT($A$1&amp;V$1),"&gt;0")&gt;2,INDIRECT($A$1&amp;V$1))))),"MC"))</f>
        <v>200</v>
      </c>
      <c r="W83" s="8" cm="1">
        <f t="array" aca="1" ref="W83" ca="1">IF(ISERROR(ABS(W81)),"",IFERROR(MAX(IF(Données_nettoyées!$O$1:$O$1000=$B83,IF(INDIRECT($A$1&amp;W$1)&gt;0,IF(COUNTIFS(Données_nettoyées!$O$1:$O$1000,$B83,INDIRECT($A$1&amp;W$1),"&gt;0")&gt;2,INDIRECT($A$1&amp;W$1))))),"MC"))</f>
        <v>850</v>
      </c>
      <c r="X83" s="8" cm="1">
        <f t="array" aca="1" ref="X83" ca="1">IF(ISERROR(ABS(X81)),"",IFERROR(MAX(IF(Données_nettoyées!$O$1:$O$1000=$B83,IF(INDIRECT($A$1&amp;X$1)&gt;0,IF(COUNTIFS(Données_nettoyées!$O$1:$O$1000,$B83,INDIRECT($A$1&amp;X$1),"&gt;0")&gt;2,INDIRECT($A$1&amp;X$1))))),"MC"))</f>
        <v>1050</v>
      </c>
      <c r="Y83" s="8" cm="1">
        <f t="array" aca="1" ref="Y83" ca="1">IF(ISERROR(ABS(Y81)),"",IFERROR(MAX(IF(Données_nettoyées!$O$1:$O$1000=$B83,IF(INDIRECT($A$1&amp;Y$1)&gt;0,IF(COUNTIFS(Données_nettoyées!$O$1:$O$1000,$B83,INDIRECT($A$1&amp;Y$1),"&gt;0")&gt;2,INDIRECT($A$1&amp;Y$1))))),"MC"))</f>
        <v>1300</v>
      </c>
      <c r="Z83" s="8" cm="1">
        <f t="array" aca="1" ref="Z83" ca="1">IF(ISERROR(ABS(Z81)),"",IFERROR(MAX(IF(Données_nettoyées!$O$1:$O$1000=$B83,IF(INDIRECT($A$1&amp;Z$1)&gt;0,IF(COUNTIFS(Données_nettoyées!$O$1:$O$1000,$B83,INDIRECT($A$1&amp;Z$1),"&gt;0")&gt;2,INDIRECT($A$1&amp;Z$1))))),"MC"))</f>
        <v>3250</v>
      </c>
      <c r="AA83" s="8" cm="1">
        <f t="array" aca="1" ref="AA83" ca="1">IF(ISERROR(ABS(AA81)),"",IFERROR(MAX(IF(Données_nettoyées!$O$1:$O$1000=$B83,IF(INDIRECT($A$1&amp;AA$1)&gt;0,IF(COUNTIFS(Données_nettoyées!$O$1:$O$1000,$B83,INDIRECT($A$1&amp;AA$1),"&gt;0")&gt;2,INDIRECT($A$1&amp;AA$1))))),"MC"))</f>
        <v>2750</v>
      </c>
      <c r="AB83" s="8" cm="1">
        <f t="array" aca="1" ref="AB83" ca="1">IF(ISERROR(ABS(AB81)),"",IFERROR(MAX(IF(Données_nettoyées!$O$1:$O$1000=$B83,IF(INDIRECT($A$1&amp;AB$1)&gt;0,IF(COUNTIFS(Données_nettoyées!$O$1:$O$1000,$B83,INDIRECT($A$1&amp;AB$1),"&gt;0")&gt;2,INDIRECT($A$1&amp;AB$1))))),"MC"))</f>
        <v>2000</v>
      </c>
      <c r="AC83" s="8" cm="1">
        <f t="array" aca="1" ref="AC83" ca="1">IF(ISERROR(ABS(AC81)),"",IFERROR(MAX(IF(Données_nettoyées!$O$1:$O$1000=$B83,IF(INDIRECT($A$1&amp;AC$1)&gt;0,IF(COUNTIFS(Données_nettoyées!$O$1:$O$1000,$B83,INDIRECT($A$1&amp;AC$1),"&gt;0")&gt;2,INDIRECT($A$1&amp;AC$1))))),"MC"))</f>
        <v>3000</v>
      </c>
      <c r="AD83" s="8" cm="1">
        <f t="array" aca="1" ref="AD83" ca="1">IF(ISERROR(ABS(AD81)),"",IFERROR(MAX(IF(Données_nettoyées!$O$1:$O$1000=$B83,IF(INDIRECT($A$1&amp;AD$1)&gt;0,IF(COUNTIFS(Données_nettoyées!$O$1:$O$1000,$B83,INDIRECT($A$1&amp;AD$1),"&gt;0")&gt;2,INDIRECT($A$1&amp;AD$1))))),"MC"))</f>
        <v>1200</v>
      </c>
      <c r="AE83" s="8" cm="1">
        <f t="array" aca="1" ref="AE83" ca="1">IF(ISERROR(ABS(AE81)),"",IFERROR(MAX(IF(Données_nettoyées!$O$1:$O$1000=$B83,IF(INDIRECT($A$1&amp;AE$1)&gt;0,IF(COUNTIFS(Données_nettoyées!$O$1:$O$1000,$B83,INDIRECT($A$1&amp;AE$1),"&gt;0")&gt;2,INDIRECT($A$1&amp;AE$1))))),"MC"))</f>
        <v>3250</v>
      </c>
      <c r="AF83" s="8" cm="1">
        <f t="array" aca="1" ref="AF83" ca="1">IF(ISERROR(ABS(AF81)),"",IFERROR(MAX(IF(Données_nettoyées!$O$1:$O$1000=$B83,IF(INDIRECT($A$1&amp;AF$1)&gt;0,IF(COUNTIFS(Données_nettoyées!$O$1:$O$1000,$B83,INDIRECT($A$1&amp;AF$1),"&gt;0")&gt;2,INDIRECT($A$1&amp;AF$1))))),"MC"))</f>
        <v>300</v>
      </c>
      <c r="AG83" s="8" cm="1">
        <f t="array" aca="1" ref="AG83" ca="1">IF(ISERROR(ABS(AG81)),"",IFERROR(MAX(IF(Données_nettoyées!$O$1:$O$1000=$B83,IF(INDIRECT($A$1&amp;AG$1)&gt;0,IF(COUNTIFS(Données_nettoyées!$O$1:$O$1000,$B83,INDIRECT($A$1&amp;AG$1),"&gt;0")&gt;2,INDIRECT($A$1&amp;AG$1))))),"MC"))</f>
        <v>300</v>
      </c>
    </row>
    <row r="84" spans="1:35" x14ac:dyDescent="0.35">
      <c r="C84" s="39" t="s">
        <v>145</v>
      </c>
      <c r="E84" s="8" t="str">
        <f t="shared" ref="E84:AG84" ca="1" si="12">IFERROR(IF((E83-E82)/E82&gt;=40%,"!!",""),"")</f>
        <v>!!</v>
      </c>
      <c r="F84" s="8" t="str">
        <f t="shared" ca="1" si="12"/>
        <v/>
      </c>
      <c r="G84" s="8" t="str">
        <f t="shared" ca="1" si="12"/>
        <v/>
      </c>
      <c r="H84" s="8" t="str">
        <f t="shared" ca="1" si="12"/>
        <v/>
      </c>
      <c r="I84" s="8" t="str">
        <f t="shared" ca="1" si="12"/>
        <v/>
      </c>
      <c r="J84" s="8" t="str">
        <f t="shared" ca="1" si="12"/>
        <v/>
      </c>
      <c r="K84" s="8" t="str">
        <f t="shared" ca="1" si="12"/>
        <v/>
      </c>
      <c r="L84" s="8" t="str">
        <f t="shared" ca="1" si="12"/>
        <v/>
      </c>
      <c r="M84" s="8" t="str">
        <f t="shared" ca="1" si="12"/>
        <v/>
      </c>
      <c r="N84" s="8" t="str">
        <f t="shared" ca="1" si="12"/>
        <v/>
      </c>
      <c r="O84" s="8" t="str">
        <f t="shared" ca="1" si="12"/>
        <v/>
      </c>
      <c r="P84" s="8" t="str">
        <f t="shared" ca="1" si="12"/>
        <v/>
      </c>
      <c r="Q84" s="8" t="str">
        <f t="shared" ca="1" si="12"/>
        <v/>
      </c>
      <c r="R84" s="8" t="str">
        <f t="shared" ca="1" si="12"/>
        <v/>
      </c>
      <c r="S84" s="8" t="str">
        <f t="shared" ca="1" si="12"/>
        <v/>
      </c>
      <c r="T84" s="8" t="str">
        <f t="shared" ca="1" si="12"/>
        <v/>
      </c>
      <c r="U84" s="8" t="str">
        <f t="shared" ca="1" si="12"/>
        <v/>
      </c>
      <c r="V84" s="8" t="str">
        <f t="shared" ca="1" si="12"/>
        <v/>
      </c>
      <c r="W84" s="8" t="str">
        <f t="shared" ca="1" si="12"/>
        <v/>
      </c>
      <c r="X84" s="8" t="str">
        <f t="shared" ca="1" si="12"/>
        <v/>
      </c>
      <c r="Y84" s="8" t="str">
        <f t="shared" ca="1" si="12"/>
        <v/>
      </c>
      <c r="Z84" s="8" t="str">
        <f t="shared" ca="1" si="12"/>
        <v/>
      </c>
      <c r="AA84" s="8" t="str">
        <f t="shared" ca="1" si="12"/>
        <v/>
      </c>
      <c r="AB84" s="8" t="str">
        <f t="shared" ca="1" si="12"/>
        <v/>
      </c>
      <c r="AC84" s="8" t="str">
        <f t="shared" ca="1" si="12"/>
        <v>!!</v>
      </c>
      <c r="AD84" s="8" t="str">
        <f t="shared" ca="1" si="12"/>
        <v/>
      </c>
      <c r="AE84" s="8" t="str">
        <f t="shared" ca="1" si="12"/>
        <v/>
      </c>
      <c r="AF84" s="8" t="str">
        <f t="shared" ca="1" si="12"/>
        <v>!!</v>
      </c>
      <c r="AG84" s="8" t="str">
        <f t="shared" ca="1" si="12"/>
        <v/>
      </c>
    </row>
    <row r="85" spans="1:35"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5"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5" x14ac:dyDescent="0.35">
      <c r="A87" s="5" t="s">
        <v>99</v>
      </c>
      <c r="B87" s="5" t="s">
        <v>100</v>
      </c>
      <c r="C87" s="5" t="s">
        <v>31</v>
      </c>
      <c r="D87" s="7" t="str">
        <f>IF(COUNTIF(Données_nettoyées!$O$1:$O$1000,$B87)&gt;0,"OUI","NON")</f>
        <v>OUI</v>
      </c>
      <c r="E87" s="8" cm="1">
        <f t="array" aca="1" ref="E87" ca="1">IF($D87="NON","-",IFERROR(MEDIAN(IF(Données_nettoyées!$O$1:$O$1000=$B87,IF(INDIRECT($A$1&amp;E$1)&gt;0,IF(COUNTIFS(Données_nettoyées!$O$1:$O$1000,$B87,INDIRECT($A$1&amp;E$1),"&gt;0")&gt;2,INDIRECT($A$1&amp;E$1))))),"MC"))</f>
        <v>1750</v>
      </c>
      <c r="F87" s="8" t="str" cm="1">
        <f t="array" aca="1" ref="F87" ca="1">IF($D87="NON","-",IFERROR(MEDIAN(IF(Données_nettoyées!$O$1:$O$1000=$B87,IF(INDIRECT($A$1&amp;F$1)&gt;0,IF(COUNTIFS(Données_nettoyées!$O$1:$O$1000,$B87,INDIRECT($A$1&amp;F$1),"&gt;0")&gt;2,INDIRECT($A$1&amp;F$1))))),"MC"))</f>
        <v>MC</v>
      </c>
      <c r="G87" s="8" t="str" cm="1">
        <f t="array" aca="1" ref="G87" ca="1">IF($D87="NON","-",IFERROR(MEDIAN(IF(Données_nettoyées!$O$1:$O$1000=$B87,IF(INDIRECT($A$1&amp;G$1)&gt;0,IF(COUNTIFS(Données_nettoyées!$O$1:$O$1000,$B87,INDIRECT($A$1&amp;G$1),"&gt;0")&gt;2,INDIRECT($A$1&amp;G$1))))),"MC"))</f>
        <v>MC</v>
      </c>
      <c r="H87" s="8" t="str" cm="1">
        <f t="array" aca="1" ref="H87" ca="1">IF($D87="NON","-",IFERROR(MEDIAN(IF(Données_nettoyées!$O$1:$O$1000=$B87,IF(INDIRECT($A$1&amp;H$1)&gt;0,IF(COUNTIFS(Données_nettoyées!$O$1:$O$1000,$B87,INDIRECT($A$1&amp;H$1),"&gt;0")&gt;2,INDIRECT($A$1&amp;H$1))))),"MC"))</f>
        <v>MC</v>
      </c>
      <c r="I87" s="8" cm="1">
        <f t="array" aca="1" ref="I87" ca="1">IF($D87="NON","-",IFERROR(MEDIAN(IF(Données_nettoyées!$O$1:$O$1000=$B87,IF(INDIRECT($A$1&amp;I$1)&gt;0,IF(COUNTIFS(Données_nettoyées!$O$1:$O$1000,$B87,INDIRECT($A$1&amp;I$1),"&gt;0")&gt;2,INDIRECT($A$1&amp;I$1))))),"MC"))</f>
        <v>500</v>
      </c>
      <c r="J87" s="8" cm="1">
        <f t="array" aca="1" ref="J87" ca="1">IF($D87="NON","-",IFERROR(MEDIAN(IF(Données_nettoyées!$O$1:$O$1000=$B87,IF(INDIRECT($A$1&amp;J$1)&gt;0,IF(COUNTIFS(Données_nettoyées!$O$1:$O$1000,$B87,INDIRECT($A$1&amp;J$1),"&gt;0")&gt;2,INDIRECT($A$1&amp;J$1))))),"MC"))</f>
        <v>8500</v>
      </c>
      <c r="K87" s="8" t="str" cm="1">
        <f t="array" aca="1" ref="K87" ca="1">IF($D87="NON","-",IFERROR(MEDIAN(IF(Données_nettoyées!$O$1:$O$1000=$B87,IF(INDIRECT($A$1&amp;K$1)&gt;0,IF(COUNTIFS(Données_nettoyées!$O$1:$O$1000,$B87,INDIRECT($A$1&amp;K$1),"&gt;0")&gt;2,INDIRECT($A$1&amp;K$1))))),"MC"))</f>
        <v>MC</v>
      </c>
      <c r="L87" s="8" cm="1">
        <f t="array" aca="1" ref="L87" ca="1">IF($D87="NON","-",IFERROR(MEDIAN(IF(Données_nettoyées!$O$1:$O$1000=$B87,IF(INDIRECT($A$1&amp;L$1)&gt;0,IF(COUNTIFS(Données_nettoyées!$O$1:$O$1000,$B87,INDIRECT($A$1&amp;L$1),"&gt;0")&gt;2,INDIRECT($A$1&amp;L$1))))),"MC"))</f>
        <v>2000</v>
      </c>
      <c r="M87" s="8" t="str" cm="1">
        <f t="array" aca="1" ref="M87" ca="1">IF($D87="NON","-",IFERROR(MEDIAN(IF(Données_nettoyées!$O$1:$O$1000=$B87,IF(INDIRECT($A$1&amp;M$1)&gt;0,IF(COUNTIFS(Données_nettoyées!$O$1:$O$1000,$B87,INDIRECT($A$1&amp;M$1),"&gt;0")&gt;2,INDIRECT($A$1&amp;M$1))))),"MC"))</f>
        <v>MC</v>
      </c>
      <c r="N87" s="8" t="str" cm="1">
        <f t="array" aca="1" ref="N87" ca="1">IF($D87="NON","-",IFERROR(MEDIAN(IF(Données_nettoyées!$O$1:$O$1000=$B87,IF(INDIRECT($A$1&amp;N$1)&gt;0,IF(COUNTIFS(Données_nettoyées!$O$1:$O$1000,$B87,INDIRECT($A$1&amp;N$1),"&gt;0")&gt;2,INDIRECT($A$1&amp;N$1))))),"MC"))</f>
        <v>MC</v>
      </c>
      <c r="O87" s="8" t="str" cm="1">
        <f t="array" aca="1" ref="O87" ca="1">IF($D87="NON","-",IFERROR(MEDIAN(IF(Données_nettoyées!$O$1:$O$1000=$B87,IF(INDIRECT($A$1&amp;O$1)&gt;0,IF(COUNTIFS(Données_nettoyées!$O$1:$O$1000,$B87,INDIRECT($A$1&amp;O$1),"&gt;0")&gt;2,INDIRECT($A$1&amp;O$1))))),"MC"))</f>
        <v>MC</v>
      </c>
      <c r="P87" s="8" t="str" cm="1">
        <f t="array" aca="1" ref="P87" ca="1">IF($D87="NON","-",IFERROR(MEDIAN(IF(Données_nettoyées!$O$1:$O$1000=$B87,IF(INDIRECT($A$1&amp;P$1)&gt;0,IF(COUNTIFS(Données_nettoyées!$O$1:$O$1000,$B87,INDIRECT($A$1&amp;P$1),"&gt;0")&gt;2,INDIRECT($A$1&amp;P$1))))),"MC"))</f>
        <v>MC</v>
      </c>
      <c r="Q87" s="8" t="str" cm="1">
        <f t="array" aca="1" ref="Q87" ca="1">IF($D87="NON","-",IFERROR(MEDIAN(IF(Données_nettoyées!$O$1:$O$1000=$B87,IF(INDIRECT($A$1&amp;Q$1)&gt;0,IF(COUNTIFS(Données_nettoyées!$O$1:$O$1000,$B87,INDIRECT($A$1&amp;Q$1),"&gt;0")&gt;2,INDIRECT($A$1&amp;Q$1))))),"MC"))</f>
        <v>MC</v>
      </c>
      <c r="R87" s="8" t="str" cm="1">
        <f t="array" aca="1" ref="R87" ca="1">IF($D87="NON","-",IFERROR(MEDIAN(IF(Données_nettoyées!$O$1:$O$1000=$B87,IF(INDIRECT($A$1&amp;R$1)&gt;0,IF(COUNTIFS(Données_nettoyées!$O$1:$O$1000,$B87,INDIRECT($A$1&amp;R$1),"&gt;0")&gt;2,INDIRECT($A$1&amp;R$1))))),"MC"))</f>
        <v>MC</v>
      </c>
      <c r="S87" s="8" cm="1">
        <f t="array" aca="1" ref="S87" ca="1">IF($D87="NON","-",IFERROR(MEDIAN(IF(Données_nettoyées!$O$1:$O$1000=$B87,IF(INDIRECT($A$1&amp;S$1)&gt;0,IF(COUNTIFS(Données_nettoyées!$O$1:$O$1000,$B87,INDIRECT($A$1&amp;S$1),"&gt;0")&gt;2,INDIRECT($A$1&amp;S$1))))),"MC"))</f>
        <v>6875</v>
      </c>
      <c r="T87" s="8" cm="1">
        <f t="array" aca="1" ref="T87" ca="1">IF($D87="NON","-",IFERROR(MEDIAN(IF(Données_nettoyées!$O$1:$O$1000=$B87,IF(INDIRECT($A$1&amp;T$1)&gt;0,IF(COUNTIFS(Données_nettoyées!$O$1:$O$1000,$B87,INDIRECT($A$1&amp;T$1),"&gt;0")&gt;2,INDIRECT($A$1&amp;T$1))))),"MC"))</f>
        <v>5500</v>
      </c>
      <c r="U87" s="8" t="str" cm="1">
        <f t="array" aca="1" ref="U87" ca="1">IF($D87="NON","-",IFERROR(MEDIAN(IF(Données_nettoyées!$O$1:$O$1000=$B87,IF(INDIRECT($A$1&amp;U$1)&gt;0,IF(COUNTIFS(Données_nettoyées!$O$1:$O$1000,$B87,INDIRECT($A$1&amp;U$1),"&gt;0")&gt;2,INDIRECT($A$1&amp;U$1))))),"MC"))</f>
        <v>MC</v>
      </c>
      <c r="V87" s="8" cm="1">
        <f t="array" aca="1" ref="V87" ca="1">IF($D87="NON","-",IFERROR(MEDIAN(IF(Données_nettoyées!$O$1:$O$1000=$B87,IF(INDIRECT($A$1&amp;V$1)&gt;0,IF(COUNTIFS(Données_nettoyées!$O$1:$O$1000,$B87,INDIRECT($A$1&amp;V$1),"&gt;0")&gt;2,INDIRECT($A$1&amp;V$1))))),"MC"))</f>
        <v>350</v>
      </c>
      <c r="W87" s="8" t="str" cm="1">
        <f t="array" aca="1" ref="W87" ca="1">IF($D87="NON","-",IFERROR(MEDIAN(IF(Données_nettoyées!$O$1:$O$1000=$B87,IF(INDIRECT($A$1&amp;W$1)&gt;0,IF(COUNTIFS(Données_nettoyées!$O$1:$O$1000,$B87,INDIRECT($A$1&amp;W$1),"&gt;0")&gt;2,INDIRECT($A$1&amp;W$1))))),"MC"))</f>
        <v>MC</v>
      </c>
      <c r="X87" s="8" t="str" cm="1">
        <f t="array" aca="1" ref="X87" ca="1">IF($D87="NON","-",IFERROR(MEDIAN(IF(Données_nettoyées!$O$1:$O$1000=$B87,IF(INDIRECT($A$1&amp;X$1)&gt;0,IF(COUNTIFS(Données_nettoyées!$O$1:$O$1000,$B87,INDIRECT($A$1&amp;X$1),"&gt;0")&gt;2,INDIRECT($A$1&amp;X$1))))),"MC"))</f>
        <v>MC</v>
      </c>
      <c r="Y87" s="8" t="str" cm="1">
        <f t="array" aca="1" ref="Y87" ca="1">IF($D87="NON","-",IFERROR(MEDIAN(IF(Données_nettoyées!$O$1:$O$1000=$B87,IF(INDIRECT($A$1&amp;Y$1)&gt;0,IF(COUNTIFS(Données_nettoyées!$O$1:$O$1000,$B87,INDIRECT($A$1&amp;Y$1),"&gt;0")&gt;2,INDIRECT($A$1&amp;Y$1))))),"MC"))</f>
        <v>MC</v>
      </c>
      <c r="Z87" s="8" cm="1">
        <f t="array" aca="1" ref="Z87" ca="1">IF($D87="NON","-",IFERROR(MEDIAN(IF(Données_nettoyées!$O$1:$O$1000=$B87,IF(INDIRECT($A$1&amp;Z$1)&gt;0,IF(COUNTIFS(Données_nettoyées!$O$1:$O$1000,$B87,INDIRECT($A$1&amp;Z$1),"&gt;0")&gt;2,INDIRECT($A$1&amp;Z$1))))),"MC"))</f>
        <v>3000</v>
      </c>
      <c r="AA87" s="8" cm="1">
        <f t="array" aca="1" ref="AA87" ca="1">IF($D87="NON","-",IFERROR(MEDIAN(IF(Données_nettoyées!$O$1:$O$1000=$B87,IF(INDIRECT($A$1&amp;AA$1)&gt;0,IF(COUNTIFS(Données_nettoyées!$O$1:$O$1000,$B87,INDIRECT($A$1&amp;AA$1),"&gt;0")&gt;2,INDIRECT($A$1&amp;AA$1))))),"MC"))</f>
        <v>4000</v>
      </c>
      <c r="AB87" s="8" t="str" cm="1">
        <f t="array" aca="1" ref="AB87" ca="1">IF($D87="NON","-",IFERROR(MEDIAN(IF(Données_nettoyées!$O$1:$O$1000=$B87,IF(INDIRECT($A$1&amp;AB$1)&gt;0,IF(COUNTIFS(Données_nettoyées!$O$1:$O$1000,$B87,INDIRECT($A$1&amp;AB$1),"&gt;0")&gt;2,INDIRECT($A$1&amp;AB$1))))),"MC"))</f>
        <v>MC</v>
      </c>
      <c r="AC87" s="8" t="str" cm="1">
        <f t="array" aca="1" ref="AC87" ca="1">IF($D87="NON","-",IFERROR(MEDIAN(IF(Données_nettoyées!$O$1:$O$1000=$B87,IF(INDIRECT($A$1&amp;AC$1)&gt;0,IF(COUNTIFS(Données_nettoyées!$O$1:$O$1000,$B87,INDIRECT($A$1&amp;AC$1),"&gt;0")&gt;2,INDIRECT($A$1&amp;AC$1))))),"MC"))</f>
        <v>MC</v>
      </c>
      <c r="AD87" s="8" t="str" cm="1">
        <f t="array" aca="1" ref="AD87" ca="1">IF($D87="NON","-",IFERROR(MEDIAN(IF(Données_nettoyées!$O$1:$O$1000=$B87,IF(INDIRECT($A$1&amp;AD$1)&gt;0,IF(COUNTIFS(Données_nettoyées!$O$1:$O$1000,$B87,INDIRECT($A$1&amp;AD$1),"&gt;0")&gt;2,INDIRECT($A$1&amp;AD$1))))),"MC"))</f>
        <v>MC</v>
      </c>
      <c r="AE87" s="8" t="str" cm="1">
        <f t="array" aca="1" ref="AE87" ca="1">IF($D87="NON","-",IFERROR(MEDIAN(IF(Données_nettoyées!$O$1:$O$1000=$B87,IF(INDIRECT($A$1&amp;AE$1)&gt;0,IF(COUNTIFS(Données_nettoyées!$O$1:$O$1000,$B87,INDIRECT($A$1&amp;AE$1),"&gt;0")&gt;2,INDIRECT($A$1&amp;AE$1))))),"MC"))</f>
        <v>MC</v>
      </c>
      <c r="AF87" s="8" t="str" cm="1">
        <f t="array" aca="1" ref="AF87" ca="1">IF($D87="NON","-",IFERROR(MEDIAN(IF(Données_nettoyées!$O$1:$O$1000=$B87,IF(INDIRECT($A$1&amp;AF$1)&gt;0,IF(COUNTIFS(Données_nettoyées!$O$1:$O$1000,$B87,INDIRECT($A$1&amp;AF$1),"&gt;0")&gt;2,INDIRECT($A$1&amp;AF$1))))),"MC"))</f>
        <v>MC</v>
      </c>
      <c r="AG87" s="8" t="str" cm="1">
        <f t="array" aca="1" ref="AG87" ca="1">IF($D87="NON","-",IFERROR(MEDIAN(IF(Données_nettoyées!$O$1:$O$1000=$B87,IF(INDIRECT($A$1&amp;AG$1)&gt;0,IF(COUNTIFS(Données_nettoyées!$O$1:$O$1000,$B87,INDIRECT($A$1&amp;AG$1),"&gt;0")&gt;2,INDIRECT($A$1&amp;AG$1))))),"MC"))</f>
        <v>MC</v>
      </c>
      <c r="AI87" s="6">
        <f ca="1">COUNTIF(E87:AG87,"MC")+COUNTIF(E87:AG87,"-")</f>
        <v>20</v>
      </c>
    </row>
    <row r="88" spans="1:35" x14ac:dyDescent="0.35">
      <c r="A88" s="5" t="s">
        <v>99</v>
      </c>
      <c r="B88" s="5" t="s">
        <v>100</v>
      </c>
      <c r="C88" s="5" t="s">
        <v>66</v>
      </c>
      <c r="E88" s="8" cm="1">
        <f t="array" aca="1" ref="E88" ca="1">IF(ISERROR(ABS(E87)),"",IFERROR(MIN(IF(Données_nettoyées!$O$1:$O$1000=$B88,IF(INDIRECT($A$1&amp;E$1)&gt;0,IF(COUNTIFS(Données_nettoyées!$O$1:$O$1000,$B88,INDIRECT($A$1&amp;E$1),"&gt;0")&gt;2,INDIRECT($A$1&amp;E$1))))),"MC"))</f>
        <v>1400</v>
      </c>
      <c r="F88" s="8" t="str" cm="1">
        <f t="array" aca="1" ref="F88" ca="1">IF(ISERROR(ABS(F87)),"",IFERROR(MIN(IF(Données_nettoyées!$O$1:$O$1000=$B88,IF(INDIRECT($A$1&amp;F$1)&gt;0,IF(COUNTIFS(Données_nettoyées!$O$1:$O$1000,$B88,INDIRECT($A$1&amp;F$1),"&gt;0")&gt;2,INDIRECT($A$1&amp;F$1))))),"MC"))</f>
        <v/>
      </c>
      <c r="G88" s="8" t="str" cm="1">
        <f t="array" aca="1" ref="G88" ca="1">IF(ISERROR(ABS(G87)),"",IFERROR(MIN(IF(Données_nettoyées!$O$1:$O$1000=$B88,IF(INDIRECT($A$1&amp;G$1)&gt;0,IF(COUNTIFS(Données_nettoyées!$O$1:$O$1000,$B88,INDIRECT($A$1&amp;G$1),"&gt;0")&gt;2,INDIRECT($A$1&amp;G$1))))),"MC"))</f>
        <v/>
      </c>
      <c r="H88" s="8" t="str" cm="1">
        <f t="array" aca="1" ref="H88" ca="1">IF(ISERROR(ABS(H87)),"",IFERROR(MIN(IF(Données_nettoyées!$O$1:$O$1000=$B88,IF(INDIRECT($A$1&amp;H$1)&gt;0,IF(COUNTIFS(Données_nettoyées!$O$1:$O$1000,$B88,INDIRECT($A$1&amp;H$1),"&gt;0")&gt;2,INDIRECT($A$1&amp;H$1))))),"MC"))</f>
        <v/>
      </c>
      <c r="I88" s="8" cm="1">
        <f t="array" aca="1" ref="I88" ca="1">IF(ISERROR(ABS(I87)),"",IFERROR(MIN(IF(Données_nettoyées!$O$1:$O$1000=$B88,IF(INDIRECT($A$1&amp;I$1)&gt;0,IF(COUNTIFS(Données_nettoyées!$O$1:$O$1000,$B88,INDIRECT($A$1&amp;I$1),"&gt;0")&gt;2,INDIRECT($A$1&amp;I$1))))),"MC"))</f>
        <v>400</v>
      </c>
      <c r="J88" s="8" cm="1">
        <f t="array" aca="1" ref="J88" ca="1">IF(ISERROR(ABS(J87)),"",IFERROR(MIN(IF(Données_nettoyées!$O$1:$O$1000=$B88,IF(INDIRECT($A$1&amp;J$1)&gt;0,IF(COUNTIFS(Données_nettoyées!$O$1:$O$1000,$B88,INDIRECT($A$1&amp;J$1),"&gt;0")&gt;2,INDIRECT($A$1&amp;J$1))))),"MC"))</f>
        <v>8000</v>
      </c>
      <c r="K88" s="8" t="str" cm="1">
        <f t="array" aca="1" ref="K88" ca="1">IF(ISERROR(ABS(K87)),"",IFERROR(MIN(IF(Données_nettoyées!$O$1:$O$1000=$B88,IF(INDIRECT($A$1&amp;K$1)&gt;0,IF(COUNTIFS(Données_nettoyées!$O$1:$O$1000,$B88,INDIRECT($A$1&amp;K$1),"&gt;0")&gt;2,INDIRECT($A$1&amp;K$1))))),"MC"))</f>
        <v/>
      </c>
      <c r="L88" s="8" cm="1">
        <f t="array" aca="1" ref="L88" ca="1">IF(ISERROR(ABS(L87)),"",IFERROR(MIN(IF(Données_nettoyées!$O$1:$O$1000=$B88,IF(INDIRECT($A$1&amp;L$1)&gt;0,IF(COUNTIFS(Données_nettoyées!$O$1:$O$1000,$B88,INDIRECT($A$1&amp;L$1),"&gt;0")&gt;2,INDIRECT($A$1&amp;L$1))))),"MC"))</f>
        <v>1500</v>
      </c>
      <c r="M88" s="8" t="str" cm="1">
        <f t="array" aca="1" ref="M88" ca="1">IF(ISERROR(ABS(M87)),"",IFERROR(MIN(IF(Données_nettoyées!$O$1:$O$1000=$B88,IF(INDIRECT($A$1&amp;M$1)&gt;0,IF(COUNTIFS(Données_nettoyées!$O$1:$O$1000,$B88,INDIRECT($A$1&amp;M$1),"&gt;0")&gt;2,INDIRECT($A$1&amp;M$1))))),"MC"))</f>
        <v/>
      </c>
      <c r="N88" s="8" t="str" cm="1">
        <f t="array" aca="1" ref="N88" ca="1">IF(ISERROR(ABS(N87)),"",IFERROR(MIN(IF(Données_nettoyées!$O$1:$O$1000=$B88,IF(INDIRECT($A$1&amp;N$1)&gt;0,IF(COUNTIFS(Données_nettoyées!$O$1:$O$1000,$B88,INDIRECT($A$1&amp;N$1),"&gt;0")&gt;2,INDIRECT($A$1&amp;N$1))))),"MC"))</f>
        <v/>
      </c>
      <c r="O88" s="8" t="str" cm="1">
        <f t="array" aca="1" ref="O88" ca="1">IF(ISERROR(ABS(O87)),"",IFERROR(MIN(IF(Données_nettoyées!$O$1:$O$1000=$B88,IF(INDIRECT($A$1&amp;O$1)&gt;0,IF(COUNTIFS(Données_nettoyées!$O$1:$O$1000,$B88,INDIRECT($A$1&amp;O$1),"&gt;0")&gt;2,INDIRECT($A$1&amp;O$1))))),"MC"))</f>
        <v/>
      </c>
      <c r="P88" s="8" t="str" cm="1">
        <f t="array" aca="1" ref="P88" ca="1">IF(ISERROR(ABS(P87)),"",IFERROR(MIN(IF(Données_nettoyées!$O$1:$O$1000=$B88,IF(INDIRECT($A$1&amp;P$1)&gt;0,IF(COUNTIFS(Données_nettoyées!$O$1:$O$1000,$B88,INDIRECT($A$1&amp;P$1),"&gt;0")&gt;2,INDIRECT($A$1&amp;P$1))))),"MC"))</f>
        <v/>
      </c>
      <c r="Q88" s="8" t="str" cm="1">
        <f t="array" aca="1" ref="Q88" ca="1">IF(ISERROR(ABS(Q87)),"",IFERROR(MIN(IF(Données_nettoyées!$O$1:$O$1000=$B88,IF(INDIRECT($A$1&amp;Q$1)&gt;0,IF(COUNTIFS(Données_nettoyées!$O$1:$O$1000,$B88,INDIRECT($A$1&amp;Q$1),"&gt;0")&gt;2,INDIRECT($A$1&amp;Q$1))))),"MC"))</f>
        <v/>
      </c>
      <c r="R88" s="8" t="str" cm="1">
        <f t="array" aca="1" ref="R88" ca="1">IF(ISERROR(ABS(R87)),"",IFERROR(MIN(IF(Données_nettoyées!$O$1:$O$1000=$B88,IF(INDIRECT($A$1&amp;R$1)&gt;0,IF(COUNTIFS(Données_nettoyées!$O$1:$O$1000,$B88,INDIRECT($A$1&amp;R$1),"&gt;0")&gt;2,INDIRECT($A$1&amp;R$1))))),"MC"))</f>
        <v/>
      </c>
      <c r="S88" s="8" cm="1">
        <f t="array" aca="1" ref="S88" ca="1">IF(ISERROR(ABS(S87)),"",IFERROR(MIN(IF(Données_nettoyées!$O$1:$O$1000=$B88,IF(INDIRECT($A$1&amp;S$1)&gt;0,IF(COUNTIFS(Données_nettoyées!$O$1:$O$1000,$B88,INDIRECT($A$1&amp;S$1),"&gt;0")&gt;2,INDIRECT($A$1&amp;S$1))))),"MC"))</f>
        <v>5500</v>
      </c>
      <c r="T88" s="8" cm="1">
        <f t="array" aca="1" ref="T88" ca="1">IF(ISERROR(ABS(T87)),"",IFERROR(MIN(IF(Données_nettoyées!$O$1:$O$1000=$B88,IF(INDIRECT($A$1&amp;T$1)&gt;0,IF(COUNTIFS(Données_nettoyées!$O$1:$O$1000,$B88,INDIRECT($A$1&amp;T$1),"&gt;0")&gt;2,INDIRECT($A$1&amp;T$1))))),"MC"))</f>
        <v>4000</v>
      </c>
      <c r="U88" s="8" t="str" cm="1">
        <f t="array" aca="1" ref="U88" ca="1">IF(ISERROR(ABS(U87)),"",IFERROR(MIN(IF(Données_nettoyées!$O$1:$O$1000=$B88,IF(INDIRECT($A$1&amp;U$1)&gt;0,IF(COUNTIFS(Données_nettoyées!$O$1:$O$1000,$B88,INDIRECT($A$1&amp;U$1),"&gt;0")&gt;2,INDIRECT($A$1&amp;U$1))))),"MC"))</f>
        <v/>
      </c>
      <c r="V88" s="8" cm="1">
        <f t="array" aca="1" ref="V88" ca="1">IF(ISERROR(ABS(V87)),"",IFERROR(MIN(IF(Données_nettoyées!$O$1:$O$1000=$B88,IF(INDIRECT($A$1&amp;V$1)&gt;0,IF(COUNTIFS(Données_nettoyées!$O$1:$O$1000,$B88,INDIRECT($A$1&amp;V$1),"&gt;0")&gt;2,INDIRECT($A$1&amp;V$1))))),"MC"))</f>
        <v>200</v>
      </c>
      <c r="W88" s="8" t="str" cm="1">
        <f t="array" aca="1" ref="W88" ca="1">IF(ISERROR(ABS(W87)),"",IFERROR(MIN(IF(Données_nettoyées!$O$1:$O$1000=$B88,IF(INDIRECT($A$1&amp;W$1)&gt;0,IF(COUNTIFS(Données_nettoyées!$O$1:$O$1000,$B88,INDIRECT($A$1&amp;W$1),"&gt;0")&gt;2,INDIRECT($A$1&amp;W$1))))),"MC"))</f>
        <v/>
      </c>
      <c r="X88" s="8" t="str" cm="1">
        <f t="array" aca="1" ref="X88" ca="1">IF(ISERROR(ABS(X87)),"",IFERROR(MIN(IF(Données_nettoyées!$O$1:$O$1000=$B88,IF(INDIRECT($A$1&amp;X$1)&gt;0,IF(COUNTIFS(Données_nettoyées!$O$1:$O$1000,$B88,INDIRECT($A$1&amp;X$1),"&gt;0")&gt;2,INDIRECT($A$1&amp;X$1))))),"MC"))</f>
        <v/>
      </c>
      <c r="Y88" s="8" t="str" cm="1">
        <f t="array" aca="1" ref="Y88" ca="1">IF(ISERROR(ABS(Y87)),"",IFERROR(MIN(IF(Données_nettoyées!$O$1:$O$1000=$B88,IF(INDIRECT($A$1&amp;Y$1)&gt;0,IF(COUNTIFS(Données_nettoyées!$O$1:$O$1000,$B88,INDIRECT($A$1&amp;Y$1),"&gt;0")&gt;2,INDIRECT($A$1&amp;Y$1))))),"MC"))</f>
        <v/>
      </c>
      <c r="Z88" s="8" cm="1">
        <f t="array" aca="1" ref="Z88" ca="1">IF(ISERROR(ABS(Z87)),"",IFERROR(MIN(IF(Données_nettoyées!$O$1:$O$1000=$B88,IF(INDIRECT($A$1&amp;Z$1)&gt;0,IF(COUNTIFS(Données_nettoyées!$O$1:$O$1000,$B88,INDIRECT($A$1&amp;Z$1),"&gt;0")&gt;2,INDIRECT($A$1&amp;Z$1))))),"MC"))</f>
        <v>2500</v>
      </c>
      <c r="AA88" s="8" cm="1">
        <f t="array" aca="1" ref="AA88" ca="1">IF(ISERROR(ABS(AA87)),"",IFERROR(MIN(IF(Données_nettoyées!$O$1:$O$1000=$B88,IF(INDIRECT($A$1&amp;AA$1)&gt;0,IF(COUNTIFS(Données_nettoyées!$O$1:$O$1000,$B88,INDIRECT($A$1&amp;AA$1),"&gt;0")&gt;2,INDIRECT($A$1&amp;AA$1))))),"MC"))</f>
        <v>3500</v>
      </c>
      <c r="AB88" s="8" t="str" cm="1">
        <f t="array" aca="1" ref="AB88" ca="1">IF(ISERROR(ABS(AB87)),"",IFERROR(MIN(IF(Données_nettoyées!$O$1:$O$1000=$B88,IF(INDIRECT($A$1&amp;AB$1)&gt;0,IF(COUNTIFS(Données_nettoyées!$O$1:$O$1000,$B88,INDIRECT($A$1&amp;AB$1),"&gt;0")&gt;2,INDIRECT($A$1&amp;AB$1))))),"MC"))</f>
        <v/>
      </c>
      <c r="AC88" s="8" t="str" cm="1">
        <f t="array" aca="1" ref="AC88" ca="1">IF(ISERROR(ABS(AC87)),"",IFERROR(MIN(IF(Données_nettoyées!$O$1:$O$1000=$B88,IF(INDIRECT($A$1&amp;AC$1)&gt;0,IF(COUNTIFS(Données_nettoyées!$O$1:$O$1000,$B88,INDIRECT($A$1&amp;AC$1),"&gt;0")&gt;2,INDIRECT($A$1&amp;AC$1))))),"MC"))</f>
        <v/>
      </c>
      <c r="AD88" s="8" t="str" cm="1">
        <f t="array" aca="1" ref="AD88" ca="1">IF(ISERROR(ABS(AD87)),"",IFERROR(MIN(IF(Données_nettoyées!$O$1:$O$1000=$B88,IF(INDIRECT($A$1&amp;AD$1)&gt;0,IF(COUNTIFS(Données_nettoyées!$O$1:$O$1000,$B88,INDIRECT($A$1&amp;AD$1),"&gt;0")&gt;2,INDIRECT($A$1&amp;AD$1))))),"MC"))</f>
        <v/>
      </c>
      <c r="AE88" s="8" t="str" cm="1">
        <f t="array" aca="1" ref="AE88" ca="1">IF(ISERROR(ABS(AE87)),"",IFERROR(MIN(IF(Données_nettoyées!$O$1:$O$1000=$B88,IF(INDIRECT($A$1&amp;AE$1)&gt;0,IF(COUNTIFS(Données_nettoyées!$O$1:$O$1000,$B88,INDIRECT($A$1&amp;AE$1),"&gt;0")&gt;2,INDIRECT($A$1&amp;AE$1))))),"MC"))</f>
        <v/>
      </c>
      <c r="AF88" s="8" t="str" cm="1">
        <f t="array" aca="1" ref="AF88" ca="1">IF(ISERROR(ABS(AF87)),"",IFERROR(MIN(IF(Données_nettoyées!$O$1:$O$1000=$B88,IF(INDIRECT($A$1&amp;AF$1)&gt;0,IF(COUNTIFS(Données_nettoyées!$O$1:$O$1000,$B88,INDIRECT($A$1&amp;AF$1),"&gt;0")&gt;2,INDIRECT($A$1&amp;AF$1))))),"MC"))</f>
        <v/>
      </c>
      <c r="AG88" s="8" t="str" cm="1">
        <f t="array" aca="1" ref="AG88" ca="1">IF(ISERROR(ABS(AG87)),"",IFERROR(MIN(IF(Données_nettoyées!$O$1:$O$1000=$B88,IF(INDIRECT($A$1&amp;AG$1)&gt;0,IF(COUNTIFS(Données_nettoyées!$O$1:$O$1000,$B88,INDIRECT($A$1&amp;AG$1),"&gt;0")&gt;2,INDIRECT($A$1&amp;AG$1))))),"MC"))</f>
        <v/>
      </c>
    </row>
    <row r="89" spans="1:35" x14ac:dyDescent="0.35">
      <c r="A89" s="5" t="s">
        <v>99</v>
      </c>
      <c r="B89" s="5" t="s">
        <v>100</v>
      </c>
      <c r="C89" s="5" t="s">
        <v>68</v>
      </c>
      <c r="E89" s="8" cm="1">
        <f t="array" aca="1" ref="E89" ca="1">IF(ISERROR(ABS(E87)),"",IFERROR(MAX(IF(Données_nettoyées!$O$1:$O$1000=$B89,IF(INDIRECT($A$1&amp;E$1)&gt;0,IF(COUNTIFS(Données_nettoyées!$O$1:$O$1000,$B89,INDIRECT($A$1&amp;E$1),"&gt;0")&gt;2,INDIRECT($A$1&amp;E$1))))),"MC"))</f>
        <v>2250</v>
      </c>
      <c r="F89" s="8" t="str" cm="1">
        <f t="array" aca="1" ref="F89" ca="1">IF(ISERROR(ABS(F87)),"",IFERROR(MAX(IF(Données_nettoyées!$O$1:$O$1000=$B89,IF(INDIRECT($A$1&amp;F$1)&gt;0,IF(COUNTIFS(Données_nettoyées!$O$1:$O$1000,$B89,INDIRECT($A$1&amp;F$1),"&gt;0")&gt;2,INDIRECT($A$1&amp;F$1))))),"MC"))</f>
        <v/>
      </c>
      <c r="G89" s="8" t="str" cm="1">
        <f t="array" aca="1" ref="G89" ca="1">IF(ISERROR(ABS(G87)),"",IFERROR(MAX(IF(Données_nettoyées!$O$1:$O$1000=$B89,IF(INDIRECT($A$1&amp;G$1)&gt;0,IF(COUNTIFS(Données_nettoyées!$O$1:$O$1000,$B89,INDIRECT($A$1&amp;G$1),"&gt;0")&gt;2,INDIRECT($A$1&amp;G$1))))),"MC"))</f>
        <v/>
      </c>
      <c r="H89" s="8" t="str" cm="1">
        <f t="array" aca="1" ref="H89" ca="1">IF(ISERROR(ABS(H87)),"",IFERROR(MAX(IF(Données_nettoyées!$O$1:$O$1000=$B89,IF(INDIRECT($A$1&amp;H$1)&gt;0,IF(COUNTIFS(Données_nettoyées!$O$1:$O$1000,$B89,INDIRECT($A$1&amp;H$1),"&gt;0")&gt;2,INDIRECT($A$1&amp;H$1))))),"MC"))</f>
        <v/>
      </c>
      <c r="I89" s="8" cm="1">
        <f t="array" aca="1" ref="I89" ca="1">IF(ISERROR(ABS(I87)),"",IFERROR(MAX(IF(Données_nettoyées!$O$1:$O$1000=$B89,IF(INDIRECT($A$1&amp;I$1)&gt;0,IF(COUNTIFS(Données_nettoyées!$O$1:$O$1000,$B89,INDIRECT($A$1&amp;I$1),"&gt;0")&gt;2,INDIRECT($A$1&amp;I$1))))),"MC"))</f>
        <v>500</v>
      </c>
      <c r="J89" s="8" cm="1">
        <f t="array" aca="1" ref="J89" ca="1">IF(ISERROR(ABS(J87)),"",IFERROR(MAX(IF(Données_nettoyées!$O$1:$O$1000=$B89,IF(INDIRECT($A$1&amp;J$1)&gt;0,IF(COUNTIFS(Données_nettoyées!$O$1:$O$1000,$B89,INDIRECT($A$1&amp;J$1),"&gt;0")&gt;2,INDIRECT($A$1&amp;J$1))))),"MC"))</f>
        <v>9000</v>
      </c>
      <c r="K89" s="8" t="str" cm="1">
        <f t="array" aca="1" ref="K89" ca="1">IF(ISERROR(ABS(K87)),"",IFERROR(MAX(IF(Données_nettoyées!$O$1:$O$1000=$B89,IF(INDIRECT($A$1&amp;K$1)&gt;0,IF(COUNTIFS(Données_nettoyées!$O$1:$O$1000,$B89,INDIRECT($A$1&amp;K$1),"&gt;0")&gt;2,INDIRECT($A$1&amp;K$1))))),"MC"))</f>
        <v/>
      </c>
      <c r="L89" s="8" cm="1">
        <f t="array" aca="1" ref="L89" ca="1">IF(ISERROR(ABS(L87)),"",IFERROR(MAX(IF(Données_nettoyées!$O$1:$O$1000=$B89,IF(INDIRECT($A$1&amp;L$1)&gt;0,IF(COUNTIFS(Données_nettoyées!$O$1:$O$1000,$B89,INDIRECT($A$1&amp;L$1),"&gt;0")&gt;2,INDIRECT($A$1&amp;L$1))))),"MC"))</f>
        <v>2000</v>
      </c>
      <c r="M89" s="8" t="str" cm="1">
        <f t="array" aca="1" ref="M89" ca="1">IF(ISERROR(ABS(M87)),"",IFERROR(MAX(IF(Données_nettoyées!$O$1:$O$1000=$B89,IF(INDIRECT($A$1&amp;M$1)&gt;0,IF(COUNTIFS(Données_nettoyées!$O$1:$O$1000,$B89,INDIRECT($A$1&amp;M$1),"&gt;0")&gt;2,INDIRECT($A$1&amp;M$1))))),"MC"))</f>
        <v/>
      </c>
      <c r="N89" s="8" t="str" cm="1">
        <f t="array" aca="1" ref="N89" ca="1">IF(ISERROR(ABS(N87)),"",IFERROR(MAX(IF(Données_nettoyées!$O$1:$O$1000=$B89,IF(INDIRECT($A$1&amp;N$1)&gt;0,IF(COUNTIFS(Données_nettoyées!$O$1:$O$1000,$B89,INDIRECT($A$1&amp;N$1),"&gt;0")&gt;2,INDIRECT($A$1&amp;N$1))))),"MC"))</f>
        <v/>
      </c>
      <c r="O89" s="8" t="str" cm="1">
        <f t="array" aca="1" ref="O89" ca="1">IF(ISERROR(ABS(O87)),"",IFERROR(MAX(IF(Données_nettoyées!$O$1:$O$1000=$B89,IF(INDIRECT($A$1&amp;O$1)&gt;0,IF(COUNTIFS(Données_nettoyées!$O$1:$O$1000,$B89,INDIRECT($A$1&amp;O$1),"&gt;0")&gt;2,INDIRECT($A$1&amp;O$1))))),"MC"))</f>
        <v/>
      </c>
      <c r="P89" s="8" t="str" cm="1">
        <f t="array" aca="1" ref="P89" ca="1">IF(ISERROR(ABS(P87)),"",IFERROR(MAX(IF(Données_nettoyées!$O$1:$O$1000=$B89,IF(INDIRECT($A$1&amp;P$1)&gt;0,IF(COUNTIFS(Données_nettoyées!$O$1:$O$1000,$B89,INDIRECT($A$1&amp;P$1),"&gt;0")&gt;2,INDIRECT($A$1&amp;P$1))))),"MC"))</f>
        <v/>
      </c>
      <c r="Q89" s="8" t="str" cm="1">
        <f t="array" aca="1" ref="Q89" ca="1">IF(ISERROR(ABS(Q87)),"",IFERROR(MAX(IF(Données_nettoyées!$O$1:$O$1000=$B89,IF(INDIRECT($A$1&amp;Q$1)&gt;0,IF(COUNTIFS(Données_nettoyées!$O$1:$O$1000,$B89,INDIRECT($A$1&amp;Q$1),"&gt;0")&gt;2,INDIRECT($A$1&amp;Q$1))))),"MC"))</f>
        <v/>
      </c>
      <c r="R89" s="8" t="str" cm="1">
        <f t="array" aca="1" ref="R89" ca="1">IF(ISERROR(ABS(R87)),"",IFERROR(MAX(IF(Données_nettoyées!$O$1:$O$1000=$B89,IF(INDIRECT($A$1&amp;R$1)&gt;0,IF(COUNTIFS(Données_nettoyées!$O$1:$O$1000,$B89,INDIRECT($A$1&amp;R$1),"&gt;0")&gt;2,INDIRECT($A$1&amp;R$1))))),"MC"))</f>
        <v/>
      </c>
      <c r="S89" s="8" cm="1">
        <f t="array" aca="1" ref="S89" ca="1">IF(ISERROR(ABS(S87)),"",IFERROR(MAX(IF(Données_nettoyées!$O$1:$O$1000=$B89,IF(INDIRECT($A$1&amp;S$1)&gt;0,IF(COUNTIFS(Données_nettoyées!$O$1:$O$1000,$B89,INDIRECT($A$1&amp;S$1),"&gt;0")&gt;2,INDIRECT($A$1&amp;S$1))))),"MC"))</f>
        <v>8000</v>
      </c>
      <c r="T89" s="8" cm="1">
        <f t="array" aca="1" ref="T89" ca="1">IF(ISERROR(ABS(T87)),"",IFERROR(MAX(IF(Données_nettoyées!$O$1:$O$1000=$B89,IF(INDIRECT($A$1&amp;T$1)&gt;0,IF(COUNTIFS(Données_nettoyées!$O$1:$O$1000,$B89,INDIRECT($A$1&amp;T$1),"&gt;0")&gt;2,INDIRECT($A$1&amp;T$1))))),"MC"))</f>
        <v>6000</v>
      </c>
      <c r="U89" s="8" t="str" cm="1">
        <f t="array" aca="1" ref="U89" ca="1">IF(ISERROR(ABS(U87)),"",IFERROR(MAX(IF(Données_nettoyées!$O$1:$O$1000=$B89,IF(INDIRECT($A$1&amp;U$1)&gt;0,IF(COUNTIFS(Données_nettoyées!$O$1:$O$1000,$B89,INDIRECT($A$1&amp;U$1),"&gt;0")&gt;2,INDIRECT($A$1&amp;U$1))))),"MC"))</f>
        <v/>
      </c>
      <c r="V89" s="8" cm="1">
        <f t="array" aca="1" ref="V89" ca="1">IF(ISERROR(ABS(V87)),"",IFERROR(MAX(IF(Données_nettoyées!$O$1:$O$1000=$B89,IF(INDIRECT($A$1&amp;V$1)&gt;0,IF(COUNTIFS(Données_nettoyées!$O$1:$O$1000,$B89,INDIRECT($A$1&amp;V$1),"&gt;0")&gt;2,INDIRECT($A$1&amp;V$1))))),"MC"))</f>
        <v>400</v>
      </c>
      <c r="W89" s="8" t="str" cm="1">
        <f t="array" aca="1" ref="W89" ca="1">IF(ISERROR(ABS(W87)),"",IFERROR(MAX(IF(Données_nettoyées!$O$1:$O$1000=$B89,IF(INDIRECT($A$1&amp;W$1)&gt;0,IF(COUNTIFS(Données_nettoyées!$O$1:$O$1000,$B89,INDIRECT($A$1&amp;W$1),"&gt;0")&gt;2,INDIRECT($A$1&amp;W$1))))),"MC"))</f>
        <v/>
      </c>
      <c r="X89" s="8" t="str" cm="1">
        <f t="array" aca="1" ref="X89" ca="1">IF(ISERROR(ABS(X87)),"",IFERROR(MAX(IF(Données_nettoyées!$O$1:$O$1000=$B89,IF(INDIRECT($A$1&amp;X$1)&gt;0,IF(COUNTIFS(Données_nettoyées!$O$1:$O$1000,$B89,INDIRECT($A$1&amp;X$1),"&gt;0")&gt;2,INDIRECT($A$1&amp;X$1))))),"MC"))</f>
        <v/>
      </c>
      <c r="Y89" s="8" t="str" cm="1">
        <f t="array" aca="1" ref="Y89" ca="1">IF(ISERROR(ABS(Y87)),"",IFERROR(MAX(IF(Données_nettoyées!$O$1:$O$1000=$B89,IF(INDIRECT($A$1&amp;Y$1)&gt;0,IF(COUNTIFS(Données_nettoyées!$O$1:$O$1000,$B89,INDIRECT($A$1&amp;Y$1),"&gt;0")&gt;2,INDIRECT($A$1&amp;Y$1))))),"MC"))</f>
        <v/>
      </c>
      <c r="Z89" s="8" cm="1">
        <f t="array" aca="1" ref="Z89" ca="1">IF(ISERROR(ABS(Z87)),"",IFERROR(MAX(IF(Données_nettoyées!$O$1:$O$1000=$B89,IF(INDIRECT($A$1&amp;Z$1)&gt;0,IF(COUNTIFS(Données_nettoyées!$O$1:$O$1000,$B89,INDIRECT($A$1&amp;Z$1),"&gt;0")&gt;2,INDIRECT($A$1&amp;Z$1))))),"MC"))</f>
        <v>6750</v>
      </c>
      <c r="AA89" s="8" cm="1">
        <f t="array" aca="1" ref="AA89" ca="1">IF(ISERROR(ABS(AA87)),"",IFERROR(MAX(IF(Données_nettoyées!$O$1:$O$1000=$B89,IF(INDIRECT($A$1&amp;AA$1)&gt;0,IF(COUNTIFS(Données_nettoyées!$O$1:$O$1000,$B89,INDIRECT($A$1&amp;AA$1),"&gt;0")&gt;2,INDIRECT($A$1&amp;AA$1))))),"MC"))</f>
        <v>4500</v>
      </c>
      <c r="AB89" s="8" t="str" cm="1">
        <f t="array" aca="1" ref="AB89" ca="1">IF(ISERROR(ABS(AB87)),"",IFERROR(MAX(IF(Données_nettoyées!$O$1:$O$1000=$B89,IF(INDIRECT($A$1&amp;AB$1)&gt;0,IF(COUNTIFS(Données_nettoyées!$O$1:$O$1000,$B89,INDIRECT($A$1&amp;AB$1),"&gt;0")&gt;2,INDIRECT($A$1&amp;AB$1))))),"MC"))</f>
        <v/>
      </c>
      <c r="AC89" s="8" t="str" cm="1">
        <f t="array" aca="1" ref="AC89" ca="1">IF(ISERROR(ABS(AC87)),"",IFERROR(MAX(IF(Données_nettoyées!$O$1:$O$1000=$B89,IF(INDIRECT($A$1&amp;AC$1)&gt;0,IF(COUNTIFS(Données_nettoyées!$O$1:$O$1000,$B89,INDIRECT($A$1&amp;AC$1),"&gt;0")&gt;2,INDIRECT($A$1&amp;AC$1))))),"MC"))</f>
        <v/>
      </c>
      <c r="AD89" s="8" t="str" cm="1">
        <f t="array" aca="1" ref="AD89" ca="1">IF(ISERROR(ABS(AD87)),"",IFERROR(MAX(IF(Données_nettoyées!$O$1:$O$1000=$B89,IF(INDIRECT($A$1&amp;AD$1)&gt;0,IF(COUNTIFS(Données_nettoyées!$O$1:$O$1000,$B89,INDIRECT($A$1&amp;AD$1),"&gt;0")&gt;2,INDIRECT($A$1&amp;AD$1))))),"MC"))</f>
        <v/>
      </c>
      <c r="AE89" s="8" t="str" cm="1">
        <f t="array" aca="1" ref="AE89" ca="1">IF(ISERROR(ABS(AE87)),"",IFERROR(MAX(IF(Données_nettoyées!$O$1:$O$1000=$B89,IF(INDIRECT($A$1&amp;AE$1)&gt;0,IF(COUNTIFS(Données_nettoyées!$O$1:$O$1000,$B89,INDIRECT($A$1&amp;AE$1),"&gt;0")&gt;2,INDIRECT($A$1&amp;AE$1))))),"MC"))</f>
        <v/>
      </c>
      <c r="AF89" s="8" t="str" cm="1">
        <f t="array" aca="1" ref="AF89" ca="1">IF(ISERROR(ABS(AF87)),"",IFERROR(MAX(IF(Données_nettoyées!$O$1:$O$1000=$B89,IF(INDIRECT($A$1&amp;AF$1)&gt;0,IF(COUNTIFS(Données_nettoyées!$O$1:$O$1000,$B89,INDIRECT($A$1&amp;AF$1),"&gt;0")&gt;2,INDIRECT($A$1&amp;AF$1))))),"MC"))</f>
        <v/>
      </c>
      <c r="AG89" s="8" t="str" cm="1">
        <f t="array" aca="1" ref="AG89" ca="1">IF(ISERROR(ABS(AG87)),"",IFERROR(MAX(IF(Données_nettoyées!$O$1:$O$1000=$B89,IF(INDIRECT($A$1&amp;AG$1)&gt;0,IF(COUNTIFS(Données_nettoyées!$O$1:$O$1000,$B89,INDIRECT($A$1&amp;AG$1),"&gt;0")&gt;2,INDIRECT($A$1&amp;AG$1))))),"MC"))</f>
        <v/>
      </c>
    </row>
    <row r="90" spans="1:35" x14ac:dyDescent="0.35">
      <c r="C90" s="39" t="s">
        <v>145</v>
      </c>
      <c r="E90" s="8" t="str">
        <f t="shared" ref="E90:AG90" ca="1" si="13">IFERROR(IF((E89-E88)/E88&gt;=40%,"!!",""),"")</f>
        <v>!!</v>
      </c>
      <c r="F90" s="8" t="str">
        <f t="shared" ca="1" si="13"/>
        <v/>
      </c>
      <c r="G90" s="8" t="str">
        <f t="shared" ca="1" si="13"/>
        <v/>
      </c>
      <c r="H90" s="8" t="str">
        <f t="shared" ca="1" si="13"/>
        <v/>
      </c>
      <c r="I90" s="8" t="str">
        <f t="shared" ca="1" si="13"/>
        <v/>
      </c>
      <c r="J90" s="8" t="str">
        <f t="shared" ca="1" si="13"/>
        <v/>
      </c>
      <c r="K90" s="8" t="str">
        <f t="shared" ca="1" si="13"/>
        <v/>
      </c>
      <c r="L90" s="8" t="str">
        <f t="shared" ca="1" si="13"/>
        <v/>
      </c>
      <c r="M90" s="8" t="str">
        <f t="shared" ca="1" si="13"/>
        <v/>
      </c>
      <c r="N90" s="8" t="str">
        <f t="shared" ca="1" si="13"/>
        <v/>
      </c>
      <c r="O90" s="8" t="str">
        <f t="shared" ca="1" si="13"/>
        <v/>
      </c>
      <c r="P90" s="8" t="str">
        <f t="shared" ca="1" si="13"/>
        <v/>
      </c>
      <c r="Q90" s="8" t="str">
        <f t="shared" ca="1" si="13"/>
        <v/>
      </c>
      <c r="R90" s="8" t="str">
        <f t="shared" ca="1" si="13"/>
        <v/>
      </c>
      <c r="S90" s="8" t="str">
        <f t="shared" ca="1" si="13"/>
        <v>!!</v>
      </c>
      <c r="T90" s="8" t="str">
        <f t="shared" ca="1" si="13"/>
        <v>!!</v>
      </c>
      <c r="U90" s="8" t="str">
        <f t="shared" ca="1" si="13"/>
        <v/>
      </c>
      <c r="V90" s="8" t="str">
        <f t="shared" ca="1" si="13"/>
        <v>!!</v>
      </c>
      <c r="W90" s="8" t="str">
        <f t="shared" ca="1" si="13"/>
        <v/>
      </c>
      <c r="X90" s="8" t="str">
        <f t="shared" ca="1" si="13"/>
        <v/>
      </c>
      <c r="Y90" s="8" t="str">
        <f t="shared" ca="1" si="13"/>
        <v/>
      </c>
      <c r="Z90" s="8" t="str">
        <f t="shared" ca="1" si="13"/>
        <v>!!</v>
      </c>
      <c r="AA90" s="8" t="str">
        <f t="shared" ca="1" si="13"/>
        <v/>
      </c>
      <c r="AB90" s="8" t="str">
        <f t="shared" ca="1" si="13"/>
        <v/>
      </c>
      <c r="AC90" s="8" t="str">
        <f t="shared" ca="1" si="13"/>
        <v/>
      </c>
      <c r="AD90" s="8" t="str">
        <f t="shared" ca="1" si="13"/>
        <v/>
      </c>
      <c r="AE90" s="8" t="str">
        <f t="shared" ca="1" si="13"/>
        <v/>
      </c>
      <c r="AF90" s="8" t="str">
        <f t="shared" ca="1" si="13"/>
        <v/>
      </c>
      <c r="AG90" s="8" t="str">
        <f t="shared" ca="1" si="13"/>
        <v/>
      </c>
    </row>
    <row r="91" spans="1:35"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5"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5" x14ac:dyDescent="0.35">
      <c r="A93" s="5" t="s">
        <v>99</v>
      </c>
      <c r="B93" s="5" t="s">
        <v>102</v>
      </c>
      <c r="C93" s="5" t="s">
        <v>31</v>
      </c>
      <c r="D93" s="7" t="str">
        <f>IF(COUNTIF(Données_nettoyées!$O$1:$O$1000,$B93)&gt;0,"OUI","NON")</f>
        <v>OUI</v>
      </c>
      <c r="E93" s="8" cm="1">
        <f t="array" aca="1" ref="E93" ca="1">IF($D93="NON","-",IFERROR(MEDIAN(IF(Données_nettoyées!$O$1:$O$1000=$B93,IF(INDIRECT($A$1&amp;E$1)&gt;0,IF(COUNTIFS(Données_nettoyées!$O$1:$O$1000,$B93,INDIRECT($A$1&amp;E$1),"&gt;0")&gt;2,INDIRECT($A$1&amp;E$1))))),"MC"))</f>
        <v>1000</v>
      </c>
      <c r="F93" s="8" t="str" cm="1">
        <f t="array" aca="1" ref="F93" ca="1">IF($D93="NON","-",IFERROR(MEDIAN(IF(Données_nettoyées!$O$1:$O$1000=$B93,IF(INDIRECT($A$1&amp;F$1)&gt;0,IF(COUNTIFS(Données_nettoyées!$O$1:$O$1000,$B93,INDIRECT($A$1&amp;F$1),"&gt;0")&gt;2,INDIRECT($A$1&amp;F$1))))),"MC"))</f>
        <v>MC</v>
      </c>
      <c r="G93" s="8" t="str" cm="1">
        <f t="array" aca="1" ref="G93" ca="1">IF($D93="NON","-",IFERROR(MEDIAN(IF(Données_nettoyées!$O$1:$O$1000=$B93,IF(INDIRECT($A$1&amp;G$1)&gt;0,IF(COUNTIFS(Données_nettoyées!$O$1:$O$1000,$B93,INDIRECT($A$1&amp;G$1),"&gt;0")&gt;2,INDIRECT($A$1&amp;G$1))))),"MC"))</f>
        <v>MC</v>
      </c>
      <c r="H93" s="8" cm="1">
        <f t="array" aca="1" ref="H93" ca="1">IF($D93="NON","-",IFERROR(MEDIAN(IF(Données_nettoyées!$O$1:$O$1000=$B93,IF(INDIRECT($A$1&amp;H$1)&gt;0,IF(COUNTIFS(Données_nettoyées!$O$1:$O$1000,$B93,INDIRECT($A$1&amp;H$1),"&gt;0")&gt;2,INDIRECT($A$1&amp;H$1))))),"MC"))</f>
        <v>575</v>
      </c>
      <c r="I93" s="8" t="str" cm="1">
        <f t="array" aca="1" ref="I93" ca="1">IF($D93="NON","-",IFERROR(MEDIAN(IF(Données_nettoyées!$O$1:$O$1000=$B93,IF(INDIRECT($A$1&amp;I$1)&gt;0,IF(COUNTIFS(Données_nettoyées!$O$1:$O$1000,$B93,INDIRECT($A$1&amp;I$1),"&gt;0")&gt;2,INDIRECT($A$1&amp;I$1))))),"MC"))</f>
        <v>MC</v>
      </c>
      <c r="J93" s="8" cm="1">
        <f t="array" aca="1" ref="J93" ca="1">IF($D93="NON","-",IFERROR(MEDIAN(IF(Données_nettoyées!$O$1:$O$1000=$B93,IF(INDIRECT($A$1&amp;J$1)&gt;0,IF(COUNTIFS(Données_nettoyées!$O$1:$O$1000,$B93,INDIRECT($A$1&amp;J$1),"&gt;0")&gt;2,INDIRECT($A$1&amp;J$1))))),"MC"))</f>
        <v>6000</v>
      </c>
      <c r="K93" s="8" t="str" cm="1">
        <f t="array" aca="1" ref="K93" ca="1">IF($D93="NON","-",IFERROR(MEDIAN(IF(Données_nettoyées!$O$1:$O$1000=$B93,IF(INDIRECT($A$1&amp;K$1)&gt;0,IF(COUNTIFS(Données_nettoyées!$O$1:$O$1000,$B93,INDIRECT($A$1&amp;K$1),"&gt;0")&gt;2,INDIRECT($A$1&amp;K$1))))),"MC"))</f>
        <v>MC</v>
      </c>
      <c r="L93" s="8" cm="1">
        <f t="array" aca="1" ref="L93" ca="1">IF($D93="NON","-",IFERROR(MEDIAN(IF(Données_nettoyées!$O$1:$O$1000=$B93,IF(INDIRECT($A$1&amp;L$1)&gt;0,IF(COUNTIFS(Données_nettoyées!$O$1:$O$1000,$B93,INDIRECT($A$1&amp;L$1),"&gt;0")&gt;2,INDIRECT($A$1&amp;L$1))))),"MC"))</f>
        <v>650</v>
      </c>
      <c r="M93" s="8" cm="1">
        <f t="array" aca="1" ref="M93" ca="1">IF($D93="NON","-",IFERROR(MEDIAN(IF(Données_nettoyées!$O$1:$O$1000=$B93,IF(INDIRECT($A$1&amp;M$1)&gt;0,IF(COUNTIFS(Données_nettoyées!$O$1:$O$1000,$B93,INDIRECT($A$1&amp;M$1),"&gt;0")&gt;2,INDIRECT($A$1&amp;M$1))))),"MC"))</f>
        <v>1500</v>
      </c>
      <c r="N93" s="8" t="str" cm="1">
        <f t="array" aca="1" ref="N93" ca="1">IF($D93="NON","-",IFERROR(MEDIAN(IF(Données_nettoyées!$O$1:$O$1000=$B93,IF(INDIRECT($A$1&amp;N$1)&gt;0,IF(COUNTIFS(Données_nettoyées!$O$1:$O$1000,$B93,INDIRECT($A$1&amp;N$1),"&gt;0")&gt;2,INDIRECT($A$1&amp;N$1))))),"MC"))</f>
        <v>MC</v>
      </c>
      <c r="O93" s="8" t="str" cm="1">
        <f t="array" aca="1" ref="O93" ca="1">IF($D93="NON","-",IFERROR(MEDIAN(IF(Données_nettoyées!$O$1:$O$1000=$B93,IF(INDIRECT($A$1&amp;O$1)&gt;0,IF(COUNTIFS(Données_nettoyées!$O$1:$O$1000,$B93,INDIRECT($A$1&amp;O$1),"&gt;0")&gt;2,INDIRECT($A$1&amp;O$1))))),"MC"))</f>
        <v>MC</v>
      </c>
      <c r="P93" s="8" t="str" cm="1">
        <f t="array" aca="1" ref="P93" ca="1">IF($D93="NON","-",IFERROR(MEDIAN(IF(Données_nettoyées!$O$1:$O$1000=$B93,IF(INDIRECT($A$1&amp;P$1)&gt;0,IF(COUNTIFS(Données_nettoyées!$O$1:$O$1000,$B93,INDIRECT($A$1&amp;P$1),"&gt;0")&gt;2,INDIRECT($A$1&amp;P$1))))),"MC"))</f>
        <v>MC</v>
      </c>
      <c r="Q93" s="8" t="str" cm="1">
        <f t="array" aca="1" ref="Q93" ca="1">IF($D93="NON","-",IFERROR(MEDIAN(IF(Données_nettoyées!$O$1:$O$1000=$B93,IF(INDIRECT($A$1&amp;Q$1)&gt;0,IF(COUNTIFS(Données_nettoyées!$O$1:$O$1000,$B93,INDIRECT($A$1&amp;Q$1),"&gt;0")&gt;2,INDIRECT($A$1&amp;Q$1))))),"MC"))</f>
        <v>MC</v>
      </c>
      <c r="R93" s="8" t="str" cm="1">
        <f t="array" aca="1" ref="R93" ca="1">IF($D93="NON","-",IFERROR(MEDIAN(IF(Données_nettoyées!$O$1:$O$1000=$B93,IF(INDIRECT($A$1&amp;R$1)&gt;0,IF(COUNTIFS(Données_nettoyées!$O$1:$O$1000,$B93,INDIRECT($A$1&amp;R$1),"&gt;0")&gt;2,INDIRECT($A$1&amp;R$1))))),"MC"))</f>
        <v>MC</v>
      </c>
      <c r="S93" s="8" t="str" cm="1">
        <f t="array" aca="1" ref="S93" ca="1">IF($D93="NON","-",IFERROR(MEDIAN(IF(Données_nettoyées!$O$1:$O$1000=$B93,IF(INDIRECT($A$1&amp;S$1)&gt;0,IF(COUNTIFS(Données_nettoyées!$O$1:$O$1000,$B93,INDIRECT($A$1&amp;S$1),"&gt;0")&gt;2,INDIRECT($A$1&amp;S$1))))),"MC"))</f>
        <v>MC</v>
      </c>
      <c r="T93" s="8" cm="1">
        <f t="array" aca="1" ref="T93" ca="1">IF($D93="NON","-",IFERROR(MEDIAN(IF(Données_nettoyées!$O$1:$O$1000=$B93,IF(INDIRECT($A$1&amp;T$1)&gt;0,IF(COUNTIFS(Données_nettoyées!$O$1:$O$1000,$B93,INDIRECT($A$1&amp;T$1),"&gt;0")&gt;2,INDIRECT($A$1&amp;T$1))))),"MC"))</f>
        <v>5500</v>
      </c>
      <c r="U93" s="8" t="str" cm="1">
        <f t="array" aca="1" ref="U93" ca="1">IF($D93="NON","-",IFERROR(MEDIAN(IF(Données_nettoyées!$O$1:$O$1000=$B93,IF(INDIRECT($A$1&amp;U$1)&gt;0,IF(COUNTIFS(Données_nettoyées!$O$1:$O$1000,$B93,INDIRECT($A$1&amp;U$1),"&gt;0")&gt;2,INDIRECT($A$1&amp;U$1))))),"MC"))</f>
        <v>MC</v>
      </c>
      <c r="V93" s="8" cm="1">
        <f t="array" aca="1" ref="V93" ca="1">IF($D93="NON","-",IFERROR(MEDIAN(IF(Données_nettoyées!$O$1:$O$1000=$B93,IF(INDIRECT($A$1&amp;V$1)&gt;0,IF(COUNTIFS(Données_nettoyées!$O$1:$O$1000,$B93,INDIRECT($A$1&amp;V$1),"&gt;0")&gt;2,INDIRECT($A$1&amp;V$1))))),"MC"))</f>
        <v>162.5</v>
      </c>
      <c r="W93" s="8" t="str" cm="1">
        <f t="array" aca="1" ref="W93" ca="1">IF($D93="NON","-",IFERROR(MEDIAN(IF(Données_nettoyées!$O$1:$O$1000=$B93,IF(INDIRECT($A$1&amp;W$1)&gt;0,IF(COUNTIFS(Données_nettoyées!$O$1:$O$1000,$B93,INDIRECT($A$1&amp;W$1),"&gt;0")&gt;2,INDIRECT($A$1&amp;W$1))))),"MC"))</f>
        <v>MC</v>
      </c>
      <c r="X93" s="8" t="str" cm="1">
        <f t="array" aca="1" ref="X93" ca="1">IF($D93="NON","-",IFERROR(MEDIAN(IF(Données_nettoyées!$O$1:$O$1000=$B93,IF(INDIRECT($A$1&amp;X$1)&gt;0,IF(COUNTIFS(Données_nettoyées!$O$1:$O$1000,$B93,INDIRECT($A$1&amp;X$1),"&gt;0")&gt;2,INDIRECT($A$1&amp;X$1))))),"MC"))</f>
        <v>MC</v>
      </c>
      <c r="Y93" s="8" t="str" cm="1">
        <f t="array" aca="1" ref="Y93" ca="1">IF($D93="NON","-",IFERROR(MEDIAN(IF(Données_nettoyées!$O$1:$O$1000=$B93,IF(INDIRECT($A$1&amp;Y$1)&gt;0,IF(COUNTIFS(Données_nettoyées!$O$1:$O$1000,$B93,INDIRECT($A$1&amp;Y$1),"&gt;0")&gt;2,INDIRECT($A$1&amp;Y$1))))),"MC"))</f>
        <v>MC</v>
      </c>
      <c r="Z93" s="8" cm="1">
        <f t="array" aca="1" ref="Z93" ca="1">IF($D93="NON","-",IFERROR(MEDIAN(IF(Données_nettoyées!$O$1:$O$1000=$B93,IF(INDIRECT($A$1&amp;Z$1)&gt;0,IF(COUNTIFS(Données_nettoyées!$O$1:$O$1000,$B93,INDIRECT($A$1&amp;Z$1),"&gt;0")&gt;2,INDIRECT($A$1&amp;Z$1))))),"MC"))</f>
        <v>2000</v>
      </c>
      <c r="AA93" s="8" cm="1">
        <f t="array" aca="1" ref="AA93" ca="1">IF($D93="NON","-",IFERROR(MEDIAN(IF(Données_nettoyées!$O$1:$O$1000=$B93,IF(INDIRECT($A$1&amp;AA$1)&gt;0,IF(COUNTIFS(Données_nettoyées!$O$1:$O$1000,$B93,INDIRECT($A$1&amp;AA$1),"&gt;0")&gt;2,INDIRECT($A$1&amp;AA$1))))),"MC"))</f>
        <v>2875</v>
      </c>
      <c r="AB93" s="8" cm="1">
        <f t="array" aca="1" ref="AB93" ca="1">IF($D93="NON","-",IFERROR(MEDIAN(IF(Données_nettoyées!$O$1:$O$1000=$B93,IF(INDIRECT($A$1&amp;AB$1)&gt;0,IF(COUNTIFS(Données_nettoyées!$O$1:$O$1000,$B93,INDIRECT($A$1&amp;AB$1),"&gt;0")&gt;2,INDIRECT($A$1&amp;AB$1))))),"MC"))</f>
        <v>2625</v>
      </c>
      <c r="AC93" s="8" t="str" cm="1">
        <f t="array" aca="1" ref="AC93" ca="1">IF($D93="NON","-",IFERROR(MEDIAN(IF(Données_nettoyées!$O$1:$O$1000=$B93,IF(INDIRECT($A$1&amp;AC$1)&gt;0,IF(COUNTIFS(Données_nettoyées!$O$1:$O$1000,$B93,INDIRECT($A$1&amp;AC$1),"&gt;0")&gt;2,INDIRECT($A$1&amp;AC$1))))),"MC"))</f>
        <v>MC</v>
      </c>
      <c r="AD93" s="8" cm="1">
        <f t="array" aca="1" ref="AD93" ca="1">IF($D93="NON","-",IFERROR(MEDIAN(IF(Données_nettoyées!$O$1:$O$1000=$B93,IF(INDIRECT($A$1&amp;AD$1)&gt;0,IF(COUNTIFS(Données_nettoyées!$O$1:$O$1000,$B93,INDIRECT($A$1&amp;AD$1),"&gt;0")&gt;2,INDIRECT($A$1&amp;AD$1))))),"MC"))</f>
        <v>5000</v>
      </c>
      <c r="AE93" s="8" cm="1">
        <f t="array" aca="1" ref="AE93" ca="1">IF($D93="NON","-",IFERROR(MEDIAN(IF(Données_nettoyées!$O$1:$O$1000=$B93,IF(INDIRECT($A$1&amp;AE$1)&gt;0,IF(COUNTIFS(Données_nettoyées!$O$1:$O$1000,$B93,INDIRECT($A$1&amp;AE$1),"&gt;0")&gt;2,INDIRECT($A$1&amp;AE$1))))),"MC"))</f>
        <v>6875</v>
      </c>
      <c r="AF93" s="8" t="str" cm="1">
        <f t="array" aca="1" ref="AF93" ca="1">IF($D93="NON","-",IFERROR(MEDIAN(IF(Données_nettoyées!$O$1:$O$1000=$B93,IF(INDIRECT($A$1&amp;AF$1)&gt;0,IF(COUNTIFS(Données_nettoyées!$O$1:$O$1000,$B93,INDIRECT($A$1&amp;AF$1),"&gt;0")&gt;2,INDIRECT($A$1&amp;AF$1))))),"MC"))</f>
        <v>MC</v>
      </c>
      <c r="AG93" s="8" t="str" cm="1">
        <f t="array" aca="1" ref="AG93" ca="1">IF($D93="NON","-",IFERROR(MEDIAN(IF(Données_nettoyées!$O$1:$O$1000=$B93,IF(INDIRECT($A$1&amp;AG$1)&gt;0,IF(COUNTIFS(Données_nettoyées!$O$1:$O$1000,$B93,INDIRECT($A$1&amp;AG$1),"&gt;0")&gt;2,INDIRECT($A$1&amp;AG$1))))),"MC"))</f>
        <v>MC</v>
      </c>
      <c r="AI93" s="6">
        <f ca="1">COUNTIF(E93:AG93,"MC")+COUNTIF(E93:AG93,"-")</f>
        <v>17</v>
      </c>
    </row>
    <row r="94" spans="1:35" x14ac:dyDescent="0.35">
      <c r="A94" s="5" t="s">
        <v>99</v>
      </c>
      <c r="B94" s="5" t="s">
        <v>102</v>
      </c>
      <c r="C94" s="5" t="s">
        <v>66</v>
      </c>
      <c r="E94" s="8" cm="1">
        <f t="array" aca="1" ref="E94" ca="1">IF(ISERROR(ABS(E93)),"",IFERROR(MIN(IF(Données_nettoyées!$O$1:$O$1000=$B94,IF(INDIRECT($A$1&amp;E$1)&gt;0,IF(COUNTIFS(Données_nettoyées!$O$1:$O$1000,$B94,INDIRECT($A$1&amp;E$1),"&gt;0")&gt;2,INDIRECT($A$1&amp;E$1))))),"MC"))</f>
        <v>900</v>
      </c>
      <c r="F94" s="8" t="str" cm="1">
        <f t="array" aca="1" ref="F94" ca="1">IF(ISERROR(ABS(F93)),"",IFERROR(MIN(IF(Données_nettoyées!$O$1:$O$1000=$B94,IF(INDIRECT($A$1&amp;F$1)&gt;0,IF(COUNTIFS(Données_nettoyées!$O$1:$O$1000,$B94,INDIRECT($A$1&amp;F$1),"&gt;0")&gt;2,INDIRECT($A$1&amp;F$1))))),"MC"))</f>
        <v/>
      </c>
      <c r="G94" s="8" t="str" cm="1">
        <f t="array" aca="1" ref="G94" ca="1">IF(ISERROR(ABS(G93)),"",IFERROR(MIN(IF(Données_nettoyées!$O$1:$O$1000=$B94,IF(INDIRECT($A$1&amp;G$1)&gt;0,IF(COUNTIFS(Données_nettoyées!$O$1:$O$1000,$B94,INDIRECT($A$1&amp;G$1),"&gt;0")&gt;2,INDIRECT($A$1&amp;G$1))))),"MC"))</f>
        <v/>
      </c>
      <c r="H94" s="8" cm="1">
        <f t="array" aca="1" ref="H94" ca="1">IF(ISERROR(ABS(H93)),"",IFERROR(MIN(IF(Données_nettoyées!$O$1:$O$1000=$B94,IF(INDIRECT($A$1&amp;H$1)&gt;0,IF(COUNTIFS(Données_nettoyées!$O$1:$O$1000,$B94,INDIRECT($A$1&amp;H$1),"&gt;0")&gt;2,INDIRECT($A$1&amp;H$1))))),"MC"))</f>
        <v>500</v>
      </c>
      <c r="I94" s="8" t="str" cm="1">
        <f t="array" aca="1" ref="I94" ca="1">IF(ISERROR(ABS(I93)),"",IFERROR(MIN(IF(Données_nettoyées!$O$1:$O$1000=$B94,IF(INDIRECT($A$1&amp;I$1)&gt;0,IF(COUNTIFS(Données_nettoyées!$O$1:$O$1000,$B94,INDIRECT($A$1&amp;I$1),"&gt;0")&gt;2,INDIRECT($A$1&amp;I$1))))),"MC"))</f>
        <v/>
      </c>
      <c r="J94" s="8" cm="1">
        <f t="array" aca="1" ref="J94" ca="1">IF(ISERROR(ABS(J93)),"",IFERROR(MIN(IF(Données_nettoyées!$O$1:$O$1000=$B94,IF(INDIRECT($A$1&amp;J$1)&gt;0,IF(COUNTIFS(Données_nettoyées!$O$1:$O$1000,$B94,INDIRECT($A$1&amp;J$1),"&gt;0")&gt;2,INDIRECT($A$1&amp;J$1))))),"MC"))</f>
        <v>6000</v>
      </c>
      <c r="K94" s="8" t="str" cm="1">
        <f t="array" aca="1" ref="K94" ca="1">IF(ISERROR(ABS(K93)),"",IFERROR(MIN(IF(Données_nettoyées!$O$1:$O$1000=$B94,IF(INDIRECT($A$1&amp;K$1)&gt;0,IF(COUNTIFS(Données_nettoyées!$O$1:$O$1000,$B94,INDIRECT($A$1&amp;K$1),"&gt;0")&gt;2,INDIRECT($A$1&amp;K$1))))),"MC"))</f>
        <v/>
      </c>
      <c r="L94" s="8" cm="1">
        <f t="array" aca="1" ref="L94" ca="1">IF(ISERROR(ABS(L93)),"",IFERROR(MIN(IF(Données_nettoyées!$O$1:$O$1000=$B94,IF(INDIRECT($A$1&amp;L$1)&gt;0,IF(COUNTIFS(Données_nettoyées!$O$1:$O$1000,$B94,INDIRECT($A$1&amp;L$1),"&gt;0")&gt;2,INDIRECT($A$1&amp;L$1))))),"MC"))</f>
        <v>600</v>
      </c>
      <c r="M94" s="8" cm="1">
        <f t="array" aca="1" ref="M94" ca="1">IF(ISERROR(ABS(M93)),"",IFERROR(MIN(IF(Données_nettoyées!$O$1:$O$1000=$B94,IF(INDIRECT($A$1&amp;M$1)&gt;0,IF(COUNTIFS(Données_nettoyées!$O$1:$O$1000,$B94,INDIRECT($A$1&amp;M$1),"&gt;0")&gt;2,INDIRECT($A$1&amp;M$1))))),"MC"))</f>
        <v>1250</v>
      </c>
      <c r="N94" s="8" t="str" cm="1">
        <f t="array" aca="1" ref="N94" ca="1">IF(ISERROR(ABS(N93)),"",IFERROR(MIN(IF(Données_nettoyées!$O$1:$O$1000=$B94,IF(INDIRECT($A$1&amp;N$1)&gt;0,IF(COUNTIFS(Données_nettoyées!$O$1:$O$1000,$B94,INDIRECT($A$1&amp;N$1),"&gt;0")&gt;2,INDIRECT($A$1&amp;N$1))))),"MC"))</f>
        <v/>
      </c>
      <c r="O94" s="8" t="str" cm="1">
        <f t="array" aca="1" ref="O94" ca="1">IF(ISERROR(ABS(O93)),"",IFERROR(MIN(IF(Données_nettoyées!$O$1:$O$1000=$B94,IF(INDIRECT($A$1&amp;O$1)&gt;0,IF(COUNTIFS(Données_nettoyées!$O$1:$O$1000,$B94,INDIRECT($A$1&amp;O$1),"&gt;0")&gt;2,INDIRECT($A$1&amp;O$1))))),"MC"))</f>
        <v/>
      </c>
      <c r="P94" s="8" t="str" cm="1">
        <f t="array" aca="1" ref="P94" ca="1">IF(ISERROR(ABS(P93)),"",IFERROR(MIN(IF(Données_nettoyées!$O$1:$O$1000=$B94,IF(INDIRECT($A$1&amp;P$1)&gt;0,IF(COUNTIFS(Données_nettoyées!$O$1:$O$1000,$B94,INDIRECT($A$1&amp;P$1),"&gt;0")&gt;2,INDIRECT($A$1&amp;P$1))))),"MC"))</f>
        <v/>
      </c>
      <c r="Q94" s="8" t="str" cm="1">
        <f t="array" aca="1" ref="Q94" ca="1">IF(ISERROR(ABS(Q93)),"",IFERROR(MIN(IF(Données_nettoyées!$O$1:$O$1000=$B94,IF(INDIRECT($A$1&amp;Q$1)&gt;0,IF(COUNTIFS(Données_nettoyées!$O$1:$O$1000,$B94,INDIRECT($A$1&amp;Q$1),"&gt;0")&gt;2,INDIRECT($A$1&amp;Q$1))))),"MC"))</f>
        <v/>
      </c>
      <c r="R94" s="8" t="str" cm="1">
        <f t="array" aca="1" ref="R94" ca="1">IF(ISERROR(ABS(R93)),"",IFERROR(MIN(IF(Données_nettoyées!$O$1:$O$1000=$B94,IF(INDIRECT($A$1&amp;R$1)&gt;0,IF(COUNTIFS(Données_nettoyées!$O$1:$O$1000,$B94,INDIRECT($A$1&amp;R$1),"&gt;0")&gt;2,INDIRECT($A$1&amp;R$1))))),"MC"))</f>
        <v/>
      </c>
      <c r="S94" s="8" t="str" cm="1">
        <f t="array" aca="1" ref="S94" ca="1">IF(ISERROR(ABS(S93)),"",IFERROR(MIN(IF(Données_nettoyées!$O$1:$O$1000=$B94,IF(INDIRECT($A$1&amp;S$1)&gt;0,IF(COUNTIFS(Données_nettoyées!$O$1:$O$1000,$B94,INDIRECT($A$1&amp;S$1),"&gt;0")&gt;2,INDIRECT($A$1&amp;S$1))))),"MC"))</f>
        <v/>
      </c>
      <c r="T94" s="8" cm="1">
        <f t="array" aca="1" ref="T94" ca="1">IF(ISERROR(ABS(T93)),"",IFERROR(MIN(IF(Données_nettoyées!$O$1:$O$1000=$B94,IF(INDIRECT($A$1&amp;T$1)&gt;0,IF(COUNTIFS(Données_nettoyées!$O$1:$O$1000,$B94,INDIRECT($A$1&amp;T$1),"&gt;0")&gt;2,INDIRECT($A$1&amp;T$1))))),"MC"))</f>
        <v>5000</v>
      </c>
      <c r="U94" s="8" t="str" cm="1">
        <f t="array" aca="1" ref="U94" ca="1">IF(ISERROR(ABS(U93)),"",IFERROR(MIN(IF(Données_nettoyées!$O$1:$O$1000=$B94,IF(INDIRECT($A$1&amp;U$1)&gt;0,IF(COUNTIFS(Données_nettoyées!$O$1:$O$1000,$B94,INDIRECT($A$1&amp;U$1),"&gt;0")&gt;2,INDIRECT($A$1&amp;U$1))))),"MC"))</f>
        <v/>
      </c>
      <c r="V94" s="8" cm="1">
        <f t="array" aca="1" ref="V94" ca="1">IF(ISERROR(ABS(V93)),"",IFERROR(MIN(IF(Données_nettoyées!$O$1:$O$1000=$B94,IF(INDIRECT($A$1&amp;V$1)&gt;0,IF(COUNTIFS(Données_nettoyées!$O$1:$O$1000,$B94,INDIRECT($A$1&amp;V$1),"&gt;0")&gt;2,INDIRECT($A$1&amp;V$1))))),"MC"))</f>
        <v>150</v>
      </c>
      <c r="W94" s="8" t="str" cm="1">
        <f t="array" aca="1" ref="W94" ca="1">IF(ISERROR(ABS(W93)),"",IFERROR(MIN(IF(Données_nettoyées!$O$1:$O$1000=$B94,IF(INDIRECT($A$1&amp;W$1)&gt;0,IF(COUNTIFS(Données_nettoyées!$O$1:$O$1000,$B94,INDIRECT($A$1&amp;W$1),"&gt;0")&gt;2,INDIRECT($A$1&amp;W$1))))),"MC"))</f>
        <v/>
      </c>
      <c r="X94" s="8" t="str" cm="1">
        <f t="array" aca="1" ref="X94" ca="1">IF(ISERROR(ABS(X93)),"",IFERROR(MIN(IF(Données_nettoyées!$O$1:$O$1000=$B94,IF(INDIRECT($A$1&amp;X$1)&gt;0,IF(COUNTIFS(Données_nettoyées!$O$1:$O$1000,$B94,INDIRECT($A$1&amp;X$1),"&gt;0")&gt;2,INDIRECT($A$1&amp;X$1))))),"MC"))</f>
        <v/>
      </c>
      <c r="Y94" s="8" t="str" cm="1">
        <f t="array" aca="1" ref="Y94" ca="1">IF(ISERROR(ABS(Y93)),"",IFERROR(MIN(IF(Données_nettoyées!$O$1:$O$1000=$B94,IF(INDIRECT($A$1&amp;Y$1)&gt;0,IF(COUNTIFS(Données_nettoyées!$O$1:$O$1000,$B94,INDIRECT($A$1&amp;Y$1),"&gt;0")&gt;2,INDIRECT($A$1&amp;Y$1))))),"MC"))</f>
        <v/>
      </c>
      <c r="Z94" s="8" cm="1">
        <f t="array" aca="1" ref="Z94" ca="1">IF(ISERROR(ABS(Z93)),"",IFERROR(MIN(IF(Données_nettoyées!$O$1:$O$1000=$B94,IF(INDIRECT($A$1&amp;Z$1)&gt;0,IF(COUNTIFS(Données_nettoyées!$O$1:$O$1000,$B94,INDIRECT($A$1&amp;Z$1),"&gt;0")&gt;2,INDIRECT($A$1&amp;Z$1))))),"MC"))</f>
        <v>1500</v>
      </c>
      <c r="AA94" s="8" cm="1">
        <f t="array" aca="1" ref="AA94" ca="1">IF(ISERROR(ABS(AA93)),"",IFERROR(MIN(IF(Données_nettoyées!$O$1:$O$1000=$B94,IF(INDIRECT($A$1&amp;AA$1)&gt;0,IF(COUNTIFS(Données_nettoyées!$O$1:$O$1000,$B94,INDIRECT($A$1&amp;AA$1),"&gt;0")&gt;2,INDIRECT($A$1&amp;AA$1))))),"MC"))</f>
        <v>2500</v>
      </c>
      <c r="AB94" s="8" cm="1">
        <f t="array" aca="1" ref="AB94" ca="1">IF(ISERROR(ABS(AB93)),"",IFERROR(MIN(IF(Données_nettoyées!$O$1:$O$1000=$B94,IF(INDIRECT($A$1&amp;AB$1)&gt;0,IF(COUNTIFS(Données_nettoyées!$O$1:$O$1000,$B94,INDIRECT($A$1&amp;AB$1),"&gt;0")&gt;2,INDIRECT($A$1&amp;AB$1))))),"MC"))</f>
        <v>2500</v>
      </c>
      <c r="AC94" s="8" t="str" cm="1">
        <f t="array" aca="1" ref="AC94" ca="1">IF(ISERROR(ABS(AC93)),"",IFERROR(MIN(IF(Données_nettoyées!$O$1:$O$1000=$B94,IF(INDIRECT($A$1&amp;AC$1)&gt;0,IF(COUNTIFS(Données_nettoyées!$O$1:$O$1000,$B94,INDIRECT($A$1&amp;AC$1),"&gt;0")&gt;2,INDIRECT($A$1&amp;AC$1))))),"MC"))</f>
        <v/>
      </c>
      <c r="AD94" s="8" cm="1">
        <f t="array" aca="1" ref="AD94" ca="1">IF(ISERROR(ABS(AD93)),"",IFERROR(MIN(IF(Données_nettoyées!$O$1:$O$1000=$B94,IF(INDIRECT($A$1&amp;AD$1)&gt;0,IF(COUNTIFS(Données_nettoyées!$O$1:$O$1000,$B94,INDIRECT($A$1&amp;AD$1),"&gt;0")&gt;2,INDIRECT($A$1&amp;AD$1))))),"MC"))</f>
        <v>4500</v>
      </c>
      <c r="AE94" s="8" cm="1">
        <f t="array" aca="1" ref="AE94" ca="1">IF(ISERROR(ABS(AE93)),"",IFERROR(MIN(IF(Données_nettoyées!$O$1:$O$1000=$B94,IF(INDIRECT($A$1&amp;AE$1)&gt;0,IF(COUNTIFS(Données_nettoyées!$O$1:$O$1000,$B94,INDIRECT($A$1&amp;AE$1),"&gt;0")&gt;2,INDIRECT($A$1&amp;AE$1))))),"MC"))</f>
        <v>6000</v>
      </c>
      <c r="AF94" s="8" t="str" cm="1">
        <f t="array" aca="1" ref="AF94" ca="1">IF(ISERROR(ABS(AF93)),"",IFERROR(MIN(IF(Données_nettoyées!$O$1:$O$1000=$B94,IF(INDIRECT($A$1&amp;AF$1)&gt;0,IF(COUNTIFS(Données_nettoyées!$O$1:$O$1000,$B94,INDIRECT($A$1&amp;AF$1),"&gt;0")&gt;2,INDIRECT($A$1&amp;AF$1))))),"MC"))</f>
        <v/>
      </c>
      <c r="AG94" s="8" t="str" cm="1">
        <f t="array" aca="1" ref="AG94" ca="1">IF(ISERROR(ABS(AG93)),"",IFERROR(MIN(IF(Données_nettoyées!$O$1:$O$1000=$B94,IF(INDIRECT($A$1&amp;AG$1)&gt;0,IF(COUNTIFS(Données_nettoyées!$O$1:$O$1000,$B94,INDIRECT($A$1&amp;AG$1),"&gt;0")&gt;2,INDIRECT($A$1&amp;AG$1))))),"MC"))</f>
        <v/>
      </c>
    </row>
    <row r="95" spans="1:35" x14ac:dyDescent="0.35">
      <c r="A95" s="5" t="s">
        <v>99</v>
      </c>
      <c r="B95" s="5" t="s">
        <v>102</v>
      </c>
      <c r="C95" s="5" t="s">
        <v>68</v>
      </c>
      <c r="E95" s="8" cm="1">
        <f t="array" aca="1" ref="E95" ca="1">IF(ISERROR(ABS(E93)),"",IFERROR(MAX(IF(Données_nettoyées!$O$1:$O$1000=$B95,IF(INDIRECT($A$1&amp;E$1)&gt;0,IF(COUNTIFS(Données_nettoyées!$O$1:$O$1000,$B95,INDIRECT($A$1&amp;E$1),"&gt;0")&gt;2,INDIRECT($A$1&amp;E$1))))),"MC"))</f>
        <v>1100</v>
      </c>
      <c r="F95" s="8" t="str" cm="1">
        <f t="array" aca="1" ref="F95" ca="1">IF(ISERROR(ABS(F93)),"",IFERROR(MAX(IF(Données_nettoyées!$O$1:$O$1000=$B95,IF(INDIRECT($A$1&amp;F$1)&gt;0,IF(COUNTIFS(Données_nettoyées!$O$1:$O$1000,$B95,INDIRECT($A$1&amp;F$1),"&gt;0")&gt;2,INDIRECT($A$1&amp;F$1))))),"MC"))</f>
        <v/>
      </c>
      <c r="G95" s="8" t="str" cm="1">
        <f t="array" aca="1" ref="G95" ca="1">IF(ISERROR(ABS(G93)),"",IFERROR(MAX(IF(Données_nettoyées!$O$1:$O$1000=$B95,IF(INDIRECT($A$1&amp;G$1)&gt;0,IF(COUNTIFS(Données_nettoyées!$O$1:$O$1000,$B95,INDIRECT($A$1&amp;G$1),"&gt;0")&gt;2,INDIRECT($A$1&amp;G$1))))),"MC"))</f>
        <v/>
      </c>
      <c r="H95" s="8" cm="1">
        <f t="array" aca="1" ref="H95" ca="1">IF(ISERROR(ABS(H93)),"",IFERROR(MAX(IF(Données_nettoyées!$O$1:$O$1000=$B95,IF(INDIRECT($A$1&amp;H$1)&gt;0,IF(COUNTIFS(Données_nettoyées!$O$1:$O$1000,$B95,INDIRECT($A$1&amp;H$1),"&gt;0")&gt;2,INDIRECT($A$1&amp;H$1))))),"MC"))</f>
        <v>600</v>
      </c>
      <c r="I95" s="8" t="str" cm="1">
        <f t="array" aca="1" ref="I95" ca="1">IF(ISERROR(ABS(I93)),"",IFERROR(MAX(IF(Données_nettoyées!$O$1:$O$1000=$B95,IF(INDIRECT($A$1&amp;I$1)&gt;0,IF(COUNTIFS(Données_nettoyées!$O$1:$O$1000,$B95,INDIRECT($A$1&amp;I$1),"&gt;0")&gt;2,INDIRECT($A$1&amp;I$1))))),"MC"))</f>
        <v/>
      </c>
      <c r="J95" s="8" cm="1">
        <f t="array" aca="1" ref="J95" ca="1">IF(ISERROR(ABS(J93)),"",IFERROR(MAX(IF(Données_nettoyées!$O$1:$O$1000=$B95,IF(INDIRECT($A$1&amp;J$1)&gt;0,IF(COUNTIFS(Données_nettoyées!$O$1:$O$1000,$B95,INDIRECT($A$1&amp;J$1),"&gt;0")&gt;2,INDIRECT($A$1&amp;J$1))))),"MC"))</f>
        <v>6500</v>
      </c>
      <c r="K95" s="8" t="str" cm="1">
        <f t="array" aca="1" ref="K95" ca="1">IF(ISERROR(ABS(K93)),"",IFERROR(MAX(IF(Données_nettoyées!$O$1:$O$1000=$B95,IF(INDIRECT($A$1&amp;K$1)&gt;0,IF(COUNTIFS(Données_nettoyées!$O$1:$O$1000,$B95,INDIRECT($A$1&amp;K$1),"&gt;0")&gt;2,INDIRECT($A$1&amp;K$1))))),"MC"))</f>
        <v/>
      </c>
      <c r="L95" s="8" cm="1">
        <f t="array" aca="1" ref="L95" ca="1">IF(ISERROR(ABS(L93)),"",IFERROR(MAX(IF(Données_nettoyées!$O$1:$O$1000=$B95,IF(INDIRECT($A$1&amp;L$1)&gt;0,IF(COUNTIFS(Données_nettoyées!$O$1:$O$1000,$B95,INDIRECT($A$1&amp;L$1),"&gt;0")&gt;2,INDIRECT($A$1&amp;L$1))))),"MC"))</f>
        <v>700</v>
      </c>
      <c r="M95" s="8" cm="1">
        <f t="array" aca="1" ref="M95" ca="1">IF(ISERROR(ABS(M93)),"",IFERROR(MAX(IF(Données_nettoyées!$O$1:$O$1000=$B95,IF(INDIRECT($A$1&amp;M$1)&gt;0,IF(COUNTIFS(Données_nettoyées!$O$1:$O$1000,$B95,INDIRECT($A$1&amp;M$1),"&gt;0")&gt;2,INDIRECT($A$1&amp;M$1))))),"MC"))</f>
        <v>1500</v>
      </c>
      <c r="N95" s="8" t="str" cm="1">
        <f t="array" aca="1" ref="N95" ca="1">IF(ISERROR(ABS(N93)),"",IFERROR(MAX(IF(Données_nettoyées!$O$1:$O$1000=$B95,IF(INDIRECT($A$1&amp;N$1)&gt;0,IF(COUNTIFS(Données_nettoyées!$O$1:$O$1000,$B95,INDIRECT($A$1&amp;N$1),"&gt;0")&gt;2,INDIRECT($A$1&amp;N$1))))),"MC"))</f>
        <v/>
      </c>
      <c r="O95" s="8" t="str" cm="1">
        <f t="array" aca="1" ref="O95" ca="1">IF(ISERROR(ABS(O93)),"",IFERROR(MAX(IF(Données_nettoyées!$O$1:$O$1000=$B95,IF(INDIRECT($A$1&amp;O$1)&gt;0,IF(COUNTIFS(Données_nettoyées!$O$1:$O$1000,$B95,INDIRECT($A$1&amp;O$1),"&gt;0")&gt;2,INDIRECT($A$1&amp;O$1))))),"MC"))</f>
        <v/>
      </c>
      <c r="P95" s="8" t="str" cm="1">
        <f t="array" aca="1" ref="P95" ca="1">IF(ISERROR(ABS(P93)),"",IFERROR(MAX(IF(Données_nettoyées!$O$1:$O$1000=$B95,IF(INDIRECT($A$1&amp;P$1)&gt;0,IF(COUNTIFS(Données_nettoyées!$O$1:$O$1000,$B95,INDIRECT($A$1&amp;P$1),"&gt;0")&gt;2,INDIRECT($A$1&amp;P$1))))),"MC"))</f>
        <v/>
      </c>
      <c r="Q95" s="8" t="str" cm="1">
        <f t="array" aca="1" ref="Q95" ca="1">IF(ISERROR(ABS(Q93)),"",IFERROR(MAX(IF(Données_nettoyées!$O$1:$O$1000=$B95,IF(INDIRECT($A$1&amp;Q$1)&gt;0,IF(COUNTIFS(Données_nettoyées!$O$1:$O$1000,$B95,INDIRECT($A$1&amp;Q$1),"&gt;0")&gt;2,INDIRECT($A$1&amp;Q$1))))),"MC"))</f>
        <v/>
      </c>
      <c r="R95" s="8" t="str" cm="1">
        <f t="array" aca="1" ref="R95" ca="1">IF(ISERROR(ABS(R93)),"",IFERROR(MAX(IF(Données_nettoyées!$O$1:$O$1000=$B95,IF(INDIRECT($A$1&amp;R$1)&gt;0,IF(COUNTIFS(Données_nettoyées!$O$1:$O$1000,$B95,INDIRECT($A$1&amp;R$1),"&gt;0")&gt;2,INDIRECT($A$1&amp;R$1))))),"MC"))</f>
        <v/>
      </c>
      <c r="S95" s="8" t="str" cm="1">
        <f t="array" aca="1" ref="S95" ca="1">IF(ISERROR(ABS(S93)),"",IFERROR(MAX(IF(Données_nettoyées!$O$1:$O$1000=$B95,IF(INDIRECT($A$1&amp;S$1)&gt;0,IF(COUNTIFS(Données_nettoyées!$O$1:$O$1000,$B95,INDIRECT($A$1&amp;S$1),"&gt;0")&gt;2,INDIRECT($A$1&amp;S$1))))),"MC"))</f>
        <v/>
      </c>
      <c r="T95" s="8" cm="1">
        <f t="array" aca="1" ref="T95" ca="1">IF(ISERROR(ABS(T93)),"",IFERROR(MAX(IF(Données_nettoyées!$O$1:$O$1000=$B95,IF(INDIRECT($A$1&amp;T$1)&gt;0,IF(COUNTIFS(Données_nettoyées!$O$1:$O$1000,$B95,INDIRECT($A$1&amp;T$1),"&gt;0")&gt;2,INDIRECT($A$1&amp;T$1))))),"MC"))</f>
        <v>6000</v>
      </c>
      <c r="U95" s="8" t="str" cm="1">
        <f t="array" aca="1" ref="U95" ca="1">IF(ISERROR(ABS(U93)),"",IFERROR(MAX(IF(Données_nettoyées!$O$1:$O$1000=$B95,IF(INDIRECT($A$1&amp;U$1)&gt;0,IF(COUNTIFS(Données_nettoyées!$O$1:$O$1000,$B95,INDIRECT($A$1&amp;U$1),"&gt;0")&gt;2,INDIRECT($A$1&amp;U$1))))),"MC"))</f>
        <v/>
      </c>
      <c r="V95" s="8" cm="1">
        <f t="array" aca="1" ref="V95" ca="1">IF(ISERROR(ABS(V93)),"",IFERROR(MAX(IF(Données_nettoyées!$O$1:$O$1000=$B95,IF(INDIRECT($A$1&amp;V$1)&gt;0,IF(COUNTIFS(Données_nettoyées!$O$1:$O$1000,$B95,INDIRECT($A$1&amp;V$1),"&gt;0")&gt;2,INDIRECT($A$1&amp;V$1))))),"MC"))</f>
        <v>200</v>
      </c>
      <c r="W95" s="8" t="str" cm="1">
        <f t="array" aca="1" ref="W95" ca="1">IF(ISERROR(ABS(W93)),"",IFERROR(MAX(IF(Données_nettoyées!$O$1:$O$1000=$B95,IF(INDIRECT($A$1&amp;W$1)&gt;0,IF(COUNTIFS(Données_nettoyées!$O$1:$O$1000,$B95,INDIRECT($A$1&amp;W$1),"&gt;0")&gt;2,INDIRECT($A$1&amp;W$1))))),"MC"))</f>
        <v/>
      </c>
      <c r="X95" s="8" t="str" cm="1">
        <f t="array" aca="1" ref="X95" ca="1">IF(ISERROR(ABS(X93)),"",IFERROR(MAX(IF(Données_nettoyées!$O$1:$O$1000=$B95,IF(INDIRECT($A$1&amp;X$1)&gt;0,IF(COUNTIFS(Données_nettoyées!$O$1:$O$1000,$B95,INDIRECT($A$1&amp;X$1),"&gt;0")&gt;2,INDIRECT($A$1&amp;X$1))))),"MC"))</f>
        <v/>
      </c>
      <c r="Y95" s="8" t="str" cm="1">
        <f t="array" aca="1" ref="Y95" ca="1">IF(ISERROR(ABS(Y93)),"",IFERROR(MAX(IF(Données_nettoyées!$O$1:$O$1000=$B95,IF(INDIRECT($A$1&amp;Y$1)&gt;0,IF(COUNTIFS(Données_nettoyées!$O$1:$O$1000,$B95,INDIRECT($A$1&amp;Y$1),"&gt;0")&gt;2,INDIRECT($A$1&amp;Y$1))))),"MC"))</f>
        <v/>
      </c>
      <c r="Z95" s="8" cm="1">
        <f t="array" aca="1" ref="Z95" ca="1">IF(ISERROR(ABS(Z93)),"",IFERROR(MAX(IF(Données_nettoyées!$O$1:$O$1000=$B95,IF(INDIRECT($A$1&amp;Z$1)&gt;0,IF(COUNTIFS(Données_nettoyées!$O$1:$O$1000,$B95,INDIRECT($A$1&amp;Z$1),"&gt;0")&gt;2,INDIRECT($A$1&amp;Z$1))))),"MC"))</f>
        <v>2100</v>
      </c>
      <c r="AA95" s="8" cm="1">
        <f t="array" aca="1" ref="AA95" ca="1">IF(ISERROR(ABS(AA93)),"",IFERROR(MAX(IF(Données_nettoyées!$O$1:$O$1000=$B95,IF(INDIRECT($A$1&amp;AA$1)&gt;0,IF(COUNTIFS(Données_nettoyées!$O$1:$O$1000,$B95,INDIRECT($A$1&amp;AA$1),"&gt;0")&gt;2,INDIRECT($A$1&amp;AA$1))))),"MC"))</f>
        <v>3000</v>
      </c>
      <c r="AB95" s="8" cm="1">
        <f t="array" aca="1" ref="AB95" ca="1">IF(ISERROR(ABS(AB93)),"",IFERROR(MAX(IF(Données_nettoyées!$O$1:$O$1000=$B95,IF(INDIRECT($A$1&amp;AB$1)&gt;0,IF(COUNTIFS(Données_nettoyées!$O$1:$O$1000,$B95,INDIRECT($A$1&amp;AB$1),"&gt;0")&gt;2,INDIRECT($A$1&amp;AB$1))))),"MC"))</f>
        <v>3000</v>
      </c>
      <c r="AC95" s="8" t="str" cm="1">
        <f t="array" aca="1" ref="AC95" ca="1">IF(ISERROR(ABS(AC93)),"",IFERROR(MAX(IF(Données_nettoyées!$O$1:$O$1000=$B95,IF(INDIRECT($A$1&amp;AC$1)&gt;0,IF(COUNTIFS(Données_nettoyées!$O$1:$O$1000,$B95,INDIRECT($A$1&amp;AC$1),"&gt;0")&gt;2,INDIRECT($A$1&amp;AC$1))))),"MC"))</f>
        <v/>
      </c>
      <c r="AD95" s="8" cm="1">
        <f t="array" aca="1" ref="AD95" ca="1">IF(ISERROR(ABS(AD93)),"",IFERROR(MAX(IF(Données_nettoyées!$O$1:$O$1000=$B95,IF(INDIRECT($A$1&amp;AD$1)&gt;0,IF(COUNTIFS(Données_nettoyées!$O$1:$O$1000,$B95,INDIRECT($A$1&amp;AD$1),"&gt;0")&gt;2,INDIRECT($A$1&amp;AD$1))))),"MC"))</f>
        <v>6000</v>
      </c>
      <c r="AE95" s="8" cm="1">
        <f t="array" aca="1" ref="AE95" ca="1">IF(ISERROR(ABS(AE93)),"",IFERROR(MAX(IF(Données_nettoyées!$O$1:$O$1000=$B95,IF(INDIRECT($A$1&amp;AE$1)&gt;0,IF(COUNTIFS(Données_nettoyées!$O$1:$O$1000,$B95,INDIRECT($A$1&amp;AE$1),"&gt;0")&gt;2,INDIRECT($A$1&amp;AE$1))))),"MC"))</f>
        <v>7500</v>
      </c>
      <c r="AF95" s="8" t="str" cm="1">
        <f t="array" aca="1" ref="AF95" ca="1">IF(ISERROR(ABS(AF93)),"",IFERROR(MAX(IF(Données_nettoyées!$O$1:$O$1000=$B95,IF(INDIRECT($A$1&amp;AF$1)&gt;0,IF(COUNTIFS(Données_nettoyées!$O$1:$O$1000,$B95,INDIRECT($A$1&amp;AF$1),"&gt;0")&gt;2,INDIRECT($A$1&amp;AF$1))))),"MC"))</f>
        <v/>
      </c>
      <c r="AG95" s="8" t="str" cm="1">
        <f t="array" aca="1" ref="AG95" ca="1">IF(ISERROR(ABS(AG93)),"",IFERROR(MAX(IF(Données_nettoyées!$O$1:$O$1000=$B95,IF(INDIRECT($A$1&amp;AG$1)&gt;0,IF(COUNTIFS(Données_nettoyées!$O$1:$O$1000,$B95,INDIRECT($A$1&amp;AG$1),"&gt;0")&gt;2,INDIRECT($A$1&amp;AG$1))))),"MC"))</f>
        <v/>
      </c>
    </row>
    <row r="96" spans="1:35" x14ac:dyDescent="0.35">
      <c r="C96" s="39" t="s">
        <v>145</v>
      </c>
      <c r="E96" s="8" t="str">
        <f t="shared" ref="E96:AG96" ca="1" si="14">IFERROR(IF((E95-E94)/E94&gt;=40%,"!!",""),"")</f>
        <v/>
      </c>
      <c r="F96" s="8" t="str">
        <f t="shared" ca="1" si="14"/>
        <v/>
      </c>
      <c r="G96" s="8" t="str">
        <f t="shared" ca="1" si="14"/>
        <v/>
      </c>
      <c r="H96" s="8" t="str">
        <f t="shared" ca="1" si="14"/>
        <v/>
      </c>
      <c r="I96" s="8" t="str">
        <f t="shared" ca="1" si="14"/>
        <v/>
      </c>
      <c r="J96" s="8" t="str">
        <f t="shared" ca="1" si="14"/>
        <v/>
      </c>
      <c r="K96" s="8" t="str">
        <f t="shared" ca="1" si="14"/>
        <v/>
      </c>
      <c r="L96" s="8" t="str">
        <f t="shared" ca="1" si="14"/>
        <v/>
      </c>
      <c r="M96" s="8" t="str">
        <f t="shared" ca="1" si="14"/>
        <v/>
      </c>
      <c r="N96" s="8" t="str">
        <f t="shared" ca="1" si="14"/>
        <v/>
      </c>
      <c r="O96" s="8" t="str">
        <f t="shared" ca="1" si="14"/>
        <v/>
      </c>
      <c r="P96" s="8" t="str">
        <f t="shared" ca="1" si="14"/>
        <v/>
      </c>
      <c r="Q96" s="8" t="str">
        <f t="shared" ca="1" si="14"/>
        <v/>
      </c>
      <c r="R96" s="8" t="str">
        <f t="shared" ca="1" si="14"/>
        <v/>
      </c>
      <c r="S96" s="8" t="str">
        <f t="shared" ca="1" si="14"/>
        <v/>
      </c>
      <c r="T96" s="8" t="str">
        <f t="shared" ca="1" si="14"/>
        <v/>
      </c>
      <c r="U96" s="8" t="str">
        <f t="shared" ca="1" si="14"/>
        <v/>
      </c>
      <c r="V96" s="8" t="str">
        <f t="shared" ca="1" si="14"/>
        <v/>
      </c>
      <c r="W96" s="8" t="str">
        <f t="shared" ca="1" si="14"/>
        <v/>
      </c>
      <c r="X96" s="8" t="str">
        <f t="shared" ca="1" si="14"/>
        <v/>
      </c>
      <c r="Y96" s="8" t="str">
        <f t="shared" ca="1" si="14"/>
        <v/>
      </c>
      <c r="Z96" s="8" t="str">
        <f t="shared" ca="1" si="14"/>
        <v>!!</v>
      </c>
      <c r="AA96" s="8" t="str">
        <f t="shared" ca="1" si="14"/>
        <v/>
      </c>
      <c r="AB96" s="8" t="str">
        <f t="shared" ca="1" si="14"/>
        <v/>
      </c>
      <c r="AC96" s="8" t="str">
        <f t="shared" ca="1" si="14"/>
        <v/>
      </c>
      <c r="AD96" s="8" t="str">
        <f t="shared" ca="1" si="14"/>
        <v/>
      </c>
      <c r="AE96" s="8" t="str">
        <f t="shared" ca="1" si="14"/>
        <v/>
      </c>
      <c r="AF96" s="8" t="str">
        <f t="shared" ca="1" si="14"/>
        <v/>
      </c>
      <c r="AG96" s="8" t="str">
        <f t="shared" ca="1" si="14"/>
        <v/>
      </c>
    </row>
    <row r="97" spans="1:35"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5"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5" x14ac:dyDescent="0.35">
      <c r="A99" s="5" t="s">
        <v>99</v>
      </c>
      <c r="B99" s="5" t="s">
        <v>104</v>
      </c>
      <c r="C99" s="5" t="s">
        <v>31</v>
      </c>
      <c r="D99" s="7" t="str">
        <f>IF(COUNTIF(Données_nettoyées!$O$1:$O$1000,$B99)&gt;0,"OUI","NON")</f>
        <v>OUI</v>
      </c>
      <c r="E99" s="8" cm="1">
        <f t="array" aca="1" ref="E99" ca="1">IF($D99="NON","-",IFERROR(MEDIAN(IF(Données_nettoyées!$O$1:$O$1000=$B99,IF(INDIRECT($A$1&amp;E$1)&gt;0,IF(COUNTIFS(Données_nettoyées!$O$1:$O$1000,$B99,INDIRECT($A$1&amp;E$1),"&gt;0")&gt;2,INDIRECT($A$1&amp;E$1))))),"MC"))</f>
        <v>2000</v>
      </c>
      <c r="F99" s="8" cm="1">
        <f t="array" aca="1" ref="F99" ca="1">IF($D99="NON","-",IFERROR(MEDIAN(IF(Données_nettoyées!$O$1:$O$1000=$B99,IF(INDIRECT($A$1&amp;F$1)&gt;0,IF(COUNTIFS(Données_nettoyées!$O$1:$O$1000,$B99,INDIRECT($A$1&amp;F$1),"&gt;0")&gt;2,INDIRECT($A$1&amp;F$1))))),"MC"))</f>
        <v>5000</v>
      </c>
      <c r="G99" s="8" cm="1">
        <f t="array" aca="1" ref="G99" ca="1">IF($D99="NON","-",IFERROR(MEDIAN(IF(Données_nettoyées!$O$1:$O$1000=$B99,IF(INDIRECT($A$1&amp;G$1)&gt;0,IF(COUNTIFS(Données_nettoyées!$O$1:$O$1000,$B99,INDIRECT($A$1&amp;G$1),"&gt;0")&gt;2,INDIRECT($A$1&amp;G$1))))),"MC"))</f>
        <v>6000</v>
      </c>
      <c r="H99" s="8" cm="1">
        <f t="array" aca="1" ref="H99" ca="1">IF($D99="NON","-",IFERROR(MEDIAN(IF(Données_nettoyées!$O$1:$O$1000=$B99,IF(INDIRECT($A$1&amp;H$1)&gt;0,IF(COUNTIFS(Données_nettoyées!$O$1:$O$1000,$B99,INDIRECT($A$1&amp;H$1),"&gt;0")&gt;2,INDIRECT($A$1&amp;H$1))))),"MC"))</f>
        <v>500</v>
      </c>
      <c r="I99" s="8" cm="1">
        <f t="array" aca="1" ref="I99" ca="1">IF($D99="NON","-",IFERROR(MEDIAN(IF(Données_nettoyées!$O$1:$O$1000=$B99,IF(INDIRECT($A$1&amp;I$1)&gt;0,IF(COUNTIFS(Données_nettoyées!$O$1:$O$1000,$B99,INDIRECT($A$1&amp;I$1),"&gt;0")&gt;2,INDIRECT($A$1&amp;I$1))))),"MC"))</f>
        <v>350</v>
      </c>
      <c r="J99" s="8" cm="1">
        <f t="array" aca="1" ref="J99" ca="1">IF($D99="NON","-",IFERROR(MEDIAN(IF(Données_nettoyées!$O$1:$O$1000=$B99,IF(INDIRECT($A$1&amp;J$1)&gt;0,IF(COUNTIFS(Données_nettoyées!$O$1:$O$1000,$B99,INDIRECT($A$1&amp;J$1),"&gt;0")&gt;2,INDIRECT($A$1&amp;J$1))))),"MC"))</f>
        <v>7500</v>
      </c>
      <c r="K99" s="8" cm="1">
        <f t="array" aca="1" ref="K99" ca="1">IF($D99="NON","-",IFERROR(MEDIAN(IF(Données_nettoyées!$O$1:$O$1000=$B99,IF(INDIRECT($A$1&amp;K$1)&gt;0,IF(COUNTIFS(Données_nettoyées!$O$1:$O$1000,$B99,INDIRECT($A$1&amp;K$1),"&gt;0")&gt;2,INDIRECT($A$1&amp;K$1))))),"MC"))</f>
        <v>21000</v>
      </c>
      <c r="L99" s="8" cm="1">
        <f t="array" aca="1" ref="L99" ca="1">IF($D99="NON","-",IFERROR(MEDIAN(IF(Données_nettoyées!$O$1:$O$1000=$B99,IF(INDIRECT($A$1&amp;L$1)&gt;0,IF(COUNTIFS(Données_nettoyées!$O$1:$O$1000,$B99,INDIRECT($A$1&amp;L$1),"&gt;0")&gt;2,INDIRECT($A$1&amp;L$1))))),"MC"))</f>
        <v>1500</v>
      </c>
      <c r="M99" s="8" cm="1">
        <f t="array" aca="1" ref="M99" ca="1">IF($D99="NON","-",IFERROR(MEDIAN(IF(Données_nettoyées!$O$1:$O$1000=$B99,IF(INDIRECT($A$1&amp;M$1)&gt;0,IF(COUNTIFS(Données_nettoyées!$O$1:$O$1000,$B99,INDIRECT($A$1&amp;M$1),"&gt;0")&gt;2,INDIRECT($A$1&amp;M$1))))),"MC"))</f>
        <v>2500</v>
      </c>
      <c r="N99" s="8" cm="1">
        <f t="array" aca="1" ref="N99" ca="1">IF($D99="NON","-",IFERROR(MEDIAN(IF(Données_nettoyées!$O$1:$O$1000=$B99,IF(INDIRECT($A$1&amp;N$1)&gt;0,IF(COUNTIFS(Données_nettoyées!$O$1:$O$1000,$B99,INDIRECT($A$1&amp;N$1),"&gt;0")&gt;2,INDIRECT($A$1&amp;N$1))))),"MC"))</f>
        <v>5000</v>
      </c>
      <c r="O99" s="8" cm="1">
        <f t="array" aca="1" ref="O99" ca="1">IF($D99="NON","-",IFERROR(MEDIAN(IF(Données_nettoyées!$O$1:$O$1000=$B99,IF(INDIRECT($A$1&amp;O$1)&gt;0,IF(COUNTIFS(Données_nettoyées!$O$1:$O$1000,$B99,INDIRECT($A$1&amp;O$1),"&gt;0")&gt;2,INDIRECT($A$1&amp;O$1))))),"MC"))</f>
        <v>100</v>
      </c>
      <c r="P99" s="8" t="str" cm="1">
        <f t="array" aca="1" ref="P99" ca="1">IF($D99="NON","-",IFERROR(MEDIAN(IF(Données_nettoyées!$O$1:$O$1000=$B99,IF(INDIRECT($A$1&amp;P$1)&gt;0,IF(COUNTIFS(Données_nettoyées!$O$1:$O$1000,$B99,INDIRECT($A$1&amp;P$1),"&gt;0")&gt;2,INDIRECT($A$1&amp;P$1))))),"MC"))</f>
        <v>MC</v>
      </c>
      <c r="Q99" s="8" t="str" cm="1">
        <f t="array" aca="1" ref="Q99" ca="1">IF($D99="NON","-",IFERROR(MEDIAN(IF(Données_nettoyées!$O$1:$O$1000=$B99,IF(INDIRECT($A$1&amp;Q$1)&gt;0,IF(COUNTIFS(Données_nettoyées!$O$1:$O$1000,$B99,INDIRECT($A$1&amp;Q$1),"&gt;0")&gt;2,INDIRECT($A$1&amp;Q$1))))),"MC"))</f>
        <v>MC</v>
      </c>
      <c r="R99" s="8" t="str" cm="1">
        <f t="array" aca="1" ref="R99" ca="1">IF($D99="NON","-",IFERROR(MEDIAN(IF(Données_nettoyées!$O$1:$O$1000=$B99,IF(INDIRECT($A$1&amp;R$1)&gt;0,IF(COUNTIFS(Données_nettoyées!$O$1:$O$1000,$B99,INDIRECT($A$1&amp;R$1),"&gt;0")&gt;2,INDIRECT($A$1&amp;R$1))))),"MC"))</f>
        <v>MC</v>
      </c>
      <c r="S99" s="8" cm="1">
        <f t="array" aca="1" ref="S99" ca="1">IF($D99="NON","-",IFERROR(MEDIAN(IF(Données_nettoyées!$O$1:$O$1000=$B99,IF(INDIRECT($A$1&amp;S$1)&gt;0,IF(COUNTIFS(Données_nettoyées!$O$1:$O$1000,$B99,INDIRECT($A$1&amp;S$1),"&gt;0")&gt;2,INDIRECT($A$1&amp;S$1))))),"MC"))</f>
        <v>8500</v>
      </c>
      <c r="T99" s="8" cm="1">
        <f t="array" aca="1" ref="T99" ca="1">IF($D99="NON","-",IFERROR(MEDIAN(IF(Données_nettoyées!$O$1:$O$1000=$B99,IF(INDIRECT($A$1&amp;T$1)&gt;0,IF(COUNTIFS(Données_nettoyées!$O$1:$O$1000,$B99,INDIRECT($A$1&amp;T$1),"&gt;0")&gt;2,INDIRECT($A$1&amp;T$1))))),"MC"))</f>
        <v>7500</v>
      </c>
      <c r="U99" s="8" cm="1">
        <f t="array" aca="1" ref="U99" ca="1">IF($D99="NON","-",IFERROR(MEDIAN(IF(Données_nettoyées!$O$1:$O$1000=$B99,IF(INDIRECT($A$1&amp;U$1)&gt;0,IF(COUNTIFS(Données_nettoyées!$O$1:$O$1000,$B99,INDIRECT($A$1&amp;U$1),"&gt;0")&gt;2,INDIRECT($A$1&amp;U$1))))),"MC"))</f>
        <v>2000</v>
      </c>
      <c r="V99" s="8" cm="1">
        <f t="array" aca="1" ref="V99" ca="1">IF($D99="NON","-",IFERROR(MEDIAN(IF(Données_nettoyées!$O$1:$O$1000=$B99,IF(INDIRECT($A$1&amp;V$1)&gt;0,IF(COUNTIFS(Données_nettoyées!$O$1:$O$1000,$B99,INDIRECT($A$1&amp;V$1),"&gt;0")&gt;2,INDIRECT($A$1&amp;V$1))))),"MC"))</f>
        <v>250</v>
      </c>
      <c r="W99" s="8" cm="1">
        <f t="array" aca="1" ref="W99" ca="1">IF($D99="NON","-",IFERROR(MEDIAN(IF(Données_nettoyées!$O$1:$O$1000=$B99,IF(INDIRECT($A$1&amp;W$1)&gt;0,IF(COUNTIFS(Données_nettoyées!$O$1:$O$1000,$B99,INDIRECT($A$1&amp;W$1),"&gt;0")&gt;2,INDIRECT($A$1&amp;W$1))))),"MC"))</f>
        <v>750</v>
      </c>
      <c r="X99" s="8" cm="1">
        <f t="array" aca="1" ref="X99" ca="1">IF($D99="NON","-",IFERROR(MEDIAN(IF(Données_nettoyées!$O$1:$O$1000=$B99,IF(INDIRECT($A$1&amp;X$1)&gt;0,IF(COUNTIFS(Données_nettoyées!$O$1:$O$1000,$B99,INDIRECT($A$1&amp;X$1),"&gt;0")&gt;2,INDIRECT($A$1&amp;X$1))))),"MC"))</f>
        <v>1250</v>
      </c>
      <c r="Y99" s="8" cm="1">
        <f t="array" aca="1" ref="Y99" ca="1">IF($D99="NON","-",IFERROR(MEDIAN(IF(Données_nettoyées!$O$1:$O$1000=$B99,IF(INDIRECT($A$1&amp;Y$1)&gt;0,IF(COUNTIFS(Données_nettoyées!$O$1:$O$1000,$B99,INDIRECT($A$1&amp;Y$1),"&gt;0")&gt;2,INDIRECT($A$1&amp;Y$1))))),"MC"))</f>
        <v>2000</v>
      </c>
      <c r="Z99" s="8" cm="1">
        <f t="array" aca="1" ref="Z99" ca="1">IF($D99="NON","-",IFERROR(MEDIAN(IF(Données_nettoyées!$O$1:$O$1000=$B99,IF(INDIRECT($A$1&amp;Z$1)&gt;0,IF(COUNTIFS(Données_nettoyées!$O$1:$O$1000,$B99,INDIRECT($A$1&amp;Z$1),"&gt;0")&gt;2,INDIRECT($A$1&amp;Z$1))))),"MC"))</f>
        <v>2500</v>
      </c>
      <c r="AA99" s="8" cm="1">
        <f t="array" aca="1" ref="AA99" ca="1">IF($D99="NON","-",IFERROR(MEDIAN(IF(Données_nettoyées!$O$1:$O$1000=$B99,IF(INDIRECT($A$1&amp;AA$1)&gt;0,IF(COUNTIFS(Données_nettoyées!$O$1:$O$1000,$B99,INDIRECT($A$1&amp;AA$1),"&gt;0")&gt;2,INDIRECT($A$1&amp;AA$1))))),"MC"))</f>
        <v>4500</v>
      </c>
      <c r="AB99" s="8" cm="1">
        <f t="array" aca="1" ref="AB99" ca="1">IF($D99="NON","-",IFERROR(MEDIAN(IF(Données_nettoyées!$O$1:$O$1000=$B99,IF(INDIRECT($A$1&amp;AB$1)&gt;0,IF(COUNTIFS(Données_nettoyées!$O$1:$O$1000,$B99,INDIRECT($A$1&amp;AB$1),"&gt;0")&gt;2,INDIRECT($A$1&amp;AB$1))))),"MC"))</f>
        <v>3000</v>
      </c>
      <c r="AC99" s="8" cm="1">
        <f t="array" aca="1" ref="AC99" ca="1">IF($D99="NON","-",IFERROR(MEDIAN(IF(Données_nettoyées!$O$1:$O$1000=$B99,IF(INDIRECT($A$1&amp;AC$1)&gt;0,IF(COUNTIFS(Données_nettoyées!$O$1:$O$1000,$B99,INDIRECT($A$1&amp;AC$1),"&gt;0")&gt;2,INDIRECT($A$1&amp;AC$1))))),"MC"))</f>
        <v>3000</v>
      </c>
      <c r="AD99" s="8" cm="1">
        <f t="array" aca="1" ref="AD99" ca="1">IF($D99="NON","-",IFERROR(MEDIAN(IF(Données_nettoyées!$O$1:$O$1000=$B99,IF(INDIRECT($A$1&amp;AD$1)&gt;0,IF(COUNTIFS(Données_nettoyées!$O$1:$O$1000,$B99,INDIRECT($A$1&amp;AD$1),"&gt;0")&gt;2,INDIRECT($A$1&amp;AD$1))))),"MC"))</f>
        <v>5000</v>
      </c>
      <c r="AE99" s="8" cm="1">
        <f t="array" aca="1" ref="AE99" ca="1">IF($D99="NON","-",IFERROR(MEDIAN(IF(Données_nettoyées!$O$1:$O$1000=$B99,IF(INDIRECT($A$1&amp;AE$1)&gt;0,IF(COUNTIFS(Données_nettoyées!$O$1:$O$1000,$B99,INDIRECT($A$1&amp;AE$1),"&gt;0")&gt;2,INDIRECT($A$1&amp;AE$1))))),"MC"))</f>
        <v>7500</v>
      </c>
      <c r="AF99" s="8" cm="1">
        <f t="array" aca="1" ref="AF99" ca="1">IF($D99="NON","-",IFERROR(MEDIAN(IF(Données_nettoyées!$O$1:$O$1000=$B99,IF(INDIRECT($A$1&amp;AF$1)&gt;0,IF(COUNTIFS(Données_nettoyées!$O$1:$O$1000,$B99,INDIRECT($A$1&amp;AF$1),"&gt;0")&gt;2,INDIRECT($A$1&amp;AF$1))))),"MC"))</f>
        <v>600</v>
      </c>
      <c r="AG99" s="8" cm="1">
        <f t="array" aca="1" ref="AG99" ca="1">IF($D99="NON","-",IFERROR(MEDIAN(IF(Données_nettoyées!$O$1:$O$1000=$B99,IF(INDIRECT($A$1&amp;AG$1)&gt;0,IF(COUNTIFS(Données_nettoyées!$O$1:$O$1000,$B99,INDIRECT($A$1&amp;AG$1),"&gt;0")&gt;2,INDIRECT($A$1&amp;AG$1))))),"MC"))</f>
        <v>200</v>
      </c>
      <c r="AI99" s="6">
        <f ca="1">COUNTIF(E99:AG99,"MC")+COUNTIF(E99:AG99,"-")</f>
        <v>3</v>
      </c>
    </row>
    <row r="100" spans="1:35" x14ac:dyDescent="0.35">
      <c r="A100" s="5" t="s">
        <v>99</v>
      </c>
      <c r="B100" s="5" t="s">
        <v>104</v>
      </c>
      <c r="C100" s="5" t="s">
        <v>66</v>
      </c>
      <c r="E100" s="8" cm="1">
        <f t="array" aca="1" ref="E100" ca="1">IF(ISERROR(ABS(E99)),"",IFERROR(MIN(IF(Données_nettoyées!$O$1:$O$1000=$B100,IF(INDIRECT($A$1&amp;E$1)&gt;0,IF(COUNTIFS(Données_nettoyées!$O$1:$O$1000,$B100,INDIRECT($A$1&amp;E$1),"&gt;0")&gt;2,INDIRECT($A$1&amp;E$1))))),"MC"))</f>
        <v>1500</v>
      </c>
      <c r="F100" s="8" cm="1">
        <f t="array" aca="1" ref="F100" ca="1">IF(ISERROR(ABS(F99)),"",IFERROR(MIN(IF(Données_nettoyées!$O$1:$O$1000=$B100,IF(INDIRECT($A$1&amp;F$1)&gt;0,IF(COUNTIFS(Données_nettoyées!$O$1:$O$1000,$B100,INDIRECT($A$1&amp;F$1),"&gt;0")&gt;2,INDIRECT($A$1&amp;F$1))))),"MC"))</f>
        <v>5000</v>
      </c>
      <c r="G100" s="8" cm="1">
        <f t="array" aca="1" ref="G100" ca="1">IF(ISERROR(ABS(G99)),"",IFERROR(MIN(IF(Données_nettoyées!$O$1:$O$1000=$B100,IF(INDIRECT($A$1&amp;G$1)&gt;0,IF(COUNTIFS(Données_nettoyées!$O$1:$O$1000,$B100,INDIRECT($A$1&amp;G$1),"&gt;0")&gt;2,INDIRECT($A$1&amp;G$1))))),"MC"))</f>
        <v>6000</v>
      </c>
      <c r="H100" s="8" cm="1">
        <f t="array" aca="1" ref="H100" ca="1">IF(ISERROR(ABS(H99)),"",IFERROR(MIN(IF(Données_nettoyées!$O$1:$O$1000=$B100,IF(INDIRECT($A$1&amp;H$1)&gt;0,IF(COUNTIFS(Données_nettoyées!$O$1:$O$1000,$B100,INDIRECT($A$1&amp;H$1),"&gt;0")&gt;2,INDIRECT($A$1&amp;H$1))))),"MC"))</f>
        <v>500</v>
      </c>
      <c r="I100" s="8" cm="1">
        <f t="array" aca="1" ref="I100" ca="1">IF(ISERROR(ABS(I99)),"",IFERROR(MIN(IF(Données_nettoyées!$O$1:$O$1000=$B100,IF(INDIRECT($A$1&amp;I$1)&gt;0,IF(COUNTIFS(Données_nettoyées!$O$1:$O$1000,$B100,INDIRECT($A$1&amp;I$1),"&gt;0")&gt;2,INDIRECT($A$1&amp;I$1))))),"MC"))</f>
        <v>350</v>
      </c>
      <c r="J100" s="8" cm="1">
        <f t="array" aca="1" ref="J100" ca="1">IF(ISERROR(ABS(J99)),"",IFERROR(MIN(IF(Données_nettoyées!$O$1:$O$1000=$B100,IF(INDIRECT($A$1&amp;J$1)&gt;0,IF(COUNTIFS(Données_nettoyées!$O$1:$O$1000,$B100,INDIRECT($A$1&amp;J$1),"&gt;0")&gt;2,INDIRECT($A$1&amp;J$1))))),"MC"))</f>
        <v>7000</v>
      </c>
      <c r="K100" s="8" cm="1">
        <f t="array" aca="1" ref="K100" ca="1">IF(ISERROR(ABS(K99)),"",IFERROR(MIN(IF(Données_nettoyées!$O$1:$O$1000=$B100,IF(INDIRECT($A$1&amp;K$1)&gt;0,IF(COUNTIFS(Données_nettoyées!$O$1:$O$1000,$B100,INDIRECT($A$1&amp;K$1),"&gt;0")&gt;2,INDIRECT($A$1&amp;K$1))))),"MC"))</f>
        <v>15000</v>
      </c>
      <c r="L100" s="8" cm="1">
        <f t="array" aca="1" ref="L100" ca="1">IF(ISERROR(ABS(L99)),"",IFERROR(MIN(IF(Données_nettoyées!$O$1:$O$1000=$B100,IF(INDIRECT($A$1&amp;L$1)&gt;0,IF(COUNTIFS(Données_nettoyées!$O$1:$O$1000,$B100,INDIRECT($A$1&amp;L$1),"&gt;0")&gt;2,INDIRECT($A$1&amp;L$1))))),"MC"))</f>
        <v>1500</v>
      </c>
      <c r="M100" s="8" cm="1">
        <f t="array" aca="1" ref="M100" ca="1">IF(ISERROR(ABS(M99)),"",IFERROR(MIN(IF(Données_nettoyées!$O$1:$O$1000=$B100,IF(INDIRECT($A$1&amp;M$1)&gt;0,IF(COUNTIFS(Données_nettoyées!$O$1:$O$1000,$B100,INDIRECT($A$1&amp;M$1),"&gt;0")&gt;2,INDIRECT($A$1&amp;M$1))))),"MC"))</f>
        <v>1500</v>
      </c>
      <c r="N100" s="8" cm="1">
        <f t="array" aca="1" ref="N100" ca="1">IF(ISERROR(ABS(N99)),"",IFERROR(MIN(IF(Données_nettoyées!$O$1:$O$1000=$B100,IF(INDIRECT($A$1&amp;N$1)&gt;0,IF(COUNTIFS(Données_nettoyées!$O$1:$O$1000,$B100,INDIRECT($A$1&amp;N$1),"&gt;0")&gt;2,INDIRECT($A$1&amp;N$1))))),"MC"))</f>
        <v>5000</v>
      </c>
      <c r="O100" s="8" cm="1">
        <f t="array" aca="1" ref="O100" ca="1">IF(ISERROR(ABS(O99)),"",IFERROR(MIN(IF(Données_nettoyées!$O$1:$O$1000=$B100,IF(INDIRECT($A$1&amp;O$1)&gt;0,IF(COUNTIFS(Données_nettoyées!$O$1:$O$1000,$B100,INDIRECT($A$1&amp;O$1),"&gt;0")&gt;2,INDIRECT($A$1&amp;O$1))))),"MC"))</f>
        <v>100</v>
      </c>
      <c r="P100" s="8" t="str" cm="1">
        <f t="array" aca="1" ref="P100" ca="1">IF(ISERROR(ABS(P99)),"",IFERROR(MIN(IF(Données_nettoyées!$O$1:$O$1000=$B100,IF(INDIRECT($A$1&amp;P$1)&gt;0,IF(COUNTIFS(Données_nettoyées!$O$1:$O$1000,$B100,INDIRECT($A$1&amp;P$1),"&gt;0")&gt;2,INDIRECT($A$1&amp;P$1))))),"MC"))</f>
        <v/>
      </c>
      <c r="Q100" s="8" t="str" cm="1">
        <f t="array" aca="1" ref="Q100" ca="1">IF(ISERROR(ABS(Q99)),"",IFERROR(MIN(IF(Données_nettoyées!$O$1:$O$1000=$B100,IF(INDIRECT($A$1&amp;Q$1)&gt;0,IF(COUNTIFS(Données_nettoyées!$O$1:$O$1000,$B100,INDIRECT($A$1&amp;Q$1),"&gt;0")&gt;2,INDIRECT($A$1&amp;Q$1))))),"MC"))</f>
        <v/>
      </c>
      <c r="R100" s="8" t="str" cm="1">
        <f t="array" aca="1" ref="R100" ca="1">IF(ISERROR(ABS(R99)),"",IFERROR(MIN(IF(Données_nettoyées!$O$1:$O$1000=$B100,IF(INDIRECT($A$1&amp;R$1)&gt;0,IF(COUNTIFS(Données_nettoyées!$O$1:$O$1000,$B100,INDIRECT($A$1&amp;R$1),"&gt;0")&gt;2,INDIRECT($A$1&amp;R$1))))),"MC"))</f>
        <v/>
      </c>
      <c r="S100" s="8" cm="1">
        <f t="array" aca="1" ref="S100" ca="1">IF(ISERROR(ABS(S99)),"",IFERROR(MIN(IF(Données_nettoyées!$O$1:$O$1000=$B100,IF(INDIRECT($A$1&amp;S$1)&gt;0,IF(COUNTIFS(Données_nettoyées!$O$1:$O$1000,$B100,INDIRECT($A$1&amp;S$1),"&gt;0")&gt;2,INDIRECT($A$1&amp;S$1))))),"MC"))</f>
        <v>8500</v>
      </c>
      <c r="T100" s="8" cm="1">
        <f t="array" aca="1" ref="T100" ca="1">IF(ISERROR(ABS(T99)),"",IFERROR(MIN(IF(Données_nettoyées!$O$1:$O$1000=$B100,IF(INDIRECT($A$1&amp;T$1)&gt;0,IF(COUNTIFS(Données_nettoyées!$O$1:$O$1000,$B100,INDIRECT($A$1&amp;T$1),"&gt;0")&gt;2,INDIRECT($A$1&amp;T$1))))),"MC"))</f>
        <v>7500</v>
      </c>
      <c r="U100" s="8" cm="1">
        <f t="array" aca="1" ref="U100" ca="1">IF(ISERROR(ABS(U99)),"",IFERROR(MIN(IF(Données_nettoyées!$O$1:$O$1000=$B100,IF(INDIRECT($A$1&amp;U$1)&gt;0,IF(COUNTIFS(Données_nettoyées!$O$1:$O$1000,$B100,INDIRECT($A$1&amp;U$1),"&gt;0")&gt;2,INDIRECT($A$1&amp;U$1))))),"MC"))</f>
        <v>2000</v>
      </c>
      <c r="V100" s="8" cm="1">
        <f t="array" aca="1" ref="V100" ca="1">IF(ISERROR(ABS(V99)),"",IFERROR(MIN(IF(Données_nettoyées!$O$1:$O$1000=$B100,IF(INDIRECT($A$1&amp;V$1)&gt;0,IF(COUNTIFS(Données_nettoyées!$O$1:$O$1000,$B100,INDIRECT($A$1&amp;V$1),"&gt;0")&gt;2,INDIRECT($A$1&amp;V$1))))),"MC"))</f>
        <v>200</v>
      </c>
      <c r="W100" s="8" cm="1">
        <f t="array" aca="1" ref="W100" ca="1">IF(ISERROR(ABS(W99)),"",IFERROR(MIN(IF(Données_nettoyées!$O$1:$O$1000=$B100,IF(INDIRECT($A$1&amp;W$1)&gt;0,IF(COUNTIFS(Données_nettoyées!$O$1:$O$1000,$B100,INDIRECT($A$1&amp;W$1),"&gt;0")&gt;2,INDIRECT($A$1&amp;W$1))))),"MC"))</f>
        <v>750</v>
      </c>
      <c r="X100" s="8" cm="1">
        <f t="array" aca="1" ref="X100" ca="1">IF(ISERROR(ABS(X99)),"",IFERROR(MIN(IF(Données_nettoyées!$O$1:$O$1000=$B100,IF(INDIRECT($A$1&amp;X$1)&gt;0,IF(COUNTIFS(Données_nettoyées!$O$1:$O$1000,$B100,INDIRECT($A$1&amp;X$1),"&gt;0")&gt;2,INDIRECT($A$1&amp;X$1))))),"MC"))</f>
        <v>1250</v>
      </c>
      <c r="Y100" s="8" cm="1">
        <f t="array" aca="1" ref="Y100" ca="1">IF(ISERROR(ABS(Y99)),"",IFERROR(MIN(IF(Données_nettoyées!$O$1:$O$1000=$B100,IF(INDIRECT($A$1&amp;Y$1)&gt;0,IF(COUNTIFS(Données_nettoyées!$O$1:$O$1000,$B100,INDIRECT($A$1&amp;Y$1),"&gt;0")&gt;2,INDIRECT($A$1&amp;Y$1))))),"MC"))</f>
        <v>2000</v>
      </c>
      <c r="Z100" s="8" cm="1">
        <f t="array" aca="1" ref="Z100" ca="1">IF(ISERROR(ABS(Z99)),"",IFERROR(MIN(IF(Données_nettoyées!$O$1:$O$1000=$B100,IF(INDIRECT($A$1&amp;Z$1)&gt;0,IF(COUNTIFS(Données_nettoyées!$O$1:$O$1000,$B100,INDIRECT($A$1&amp;Z$1),"&gt;0")&gt;2,INDIRECT($A$1&amp;Z$1))))),"MC"))</f>
        <v>2250</v>
      </c>
      <c r="AA100" s="8" cm="1">
        <f t="array" aca="1" ref="AA100" ca="1">IF(ISERROR(ABS(AA99)),"",IFERROR(MIN(IF(Données_nettoyées!$O$1:$O$1000=$B100,IF(INDIRECT($A$1&amp;AA$1)&gt;0,IF(COUNTIFS(Données_nettoyées!$O$1:$O$1000,$B100,INDIRECT($A$1&amp;AA$1),"&gt;0")&gt;2,INDIRECT($A$1&amp;AA$1))))),"MC"))</f>
        <v>4000</v>
      </c>
      <c r="AB100" s="8" cm="1">
        <f t="array" aca="1" ref="AB100" ca="1">IF(ISERROR(ABS(AB99)),"",IFERROR(MIN(IF(Données_nettoyées!$O$1:$O$1000=$B100,IF(INDIRECT($A$1&amp;AB$1)&gt;0,IF(COUNTIFS(Données_nettoyées!$O$1:$O$1000,$B100,INDIRECT($A$1&amp;AB$1),"&gt;0")&gt;2,INDIRECT($A$1&amp;AB$1))))),"MC"))</f>
        <v>3000</v>
      </c>
      <c r="AC100" s="8" cm="1">
        <f t="array" aca="1" ref="AC100" ca="1">IF(ISERROR(ABS(AC99)),"",IFERROR(MIN(IF(Données_nettoyées!$O$1:$O$1000=$B100,IF(INDIRECT($A$1&amp;AC$1)&gt;0,IF(COUNTIFS(Données_nettoyées!$O$1:$O$1000,$B100,INDIRECT($A$1&amp;AC$1),"&gt;0")&gt;2,INDIRECT($A$1&amp;AC$1))))),"MC"))</f>
        <v>3000</v>
      </c>
      <c r="AD100" s="8" cm="1">
        <f t="array" aca="1" ref="AD100" ca="1">IF(ISERROR(ABS(AD99)),"",IFERROR(MIN(IF(Données_nettoyées!$O$1:$O$1000=$B100,IF(INDIRECT($A$1&amp;AD$1)&gt;0,IF(COUNTIFS(Données_nettoyées!$O$1:$O$1000,$B100,INDIRECT($A$1&amp;AD$1),"&gt;0")&gt;2,INDIRECT($A$1&amp;AD$1))))),"MC"))</f>
        <v>2000</v>
      </c>
      <c r="AE100" s="8" cm="1">
        <f t="array" aca="1" ref="AE100" ca="1">IF(ISERROR(ABS(AE99)),"",IFERROR(MIN(IF(Données_nettoyées!$O$1:$O$1000=$B100,IF(INDIRECT($A$1&amp;AE$1)&gt;0,IF(COUNTIFS(Données_nettoyées!$O$1:$O$1000,$B100,INDIRECT($A$1&amp;AE$1),"&gt;0")&gt;2,INDIRECT($A$1&amp;AE$1))))),"MC"))</f>
        <v>7500</v>
      </c>
      <c r="AF100" s="8" cm="1">
        <f t="array" aca="1" ref="AF100" ca="1">IF(ISERROR(ABS(AF99)),"",IFERROR(MIN(IF(Données_nettoyées!$O$1:$O$1000=$B100,IF(INDIRECT($A$1&amp;AF$1)&gt;0,IF(COUNTIFS(Données_nettoyées!$O$1:$O$1000,$B100,INDIRECT($A$1&amp;AF$1),"&gt;0")&gt;2,INDIRECT($A$1&amp;AF$1))))),"MC"))</f>
        <v>600</v>
      </c>
      <c r="AG100" s="8" cm="1">
        <f t="array" aca="1" ref="AG100" ca="1">IF(ISERROR(ABS(AG99)),"",IFERROR(MIN(IF(Données_nettoyées!$O$1:$O$1000=$B100,IF(INDIRECT($A$1&amp;AG$1)&gt;0,IF(COUNTIFS(Données_nettoyées!$O$1:$O$1000,$B100,INDIRECT($A$1&amp;AG$1),"&gt;0")&gt;2,INDIRECT($A$1&amp;AG$1))))),"MC"))</f>
        <v>200</v>
      </c>
    </row>
    <row r="101" spans="1:35" x14ac:dyDescent="0.35">
      <c r="A101" s="5" t="s">
        <v>99</v>
      </c>
      <c r="B101" s="5" t="s">
        <v>104</v>
      </c>
      <c r="C101" s="5" t="s">
        <v>68</v>
      </c>
      <c r="E101" s="8" cm="1">
        <f t="array" aca="1" ref="E101" ca="1">IF(ISERROR(ABS(E99)),"",IFERROR(MAX(IF(Données_nettoyées!$O$1:$O$1000=$B101,IF(INDIRECT($A$1&amp;E$1)&gt;0,IF(COUNTIFS(Données_nettoyées!$O$1:$O$1000,$B101,INDIRECT($A$1&amp;E$1),"&gt;0")&gt;2,INDIRECT($A$1&amp;E$1))))),"MC"))</f>
        <v>2000</v>
      </c>
      <c r="F101" s="8" cm="1">
        <f t="array" aca="1" ref="F101" ca="1">IF(ISERROR(ABS(F99)),"",IFERROR(MAX(IF(Données_nettoyées!$O$1:$O$1000=$B101,IF(INDIRECT($A$1&amp;F$1)&gt;0,IF(COUNTIFS(Données_nettoyées!$O$1:$O$1000,$B101,INDIRECT($A$1&amp;F$1),"&gt;0")&gt;2,INDIRECT($A$1&amp;F$1))))),"MC"))</f>
        <v>6000</v>
      </c>
      <c r="G101" s="8" cm="1">
        <f t="array" aca="1" ref="G101" ca="1">IF(ISERROR(ABS(G99)),"",IFERROR(MAX(IF(Données_nettoyées!$O$1:$O$1000=$B101,IF(INDIRECT($A$1&amp;G$1)&gt;0,IF(COUNTIFS(Données_nettoyées!$O$1:$O$1000,$B101,INDIRECT($A$1&amp;G$1),"&gt;0")&gt;2,INDIRECT($A$1&amp;G$1))))),"MC"))</f>
        <v>6500</v>
      </c>
      <c r="H101" s="8" cm="1">
        <f t="array" aca="1" ref="H101" ca="1">IF(ISERROR(ABS(H99)),"",IFERROR(MAX(IF(Données_nettoyées!$O$1:$O$1000=$B101,IF(INDIRECT($A$1&amp;H$1)&gt;0,IF(COUNTIFS(Données_nettoyées!$O$1:$O$1000,$B101,INDIRECT($A$1&amp;H$1),"&gt;0")&gt;2,INDIRECT($A$1&amp;H$1))))),"MC"))</f>
        <v>600</v>
      </c>
      <c r="I101" s="8" cm="1">
        <f t="array" aca="1" ref="I101" ca="1">IF(ISERROR(ABS(I99)),"",IFERROR(MAX(IF(Données_nettoyées!$O$1:$O$1000=$B101,IF(INDIRECT($A$1&amp;I$1)&gt;0,IF(COUNTIFS(Données_nettoyées!$O$1:$O$1000,$B101,INDIRECT($A$1&amp;I$1),"&gt;0")&gt;2,INDIRECT($A$1&amp;I$1))))),"MC"))</f>
        <v>400</v>
      </c>
      <c r="J101" s="8" cm="1">
        <f t="array" aca="1" ref="J101" ca="1">IF(ISERROR(ABS(J99)),"",IFERROR(MAX(IF(Données_nettoyées!$O$1:$O$1000=$B101,IF(INDIRECT($A$1&amp;J$1)&gt;0,IF(COUNTIFS(Données_nettoyées!$O$1:$O$1000,$B101,INDIRECT($A$1&amp;J$1),"&gt;0")&gt;2,INDIRECT($A$1&amp;J$1))))),"MC"))</f>
        <v>8000</v>
      </c>
      <c r="K101" s="8" cm="1">
        <f t="array" aca="1" ref="K101" ca="1">IF(ISERROR(ABS(K99)),"",IFERROR(MAX(IF(Données_nettoyées!$O$1:$O$1000=$B101,IF(INDIRECT($A$1&amp;K$1)&gt;0,IF(COUNTIFS(Données_nettoyées!$O$1:$O$1000,$B101,INDIRECT($A$1&amp;K$1),"&gt;0")&gt;2,INDIRECT($A$1&amp;K$1))))),"MC"))</f>
        <v>22500</v>
      </c>
      <c r="L101" s="8" cm="1">
        <f t="array" aca="1" ref="L101" ca="1">IF(ISERROR(ABS(L99)),"",IFERROR(MAX(IF(Données_nettoyées!$O$1:$O$1000=$B101,IF(INDIRECT($A$1&amp;L$1)&gt;0,IF(COUNTIFS(Données_nettoyées!$O$1:$O$1000,$B101,INDIRECT($A$1&amp;L$1),"&gt;0")&gt;2,INDIRECT($A$1&amp;L$1))))),"MC"))</f>
        <v>2000</v>
      </c>
      <c r="M101" s="8" cm="1">
        <f t="array" aca="1" ref="M101" ca="1">IF(ISERROR(ABS(M99)),"",IFERROR(MAX(IF(Données_nettoyées!$O$1:$O$1000=$B101,IF(INDIRECT($A$1&amp;M$1)&gt;0,IF(COUNTIFS(Données_nettoyées!$O$1:$O$1000,$B101,INDIRECT($A$1&amp;M$1),"&gt;0")&gt;2,INDIRECT($A$1&amp;M$1))))),"MC"))</f>
        <v>3000</v>
      </c>
      <c r="N101" s="8" cm="1">
        <f t="array" aca="1" ref="N101" ca="1">IF(ISERROR(ABS(N99)),"",IFERROR(MAX(IF(Données_nettoyées!$O$1:$O$1000=$B101,IF(INDIRECT($A$1&amp;N$1)&gt;0,IF(COUNTIFS(Données_nettoyées!$O$1:$O$1000,$B101,INDIRECT($A$1&amp;N$1),"&gt;0")&gt;2,INDIRECT($A$1&amp;N$1))))),"MC"))</f>
        <v>6000</v>
      </c>
      <c r="O101" s="8" cm="1">
        <f t="array" aca="1" ref="O101" ca="1">IF(ISERROR(ABS(O99)),"",IFERROR(MAX(IF(Données_nettoyées!$O$1:$O$1000=$B101,IF(INDIRECT($A$1&amp;O$1)&gt;0,IF(COUNTIFS(Données_nettoyées!$O$1:$O$1000,$B101,INDIRECT($A$1&amp;O$1),"&gt;0")&gt;2,INDIRECT($A$1&amp;O$1))))),"MC"))</f>
        <v>100</v>
      </c>
      <c r="P101" s="8" t="str" cm="1">
        <f t="array" aca="1" ref="P101" ca="1">IF(ISERROR(ABS(P99)),"",IFERROR(MAX(IF(Données_nettoyées!$O$1:$O$1000=$B101,IF(INDIRECT($A$1&amp;P$1)&gt;0,IF(COUNTIFS(Données_nettoyées!$O$1:$O$1000,$B101,INDIRECT($A$1&amp;P$1),"&gt;0")&gt;2,INDIRECT($A$1&amp;P$1))))),"MC"))</f>
        <v/>
      </c>
      <c r="Q101" s="8" t="str" cm="1">
        <f t="array" aca="1" ref="Q101" ca="1">IF(ISERROR(ABS(Q99)),"",IFERROR(MAX(IF(Données_nettoyées!$O$1:$O$1000=$B101,IF(INDIRECT($A$1&amp;Q$1)&gt;0,IF(COUNTIFS(Données_nettoyées!$O$1:$O$1000,$B101,INDIRECT($A$1&amp;Q$1),"&gt;0")&gt;2,INDIRECT($A$1&amp;Q$1))))),"MC"))</f>
        <v/>
      </c>
      <c r="R101" s="8" t="str" cm="1">
        <f t="array" aca="1" ref="R101" ca="1">IF(ISERROR(ABS(R99)),"",IFERROR(MAX(IF(Données_nettoyées!$O$1:$O$1000=$B101,IF(INDIRECT($A$1&amp;R$1)&gt;0,IF(COUNTIFS(Données_nettoyées!$O$1:$O$1000,$B101,INDIRECT($A$1&amp;R$1),"&gt;0")&gt;2,INDIRECT($A$1&amp;R$1))))),"MC"))</f>
        <v/>
      </c>
      <c r="S101" s="8" cm="1">
        <f t="array" aca="1" ref="S101" ca="1">IF(ISERROR(ABS(S99)),"",IFERROR(MAX(IF(Données_nettoyées!$O$1:$O$1000=$B101,IF(INDIRECT($A$1&amp;S$1)&gt;0,IF(COUNTIFS(Données_nettoyées!$O$1:$O$1000,$B101,INDIRECT($A$1&amp;S$1),"&gt;0")&gt;2,INDIRECT($A$1&amp;S$1))))),"MC"))</f>
        <v>11000</v>
      </c>
      <c r="T101" s="8" cm="1">
        <f t="array" aca="1" ref="T101" ca="1">IF(ISERROR(ABS(T99)),"",IFERROR(MAX(IF(Données_nettoyées!$O$1:$O$1000=$B101,IF(INDIRECT($A$1&amp;T$1)&gt;0,IF(COUNTIFS(Données_nettoyées!$O$1:$O$1000,$B101,INDIRECT($A$1&amp;T$1),"&gt;0")&gt;2,INDIRECT($A$1&amp;T$1))))),"MC"))</f>
        <v>7500</v>
      </c>
      <c r="U101" s="8" cm="1">
        <f t="array" aca="1" ref="U101" ca="1">IF(ISERROR(ABS(U99)),"",IFERROR(MAX(IF(Données_nettoyées!$O$1:$O$1000=$B101,IF(INDIRECT($A$1&amp;U$1)&gt;0,IF(COUNTIFS(Données_nettoyées!$O$1:$O$1000,$B101,INDIRECT($A$1&amp;U$1),"&gt;0")&gt;2,INDIRECT($A$1&amp;U$1))))),"MC"))</f>
        <v>4000</v>
      </c>
      <c r="V101" s="8" cm="1">
        <f t="array" aca="1" ref="V101" ca="1">IF(ISERROR(ABS(V99)),"",IFERROR(MAX(IF(Données_nettoyées!$O$1:$O$1000=$B101,IF(INDIRECT($A$1&amp;V$1)&gt;0,IF(COUNTIFS(Données_nettoyées!$O$1:$O$1000,$B101,INDIRECT($A$1&amp;V$1),"&gt;0")&gt;2,INDIRECT($A$1&amp;V$1))))),"MC"))</f>
        <v>250</v>
      </c>
      <c r="W101" s="8" cm="1">
        <f t="array" aca="1" ref="W101" ca="1">IF(ISERROR(ABS(W99)),"",IFERROR(MAX(IF(Données_nettoyées!$O$1:$O$1000=$B101,IF(INDIRECT($A$1&amp;W$1)&gt;0,IF(COUNTIFS(Données_nettoyées!$O$1:$O$1000,$B101,INDIRECT($A$1&amp;W$1),"&gt;0")&gt;2,INDIRECT($A$1&amp;W$1))))),"MC"))</f>
        <v>750</v>
      </c>
      <c r="X101" s="8" cm="1">
        <f t="array" aca="1" ref="X101" ca="1">IF(ISERROR(ABS(X99)),"",IFERROR(MAX(IF(Données_nettoyées!$O$1:$O$1000=$B101,IF(INDIRECT($A$1&amp;X$1)&gt;0,IF(COUNTIFS(Données_nettoyées!$O$1:$O$1000,$B101,INDIRECT($A$1&amp;X$1),"&gt;0")&gt;2,INDIRECT($A$1&amp;X$1))))),"MC"))</f>
        <v>1500</v>
      </c>
      <c r="Y101" s="8" cm="1">
        <f t="array" aca="1" ref="Y101" ca="1">IF(ISERROR(ABS(Y99)),"",IFERROR(MAX(IF(Données_nettoyées!$O$1:$O$1000=$B101,IF(INDIRECT($A$1&amp;Y$1)&gt;0,IF(COUNTIFS(Données_nettoyées!$O$1:$O$1000,$B101,INDIRECT($A$1&amp;Y$1),"&gt;0")&gt;2,INDIRECT($A$1&amp;Y$1))))),"MC"))</f>
        <v>2500</v>
      </c>
      <c r="Z101" s="8" cm="1">
        <f t="array" aca="1" ref="Z101" ca="1">IF(ISERROR(ABS(Z99)),"",IFERROR(MAX(IF(Données_nettoyées!$O$1:$O$1000=$B101,IF(INDIRECT($A$1&amp;Z$1)&gt;0,IF(COUNTIFS(Données_nettoyées!$O$1:$O$1000,$B101,INDIRECT($A$1&amp;Z$1),"&gt;0")&gt;2,INDIRECT($A$1&amp;Z$1))))),"MC"))</f>
        <v>2500</v>
      </c>
      <c r="AA101" s="8" cm="1">
        <f t="array" aca="1" ref="AA101" ca="1">IF(ISERROR(ABS(AA99)),"",IFERROR(MAX(IF(Données_nettoyées!$O$1:$O$1000=$B101,IF(INDIRECT($A$1&amp;AA$1)&gt;0,IF(COUNTIFS(Données_nettoyées!$O$1:$O$1000,$B101,INDIRECT($A$1&amp;AA$1),"&gt;0")&gt;2,INDIRECT($A$1&amp;AA$1))))),"MC"))</f>
        <v>5000</v>
      </c>
      <c r="AB101" s="8" cm="1">
        <f t="array" aca="1" ref="AB101" ca="1">IF(ISERROR(ABS(AB99)),"",IFERROR(MAX(IF(Données_nettoyées!$O$1:$O$1000=$B101,IF(INDIRECT($A$1&amp;AB$1)&gt;0,IF(COUNTIFS(Données_nettoyées!$O$1:$O$1000,$B101,INDIRECT($A$1&amp;AB$1),"&gt;0")&gt;2,INDIRECT($A$1&amp;AB$1))))),"MC"))</f>
        <v>4500</v>
      </c>
      <c r="AC101" s="8" cm="1">
        <f t="array" aca="1" ref="AC101" ca="1">IF(ISERROR(ABS(AC99)),"",IFERROR(MAX(IF(Données_nettoyées!$O$1:$O$1000=$B101,IF(INDIRECT($A$1&amp;AC$1)&gt;0,IF(COUNTIFS(Données_nettoyées!$O$1:$O$1000,$B101,INDIRECT($A$1&amp;AC$1),"&gt;0")&gt;2,INDIRECT($A$1&amp;AC$1))))),"MC"))</f>
        <v>4500</v>
      </c>
      <c r="AD101" s="8" cm="1">
        <f t="array" aca="1" ref="AD101" ca="1">IF(ISERROR(ABS(AD99)),"",IFERROR(MAX(IF(Données_nettoyées!$O$1:$O$1000=$B101,IF(INDIRECT($A$1&amp;AD$1)&gt;0,IF(COUNTIFS(Données_nettoyées!$O$1:$O$1000,$B101,INDIRECT($A$1&amp;AD$1),"&gt;0")&gt;2,INDIRECT($A$1&amp;AD$1))))),"MC"))</f>
        <v>6000</v>
      </c>
      <c r="AE101" s="8" cm="1">
        <f t="array" aca="1" ref="AE101" ca="1">IF(ISERROR(ABS(AE99)),"",IFERROR(MAX(IF(Données_nettoyées!$O$1:$O$1000=$B101,IF(INDIRECT($A$1&amp;AE$1)&gt;0,IF(COUNTIFS(Données_nettoyées!$O$1:$O$1000,$B101,INDIRECT($A$1&amp;AE$1),"&gt;0")&gt;2,INDIRECT($A$1&amp;AE$1))))),"MC"))</f>
        <v>8000</v>
      </c>
      <c r="AF101" s="8" cm="1">
        <f t="array" aca="1" ref="AF101" ca="1">IF(ISERROR(ABS(AF99)),"",IFERROR(MAX(IF(Données_nettoyées!$O$1:$O$1000=$B101,IF(INDIRECT($A$1&amp;AF$1)&gt;0,IF(COUNTIFS(Données_nettoyées!$O$1:$O$1000,$B101,INDIRECT($A$1&amp;AF$1),"&gt;0")&gt;2,INDIRECT($A$1&amp;AF$1))))),"MC"))</f>
        <v>600</v>
      </c>
      <c r="AG101" s="8" cm="1">
        <f t="array" aca="1" ref="AG101" ca="1">IF(ISERROR(ABS(AG99)),"",IFERROR(MAX(IF(Données_nettoyées!$O$1:$O$1000=$B101,IF(INDIRECT($A$1&amp;AG$1)&gt;0,IF(COUNTIFS(Données_nettoyées!$O$1:$O$1000,$B101,INDIRECT($A$1&amp;AG$1),"&gt;0")&gt;2,INDIRECT($A$1&amp;AG$1))))),"MC"))</f>
        <v>200</v>
      </c>
    </row>
    <row r="102" spans="1:35" x14ac:dyDescent="0.35">
      <c r="C102" s="39" t="s">
        <v>145</v>
      </c>
      <c r="E102" s="8" t="str">
        <f t="shared" ref="E102:AG102" ca="1" si="15">IFERROR(IF((E101-E100)/E100&gt;=40%,"!!",""),"")</f>
        <v/>
      </c>
      <c r="F102" s="8" t="str">
        <f t="shared" ca="1" si="15"/>
        <v/>
      </c>
      <c r="G102" s="8" t="str">
        <f t="shared" ca="1" si="15"/>
        <v/>
      </c>
      <c r="H102" s="8" t="str">
        <f t="shared" ca="1" si="15"/>
        <v/>
      </c>
      <c r="I102" s="8" t="str">
        <f t="shared" ca="1" si="15"/>
        <v/>
      </c>
      <c r="J102" s="8" t="str">
        <f t="shared" ca="1" si="15"/>
        <v/>
      </c>
      <c r="K102" s="8" t="str">
        <f t="shared" ca="1" si="15"/>
        <v>!!</v>
      </c>
      <c r="L102" s="8" t="str">
        <f t="shared" ca="1" si="15"/>
        <v/>
      </c>
      <c r="M102" s="8" t="str">
        <f t="shared" ca="1" si="15"/>
        <v>!!</v>
      </c>
      <c r="N102" s="8" t="str">
        <f t="shared" ca="1" si="15"/>
        <v/>
      </c>
      <c r="O102" s="8" t="str">
        <f t="shared" ca="1" si="15"/>
        <v/>
      </c>
      <c r="P102" s="8" t="str">
        <f t="shared" ca="1" si="15"/>
        <v/>
      </c>
      <c r="Q102" s="8" t="str">
        <f t="shared" ca="1" si="15"/>
        <v/>
      </c>
      <c r="R102" s="8" t="str">
        <f t="shared" ca="1" si="15"/>
        <v/>
      </c>
      <c r="S102" s="8" t="str">
        <f t="shared" ca="1" si="15"/>
        <v/>
      </c>
      <c r="T102" s="8" t="str">
        <f t="shared" ca="1" si="15"/>
        <v/>
      </c>
      <c r="U102" s="8" t="str">
        <f t="shared" ca="1" si="15"/>
        <v>!!</v>
      </c>
      <c r="V102" s="8" t="str">
        <f t="shared" ca="1" si="15"/>
        <v/>
      </c>
      <c r="W102" s="8" t="str">
        <f t="shared" ca="1" si="15"/>
        <v/>
      </c>
      <c r="X102" s="8" t="str">
        <f t="shared" ca="1" si="15"/>
        <v/>
      </c>
      <c r="Y102" s="8" t="str">
        <f t="shared" ca="1" si="15"/>
        <v/>
      </c>
      <c r="Z102" s="8" t="str">
        <f t="shared" ca="1" si="15"/>
        <v/>
      </c>
      <c r="AA102" s="8" t="str">
        <f t="shared" ca="1" si="15"/>
        <v/>
      </c>
      <c r="AB102" s="8" t="str">
        <f t="shared" ca="1" si="15"/>
        <v>!!</v>
      </c>
      <c r="AC102" s="8" t="str">
        <f t="shared" ca="1" si="15"/>
        <v>!!</v>
      </c>
      <c r="AD102" s="8" t="str">
        <f t="shared" ca="1" si="15"/>
        <v>!!</v>
      </c>
      <c r="AE102" s="8" t="str">
        <f t="shared" ca="1" si="15"/>
        <v/>
      </c>
      <c r="AF102" s="8" t="str">
        <f t="shared" ca="1" si="15"/>
        <v/>
      </c>
      <c r="AG102" s="8" t="str">
        <f t="shared" ca="1" si="15"/>
        <v/>
      </c>
    </row>
    <row r="103" spans="1:35"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5"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5" x14ac:dyDescent="0.35">
      <c r="A105" s="5" t="s">
        <v>99</v>
      </c>
      <c r="B105" s="5" t="s">
        <v>106</v>
      </c>
      <c r="C105" s="5" t="s">
        <v>31</v>
      </c>
      <c r="D105" s="7" t="str">
        <f>IF(COUNTIF(Données_nettoyées!$O$1:$O$1000,$B105)&gt;0,"OUI","NON")</f>
        <v>OUI</v>
      </c>
      <c r="E105" s="8" cm="1">
        <f t="array" aca="1" ref="E105" ca="1">IF($D105="NON","-",IFERROR(MEDIAN(IF(Données_nettoyées!$O$1:$O$1000=$B105,IF(INDIRECT($A$1&amp;E$1)&gt;0,IF(COUNTIFS(Données_nettoyées!$O$1:$O$1000,$B105,INDIRECT($A$1&amp;E$1),"&gt;0")&gt;2,INDIRECT($A$1&amp;E$1))))),"MC"))</f>
        <v>3250</v>
      </c>
      <c r="F105" s="8" cm="1">
        <f t="array" aca="1" ref="F105" ca="1">IF($D105="NON","-",IFERROR(MEDIAN(IF(Données_nettoyées!$O$1:$O$1000=$B105,IF(INDIRECT($A$1&amp;F$1)&gt;0,IF(COUNTIFS(Données_nettoyées!$O$1:$O$1000,$B105,INDIRECT($A$1&amp;F$1),"&gt;0")&gt;2,INDIRECT($A$1&amp;F$1))))),"MC"))</f>
        <v>1875</v>
      </c>
      <c r="G105" s="8" cm="1">
        <f t="array" aca="1" ref="G105" ca="1">IF($D105="NON","-",IFERROR(MEDIAN(IF(Données_nettoyées!$O$1:$O$1000=$B105,IF(INDIRECT($A$1&amp;G$1)&gt;0,IF(COUNTIFS(Données_nettoyées!$O$1:$O$1000,$B105,INDIRECT($A$1&amp;G$1),"&gt;0")&gt;2,INDIRECT($A$1&amp;G$1))))),"MC"))</f>
        <v>2125</v>
      </c>
      <c r="H105" s="8" t="str" cm="1">
        <f t="array" aca="1" ref="H105" ca="1">IF($D105="NON","-",IFERROR(MEDIAN(IF(Données_nettoyées!$O$1:$O$1000=$B105,IF(INDIRECT($A$1&amp;H$1)&gt;0,IF(COUNTIFS(Données_nettoyées!$O$1:$O$1000,$B105,INDIRECT($A$1&amp;H$1),"&gt;0")&gt;2,INDIRECT($A$1&amp;H$1))))),"MC"))</f>
        <v>MC</v>
      </c>
      <c r="I105" s="8" t="str" cm="1">
        <f t="array" aca="1" ref="I105" ca="1">IF($D105="NON","-",IFERROR(MEDIAN(IF(Données_nettoyées!$O$1:$O$1000=$B105,IF(INDIRECT($A$1&amp;I$1)&gt;0,IF(COUNTIFS(Données_nettoyées!$O$1:$O$1000,$B105,INDIRECT($A$1&amp;I$1),"&gt;0")&gt;2,INDIRECT($A$1&amp;I$1))))),"MC"))</f>
        <v>MC</v>
      </c>
      <c r="J105" s="8" t="str" cm="1">
        <f t="array" aca="1" ref="J105" ca="1">IF($D105="NON","-",IFERROR(MEDIAN(IF(Données_nettoyées!$O$1:$O$1000=$B105,IF(INDIRECT($A$1&amp;J$1)&gt;0,IF(COUNTIFS(Données_nettoyées!$O$1:$O$1000,$B105,INDIRECT($A$1&amp;J$1),"&gt;0")&gt;2,INDIRECT($A$1&amp;J$1))))),"MC"))</f>
        <v>MC</v>
      </c>
      <c r="K105" s="8" t="str" cm="1">
        <f t="array" aca="1" ref="K105" ca="1">IF($D105="NON","-",IFERROR(MEDIAN(IF(Données_nettoyées!$O$1:$O$1000=$B105,IF(INDIRECT($A$1&amp;K$1)&gt;0,IF(COUNTIFS(Données_nettoyées!$O$1:$O$1000,$B105,INDIRECT($A$1&amp;K$1),"&gt;0")&gt;2,INDIRECT($A$1&amp;K$1))))),"MC"))</f>
        <v>MC</v>
      </c>
      <c r="L105" s="8" t="str" cm="1">
        <f t="array" aca="1" ref="L105" ca="1">IF($D105="NON","-",IFERROR(MEDIAN(IF(Données_nettoyées!$O$1:$O$1000=$B105,IF(INDIRECT($A$1&amp;L$1)&gt;0,IF(COUNTIFS(Données_nettoyées!$O$1:$O$1000,$B105,INDIRECT($A$1&amp;L$1),"&gt;0")&gt;2,INDIRECT($A$1&amp;L$1))))),"MC"))</f>
        <v>MC</v>
      </c>
      <c r="M105" s="8" t="str" cm="1">
        <f t="array" aca="1" ref="M105" ca="1">IF($D105="NON","-",IFERROR(MEDIAN(IF(Données_nettoyées!$O$1:$O$1000=$B105,IF(INDIRECT($A$1&amp;M$1)&gt;0,IF(COUNTIFS(Données_nettoyées!$O$1:$O$1000,$B105,INDIRECT($A$1&amp;M$1),"&gt;0")&gt;2,INDIRECT($A$1&amp;M$1))))),"MC"))</f>
        <v>MC</v>
      </c>
      <c r="N105" s="8" cm="1">
        <f t="array" aca="1" ref="N105" ca="1">IF($D105="NON","-",IFERROR(MEDIAN(IF(Données_nettoyées!$O$1:$O$1000=$B105,IF(INDIRECT($A$1&amp;N$1)&gt;0,IF(COUNTIFS(Données_nettoyées!$O$1:$O$1000,$B105,INDIRECT($A$1&amp;N$1),"&gt;0")&gt;2,INDIRECT($A$1&amp;N$1))))),"MC"))</f>
        <v>8250</v>
      </c>
      <c r="O105" s="8" t="str" cm="1">
        <f t="array" aca="1" ref="O105" ca="1">IF($D105="NON","-",IFERROR(MEDIAN(IF(Données_nettoyées!$O$1:$O$1000=$B105,IF(INDIRECT($A$1&amp;O$1)&gt;0,IF(COUNTIFS(Données_nettoyées!$O$1:$O$1000,$B105,INDIRECT($A$1&amp;O$1),"&gt;0")&gt;2,INDIRECT($A$1&amp;O$1))))),"MC"))</f>
        <v>MC</v>
      </c>
      <c r="P105" s="8" t="str" cm="1">
        <f t="array" aca="1" ref="P105" ca="1">IF($D105="NON","-",IFERROR(MEDIAN(IF(Données_nettoyées!$O$1:$O$1000=$B105,IF(INDIRECT($A$1&amp;P$1)&gt;0,IF(COUNTIFS(Données_nettoyées!$O$1:$O$1000,$B105,INDIRECT($A$1&amp;P$1),"&gt;0")&gt;2,INDIRECT($A$1&amp;P$1))))),"MC"))</f>
        <v>MC</v>
      </c>
      <c r="Q105" s="8" t="str" cm="1">
        <f t="array" aca="1" ref="Q105" ca="1">IF($D105="NON","-",IFERROR(MEDIAN(IF(Données_nettoyées!$O$1:$O$1000=$B105,IF(INDIRECT($A$1&amp;Q$1)&gt;0,IF(COUNTIFS(Données_nettoyées!$O$1:$O$1000,$B105,INDIRECT($A$1&amp;Q$1),"&gt;0")&gt;2,INDIRECT($A$1&amp;Q$1))))),"MC"))</f>
        <v>MC</v>
      </c>
      <c r="R105" s="8" t="str" cm="1">
        <f t="array" aca="1" ref="R105" ca="1">IF($D105="NON","-",IFERROR(MEDIAN(IF(Données_nettoyées!$O$1:$O$1000=$B105,IF(INDIRECT($A$1&amp;R$1)&gt;0,IF(COUNTIFS(Données_nettoyées!$O$1:$O$1000,$B105,INDIRECT($A$1&amp;R$1),"&gt;0")&gt;2,INDIRECT($A$1&amp;R$1))))),"MC"))</f>
        <v>MC</v>
      </c>
      <c r="S105" s="8" t="str" cm="1">
        <f t="array" aca="1" ref="S105" ca="1">IF($D105="NON","-",IFERROR(MEDIAN(IF(Données_nettoyées!$O$1:$O$1000=$B105,IF(INDIRECT($A$1&amp;S$1)&gt;0,IF(COUNTIFS(Données_nettoyées!$O$1:$O$1000,$B105,INDIRECT($A$1&amp;S$1),"&gt;0")&gt;2,INDIRECT($A$1&amp;S$1))))),"MC"))</f>
        <v>MC</v>
      </c>
      <c r="T105" s="8" t="str" cm="1">
        <f t="array" aca="1" ref="T105" ca="1">IF($D105="NON","-",IFERROR(MEDIAN(IF(Données_nettoyées!$O$1:$O$1000=$B105,IF(INDIRECT($A$1&amp;T$1)&gt;0,IF(COUNTIFS(Données_nettoyées!$O$1:$O$1000,$B105,INDIRECT($A$1&amp;T$1),"&gt;0")&gt;2,INDIRECT($A$1&amp;T$1))))),"MC"))</f>
        <v>MC</v>
      </c>
      <c r="U105" s="8" t="str" cm="1">
        <f t="array" aca="1" ref="U105" ca="1">IF($D105="NON","-",IFERROR(MEDIAN(IF(Données_nettoyées!$O$1:$O$1000=$B105,IF(INDIRECT($A$1&amp;U$1)&gt;0,IF(COUNTIFS(Données_nettoyées!$O$1:$O$1000,$B105,INDIRECT($A$1&amp;U$1),"&gt;0")&gt;2,INDIRECT($A$1&amp;U$1))))),"MC"))</f>
        <v>MC</v>
      </c>
      <c r="V105" s="8" t="str" cm="1">
        <f t="array" aca="1" ref="V105" ca="1">IF($D105="NON","-",IFERROR(MEDIAN(IF(Données_nettoyées!$O$1:$O$1000=$B105,IF(INDIRECT($A$1&amp;V$1)&gt;0,IF(COUNTIFS(Données_nettoyées!$O$1:$O$1000,$B105,INDIRECT($A$1&amp;V$1),"&gt;0")&gt;2,INDIRECT($A$1&amp;V$1))))),"MC"))</f>
        <v>MC</v>
      </c>
      <c r="W105" s="8" t="str" cm="1">
        <f t="array" aca="1" ref="W105" ca="1">IF($D105="NON","-",IFERROR(MEDIAN(IF(Données_nettoyées!$O$1:$O$1000=$B105,IF(INDIRECT($A$1&amp;W$1)&gt;0,IF(COUNTIFS(Données_nettoyées!$O$1:$O$1000,$B105,INDIRECT($A$1&amp;W$1),"&gt;0")&gt;2,INDIRECT($A$1&amp;W$1))))),"MC"))</f>
        <v>MC</v>
      </c>
      <c r="X105" s="8" t="str" cm="1">
        <f t="array" aca="1" ref="X105" ca="1">IF($D105="NON","-",IFERROR(MEDIAN(IF(Données_nettoyées!$O$1:$O$1000=$B105,IF(INDIRECT($A$1&amp;X$1)&gt;0,IF(COUNTIFS(Données_nettoyées!$O$1:$O$1000,$B105,INDIRECT($A$1&amp;X$1),"&gt;0")&gt;2,INDIRECT($A$1&amp;X$1))))),"MC"))</f>
        <v>MC</v>
      </c>
      <c r="Y105" s="8" t="str" cm="1">
        <f t="array" aca="1" ref="Y105" ca="1">IF($D105="NON","-",IFERROR(MEDIAN(IF(Données_nettoyées!$O$1:$O$1000=$B105,IF(INDIRECT($A$1&amp;Y$1)&gt;0,IF(COUNTIFS(Données_nettoyées!$O$1:$O$1000,$B105,INDIRECT($A$1&amp;Y$1),"&gt;0")&gt;2,INDIRECT($A$1&amp;Y$1))))),"MC"))</f>
        <v>MC</v>
      </c>
      <c r="Z105" s="8" t="str" cm="1">
        <f t="array" aca="1" ref="Z105" ca="1">IF($D105="NON","-",IFERROR(MEDIAN(IF(Données_nettoyées!$O$1:$O$1000=$B105,IF(INDIRECT($A$1&amp;Z$1)&gt;0,IF(COUNTIFS(Données_nettoyées!$O$1:$O$1000,$B105,INDIRECT($A$1&amp;Z$1),"&gt;0")&gt;2,INDIRECT($A$1&amp;Z$1))))),"MC"))</f>
        <v>MC</v>
      </c>
      <c r="AA105" s="8" t="str" cm="1">
        <f t="array" aca="1" ref="AA105" ca="1">IF($D105="NON","-",IFERROR(MEDIAN(IF(Données_nettoyées!$O$1:$O$1000=$B105,IF(INDIRECT($A$1&amp;AA$1)&gt;0,IF(COUNTIFS(Données_nettoyées!$O$1:$O$1000,$B105,INDIRECT($A$1&amp;AA$1),"&gt;0")&gt;2,INDIRECT($A$1&amp;AA$1))))),"MC"))</f>
        <v>MC</v>
      </c>
      <c r="AB105" s="8" t="str" cm="1">
        <f t="array" aca="1" ref="AB105" ca="1">IF($D105="NON","-",IFERROR(MEDIAN(IF(Données_nettoyées!$O$1:$O$1000=$B105,IF(INDIRECT($A$1&amp;AB$1)&gt;0,IF(COUNTIFS(Données_nettoyées!$O$1:$O$1000,$B105,INDIRECT($A$1&amp;AB$1),"&gt;0")&gt;2,INDIRECT($A$1&amp;AB$1))))),"MC"))</f>
        <v>MC</v>
      </c>
      <c r="AC105" s="8" t="str" cm="1">
        <f t="array" aca="1" ref="AC105" ca="1">IF($D105="NON","-",IFERROR(MEDIAN(IF(Données_nettoyées!$O$1:$O$1000=$B105,IF(INDIRECT($A$1&amp;AC$1)&gt;0,IF(COUNTIFS(Données_nettoyées!$O$1:$O$1000,$B105,INDIRECT($A$1&amp;AC$1),"&gt;0")&gt;2,INDIRECT($A$1&amp;AC$1))))),"MC"))</f>
        <v>MC</v>
      </c>
      <c r="AD105" s="8" cm="1">
        <f t="array" aca="1" ref="AD105" ca="1">IF($D105="NON","-",IFERROR(MEDIAN(IF(Données_nettoyées!$O$1:$O$1000=$B105,IF(INDIRECT($A$1&amp;AD$1)&gt;0,IF(COUNTIFS(Données_nettoyées!$O$1:$O$1000,$B105,INDIRECT($A$1&amp;AD$1),"&gt;0")&gt;2,INDIRECT($A$1&amp;AD$1))))),"MC"))</f>
        <v>1250</v>
      </c>
      <c r="AE105" s="8" t="str" cm="1">
        <f t="array" aca="1" ref="AE105" ca="1">IF($D105="NON","-",IFERROR(MEDIAN(IF(Données_nettoyées!$O$1:$O$1000=$B105,IF(INDIRECT($A$1&amp;AE$1)&gt;0,IF(COUNTIFS(Données_nettoyées!$O$1:$O$1000,$B105,INDIRECT($A$1&amp;AE$1),"&gt;0")&gt;2,INDIRECT($A$1&amp;AE$1))))),"MC"))</f>
        <v>MC</v>
      </c>
      <c r="AF105" s="8" t="str" cm="1">
        <f t="array" aca="1" ref="AF105" ca="1">IF($D105="NON","-",IFERROR(MEDIAN(IF(Données_nettoyées!$O$1:$O$1000=$B105,IF(INDIRECT($A$1&amp;AF$1)&gt;0,IF(COUNTIFS(Données_nettoyées!$O$1:$O$1000,$B105,INDIRECT($A$1&amp;AF$1),"&gt;0")&gt;2,INDIRECT($A$1&amp;AF$1))))),"MC"))</f>
        <v>MC</v>
      </c>
      <c r="AG105" s="8" t="str" cm="1">
        <f t="array" aca="1" ref="AG105" ca="1">IF($D105="NON","-",IFERROR(MEDIAN(IF(Données_nettoyées!$O$1:$O$1000=$B105,IF(INDIRECT($A$1&amp;AG$1)&gt;0,IF(COUNTIFS(Données_nettoyées!$O$1:$O$1000,$B105,INDIRECT($A$1&amp;AG$1),"&gt;0")&gt;2,INDIRECT($A$1&amp;AG$1))))),"MC"))</f>
        <v>MC</v>
      </c>
      <c r="AI105" s="6">
        <f ca="1">COUNTIF(E105:AG105,"MC")+COUNTIF(E105:AG105,"-")</f>
        <v>24</v>
      </c>
    </row>
    <row r="106" spans="1:35" x14ac:dyDescent="0.35">
      <c r="A106" s="5" t="s">
        <v>99</v>
      </c>
      <c r="B106" s="5" t="s">
        <v>106</v>
      </c>
      <c r="C106" s="5" t="s">
        <v>66</v>
      </c>
      <c r="E106" s="8" cm="1">
        <f t="array" aca="1" ref="E106" ca="1">IF(ISERROR(ABS(E105)),"",IFERROR(MIN(IF(Données_nettoyées!$O$1:$O$1000=$B106,IF(INDIRECT($A$1&amp;E$1)&gt;0,IF(COUNTIFS(Données_nettoyées!$O$1:$O$1000,$B106,INDIRECT($A$1&amp;E$1),"&gt;0")&gt;2,INDIRECT($A$1&amp;E$1))))),"MC"))</f>
        <v>2500</v>
      </c>
      <c r="F106" s="8" cm="1">
        <f t="array" aca="1" ref="F106" ca="1">IF(ISERROR(ABS(F105)),"",IFERROR(MIN(IF(Données_nettoyées!$O$1:$O$1000=$B106,IF(INDIRECT($A$1&amp;F$1)&gt;0,IF(COUNTIFS(Données_nettoyées!$O$1:$O$1000,$B106,INDIRECT($A$1&amp;F$1),"&gt;0")&gt;2,INDIRECT($A$1&amp;F$1))))),"MC"))</f>
        <v>1500</v>
      </c>
      <c r="G106" s="8" cm="1">
        <f t="array" aca="1" ref="G106" ca="1">IF(ISERROR(ABS(G105)),"",IFERROR(MIN(IF(Données_nettoyées!$O$1:$O$1000=$B106,IF(INDIRECT($A$1&amp;G$1)&gt;0,IF(COUNTIFS(Données_nettoyées!$O$1:$O$1000,$B106,INDIRECT($A$1&amp;G$1),"&gt;0")&gt;2,INDIRECT($A$1&amp;G$1))))),"MC"))</f>
        <v>1750</v>
      </c>
      <c r="H106" s="8" t="str" cm="1">
        <f t="array" aca="1" ref="H106" ca="1">IF(ISERROR(ABS(H105)),"",IFERROR(MIN(IF(Données_nettoyées!$O$1:$O$1000=$B106,IF(INDIRECT($A$1&amp;H$1)&gt;0,IF(COUNTIFS(Données_nettoyées!$O$1:$O$1000,$B106,INDIRECT($A$1&amp;H$1),"&gt;0")&gt;2,INDIRECT($A$1&amp;H$1))))),"MC"))</f>
        <v/>
      </c>
      <c r="I106" s="8" t="str" cm="1">
        <f t="array" aca="1" ref="I106" ca="1">IF(ISERROR(ABS(I105)),"",IFERROR(MIN(IF(Données_nettoyées!$O$1:$O$1000=$B106,IF(INDIRECT($A$1&amp;I$1)&gt;0,IF(COUNTIFS(Données_nettoyées!$O$1:$O$1000,$B106,INDIRECT($A$1&amp;I$1),"&gt;0")&gt;2,INDIRECT($A$1&amp;I$1))))),"MC"))</f>
        <v/>
      </c>
      <c r="J106" s="8" t="str" cm="1">
        <f t="array" aca="1" ref="J106" ca="1">IF(ISERROR(ABS(J105)),"",IFERROR(MIN(IF(Données_nettoyées!$O$1:$O$1000=$B106,IF(INDIRECT($A$1&amp;J$1)&gt;0,IF(COUNTIFS(Données_nettoyées!$O$1:$O$1000,$B106,INDIRECT($A$1&amp;J$1),"&gt;0")&gt;2,INDIRECT($A$1&amp;J$1))))),"MC"))</f>
        <v/>
      </c>
      <c r="K106" s="8" t="str" cm="1">
        <f t="array" aca="1" ref="K106" ca="1">IF(ISERROR(ABS(K105)),"",IFERROR(MIN(IF(Données_nettoyées!$O$1:$O$1000=$B106,IF(INDIRECT($A$1&amp;K$1)&gt;0,IF(COUNTIFS(Données_nettoyées!$O$1:$O$1000,$B106,INDIRECT($A$1&amp;K$1),"&gt;0")&gt;2,INDIRECT($A$1&amp;K$1))))),"MC"))</f>
        <v/>
      </c>
      <c r="L106" s="8" t="str" cm="1">
        <f t="array" aca="1" ref="L106" ca="1">IF(ISERROR(ABS(L105)),"",IFERROR(MIN(IF(Données_nettoyées!$O$1:$O$1000=$B106,IF(INDIRECT($A$1&amp;L$1)&gt;0,IF(COUNTIFS(Données_nettoyées!$O$1:$O$1000,$B106,INDIRECT($A$1&amp;L$1),"&gt;0")&gt;2,INDIRECT($A$1&amp;L$1))))),"MC"))</f>
        <v/>
      </c>
      <c r="M106" s="8" t="str" cm="1">
        <f t="array" aca="1" ref="M106" ca="1">IF(ISERROR(ABS(M105)),"",IFERROR(MIN(IF(Données_nettoyées!$O$1:$O$1000=$B106,IF(INDIRECT($A$1&amp;M$1)&gt;0,IF(COUNTIFS(Données_nettoyées!$O$1:$O$1000,$B106,INDIRECT($A$1&amp;M$1),"&gt;0")&gt;2,INDIRECT($A$1&amp;M$1))))),"MC"))</f>
        <v/>
      </c>
      <c r="N106" s="8" cm="1">
        <f t="array" aca="1" ref="N106" ca="1">IF(ISERROR(ABS(N105)),"",IFERROR(MIN(IF(Données_nettoyées!$O$1:$O$1000=$B106,IF(INDIRECT($A$1&amp;N$1)&gt;0,IF(COUNTIFS(Données_nettoyées!$O$1:$O$1000,$B106,INDIRECT($A$1&amp;N$1),"&gt;0")&gt;2,INDIRECT($A$1&amp;N$1))))),"MC"))</f>
        <v>7500</v>
      </c>
      <c r="O106" s="8" t="str" cm="1">
        <f t="array" aca="1" ref="O106" ca="1">IF(ISERROR(ABS(O105)),"",IFERROR(MIN(IF(Données_nettoyées!$O$1:$O$1000=$B106,IF(INDIRECT($A$1&amp;O$1)&gt;0,IF(COUNTIFS(Données_nettoyées!$O$1:$O$1000,$B106,INDIRECT($A$1&amp;O$1),"&gt;0")&gt;2,INDIRECT($A$1&amp;O$1))))),"MC"))</f>
        <v/>
      </c>
      <c r="P106" s="8" t="str" cm="1">
        <f t="array" aca="1" ref="P106" ca="1">IF(ISERROR(ABS(P105)),"",IFERROR(MIN(IF(Données_nettoyées!$O$1:$O$1000=$B106,IF(INDIRECT($A$1&amp;P$1)&gt;0,IF(COUNTIFS(Données_nettoyées!$O$1:$O$1000,$B106,INDIRECT($A$1&amp;P$1),"&gt;0")&gt;2,INDIRECT($A$1&amp;P$1))))),"MC"))</f>
        <v/>
      </c>
      <c r="Q106" s="8" t="str" cm="1">
        <f t="array" aca="1" ref="Q106" ca="1">IF(ISERROR(ABS(Q105)),"",IFERROR(MIN(IF(Données_nettoyées!$O$1:$O$1000=$B106,IF(INDIRECT($A$1&amp;Q$1)&gt;0,IF(COUNTIFS(Données_nettoyées!$O$1:$O$1000,$B106,INDIRECT($A$1&amp;Q$1),"&gt;0")&gt;2,INDIRECT($A$1&amp;Q$1))))),"MC"))</f>
        <v/>
      </c>
      <c r="R106" s="8" t="str" cm="1">
        <f t="array" aca="1" ref="R106" ca="1">IF(ISERROR(ABS(R105)),"",IFERROR(MIN(IF(Données_nettoyées!$O$1:$O$1000=$B106,IF(INDIRECT($A$1&amp;R$1)&gt;0,IF(COUNTIFS(Données_nettoyées!$O$1:$O$1000,$B106,INDIRECT($A$1&amp;R$1),"&gt;0")&gt;2,INDIRECT($A$1&amp;R$1))))),"MC"))</f>
        <v/>
      </c>
      <c r="S106" s="8" t="str" cm="1">
        <f t="array" aca="1" ref="S106" ca="1">IF(ISERROR(ABS(S105)),"",IFERROR(MIN(IF(Données_nettoyées!$O$1:$O$1000=$B106,IF(INDIRECT($A$1&amp;S$1)&gt;0,IF(COUNTIFS(Données_nettoyées!$O$1:$O$1000,$B106,INDIRECT($A$1&amp;S$1),"&gt;0")&gt;2,INDIRECT($A$1&amp;S$1))))),"MC"))</f>
        <v/>
      </c>
      <c r="T106" s="8" t="str" cm="1">
        <f t="array" aca="1" ref="T106" ca="1">IF(ISERROR(ABS(T105)),"",IFERROR(MIN(IF(Données_nettoyées!$O$1:$O$1000=$B106,IF(INDIRECT($A$1&amp;T$1)&gt;0,IF(COUNTIFS(Données_nettoyées!$O$1:$O$1000,$B106,INDIRECT($A$1&amp;T$1),"&gt;0")&gt;2,INDIRECT($A$1&amp;T$1))))),"MC"))</f>
        <v/>
      </c>
      <c r="U106" s="8" t="str" cm="1">
        <f t="array" aca="1" ref="U106" ca="1">IF(ISERROR(ABS(U105)),"",IFERROR(MIN(IF(Données_nettoyées!$O$1:$O$1000=$B106,IF(INDIRECT($A$1&amp;U$1)&gt;0,IF(COUNTIFS(Données_nettoyées!$O$1:$O$1000,$B106,INDIRECT($A$1&amp;U$1),"&gt;0")&gt;2,INDIRECT($A$1&amp;U$1))))),"MC"))</f>
        <v/>
      </c>
      <c r="V106" s="8" t="str" cm="1">
        <f t="array" aca="1" ref="V106" ca="1">IF(ISERROR(ABS(V105)),"",IFERROR(MIN(IF(Données_nettoyées!$O$1:$O$1000=$B106,IF(INDIRECT($A$1&amp;V$1)&gt;0,IF(COUNTIFS(Données_nettoyées!$O$1:$O$1000,$B106,INDIRECT($A$1&amp;V$1),"&gt;0")&gt;2,INDIRECT($A$1&amp;V$1))))),"MC"))</f>
        <v/>
      </c>
      <c r="W106" s="8" t="str" cm="1">
        <f t="array" aca="1" ref="W106" ca="1">IF(ISERROR(ABS(W105)),"",IFERROR(MIN(IF(Données_nettoyées!$O$1:$O$1000=$B106,IF(INDIRECT($A$1&amp;W$1)&gt;0,IF(COUNTIFS(Données_nettoyées!$O$1:$O$1000,$B106,INDIRECT($A$1&amp;W$1),"&gt;0")&gt;2,INDIRECT($A$1&amp;W$1))))),"MC"))</f>
        <v/>
      </c>
      <c r="X106" s="8" t="str" cm="1">
        <f t="array" aca="1" ref="X106" ca="1">IF(ISERROR(ABS(X105)),"",IFERROR(MIN(IF(Données_nettoyées!$O$1:$O$1000=$B106,IF(INDIRECT($A$1&amp;X$1)&gt;0,IF(COUNTIFS(Données_nettoyées!$O$1:$O$1000,$B106,INDIRECT($A$1&amp;X$1),"&gt;0")&gt;2,INDIRECT($A$1&amp;X$1))))),"MC"))</f>
        <v/>
      </c>
      <c r="Y106" s="8" t="str" cm="1">
        <f t="array" aca="1" ref="Y106" ca="1">IF(ISERROR(ABS(Y105)),"",IFERROR(MIN(IF(Données_nettoyées!$O$1:$O$1000=$B106,IF(INDIRECT($A$1&amp;Y$1)&gt;0,IF(COUNTIFS(Données_nettoyées!$O$1:$O$1000,$B106,INDIRECT($A$1&amp;Y$1),"&gt;0")&gt;2,INDIRECT($A$1&amp;Y$1))))),"MC"))</f>
        <v/>
      </c>
      <c r="Z106" s="8" t="str" cm="1">
        <f t="array" aca="1" ref="Z106" ca="1">IF(ISERROR(ABS(Z105)),"",IFERROR(MIN(IF(Données_nettoyées!$O$1:$O$1000=$B106,IF(INDIRECT($A$1&amp;Z$1)&gt;0,IF(COUNTIFS(Données_nettoyées!$O$1:$O$1000,$B106,INDIRECT($A$1&amp;Z$1),"&gt;0")&gt;2,INDIRECT($A$1&amp;Z$1))))),"MC"))</f>
        <v/>
      </c>
      <c r="AA106" s="8" t="str" cm="1">
        <f t="array" aca="1" ref="AA106" ca="1">IF(ISERROR(ABS(AA105)),"",IFERROR(MIN(IF(Données_nettoyées!$O$1:$O$1000=$B106,IF(INDIRECT($A$1&amp;AA$1)&gt;0,IF(COUNTIFS(Données_nettoyées!$O$1:$O$1000,$B106,INDIRECT($A$1&amp;AA$1),"&gt;0")&gt;2,INDIRECT($A$1&amp;AA$1))))),"MC"))</f>
        <v/>
      </c>
      <c r="AB106" s="8" t="str" cm="1">
        <f t="array" aca="1" ref="AB106" ca="1">IF(ISERROR(ABS(AB105)),"",IFERROR(MIN(IF(Données_nettoyées!$O$1:$O$1000=$B106,IF(INDIRECT($A$1&amp;AB$1)&gt;0,IF(COUNTIFS(Données_nettoyées!$O$1:$O$1000,$B106,INDIRECT($A$1&amp;AB$1),"&gt;0")&gt;2,INDIRECT($A$1&amp;AB$1))))),"MC"))</f>
        <v/>
      </c>
      <c r="AC106" s="8" t="str" cm="1">
        <f t="array" aca="1" ref="AC106" ca="1">IF(ISERROR(ABS(AC105)),"",IFERROR(MIN(IF(Données_nettoyées!$O$1:$O$1000=$B106,IF(INDIRECT($A$1&amp;AC$1)&gt;0,IF(COUNTIFS(Données_nettoyées!$O$1:$O$1000,$B106,INDIRECT($A$1&amp;AC$1),"&gt;0")&gt;2,INDIRECT($A$1&amp;AC$1))))),"MC"))</f>
        <v/>
      </c>
      <c r="AD106" s="8" cm="1">
        <f t="array" aca="1" ref="AD106" ca="1">IF(ISERROR(ABS(AD105)),"",IFERROR(MIN(IF(Données_nettoyées!$O$1:$O$1000=$B106,IF(INDIRECT($A$1&amp;AD$1)&gt;0,IF(COUNTIFS(Données_nettoyées!$O$1:$O$1000,$B106,INDIRECT($A$1&amp;AD$1),"&gt;0")&gt;2,INDIRECT($A$1&amp;AD$1))))),"MC"))</f>
        <v>750</v>
      </c>
      <c r="AE106" s="8" t="str" cm="1">
        <f t="array" aca="1" ref="AE106" ca="1">IF(ISERROR(ABS(AE105)),"",IFERROR(MIN(IF(Données_nettoyées!$O$1:$O$1000=$B106,IF(INDIRECT($A$1&amp;AE$1)&gt;0,IF(COUNTIFS(Données_nettoyées!$O$1:$O$1000,$B106,INDIRECT($A$1&amp;AE$1),"&gt;0")&gt;2,INDIRECT($A$1&amp;AE$1))))),"MC"))</f>
        <v/>
      </c>
      <c r="AF106" s="8" t="str" cm="1">
        <f t="array" aca="1" ref="AF106" ca="1">IF(ISERROR(ABS(AF105)),"",IFERROR(MIN(IF(Données_nettoyées!$O$1:$O$1000=$B106,IF(INDIRECT($A$1&amp;AF$1)&gt;0,IF(COUNTIFS(Données_nettoyées!$O$1:$O$1000,$B106,INDIRECT($A$1&amp;AF$1),"&gt;0")&gt;2,INDIRECT($A$1&amp;AF$1))))),"MC"))</f>
        <v/>
      </c>
      <c r="AG106" s="8" t="str" cm="1">
        <f t="array" aca="1" ref="AG106" ca="1">IF(ISERROR(ABS(AG105)),"",IFERROR(MIN(IF(Données_nettoyées!$O$1:$O$1000=$B106,IF(INDIRECT($A$1&amp;AG$1)&gt;0,IF(COUNTIFS(Données_nettoyées!$O$1:$O$1000,$B106,INDIRECT($A$1&amp;AG$1),"&gt;0")&gt;2,INDIRECT($A$1&amp;AG$1))))),"MC"))</f>
        <v/>
      </c>
    </row>
    <row r="107" spans="1:35" x14ac:dyDescent="0.35">
      <c r="A107" s="5" t="s">
        <v>99</v>
      </c>
      <c r="B107" s="5" t="s">
        <v>106</v>
      </c>
      <c r="C107" s="5" t="s">
        <v>68</v>
      </c>
      <c r="E107" s="8" cm="1">
        <f t="array" aca="1" ref="E107" ca="1">IF(ISERROR(ABS(E105)),"",IFERROR(MAX(IF(Données_nettoyées!$O$1:$O$1000=$B107,IF(INDIRECT($A$1&amp;E$1)&gt;0,IF(COUNTIFS(Données_nettoyées!$O$1:$O$1000,$B107,INDIRECT($A$1&amp;E$1),"&gt;0")&gt;2,INDIRECT($A$1&amp;E$1))))),"MC"))</f>
        <v>3750</v>
      </c>
      <c r="F107" s="8" cm="1">
        <f t="array" aca="1" ref="F107" ca="1">IF(ISERROR(ABS(F105)),"",IFERROR(MAX(IF(Données_nettoyées!$O$1:$O$1000=$B107,IF(INDIRECT($A$1&amp;F$1)&gt;0,IF(COUNTIFS(Données_nettoyées!$O$1:$O$1000,$B107,INDIRECT($A$1&amp;F$1),"&gt;0")&gt;2,INDIRECT($A$1&amp;F$1))))),"MC"))</f>
        <v>2000</v>
      </c>
      <c r="G107" s="8" cm="1">
        <f t="array" aca="1" ref="G107" ca="1">IF(ISERROR(ABS(G105)),"",IFERROR(MAX(IF(Données_nettoyées!$O$1:$O$1000=$B107,IF(INDIRECT($A$1&amp;G$1)&gt;0,IF(COUNTIFS(Données_nettoyées!$O$1:$O$1000,$B107,INDIRECT($A$1&amp;G$1),"&gt;0")&gt;2,INDIRECT($A$1&amp;G$1))))),"MC"))</f>
        <v>2500</v>
      </c>
      <c r="H107" s="8" t="str" cm="1">
        <f t="array" aca="1" ref="H107" ca="1">IF(ISERROR(ABS(H105)),"",IFERROR(MAX(IF(Données_nettoyées!$O$1:$O$1000=$B107,IF(INDIRECT($A$1&amp;H$1)&gt;0,IF(COUNTIFS(Données_nettoyées!$O$1:$O$1000,$B107,INDIRECT($A$1&amp;H$1),"&gt;0")&gt;2,INDIRECT($A$1&amp;H$1))))),"MC"))</f>
        <v/>
      </c>
      <c r="I107" s="8" t="str" cm="1">
        <f t="array" aca="1" ref="I107" ca="1">IF(ISERROR(ABS(I105)),"",IFERROR(MAX(IF(Données_nettoyées!$O$1:$O$1000=$B107,IF(INDIRECT($A$1&amp;I$1)&gt;0,IF(COUNTIFS(Données_nettoyées!$O$1:$O$1000,$B107,INDIRECT($A$1&amp;I$1),"&gt;0")&gt;2,INDIRECT($A$1&amp;I$1))))),"MC"))</f>
        <v/>
      </c>
      <c r="J107" s="8" t="str" cm="1">
        <f t="array" aca="1" ref="J107" ca="1">IF(ISERROR(ABS(J105)),"",IFERROR(MAX(IF(Données_nettoyées!$O$1:$O$1000=$B107,IF(INDIRECT($A$1&amp;J$1)&gt;0,IF(COUNTIFS(Données_nettoyées!$O$1:$O$1000,$B107,INDIRECT($A$1&amp;J$1),"&gt;0")&gt;2,INDIRECT($A$1&amp;J$1))))),"MC"))</f>
        <v/>
      </c>
      <c r="K107" s="8" t="str" cm="1">
        <f t="array" aca="1" ref="K107" ca="1">IF(ISERROR(ABS(K105)),"",IFERROR(MAX(IF(Données_nettoyées!$O$1:$O$1000=$B107,IF(INDIRECT($A$1&amp;K$1)&gt;0,IF(COUNTIFS(Données_nettoyées!$O$1:$O$1000,$B107,INDIRECT($A$1&amp;K$1),"&gt;0")&gt;2,INDIRECT($A$1&amp;K$1))))),"MC"))</f>
        <v/>
      </c>
      <c r="L107" s="8" t="str" cm="1">
        <f t="array" aca="1" ref="L107" ca="1">IF(ISERROR(ABS(L105)),"",IFERROR(MAX(IF(Données_nettoyées!$O$1:$O$1000=$B107,IF(INDIRECT($A$1&amp;L$1)&gt;0,IF(COUNTIFS(Données_nettoyées!$O$1:$O$1000,$B107,INDIRECT($A$1&amp;L$1),"&gt;0")&gt;2,INDIRECT($A$1&amp;L$1))))),"MC"))</f>
        <v/>
      </c>
      <c r="M107" s="8" t="str" cm="1">
        <f t="array" aca="1" ref="M107" ca="1">IF(ISERROR(ABS(M105)),"",IFERROR(MAX(IF(Données_nettoyées!$O$1:$O$1000=$B107,IF(INDIRECT($A$1&amp;M$1)&gt;0,IF(COUNTIFS(Données_nettoyées!$O$1:$O$1000,$B107,INDIRECT($A$1&amp;M$1),"&gt;0")&gt;2,INDIRECT($A$1&amp;M$1))))),"MC"))</f>
        <v/>
      </c>
      <c r="N107" s="8" cm="1">
        <f t="array" aca="1" ref="N107" ca="1">IF(ISERROR(ABS(N105)),"",IFERROR(MAX(IF(Données_nettoyées!$O$1:$O$1000=$B107,IF(INDIRECT($A$1&amp;N$1)&gt;0,IF(COUNTIFS(Données_nettoyées!$O$1:$O$1000,$B107,INDIRECT($A$1&amp;N$1),"&gt;0")&gt;2,INDIRECT($A$1&amp;N$1))))),"MC"))</f>
        <v>8750</v>
      </c>
      <c r="O107" s="8" t="str" cm="1">
        <f t="array" aca="1" ref="O107" ca="1">IF(ISERROR(ABS(O105)),"",IFERROR(MAX(IF(Données_nettoyées!$O$1:$O$1000=$B107,IF(INDIRECT($A$1&amp;O$1)&gt;0,IF(COUNTIFS(Données_nettoyées!$O$1:$O$1000,$B107,INDIRECT($A$1&amp;O$1),"&gt;0")&gt;2,INDIRECT($A$1&amp;O$1))))),"MC"))</f>
        <v/>
      </c>
      <c r="P107" s="8" t="str" cm="1">
        <f t="array" aca="1" ref="P107" ca="1">IF(ISERROR(ABS(P105)),"",IFERROR(MAX(IF(Données_nettoyées!$O$1:$O$1000=$B107,IF(INDIRECT($A$1&amp;P$1)&gt;0,IF(COUNTIFS(Données_nettoyées!$O$1:$O$1000,$B107,INDIRECT($A$1&amp;P$1),"&gt;0")&gt;2,INDIRECT($A$1&amp;P$1))))),"MC"))</f>
        <v/>
      </c>
      <c r="Q107" s="8" t="str" cm="1">
        <f t="array" aca="1" ref="Q107" ca="1">IF(ISERROR(ABS(Q105)),"",IFERROR(MAX(IF(Données_nettoyées!$O$1:$O$1000=$B107,IF(INDIRECT($A$1&amp;Q$1)&gt;0,IF(COUNTIFS(Données_nettoyées!$O$1:$O$1000,$B107,INDIRECT($A$1&amp;Q$1),"&gt;0")&gt;2,INDIRECT($A$1&amp;Q$1))))),"MC"))</f>
        <v/>
      </c>
      <c r="R107" s="8" t="str" cm="1">
        <f t="array" aca="1" ref="R107" ca="1">IF(ISERROR(ABS(R105)),"",IFERROR(MAX(IF(Données_nettoyées!$O$1:$O$1000=$B107,IF(INDIRECT($A$1&amp;R$1)&gt;0,IF(COUNTIFS(Données_nettoyées!$O$1:$O$1000,$B107,INDIRECT($A$1&amp;R$1),"&gt;0")&gt;2,INDIRECT($A$1&amp;R$1))))),"MC"))</f>
        <v/>
      </c>
      <c r="S107" s="8" t="str" cm="1">
        <f t="array" aca="1" ref="S107" ca="1">IF(ISERROR(ABS(S105)),"",IFERROR(MAX(IF(Données_nettoyées!$O$1:$O$1000=$B107,IF(INDIRECT($A$1&amp;S$1)&gt;0,IF(COUNTIFS(Données_nettoyées!$O$1:$O$1000,$B107,INDIRECT($A$1&amp;S$1),"&gt;0")&gt;2,INDIRECT($A$1&amp;S$1))))),"MC"))</f>
        <v/>
      </c>
      <c r="T107" s="8" t="str" cm="1">
        <f t="array" aca="1" ref="T107" ca="1">IF(ISERROR(ABS(T105)),"",IFERROR(MAX(IF(Données_nettoyées!$O$1:$O$1000=$B107,IF(INDIRECT($A$1&amp;T$1)&gt;0,IF(COUNTIFS(Données_nettoyées!$O$1:$O$1000,$B107,INDIRECT($A$1&amp;T$1),"&gt;0")&gt;2,INDIRECT($A$1&amp;T$1))))),"MC"))</f>
        <v/>
      </c>
      <c r="U107" s="8" t="str" cm="1">
        <f t="array" aca="1" ref="U107" ca="1">IF(ISERROR(ABS(U105)),"",IFERROR(MAX(IF(Données_nettoyées!$O$1:$O$1000=$B107,IF(INDIRECT($A$1&amp;U$1)&gt;0,IF(COUNTIFS(Données_nettoyées!$O$1:$O$1000,$B107,INDIRECT($A$1&amp;U$1),"&gt;0")&gt;2,INDIRECT($A$1&amp;U$1))))),"MC"))</f>
        <v/>
      </c>
      <c r="V107" s="8" t="str" cm="1">
        <f t="array" aca="1" ref="V107" ca="1">IF(ISERROR(ABS(V105)),"",IFERROR(MAX(IF(Données_nettoyées!$O$1:$O$1000=$B107,IF(INDIRECT($A$1&amp;V$1)&gt;0,IF(COUNTIFS(Données_nettoyées!$O$1:$O$1000,$B107,INDIRECT($A$1&amp;V$1),"&gt;0")&gt;2,INDIRECT($A$1&amp;V$1))))),"MC"))</f>
        <v/>
      </c>
      <c r="W107" s="8" t="str" cm="1">
        <f t="array" aca="1" ref="W107" ca="1">IF(ISERROR(ABS(W105)),"",IFERROR(MAX(IF(Données_nettoyées!$O$1:$O$1000=$B107,IF(INDIRECT($A$1&amp;W$1)&gt;0,IF(COUNTIFS(Données_nettoyées!$O$1:$O$1000,$B107,INDIRECT($A$1&amp;W$1),"&gt;0")&gt;2,INDIRECT($A$1&amp;W$1))))),"MC"))</f>
        <v/>
      </c>
      <c r="X107" s="8" t="str" cm="1">
        <f t="array" aca="1" ref="X107" ca="1">IF(ISERROR(ABS(X105)),"",IFERROR(MAX(IF(Données_nettoyées!$O$1:$O$1000=$B107,IF(INDIRECT($A$1&amp;X$1)&gt;0,IF(COUNTIFS(Données_nettoyées!$O$1:$O$1000,$B107,INDIRECT($A$1&amp;X$1),"&gt;0")&gt;2,INDIRECT($A$1&amp;X$1))))),"MC"))</f>
        <v/>
      </c>
      <c r="Y107" s="8" t="str" cm="1">
        <f t="array" aca="1" ref="Y107" ca="1">IF(ISERROR(ABS(Y105)),"",IFERROR(MAX(IF(Données_nettoyées!$O$1:$O$1000=$B107,IF(INDIRECT($A$1&amp;Y$1)&gt;0,IF(COUNTIFS(Données_nettoyées!$O$1:$O$1000,$B107,INDIRECT($A$1&amp;Y$1),"&gt;0")&gt;2,INDIRECT($A$1&amp;Y$1))))),"MC"))</f>
        <v/>
      </c>
      <c r="Z107" s="8" t="str" cm="1">
        <f t="array" aca="1" ref="Z107" ca="1">IF(ISERROR(ABS(Z105)),"",IFERROR(MAX(IF(Données_nettoyées!$O$1:$O$1000=$B107,IF(INDIRECT($A$1&amp;Z$1)&gt;0,IF(COUNTIFS(Données_nettoyées!$O$1:$O$1000,$B107,INDIRECT($A$1&amp;Z$1),"&gt;0")&gt;2,INDIRECT($A$1&amp;Z$1))))),"MC"))</f>
        <v/>
      </c>
      <c r="AA107" s="8" t="str" cm="1">
        <f t="array" aca="1" ref="AA107" ca="1">IF(ISERROR(ABS(AA105)),"",IFERROR(MAX(IF(Données_nettoyées!$O$1:$O$1000=$B107,IF(INDIRECT($A$1&amp;AA$1)&gt;0,IF(COUNTIFS(Données_nettoyées!$O$1:$O$1000,$B107,INDIRECT($A$1&amp;AA$1),"&gt;0")&gt;2,INDIRECT($A$1&amp;AA$1))))),"MC"))</f>
        <v/>
      </c>
      <c r="AB107" s="8" t="str" cm="1">
        <f t="array" aca="1" ref="AB107" ca="1">IF(ISERROR(ABS(AB105)),"",IFERROR(MAX(IF(Données_nettoyées!$O$1:$O$1000=$B107,IF(INDIRECT($A$1&amp;AB$1)&gt;0,IF(COUNTIFS(Données_nettoyées!$O$1:$O$1000,$B107,INDIRECT($A$1&amp;AB$1),"&gt;0")&gt;2,INDIRECT($A$1&amp;AB$1))))),"MC"))</f>
        <v/>
      </c>
      <c r="AC107" s="8" t="str" cm="1">
        <f t="array" aca="1" ref="AC107" ca="1">IF(ISERROR(ABS(AC105)),"",IFERROR(MAX(IF(Données_nettoyées!$O$1:$O$1000=$B107,IF(INDIRECT($A$1&amp;AC$1)&gt;0,IF(COUNTIFS(Données_nettoyées!$O$1:$O$1000,$B107,INDIRECT($A$1&amp;AC$1),"&gt;0")&gt;2,INDIRECT($A$1&amp;AC$1))))),"MC"))</f>
        <v/>
      </c>
      <c r="AD107" s="8" cm="1">
        <f t="array" aca="1" ref="AD107" ca="1">IF(ISERROR(ABS(AD105)),"",IFERROR(MAX(IF(Données_nettoyées!$O$1:$O$1000=$B107,IF(INDIRECT($A$1&amp;AD$1)&gt;0,IF(COUNTIFS(Données_nettoyées!$O$1:$O$1000,$B107,INDIRECT($A$1&amp;AD$1),"&gt;0")&gt;2,INDIRECT($A$1&amp;AD$1))))),"MC"))</f>
        <v>2000</v>
      </c>
      <c r="AE107" s="8" t="str" cm="1">
        <f t="array" aca="1" ref="AE107" ca="1">IF(ISERROR(ABS(AE105)),"",IFERROR(MAX(IF(Données_nettoyées!$O$1:$O$1000=$B107,IF(INDIRECT($A$1&amp;AE$1)&gt;0,IF(COUNTIFS(Données_nettoyées!$O$1:$O$1000,$B107,INDIRECT($A$1&amp;AE$1),"&gt;0")&gt;2,INDIRECT($A$1&amp;AE$1))))),"MC"))</f>
        <v/>
      </c>
      <c r="AF107" s="8" t="str" cm="1">
        <f t="array" aca="1" ref="AF107" ca="1">IF(ISERROR(ABS(AF105)),"",IFERROR(MAX(IF(Données_nettoyées!$O$1:$O$1000=$B107,IF(INDIRECT($A$1&amp;AF$1)&gt;0,IF(COUNTIFS(Données_nettoyées!$O$1:$O$1000,$B107,INDIRECT($A$1&amp;AF$1),"&gt;0")&gt;2,INDIRECT($A$1&amp;AF$1))))),"MC"))</f>
        <v/>
      </c>
      <c r="AG107" s="8" t="str" cm="1">
        <f t="array" aca="1" ref="AG107" ca="1">IF(ISERROR(ABS(AG105)),"",IFERROR(MAX(IF(Données_nettoyées!$O$1:$O$1000=$B107,IF(INDIRECT($A$1&amp;AG$1)&gt;0,IF(COUNTIFS(Données_nettoyées!$O$1:$O$1000,$B107,INDIRECT($A$1&amp;AG$1),"&gt;0")&gt;2,INDIRECT($A$1&amp;AG$1))))),"MC"))</f>
        <v/>
      </c>
    </row>
    <row r="108" spans="1:35" x14ac:dyDescent="0.35">
      <c r="C108" s="39" t="s">
        <v>145</v>
      </c>
      <c r="E108" s="8" t="str">
        <f t="shared" ref="E108:AG108" ca="1" si="16">IFERROR(IF((E107-E106)/E106&gt;=40%,"!!",""),"")</f>
        <v>!!</v>
      </c>
      <c r="F108" s="8" t="str">
        <f t="shared" ca="1" si="16"/>
        <v/>
      </c>
      <c r="G108" s="8" t="str">
        <f t="shared" ca="1" si="16"/>
        <v>!!</v>
      </c>
      <c r="H108" s="8" t="str">
        <f t="shared" ca="1" si="16"/>
        <v/>
      </c>
      <c r="I108" s="8" t="str">
        <f t="shared" ca="1" si="16"/>
        <v/>
      </c>
      <c r="J108" s="8" t="str">
        <f t="shared" ca="1" si="16"/>
        <v/>
      </c>
      <c r="K108" s="8" t="str">
        <f t="shared" ca="1" si="16"/>
        <v/>
      </c>
      <c r="L108" s="8" t="str">
        <f t="shared" ca="1" si="16"/>
        <v/>
      </c>
      <c r="M108" s="8" t="str">
        <f t="shared" ca="1" si="16"/>
        <v/>
      </c>
      <c r="N108" s="8" t="str">
        <f t="shared" ca="1" si="16"/>
        <v/>
      </c>
      <c r="O108" s="8" t="str">
        <f t="shared" ca="1" si="16"/>
        <v/>
      </c>
      <c r="P108" s="8" t="str">
        <f t="shared" ca="1" si="16"/>
        <v/>
      </c>
      <c r="Q108" s="8" t="str">
        <f t="shared" ca="1" si="16"/>
        <v/>
      </c>
      <c r="R108" s="8" t="str">
        <f t="shared" ca="1" si="16"/>
        <v/>
      </c>
      <c r="S108" s="8" t="str">
        <f t="shared" ca="1" si="16"/>
        <v/>
      </c>
      <c r="T108" s="8" t="str">
        <f t="shared" ca="1" si="16"/>
        <v/>
      </c>
      <c r="U108" s="8" t="str">
        <f t="shared" ca="1" si="16"/>
        <v/>
      </c>
      <c r="V108" s="8" t="str">
        <f t="shared" ca="1" si="16"/>
        <v/>
      </c>
      <c r="W108" s="8" t="str">
        <f t="shared" ca="1" si="16"/>
        <v/>
      </c>
      <c r="X108" s="8" t="str">
        <f t="shared" ca="1" si="16"/>
        <v/>
      </c>
      <c r="Y108" s="8" t="str">
        <f t="shared" ca="1" si="16"/>
        <v/>
      </c>
      <c r="Z108" s="8" t="str">
        <f t="shared" ca="1" si="16"/>
        <v/>
      </c>
      <c r="AA108" s="8" t="str">
        <f t="shared" ca="1" si="16"/>
        <v/>
      </c>
      <c r="AB108" s="8" t="str">
        <f t="shared" ca="1" si="16"/>
        <v/>
      </c>
      <c r="AC108" s="8" t="str">
        <f t="shared" ca="1" si="16"/>
        <v/>
      </c>
      <c r="AD108" s="8" t="str">
        <f t="shared" ca="1" si="16"/>
        <v>!!</v>
      </c>
      <c r="AE108" s="8" t="str">
        <f t="shared" ca="1" si="16"/>
        <v/>
      </c>
      <c r="AF108" s="8" t="str">
        <f t="shared" ca="1" si="16"/>
        <v/>
      </c>
      <c r="AG108" s="8" t="str">
        <f t="shared" ca="1" si="16"/>
        <v/>
      </c>
    </row>
    <row r="110" spans="1:35"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5" x14ac:dyDescent="0.35">
      <c r="A111" s="5" t="s">
        <v>108</v>
      </c>
      <c r="B111" s="5" t="s">
        <v>109</v>
      </c>
      <c r="C111" s="5" t="s">
        <v>31</v>
      </c>
      <c r="D111" s="7" t="str">
        <f>IF(COUNTIF(Données_nettoyées!$O$1:$O$1000,$B111)&gt;0,"OUI","NON")</f>
        <v>NON</v>
      </c>
      <c r="E111" s="8" t="str" cm="1">
        <f t="array" aca="1" ref="E111" ca="1">IF($D111="NON","-",IFERROR(MEDIAN(IF(Données_nettoyées!$O$1:$O$1000=$B111,IF(INDIRECT($A$1&amp;E$1)&gt;0,IF(COUNTIFS(Données_nettoyées!$O$1:$O$1000,$B111,INDIRECT($A$1&amp;E$1),"&gt;0")&gt;2,INDIRECT($A$1&amp;E$1))))),"MC"))</f>
        <v>-</v>
      </c>
      <c r="F111" s="8" t="str" cm="1">
        <f t="array" aca="1" ref="F111" ca="1">IF($D111="NON","-",IFERROR(MEDIAN(IF(Données_nettoyées!$O$1:$O$1000=$B111,IF(INDIRECT($A$1&amp;F$1)&gt;0,IF(COUNTIFS(Données_nettoyées!$O$1:$O$1000,$B111,INDIRECT($A$1&amp;F$1),"&gt;0")&gt;2,INDIRECT($A$1&amp;F$1))))),"MC"))</f>
        <v>-</v>
      </c>
      <c r="G111" s="8" t="str" cm="1">
        <f t="array" aca="1" ref="G111" ca="1">IF($D111="NON","-",IFERROR(MEDIAN(IF(Données_nettoyées!$O$1:$O$1000=$B111,IF(INDIRECT($A$1&amp;G$1)&gt;0,IF(COUNTIFS(Données_nettoyées!$O$1:$O$1000,$B111,INDIRECT($A$1&amp;G$1),"&gt;0")&gt;2,INDIRECT($A$1&amp;G$1))))),"MC"))</f>
        <v>-</v>
      </c>
      <c r="H111" s="8" t="str" cm="1">
        <f t="array" aca="1" ref="H111" ca="1">IF($D111="NON","-",IFERROR(MEDIAN(IF(Données_nettoyées!$O$1:$O$1000=$B111,IF(INDIRECT($A$1&amp;H$1)&gt;0,IF(COUNTIFS(Données_nettoyées!$O$1:$O$1000,$B111,INDIRECT($A$1&amp;H$1),"&gt;0")&gt;2,INDIRECT($A$1&amp;H$1))))),"MC"))</f>
        <v>-</v>
      </c>
      <c r="I111" s="8" t="str" cm="1">
        <f t="array" aca="1" ref="I111" ca="1">IF($D111="NON","-",IFERROR(MEDIAN(IF(Données_nettoyées!$O$1:$O$1000=$B111,IF(INDIRECT($A$1&amp;I$1)&gt;0,IF(COUNTIFS(Données_nettoyées!$O$1:$O$1000,$B111,INDIRECT($A$1&amp;I$1),"&gt;0")&gt;2,INDIRECT($A$1&amp;I$1))))),"MC"))</f>
        <v>-</v>
      </c>
      <c r="J111" s="8" t="str" cm="1">
        <f t="array" aca="1" ref="J111" ca="1">IF($D111="NON","-",IFERROR(MEDIAN(IF(Données_nettoyées!$O$1:$O$1000=$B111,IF(INDIRECT($A$1&amp;J$1)&gt;0,IF(COUNTIFS(Données_nettoyées!$O$1:$O$1000,$B111,INDIRECT($A$1&amp;J$1),"&gt;0")&gt;2,INDIRECT($A$1&amp;J$1))))),"MC"))</f>
        <v>-</v>
      </c>
      <c r="K111" s="8" t="str" cm="1">
        <f t="array" aca="1" ref="K111" ca="1">IF($D111="NON","-",IFERROR(MEDIAN(IF(Données_nettoyées!$O$1:$O$1000=$B111,IF(INDIRECT($A$1&amp;K$1)&gt;0,IF(COUNTIFS(Données_nettoyées!$O$1:$O$1000,$B111,INDIRECT($A$1&amp;K$1),"&gt;0")&gt;2,INDIRECT($A$1&amp;K$1))))),"MC"))</f>
        <v>-</v>
      </c>
      <c r="L111" s="8" t="str" cm="1">
        <f t="array" aca="1" ref="L111" ca="1">IF($D111="NON","-",IFERROR(MEDIAN(IF(Données_nettoyées!$O$1:$O$1000=$B111,IF(INDIRECT($A$1&amp;L$1)&gt;0,IF(COUNTIFS(Données_nettoyées!$O$1:$O$1000,$B111,INDIRECT($A$1&amp;L$1),"&gt;0")&gt;2,INDIRECT($A$1&amp;L$1))))),"MC"))</f>
        <v>-</v>
      </c>
      <c r="M111" s="8" t="str" cm="1">
        <f t="array" aca="1" ref="M111" ca="1">IF($D111="NON","-",IFERROR(MEDIAN(IF(Données_nettoyées!$O$1:$O$1000=$B111,IF(INDIRECT($A$1&amp;M$1)&gt;0,IF(COUNTIFS(Données_nettoyées!$O$1:$O$1000,$B111,INDIRECT($A$1&amp;M$1),"&gt;0")&gt;2,INDIRECT($A$1&amp;M$1))))),"MC"))</f>
        <v>-</v>
      </c>
      <c r="N111" s="8" t="str" cm="1">
        <f t="array" aca="1" ref="N111" ca="1">IF($D111="NON","-",IFERROR(MEDIAN(IF(Données_nettoyées!$O$1:$O$1000=$B111,IF(INDIRECT($A$1&amp;N$1)&gt;0,IF(COUNTIFS(Données_nettoyées!$O$1:$O$1000,$B111,INDIRECT($A$1&amp;N$1),"&gt;0")&gt;2,INDIRECT($A$1&amp;N$1))))),"MC"))</f>
        <v>-</v>
      </c>
      <c r="O111" s="8" t="str" cm="1">
        <f t="array" aca="1" ref="O111" ca="1">IF($D111="NON","-",IFERROR(MEDIAN(IF(Données_nettoyées!$O$1:$O$1000=$B111,IF(INDIRECT($A$1&amp;O$1)&gt;0,IF(COUNTIFS(Données_nettoyées!$O$1:$O$1000,$B111,INDIRECT($A$1&amp;O$1),"&gt;0")&gt;2,INDIRECT($A$1&amp;O$1))))),"MC"))</f>
        <v>-</v>
      </c>
      <c r="P111" s="8" t="str" cm="1">
        <f t="array" aca="1" ref="P111" ca="1">IF($D111="NON","-",IFERROR(MEDIAN(IF(Données_nettoyées!$O$1:$O$1000=$B111,IF(INDIRECT($A$1&amp;P$1)&gt;0,IF(COUNTIFS(Données_nettoyées!$O$1:$O$1000,$B111,INDIRECT($A$1&amp;P$1),"&gt;0")&gt;2,INDIRECT($A$1&amp;P$1))))),"MC"))</f>
        <v>-</v>
      </c>
      <c r="Q111" s="8" t="str" cm="1">
        <f t="array" aca="1" ref="Q111" ca="1">IF($D111="NON","-",IFERROR(MEDIAN(IF(Données_nettoyées!$O$1:$O$1000=$B111,IF(INDIRECT($A$1&amp;Q$1)&gt;0,IF(COUNTIFS(Données_nettoyées!$O$1:$O$1000,$B111,INDIRECT($A$1&amp;Q$1),"&gt;0")&gt;2,INDIRECT($A$1&amp;Q$1))))),"MC"))</f>
        <v>-</v>
      </c>
      <c r="R111" s="8" t="str" cm="1">
        <f t="array" aca="1" ref="R111" ca="1">IF($D111="NON","-",IFERROR(MEDIAN(IF(Données_nettoyées!$O$1:$O$1000=$B111,IF(INDIRECT($A$1&amp;R$1)&gt;0,IF(COUNTIFS(Données_nettoyées!$O$1:$O$1000,$B111,INDIRECT($A$1&amp;R$1),"&gt;0")&gt;2,INDIRECT($A$1&amp;R$1))))),"MC"))</f>
        <v>-</v>
      </c>
      <c r="S111" s="8" t="str" cm="1">
        <f t="array" aca="1" ref="S111" ca="1">IF($D111="NON","-",IFERROR(MEDIAN(IF(Données_nettoyées!$O$1:$O$1000=$B111,IF(INDIRECT($A$1&amp;S$1)&gt;0,IF(COUNTIFS(Données_nettoyées!$O$1:$O$1000,$B111,INDIRECT($A$1&amp;S$1),"&gt;0")&gt;2,INDIRECT($A$1&amp;S$1))))),"MC"))</f>
        <v>-</v>
      </c>
      <c r="T111" s="8" t="str" cm="1">
        <f t="array" aca="1" ref="T111" ca="1">IF($D111="NON","-",IFERROR(MEDIAN(IF(Données_nettoyées!$O$1:$O$1000=$B111,IF(INDIRECT($A$1&amp;T$1)&gt;0,IF(COUNTIFS(Données_nettoyées!$O$1:$O$1000,$B111,INDIRECT($A$1&amp;T$1),"&gt;0")&gt;2,INDIRECT($A$1&amp;T$1))))),"MC"))</f>
        <v>-</v>
      </c>
      <c r="U111" s="8" t="str" cm="1">
        <f t="array" aca="1" ref="U111" ca="1">IF($D111="NON","-",IFERROR(MEDIAN(IF(Données_nettoyées!$O$1:$O$1000=$B111,IF(INDIRECT($A$1&amp;U$1)&gt;0,IF(COUNTIFS(Données_nettoyées!$O$1:$O$1000,$B111,INDIRECT($A$1&amp;U$1),"&gt;0")&gt;2,INDIRECT($A$1&amp;U$1))))),"MC"))</f>
        <v>-</v>
      </c>
      <c r="V111" s="8" t="str" cm="1">
        <f t="array" aca="1" ref="V111" ca="1">IF($D111="NON","-",IFERROR(MEDIAN(IF(Données_nettoyées!$O$1:$O$1000=$B111,IF(INDIRECT($A$1&amp;V$1)&gt;0,IF(COUNTIFS(Données_nettoyées!$O$1:$O$1000,$B111,INDIRECT($A$1&amp;V$1),"&gt;0")&gt;2,INDIRECT($A$1&amp;V$1))))),"MC"))</f>
        <v>-</v>
      </c>
      <c r="W111" s="8" t="str" cm="1">
        <f t="array" aca="1" ref="W111" ca="1">IF($D111="NON","-",IFERROR(MEDIAN(IF(Données_nettoyées!$O$1:$O$1000=$B111,IF(INDIRECT($A$1&amp;W$1)&gt;0,IF(COUNTIFS(Données_nettoyées!$O$1:$O$1000,$B111,INDIRECT($A$1&amp;W$1),"&gt;0")&gt;2,INDIRECT($A$1&amp;W$1))))),"MC"))</f>
        <v>-</v>
      </c>
      <c r="X111" s="8" t="str" cm="1">
        <f t="array" aca="1" ref="X111" ca="1">IF($D111="NON","-",IFERROR(MEDIAN(IF(Données_nettoyées!$O$1:$O$1000=$B111,IF(INDIRECT($A$1&amp;X$1)&gt;0,IF(COUNTIFS(Données_nettoyées!$O$1:$O$1000,$B111,INDIRECT($A$1&amp;X$1),"&gt;0")&gt;2,INDIRECT($A$1&amp;X$1))))),"MC"))</f>
        <v>-</v>
      </c>
      <c r="Y111" s="8" t="str" cm="1">
        <f t="array" aca="1" ref="Y111" ca="1">IF($D111="NON","-",IFERROR(MEDIAN(IF(Données_nettoyées!$O$1:$O$1000=$B111,IF(INDIRECT($A$1&amp;Y$1)&gt;0,IF(COUNTIFS(Données_nettoyées!$O$1:$O$1000,$B111,INDIRECT($A$1&amp;Y$1),"&gt;0")&gt;2,INDIRECT($A$1&amp;Y$1))))),"MC"))</f>
        <v>-</v>
      </c>
      <c r="Z111" s="8" t="str" cm="1">
        <f t="array" aca="1" ref="Z111" ca="1">IF($D111="NON","-",IFERROR(MEDIAN(IF(Données_nettoyées!$O$1:$O$1000=$B111,IF(INDIRECT($A$1&amp;Z$1)&gt;0,IF(COUNTIFS(Données_nettoyées!$O$1:$O$1000,$B111,INDIRECT($A$1&amp;Z$1),"&gt;0")&gt;2,INDIRECT($A$1&amp;Z$1))))),"MC"))</f>
        <v>-</v>
      </c>
      <c r="AA111" s="8" t="str" cm="1">
        <f t="array" aca="1" ref="AA111" ca="1">IF($D111="NON","-",IFERROR(MEDIAN(IF(Données_nettoyées!$O$1:$O$1000=$B111,IF(INDIRECT($A$1&amp;AA$1)&gt;0,IF(COUNTIFS(Données_nettoyées!$O$1:$O$1000,$B111,INDIRECT($A$1&amp;AA$1),"&gt;0")&gt;2,INDIRECT($A$1&amp;AA$1))))),"MC"))</f>
        <v>-</v>
      </c>
      <c r="AB111" s="8" t="str" cm="1">
        <f t="array" aca="1" ref="AB111" ca="1">IF($D111="NON","-",IFERROR(MEDIAN(IF(Données_nettoyées!$O$1:$O$1000=$B111,IF(INDIRECT($A$1&amp;AB$1)&gt;0,IF(COUNTIFS(Données_nettoyées!$O$1:$O$1000,$B111,INDIRECT($A$1&amp;AB$1),"&gt;0")&gt;2,INDIRECT($A$1&amp;AB$1))))),"MC"))</f>
        <v>-</v>
      </c>
      <c r="AC111" s="8" t="str" cm="1">
        <f t="array" aca="1" ref="AC111" ca="1">IF($D111="NON","-",IFERROR(MEDIAN(IF(Données_nettoyées!$O$1:$O$1000=$B111,IF(INDIRECT($A$1&amp;AC$1)&gt;0,IF(COUNTIFS(Données_nettoyées!$O$1:$O$1000,$B111,INDIRECT($A$1&amp;AC$1),"&gt;0")&gt;2,INDIRECT($A$1&amp;AC$1))))),"MC"))</f>
        <v>-</v>
      </c>
      <c r="AD111" s="8" t="str" cm="1">
        <f t="array" aca="1" ref="AD111" ca="1">IF($D111="NON","-",IFERROR(MEDIAN(IF(Données_nettoyées!$O$1:$O$1000=$B111,IF(INDIRECT($A$1&amp;AD$1)&gt;0,IF(COUNTIFS(Données_nettoyées!$O$1:$O$1000,$B111,INDIRECT($A$1&amp;AD$1),"&gt;0")&gt;2,INDIRECT($A$1&amp;AD$1))))),"MC"))</f>
        <v>-</v>
      </c>
      <c r="AE111" s="8" t="str" cm="1">
        <f t="array" aca="1" ref="AE111" ca="1">IF($D111="NON","-",IFERROR(MEDIAN(IF(Données_nettoyées!$O$1:$O$1000=$B111,IF(INDIRECT($A$1&amp;AE$1)&gt;0,IF(COUNTIFS(Données_nettoyées!$O$1:$O$1000,$B111,INDIRECT($A$1&amp;AE$1),"&gt;0")&gt;2,INDIRECT($A$1&amp;AE$1))))),"MC"))</f>
        <v>-</v>
      </c>
      <c r="AF111" s="8" t="str" cm="1">
        <f t="array" aca="1" ref="AF111" ca="1">IF($D111="NON","-",IFERROR(MEDIAN(IF(Données_nettoyées!$O$1:$O$1000=$B111,IF(INDIRECT($A$1&amp;AF$1)&gt;0,IF(COUNTIFS(Données_nettoyées!$O$1:$O$1000,$B111,INDIRECT($A$1&amp;AF$1),"&gt;0")&gt;2,INDIRECT($A$1&amp;AF$1))))),"MC"))</f>
        <v>-</v>
      </c>
      <c r="AG111" s="8" t="str" cm="1">
        <f t="array" aca="1" ref="AG111" ca="1">IF($D111="NON","-",IFERROR(MEDIAN(IF(Données_nettoyées!$O$1:$O$1000=$B111,IF(INDIRECT($A$1&amp;AG$1)&gt;0,IF(COUNTIFS(Données_nettoyées!$O$1:$O$1000,$B111,INDIRECT($A$1&amp;AG$1),"&gt;0")&gt;2,INDIRECT($A$1&amp;AG$1))))),"MC"))</f>
        <v>-</v>
      </c>
      <c r="AI111" s="6">
        <f ca="1">COUNTIF(E111:AG111,"MC")+COUNTIF(E111:AG111,"-")</f>
        <v>29</v>
      </c>
    </row>
    <row r="112" spans="1:35" x14ac:dyDescent="0.35">
      <c r="A112" s="5" t="s">
        <v>108</v>
      </c>
      <c r="B112" s="5" t="s">
        <v>109</v>
      </c>
      <c r="C112" s="5" t="s">
        <v>66</v>
      </c>
      <c r="E112" s="8" t="str" cm="1">
        <f t="array" aca="1" ref="E112" ca="1">IF(ISERROR(ABS(E111)),"",IFERROR(MIN(IF(Données_nettoyées!$O$1:$O$1000=$B112,IF(INDIRECT($A$1&amp;E$1)&gt;0,IF(COUNTIFS(Données_nettoyées!$O$1:$O$1000,$B112,INDIRECT($A$1&amp;E$1),"&gt;0")&gt;2,INDIRECT($A$1&amp;E$1))))),"MC"))</f>
        <v/>
      </c>
      <c r="F112" s="8" t="str" cm="1">
        <f t="array" aca="1" ref="F112" ca="1">IF(ISERROR(ABS(F111)),"",IFERROR(MIN(IF(Données_nettoyées!$O$1:$O$1000=$B112,IF(INDIRECT($A$1&amp;F$1)&gt;0,IF(COUNTIFS(Données_nettoyées!$O$1:$O$1000,$B112,INDIRECT($A$1&amp;F$1),"&gt;0")&gt;2,INDIRECT($A$1&amp;F$1))))),"MC"))</f>
        <v/>
      </c>
      <c r="G112" s="8" t="str" cm="1">
        <f t="array" aca="1" ref="G112" ca="1">IF(ISERROR(ABS(G111)),"",IFERROR(MIN(IF(Données_nettoyées!$O$1:$O$1000=$B112,IF(INDIRECT($A$1&amp;G$1)&gt;0,IF(COUNTIFS(Données_nettoyées!$O$1:$O$1000,$B112,INDIRECT($A$1&amp;G$1),"&gt;0")&gt;2,INDIRECT($A$1&amp;G$1))))),"MC"))</f>
        <v/>
      </c>
      <c r="H112" s="8" t="str" cm="1">
        <f t="array" aca="1" ref="H112" ca="1">IF(ISERROR(ABS(H111)),"",IFERROR(MIN(IF(Données_nettoyées!$O$1:$O$1000=$B112,IF(INDIRECT($A$1&amp;H$1)&gt;0,IF(COUNTIFS(Données_nettoyées!$O$1:$O$1000,$B112,INDIRECT($A$1&amp;H$1),"&gt;0")&gt;2,INDIRECT($A$1&amp;H$1))))),"MC"))</f>
        <v/>
      </c>
      <c r="I112" s="8" t="str" cm="1">
        <f t="array" aca="1" ref="I112" ca="1">IF(ISERROR(ABS(I111)),"",IFERROR(MIN(IF(Données_nettoyées!$O$1:$O$1000=$B112,IF(INDIRECT($A$1&amp;I$1)&gt;0,IF(COUNTIFS(Données_nettoyées!$O$1:$O$1000,$B112,INDIRECT($A$1&amp;I$1),"&gt;0")&gt;2,INDIRECT($A$1&amp;I$1))))),"MC"))</f>
        <v/>
      </c>
      <c r="J112" s="8" t="str" cm="1">
        <f t="array" aca="1" ref="J112" ca="1">IF(ISERROR(ABS(J111)),"",IFERROR(MIN(IF(Données_nettoyées!$O$1:$O$1000=$B112,IF(INDIRECT($A$1&amp;J$1)&gt;0,IF(COUNTIFS(Données_nettoyées!$O$1:$O$1000,$B112,INDIRECT($A$1&amp;J$1),"&gt;0")&gt;2,INDIRECT($A$1&amp;J$1))))),"MC"))</f>
        <v/>
      </c>
      <c r="K112" s="8" t="str" cm="1">
        <f t="array" aca="1" ref="K112" ca="1">IF(ISERROR(ABS(K111)),"",IFERROR(MIN(IF(Données_nettoyées!$O$1:$O$1000=$B112,IF(INDIRECT($A$1&amp;K$1)&gt;0,IF(COUNTIFS(Données_nettoyées!$O$1:$O$1000,$B112,INDIRECT($A$1&amp;K$1),"&gt;0")&gt;2,INDIRECT($A$1&amp;K$1))))),"MC"))</f>
        <v/>
      </c>
      <c r="L112" s="8" t="str" cm="1">
        <f t="array" aca="1" ref="L112" ca="1">IF(ISERROR(ABS(L111)),"",IFERROR(MIN(IF(Données_nettoyées!$O$1:$O$1000=$B112,IF(INDIRECT($A$1&amp;L$1)&gt;0,IF(COUNTIFS(Données_nettoyées!$O$1:$O$1000,$B112,INDIRECT($A$1&amp;L$1),"&gt;0")&gt;2,INDIRECT($A$1&amp;L$1))))),"MC"))</f>
        <v/>
      </c>
      <c r="M112" s="8" t="str" cm="1">
        <f t="array" aca="1" ref="M112" ca="1">IF(ISERROR(ABS(M111)),"",IFERROR(MIN(IF(Données_nettoyées!$O$1:$O$1000=$B112,IF(INDIRECT($A$1&amp;M$1)&gt;0,IF(COUNTIFS(Données_nettoyées!$O$1:$O$1000,$B112,INDIRECT($A$1&amp;M$1),"&gt;0")&gt;2,INDIRECT($A$1&amp;M$1))))),"MC"))</f>
        <v/>
      </c>
      <c r="N112" s="8" t="str" cm="1">
        <f t="array" aca="1" ref="N112" ca="1">IF(ISERROR(ABS(N111)),"",IFERROR(MIN(IF(Données_nettoyées!$O$1:$O$1000=$B112,IF(INDIRECT($A$1&amp;N$1)&gt;0,IF(COUNTIFS(Données_nettoyées!$O$1:$O$1000,$B112,INDIRECT($A$1&amp;N$1),"&gt;0")&gt;2,INDIRECT($A$1&amp;N$1))))),"MC"))</f>
        <v/>
      </c>
      <c r="O112" s="8" t="str" cm="1">
        <f t="array" aca="1" ref="O112" ca="1">IF(ISERROR(ABS(O111)),"",IFERROR(MIN(IF(Données_nettoyées!$O$1:$O$1000=$B112,IF(INDIRECT($A$1&amp;O$1)&gt;0,IF(COUNTIFS(Données_nettoyées!$O$1:$O$1000,$B112,INDIRECT($A$1&amp;O$1),"&gt;0")&gt;2,INDIRECT($A$1&amp;O$1))))),"MC"))</f>
        <v/>
      </c>
      <c r="P112" s="8" t="str" cm="1">
        <f t="array" aca="1" ref="P112" ca="1">IF(ISERROR(ABS(P111)),"",IFERROR(MIN(IF(Données_nettoyées!$O$1:$O$1000=$B112,IF(INDIRECT($A$1&amp;P$1)&gt;0,IF(COUNTIFS(Données_nettoyées!$O$1:$O$1000,$B112,INDIRECT($A$1&amp;P$1),"&gt;0")&gt;2,INDIRECT($A$1&amp;P$1))))),"MC"))</f>
        <v/>
      </c>
      <c r="Q112" s="8" t="str" cm="1">
        <f t="array" aca="1" ref="Q112" ca="1">IF(ISERROR(ABS(Q111)),"",IFERROR(MIN(IF(Données_nettoyées!$O$1:$O$1000=$B112,IF(INDIRECT($A$1&amp;Q$1)&gt;0,IF(COUNTIFS(Données_nettoyées!$O$1:$O$1000,$B112,INDIRECT($A$1&amp;Q$1),"&gt;0")&gt;2,INDIRECT($A$1&amp;Q$1))))),"MC"))</f>
        <v/>
      </c>
      <c r="R112" s="8" t="str" cm="1">
        <f t="array" aca="1" ref="R112" ca="1">IF(ISERROR(ABS(R111)),"",IFERROR(MIN(IF(Données_nettoyées!$O$1:$O$1000=$B112,IF(INDIRECT($A$1&amp;R$1)&gt;0,IF(COUNTIFS(Données_nettoyées!$O$1:$O$1000,$B112,INDIRECT($A$1&amp;R$1),"&gt;0")&gt;2,INDIRECT($A$1&amp;R$1))))),"MC"))</f>
        <v/>
      </c>
      <c r="S112" s="8" t="str" cm="1">
        <f t="array" aca="1" ref="S112" ca="1">IF(ISERROR(ABS(S111)),"",IFERROR(MIN(IF(Données_nettoyées!$O$1:$O$1000=$B112,IF(INDIRECT($A$1&amp;S$1)&gt;0,IF(COUNTIFS(Données_nettoyées!$O$1:$O$1000,$B112,INDIRECT($A$1&amp;S$1),"&gt;0")&gt;2,INDIRECT($A$1&amp;S$1))))),"MC"))</f>
        <v/>
      </c>
      <c r="T112" s="8" t="str" cm="1">
        <f t="array" aca="1" ref="T112" ca="1">IF(ISERROR(ABS(T111)),"",IFERROR(MIN(IF(Données_nettoyées!$O$1:$O$1000=$B112,IF(INDIRECT($A$1&amp;T$1)&gt;0,IF(COUNTIFS(Données_nettoyées!$O$1:$O$1000,$B112,INDIRECT($A$1&amp;T$1),"&gt;0")&gt;2,INDIRECT($A$1&amp;T$1))))),"MC"))</f>
        <v/>
      </c>
      <c r="U112" s="8" t="str" cm="1">
        <f t="array" aca="1" ref="U112" ca="1">IF(ISERROR(ABS(U111)),"",IFERROR(MIN(IF(Données_nettoyées!$O$1:$O$1000=$B112,IF(INDIRECT($A$1&amp;U$1)&gt;0,IF(COUNTIFS(Données_nettoyées!$O$1:$O$1000,$B112,INDIRECT($A$1&amp;U$1),"&gt;0")&gt;2,INDIRECT($A$1&amp;U$1))))),"MC"))</f>
        <v/>
      </c>
      <c r="V112" s="8" t="str" cm="1">
        <f t="array" aca="1" ref="V112" ca="1">IF(ISERROR(ABS(V111)),"",IFERROR(MIN(IF(Données_nettoyées!$O$1:$O$1000=$B112,IF(INDIRECT($A$1&amp;V$1)&gt;0,IF(COUNTIFS(Données_nettoyées!$O$1:$O$1000,$B112,INDIRECT($A$1&amp;V$1),"&gt;0")&gt;2,INDIRECT($A$1&amp;V$1))))),"MC"))</f>
        <v/>
      </c>
      <c r="W112" s="8" t="str" cm="1">
        <f t="array" aca="1" ref="W112" ca="1">IF(ISERROR(ABS(W111)),"",IFERROR(MIN(IF(Données_nettoyées!$O$1:$O$1000=$B112,IF(INDIRECT($A$1&amp;W$1)&gt;0,IF(COUNTIFS(Données_nettoyées!$O$1:$O$1000,$B112,INDIRECT($A$1&amp;W$1),"&gt;0")&gt;2,INDIRECT($A$1&amp;W$1))))),"MC"))</f>
        <v/>
      </c>
      <c r="X112" s="8" t="str" cm="1">
        <f t="array" aca="1" ref="X112" ca="1">IF(ISERROR(ABS(X111)),"",IFERROR(MIN(IF(Données_nettoyées!$O$1:$O$1000=$B112,IF(INDIRECT($A$1&amp;X$1)&gt;0,IF(COUNTIFS(Données_nettoyées!$O$1:$O$1000,$B112,INDIRECT($A$1&amp;X$1),"&gt;0")&gt;2,INDIRECT($A$1&amp;X$1))))),"MC"))</f>
        <v/>
      </c>
      <c r="Y112" s="8" t="str" cm="1">
        <f t="array" aca="1" ref="Y112" ca="1">IF(ISERROR(ABS(Y111)),"",IFERROR(MIN(IF(Données_nettoyées!$O$1:$O$1000=$B112,IF(INDIRECT($A$1&amp;Y$1)&gt;0,IF(COUNTIFS(Données_nettoyées!$O$1:$O$1000,$B112,INDIRECT($A$1&amp;Y$1),"&gt;0")&gt;2,INDIRECT($A$1&amp;Y$1))))),"MC"))</f>
        <v/>
      </c>
      <c r="Z112" s="8" t="str" cm="1">
        <f t="array" aca="1" ref="Z112" ca="1">IF(ISERROR(ABS(Z111)),"",IFERROR(MIN(IF(Données_nettoyées!$O$1:$O$1000=$B112,IF(INDIRECT($A$1&amp;Z$1)&gt;0,IF(COUNTIFS(Données_nettoyées!$O$1:$O$1000,$B112,INDIRECT($A$1&amp;Z$1),"&gt;0")&gt;2,INDIRECT($A$1&amp;Z$1))))),"MC"))</f>
        <v/>
      </c>
      <c r="AA112" s="8" t="str" cm="1">
        <f t="array" aca="1" ref="AA112" ca="1">IF(ISERROR(ABS(AA111)),"",IFERROR(MIN(IF(Données_nettoyées!$O$1:$O$1000=$B112,IF(INDIRECT($A$1&amp;AA$1)&gt;0,IF(COUNTIFS(Données_nettoyées!$O$1:$O$1000,$B112,INDIRECT($A$1&amp;AA$1),"&gt;0")&gt;2,INDIRECT($A$1&amp;AA$1))))),"MC"))</f>
        <v/>
      </c>
      <c r="AB112" s="8" t="str" cm="1">
        <f t="array" aca="1" ref="AB112" ca="1">IF(ISERROR(ABS(AB111)),"",IFERROR(MIN(IF(Données_nettoyées!$O$1:$O$1000=$B112,IF(INDIRECT($A$1&amp;AB$1)&gt;0,IF(COUNTIFS(Données_nettoyées!$O$1:$O$1000,$B112,INDIRECT($A$1&amp;AB$1),"&gt;0")&gt;2,INDIRECT($A$1&amp;AB$1))))),"MC"))</f>
        <v/>
      </c>
      <c r="AC112" s="8" t="str" cm="1">
        <f t="array" aca="1" ref="AC112" ca="1">IF(ISERROR(ABS(AC111)),"",IFERROR(MIN(IF(Données_nettoyées!$O$1:$O$1000=$B112,IF(INDIRECT($A$1&amp;AC$1)&gt;0,IF(COUNTIFS(Données_nettoyées!$O$1:$O$1000,$B112,INDIRECT($A$1&amp;AC$1),"&gt;0")&gt;2,INDIRECT($A$1&amp;AC$1))))),"MC"))</f>
        <v/>
      </c>
      <c r="AD112" s="8" t="str" cm="1">
        <f t="array" aca="1" ref="AD112" ca="1">IF(ISERROR(ABS(AD111)),"",IFERROR(MIN(IF(Données_nettoyées!$O$1:$O$1000=$B112,IF(INDIRECT($A$1&amp;AD$1)&gt;0,IF(COUNTIFS(Données_nettoyées!$O$1:$O$1000,$B112,INDIRECT($A$1&amp;AD$1),"&gt;0")&gt;2,INDIRECT($A$1&amp;AD$1))))),"MC"))</f>
        <v/>
      </c>
      <c r="AE112" s="8" t="str" cm="1">
        <f t="array" aca="1" ref="AE112" ca="1">IF(ISERROR(ABS(AE111)),"",IFERROR(MIN(IF(Données_nettoyées!$O$1:$O$1000=$B112,IF(INDIRECT($A$1&amp;AE$1)&gt;0,IF(COUNTIFS(Données_nettoyées!$O$1:$O$1000,$B112,INDIRECT($A$1&amp;AE$1),"&gt;0")&gt;2,INDIRECT($A$1&amp;AE$1))))),"MC"))</f>
        <v/>
      </c>
      <c r="AF112" s="8" t="str" cm="1">
        <f t="array" aca="1" ref="AF112" ca="1">IF(ISERROR(ABS(AF111)),"",IFERROR(MIN(IF(Données_nettoyées!$O$1:$O$1000=$B112,IF(INDIRECT($A$1&amp;AF$1)&gt;0,IF(COUNTIFS(Données_nettoyées!$O$1:$O$1000,$B112,INDIRECT($A$1&amp;AF$1),"&gt;0")&gt;2,INDIRECT($A$1&amp;AF$1))))),"MC"))</f>
        <v/>
      </c>
      <c r="AG112" s="8" t="str" cm="1">
        <f t="array" aca="1" ref="AG112" ca="1">IF(ISERROR(ABS(AG111)),"",IFERROR(MIN(IF(Données_nettoyées!$O$1:$O$1000=$B112,IF(INDIRECT($A$1&amp;AG$1)&gt;0,IF(COUNTIFS(Données_nettoyées!$O$1:$O$1000,$B112,INDIRECT($A$1&amp;AG$1),"&gt;0")&gt;2,INDIRECT($A$1&amp;AG$1))))),"MC"))</f>
        <v/>
      </c>
    </row>
    <row r="113" spans="1:33" x14ac:dyDescent="0.35">
      <c r="A113" s="5" t="s">
        <v>108</v>
      </c>
      <c r="B113" s="5" t="s">
        <v>109</v>
      </c>
      <c r="C113" s="5" t="s">
        <v>68</v>
      </c>
      <c r="E113" s="8" t="str" cm="1">
        <f t="array" aca="1" ref="E113" ca="1">IF(ISERROR(ABS(E111)),"",IFERROR(MAX(IF(Données_nettoyées!$O$1:$O$1000=$B113,IF(INDIRECT($A$1&amp;E$1)&gt;0,IF(COUNTIFS(Données_nettoyées!$O$1:$O$1000,$B113,INDIRECT($A$1&amp;E$1),"&gt;0")&gt;2,INDIRECT($A$1&amp;E$1))))),"MC"))</f>
        <v/>
      </c>
      <c r="F113" s="8" t="str" cm="1">
        <f t="array" aca="1" ref="F113" ca="1">IF(ISERROR(ABS(F111)),"",IFERROR(MAX(IF(Données_nettoyées!$O$1:$O$1000=$B113,IF(INDIRECT($A$1&amp;F$1)&gt;0,IF(COUNTIFS(Données_nettoyées!$O$1:$O$1000,$B113,INDIRECT($A$1&amp;F$1),"&gt;0")&gt;2,INDIRECT($A$1&amp;F$1))))),"MC"))</f>
        <v/>
      </c>
      <c r="G113" s="8" t="str" cm="1">
        <f t="array" aca="1" ref="G113" ca="1">IF(ISERROR(ABS(G111)),"",IFERROR(MAX(IF(Données_nettoyées!$O$1:$O$1000=$B113,IF(INDIRECT($A$1&amp;G$1)&gt;0,IF(COUNTIFS(Données_nettoyées!$O$1:$O$1000,$B113,INDIRECT($A$1&amp;G$1),"&gt;0")&gt;2,INDIRECT($A$1&amp;G$1))))),"MC"))</f>
        <v/>
      </c>
      <c r="H113" s="8" t="str" cm="1">
        <f t="array" aca="1" ref="H113" ca="1">IF(ISERROR(ABS(H111)),"",IFERROR(MAX(IF(Données_nettoyées!$O$1:$O$1000=$B113,IF(INDIRECT($A$1&amp;H$1)&gt;0,IF(COUNTIFS(Données_nettoyées!$O$1:$O$1000,$B113,INDIRECT($A$1&amp;H$1),"&gt;0")&gt;2,INDIRECT($A$1&amp;H$1))))),"MC"))</f>
        <v/>
      </c>
      <c r="I113" s="8" t="str" cm="1">
        <f t="array" aca="1" ref="I113" ca="1">IF(ISERROR(ABS(I111)),"",IFERROR(MAX(IF(Données_nettoyées!$O$1:$O$1000=$B113,IF(INDIRECT($A$1&amp;I$1)&gt;0,IF(COUNTIFS(Données_nettoyées!$O$1:$O$1000,$B113,INDIRECT($A$1&amp;I$1),"&gt;0")&gt;2,INDIRECT($A$1&amp;I$1))))),"MC"))</f>
        <v/>
      </c>
      <c r="J113" s="8" t="str" cm="1">
        <f t="array" aca="1" ref="J113" ca="1">IF(ISERROR(ABS(J111)),"",IFERROR(MAX(IF(Données_nettoyées!$O$1:$O$1000=$B113,IF(INDIRECT($A$1&amp;J$1)&gt;0,IF(COUNTIFS(Données_nettoyées!$O$1:$O$1000,$B113,INDIRECT($A$1&amp;J$1),"&gt;0")&gt;2,INDIRECT($A$1&amp;J$1))))),"MC"))</f>
        <v/>
      </c>
      <c r="K113" s="8" t="str" cm="1">
        <f t="array" aca="1" ref="K113" ca="1">IF(ISERROR(ABS(K111)),"",IFERROR(MAX(IF(Données_nettoyées!$O$1:$O$1000=$B113,IF(INDIRECT($A$1&amp;K$1)&gt;0,IF(COUNTIFS(Données_nettoyées!$O$1:$O$1000,$B113,INDIRECT($A$1&amp;K$1),"&gt;0")&gt;2,INDIRECT($A$1&amp;K$1))))),"MC"))</f>
        <v/>
      </c>
      <c r="L113" s="8" t="str" cm="1">
        <f t="array" aca="1" ref="L113" ca="1">IF(ISERROR(ABS(L111)),"",IFERROR(MAX(IF(Données_nettoyées!$O$1:$O$1000=$B113,IF(INDIRECT($A$1&amp;L$1)&gt;0,IF(COUNTIFS(Données_nettoyées!$O$1:$O$1000,$B113,INDIRECT($A$1&amp;L$1),"&gt;0")&gt;2,INDIRECT($A$1&amp;L$1))))),"MC"))</f>
        <v/>
      </c>
      <c r="M113" s="8" t="str" cm="1">
        <f t="array" aca="1" ref="M113" ca="1">IF(ISERROR(ABS(M111)),"",IFERROR(MAX(IF(Données_nettoyées!$O$1:$O$1000=$B113,IF(INDIRECT($A$1&amp;M$1)&gt;0,IF(COUNTIFS(Données_nettoyées!$O$1:$O$1000,$B113,INDIRECT($A$1&amp;M$1),"&gt;0")&gt;2,INDIRECT($A$1&amp;M$1))))),"MC"))</f>
        <v/>
      </c>
      <c r="N113" s="8" t="str" cm="1">
        <f t="array" aca="1" ref="N113" ca="1">IF(ISERROR(ABS(N111)),"",IFERROR(MAX(IF(Données_nettoyées!$O$1:$O$1000=$B113,IF(INDIRECT($A$1&amp;N$1)&gt;0,IF(COUNTIFS(Données_nettoyées!$O$1:$O$1000,$B113,INDIRECT($A$1&amp;N$1),"&gt;0")&gt;2,INDIRECT($A$1&amp;N$1))))),"MC"))</f>
        <v/>
      </c>
      <c r="O113" s="8" t="str" cm="1">
        <f t="array" aca="1" ref="O113" ca="1">IF(ISERROR(ABS(O111)),"",IFERROR(MAX(IF(Données_nettoyées!$O$1:$O$1000=$B113,IF(INDIRECT($A$1&amp;O$1)&gt;0,IF(COUNTIFS(Données_nettoyées!$O$1:$O$1000,$B113,INDIRECT($A$1&amp;O$1),"&gt;0")&gt;2,INDIRECT($A$1&amp;O$1))))),"MC"))</f>
        <v/>
      </c>
      <c r="P113" s="8" t="str" cm="1">
        <f t="array" aca="1" ref="P113" ca="1">IF(ISERROR(ABS(P111)),"",IFERROR(MAX(IF(Données_nettoyées!$O$1:$O$1000=$B113,IF(INDIRECT($A$1&amp;P$1)&gt;0,IF(COUNTIFS(Données_nettoyées!$O$1:$O$1000,$B113,INDIRECT($A$1&amp;P$1),"&gt;0")&gt;2,INDIRECT($A$1&amp;P$1))))),"MC"))</f>
        <v/>
      </c>
      <c r="Q113" s="8" t="str" cm="1">
        <f t="array" aca="1" ref="Q113" ca="1">IF(ISERROR(ABS(Q111)),"",IFERROR(MAX(IF(Données_nettoyées!$O$1:$O$1000=$B113,IF(INDIRECT($A$1&amp;Q$1)&gt;0,IF(COUNTIFS(Données_nettoyées!$O$1:$O$1000,$B113,INDIRECT($A$1&amp;Q$1),"&gt;0")&gt;2,INDIRECT($A$1&amp;Q$1))))),"MC"))</f>
        <v/>
      </c>
      <c r="R113" s="8" t="str" cm="1">
        <f t="array" aca="1" ref="R113" ca="1">IF(ISERROR(ABS(R111)),"",IFERROR(MAX(IF(Données_nettoyées!$O$1:$O$1000=$B113,IF(INDIRECT($A$1&amp;R$1)&gt;0,IF(COUNTIFS(Données_nettoyées!$O$1:$O$1000,$B113,INDIRECT($A$1&amp;R$1),"&gt;0")&gt;2,INDIRECT($A$1&amp;R$1))))),"MC"))</f>
        <v/>
      </c>
      <c r="S113" s="8" t="str" cm="1">
        <f t="array" aca="1" ref="S113" ca="1">IF(ISERROR(ABS(S111)),"",IFERROR(MAX(IF(Données_nettoyées!$O$1:$O$1000=$B113,IF(INDIRECT($A$1&amp;S$1)&gt;0,IF(COUNTIFS(Données_nettoyées!$O$1:$O$1000,$B113,INDIRECT($A$1&amp;S$1),"&gt;0")&gt;2,INDIRECT($A$1&amp;S$1))))),"MC"))</f>
        <v/>
      </c>
      <c r="T113" s="8" t="str" cm="1">
        <f t="array" aca="1" ref="T113" ca="1">IF(ISERROR(ABS(T111)),"",IFERROR(MAX(IF(Données_nettoyées!$O$1:$O$1000=$B113,IF(INDIRECT($A$1&amp;T$1)&gt;0,IF(COUNTIFS(Données_nettoyées!$O$1:$O$1000,$B113,INDIRECT($A$1&amp;T$1),"&gt;0")&gt;2,INDIRECT($A$1&amp;T$1))))),"MC"))</f>
        <v/>
      </c>
      <c r="U113" s="8" t="str" cm="1">
        <f t="array" aca="1" ref="U113" ca="1">IF(ISERROR(ABS(U111)),"",IFERROR(MAX(IF(Données_nettoyées!$O$1:$O$1000=$B113,IF(INDIRECT($A$1&amp;U$1)&gt;0,IF(COUNTIFS(Données_nettoyées!$O$1:$O$1000,$B113,INDIRECT($A$1&amp;U$1),"&gt;0")&gt;2,INDIRECT($A$1&amp;U$1))))),"MC"))</f>
        <v/>
      </c>
      <c r="V113" s="8" t="str" cm="1">
        <f t="array" aca="1" ref="V113" ca="1">IF(ISERROR(ABS(V111)),"",IFERROR(MAX(IF(Données_nettoyées!$O$1:$O$1000=$B113,IF(INDIRECT($A$1&amp;V$1)&gt;0,IF(COUNTIFS(Données_nettoyées!$O$1:$O$1000,$B113,INDIRECT($A$1&amp;V$1),"&gt;0")&gt;2,INDIRECT($A$1&amp;V$1))))),"MC"))</f>
        <v/>
      </c>
      <c r="W113" s="8" t="str" cm="1">
        <f t="array" aca="1" ref="W113" ca="1">IF(ISERROR(ABS(W111)),"",IFERROR(MAX(IF(Données_nettoyées!$O$1:$O$1000=$B113,IF(INDIRECT($A$1&amp;W$1)&gt;0,IF(COUNTIFS(Données_nettoyées!$O$1:$O$1000,$B113,INDIRECT($A$1&amp;W$1),"&gt;0")&gt;2,INDIRECT($A$1&amp;W$1))))),"MC"))</f>
        <v/>
      </c>
      <c r="X113" s="8" t="str" cm="1">
        <f t="array" aca="1" ref="X113" ca="1">IF(ISERROR(ABS(X111)),"",IFERROR(MAX(IF(Données_nettoyées!$O$1:$O$1000=$B113,IF(INDIRECT($A$1&amp;X$1)&gt;0,IF(COUNTIFS(Données_nettoyées!$O$1:$O$1000,$B113,INDIRECT($A$1&amp;X$1),"&gt;0")&gt;2,INDIRECT($A$1&amp;X$1))))),"MC"))</f>
        <v/>
      </c>
      <c r="Y113" s="8" t="str" cm="1">
        <f t="array" aca="1" ref="Y113" ca="1">IF(ISERROR(ABS(Y111)),"",IFERROR(MAX(IF(Données_nettoyées!$O$1:$O$1000=$B113,IF(INDIRECT($A$1&amp;Y$1)&gt;0,IF(COUNTIFS(Données_nettoyées!$O$1:$O$1000,$B113,INDIRECT($A$1&amp;Y$1),"&gt;0")&gt;2,INDIRECT($A$1&amp;Y$1))))),"MC"))</f>
        <v/>
      </c>
      <c r="Z113" s="8" t="str" cm="1">
        <f t="array" aca="1" ref="Z113" ca="1">IF(ISERROR(ABS(Z111)),"",IFERROR(MAX(IF(Données_nettoyées!$O$1:$O$1000=$B113,IF(INDIRECT($A$1&amp;Z$1)&gt;0,IF(COUNTIFS(Données_nettoyées!$O$1:$O$1000,$B113,INDIRECT($A$1&amp;Z$1),"&gt;0")&gt;2,INDIRECT($A$1&amp;Z$1))))),"MC"))</f>
        <v/>
      </c>
      <c r="AA113" s="8" t="str" cm="1">
        <f t="array" aca="1" ref="AA113" ca="1">IF(ISERROR(ABS(AA111)),"",IFERROR(MAX(IF(Données_nettoyées!$O$1:$O$1000=$B113,IF(INDIRECT($A$1&amp;AA$1)&gt;0,IF(COUNTIFS(Données_nettoyées!$O$1:$O$1000,$B113,INDIRECT($A$1&amp;AA$1),"&gt;0")&gt;2,INDIRECT($A$1&amp;AA$1))))),"MC"))</f>
        <v/>
      </c>
      <c r="AB113" s="8" t="str" cm="1">
        <f t="array" aca="1" ref="AB113" ca="1">IF(ISERROR(ABS(AB111)),"",IFERROR(MAX(IF(Données_nettoyées!$O$1:$O$1000=$B113,IF(INDIRECT($A$1&amp;AB$1)&gt;0,IF(COUNTIFS(Données_nettoyées!$O$1:$O$1000,$B113,INDIRECT($A$1&amp;AB$1),"&gt;0")&gt;2,INDIRECT($A$1&amp;AB$1))))),"MC"))</f>
        <v/>
      </c>
      <c r="AC113" s="8" t="str" cm="1">
        <f t="array" aca="1" ref="AC113" ca="1">IF(ISERROR(ABS(AC111)),"",IFERROR(MAX(IF(Données_nettoyées!$O$1:$O$1000=$B113,IF(INDIRECT($A$1&amp;AC$1)&gt;0,IF(COUNTIFS(Données_nettoyées!$O$1:$O$1000,$B113,INDIRECT($A$1&amp;AC$1),"&gt;0")&gt;2,INDIRECT($A$1&amp;AC$1))))),"MC"))</f>
        <v/>
      </c>
      <c r="AD113" s="8" t="str" cm="1">
        <f t="array" aca="1" ref="AD113" ca="1">IF(ISERROR(ABS(AD111)),"",IFERROR(MAX(IF(Données_nettoyées!$O$1:$O$1000=$B113,IF(INDIRECT($A$1&amp;AD$1)&gt;0,IF(COUNTIFS(Données_nettoyées!$O$1:$O$1000,$B113,INDIRECT($A$1&amp;AD$1),"&gt;0")&gt;2,INDIRECT($A$1&amp;AD$1))))),"MC"))</f>
        <v/>
      </c>
      <c r="AE113" s="8" t="str" cm="1">
        <f t="array" aca="1" ref="AE113" ca="1">IF(ISERROR(ABS(AE111)),"",IFERROR(MAX(IF(Données_nettoyées!$O$1:$O$1000=$B113,IF(INDIRECT($A$1&amp;AE$1)&gt;0,IF(COUNTIFS(Données_nettoyées!$O$1:$O$1000,$B113,INDIRECT($A$1&amp;AE$1),"&gt;0")&gt;2,INDIRECT($A$1&amp;AE$1))))),"MC"))</f>
        <v/>
      </c>
      <c r="AF113" s="8" t="str" cm="1">
        <f t="array" aca="1" ref="AF113" ca="1">IF(ISERROR(ABS(AF111)),"",IFERROR(MAX(IF(Données_nettoyées!$O$1:$O$1000=$B113,IF(INDIRECT($A$1&amp;AF$1)&gt;0,IF(COUNTIFS(Données_nettoyées!$O$1:$O$1000,$B113,INDIRECT($A$1&amp;AF$1),"&gt;0")&gt;2,INDIRECT($A$1&amp;AF$1))))),"MC"))</f>
        <v/>
      </c>
      <c r="AG113" s="8" t="str" cm="1">
        <f t="array" aca="1" ref="AG113" ca="1">IF(ISERROR(ABS(AG111)),"",IFERROR(MAX(IF(Données_nettoyées!$O$1:$O$1000=$B113,IF(INDIRECT($A$1&amp;AG$1)&gt;0,IF(COUNTIFS(Données_nettoyées!$O$1:$O$1000,$B113,INDIRECT($A$1&amp;AG$1),"&gt;0")&gt;2,INDIRECT($A$1&amp;AG$1))))),"MC"))</f>
        <v/>
      </c>
    </row>
    <row r="114" spans="1:33" x14ac:dyDescent="0.35">
      <c r="C114" s="39" t="s">
        <v>145</v>
      </c>
      <c r="E114" s="8" t="str">
        <f t="shared" ref="E114:AG114" ca="1" si="17">IFERROR(IF((E113-E112)/E112&gt;=40%,"!!",""),"")</f>
        <v/>
      </c>
      <c r="F114" s="8" t="str">
        <f t="shared" ca="1" si="17"/>
        <v/>
      </c>
      <c r="G114" s="8" t="str">
        <f t="shared" ca="1" si="17"/>
        <v/>
      </c>
      <c r="H114" s="8" t="str">
        <f t="shared" ca="1" si="17"/>
        <v/>
      </c>
      <c r="I114" s="8" t="str">
        <f t="shared" ca="1" si="17"/>
        <v/>
      </c>
      <c r="J114" s="8" t="str">
        <f t="shared" ca="1" si="17"/>
        <v/>
      </c>
      <c r="K114" s="8" t="str">
        <f t="shared" ca="1" si="17"/>
        <v/>
      </c>
      <c r="L114" s="8" t="str">
        <f t="shared" ca="1" si="17"/>
        <v/>
      </c>
      <c r="M114" s="8" t="str">
        <f t="shared" ca="1" si="17"/>
        <v/>
      </c>
      <c r="N114" s="8" t="str">
        <f t="shared" ca="1" si="17"/>
        <v/>
      </c>
      <c r="O114" s="8" t="str">
        <f t="shared" ca="1" si="17"/>
        <v/>
      </c>
      <c r="P114" s="8" t="str">
        <f t="shared" ca="1" si="17"/>
        <v/>
      </c>
      <c r="Q114" s="8" t="str">
        <f t="shared" ca="1" si="17"/>
        <v/>
      </c>
      <c r="R114" s="8" t="str">
        <f t="shared" ca="1" si="17"/>
        <v/>
      </c>
      <c r="S114" s="8" t="str">
        <f t="shared" ca="1" si="17"/>
        <v/>
      </c>
      <c r="T114" s="8" t="str">
        <f t="shared" ca="1" si="17"/>
        <v/>
      </c>
      <c r="U114" s="8" t="str">
        <f t="shared" ca="1" si="17"/>
        <v/>
      </c>
      <c r="V114" s="8" t="str">
        <f t="shared" ca="1" si="17"/>
        <v/>
      </c>
      <c r="W114" s="8" t="str">
        <f t="shared" ca="1" si="17"/>
        <v/>
      </c>
      <c r="X114" s="8" t="str">
        <f t="shared" ca="1" si="17"/>
        <v/>
      </c>
      <c r="Y114" s="8" t="str">
        <f t="shared" ca="1" si="17"/>
        <v/>
      </c>
      <c r="Z114" s="8" t="str">
        <f t="shared" ca="1" si="17"/>
        <v/>
      </c>
      <c r="AA114" s="8" t="str">
        <f t="shared" ca="1" si="17"/>
        <v/>
      </c>
      <c r="AB114" s="8" t="str">
        <f t="shared" ca="1" si="17"/>
        <v/>
      </c>
      <c r="AC114" s="8" t="str">
        <f t="shared" ca="1" si="17"/>
        <v/>
      </c>
      <c r="AD114" s="8" t="str">
        <f t="shared" ca="1" si="17"/>
        <v/>
      </c>
      <c r="AE114" s="8" t="str">
        <f t="shared" ca="1" si="17"/>
        <v/>
      </c>
      <c r="AF114" s="8" t="str">
        <f t="shared" ca="1" si="17"/>
        <v/>
      </c>
      <c r="AG114" s="8" t="str">
        <f t="shared" ca="1" si="17"/>
        <v/>
      </c>
    </row>
  </sheetData>
  <conditionalFormatting sqref="A1:BZ1 A2 C2:BZ2 B3:BZ3 A4:BZ1001">
    <cfRule type="containsText" dxfId="14" priority="1" operator="containsText" text="!!">
      <formula>NOT(ISERROR(SEARCH("!!",A1)))</formula>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C258-87C0-4DE0-B54E-1CB36E7E11D9}">
  <sheetPr>
    <tabColor theme="2"/>
  </sheetPr>
  <dimension ref="A1:AN113"/>
  <sheetViews>
    <sheetView zoomScale="70" zoomScaleNormal="70" workbookViewId="0">
      <selection activeCell="A3" sqref="A3"/>
    </sheetView>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cm="1">
        <f t="array" ref="E5">IFERROR(MEDIAN(IF($C7:$C201=$A5,E7:E201)),"MC")</f>
        <v>1000</v>
      </c>
      <c r="F5" s="8" cm="1">
        <f t="array" ref="F5">IFERROR(MEDIAN(IF($C7:$C201=$A5,F7:F201)),"MC")</f>
        <v>775</v>
      </c>
      <c r="G5" s="8" cm="1">
        <f t="array" ref="G5">IFERROR(MEDIAN(IF($C7:$C201=$A5,G7:G201)),"MC")</f>
        <v>1750</v>
      </c>
      <c r="H5" s="8" cm="1">
        <f t="array" ref="H5">IFERROR(MEDIAN(IF($C7:$C201=$A5,H7:H201)),"MC")</f>
        <v>450</v>
      </c>
      <c r="I5" s="8" cm="1">
        <f t="array" ref="I5">IFERROR(MEDIAN(IF($C7:$C201=$A5,I7:I201)),"MC")</f>
        <v>250</v>
      </c>
      <c r="J5" s="8" cm="1">
        <f t="array" ref="J5">IFERROR(MEDIAN(IF($C7:$C201=$A5,J7:J201)),"MC")</f>
        <v>5000</v>
      </c>
      <c r="K5" s="8" cm="1">
        <f t="array" ref="K5">IFERROR(MEDIAN(IF($C7:$C201=$A5,K7:K201)),"MC")</f>
        <v>4875</v>
      </c>
      <c r="L5" s="8" cm="1">
        <f t="array" ref="L5">IFERROR(MEDIAN(IF($C7:$C201=$A5,L7:L201)),"MC")</f>
        <v>1375</v>
      </c>
      <c r="M5" s="8" cm="1">
        <f t="array" ref="M5">IFERROR(MEDIAN(IF($C7:$C201=$A5,M7:M201)),"MC")</f>
        <v>1775</v>
      </c>
      <c r="N5" s="8" cm="1">
        <f t="array" ref="N5">IFERROR(MEDIAN(IF($C7:$C201=$A5,N7:N201)),"MC")</f>
        <v>5750</v>
      </c>
      <c r="O5" s="8" cm="1">
        <f t="array" ref="O5">IFERROR(MEDIAN(IF($C7:$C201=$A5,O7:O201)),"MC")</f>
        <v>100</v>
      </c>
      <c r="P5" s="8" cm="1">
        <f t="array" ref="P5">IFERROR(MEDIAN(IF($C7:$C201=$A5,P7:P201)),"MC")</f>
        <v>15000</v>
      </c>
      <c r="Q5" s="8" cm="1">
        <f t="array" ref="Q5">IFERROR(MEDIAN(IF($C7:$C201=$A5,Q7:Q201)),"MC")</f>
        <v>25500</v>
      </c>
      <c r="R5" s="8" cm="1">
        <f t="array" ref="R5">IFERROR(MEDIAN(IF($C7:$C201=$A5,R7:R201)),"MC")</f>
        <v>28375</v>
      </c>
      <c r="S5" s="8" cm="1">
        <f t="array" ref="S5">IFERROR(MEDIAN(IF($C7:$C201=$A5,S7:S201)),"MC")</f>
        <v>6000</v>
      </c>
      <c r="T5" s="8" cm="1">
        <f t="array" ref="T5">IFERROR(MEDIAN(IF($C7:$C201=$A5,T7:T201)),"MC")</f>
        <v>5000</v>
      </c>
      <c r="U5" s="8" cm="1">
        <f t="array" ref="U5">IFERROR(MEDIAN(IF($C7:$C201=$A5,U7:U201)),"MC")</f>
        <v>1375</v>
      </c>
      <c r="V5" s="8" cm="1">
        <f t="array" ref="V5">IFERROR(MEDIAN(IF($C7:$C201=$A5,V7:V201)),"MC")</f>
        <v>137.5</v>
      </c>
      <c r="W5" s="8" cm="1">
        <f t="array" ref="W5">IFERROR(MEDIAN(IF($C7:$C201=$A5,W7:W201)),"MC")</f>
        <v>550</v>
      </c>
      <c r="X5" s="8" cm="1">
        <f t="array" ref="X5">IFERROR(MEDIAN(IF($C7:$C201=$A5,X7:X201)),"MC")</f>
        <v>750</v>
      </c>
      <c r="Y5" s="8" cm="1">
        <f t="array" ref="Y5">IFERROR(MEDIAN(IF($C7:$C201=$A5,Y7:Y201)),"MC")</f>
        <v>1050</v>
      </c>
      <c r="Z5" s="8" cm="1">
        <f t="array" ref="Z5">IFERROR(MEDIAN(IF($C7:$C201=$A5,Z7:Z201)),"MC")</f>
        <v>1750</v>
      </c>
      <c r="AA5" s="8" cm="1">
        <f t="array" ref="AA5">IFERROR(MEDIAN(IF($C7:$C201=$A5,AA7:AA201)),"MC")</f>
        <v>3000</v>
      </c>
      <c r="AB5" s="8" cm="1">
        <f t="array" ref="AB5">IFERROR(MEDIAN(IF($C7:$C201=$A5,AB7:AB201)),"MC")</f>
        <v>2250</v>
      </c>
      <c r="AC5" s="8" cm="1">
        <f t="array" ref="AC5">IFERROR(MEDIAN(IF($C7:$C201=$A5,AC7:AC201)),"MC")</f>
        <v>2500</v>
      </c>
      <c r="AD5" s="8" cm="1">
        <f t="array" ref="AD5">IFERROR(MEDIAN(IF($C7:$C201=$A5,AD7:AD201)),"MC")</f>
        <v>1500</v>
      </c>
      <c r="AE5" s="8" cm="1">
        <f t="array" ref="AE5">IFERROR(MEDIAN(IF($C7:$C201=$A5,AE7:AE201)),"MC")</f>
        <v>2250</v>
      </c>
      <c r="AF5" s="8" cm="1">
        <f t="array" ref="AF5">IFERROR(MEDIAN(IF($C7:$C201=$A5,AF7:AF201)),"MC")</f>
        <v>200</v>
      </c>
      <c r="AG5" s="8" cm="1">
        <f t="array" ref="AG5">IFERROR(MEDIAN(IF($C7:$C201=$A5,AG7:AG201)),"MC")</f>
        <v>275</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row>
    <row r="8" spans="1:40" x14ac:dyDescent="0.35">
      <c r="C8" s="5" t="s">
        <v>62</v>
      </c>
    </row>
    <row r="9" spans="1:40" x14ac:dyDescent="0.35">
      <c r="A9" s="5" t="s">
        <v>63</v>
      </c>
      <c r="B9" s="5" t="s">
        <v>64</v>
      </c>
      <c r="C9" s="5" t="s">
        <v>31</v>
      </c>
      <c r="E9" s="8">
        <v>1000</v>
      </c>
      <c r="F9" s="8">
        <v>700</v>
      </c>
      <c r="G9" s="8">
        <v>1750</v>
      </c>
      <c r="H9" s="8">
        <v>450</v>
      </c>
      <c r="I9" s="8">
        <v>250</v>
      </c>
      <c r="J9" s="8">
        <v>4750</v>
      </c>
      <c r="K9" s="8">
        <v>6000</v>
      </c>
      <c r="L9" s="8">
        <v>1500</v>
      </c>
      <c r="M9" s="8">
        <v>2000</v>
      </c>
      <c r="N9" s="8">
        <v>4500</v>
      </c>
      <c r="O9" s="8">
        <v>100</v>
      </c>
      <c r="P9" s="8" t="s">
        <v>65</v>
      </c>
      <c r="Q9" s="8" t="s">
        <v>65</v>
      </c>
      <c r="R9" s="8" t="s">
        <v>65</v>
      </c>
      <c r="S9" s="8">
        <v>5000</v>
      </c>
      <c r="T9" s="8">
        <v>3500</v>
      </c>
      <c r="U9" s="8">
        <v>1500</v>
      </c>
      <c r="V9" s="8">
        <v>100</v>
      </c>
      <c r="W9" s="8">
        <v>550</v>
      </c>
      <c r="X9" s="8">
        <v>750</v>
      </c>
      <c r="Y9" s="8">
        <v>1000</v>
      </c>
      <c r="Z9" s="8">
        <v>2000</v>
      </c>
      <c r="AA9" s="8">
        <v>3000</v>
      </c>
      <c r="AB9" s="8">
        <v>2250</v>
      </c>
      <c r="AC9" s="8">
        <v>3000</v>
      </c>
      <c r="AD9" s="8">
        <v>1500</v>
      </c>
      <c r="AE9" s="8">
        <v>2250</v>
      </c>
      <c r="AF9" s="8">
        <v>250</v>
      </c>
      <c r="AG9" s="8">
        <v>200</v>
      </c>
      <c r="AJ9" s="6"/>
      <c r="AK9" s="6"/>
      <c r="AL9" s="6"/>
      <c r="AM9" s="6"/>
      <c r="AN9" s="6"/>
    </row>
    <row r="10" spans="1:40" x14ac:dyDescent="0.35">
      <c r="A10" s="5" t="s">
        <v>63</v>
      </c>
      <c r="B10" s="5" t="s">
        <v>64</v>
      </c>
      <c r="C10" s="5" t="s">
        <v>66</v>
      </c>
      <c r="E10" s="8">
        <v>1000</v>
      </c>
      <c r="F10" s="8">
        <v>600</v>
      </c>
      <c r="G10" s="8">
        <v>1000</v>
      </c>
      <c r="H10" s="8">
        <v>400</v>
      </c>
      <c r="I10" s="8">
        <v>250</v>
      </c>
      <c r="J10" s="8">
        <v>2500</v>
      </c>
      <c r="K10" s="8">
        <v>4500</v>
      </c>
      <c r="L10" s="8">
        <v>800</v>
      </c>
      <c r="M10" s="8">
        <v>500</v>
      </c>
      <c r="N10" s="8">
        <v>4000</v>
      </c>
      <c r="O10" s="8">
        <v>100</v>
      </c>
      <c r="P10" s="8" t="s">
        <v>67</v>
      </c>
      <c r="Q10" s="8" t="s">
        <v>67</v>
      </c>
      <c r="R10" s="8" t="s">
        <v>67</v>
      </c>
      <c r="S10" s="8">
        <v>5000</v>
      </c>
      <c r="T10" s="8">
        <v>3500</v>
      </c>
      <c r="U10" s="8">
        <v>1500</v>
      </c>
      <c r="V10" s="8">
        <v>100</v>
      </c>
      <c r="W10" s="8">
        <v>500</v>
      </c>
      <c r="X10" s="8">
        <v>750</v>
      </c>
      <c r="Y10" s="8">
        <v>1000</v>
      </c>
      <c r="Z10" s="8">
        <v>2000</v>
      </c>
      <c r="AA10" s="8">
        <v>3000</v>
      </c>
      <c r="AB10" s="8">
        <v>2000</v>
      </c>
      <c r="AC10" s="8">
        <v>2750</v>
      </c>
      <c r="AD10" s="8">
        <v>1400</v>
      </c>
      <c r="AE10" s="8">
        <v>2250</v>
      </c>
      <c r="AF10" s="8">
        <v>225</v>
      </c>
      <c r="AG10" s="8">
        <v>200</v>
      </c>
    </row>
    <row r="11" spans="1:40" x14ac:dyDescent="0.35">
      <c r="A11" s="5" t="s">
        <v>63</v>
      </c>
      <c r="B11" s="5" t="s">
        <v>64</v>
      </c>
      <c r="C11" s="5" t="s">
        <v>68</v>
      </c>
      <c r="E11" s="8">
        <v>1200</v>
      </c>
      <c r="F11" s="8">
        <v>5000</v>
      </c>
      <c r="G11" s="8">
        <v>2000</v>
      </c>
      <c r="H11" s="8">
        <v>450</v>
      </c>
      <c r="I11" s="8">
        <v>250</v>
      </c>
      <c r="J11" s="8">
        <v>5000</v>
      </c>
      <c r="K11" s="8">
        <v>12000</v>
      </c>
      <c r="L11" s="8">
        <v>1500</v>
      </c>
      <c r="M11" s="8">
        <v>2500</v>
      </c>
      <c r="N11" s="8">
        <v>5000</v>
      </c>
      <c r="O11" s="8">
        <v>100</v>
      </c>
      <c r="P11" s="8" t="s">
        <v>67</v>
      </c>
      <c r="Q11" s="8" t="s">
        <v>67</v>
      </c>
      <c r="R11" s="8" t="s">
        <v>67</v>
      </c>
      <c r="S11" s="8">
        <v>5000</v>
      </c>
      <c r="T11" s="8">
        <v>3500</v>
      </c>
      <c r="U11" s="8">
        <v>1500</v>
      </c>
      <c r="V11" s="8">
        <v>150</v>
      </c>
      <c r="W11" s="8">
        <v>600</v>
      </c>
      <c r="X11" s="8">
        <v>800</v>
      </c>
      <c r="Y11" s="8">
        <v>1200</v>
      </c>
      <c r="Z11" s="8">
        <v>5000</v>
      </c>
      <c r="AA11" s="8">
        <v>3500</v>
      </c>
      <c r="AB11" s="8">
        <v>5000</v>
      </c>
      <c r="AC11" s="8">
        <v>3000</v>
      </c>
      <c r="AD11" s="8">
        <v>2000</v>
      </c>
      <c r="AE11" s="8">
        <v>2250</v>
      </c>
      <c r="AF11" s="8">
        <v>250</v>
      </c>
      <c r="AG11" s="8">
        <v>200</v>
      </c>
    </row>
    <row r="12" spans="1:40" x14ac:dyDescent="0.35">
      <c r="E12" s="8" t="s">
        <v>67</v>
      </c>
      <c r="F12" s="8" t="s">
        <v>69</v>
      </c>
      <c r="G12" s="8" t="s">
        <v>69</v>
      </c>
      <c r="H12" s="8" t="s">
        <v>67</v>
      </c>
      <c r="I12" s="8" t="s">
        <v>67</v>
      </c>
      <c r="J12" s="8" t="s">
        <v>69</v>
      </c>
      <c r="K12" s="8" t="s">
        <v>69</v>
      </c>
      <c r="L12" s="8" t="s">
        <v>69</v>
      </c>
      <c r="M12" s="8" t="s">
        <v>69</v>
      </c>
      <c r="N12" s="8" t="s">
        <v>69</v>
      </c>
      <c r="O12" s="8" t="s">
        <v>67</v>
      </c>
      <c r="P12" s="8" t="s">
        <v>67</v>
      </c>
      <c r="Q12" s="8" t="s">
        <v>67</v>
      </c>
      <c r="R12" s="8" t="s">
        <v>67</v>
      </c>
      <c r="S12" s="8" t="s">
        <v>67</v>
      </c>
      <c r="T12" s="8" t="s">
        <v>67</v>
      </c>
      <c r="U12" s="8" t="s">
        <v>67</v>
      </c>
      <c r="V12" s="8" t="s">
        <v>69</v>
      </c>
      <c r="W12" s="8" t="s">
        <v>67</v>
      </c>
      <c r="X12" s="8" t="s">
        <v>67</v>
      </c>
      <c r="Y12" s="8" t="s">
        <v>67</v>
      </c>
      <c r="Z12" s="8" t="s">
        <v>69</v>
      </c>
      <c r="AA12" s="8" t="s">
        <v>67</v>
      </c>
      <c r="AB12" s="8" t="s">
        <v>69</v>
      </c>
      <c r="AC12" s="8" t="s">
        <v>67</v>
      </c>
      <c r="AD12" s="8" t="s">
        <v>69</v>
      </c>
      <c r="AE12" s="8" t="s">
        <v>67</v>
      </c>
      <c r="AF12" s="8" t="s">
        <v>67</v>
      </c>
      <c r="AG12" s="8" t="s">
        <v>67</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E15" s="8">
        <v>1000</v>
      </c>
      <c r="F15" s="8" t="s">
        <v>65</v>
      </c>
      <c r="G15" s="8" t="s">
        <v>65</v>
      </c>
      <c r="H15" s="8">
        <v>450</v>
      </c>
      <c r="I15" s="8">
        <v>300</v>
      </c>
      <c r="J15" s="8">
        <v>5000</v>
      </c>
      <c r="K15" s="8">
        <v>4500</v>
      </c>
      <c r="L15" s="8">
        <v>1000</v>
      </c>
      <c r="M15" s="8">
        <v>300</v>
      </c>
      <c r="N15" s="8">
        <v>3250</v>
      </c>
      <c r="O15" s="8">
        <v>100</v>
      </c>
      <c r="P15" s="8" t="s">
        <v>65</v>
      </c>
      <c r="Q15" s="8">
        <v>27000</v>
      </c>
      <c r="R15" s="8">
        <v>27750</v>
      </c>
      <c r="S15" s="8">
        <v>7500</v>
      </c>
      <c r="T15" s="8">
        <v>6000</v>
      </c>
      <c r="U15" s="8">
        <v>3000</v>
      </c>
      <c r="V15" s="8">
        <v>150</v>
      </c>
      <c r="W15" s="8" t="s">
        <v>65</v>
      </c>
      <c r="X15" s="8">
        <v>700</v>
      </c>
      <c r="Y15" s="8">
        <v>1000</v>
      </c>
      <c r="Z15" s="8">
        <v>1250</v>
      </c>
      <c r="AA15" s="8">
        <v>3000</v>
      </c>
      <c r="AB15" s="8">
        <v>2750</v>
      </c>
      <c r="AC15" s="8">
        <v>2500</v>
      </c>
      <c r="AD15" s="8">
        <v>1500</v>
      </c>
      <c r="AE15" s="8">
        <v>2250</v>
      </c>
      <c r="AF15" s="8">
        <v>200</v>
      </c>
      <c r="AG15" s="8">
        <v>200</v>
      </c>
    </row>
    <row r="16" spans="1:40" x14ac:dyDescent="0.35">
      <c r="A16" s="5" t="s">
        <v>63</v>
      </c>
      <c r="B16" s="5" t="s">
        <v>71</v>
      </c>
      <c r="C16" s="5" t="s">
        <v>66</v>
      </c>
      <c r="E16" s="8">
        <v>1000</v>
      </c>
      <c r="F16" s="8" t="s">
        <v>67</v>
      </c>
      <c r="G16" s="8" t="s">
        <v>67</v>
      </c>
      <c r="H16" s="8">
        <v>450</v>
      </c>
      <c r="I16" s="8">
        <v>300</v>
      </c>
      <c r="J16" s="8">
        <v>5000</v>
      </c>
      <c r="K16" s="8">
        <v>3750</v>
      </c>
      <c r="L16" s="8">
        <v>1000</v>
      </c>
      <c r="M16" s="8">
        <v>300</v>
      </c>
      <c r="N16" s="8">
        <v>3000</v>
      </c>
      <c r="O16" s="8">
        <v>100</v>
      </c>
      <c r="P16" s="8" t="s">
        <v>67</v>
      </c>
      <c r="Q16" s="8">
        <v>27000</v>
      </c>
      <c r="R16" s="8">
        <v>27500</v>
      </c>
      <c r="S16" s="8">
        <v>7500</v>
      </c>
      <c r="T16" s="8">
        <v>6000</v>
      </c>
      <c r="U16" s="8">
        <v>3000</v>
      </c>
      <c r="V16" s="8">
        <v>150</v>
      </c>
      <c r="W16" s="8" t="s">
        <v>67</v>
      </c>
      <c r="X16" s="8">
        <v>600</v>
      </c>
      <c r="Y16" s="8">
        <v>1000</v>
      </c>
      <c r="Z16" s="8">
        <v>1250</v>
      </c>
      <c r="AA16" s="8">
        <v>3000</v>
      </c>
      <c r="AB16" s="8">
        <v>2500</v>
      </c>
      <c r="AC16" s="8">
        <v>2250</v>
      </c>
      <c r="AD16" s="8">
        <v>1500</v>
      </c>
      <c r="AE16" s="8">
        <v>2000</v>
      </c>
      <c r="AF16" s="8">
        <v>200</v>
      </c>
      <c r="AG16" s="8">
        <v>200</v>
      </c>
    </row>
    <row r="17" spans="1:33" x14ac:dyDescent="0.35">
      <c r="A17" s="5" t="s">
        <v>63</v>
      </c>
      <c r="B17" s="5" t="s">
        <v>71</v>
      </c>
      <c r="C17" s="5" t="s">
        <v>68</v>
      </c>
      <c r="E17" s="8">
        <v>1000</v>
      </c>
      <c r="F17" s="8" t="s">
        <v>67</v>
      </c>
      <c r="G17" s="8" t="s">
        <v>67</v>
      </c>
      <c r="H17" s="8">
        <v>500</v>
      </c>
      <c r="I17" s="8">
        <v>300</v>
      </c>
      <c r="J17" s="8">
        <v>7500</v>
      </c>
      <c r="K17" s="8">
        <v>6000</v>
      </c>
      <c r="L17" s="8">
        <v>1000</v>
      </c>
      <c r="M17" s="8">
        <v>1750</v>
      </c>
      <c r="N17" s="8">
        <v>3500</v>
      </c>
      <c r="O17" s="8">
        <v>100</v>
      </c>
      <c r="P17" s="8" t="s">
        <v>67</v>
      </c>
      <c r="Q17" s="8">
        <v>27500</v>
      </c>
      <c r="R17" s="8">
        <v>28000</v>
      </c>
      <c r="S17" s="8">
        <v>7500</v>
      </c>
      <c r="T17" s="8">
        <v>6000</v>
      </c>
      <c r="U17" s="8">
        <v>3000</v>
      </c>
      <c r="V17" s="8">
        <v>150</v>
      </c>
      <c r="W17" s="8" t="s">
        <v>67</v>
      </c>
      <c r="X17" s="8">
        <v>750</v>
      </c>
      <c r="Y17" s="8">
        <v>1250</v>
      </c>
      <c r="Z17" s="8">
        <v>1250</v>
      </c>
      <c r="AA17" s="8">
        <v>3000</v>
      </c>
      <c r="AB17" s="8">
        <v>3000</v>
      </c>
      <c r="AC17" s="8">
        <v>2500</v>
      </c>
      <c r="AD17" s="8">
        <v>1500</v>
      </c>
      <c r="AE17" s="8">
        <v>2250</v>
      </c>
      <c r="AF17" s="8">
        <v>200</v>
      </c>
      <c r="AG17" s="8">
        <v>200</v>
      </c>
    </row>
    <row r="18" spans="1:33" x14ac:dyDescent="0.35">
      <c r="E18" s="8" t="s">
        <v>67</v>
      </c>
      <c r="F18" s="8" t="s">
        <v>67</v>
      </c>
      <c r="G18" s="8" t="s">
        <v>67</v>
      </c>
      <c r="H18" s="8" t="s">
        <v>67</v>
      </c>
      <c r="I18" s="8" t="s">
        <v>67</v>
      </c>
      <c r="J18" s="8" t="s">
        <v>69</v>
      </c>
      <c r="K18" s="8" t="s">
        <v>69</v>
      </c>
      <c r="L18" s="8" t="s">
        <v>67</v>
      </c>
      <c r="M18" s="8" t="s">
        <v>69</v>
      </c>
      <c r="N18" s="8" t="s">
        <v>67</v>
      </c>
      <c r="O18" s="8" t="s">
        <v>67</v>
      </c>
      <c r="P18" s="8" t="s">
        <v>67</v>
      </c>
      <c r="Q18" s="8" t="s">
        <v>67</v>
      </c>
      <c r="R18" s="8" t="s">
        <v>67</v>
      </c>
      <c r="S18" s="8" t="s">
        <v>67</v>
      </c>
      <c r="T18" s="8" t="s">
        <v>67</v>
      </c>
      <c r="U18" s="8" t="s">
        <v>67</v>
      </c>
      <c r="V18" s="8" t="s">
        <v>67</v>
      </c>
      <c r="W18" s="8" t="s">
        <v>67</v>
      </c>
      <c r="X18" s="8" t="s">
        <v>67</v>
      </c>
      <c r="Y18" s="8" t="s">
        <v>69</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1125</v>
      </c>
      <c r="F27" s="8">
        <v>775</v>
      </c>
      <c r="G27" s="8">
        <v>1075</v>
      </c>
      <c r="H27" s="8">
        <v>562.5</v>
      </c>
      <c r="I27" s="8">
        <v>300</v>
      </c>
      <c r="J27" s="8">
        <v>6125</v>
      </c>
      <c r="K27" s="8">
        <v>4875</v>
      </c>
      <c r="L27" s="8">
        <v>2050</v>
      </c>
      <c r="M27" s="8">
        <v>1775</v>
      </c>
      <c r="N27" s="8">
        <v>8250</v>
      </c>
      <c r="O27" s="8">
        <v>100</v>
      </c>
      <c r="P27" s="8" t="s">
        <v>65</v>
      </c>
      <c r="Q27" s="8">
        <v>27000</v>
      </c>
      <c r="R27" s="8">
        <v>45000</v>
      </c>
      <c r="S27" s="8">
        <v>6250</v>
      </c>
      <c r="T27" s="8">
        <v>5125</v>
      </c>
      <c r="U27" s="8">
        <v>325</v>
      </c>
      <c r="V27" s="8">
        <v>137.5</v>
      </c>
      <c r="W27" s="8">
        <v>437.5</v>
      </c>
      <c r="X27" s="8">
        <v>500</v>
      </c>
      <c r="Y27" s="8">
        <v>1050</v>
      </c>
      <c r="Z27" s="8">
        <v>1750</v>
      </c>
      <c r="AA27" s="8">
        <v>3625</v>
      </c>
      <c r="AB27" s="8">
        <v>2500</v>
      </c>
      <c r="AC27" s="8">
        <v>2500</v>
      </c>
      <c r="AD27" s="8">
        <v>2225</v>
      </c>
      <c r="AE27" s="8">
        <v>2125</v>
      </c>
      <c r="AF27" s="8">
        <v>350</v>
      </c>
      <c r="AG27" s="8">
        <v>500</v>
      </c>
    </row>
    <row r="28" spans="1:33" x14ac:dyDescent="0.35">
      <c r="A28" s="5" t="s">
        <v>73</v>
      </c>
      <c r="B28" s="5" t="s">
        <v>77</v>
      </c>
      <c r="C28" s="5" t="s">
        <v>66</v>
      </c>
      <c r="E28" s="8">
        <v>1100</v>
      </c>
      <c r="F28" s="8">
        <v>750</v>
      </c>
      <c r="G28" s="8">
        <v>1000</v>
      </c>
      <c r="H28" s="8">
        <v>500</v>
      </c>
      <c r="I28" s="8">
        <v>250</v>
      </c>
      <c r="J28" s="8">
        <v>6000</v>
      </c>
      <c r="K28" s="8">
        <v>4500</v>
      </c>
      <c r="L28" s="8">
        <v>2000</v>
      </c>
      <c r="M28" s="8">
        <v>1750</v>
      </c>
      <c r="N28" s="8">
        <v>8000</v>
      </c>
      <c r="O28" s="8">
        <v>100</v>
      </c>
      <c r="P28" s="8" t="s">
        <v>67</v>
      </c>
      <c r="Q28" s="8">
        <v>27000</v>
      </c>
      <c r="R28" s="8">
        <v>45000</v>
      </c>
      <c r="S28" s="8">
        <v>6000</v>
      </c>
      <c r="T28" s="8">
        <v>5000</v>
      </c>
      <c r="U28" s="8">
        <v>300</v>
      </c>
      <c r="V28" s="8">
        <v>125</v>
      </c>
      <c r="W28" s="8">
        <v>400</v>
      </c>
      <c r="X28" s="8">
        <v>500</v>
      </c>
      <c r="Y28" s="8">
        <v>1000</v>
      </c>
      <c r="Z28" s="8">
        <v>1500</v>
      </c>
      <c r="AA28" s="8">
        <v>3500</v>
      </c>
      <c r="AB28" s="8">
        <v>2250</v>
      </c>
      <c r="AC28" s="8">
        <v>2250</v>
      </c>
      <c r="AD28" s="8">
        <v>2000</v>
      </c>
      <c r="AE28" s="8">
        <v>2000</v>
      </c>
      <c r="AF28" s="8">
        <v>300</v>
      </c>
      <c r="AG28" s="8">
        <v>500</v>
      </c>
    </row>
    <row r="29" spans="1:33" x14ac:dyDescent="0.35">
      <c r="A29" s="5" t="s">
        <v>73</v>
      </c>
      <c r="B29" s="5" t="s">
        <v>77</v>
      </c>
      <c r="C29" s="5" t="s">
        <v>68</v>
      </c>
      <c r="E29" s="8">
        <v>1200</v>
      </c>
      <c r="F29" s="8">
        <v>800</v>
      </c>
      <c r="G29" s="8">
        <v>1100</v>
      </c>
      <c r="H29" s="8">
        <v>600</v>
      </c>
      <c r="I29" s="8">
        <v>375</v>
      </c>
      <c r="J29" s="8">
        <v>6500</v>
      </c>
      <c r="K29" s="8">
        <v>5000</v>
      </c>
      <c r="L29" s="8">
        <v>2250</v>
      </c>
      <c r="M29" s="8">
        <v>2250</v>
      </c>
      <c r="N29" s="8">
        <v>8500</v>
      </c>
      <c r="O29" s="8">
        <v>100</v>
      </c>
      <c r="P29" s="8" t="s">
        <v>67</v>
      </c>
      <c r="Q29" s="8">
        <v>27250</v>
      </c>
      <c r="R29" s="8">
        <v>45500</v>
      </c>
      <c r="S29" s="8">
        <v>6500</v>
      </c>
      <c r="T29" s="8">
        <v>5300</v>
      </c>
      <c r="U29" s="8">
        <v>375</v>
      </c>
      <c r="V29" s="8">
        <v>150</v>
      </c>
      <c r="W29" s="8">
        <v>450</v>
      </c>
      <c r="X29" s="8">
        <v>550</v>
      </c>
      <c r="Y29" s="8">
        <v>1100</v>
      </c>
      <c r="Z29" s="8">
        <v>1800</v>
      </c>
      <c r="AA29" s="8">
        <v>4000</v>
      </c>
      <c r="AB29" s="8">
        <v>2500</v>
      </c>
      <c r="AC29" s="8">
        <v>2750</v>
      </c>
      <c r="AD29" s="8">
        <v>2500</v>
      </c>
      <c r="AE29" s="8">
        <v>2500</v>
      </c>
      <c r="AF29" s="8">
        <v>450</v>
      </c>
      <c r="AG29" s="8">
        <v>500</v>
      </c>
    </row>
    <row r="30" spans="1:33" x14ac:dyDescent="0.35">
      <c r="E30" s="8" t="s">
        <v>67</v>
      </c>
      <c r="F30" s="8" t="s">
        <v>67</v>
      </c>
      <c r="G30" s="8" t="s">
        <v>67</v>
      </c>
      <c r="H30" s="8" t="s">
        <v>67</v>
      </c>
      <c r="I30" s="8" t="s">
        <v>67</v>
      </c>
      <c r="J30" s="8" t="s">
        <v>67</v>
      </c>
      <c r="K30" s="8" t="s">
        <v>67</v>
      </c>
      <c r="L30" s="8" t="s">
        <v>67</v>
      </c>
      <c r="M30" s="8" t="s">
        <v>69</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67</v>
      </c>
      <c r="AB30" s="8" t="s">
        <v>67</v>
      </c>
      <c r="AC30" s="8" t="s">
        <v>67</v>
      </c>
      <c r="AD30" s="8" t="s">
        <v>69</v>
      </c>
      <c r="AE30" s="8" t="s">
        <v>69</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4000</v>
      </c>
      <c r="G57" s="8">
        <v>3500</v>
      </c>
      <c r="H57" s="8">
        <v>350</v>
      </c>
      <c r="I57" s="8">
        <v>250</v>
      </c>
      <c r="J57" s="8">
        <v>5000</v>
      </c>
      <c r="K57" s="8">
        <v>25000</v>
      </c>
      <c r="L57" s="8">
        <v>1375</v>
      </c>
      <c r="M57" s="8">
        <v>1625</v>
      </c>
      <c r="N57" s="8">
        <v>5750</v>
      </c>
      <c r="O57" s="8" t="s">
        <v>65</v>
      </c>
      <c r="P57" s="8" t="s">
        <v>65</v>
      </c>
      <c r="Q57" s="8">
        <v>24000</v>
      </c>
      <c r="R57" s="8">
        <v>26000</v>
      </c>
      <c r="S57" s="8">
        <v>6000</v>
      </c>
      <c r="T57" s="8">
        <v>4500</v>
      </c>
      <c r="U57" s="8">
        <v>1375</v>
      </c>
      <c r="V57" s="8">
        <v>137.5</v>
      </c>
      <c r="W57" s="8" t="s">
        <v>65</v>
      </c>
      <c r="X57" s="8">
        <v>1250</v>
      </c>
      <c r="Y57" s="8">
        <v>1750</v>
      </c>
      <c r="Z57" s="8">
        <v>2250</v>
      </c>
      <c r="AA57" s="8">
        <v>3000</v>
      </c>
      <c r="AB57" s="8">
        <v>2000</v>
      </c>
      <c r="AC57" s="8">
        <v>1800</v>
      </c>
      <c r="AD57" s="8">
        <v>2500</v>
      </c>
      <c r="AE57" s="8">
        <v>4500</v>
      </c>
      <c r="AF57" s="8">
        <v>200</v>
      </c>
      <c r="AG57" s="8">
        <v>500</v>
      </c>
    </row>
    <row r="58" spans="1:33" x14ac:dyDescent="0.35">
      <c r="A58" s="5" t="s">
        <v>81</v>
      </c>
      <c r="B58" s="5" t="s">
        <v>88</v>
      </c>
      <c r="C58" s="5" t="s">
        <v>66</v>
      </c>
      <c r="E58" s="8">
        <v>1000</v>
      </c>
      <c r="F58" s="8">
        <v>3500</v>
      </c>
      <c r="G58" s="8">
        <v>3500</v>
      </c>
      <c r="H58" s="8">
        <v>300</v>
      </c>
      <c r="I58" s="8">
        <v>250</v>
      </c>
      <c r="J58" s="8">
        <v>4000</v>
      </c>
      <c r="K58" s="8">
        <v>7000</v>
      </c>
      <c r="L58" s="8">
        <v>1000</v>
      </c>
      <c r="M58" s="8">
        <v>1500</v>
      </c>
      <c r="N58" s="8">
        <v>5500</v>
      </c>
      <c r="O58" s="8" t="s">
        <v>67</v>
      </c>
      <c r="P58" s="8" t="s">
        <v>67</v>
      </c>
      <c r="Q58" s="8">
        <v>22500</v>
      </c>
      <c r="R58" s="8">
        <v>23500</v>
      </c>
      <c r="S58" s="8">
        <v>6000</v>
      </c>
      <c r="T58" s="8">
        <v>4250</v>
      </c>
      <c r="U58" s="8">
        <v>500</v>
      </c>
      <c r="V58" s="8">
        <v>125</v>
      </c>
      <c r="W58" s="8" t="s">
        <v>67</v>
      </c>
      <c r="X58" s="8">
        <v>750</v>
      </c>
      <c r="Y58" s="8">
        <v>1500</v>
      </c>
      <c r="Z58" s="8">
        <v>1500</v>
      </c>
      <c r="AA58" s="8">
        <v>3000</v>
      </c>
      <c r="AB58" s="8">
        <v>2000</v>
      </c>
      <c r="AC58" s="8">
        <v>1500</v>
      </c>
      <c r="AD58" s="8">
        <v>1200</v>
      </c>
      <c r="AE58" s="8">
        <v>4500</v>
      </c>
      <c r="AF58" s="8">
        <v>200</v>
      </c>
      <c r="AG58" s="8">
        <v>500</v>
      </c>
    </row>
    <row r="59" spans="1:33" x14ac:dyDescent="0.35">
      <c r="A59" s="5" t="s">
        <v>81</v>
      </c>
      <c r="B59" s="5" t="s">
        <v>88</v>
      </c>
      <c r="C59" s="5" t="s">
        <v>68</v>
      </c>
      <c r="E59" s="8">
        <v>1100</v>
      </c>
      <c r="F59" s="8">
        <v>4000</v>
      </c>
      <c r="G59" s="8">
        <v>4000</v>
      </c>
      <c r="H59" s="8">
        <v>500</v>
      </c>
      <c r="I59" s="8">
        <v>350</v>
      </c>
      <c r="J59" s="8">
        <v>5000</v>
      </c>
      <c r="K59" s="8">
        <v>30000</v>
      </c>
      <c r="L59" s="8">
        <v>1500</v>
      </c>
      <c r="M59" s="8">
        <v>2000</v>
      </c>
      <c r="N59" s="8">
        <v>6500</v>
      </c>
      <c r="O59" s="8" t="s">
        <v>67</v>
      </c>
      <c r="P59" s="8" t="s">
        <v>67</v>
      </c>
      <c r="Q59" s="8">
        <v>27000</v>
      </c>
      <c r="R59" s="8">
        <v>27000</v>
      </c>
      <c r="S59" s="8">
        <v>7000</v>
      </c>
      <c r="T59" s="8">
        <v>5000</v>
      </c>
      <c r="U59" s="8">
        <v>2500</v>
      </c>
      <c r="V59" s="8">
        <v>150</v>
      </c>
      <c r="W59" s="8" t="s">
        <v>67</v>
      </c>
      <c r="X59" s="8">
        <v>1500</v>
      </c>
      <c r="Y59" s="8">
        <v>2000</v>
      </c>
      <c r="Z59" s="8">
        <v>4000</v>
      </c>
      <c r="AA59" s="8">
        <v>3500</v>
      </c>
      <c r="AB59" s="8">
        <v>3000</v>
      </c>
      <c r="AC59" s="8">
        <v>2500</v>
      </c>
      <c r="AD59" s="8">
        <v>3500</v>
      </c>
      <c r="AE59" s="8">
        <v>6000</v>
      </c>
      <c r="AF59" s="8">
        <v>300</v>
      </c>
      <c r="AG59" s="8">
        <v>500</v>
      </c>
    </row>
    <row r="60" spans="1:33" x14ac:dyDescent="0.35">
      <c r="E60" s="8" t="s">
        <v>67</v>
      </c>
      <c r="F60" s="8" t="s">
        <v>67</v>
      </c>
      <c r="G60" s="8" t="s">
        <v>67</v>
      </c>
      <c r="H60" s="8" t="s">
        <v>67</v>
      </c>
      <c r="I60" s="8" t="s">
        <v>67</v>
      </c>
      <c r="J60" s="8" t="s">
        <v>69</v>
      </c>
      <c r="K60" s="8" t="s">
        <v>69</v>
      </c>
      <c r="L60" s="8" t="s">
        <v>69</v>
      </c>
      <c r="M60" s="8" t="s">
        <v>69</v>
      </c>
      <c r="N60" s="8" t="s">
        <v>67</v>
      </c>
      <c r="O60" s="8" t="s">
        <v>67</v>
      </c>
      <c r="P60" s="8" t="s">
        <v>67</v>
      </c>
      <c r="Q60" s="8" t="s">
        <v>67</v>
      </c>
      <c r="R60" s="8" t="s">
        <v>67</v>
      </c>
      <c r="S60" s="8" t="s">
        <v>67</v>
      </c>
      <c r="T60" s="8" t="s">
        <v>67</v>
      </c>
      <c r="U60" s="8" t="s">
        <v>69</v>
      </c>
      <c r="V60" s="8" t="s">
        <v>67</v>
      </c>
      <c r="W60" s="8" t="s">
        <v>67</v>
      </c>
      <c r="X60" s="8" t="s">
        <v>69</v>
      </c>
      <c r="Y60" s="8" t="s">
        <v>69</v>
      </c>
      <c r="Z60" s="8" t="s">
        <v>69</v>
      </c>
      <c r="AA60" s="8" t="s">
        <v>67</v>
      </c>
      <c r="AB60" s="8" t="s">
        <v>69</v>
      </c>
      <c r="AC60" s="8" t="s">
        <v>69</v>
      </c>
      <c r="AD60" s="8" t="s">
        <v>69</v>
      </c>
      <c r="AE60" s="8" t="s">
        <v>69</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1000</v>
      </c>
      <c r="F81" s="8" t="s">
        <v>65</v>
      </c>
      <c r="G81" s="8" t="s">
        <v>65</v>
      </c>
      <c r="H81" s="8">
        <v>450</v>
      </c>
      <c r="I81" s="8">
        <v>250</v>
      </c>
      <c r="J81" s="8">
        <v>4750</v>
      </c>
      <c r="K81" s="8">
        <v>4000</v>
      </c>
      <c r="L81" s="8">
        <v>1000</v>
      </c>
      <c r="M81" s="8">
        <v>4500</v>
      </c>
      <c r="N81" s="8">
        <v>9000</v>
      </c>
      <c r="O81" s="8">
        <v>100</v>
      </c>
      <c r="P81" s="8">
        <v>15000</v>
      </c>
      <c r="Q81" s="8">
        <v>22000</v>
      </c>
      <c r="R81" s="8">
        <v>29000</v>
      </c>
      <c r="S81" s="8">
        <v>6000</v>
      </c>
      <c r="T81" s="8">
        <v>5000</v>
      </c>
      <c r="U81" s="8">
        <v>1125</v>
      </c>
      <c r="V81" s="8">
        <v>175</v>
      </c>
      <c r="W81" s="8">
        <v>700</v>
      </c>
      <c r="X81" s="8">
        <v>1000</v>
      </c>
      <c r="Y81" s="8">
        <v>1500</v>
      </c>
      <c r="Z81" s="8">
        <v>800</v>
      </c>
      <c r="AA81" s="8">
        <v>3000</v>
      </c>
      <c r="AB81" s="8">
        <v>2000</v>
      </c>
      <c r="AC81" s="8">
        <v>2000</v>
      </c>
      <c r="AD81" s="8">
        <v>850</v>
      </c>
      <c r="AE81" s="8">
        <v>3000</v>
      </c>
      <c r="AF81" s="8">
        <v>200</v>
      </c>
      <c r="AG81" s="8">
        <v>275</v>
      </c>
    </row>
    <row r="82" spans="1:33" x14ac:dyDescent="0.35">
      <c r="A82" s="5" t="s">
        <v>96</v>
      </c>
      <c r="B82" s="5" t="s">
        <v>97</v>
      </c>
      <c r="C82" s="5" t="s">
        <v>66</v>
      </c>
      <c r="E82" s="8">
        <v>700</v>
      </c>
      <c r="F82" s="8" t="s">
        <v>67</v>
      </c>
      <c r="G82" s="8" t="s">
        <v>67</v>
      </c>
      <c r="H82" s="8">
        <v>400</v>
      </c>
      <c r="I82" s="8">
        <v>225</v>
      </c>
      <c r="J82" s="8">
        <v>4000</v>
      </c>
      <c r="K82" s="8">
        <v>3000</v>
      </c>
      <c r="L82" s="8">
        <v>1000</v>
      </c>
      <c r="M82" s="8">
        <v>4000</v>
      </c>
      <c r="N82" s="8">
        <v>6500</v>
      </c>
      <c r="O82" s="8">
        <v>100</v>
      </c>
      <c r="P82" s="8">
        <v>14750</v>
      </c>
      <c r="Q82" s="8">
        <v>21000</v>
      </c>
      <c r="R82" s="8">
        <v>28000</v>
      </c>
      <c r="S82" s="8">
        <v>5000</v>
      </c>
      <c r="T82" s="8">
        <v>4000</v>
      </c>
      <c r="U82" s="8">
        <v>500</v>
      </c>
      <c r="V82" s="8">
        <v>150</v>
      </c>
      <c r="W82" s="8">
        <v>500</v>
      </c>
      <c r="X82" s="8">
        <v>700</v>
      </c>
      <c r="Y82" s="8">
        <v>1000</v>
      </c>
      <c r="Z82" s="8">
        <v>800</v>
      </c>
      <c r="AA82" s="8">
        <v>2750</v>
      </c>
      <c r="AB82" s="8">
        <v>2000</v>
      </c>
      <c r="AC82" s="8">
        <v>1500</v>
      </c>
      <c r="AD82" s="8">
        <v>500</v>
      </c>
      <c r="AE82" s="8">
        <v>3000</v>
      </c>
      <c r="AF82" s="8">
        <v>200</v>
      </c>
      <c r="AG82" s="8">
        <v>250</v>
      </c>
    </row>
    <row r="83" spans="1:33" x14ac:dyDescent="0.35">
      <c r="A83" s="5" t="s">
        <v>96</v>
      </c>
      <c r="B83" s="5" t="s">
        <v>97</v>
      </c>
      <c r="C83" s="5" t="s">
        <v>68</v>
      </c>
      <c r="E83" s="8">
        <v>1100</v>
      </c>
      <c r="F83" s="8" t="s">
        <v>67</v>
      </c>
      <c r="G83" s="8" t="s">
        <v>67</v>
      </c>
      <c r="H83" s="8">
        <v>450</v>
      </c>
      <c r="I83" s="8">
        <v>275</v>
      </c>
      <c r="J83" s="8">
        <v>5000</v>
      </c>
      <c r="K83" s="8">
        <v>4500</v>
      </c>
      <c r="L83" s="8">
        <v>1000</v>
      </c>
      <c r="M83" s="8">
        <v>5500</v>
      </c>
      <c r="N83" s="8">
        <v>9250</v>
      </c>
      <c r="O83" s="8">
        <v>200</v>
      </c>
      <c r="P83" s="8">
        <v>15000</v>
      </c>
      <c r="Q83" s="8">
        <v>27000</v>
      </c>
      <c r="R83" s="8">
        <v>29000</v>
      </c>
      <c r="S83" s="8">
        <v>6500</v>
      </c>
      <c r="T83" s="8">
        <v>5500</v>
      </c>
      <c r="U83" s="8">
        <v>1250</v>
      </c>
      <c r="V83" s="8">
        <v>200</v>
      </c>
      <c r="W83" s="8">
        <v>1000</v>
      </c>
      <c r="X83" s="8">
        <v>1250</v>
      </c>
      <c r="Y83" s="8">
        <v>1500</v>
      </c>
      <c r="Z83" s="8">
        <v>1000</v>
      </c>
      <c r="AA83" s="8">
        <v>3000</v>
      </c>
      <c r="AB83" s="8">
        <v>2000</v>
      </c>
      <c r="AC83" s="8">
        <v>2000</v>
      </c>
      <c r="AD83" s="8">
        <v>1750</v>
      </c>
      <c r="AE83" s="8">
        <v>3000</v>
      </c>
      <c r="AF83" s="8">
        <v>250</v>
      </c>
      <c r="AG83" s="8">
        <v>300</v>
      </c>
    </row>
    <row r="84" spans="1:33" x14ac:dyDescent="0.35">
      <c r="E84" s="8" t="s">
        <v>69</v>
      </c>
      <c r="F84" s="8" t="s">
        <v>67</v>
      </c>
      <c r="G84" s="8" t="s">
        <v>67</v>
      </c>
      <c r="H84" s="8" t="s">
        <v>67</v>
      </c>
      <c r="I84" s="8" t="s">
        <v>67</v>
      </c>
      <c r="J84" s="8" t="s">
        <v>69</v>
      </c>
      <c r="K84" s="8" t="s">
        <v>69</v>
      </c>
      <c r="L84" s="8" t="s">
        <v>67</v>
      </c>
      <c r="M84" s="8" t="s">
        <v>69</v>
      </c>
      <c r="N84" s="8" t="s">
        <v>69</v>
      </c>
      <c r="O84" s="8" t="s">
        <v>67</v>
      </c>
      <c r="P84" s="8" t="s">
        <v>67</v>
      </c>
      <c r="Q84" s="8" t="s">
        <v>69</v>
      </c>
      <c r="R84" s="8" t="s">
        <v>67</v>
      </c>
      <c r="S84" s="8" t="s">
        <v>69</v>
      </c>
      <c r="T84" s="8" t="s">
        <v>69</v>
      </c>
      <c r="U84" s="8" t="s">
        <v>69</v>
      </c>
      <c r="V84" s="8" t="s">
        <v>67</v>
      </c>
      <c r="W84" s="8" t="s">
        <v>69</v>
      </c>
      <c r="X84" s="8" t="s">
        <v>69</v>
      </c>
      <c r="Y84" s="8" t="s">
        <v>69</v>
      </c>
      <c r="Z84" s="8" t="s">
        <v>67</v>
      </c>
      <c r="AA84" s="8" t="s">
        <v>67</v>
      </c>
      <c r="AB84" s="8" t="s">
        <v>67</v>
      </c>
      <c r="AC84" s="8" t="s">
        <v>69</v>
      </c>
      <c r="AD84" s="8" t="s">
        <v>69</v>
      </c>
      <c r="AE84" s="8" t="s">
        <v>67</v>
      </c>
      <c r="AF84" s="8" t="s">
        <v>67</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09" spans="1:33" x14ac:dyDescent="0.35">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row>
    <row r="112" spans="1:33"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E07B-7DB2-4C15-B20E-5820CA72C785}">
  <sheetPr>
    <tabColor theme="6"/>
  </sheetPr>
  <dimension ref="A1:AJ111"/>
  <sheetViews>
    <sheetView topLeftCell="D19" zoomScale="85" zoomScaleNormal="85" workbookViewId="0">
      <selection activeCell="X27" sqref="X27"/>
    </sheetView>
  </sheetViews>
  <sheetFormatPr baseColWidth="10" defaultColWidth="11.453125" defaultRowHeight="14.5" x14ac:dyDescent="0.35"/>
  <cols>
    <col min="1" max="6" width="10.81640625" style="5"/>
  </cols>
  <sheetData>
    <row r="1" spans="1:36" x14ac:dyDescent="0.35">
      <c r="A1" s="12">
        <f>BNA_aout23!$C$6</f>
        <v>45139</v>
      </c>
    </row>
    <row r="2" spans="1:36" x14ac:dyDescent="0.35">
      <c r="A2" s="11"/>
    </row>
    <row r="4" spans="1:36" x14ac:dyDescent="0.35">
      <c r="H4" s="7" t="s">
        <v>33</v>
      </c>
      <c r="I4" s="7" t="s">
        <v>34</v>
      </c>
      <c r="J4" s="7" t="s">
        <v>35</v>
      </c>
      <c r="K4" s="7" t="s">
        <v>36</v>
      </c>
      <c r="L4" s="7" t="s">
        <v>37</v>
      </c>
      <c r="M4" s="7" t="s">
        <v>38</v>
      </c>
      <c r="N4" s="7" t="s">
        <v>39</v>
      </c>
      <c r="O4" s="7" t="s">
        <v>40</v>
      </c>
      <c r="P4" s="7" t="s">
        <v>41</v>
      </c>
      <c r="Q4" s="7" t="s">
        <v>42</v>
      </c>
      <c r="R4" s="7" t="s">
        <v>43</v>
      </c>
      <c r="S4" s="7" t="s">
        <v>44</v>
      </c>
      <c r="T4" s="7" t="s">
        <v>45</v>
      </c>
      <c r="U4" s="7" t="s">
        <v>46</v>
      </c>
      <c r="V4" s="7" t="s">
        <v>47</v>
      </c>
      <c r="W4" s="7" t="s">
        <v>48</v>
      </c>
      <c r="X4" s="7" t="s">
        <v>49</v>
      </c>
      <c r="Y4" s="7" t="s">
        <v>50</v>
      </c>
      <c r="Z4" s="7" t="s">
        <v>51</v>
      </c>
      <c r="AA4" s="7" t="s">
        <v>52</v>
      </c>
      <c r="AB4" s="7" t="s">
        <v>53</v>
      </c>
      <c r="AC4" s="7" t="s">
        <v>54</v>
      </c>
      <c r="AD4" s="7" t="s">
        <v>55</v>
      </c>
      <c r="AE4" s="7" t="s">
        <v>56</v>
      </c>
      <c r="AF4" s="7" t="s">
        <v>57</v>
      </c>
      <c r="AG4" s="7" t="s">
        <v>58</v>
      </c>
      <c r="AH4" s="7" t="s">
        <v>59</v>
      </c>
      <c r="AI4" s="7" t="s">
        <v>60</v>
      </c>
      <c r="AJ4" s="7" t="s">
        <v>61</v>
      </c>
    </row>
    <row r="6" spans="1:36" x14ac:dyDescent="0.35">
      <c r="F6" s="5" t="s">
        <v>62</v>
      </c>
    </row>
    <row r="7" spans="1:36" x14ac:dyDescent="0.35">
      <c r="A7" s="5" t="s">
        <v>63</v>
      </c>
      <c r="B7" s="5" t="s">
        <v>64</v>
      </c>
      <c r="C7" s="11">
        <f>EDATE(D7,-1)</f>
        <v>45108</v>
      </c>
      <c r="D7" s="11">
        <f>$A$1</f>
        <v>45139</v>
      </c>
      <c r="E7" s="11" t="str">
        <f>_xlfn.CONCAT(B7,D7)</f>
        <v>marche_dedougou45139</v>
      </c>
      <c r="F7" s="11" t="s">
        <v>3433</v>
      </c>
      <c r="H7" s="14">
        <f ca="1">IF(OR(SUMIFS(BNA_Historique_prix!G:G,BNA_Historique_prix!$B:$B,$B7,BNA_Historique_prix!$E:$E,$D7)=0,SUMIFS(BNA_Historique_prix!G:G,BNA_Historique_prix!$B:$B,$B7,BNA_Historique_prix!$E:$E,$C7)=0),"-",IFERROR((SUMIFS(BNA_Historique_prix!G:G,BNA_Historique_prix!$B:$B,$B7,BNA_Historique_prix!$E:$E,$D7)-SUMIFS(BNA_Historique_prix!G:G,BNA_Historique_prix!$B:$B,$B7,BNA_Historique_prix!$E:$E,$C7))/SUMIFS(BNA_Historique_prix!G:G,BNA_Historique_prix!$B:$B,$B7,BNA_Historique_prix!$E:$E,$C7),""))</f>
        <v>-9.0909090909090912E-2</v>
      </c>
      <c r="I7" s="14" t="str">
        <f ca="1">IF(OR(SUMIFS(BNA_Historique_prix!H:H,BNA_Historique_prix!$B:$B,$B7,BNA_Historique_prix!$E:$E,$D7)=0,SUMIFS(BNA_Historique_prix!H:H,BNA_Historique_prix!$B:$B,$B7,BNA_Historique_prix!$E:$E,$C7)=0),"-",IFERROR((SUMIFS(BNA_Historique_prix!H:H,BNA_Historique_prix!$B:$B,$B7,BNA_Historique_prix!$E:$E,$D7)-SUMIFS(BNA_Historique_prix!H:H,BNA_Historique_prix!$B:$B,$B7,BNA_Historique_prix!$E:$E,$C7))/SUMIFS(BNA_Historique_prix!H:H,BNA_Historique_prix!$B:$B,$B7,BNA_Historique_prix!$E:$E,$C7),""))</f>
        <v>-</v>
      </c>
      <c r="J7" s="14" t="str">
        <f ca="1">IF(OR(SUMIFS(BNA_Historique_prix!I:I,BNA_Historique_prix!$B:$B,$B7,BNA_Historique_prix!$E:$E,$D7)=0,SUMIFS(BNA_Historique_prix!I:I,BNA_Historique_prix!$B:$B,$B7,BNA_Historique_prix!$E:$E,$C7)=0),"-",IFERROR((SUMIFS(BNA_Historique_prix!I:I,BNA_Historique_prix!$B:$B,$B7,BNA_Historique_prix!$E:$E,$D7)-SUMIFS(BNA_Historique_prix!I:I,BNA_Historique_prix!$B:$B,$B7,BNA_Historique_prix!$E:$E,$C7))/SUMIFS(BNA_Historique_prix!I:I,BNA_Historique_prix!$B:$B,$B7,BNA_Historique_prix!$E:$E,$C7),""))</f>
        <v>-</v>
      </c>
      <c r="K7" s="14" t="str">
        <f ca="1">IF(OR(SUMIFS(BNA_Historique_prix!J:J,BNA_Historique_prix!$B:$B,$B7,BNA_Historique_prix!$E:$E,$D7)=0,SUMIFS(BNA_Historique_prix!J:J,BNA_Historique_prix!$B:$B,$B7,BNA_Historique_prix!$E:$E,$C7)=0),"-",IFERROR((SUMIFS(BNA_Historique_prix!J:J,BNA_Historique_prix!$B:$B,$B7,BNA_Historique_prix!$E:$E,$D7)-SUMIFS(BNA_Historique_prix!J:J,BNA_Historique_prix!$B:$B,$B7,BNA_Historique_prix!$E:$E,$C7))/SUMIFS(BNA_Historique_prix!J:J,BNA_Historique_prix!$B:$B,$B7,BNA_Historique_prix!$E:$E,$C7),""))</f>
        <v>-</v>
      </c>
      <c r="L7" s="14" t="str">
        <f ca="1">IF(OR(SUMIFS(BNA_Historique_prix!K:K,BNA_Historique_prix!$B:$B,$B7,BNA_Historique_prix!$E:$E,$D7)=0,SUMIFS(BNA_Historique_prix!K:K,BNA_Historique_prix!$B:$B,$B7,BNA_Historique_prix!$E:$E,$C7)=0),"-",IFERROR((SUMIFS(BNA_Historique_prix!K:K,BNA_Historique_prix!$B:$B,$B7,BNA_Historique_prix!$E:$E,$D7)-SUMIFS(BNA_Historique_prix!K:K,BNA_Historique_prix!$B:$B,$B7,BNA_Historique_prix!$E:$E,$C7))/SUMIFS(BNA_Historique_prix!K:K,BNA_Historique_prix!$B:$B,$B7,BNA_Historique_prix!$E:$E,$C7),""))</f>
        <v>-</v>
      </c>
      <c r="M7" s="14">
        <f ca="1">IF(OR(SUMIFS(BNA_Historique_prix!L:L,BNA_Historique_prix!$B:$B,$B7,BNA_Historique_prix!$E:$E,$D7)=0,SUMIFS(BNA_Historique_prix!L:L,BNA_Historique_prix!$B:$B,$B7,BNA_Historique_prix!$E:$E,$C7)=0),"-",IFERROR((SUMIFS(BNA_Historique_prix!L:L,BNA_Historique_prix!$B:$B,$B7,BNA_Historique_prix!$E:$E,$D7)-SUMIFS(BNA_Historique_prix!L:L,BNA_Historique_prix!$B:$B,$B7,BNA_Historique_prix!$E:$E,$C7))/SUMIFS(BNA_Historique_prix!L:L,BNA_Historique_prix!$B:$B,$B7,BNA_Historique_prix!$E:$E,$C7),""))</f>
        <v>0</v>
      </c>
      <c r="N7" s="14" t="str">
        <f ca="1">IF(OR(SUMIFS(BNA_Historique_prix!M:M,BNA_Historique_prix!$B:$B,$B7,BNA_Historique_prix!$E:$E,$D7)=0,SUMIFS(BNA_Historique_prix!M:M,BNA_Historique_prix!$B:$B,$B7,BNA_Historique_prix!$E:$E,$C7)=0),"-",IFERROR((SUMIFS(BNA_Historique_prix!M:M,BNA_Historique_prix!$B:$B,$B7,BNA_Historique_prix!$E:$E,$D7)-SUMIFS(BNA_Historique_prix!M:M,BNA_Historique_prix!$B:$B,$B7,BNA_Historique_prix!$E:$E,$C7))/SUMIFS(BNA_Historique_prix!M:M,BNA_Historique_prix!$B:$B,$B7,BNA_Historique_prix!$E:$E,$C7),""))</f>
        <v>-</v>
      </c>
      <c r="O7" s="14">
        <f ca="1">IF(OR(SUMIFS(BNA_Historique_prix!N:N,BNA_Historique_prix!$B:$B,$B7,BNA_Historique_prix!$E:$E,$D7)=0,SUMIFS(BNA_Historique_prix!N:N,BNA_Historique_prix!$B:$B,$B7,BNA_Historique_prix!$E:$E,$C7)=0),"-",IFERROR((SUMIFS(BNA_Historique_prix!N:N,BNA_Historique_prix!$B:$B,$B7,BNA_Historique_prix!$E:$E,$D7)-SUMIFS(BNA_Historique_prix!N:N,BNA_Historique_prix!$B:$B,$B7,BNA_Historique_prix!$E:$E,$C7))/SUMIFS(BNA_Historique_prix!N:N,BNA_Historique_prix!$B:$B,$B7,BNA_Historique_prix!$E:$E,$C7),""))</f>
        <v>0.25</v>
      </c>
      <c r="P7" s="14">
        <f ca="1">IF(OR(SUMIFS(BNA_Historique_prix!O:O,BNA_Historique_prix!$B:$B,$B7,BNA_Historique_prix!$E:$E,$D7)=0,SUMIFS(BNA_Historique_prix!O:O,BNA_Historique_prix!$B:$B,$B7,BNA_Historique_prix!$E:$E,$C7)=0),"-",IFERROR((SUMIFS(BNA_Historique_prix!O:O,BNA_Historique_prix!$B:$B,$B7,BNA_Historique_prix!$E:$E,$D7)-SUMIFS(BNA_Historique_prix!O:O,BNA_Historique_prix!$B:$B,$B7,BNA_Historique_prix!$E:$E,$C7))/SUMIFS(BNA_Historique_prix!O:O,BNA_Historique_prix!$B:$B,$B7,BNA_Historique_prix!$E:$E,$C7),""))</f>
        <v>0</v>
      </c>
      <c r="Q7" s="14">
        <f ca="1">IF(OR(SUMIFS(BNA_Historique_prix!P:P,BNA_Historique_prix!$B:$B,$B7,BNA_Historique_prix!$E:$E,$D7)=0,SUMIFS(BNA_Historique_prix!P:P,BNA_Historique_prix!$B:$B,$B7,BNA_Historique_prix!$E:$E,$C7)=0),"-",IFERROR((SUMIFS(BNA_Historique_prix!P:P,BNA_Historique_prix!$B:$B,$B7,BNA_Historique_prix!$E:$E,$D7)-SUMIFS(BNA_Historique_prix!P:P,BNA_Historique_prix!$B:$B,$B7,BNA_Historique_prix!$E:$E,$C7))/SUMIFS(BNA_Historique_prix!P:P,BNA_Historique_prix!$B:$B,$B7,BNA_Historique_prix!$E:$E,$C7),""))</f>
        <v>0</v>
      </c>
      <c r="R7" s="14">
        <f ca="1">IF(OR(SUMIFS(BNA_Historique_prix!Q:Q,BNA_Historique_prix!$B:$B,$B7,BNA_Historique_prix!$E:$E,$D7)=0,SUMIFS(BNA_Historique_prix!Q:Q,BNA_Historique_prix!$B:$B,$B7,BNA_Historique_prix!$E:$E,$C7)=0),"-",IFERROR((SUMIFS(BNA_Historique_prix!Q:Q,BNA_Historique_prix!$B:$B,$B7,BNA_Historique_prix!$E:$E,$D7)-SUMIFS(BNA_Historique_prix!Q:Q,BNA_Historique_prix!$B:$B,$B7,BNA_Historique_prix!$E:$E,$C7))/SUMIFS(BNA_Historique_prix!Q:Q,BNA_Historique_prix!$B:$B,$B7,BNA_Historique_prix!$E:$E,$C7),""))</f>
        <v>0</v>
      </c>
      <c r="S7" s="14" t="str">
        <f ca="1">IF(OR(SUMIFS(BNA_Historique_prix!R:R,BNA_Historique_prix!$B:$B,$B7,BNA_Historique_prix!$E:$E,$D7)=0,SUMIFS(BNA_Historique_prix!R:R,BNA_Historique_prix!$B:$B,$B7,BNA_Historique_prix!$E:$E,$C7)=0),"-",IFERROR((SUMIFS(BNA_Historique_prix!R:R,BNA_Historique_prix!$B:$B,$B7,BNA_Historique_prix!$E:$E,$D7)-SUMIFS(BNA_Historique_prix!R:R,BNA_Historique_prix!$B:$B,$B7,BNA_Historique_prix!$E:$E,$C7))/SUMIFS(BNA_Historique_prix!R:R,BNA_Historique_prix!$B:$B,$B7,BNA_Historique_prix!$E:$E,$C7),""))</f>
        <v>-</v>
      </c>
      <c r="T7" s="14">
        <f ca="1">IF(OR(SUMIFS(BNA_Historique_prix!S:S,BNA_Historique_prix!$B:$B,$B7,BNA_Historique_prix!$E:$E,$D7)=0,SUMIFS(BNA_Historique_prix!S:S,BNA_Historique_prix!$B:$B,$B7,BNA_Historique_prix!$E:$E,$C7)=0),"-",IFERROR((SUMIFS(BNA_Historique_prix!S:S,BNA_Historique_prix!$B:$B,$B7,BNA_Historique_prix!$E:$E,$D7)-SUMIFS(BNA_Historique_prix!S:S,BNA_Historique_prix!$B:$B,$B7,BNA_Historique_prix!$E:$E,$C7))/SUMIFS(BNA_Historique_prix!S:S,BNA_Historique_prix!$B:$B,$B7,BNA_Historique_prix!$E:$E,$C7),""))</f>
        <v>-3.8461538461538464E-2</v>
      </c>
      <c r="U7" s="14">
        <f ca="1">IF(OR(SUMIFS(BNA_Historique_prix!T:T,BNA_Historique_prix!$B:$B,$B7,BNA_Historique_prix!$E:$E,$D7)=0,SUMIFS(BNA_Historique_prix!T:T,BNA_Historique_prix!$B:$B,$B7,BNA_Historique_prix!$E:$E,$C7)=0),"-",IFERROR((SUMIFS(BNA_Historique_prix!T:T,BNA_Historique_prix!$B:$B,$B7,BNA_Historique_prix!$E:$E,$D7)-SUMIFS(BNA_Historique_prix!T:T,BNA_Historique_prix!$B:$B,$B7,BNA_Historique_prix!$E:$E,$C7))/SUMIFS(BNA_Historique_prix!T:T,BNA_Historique_prix!$B:$B,$B7,BNA_Historique_prix!$E:$E,$C7),""))</f>
        <v>-6.6666666666666666E-2</v>
      </c>
      <c r="V7" s="14">
        <f ca="1">IF(OR(SUMIFS(BNA_Historique_prix!U:U,BNA_Historique_prix!$B:$B,$B7,BNA_Historique_prix!$E:$E,$D7)=0,SUMIFS(BNA_Historique_prix!U:U,BNA_Historique_prix!$B:$B,$B7,BNA_Historique_prix!$E:$E,$C7)=0),"-",IFERROR((SUMIFS(BNA_Historique_prix!U:U,BNA_Historique_prix!$B:$B,$B7,BNA_Historique_prix!$E:$E,$D7)-SUMIFS(BNA_Historique_prix!U:U,BNA_Historique_prix!$B:$B,$B7,BNA_Historique_prix!$E:$E,$C7))/SUMIFS(BNA_Historique_prix!U:U,BNA_Historique_prix!$B:$B,$B7,BNA_Historique_prix!$E:$E,$C7),""))</f>
        <v>0</v>
      </c>
      <c r="W7" s="14">
        <f ca="1">IF(OR(SUMIFS(BNA_Historique_prix!V:V,BNA_Historique_prix!$B:$B,$B7,BNA_Historique_prix!$E:$E,$D7)=0,SUMIFS(BNA_Historique_prix!V:V,BNA_Historique_prix!$B:$B,$B7,BNA_Historique_prix!$E:$E,$C7)=0),"-",IFERROR((SUMIFS(BNA_Historique_prix!V:V,BNA_Historique_prix!$B:$B,$B7,BNA_Historique_prix!$E:$E,$D7)-SUMIFS(BNA_Historique_prix!V:V,BNA_Historique_prix!$B:$B,$B7,BNA_Historique_prix!$E:$E,$C7))/SUMIFS(BNA_Historique_prix!V:V,BNA_Historique_prix!$B:$B,$B7,BNA_Historique_prix!$E:$E,$C7),""))</f>
        <v>-8.3333333333333329E-2</v>
      </c>
      <c r="X7" s="14">
        <f ca="1">IF(OR(SUMIFS(BNA_Historique_prix!W:W,BNA_Historique_prix!$B:$B,$B7,BNA_Historique_prix!$E:$E,$D7)=0,SUMIFS(BNA_Historique_prix!W:W,BNA_Historique_prix!$B:$B,$B7,BNA_Historique_prix!$E:$E,$C7)=0),"-",IFERROR((SUMIFS(BNA_Historique_prix!W:W,BNA_Historique_prix!$B:$B,$B7,BNA_Historique_prix!$E:$E,$D7)-SUMIFS(BNA_Historique_prix!W:W,BNA_Historique_prix!$B:$B,$B7,BNA_Historique_prix!$E:$E,$C7))/SUMIFS(BNA_Historique_prix!W:W,BNA_Historique_prix!$B:$B,$B7,BNA_Historique_prix!$E:$E,$C7),""))</f>
        <v>0.125</v>
      </c>
      <c r="Y7" s="14">
        <f ca="1">IF(OR(SUMIFS(BNA_Historique_prix!X:X,BNA_Historique_prix!$B:$B,$B7,BNA_Historique_prix!$E:$E,$D7)=0,SUMIFS(BNA_Historique_prix!X:X,BNA_Historique_prix!$B:$B,$B7,BNA_Historique_prix!$E:$E,$C7)=0),"-",IFERROR((SUMIFS(BNA_Historique_prix!X:X,BNA_Historique_prix!$B:$B,$B7,BNA_Historique_prix!$E:$E,$D7)-SUMIFS(BNA_Historique_prix!X:X,BNA_Historique_prix!$B:$B,$B7,BNA_Historique_prix!$E:$E,$C7))/SUMIFS(BNA_Historique_prix!X:X,BNA_Historique_prix!$B:$B,$B7,BNA_Historique_prix!$E:$E,$C7),""))</f>
        <v>0</v>
      </c>
      <c r="Z7" s="14">
        <f ca="1">IF(OR(SUMIFS(BNA_Historique_prix!Y:Y,BNA_Historique_prix!$B:$B,$B7,BNA_Historique_prix!$E:$E,$D7)=0,SUMIFS(BNA_Historique_prix!Y:Y,BNA_Historique_prix!$B:$B,$B7,BNA_Historique_prix!$E:$E,$C7)=0),"-",IFERROR((SUMIFS(BNA_Historique_prix!Y:Y,BNA_Historique_prix!$B:$B,$B7,BNA_Historique_prix!$E:$E,$D7)-SUMIFS(BNA_Historique_prix!Y:Y,BNA_Historique_prix!$B:$B,$B7,BNA_Historique_prix!$E:$E,$C7))/SUMIFS(BNA_Historique_prix!Y:Y,BNA_Historique_prix!$B:$B,$B7,BNA_Historique_prix!$E:$E,$C7),""))</f>
        <v>-7.6923076923076927E-2</v>
      </c>
      <c r="AA7" s="14">
        <f ca="1">IF(OR(SUMIFS(BNA_Historique_prix!Z:Z,BNA_Historique_prix!$B:$B,$B7,BNA_Historique_prix!$E:$E,$D7)=0,SUMIFS(BNA_Historique_prix!Z:Z,BNA_Historique_prix!$B:$B,$B7,BNA_Historique_prix!$E:$E,$C7)=0),"-",IFERROR((SUMIFS(BNA_Historique_prix!Z:Z,BNA_Historique_prix!$B:$B,$B7,BNA_Historique_prix!$E:$E,$D7)-SUMIFS(BNA_Historique_prix!Z:Z,BNA_Historique_prix!$B:$B,$B7,BNA_Historique_prix!$E:$E,$C7))/SUMIFS(BNA_Historique_prix!Z:Z,BNA_Historique_prix!$B:$B,$B7,BNA_Historique_prix!$E:$E,$C7),""))</f>
        <v>-0.11764705882352941</v>
      </c>
      <c r="AB7" s="14">
        <f ca="1">IF(OR(SUMIFS(BNA_Historique_prix!AA:AA,BNA_Historique_prix!$B:$B,$B7,BNA_Historique_prix!$E:$E,$D7)=0,SUMIFS(BNA_Historique_prix!AA:AA,BNA_Historique_prix!$B:$B,$B7,BNA_Historique_prix!$E:$E,$C7)=0),"-",IFERROR((SUMIFS(BNA_Historique_prix!AA:AA,BNA_Historique_prix!$B:$B,$B7,BNA_Historique_prix!$E:$E,$D7)-SUMIFS(BNA_Historique_prix!AA:AA,BNA_Historique_prix!$B:$B,$B7,BNA_Historique_prix!$E:$E,$C7))/SUMIFS(BNA_Historique_prix!AA:AA,BNA_Historique_prix!$B:$B,$B7,BNA_Historique_prix!$E:$E,$C7),""))</f>
        <v>-8.3333333333333329E-2</v>
      </c>
      <c r="AC7" s="14">
        <f ca="1">IF(OR(SUMIFS(BNA_Historique_prix!AB:AB,BNA_Historique_prix!$B:$B,$B7,BNA_Historique_prix!$E:$E,$D7)=0,SUMIFS(BNA_Historique_prix!AB:AB,BNA_Historique_prix!$B:$B,$B7,BNA_Historique_prix!$E:$E,$C7)=0),"-",IFERROR((SUMIFS(BNA_Historique_prix!AB:AB,BNA_Historique_prix!$B:$B,$B7,BNA_Historique_prix!$E:$E,$D7)-SUMIFS(BNA_Historique_prix!AB:AB,BNA_Historique_prix!$B:$B,$B7,BNA_Historique_prix!$E:$E,$C7))/SUMIFS(BNA_Historique_prix!AB:AB,BNA_Historique_prix!$B:$B,$B7,BNA_Historique_prix!$E:$E,$C7),""))</f>
        <v>0</v>
      </c>
      <c r="AD7" s="14">
        <f ca="1">IF(OR(SUMIFS(BNA_Historique_prix!AC:AC,BNA_Historique_prix!$B:$B,$B7,BNA_Historique_prix!$E:$E,$D7)=0,SUMIFS(BNA_Historique_prix!AC:AC,BNA_Historique_prix!$B:$B,$B7,BNA_Historique_prix!$E:$E,$C7)=0),"-",IFERROR((SUMIFS(BNA_Historique_prix!AC:AC,BNA_Historique_prix!$B:$B,$B7,BNA_Historique_prix!$E:$E,$D7)-SUMIFS(BNA_Historique_prix!AC:AC,BNA_Historique_prix!$B:$B,$B7,BNA_Historique_prix!$E:$E,$C7))/SUMIFS(BNA_Historique_prix!AC:AC,BNA_Historique_prix!$B:$B,$B7,BNA_Historique_prix!$E:$E,$C7),""))</f>
        <v>0</v>
      </c>
      <c r="AE7" s="14">
        <f ca="1">IF(OR(SUMIFS(BNA_Historique_prix!AD:AD,BNA_Historique_prix!$B:$B,$B7,BNA_Historique_prix!$E:$E,$D7)=0,SUMIFS(BNA_Historique_prix!AD:AD,BNA_Historique_prix!$B:$B,$B7,BNA_Historique_prix!$E:$E,$C7)=0),"-",IFERROR((SUMIFS(BNA_Historique_prix!AD:AD,BNA_Historique_prix!$B:$B,$B7,BNA_Historique_prix!$E:$E,$D7)-SUMIFS(BNA_Historique_prix!AD:AD,BNA_Historique_prix!$B:$B,$B7,BNA_Historique_prix!$E:$E,$C7))/SUMIFS(BNA_Historique_prix!AD:AD,BNA_Historique_prix!$B:$B,$B7,BNA_Historique_prix!$E:$E,$C7),""))</f>
        <v>-0.14285714285714285</v>
      </c>
      <c r="AF7" s="14">
        <f ca="1">IF(OR(SUMIFS(BNA_Historique_prix!AE:AE,BNA_Historique_prix!$B:$B,$B7,BNA_Historique_prix!$E:$E,$D7)=0,SUMIFS(BNA_Historique_prix!AE:AE,BNA_Historique_prix!$B:$B,$B7,BNA_Historique_prix!$E:$E,$C7)=0),"-",IFERROR((SUMIFS(BNA_Historique_prix!AE:AE,BNA_Historique_prix!$B:$B,$B7,BNA_Historique_prix!$E:$E,$D7)-SUMIFS(BNA_Historique_prix!AE:AE,BNA_Historique_prix!$B:$B,$B7,BNA_Historique_prix!$E:$E,$C7))/SUMIFS(BNA_Historique_prix!AE:AE,BNA_Historique_prix!$B:$B,$B7,BNA_Historique_prix!$E:$E,$C7),""))</f>
        <v>0</v>
      </c>
      <c r="AG7" s="14">
        <f ca="1">IF(OR(SUMIFS(BNA_Historique_prix!AF:AF,BNA_Historique_prix!$B:$B,$B7,BNA_Historique_prix!$E:$E,$D7)=0,SUMIFS(BNA_Historique_prix!AF:AF,BNA_Historique_prix!$B:$B,$B7,BNA_Historique_prix!$E:$E,$C7)=0),"-",IFERROR((SUMIFS(BNA_Historique_prix!AF:AF,BNA_Historique_prix!$B:$B,$B7,BNA_Historique_prix!$E:$E,$D7)-SUMIFS(BNA_Historique_prix!AF:AF,BNA_Historique_prix!$B:$B,$B7,BNA_Historique_prix!$E:$E,$C7))/SUMIFS(BNA_Historique_prix!AF:AF,BNA_Historique_prix!$B:$B,$B7,BNA_Historique_prix!$E:$E,$C7),""))</f>
        <v>0.1</v>
      </c>
      <c r="AH7" s="14">
        <f ca="1">IF(OR(SUMIFS(BNA_Historique_prix!AG:AG,BNA_Historique_prix!$B:$B,$B7,BNA_Historique_prix!$E:$E,$D7)=0,SUMIFS(BNA_Historique_prix!AG:AG,BNA_Historique_prix!$B:$B,$B7,BNA_Historique_prix!$E:$E,$C7)=0),"-",IFERROR((SUMIFS(BNA_Historique_prix!AG:AG,BNA_Historique_prix!$B:$B,$B7,BNA_Historique_prix!$E:$E,$D7)-SUMIFS(BNA_Historique_prix!AG:AG,BNA_Historique_prix!$B:$B,$B7,BNA_Historique_prix!$E:$E,$C7))/SUMIFS(BNA_Historique_prix!AG:AG,BNA_Historique_prix!$B:$B,$B7,BNA_Historique_prix!$E:$E,$C7),""))</f>
        <v>0</v>
      </c>
      <c r="AI7" s="14">
        <f ca="1">IF(OR(SUMIFS(BNA_Historique_prix!AH:AH,BNA_Historique_prix!$B:$B,$B7,BNA_Historique_prix!$E:$E,$D7)=0,SUMIFS(BNA_Historique_prix!AH:AH,BNA_Historique_prix!$B:$B,$B7,BNA_Historique_prix!$E:$E,$C7)=0),"-",IFERROR((SUMIFS(BNA_Historique_prix!AH:AH,BNA_Historique_prix!$B:$B,$B7,BNA_Historique_prix!$E:$E,$D7)-SUMIFS(BNA_Historique_prix!AH:AH,BNA_Historique_prix!$B:$B,$B7,BNA_Historique_prix!$E:$E,$C7))/SUMIFS(BNA_Historique_prix!AH:AH,BNA_Historique_prix!$B:$B,$B7,BNA_Historique_prix!$E:$E,$C7),""))</f>
        <v>0</v>
      </c>
      <c r="AJ7" s="14">
        <f ca="1">IF(OR(SUMIFS(BNA_Historique_prix!AI:AI,BNA_Historique_prix!$B:$B,$B7,BNA_Historique_prix!$E:$E,$D7)=0,SUMIFS(BNA_Historique_prix!AI:AI,BNA_Historique_prix!$B:$B,$B7,BNA_Historique_prix!$E:$E,$C7)=0),"-",IFERROR((SUMIFS(BNA_Historique_prix!AI:AI,BNA_Historique_prix!$B:$B,$B7,BNA_Historique_prix!$E:$E,$D7)-SUMIFS(BNA_Historique_prix!AI:AI,BNA_Historique_prix!$B:$B,$B7,BNA_Historique_prix!$E:$E,$C7))/SUMIFS(BNA_Historique_prix!AI:AI,BNA_Historique_prix!$B:$B,$B7,BNA_Historique_prix!$E:$E,$C7),""))</f>
        <v>-0.42857142857142855</v>
      </c>
    </row>
    <row r="8" spans="1:36" x14ac:dyDescent="0.35">
      <c r="A8" s="5" t="s">
        <v>63</v>
      </c>
      <c r="B8" s="5" t="s">
        <v>64</v>
      </c>
      <c r="C8" s="11">
        <f>EDATE(D8,-2)</f>
        <v>45078</v>
      </c>
      <c r="D8" s="11">
        <f>$A$1</f>
        <v>45139</v>
      </c>
      <c r="E8" s="11"/>
      <c r="F8" s="11" t="s">
        <v>3434</v>
      </c>
      <c r="H8" s="14">
        <f ca="1">IF(OR(SUMIFS(BNA_Historique_prix!G:G,BNA_Historique_prix!$B:$B,$B8,BNA_Historique_prix!$E:$E,$D8)=0,SUMIFS(BNA_Historique_prix!G:G,BNA_Historique_prix!$B:$B,$B8,BNA_Historique_prix!$E:$E,$C8)=0),"-",IFERROR((SUMIFS(BNA_Historique_prix!G:G,BNA_Historique_prix!$B:$B,$B8,BNA_Historique_prix!$E:$E,$D8)-SUMIFS(BNA_Historique_prix!G:G,BNA_Historique_prix!$B:$B,$B8,BNA_Historique_prix!$E:$E,$C8))/SUMIFS(BNA_Historique_prix!G:G,BNA_Historique_prix!$B:$B,$B8,BNA_Historique_prix!$E:$E,$C8),""))</f>
        <v>-4.7619047619047616E-2</v>
      </c>
      <c r="I8" s="14" t="str">
        <f ca="1">IF(OR(SUMIFS(BNA_Historique_prix!H:H,BNA_Historique_prix!$B:$B,$B8,BNA_Historique_prix!$E:$E,$D8)=0,SUMIFS(BNA_Historique_prix!H:H,BNA_Historique_prix!$B:$B,$B8,BNA_Historique_prix!$E:$E,$C8)=0),"-",IFERROR((SUMIFS(BNA_Historique_prix!H:H,BNA_Historique_prix!$B:$B,$B8,BNA_Historique_prix!$E:$E,$D8)-SUMIFS(BNA_Historique_prix!H:H,BNA_Historique_prix!$B:$B,$B8,BNA_Historique_prix!$E:$E,$C8))/SUMIFS(BNA_Historique_prix!H:H,BNA_Historique_prix!$B:$B,$B8,BNA_Historique_prix!$E:$E,$C8),""))</f>
        <v>-</v>
      </c>
      <c r="J8" s="14" t="str">
        <f ca="1">IF(OR(SUMIFS(BNA_Historique_prix!I:I,BNA_Historique_prix!$B:$B,$B8,BNA_Historique_prix!$E:$E,$D8)=0,SUMIFS(BNA_Historique_prix!I:I,BNA_Historique_prix!$B:$B,$B8,BNA_Historique_prix!$E:$E,$C8)=0),"-",IFERROR((SUMIFS(BNA_Historique_prix!I:I,BNA_Historique_prix!$B:$B,$B8,BNA_Historique_prix!$E:$E,$D8)-SUMIFS(BNA_Historique_prix!I:I,BNA_Historique_prix!$B:$B,$B8,BNA_Historique_prix!$E:$E,$C8))/SUMIFS(BNA_Historique_prix!I:I,BNA_Historique_prix!$B:$B,$B8,BNA_Historique_prix!$E:$E,$C8),""))</f>
        <v>-</v>
      </c>
      <c r="K8" s="14">
        <f ca="1">IF(OR(SUMIFS(BNA_Historique_prix!J:J,BNA_Historique_prix!$B:$B,$B8,BNA_Historique_prix!$E:$E,$D8)=0,SUMIFS(BNA_Historique_prix!J:J,BNA_Historique_prix!$B:$B,$B8,BNA_Historique_prix!$E:$E,$C8)=0),"-",IFERROR((SUMIFS(BNA_Historique_prix!J:J,BNA_Historique_prix!$B:$B,$B8,BNA_Historique_prix!$E:$E,$D8)-SUMIFS(BNA_Historique_prix!J:J,BNA_Historique_prix!$B:$B,$B8,BNA_Historique_prix!$E:$E,$C8))/SUMIFS(BNA_Historique_prix!J:J,BNA_Historique_prix!$B:$B,$B8,BNA_Historique_prix!$E:$E,$C8),""))</f>
        <v>0</v>
      </c>
      <c r="L8" s="14">
        <f ca="1">IF(OR(SUMIFS(BNA_Historique_prix!K:K,BNA_Historique_prix!$B:$B,$B8,BNA_Historique_prix!$E:$E,$D8)=0,SUMIFS(BNA_Historique_prix!K:K,BNA_Historique_prix!$B:$B,$B8,BNA_Historique_prix!$E:$E,$C8)=0),"-",IFERROR((SUMIFS(BNA_Historique_prix!K:K,BNA_Historique_prix!$B:$B,$B8,BNA_Historique_prix!$E:$E,$D8)-SUMIFS(BNA_Historique_prix!K:K,BNA_Historique_prix!$B:$B,$B8,BNA_Historique_prix!$E:$E,$C8))/SUMIFS(BNA_Historique_prix!K:K,BNA_Historique_prix!$B:$B,$B8,BNA_Historique_prix!$E:$E,$C8),""))</f>
        <v>-0.1111111111111111</v>
      </c>
      <c r="M8" s="14">
        <f ca="1">IF(OR(SUMIFS(BNA_Historique_prix!L:L,BNA_Historique_prix!$B:$B,$B8,BNA_Historique_prix!$E:$E,$D8)=0,SUMIFS(BNA_Historique_prix!L:L,BNA_Historique_prix!$B:$B,$B8,BNA_Historique_prix!$E:$E,$C8)=0),"-",IFERROR((SUMIFS(BNA_Historique_prix!L:L,BNA_Historique_prix!$B:$B,$B8,BNA_Historique_prix!$E:$E,$D8)-SUMIFS(BNA_Historique_prix!L:L,BNA_Historique_prix!$B:$B,$B8,BNA_Historique_prix!$E:$E,$C8))/SUMIFS(BNA_Historique_prix!L:L,BNA_Historique_prix!$B:$B,$B8,BNA_Historique_prix!$E:$E,$C8),""))</f>
        <v>-9.0909090909090912E-2</v>
      </c>
      <c r="N8" s="14" t="str">
        <f ca="1">IF(OR(SUMIFS(BNA_Historique_prix!M:M,BNA_Historique_prix!$B:$B,$B8,BNA_Historique_prix!$E:$E,$D8)=0,SUMIFS(BNA_Historique_prix!M:M,BNA_Historique_prix!$B:$B,$B8,BNA_Historique_prix!$E:$E,$C8)=0),"-",IFERROR((SUMIFS(BNA_Historique_prix!M:M,BNA_Historique_prix!$B:$B,$B8,BNA_Historique_prix!$E:$E,$D8)-SUMIFS(BNA_Historique_prix!M:M,BNA_Historique_prix!$B:$B,$B8,BNA_Historique_prix!$E:$E,$C8))/SUMIFS(BNA_Historique_prix!M:M,BNA_Historique_prix!$B:$B,$B8,BNA_Historique_prix!$E:$E,$C8),""))</f>
        <v>-</v>
      </c>
      <c r="O8" s="14">
        <f ca="1">IF(OR(SUMIFS(BNA_Historique_prix!N:N,BNA_Historique_prix!$B:$B,$B8,BNA_Historique_prix!$E:$E,$D8)=0,SUMIFS(BNA_Historique_prix!N:N,BNA_Historique_prix!$B:$B,$B8,BNA_Historique_prix!$E:$E,$C8)=0),"-",IFERROR((SUMIFS(BNA_Historique_prix!N:N,BNA_Historique_prix!$B:$B,$B8,BNA_Historique_prix!$E:$E,$D8)-SUMIFS(BNA_Historique_prix!N:N,BNA_Historique_prix!$B:$B,$B8,BNA_Historique_prix!$E:$E,$C8))/SUMIFS(BNA_Historique_prix!N:N,BNA_Historique_prix!$B:$B,$B8,BNA_Historique_prix!$E:$E,$C8),""))</f>
        <v>0</v>
      </c>
      <c r="P8" s="14">
        <f ca="1">IF(OR(SUMIFS(BNA_Historique_prix!O:O,BNA_Historique_prix!$B:$B,$B8,BNA_Historique_prix!$E:$E,$D8)=0,SUMIFS(BNA_Historique_prix!O:O,BNA_Historique_prix!$B:$B,$B8,BNA_Historique_prix!$E:$E,$C8)=0),"-",IFERROR((SUMIFS(BNA_Historique_prix!O:O,BNA_Historique_prix!$B:$B,$B8,BNA_Historique_prix!$E:$E,$D8)-SUMIFS(BNA_Historique_prix!O:O,BNA_Historique_prix!$B:$B,$B8,BNA_Historique_prix!$E:$E,$C8))/SUMIFS(BNA_Historique_prix!O:O,BNA_Historique_prix!$B:$B,$B8,BNA_Historique_prix!$E:$E,$C8),""))</f>
        <v>-0.15789473684210525</v>
      </c>
      <c r="Q8" s="14">
        <f ca="1">IF(OR(SUMIFS(BNA_Historique_prix!P:P,BNA_Historique_prix!$B:$B,$B8,BNA_Historique_prix!$E:$E,$D8)=0,SUMIFS(BNA_Historique_prix!P:P,BNA_Historique_prix!$B:$B,$B8,BNA_Historique_prix!$E:$E,$C8)=0),"-",IFERROR((SUMIFS(BNA_Historique_prix!P:P,BNA_Historique_prix!$B:$B,$B8,BNA_Historique_prix!$E:$E,$D8)-SUMIFS(BNA_Historique_prix!P:P,BNA_Historique_prix!$B:$B,$B8,BNA_Historique_prix!$E:$E,$C8))/SUMIFS(BNA_Historique_prix!P:P,BNA_Historique_prix!$B:$B,$B8,BNA_Historique_prix!$E:$E,$C8),""))</f>
        <v>4.3478260869565216E-2</v>
      </c>
      <c r="R8" s="14">
        <f ca="1">IF(OR(SUMIFS(BNA_Historique_prix!Q:Q,BNA_Historique_prix!$B:$B,$B8,BNA_Historique_prix!$E:$E,$D8)=0,SUMIFS(BNA_Historique_prix!Q:Q,BNA_Historique_prix!$B:$B,$B8,BNA_Historique_prix!$E:$E,$C8)=0),"-",IFERROR((SUMIFS(BNA_Historique_prix!Q:Q,BNA_Historique_prix!$B:$B,$B8,BNA_Historique_prix!$E:$E,$D8)-SUMIFS(BNA_Historique_prix!Q:Q,BNA_Historique_prix!$B:$B,$B8,BNA_Historique_prix!$E:$E,$C8))/SUMIFS(BNA_Historique_prix!Q:Q,BNA_Historique_prix!$B:$B,$B8,BNA_Historique_prix!$E:$E,$C8),""))</f>
        <v>0</v>
      </c>
      <c r="S8" s="14" t="str">
        <f ca="1">IF(OR(SUMIFS(BNA_Historique_prix!R:R,BNA_Historique_prix!$B:$B,$B8,BNA_Historique_prix!$E:$E,$D8)=0,SUMIFS(BNA_Historique_prix!R:R,BNA_Historique_prix!$B:$B,$B8,BNA_Historique_prix!$E:$E,$C8)=0),"-",IFERROR((SUMIFS(BNA_Historique_prix!R:R,BNA_Historique_prix!$B:$B,$B8,BNA_Historique_prix!$E:$E,$D8)-SUMIFS(BNA_Historique_prix!R:R,BNA_Historique_prix!$B:$B,$B8,BNA_Historique_prix!$E:$E,$C8))/SUMIFS(BNA_Historique_prix!R:R,BNA_Historique_prix!$B:$B,$B8,BNA_Historique_prix!$E:$E,$C8),""))</f>
        <v>-</v>
      </c>
      <c r="T8" s="14">
        <f ca="1">IF(OR(SUMIFS(BNA_Historique_prix!S:S,BNA_Historique_prix!$B:$B,$B8,BNA_Historique_prix!$E:$E,$D8)=0,SUMIFS(BNA_Historique_prix!S:S,BNA_Historique_prix!$B:$B,$B8,BNA_Historique_prix!$E:$E,$C8)=0),"-",IFERROR((SUMIFS(BNA_Historique_prix!S:S,BNA_Historique_prix!$B:$B,$B8,BNA_Historique_prix!$E:$E,$D8)-SUMIFS(BNA_Historique_prix!S:S,BNA_Historique_prix!$B:$B,$B8,BNA_Historique_prix!$E:$E,$C8))/SUMIFS(BNA_Historique_prix!S:S,BNA_Historique_prix!$B:$B,$B8,BNA_Historique_prix!$E:$E,$C8),""))</f>
        <v>-1.5748031496062992E-2</v>
      </c>
      <c r="U8" s="14">
        <f ca="1">IF(OR(SUMIFS(BNA_Historique_prix!T:T,BNA_Historique_prix!$B:$B,$B8,BNA_Historique_prix!$E:$E,$D8)=0,SUMIFS(BNA_Historique_prix!T:T,BNA_Historique_prix!$B:$B,$B8,BNA_Historique_prix!$E:$E,$C8)=0),"-",IFERROR((SUMIFS(BNA_Historique_prix!T:T,BNA_Historique_prix!$B:$B,$B8,BNA_Historique_prix!$E:$E,$D8)-SUMIFS(BNA_Historique_prix!T:T,BNA_Historique_prix!$B:$B,$B8,BNA_Historique_prix!$E:$E,$C8))/SUMIFS(BNA_Historique_prix!T:T,BNA_Historique_prix!$B:$B,$B8,BNA_Historique_prix!$E:$E,$C8),""))</f>
        <v>-3.4482758620689655E-2</v>
      </c>
      <c r="V8" s="14">
        <f ca="1">IF(OR(SUMIFS(BNA_Historique_prix!U:U,BNA_Historique_prix!$B:$B,$B8,BNA_Historique_prix!$E:$E,$D8)=0,SUMIFS(BNA_Historique_prix!U:U,BNA_Historique_prix!$B:$B,$B8,BNA_Historique_prix!$E:$E,$C8)=0),"-",IFERROR((SUMIFS(BNA_Historique_prix!U:U,BNA_Historique_prix!$B:$B,$B8,BNA_Historique_prix!$E:$E,$D8)-SUMIFS(BNA_Historique_prix!U:U,BNA_Historique_prix!$B:$B,$B8,BNA_Historique_prix!$E:$E,$C8))/SUMIFS(BNA_Historique_prix!U:U,BNA_Historique_prix!$B:$B,$B8,BNA_Historique_prix!$E:$E,$C8),""))</f>
        <v>0</v>
      </c>
      <c r="W8" s="14">
        <f ca="1">IF(OR(SUMIFS(BNA_Historique_prix!V:V,BNA_Historique_prix!$B:$B,$B8,BNA_Historique_prix!$E:$E,$D8)=0,SUMIFS(BNA_Historique_prix!V:V,BNA_Historique_prix!$B:$B,$B8,BNA_Historique_prix!$E:$E,$C8)=0),"-",IFERROR((SUMIFS(BNA_Historique_prix!V:V,BNA_Historique_prix!$B:$B,$B8,BNA_Historique_prix!$E:$E,$D8)-SUMIFS(BNA_Historique_prix!V:V,BNA_Historique_prix!$B:$B,$B8,BNA_Historique_prix!$E:$E,$C8))/SUMIFS(BNA_Historique_prix!V:V,BNA_Historique_prix!$B:$B,$B8,BNA_Historique_prix!$E:$E,$C8),""))</f>
        <v>0</v>
      </c>
      <c r="X8" s="14">
        <f ca="1">IF(OR(SUMIFS(BNA_Historique_prix!W:W,BNA_Historique_prix!$B:$B,$B8,BNA_Historique_prix!$E:$E,$D8)=0,SUMIFS(BNA_Historique_prix!W:W,BNA_Historique_prix!$B:$B,$B8,BNA_Historique_prix!$E:$E,$C8)=0),"-",IFERROR((SUMIFS(BNA_Historique_prix!W:W,BNA_Historique_prix!$B:$B,$B8,BNA_Historique_prix!$E:$E,$D8)-SUMIFS(BNA_Historique_prix!W:W,BNA_Historique_prix!$B:$B,$B8,BNA_Historique_prix!$E:$E,$C8))/SUMIFS(BNA_Historique_prix!W:W,BNA_Historique_prix!$B:$B,$B8,BNA_Historique_prix!$E:$E,$C8),""))</f>
        <v>0.125</v>
      </c>
      <c r="Y8" s="14">
        <f ca="1">IF(OR(SUMIFS(BNA_Historique_prix!X:X,BNA_Historique_prix!$B:$B,$B8,BNA_Historique_prix!$E:$E,$D8)=0,SUMIFS(BNA_Historique_prix!X:X,BNA_Historique_prix!$B:$B,$B8,BNA_Historique_prix!$E:$E,$C8)=0),"-",IFERROR((SUMIFS(BNA_Historique_prix!X:X,BNA_Historique_prix!$B:$B,$B8,BNA_Historique_prix!$E:$E,$D8)-SUMIFS(BNA_Historique_prix!X:X,BNA_Historique_prix!$B:$B,$B8,BNA_Historique_prix!$E:$E,$C8))/SUMIFS(BNA_Historique_prix!X:X,BNA_Historique_prix!$B:$B,$B8,BNA_Historique_prix!$E:$E,$C8),""))</f>
        <v>0</v>
      </c>
      <c r="Z8" s="14">
        <f ca="1">IF(OR(SUMIFS(BNA_Historique_prix!Y:Y,BNA_Historique_prix!$B:$B,$B8,BNA_Historique_prix!$E:$E,$D8)=0,SUMIFS(BNA_Historique_prix!Y:Y,BNA_Historique_prix!$B:$B,$B8,BNA_Historique_prix!$E:$E,$C8)=0),"-",IFERROR((SUMIFS(BNA_Historique_prix!Y:Y,BNA_Historique_prix!$B:$B,$B8,BNA_Historique_prix!$E:$E,$D8)-SUMIFS(BNA_Historique_prix!Y:Y,BNA_Historique_prix!$B:$B,$B8,BNA_Historique_prix!$E:$E,$C8))/SUMIFS(BNA_Historique_prix!Y:Y,BNA_Historique_prix!$B:$B,$B8,BNA_Historique_prix!$E:$E,$C8),""))</f>
        <v>-0.2</v>
      </c>
      <c r="AA8" s="14">
        <f ca="1">IF(OR(SUMIFS(BNA_Historique_prix!Z:Z,BNA_Historique_prix!$B:$B,$B8,BNA_Historique_prix!$E:$E,$D8)=0,SUMIFS(BNA_Historique_prix!Z:Z,BNA_Historique_prix!$B:$B,$B8,BNA_Historique_prix!$E:$E,$C8)=0),"-",IFERROR((SUMIFS(BNA_Historique_prix!Z:Z,BNA_Historique_prix!$B:$B,$B8,BNA_Historique_prix!$E:$E,$D8)-SUMIFS(BNA_Historique_prix!Z:Z,BNA_Historique_prix!$B:$B,$B8,BNA_Historique_prix!$E:$E,$C8))/SUMIFS(BNA_Historique_prix!Z:Z,BNA_Historique_prix!$B:$B,$B8,BNA_Historique_prix!$E:$E,$C8),""))</f>
        <v>-0.25</v>
      </c>
      <c r="AB8" s="14">
        <f ca="1">IF(OR(SUMIFS(BNA_Historique_prix!AA:AA,BNA_Historique_prix!$B:$B,$B8,BNA_Historique_prix!$E:$E,$D8)=0,SUMIFS(BNA_Historique_prix!AA:AA,BNA_Historique_prix!$B:$B,$B8,BNA_Historique_prix!$E:$E,$C8)=0),"-",IFERROR((SUMIFS(BNA_Historique_prix!AA:AA,BNA_Historique_prix!$B:$B,$B8,BNA_Historique_prix!$E:$E,$D8)-SUMIFS(BNA_Historique_prix!AA:AA,BNA_Historique_prix!$B:$B,$B8,BNA_Historique_prix!$E:$E,$C8))/SUMIFS(BNA_Historique_prix!AA:AA,BNA_Historique_prix!$B:$B,$B8,BNA_Historique_prix!$E:$E,$C8),""))</f>
        <v>-0.26666666666666666</v>
      </c>
      <c r="AC8" s="14">
        <f ca="1">IF(OR(SUMIFS(BNA_Historique_prix!AB:AB,BNA_Historique_prix!$B:$B,$B8,BNA_Historique_prix!$E:$E,$D8)=0,SUMIFS(BNA_Historique_prix!AB:AB,BNA_Historique_prix!$B:$B,$B8,BNA_Historique_prix!$E:$E,$C8)=0),"-",IFERROR((SUMIFS(BNA_Historique_prix!AB:AB,BNA_Historique_prix!$B:$B,$B8,BNA_Historique_prix!$E:$E,$D8)-SUMIFS(BNA_Historique_prix!AB:AB,BNA_Historique_prix!$B:$B,$B8,BNA_Historique_prix!$E:$E,$C8))/SUMIFS(BNA_Historique_prix!AB:AB,BNA_Historique_prix!$B:$B,$B8,BNA_Historique_prix!$E:$E,$C8),""))</f>
        <v>0</v>
      </c>
      <c r="AD8" s="14">
        <f ca="1">IF(OR(SUMIFS(BNA_Historique_prix!AC:AC,BNA_Historique_prix!$B:$B,$B8,BNA_Historique_prix!$E:$E,$D8)=0,SUMIFS(BNA_Historique_prix!AC:AC,BNA_Historique_prix!$B:$B,$B8,BNA_Historique_prix!$E:$E,$C8)=0),"-",IFERROR((SUMIFS(BNA_Historique_prix!AC:AC,BNA_Historique_prix!$B:$B,$B8,BNA_Historique_prix!$E:$E,$D8)-SUMIFS(BNA_Historique_prix!AC:AC,BNA_Historique_prix!$B:$B,$B8,BNA_Historique_prix!$E:$E,$C8))/SUMIFS(BNA_Historique_prix!AC:AC,BNA_Historique_prix!$B:$B,$B8,BNA_Historique_prix!$E:$E,$C8),""))</f>
        <v>0</v>
      </c>
      <c r="AE8" s="14">
        <f ca="1">IF(OR(SUMIFS(BNA_Historique_prix!AD:AD,BNA_Historique_prix!$B:$B,$B8,BNA_Historique_prix!$E:$E,$D8)=0,SUMIFS(BNA_Historique_prix!AD:AD,BNA_Historique_prix!$B:$B,$B8,BNA_Historique_prix!$E:$E,$C8)=0),"-",IFERROR((SUMIFS(BNA_Historique_prix!AD:AD,BNA_Historique_prix!$B:$B,$B8,BNA_Historique_prix!$E:$E,$D8)-SUMIFS(BNA_Historique_prix!AD:AD,BNA_Historique_prix!$B:$B,$B8,BNA_Historique_prix!$E:$E,$C8))/SUMIFS(BNA_Historique_prix!AD:AD,BNA_Historique_prix!$B:$B,$B8,BNA_Historique_prix!$E:$E,$C8),""))</f>
        <v>0</v>
      </c>
      <c r="AF8" s="14">
        <f ca="1">IF(OR(SUMIFS(BNA_Historique_prix!AE:AE,BNA_Historique_prix!$B:$B,$B8,BNA_Historique_prix!$E:$E,$D8)=0,SUMIFS(BNA_Historique_prix!AE:AE,BNA_Historique_prix!$B:$B,$B8,BNA_Historique_prix!$E:$E,$C8)=0),"-",IFERROR((SUMIFS(BNA_Historique_prix!AE:AE,BNA_Historique_prix!$B:$B,$B8,BNA_Historique_prix!$E:$E,$D8)-SUMIFS(BNA_Historique_prix!AE:AE,BNA_Historique_prix!$B:$B,$B8,BNA_Historique_prix!$E:$E,$C8))/SUMIFS(BNA_Historique_prix!AE:AE,BNA_Historique_prix!$B:$B,$B8,BNA_Historique_prix!$E:$E,$C8),""))</f>
        <v>0</v>
      </c>
      <c r="AG8" s="14">
        <f ca="1">IF(OR(SUMIFS(BNA_Historique_prix!AF:AF,BNA_Historique_prix!$B:$B,$B8,BNA_Historique_prix!$E:$E,$D8)=0,SUMIFS(BNA_Historique_prix!AF:AF,BNA_Historique_prix!$B:$B,$B8,BNA_Historique_prix!$E:$E,$C8)=0),"-",IFERROR((SUMIFS(BNA_Historique_prix!AF:AF,BNA_Historique_prix!$B:$B,$B8,BNA_Historique_prix!$E:$E,$D8)-SUMIFS(BNA_Historique_prix!AF:AF,BNA_Historique_prix!$B:$B,$B8,BNA_Historique_prix!$E:$E,$C8))/SUMIFS(BNA_Historique_prix!AF:AF,BNA_Historique_prix!$B:$B,$B8,BNA_Historique_prix!$E:$E,$C8),""))</f>
        <v>0</v>
      </c>
      <c r="AH8" s="14">
        <f ca="1">IF(OR(SUMIFS(BNA_Historique_prix!AG:AG,BNA_Historique_prix!$B:$B,$B8,BNA_Historique_prix!$E:$E,$D8)=0,SUMIFS(BNA_Historique_prix!AG:AG,BNA_Historique_prix!$B:$B,$B8,BNA_Historique_prix!$E:$E,$C8)=0),"-",IFERROR((SUMIFS(BNA_Historique_prix!AG:AG,BNA_Historique_prix!$B:$B,$B8,BNA_Historique_prix!$E:$E,$D8)-SUMIFS(BNA_Historique_prix!AG:AG,BNA_Historique_prix!$B:$B,$B8,BNA_Historique_prix!$E:$E,$C8))/SUMIFS(BNA_Historique_prix!AG:AG,BNA_Historique_prix!$B:$B,$B8,BNA_Historique_prix!$E:$E,$C8),""))</f>
        <v>0.33333333333333331</v>
      </c>
      <c r="AI8" s="14">
        <f ca="1">IF(OR(SUMIFS(BNA_Historique_prix!AH:AH,BNA_Historique_prix!$B:$B,$B8,BNA_Historique_prix!$E:$E,$D8)=0,SUMIFS(BNA_Historique_prix!AH:AH,BNA_Historique_prix!$B:$B,$B8,BNA_Historique_prix!$E:$E,$C8)=0),"-",IFERROR((SUMIFS(BNA_Historique_prix!AH:AH,BNA_Historique_prix!$B:$B,$B8,BNA_Historique_prix!$E:$E,$D8)-SUMIFS(BNA_Historique_prix!AH:AH,BNA_Historique_prix!$B:$B,$B8,BNA_Historique_prix!$E:$E,$C8))/SUMIFS(BNA_Historique_prix!AH:AH,BNA_Historique_prix!$B:$B,$B8,BNA_Historique_prix!$E:$E,$C8),""))</f>
        <v>0</v>
      </c>
      <c r="AJ8" s="14">
        <f ca="1">IF(OR(SUMIFS(BNA_Historique_prix!AI:AI,BNA_Historique_prix!$B:$B,$B8,BNA_Historique_prix!$E:$E,$D8)=0,SUMIFS(BNA_Historique_prix!AI:AI,BNA_Historique_prix!$B:$B,$B8,BNA_Historique_prix!$E:$E,$C8)=0),"-",IFERROR((SUMIFS(BNA_Historique_prix!AI:AI,BNA_Historique_prix!$B:$B,$B8,BNA_Historique_prix!$E:$E,$D8)-SUMIFS(BNA_Historique_prix!AI:AI,BNA_Historique_prix!$B:$B,$B8,BNA_Historique_prix!$E:$E,$C8))/SUMIFS(BNA_Historique_prix!AI:AI,BNA_Historique_prix!$B:$B,$B8,BNA_Historique_prix!$E:$E,$C8),""))</f>
        <v>0</v>
      </c>
    </row>
    <row r="9" spans="1:36" x14ac:dyDescent="0.35">
      <c r="A9" s="5" t="s">
        <v>63</v>
      </c>
      <c r="B9" s="5" t="s">
        <v>64</v>
      </c>
      <c r="C9" s="11">
        <f>EDATE(D9,-12)</f>
        <v>44774</v>
      </c>
      <c r="D9" s="11">
        <f>$A$1</f>
        <v>45139</v>
      </c>
      <c r="E9" s="11"/>
      <c r="F9" s="11" t="s">
        <v>3435</v>
      </c>
      <c r="H9" s="14" t="str">
        <f ca="1">IF(OR(SUMIFS(BNA_Historique_prix!G:G,BNA_Historique_prix!$B:$B,$B9,BNA_Historique_prix!$E:$E,$D9)=0,SUMIFS(BNA_Historique_prix!G:G,BNA_Historique_prix!$B:$B,$B9,BNA_Historique_prix!$E:$E,$C9)=0),"-",IFERROR((SUMIFS(BNA_Historique_prix!G:G,BNA_Historique_prix!$B:$B,$B9,BNA_Historique_prix!$E:$E,$D9)-SUMIFS(BNA_Historique_prix!G:G,BNA_Historique_prix!$B:$B,$B9,BNA_Historique_prix!$E:$E,$C9))/SUMIFS(BNA_Historique_prix!G:G,BNA_Historique_prix!$B:$B,$B9,BNA_Historique_prix!$E:$E,$C9),""))</f>
        <v>-</v>
      </c>
      <c r="I9" s="14" t="str">
        <f ca="1">IF(OR(SUMIFS(BNA_Historique_prix!H:H,BNA_Historique_prix!$B:$B,$B9,BNA_Historique_prix!$E:$E,$D9)=0,SUMIFS(BNA_Historique_prix!H:H,BNA_Historique_prix!$B:$B,$B9,BNA_Historique_prix!$E:$E,$C9)=0),"-",IFERROR((SUMIFS(BNA_Historique_prix!H:H,BNA_Historique_prix!$B:$B,$B9,BNA_Historique_prix!$E:$E,$D9)-SUMIFS(BNA_Historique_prix!H:H,BNA_Historique_prix!$B:$B,$B9,BNA_Historique_prix!$E:$E,$C9))/SUMIFS(BNA_Historique_prix!H:H,BNA_Historique_prix!$B:$B,$B9,BNA_Historique_prix!$E:$E,$C9),""))</f>
        <v>-</v>
      </c>
      <c r="J9" s="14" t="str">
        <f ca="1">IF(OR(SUMIFS(BNA_Historique_prix!I:I,BNA_Historique_prix!$B:$B,$B9,BNA_Historique_prix!$E:$E,$D9)=0,SUMIFS(BNA_Historique_prix!I:I,BNA_Historique_prix!$B:$B,$B9,BNA_Historique_prix!$E:$E,$C9)=0),"-",IFERROR((SUMIFS(BNA_Historique_prix!I:I,BNA_Historique_prix!$B:$B,$B9,BNA_Historique_prix!$E:$E,$D9)-SUMIFS(BNA_Historique_prix!I:I,BNA_Historique_prix!$B:$B,$B9,BNA_Historique_prix!$E:$E,$C9))/SUMIFS(BNA_Historique_prix!I:I,BNA_Historique_prix!$B:$B,$B9,BNA_Historique_prix!$E:$E,$C9),""))</f>
        <v>-</v>
      </c>
      <c r="K9" s="14" t="str">
        <f ca="1">IF(OR(SUMIFS(BNA_Historique_prix!J:J,BNA_Historique_prix!$B:$B,$B9,BNA_Historique_prix!$E:$E,$D9)=0,SUMIFS(BNA_Historique_prix!J:J,BNA_Historique_prix!$B:$B,$B9,BNA_Historique_prix!$E:$E,$C9)=0),"-",IFERROR((SUMIFS(BNA_Historique_prix!J:J,BNA_Historique_prix!$B:$B,$B9,BNA_Historique_prix!$E:$E,$D9)-SUMIFS(BNA_Historique_prix!J:J,BNA_Historique_prix!$B:$B,$B9,BNA_Historique_prix!$E:$E,$C9))/SUMIFS(BNA_Historique_prix!J:J,BNA_Historique_prix!$B:$B,$B9,BNA_Historique_prix!$E:$E,$C9),""))</f>
        <v>-</v>
      </c>
      <c r="L9" s="14" t="str">
        <f ca="1">IF(OR(SUMIFS(BNA_Historique_prix!K:K,BNA_Historique_prix!$B:$B,$B9,BNA_Historique_prix!$E:$E,$D9)=0,SUMIFS(BNA_Historique_prix!K:K,BNA_Historique_prix!$B:$B,$B9,BNA_Historique_prix!$E:$E,$C9)=0),"-",IFERROR((SUMIFS(BNA_Historique_prix!K:K,BNA_Historique_prix!$B:$B,$B9,BNA_Historique_prix!$E:$E,$D9)-SUMIFS(BNA_Historique_prix!K:K,BNA_Historique_prix!$B:$B,$B9,BNA_Historique_prix!$E:$E,$C9))/SUMIFS(BNA_Historique_prix!K:K,BNA_Historique_prix!$B:$B,$B9,BNA_Historique_prix!$E:$E,$C9),""))</f>
        <v>-</v>
      </c>
      <c r="M9" s="14" t="str">
        <f ca="1">IF(OR(SUMIFS(BNA_Historique_prix!L:L,BNA_Historique_prix!$B:$B,$B9,BNA_Historique_prix!$E:$E,$D9)=0,SUMIFS(BNA_Historique_prix!L:L,BNA_Historique_prix!$B:$B,$B9,BNA_Historique_prix!$E:$E,$C9)=0),"-",IFERROR((SUMIFS(BNA_Historique_prix!L:L,BNA_Historique_prix!$B:$B,$B9,BNA_Historique_prix!$E:$E,$D9)-SUMIFS(BNA_Historique_prix!L:L,BNA_Historique_prix!$B:$B,$B9,BNA_Historique_prix!$E:$E,$C9))/SUMIFS(BNA_Historique_prix!L:L,BNA_Historique_prix!$B:$B,$B9,BNA_Historique_prix!$E:$E,$C9),""))</f>
        <v>-</v>
      </c>
      <c r="N9" s="14" t="str">
        <f ca="1">IF(OR(SUMIFS(BNA_Historique_prix!M:M,BNA_Historique_prix!$B:$B,$B9,BNA_Historique_prix!$E:$E,$D9)=0,SUMIFS(BNA_Historique_prix!M:M,BNA_Historique_prix!$B:$B,$B9,BNA_Historique_prix!$E:$E,$C9)=0),"-",IFERROR((SUMIFS(BNA_Historique_prix!M:M,BNA_Historique_prix!$B:$B,$B9,BNA_Historique_prix!$E:$E,$D9)-SUMIFS(BNA_Historique_prix!M:M,BNA_Historique_prix!$B:$B,$B9,BNA_Historique_prix!$E:$E,$C9))/SUMIFS(BNA_Historique_prix!M:M,BNA_Historique_prix!$B:$B,$B9,BNA_Historique_prix!$E:$E,$C9),""))</f>
        <v>-</v>
      </c>
      <c r="O9" s="14" t="str">
        <f ca="1">IF(OR(SUMIFS(BNA_Historique_prix!N:N,BNA_Historique_prix!$B:$B,$B9,BNA_Historique_prix!$E:$E,$D9)=0,SUMIFS(BNA_Historique_prix!N:N,BNA_Historique_prix!$B:$B,$B9,BNA_Historique_prix!$E:$E,$C9)=0),"-",IFERROR((SUMIFS(BNA_Historique_prix!N:N,BNA_Historique_prix!$B:$B,$B9,BNA_Historique_prix!$E:$E,$D9)-SUMIFS(BNA_Historique_prix!N:N,BNA_Historique_prix!$B:$B,$B9,BNA_Historique_prix!$E:$E,$C9))/SUMIFS(BNA_Historique_prix!N:N,BNA_Historique_prix!$B:$B,$B9,BNA_Historique_prix!$E:$E,$C9),""))</f>
        <v>-</v>
      </c>
      <c r="P9" s="14" t="str">
        <f ca="1">IF(OR(SUMIFS(BNA_Historique_prix!O:O,BNA_Historique_prix!$B:$B,$B9,BNA_Historique_prix!$E:$E,$D9)=0,SUMIFS(BNA_Historique_prix!O:O,BNA_Historique_prix!$B:$B,$B9,BNA_Historique_prix!$E:$E,$C9)=0),"-",IFERROR((SUMIFS(BNA_Historique_prix!O:O,BNA_Historique_prix!$B:$B,$B9,BNA_Historique_prix!$E:$E,$D9)-SUMIFS(BNA_Historique_prix!O:O,BNA_Historique_prix!$B:$B,$B9,BNA_Historique_prix!$E:$E,$C9))/SUMIFS(BNA_Historique_prix!O:O,BNA_Historique_prix!$B:$B,$B9,BNA_Historique_prix!$E:$E,$C9),""))</f>
        <v>-</v>
      </c>
      <c r="Q9" s="14" t="str">
        <f ca="1">IF(OR(SUMIFS(BNA_Historique_prix!P:P,BNA_Historique_prix!$B:$B,$B9,BNA_Historique_prix!$E:$E,$D9)=0,SUMIFS(BNA_Historique_prix!P:P,BNA_Historique_prix!$B:$B,$B9,BNA_Historique_prix!$E:$E,$C9)=0),"-",IFERROR((SUMIFS(BNA_Historique_prix!P:P,BNA_Historique_prix!$B:$B,$B9,BNA_Historique_prix!$E:$E,$D9)-SUMIFS(BNA_Historique_prix!P:P,BNA_Historique_prix!$B:$B,$B9,BNA_Historique_prix!$E:$E,$C9))/SUMIFS(BNA_Historique_prix!P:P,BNA_Historique_prix!$B:$B,$B9,BNA_Historique_prix!$E:$E,$C9),""))</f>
        <v>-</v>
      </c>
      <c r="R9" s="14" t="str">
        <f ca="1">IF(OR(SUMIFS(BNA_Historique_prix!Q:Q,BNA_Historique_prix!$B:$B,$B9,BNA_Historique_prix!$E:$E,$D9)=0,SUMIFS(BNA_Historique_prix!Q:Q,BNA_Historique_prix!$B:$B,$B9,BNA_Historique_prix!$E:$E,$C9)=0),"-",IFERROR((SUMIFS(BNA_Historique_prix!Q:Q,BNA_Historique_prix!$B:$B,$B9,BNA_Historique_prix!$E:$E,$D9)-SUMIFS(BNA_Historique_prix!Q:Q,BNA_Historique_prix!$B:$B,$B9,BNA_Historique_prix!$E:$E,$C9))/SUMIFS(BNA_Historique_prix!Q:Q,BNA_Historique_prix!$B:$B,$B9,BNA_Historique_prix!$E:$E,$C9),""))</f>
        <v>-</v>
      </c>
      <c r="S9" s="14" t="str">
        <f ca="1">IF(OR(SUMIFS(BNA_Historique_prix!R:R,BNA_Historique_prix!$B:$B,$B9,BNA_Historique_prix!$E:$E,$D9)=0,SUMIFS(BNA_Historique_prix!R:R,BNA_Historique_prix!$B:$B,$B9,BNA_Historique_prix!$E:$E,$C9)=0),"-",IFERROR((SUMIFS(BNA_Historique_prix!R:R,BNA_Historique_prix!$B:$B,$B9,BNA_Historique_prix!$E:$E,$D9)-SUMIFS(BNA_Historique_prix!R:R,BNA_Historique_prix!$B:$B,$B9,BNA_Historique_prix!$E:$E,$C9))/SUMIFS(BNA_Historique_prix!R:R,BNA_Historique_prix!$B:$B,$B9,BNA_Historique_prix!$E:$E,$C9),""))</f>
        <v>-</v>
      </c>
      <c r="T9" s="14" t="str">
        <f ca="1">IF(OR(SUMIFS(BNA_Historique_prix!S:S,BNA_Historique_prix!$B:$B,$B9,BNA_Historique_prix!$E:$E,$D9)=0,SUMIFS(BNA_Historique_prix!S:S,BNA_Historique_prix!$B:$B,$B9,BNA_Historique_prix!$E:$E,$C9)=0),"-",IFERROR((SUMIFS(BNA_Historique_prix!S:S,BNA_Historique_prix!$B:$B,$B9,BNA_Historique_prix!$E:$E,$D9)-SUMIFS(BNA_Historique_prix!S:S,BNA_Historique_prix!$B:$B,$B9,BNA_Historique_prix!$E:$E,$C9))/SUMIFS(BNA_Historique_prix!S:S,BNA_Historique_prix!$B:$B,$B9,BNA_Historique_prix!$E:$E,$C9),""))</f>
        <v>-</v>
      </c>
      <c r="U9" s="14" t="str">
        <f ca="1">IF(OR(SUMIFS(BNA_Historique_prix!T:T,BNA_Historique_prix!$B:$B,$B9,BNA_Historique_prix!$E:$E,$D9)=0,SUMIFS(BNA_Historique_prix!T:T,BNA_Historique_prix!$B:$B,$B9,BNA_Historique_prix!$E:$E,$C9)=0),"-",IFERROR((SUMIFS(BNA_Historique_prix!T:T,BNA_Historique_prix!$B:$B,$B9,BNA_Historique_prix!$E:$E,$D9)-SUMIFS(BNA_Historique_prix!T:T,BNA_Historique_prix!$B:$B,$B9,BNA_Historique_prix!$E:$E,$C9))/SUMIFS(BNA_Historique_prix!T:T,BNA_Historique_prix!$B:$B,$B9,BNA_Historique_prix!$E:$E,$C9),""))</f>
        <v>-</v>
      </c>
      <c r="V9" s="14" t="str">
        <f ca="1">IF(OR(SUMIFS(BNA_Historique_prix!U:U,BNA_Historique_prix!$B:$B,$B9,BNA_Historique_prix!$E:$E,$D9)=0,SUMIFS(BNA_Historique_prix!U:U,BNA_Historique_prix!$B:$B,$B9,BNA_Historique_prix!$E:$E,$C9)=0),"-",IFERROR((SUMIFS(BNA_Historique_prix!U:U,BNA_Historique_prix!$B:$B,$B9,BNA_Historique_prix!$E:$E,$D9)-SUMIFS(BNA_Historique_prix!U:U,BNA_Historique_prix!$B:$B,$B9,BNA_Historique_prix!$E:$E,$C9))/SUMIFS(BNA_Historique_prix!U:U,BNA_Historique_prix!$B:$B,$B9,BNA_Historique_prix!$E:$E,$C9),""))</f>
        <v>-</v>
      </c>
      <c r="W9" s="14" t="str">
        <f ca="1">IF(OR(SUMIFS(BNA_Historique_prix!V:V,BNA_Historique_prix!$B:$B,$B9,BNA_Historique_prix!$E:$E,$D9)=0,SUMIFS(BNA_Historique_prix!V:V,BNA_Historique_prix!$B:$B,$B9,BNA_Historique_prix!$E:$E,$C9)=0),"-",IFERROR((SUMIFS(BNA_Historique_prix!V:V,BNA_Historique_prix!$B:$B,$B9,BNA_Historique_prix!$E:$E,$D9)-SUMIFS(BNA_Historique_prix!V:V,BNA_Historique_prix!$B:$B,$B9,BNA_Historique_prix!$E:$E,$C9))/SUMIFS(BNA_Historique_prix!V:V,BNA_Historique_prix!$B:$B,$B9,BNA_Historique_prix!$E:$E,$C9),""))</f>
        <v>-</v>
      </c>
      <c r="X9" s="14" t="str">
        <f ca="1">IF(OR(SUMIFS(BNA_Historique_prix!W:W,BNA_Historique_prix!$B:$B,$B9,BNA_Historique_prix!$E:$E,$D9)=0,SUMIFS(BNA_Historique_prix!W:W,BNA_Historique_prix!$B:$B,$B9,BNA_Historique_prix!$E:$E,$C9)=0),"-",IFERROR((SUMIFS(BNA_Historique_prix!W:W,BNA_Historique_prix!$B:$B,$B9,BNA_Historique_prix!$E:$E,$D9)-SUMIFS(BNA_Historique_prix!W:W,BNA_Historique_prix!$B:$B,$B9,BNA_Historique_prix!$E:$E,$C9))/SUMIFS(BNA_Historique_prix!W:W,BNA_Historique_prix!$B:$B,$B9,BNA_Historique_prix!$E:$E,$C9),""))</f>
        <v>-</v>
      </c>
      <c r="Y9" s="14" t="str">
        <f ca="1">IF(OR(SUMIFS(BNA_Historique_prix!X:X,BNA_Historique_prix!$B:$B,$B9,BNA_Historique_prix!$E:$E,$D9)=0,SUMIFS(BNA_Historique_prix!X:X,BNA_Historique_prix!$B:$B,$B9,BNA_Historique_prix!$E:$E,$C9)=0),"-",IFERROR((SUMIFS(BNA_Historique_prix!X:X,BNA_Historique_prix!$B:$B,$B9,BNA_Historique_prix!$E:$E,$D9)-SUMIFS(BNA_Historique_prix!X:X,BNA_Historique_prix!$B:$B,$B9,BNA_Historique_prix!$E:$E,$C9))/SUMIFS(BNA_Historique_prix!X:X,BNA_Historique_prix!$B:$B,$B9,BNA_Historique_prix!$E:$E,$C9),""))</f>
        <v>-</v>
      </c>
      <c r="Z9" s="14" t="str">
        <f ca="1">IF(OR(SUMIFS(BNA_Historique_prix!Y:Y,BNA_Historique_prix!$B:$B,$B9,BNA_Historique_prix!$E:$E,$D9)=0,SUMIFS(BNA_Historique_prix!Y:Y,BNA_Historique_prix!$B:$B,$B9,BNA_Historique_prix!$E:$E,$C9)=0),"-",IFERROR((SUMIFS(BNA_Historique_prix!Y:Y,BNA_Historique_prix!$B:$B,$B9,BNA_Historique_prix!$E:$E,$D9)-SUMIFS(BNA_Historique_prix!Y:Y,BNA_Historique_prix!$B:$B,$B9,BNA_Historique_prix!$E:$E,$C9))/SUMIFS(BNA_Historique_prix!Y:Y,BNA_Historique_prix!$B:$B,$B9,BNA_Historique_prix!$E:$E,$C9),""))</f>
        <v>-</v>
      </c>
      <c r="AA9" s="14" t="str">
        <f ca="1">IF(OR(SUMIFS(BNA_Historique_prix!Z:Z,BNA_Historique_prix!$B:$B,$B9,BNA_Historique_prix!$E:$E,$D9)=0,SUMIFS(BNA_Historique_prix!Z:Z,BNA_Historique_prix!$B:$B,$B9,BNA_Historique_prix!$E:$E,$C9)=0),"-",IFERROR((SUMIFS(BNA_Historique_prix!Z:Z,BNA_Historique_prix!$B:$B,$B9,BNA_Historique_prix!$E:$E,$D9)-SUMIFS(BNA_Historique_prix!Z:Z,BNA_Historique_prix!$B:$B,$B9,BNA_Historique_prix!$E:$E,$C9))/SUMIFS(BNA_Historique_prix!Z:Z,BNA_Historique_prix!$B:$B,$B9,BNA_Historique_prix!$E:$E,$C9),""))</f>
        <v>-</v>
      </c>
      <c r="AB9" s="14" t="str">
        <f ca="1">IF(OR(SUMIFS(BNA_Historique_prix!AA:AA,BNA_Historique_prix!$B:$B,$B9,BNA_Historique_prix!$E:$E,$D9)=0,SUMIFS(BNA_Historique_prix!AA:AA,BNA_Historique_prix!$B:$B,$B9,BNA_Historique_prix!$E:$E,$C9)=0),"-",IFERROR((SUMIFS(BNA_Historique_prix!AA:AA,BNA_Historique_prix!$B:$B,$B9,BNA_Historique_prix!$E:$E,$D9)-SUMIFS(BNA_Historique_prix!AA:AA,BNA_Historique_prix!$B:$B,$B9,BNA_Historique_prix!$E:$E,$C9))/SUMIFS(BNA_Historique_prix!AA:AA,BNA_Historique_prix!$B:$B,$B9,BNA_Historique_prix!$E:$E,$C9),""))</f>
        <v>-</v>
      </c>
      <c r="AC9" s="14" t="str">
        <f ca="1">IF(OR(SUMIFS(BNA_Historique_prix!AB:AB,BNA_Historique_prix!$B:$B,$B9,BNA_Historique_prix!$E:$E,$D9)=0,SUMIFS(BNA_Historique_prix!AB:AB,BNA_Historique_prix!$B:$B,$B9,BNA_Historique_prix!$E:$E,$C9)=0),"-",IFERROR((SUMIFS(BNA_Historique_prix!AB:AB,BNA_Historique_prix!$B:$B,$B9,BNA_Historique_prix!$E:$E,$D9)-SUMIFS(BNA_Historique_prix!AB:AB,BNA_Historique_prix!$B:$B,$B9,BNA_Historique_prix!$E:$E,$C9))/SUMIFS(BNA_Historique_prix!AB:AB,BNA_Historique_prix!$B:$B,$B9,BNA_Historique_prix!$E:$E,$C9),""))</f>
        <v>-</v>
      </c>
      <c r="AD9" s="14" t="str">
        <f ca="1">IF(OR(SUMIFS(BNA_Historique_prix!AC:AC,BNA_Historique_prix!$B:$B,$B9,BNA_Historique_prix!$E:$E,$D9)=0,SUMIFS(BNA_Historique_prix!AC:AC,BNA_Historique_prix!$B:$B,$B9,BNA_Historique_prix!$E:$E,$C9)=0),"-",IFERROR((SUMIFS(BNA_Historique_prix!AC:AC,BNA_Historique_prix!$B:$B,$B9,BNA_Historique_prix!$E:$E,$D9)-SUMIFS(BNA_Historique_prix!AC:AC,BNA_Historique_prix!$B:$B,$B9,BNA_Historique_prix!$E:$E,$C9))/SUMIFS(BNA_Historique_prix!AC:AC,BNA_Historique_prix!$B:$B,$B9,BNA_Historique_prix!$E:$E,$C9),""))</f>
        <v>-</v>
      </c>
      <c r="AE9" s="14" t="str">
        <f ca="1">IF(OR(SUMIFS(BNA_Historique_prix!AD:AD,BNA_Historique_prix!$B:$B,$B9,BNA_Historique_prix!$E:$E,$D9)=0,SUMIFS(BNA_Historique_prix!AD:AD,BNA_Historique_prix!$B:$B,$B9,BNA_Historique_prix!$E:$E,$C9)=0),"-",IFERROR((SUMIFS(BNA_Historique_prix!AD:AD,BNA_Historique_prix!$B:$B,$B9,BNA_Historique_prix!$E:$E,$D9)-SUMIFS(BNA_Historique_prix!AD:AD,BNA_Historique_prix!$B:$B,$B9,BNA_Historique_prix!$E:$E,$C9))/SUMIFS(BNA_Historique_prix!AD:AD,BNA_Historique_prix!$B:$B,$B9,BNA_Historique_prix!$E:$E,$C9),""))</f>
        <v>-</v>
      </c>
      <c r="AF9" s="14" t="str">
        <f ca="1">IF(OR(SUMIFS(BNA_Historique_prix!AE:AE,BNA_Historique_prix!$B:$B,$B9,BNA_Historique_prix!$E:$E,$D9)=0,SUMIFS(BNA_Historique_prix!AE:AE,BNA_Historique_prix!$B:$B,$B9,BNA_Historique_prix!$E:$E,$C9)=0),"-",IFERROR((SUMIFS(BNA_Historique_prix!AE:AE,BNA_Historique_prix!$B:$B,$B9,BNA_Historique_prix!$E:$E,$D9)-SUMIFS(BNA_Historique_prix!AE:AE,BNA_Historique_prix!$B:$B,$B9,BNA_Historique_prix!$E:$E,$C9))/SUMIFS(BNA_Historique_prix!AE:AE,BNA_Historique_prix!$B:$B,$B9,BNA_Historique_prix!$E:$E,$C9),""))</f>
        <v>-</v>
      </c>
      <c r="AG9" s="14" t="str">
        <f ca="1">IF(OR(SUMIFS(BNA_Historique_prix!AF:AF,BNA_Historique_prix!$B:$B,$B9,BNA_Historique_prix!$E:$E,$D9)=0,SUMIFS(BNA_Historique_prix!AF:AF,BNA_Historique_prix!$B:$B,$B9,BNA_Historique_prix!$E:$E,$C9)=0),"-",IFERROR((SUMIFS(BNA_Historique_prix!AF:AF,BNA_Historique_prix!$B:$B,$B9,BNA_Historique_prix!$E:$E,$D9)-SUMIFS(BNA_Historique_prix!AF:AF,BNA_Historique_prix!$B:$B,$B9,BNA_Historique_prix!$E:$E,$C9))/SUMIFS(BNA_Historique_prix!AF:AF,BNA_Historique_prix!$B:$B,$B9,BNA_Historique_prix!$E:$E,$C9),""))</f>
        <v>-</v>
      </c>
      <c r="AH9" s="14" t="str">
        <f ca="1">IF(OR(SUMIFS(BNA_Historique_prix!AG:AG,BNA_Historique_prix!$B:$B,$B9,BNA_Historique_prix!$E:$E,$D9)=0,SUMIFS(BNA_Historique_prix!AG:AG,BNA_Historique_prix!$B:$B,$B9,BNA_Historique_prix!$E:$E,$C9)=0),"-",IFERROR((SUMIFS(BNA_Historique_prix!AG:AG,BNA_Historique_prix!$B:$B,$B9,BNA_Historique_prix!$E:$E,$D9)-SUMIFS(BNA_Historique_prix!AG:AG,BNA_Historique_prix!$B:$B,$B9,BNA_Historique_prix!$E:$E,$C9))/SUMIFS(BNA_Historique_prix!AG:AG,BNA_Historique_prix!$B:$B,$B9,BNA_Historique_prix!$E:$E,$C9),""))</f>
        <v>-</v>
      </c>
      <c r="AI9" s="14" t="str">
        <f ca="1">IF(OR(SUMIFS(BNA_Historique_prix!AH:AH,BNA_Historique_prix!$B:$B,$B9,BNA_Historique_prix!$E:$E,$D9)=0,SUMIFS(BNA_Historique_prix!AH:AH,BNA_Historique_prix!$B:$B,$B9,BNA_Historique_prix!$E:$E,$C9)=0),"-",IFERROR((SUMIFS(BNA_Historique_prix!AH:AH,BNA_Historique_prix!$B:$B,$B9,BNA_Historique_prix!$E:$E,$D9)-SUMIFS(BNA_Historique_prix!AH:AH,BNA_Historique_prix!$B:$B,$B9,BNA_Historique_prix!$E:$E,$C9))/SUMIFS(BNA_Historique_prix!AH:AH,BNA_Historique_prix!$B:$B,$B9,BNA_Historique_prix!$E:$E,$C9),""))</f>
        <v>-</v>
      </c>
      <c r="AJ9" s="14" t="str">
        <f ca="1">IF(OR(SUMIFS(BNA_Historique_prix!AI:AI,BNA_Historique_prix!$B:$B,$B9,BNA_Historique_prix!$E:$E,$D9)=0,SUMIFS(BNA_Historique_prix!AI:AI,BNA_Historique_prix!$B:$B,$B9,BNA_Historique_prix!$E:$E,$C9)=0),"-",IFERROR((SUMIFS(BNA_Historique_prix!AI:AI,BNA_Historique_prix!$B:$B,$B9,BNA_Historique_prix!$E:$E,$D9)-SUMIFS(BNA_Historique_prix!AI:AI,BNA_Historique_prix!$B:$B,$B9,BNA_Historique_prix!$E:$E,$C9))/SUMIFS(BNA_Historique_prix!AI:AI,BNA_Historique_prix!$B:$B,$B9,BNA_Historique_prix!$E:$E,$C9),""))</f>
        <v>-</v>
      </c>
    </row>
    <row r="11" spans="1:36" x14ac:dyDescent="0.35">
      <c r="F11" s="5" t="s">
        <v>70</v>
      </c>
    </row>
    <row r="12" spans="1:36" x14ac:dyDescent="0.35">
      <c r="A12" s="5" t="s">
        <v>63</v>
      </c>
      <c r="B12" s="5" t="s">
        <v>71</v>
      </c>
      <c r="C12" s="11">
        <f t="shared" ref="C12:D12" si="0">C7</f>
        <v>45108</v>
      </c>
      <c r="D12" s="11">
        <f t="shared" si="0"/>
        <v>45139</v>
      </c>
      <c r="E12" s="11" t="str">
        <f>_xlfn.CONCAT(B12,D12)</f>
        <v>marché_tougan45139</v>
      </c>
      <c r="F12" s="11" t="str">
        <f>F7</f>
        <v>% var mensuelle</v>
      </c>
      <c r="H12" s="14" t="str">
        <f ca="1">IF(OR(SUMIFS(BNA_Historique_prix!G:G,BNA_Historique_prix!$B:$B,$B12,BNA_Historique_prix!$E:$E,$D12)=0,SUMIFS(BNA_Historique_prix!G:G,BNA_Historique_prix!$B:$B,$B12,BNA_Historique_prix!$E:$E,$C12)=0),"-",IFERROR((SUMIFS(BNA_Historique_prix!G:G,BNA_Historique_prix!$B:$B,$B12,BNA_Historique_prix!$E:$E,$D12)-SUMIFS(BNA_Historique_prix!G:G,BNA_Historique_prix!$B:$B,$B12,BNA_Historique_prix!$E:$E,$C12))/SUMIFS(BNA_Historique_prix!G:G,BNA_Historique_prix!$B:$B,$B12,BNA_Historique_prix!$E:$E,$C12),""))</f>
        <v>-</v>
      </c>
      <c r="I12" s="14" t="str">
        <f ca="1">IF(OR(SUMIFS(BNA_Historique_prix!H:H,BNA_Historique_prix!$B:$B,$B12,BNA_Historique_prix!$E:$E,$D12)=0,SUMIFS(BNA_Historique_prix!H:H,BNA_Historique_prix!$B:$B,$B12,BNA_Historique_prix!$E:$E,$C12)=0),"-",IFERROR((SUMIFS(BNA_Historique_prix!H:H,BNA_Historique_prix!$B:$B,$B12,BNA_Historique_prix!$E:$E,$D12)-SUMIFS(BNA_Historique_prix!H:H,BNA_Historique_prix!$B:$B,$B12,BNA_Historique_prix!$E:$E,$C12))/SUMIFS(BNA_Historique_prix!H:H,BNA_Historique_prix!$B:$B,$B12,BNA_Historique_prix!$E:$E,$C12),""))</f>
        <v>-</v>
      </c>
      <c r="J12" s="14" t="str">
        <f ca="1">IF(OR(SUMIFS(BNA_Historique_prix!I:I,BNA_Historique_prix!$B:$B,$B12,BNA_Historique_prix!$E:$E,$D12)=0,SUMIFS(BNA_Historique_prix!I:I,BNA_Historique_prix!$B:$B,$B12,BNA_Historique_prix!$E:$E,$C12)=0),"-",IFERROR((SUMIFS(BNA_Historique_prix!I:I,BNA_Historique_prix!$B:$B,$B12,BNA_Historique_prix!$E:$E,$D12)-SUMIFS(BNA_Historique_prix!I:I,BNA_Historique_prix!$B:$B,$B12,BNA_Historique_prix!$E:$E,$C12))/SUMIFS(BNA_Historique_prix!I:I,BNA_Historique_prix!$B:$B,$B12,BNA_Historique_prix!$E:$E,$C12),""))</f>
        <v>-</v>
      </c>
      <c r="K12" s="14" t="str">
        <f ca="1">IF(OR(SUMIFS(BNA_Historique_prix!J:J,BNA_Historique_prix!$B:$B,$B12,BNA_Historique_prix!$E:$E,$D12)=0,SUMIFS(BNA_Historique_prix!J:J,BNA_Historique_prix!$B:$B,$B12,BNA_Historique_prix!$E:$E,$C12)=0),"-",IFERROR((SUMIFS(BNA_Historique_prix!J:J,BNA_Historique_prix!$B:$B,$B12,BNA_Historique_prix!$E:$E,$D12)-SUMIFS(BNA_Historique_prix!J:J,BNA_Historique_prix!$B:$B,$B12,BNA_Historique_prix!$E:$E,$C12))/SUMIFS(BNA_Historique_prix!J:J,BNA_Historique_prix!$B:$B,$B12,BNA_Historique_prix!$E:$E,$C12),""))</f>
        <v>-</v>
      </c>
      <c r="L12" s="14" t="str">
        <f ca="1">IF(OR(SUMIFS(BNA_Historique_prix!K:K,BNA_Historique_prix!$B:$B,$B12,BNA_Historique_prix!$E:$E,$D12)=0,SUMIFS(BNA_Historique_prix!K:K,BNA_Historique_prix!$B:$B,$B12,BNA_Historique_prix!$E:$E,$C12)=0),"-",IFERROR((SUMIFS(BNA_Historique_prix!K:K,BNA_Historique_prix!$B:$B,$B12,BNA_Historique_prix!$E:$E,$D12)-SUMIFS(BNA_Historique_prix!K:K,BNA_Historique_prix!$B:$B,$B12,BNA_Historique_prix!$E:$E,$C12))/SUMIFS(BNA_Historique_prix!K:K,BNA_Historique_prix!$B:$B,$B12,BNA_Historique_prix!$E:$E,$C12),""))</f>
        <v>-</v>
      </c>
      <c r="M12" s="14" t="str">
        <f ca="1">IF(OR(SUMIFS(BNA_Historique_prix!L:L,BNA_Historique_prix!$B:$B,$B12,BNA_Historique_prix!$E:$E,$D12)=0,SUMIFS(BNA_Historique_prix!L:L,BNA_Historique_prix!$B:$B,$B12,BNA_Historique_prix!$E:$E,$C12)=0),"-",IFERROR((SUMIFS(BNA_Historique_prix!L:L,BNA_Historique_prix!$B:$B,$B12,BNA_Historique_prix!$E:$E,$D12)-SUMIFS(BNA_Historique_prix!L:L,BNA_Historique_prix!$B:$B,$B12,BNA_Historique_prix!$E:$E,$C12))/SUMIFS(BNA_Historique_prix!L:L,BNA_Historique_prix!$B:$B,$B12,BNA_Historique_prix!$E:$E,$C12),""))</f>
        <v>-</v>
      </c>
      <c r="N12" s="14" t="str">
        <f ca="1">IF(OR(SUMIFS(BNA_Historique_prix!M:M,BNA_Historique_prix!$B:$B,$B12,BNA_Historique_prix!$E:$E,$D12)=0,SUMIFS(BNA_Historique_prix!M:M,BNA_Historique_prix!$B:$B,$B12,BNA_Historique_prix!$E:$E,$C12)=0),"-",IFERROR((SUMIFS(BNA_Historique_prix!M:M,BNA_Historique_prix!$B:$B,$B12,BNA_Historique_prix!$E:$E,$D12)-SUMIFS(BNA_Historique_prix!M:M,BNA_Historique_prix!$B:$B,$B12,BNA_Historique_prix!$E:$E,$C12))/SUMIFS(BNA_Historique_prix!M:M,BNA_Historique_prix!$B:$B,$B12,BNA_Historique_prix!$E:$E,$C12),""))</f>
        <v>-</v>
      </c>
      <c r="O12" s="14" t="str">
        <f ca="1">IF(OR(SUMIFS(BNA_Historique_prix!N:N,BNA_Historique_prix!$B:$B,$B12,BNA_Historique_prix!$E:$E,$D12)=0,SUMIFS(BNA_Historique_prix!N:N,BNA_Historique_prix!$B:$B,$B12,BNA_Historique_prix!$E:$E,$C12)=0),"-",IFERROR((SUMIFS(BNA_Historique_prix!N:N,BNA_Historique_prix!$B:$B,$B12,BNA_Historique_prix!$E:$E,$D12)-SUMIFS(BNA_Historique_prix!N:N,BNA_Historique_prix!$B:$B,$B12,BNA_Historique_prix!$E:$E,$C12))/SUMIFS(BNA_Historique_prix!N:N,BNA_Historique_prix!$B:$B,$B12,BNA_Historique_prix!$E:$E,$C12),""))</f>
        <v>-</v>
      </c>
      <c r="P12" s="14" t="str">
        <f ca="1">IF(OR(SUMIFS(BNA_Historique_prix!O:O,BNA_Historique_prix!$B:$B,$B12,BNA_Historique_prix!$E:$E,$D12)=0,SUMIFS(BNA_Historique_prix!O:O,BNA_Historique_prix!$B:$B,$B12,BNA_Historique_prix!$E:$E,$C12)=0),"-",IFERROR((SUMIFS(BNA_Historique_prix!O:O,BNA_Historique_prix!$B:$B,$B12,BNA_Historique_prix!$E:$E,$D12)-SUMIFS(BNA_Historique_prix!O:O,BNA_Historique_prix!$B:$B,$B12,BNA_Historique_prix!$E:$E,$C12))/SUMIFS(BNA_Historique_prix!O:O,BNA_Historique_prix!$B:$B,$B12,BNA_Historique_prix!$E:$E,$C12),""))</f>
        <v>-</v>
      </c>
      <c r="Q12" s="14" t="str">
        <f ca="1">IF(OR(SUMIFS(BNA_Historique_prix!P:P,BNA_Historique_prix!$B:$B,$B12,BNA_Historique_prix!$E:$E,$D12)=0,SUMIFS(BNA_Historique_prix!P:P,BNA_Historique_prix!$B:$B,$B12,BNA_Historique_prix!$E:$E,$C12)=0),"-",IFERROR((SUMIFS(BNA_Historique_prix!P:P,BNA_Historique_prix!$B:$B,$B12,BNA_Historique_prix!$E:$E,$D12)-SUMIFS(BNA_Historique_prix!P:P,BNA_Historique_prix!$B:$B,$B12,BNA_Historique_prix!$E:$E,$C12))/SUMIFS(BNA_Historique_prix!P:P,BNA_Historique_prix!$B:$B,$B12,BNA_Historique_prix!$E:$E,$C12),""))</f>
        <v>-</v>
      </c>
      <c r="R12" s="14" t="str">
        <f ca="1">IF(OR(SUMIFS(BNA_Historique_prix!Q:Q,BNA_Historique_prix!$B:$B,$B12,BNA_Historique_prix!$E:$E,$D12)=0,SUMIFS(BNA_Historique_prix!Q:Q,BNA_Historique_prix!$B:$B,$B12,BNA_Historique_prix!$E:$E,$C12)=0),"-",IFERROR((SUMIFS(BNA_Historique_prix!Q:Q,BNA_Historique_prix!$B:$B,$B12,BNA_Historique_prix!$E:$E,$D12)-SUMIFS(BNA_Historique_prix!Q:Q,BNA_Historique_prix!$B:$B,$B12,BNA_Historique_prix!$E:$E,$C12))/SUMIFS(BNA_Historique_prix!Q:Q,BNA_Historique_prix!$B:$B,$B12,BNA_Historique_prix!$E:$E,$C12),""))</f>
        <v>-</v>
      </c>
      <c r="S12" s="14" t="str">
        <f ca="1">IF(OR(SUMIFS(BNA_Historique_prix!R:R,BNA_Historique_prix!$B:$B,$B12,BNA_Historique_prix!$E:$E,$D12)=0,SUMIFS(BNA_Historique_prix!R:R,BNA_Historique_prix!$B:$B,$B12,BNA_Historique_prix!$E:$E,$C12)=0),"-",IFERROR((SUMIFS(BNA_Historique_prix!R:R,BNA_Historique_prix!$B:$B,$B12,BNA_Historique_prix!$E:$E,$D12)-SUMIFS(BNA_Historique_prix!R:R,BNA_Historique_prix!$B:$B,$B12,BNA_Historique_prix!$E:$E,$C12))/SUMIFS(BNA_Historique_prix!R:R,BNA_Historique_prix!$B:$B,$B12,BNA_Historique_prix!$E:$E,$C12),""))</f>
        <v>-</v>
      </c>
      <c r="T12" s="14" t="str">
        <f ca="1">IF(OR(SUMIFS(BNA_Historique_prix!S:S,BNA_Historique_prix!$B:$B,$B12,BNA_Historique_prix!$E:$E,$D12)=0,SUMIFS(BNA_Historique_prix!S:S,BNA_Historique_prix!$B:$B,$B12,BNA_Historique_prix!$E:$E,$C12)=0),"-",IFERROR((SUMIFS(BNA_Historique_prix!S:S,BNA_Historique_prix!$B:$B,$B12,BNA_Historique_prix!$E:$E,$D12)-SUMIFS(BNA_Historique_prix!S:S,BNA_Historique_prix!$B:$B,$B12,BNA_Historique_prix!$E:$E,$C12))/SUMIFS(BNA_Historique_prix!S:S,BNA_Historique_prix!$B:$B,$B12,BNA_Historique_prix!$E:$E,$C12),""))</f>
        <v>-</v>
      </c>
      <c r="U12" s="14" t="str">
        <f ca="1">IF(OR(SUMIFS(BNA_Historique_prix!T:T,BNA_Historique_prix!$B:$B,$B12,BNA_Historique_prix!$E:$E,$D12)=0,SUMIFS(BNA_Historique_prix!T:T,BNA_Historique_prix!$B:$B,$B12,BNA_Historique_prix!$E:$E,$C12)=0),"-",IFERROR((SUMIFS(BNA_Historique_prix!T:T,BNA_Historique_prix!$B:$B,$B12,BNA_Historique_prix!$E:$E,$D12)-SUMIFS(BNA_Historique_prix!T:T,BNA_Historique_prix!$B:$B,$B12,BNA_Historique_prix!$E:$E,$C12))/SUMIFS(BNA_Historique_prix!T:T,BNA_Historique_prix!$B:$B,$B12,BNA_Historique_prix!$E:$E,$C12),""))</f>
        <v>-</v>
      </c>
      <c r="V12" s="14" t="str">
        <f ca="1">IF(OR(SUMIFS(BNA_Historique_prix!U:U,BNA_Historique_prix!$B:$B,$B12,BNA_Historique_prix!$E:$E,$D12)=0,SUMIFS(BNA_Historique_prix!U:U,BNA_Historique_prix!$B:$B,$B12,BNA_Historique_prix!$E:$E,$C12)=0),"-",IFERROR((SUMIFS(BNA_Historique_prix!U:U,BNA_Historique_prix!$B:$B,$B12,BNA_Historique_prix!$E:$E,$D12)-SUMIFS(BNA_Historique_prix!U:U,BNA_Historique_prix!$B:$B,$B12,BNA_Historique_prix!$E:$E,$C12))/SUMIFS(BNA_Historique_prix!U:U,BNA_Historique_prix!$B:$B,$B12,BNA_Historique_prix!$E:$E,$C12),""))</f>
        <v>-</v>
      </c>
      <c r="W12" s="14" t="str">
        <f ca="1">IF(OR(SUMIFS(BNA_Historique_prix!V:V,BNA_Historique_prix!$B:$B,$B12,BNA_Historique_prix!$E:$E,$D12)=0,SUMIFS(BNA_Historique_prix!V:V,BNA_Historique_prix!$B:$B,$B12,BNA_Historique_prix!$E:$E,$C12)=0),"-",IFERROR((SUMIFS(BNA_Historique_prix!V:V,BNA_Historique_prix!$B:$B,$B12,BNA_Historique_prix!$E:$E,$D12)-SUMIFS(BNA_Historique_prix!V:V,BNA_Historique_prix!$B:$B,$B12,BNA_Historique_prix!$E:$E,$C12))/SUMIFS(BNA_Historique_prix!V:V,BNA_Historique_prix!$B:$B,$B12,BNA_Historique_prix!$E:$E,$C12),""))</f>
        <v>-</v>
      </c>
      <c r="X12" s="14" t="str">
        <f ca="1">IF(OR(SUMIFS(BNA_Historique_prix!W:W,BNA_Historique_prix!$B:$B,$B12,BNA_Historique_prix!$E:$E,$D12)=0,SUMIFS(BNA_Historique_prix!W:W,BNA_Historique_prix!$B:$B,$B12,BNA_Historique_prix!$E:$E,$C12)=0),"-",IFERROR((SUMIFS(BNA_Historique_prix!W:W,BNA_Historique_prix!$B:$B,$B12,BNA_Historique_prix!$E:$E,$D12)-SUMIFS(BNA_Historique_prix!W:W,BNA_Historique_prix!$B:$B,$B12,BNA_Historique_prix!$E:$E,$C12))/SUMIFS(BNA_Historique_prix!W:W,BNA_Historique_prix!$B:$B,$B12,BNA_Historique_prix!$E:$E,$C12),""))</f>
        <v>-</v>
      </c>
      <c r="Y12" s="14" t="str">
        <f ca="1">IF(OR(SUMIFS(BNA_Historique_prix!X:X,BNA_Historique_prix!$B:$B,$B12,BNA_Historique_prix!$E:$E,$D12)=0,SUMIFS(BNA_Historique_prix!X:X,BNA_Historique_prix!$B:$B,$B12,BNA_Historique_prix!$E:$E,$C12)=0),"-",IFERROR((SUMIFS(BNA_Historique_prix!X:X,BNA_Historique_prix!$B:$B,$B12,BNA_Historique_prix!$E:$E,$D12)-SUMIFS(BNA_Historique_prix!X:X,BNA_Historique_prix!$B:$B,$B12,BNA_Historique_prix!$E:$E,$C12))/SUMIFS(BNA_Historique_prix!X:X,BNA_Historique_prix!$B:$B,$B12,BNA_Historique_prix!$E:$E,$C12),""))</f>
        <v>-</v>
      </c>
      <c r="Z12" s="14" t="str">
        <f ca="1">IF(OR(SUMIFS(BNA_Historique_prix!Y:Y,BNA_Historique_prix!$B:$B,$B12,BNA_Historique_prix!$E:$E,$D12)=0,SUMIFS(BNA_Historique_prix!Y:Y,BNA_Historique_prix!$B:$B,$B12,BNA_Historique_prix!$E:$E,$C12)=0),"-",IFERROR((SUMIFS(BNA_Historique_prix!Y:Y,BNA_Historique_prix!$B:$B,$B12,BNA_Historique_prix!$E:$E,$D12)-SUMIFS(BNA_Historique_prix!Y:Y,BNA_Historique_prix!$B:$B,$B12,BNA_Historique_prix!$E:$E,$C12))/SUMIFS(BNA_Historique_prix!Y:Y,BNA_Historique_prix!$B:$B,$B12,BNA_Historique_prix!$E:$E,$C12),""))</f>
        <v>-</v>
      </c>
      <c r="AA12" s="14" t="str">
        <f ca="1">IF(OR(SUMIFS(BNA_Historique_prix!Z:Z,BNA_Historique_prix!$B:$B,$B12,BNA_Historique_prix!$E:$E,$D12)=0,SUMIFS(BNA_Historique_prix!Z:Z,BNA_Historique_prix!$B:$B,$B12,BNA_Historique_prix!$E:$E,$C12)=0),"-",IFERROR((SUMIFS(BNA_Historique_prix!Z:Z,BNA_Historique_prix!$B:$B,$B12,BNA_Historique_prix!$E:$E,$D12)-SUMIFS(BNA_Historique_prix!Z:Z,BNA_Historique_prix!$B:$B,$B12,BNA_Historique_prix!$E:$E,$C12))/SUMIFS(BNA_Historique_prix!Z:Z,BNA_Historique_prix!$B:$B,$B12,BNA_Historique_prix!$E:$E,$C12),""))</f>
        <v>-</v>
      </c>
      <c r="AB12" s="14" t="str">
        <f ca="1">IF(OR(SUMIFS(BNA_Historique_prix!AA:AA,BNA_Historique_prix!$B:$B,$B12,BNA_Historique_prix!$E:$E,$D12)=0,SUMIFS(BNA_Historique_prix!AA:AA,BNA_Historique_prix!$B:$B,$B12,BNA_Historique_prix!$E:$E,$C12)=0),"-",IFERROR((SUMIFS(BNA_Historique_prix!AA:AA,BNA_Historique_prix!$B:$B,$B12,BNA_Historique_prix!$E:$E,$D12)-SUMIFS(BNA_Historique_prix!AA:AA,BNA_Historique_prix!$B:$B,$B12,BNA_Historique_prix!$E:$E,$C12))/SUMIFS(BNA_Historique_prix!AA:AA,BNA_Historique_prix!$B:$B,$B12,BNA_Historique_prix!$E:$E,$C12),""))</f>
        <v>-</v>
      </c>
      <c r="AC12" s="14" t="str">
        <f ca="1">IF(OR(SUMIFS(BNA_Historique_prix!AB:AB,BNA_Historique_prix!$B:$B,$B12,BNA_Historique_prix!$E:$E,$D12)=0,SUMIFS(BNA_Historique_prix!AB:AB,BNA_Historique_prix!$B:$B,$B12,BNA_Historique_prix!$E:$E,$C12)=0),"-",IFERROR((SUMIFS(BNA_Historique_prix!AB:AB,BNA_Historique_prix!$B:$B,$B12,BNA_Historique_prix!$E:$E,$D12)-SUMIFS(BNA_Historique_prix!AB:AB,BNA_Historique_prix!$B:$B,$B12,BNA_Historique_prix!$E:$E,$C12))/SUMIFS(BNA_Historique_prix!AB:AB,BNA_Historique_prix!$B:$B,$B12,BNA_Historique_prix!$E:$E,$C12),""))</f>
        <v>-</v>
      </c>
      <c r="AD12" s="14" t="str">
        <f ca="1">IF(OR(SUMIFS(BNA_Historique_prix!AC:AC,BNA_Historique_prix!$B:$B,$B12,BNA_Historique_prix!$E:$E,$D12)=0,SUMIFS(BNA_Historique_prix!AC:AC,BNA_Historique_prix!$B:$B,$B12,BNA_Historique_prix!$E:$E,$C12)=0),"-",IFERROR((SUMIFS(BNA_Historique_prix!AC:AC,BNA_Historique_prix!$B:$B,$B12,BNA_Historique_prix!$E:$E,$D12)-SUMIFS(BNA_Historique_prix!AC:AC,BNA_Historique_prix!$B:$B,$B12,BNA_Historique_prix!$E:$E,$C12))/SUMIFS(BNA_Historique_prix!AC:AC,BNA_Historique_prix!$B:$B,$B12,BNA_Historique_prix!$E:$E,$C12),""))</f>
        <v>-</v>
      </c>
      <c r="AE12" s="14" t="str">
        <f ca="1">IF(OR(SUMIFS(BNA_Historique_prix!AD:AD,BNA_Historique_prix!$B:$B,$B12,BNA_Historique_prix!$E:$E,$D12)=0,SUMIFS(BNA_Historique_prix!AD:AD,BNA_Historique_prix!$B:$B,$B12,BNA_Historique_prix!$E:$E,$C12)=0),"-",IFERROR((SUMIFS(BNA_Historique_prix!AD:AD,BNA_Historique_prix!$B:$B,$B12,BNA_Historique_prix!$E:$E,$D12)-SUMIFS(BNA_Historique_prix!AD:AD,BNA_Historique_prix!$B:$B,$B12,BNA_Historique_prix!$E:$E,$C12))/SUMIFS(BNA_Historique_prix!AD:AD,BNA_Historique_prix!$B:$B,$B12,BNA_Historique_prix!$E:$E,$C12),""))</f>
        <v>-</v>
      </c>
      <c r="AF12" s="14" t="str">
        <f ca="1">IF(OR(SUMIFS(BNA_Historique_prix!AE:AE,BNA_Historique_prix!$B:$B,$B12,BNA_Historique_prix!$E:$E,$D12)=0,SUMIFS(BNA_Historique_prix!AE:AE,BNA_Historique_prix!$B:$B,$B12,BNA_Historique_prix!$E:$E,$C12)=0),"-",IFERROR((SUMIFS(BNA_Historique_prix!AE:AE,BNA_Historique_prix!$B:$B,$B12,BNA_Historique_prix!$E:$E,$D12)-SUMIFS(BNA_Historique_prix!AE:AE,BNA_Historique_prix!$B:$B,$B12,BNA_Historique_prix!$E:$E,$C12))/SUMIFS(BNA_Historique_prix!AE:AE,BNA_Historique_prix!$B:$B,$B12,BNA_Historique_prix!$E:$E,$C12),""))</f>
        <v>-</v>
      </c>
      <c r="AG12" s="14" t="str">
        <f ca="1">IF(OR(SUMIFS(BNA_Historique_prix!AF:AF,BNA_Historique_prix!$B:$B,$B12,BNA_Historique_prix!$E:$E,$D12)=0,SUMIFS(BNA_Historique_prix!AF:AF,BNA_Historique_prix!$B:$B,$B12,BNA_Historique_prix!$E:$E,$C12)=0),"-",IFERROR((SUMIFS(BNA_Historique_prix!AF:AF,BNA_Historique_prix!$B:$B,$B12,BNA_Historique_prix!$E:$E,$D12)-SUMIFS(BNA_Historique_prix!AF:AF,BNA_Historique_prix!$B:$B,$B12,BNA_Historique_prix!$E:$E,$C12))/SUMIFS(BNA_Historique_prix!AF:AF,BNA_Historique_prix!$B:$B,$B12,BNA_Historique_prix!$E:$E,$C12),""))</f>
        <v>-</v>
      </c>
      <c r="AH12" s="14" t="str">
        <f ca="1">IF(OR(SUMIFS(BNA_Historique_prix!AG:AG,BNA_Historique_prix!$B:$B,$B12,BNA_Historique_prix!$E:$E,$D12)=0,SUMIFS(BNA_Historique_prix!AG:AG,BNA_Historique_prix!$B:$B,$B12,BNA_Historique_prix!$E:$E,$C12)=0),"-",IFERROR((SUMIFS(BNA_Historique_prix!AG:AG,BNA_Historique_prix!$B:$B,$B12,BNA_Historique_prix!$E:$E,$D12)-SUMIFS(BNA_Historique_prix!AG:AG,BNA_Historique_prix!$B:$B,$B12,BNA_Historique_prix!$E:$E,$C12))/SUMIFS(BNA_Historique_prix!AG:AG,BNA_Historique_prix!$B:$B,$B12,BNA_Historique_prix!$E:$E,$C12),""))</f>
        <v>-</v>
      </c>
      <c r="AI12" s="14" t="str">
        <f ca="1">IF(OR(SUMIFS(BNA_Historique_prix!AH:AH,BNA_Historique_prix!$B:$B,$B12,BNA_Historique_prix!$E:$E,$D12)=0,SUMIFS(BNA_Historique_prix!AH:AH,BNA_Historique_prix!$B:$B,$B12,BNA_Historique_prix!$E:$E,$C12)=0),"-",IFERROR((SUMIFS(BNA_Historique_prix!AH:AH,BNA_Historique_prix!$B:$B,$B12,BNA_Historique_prix!$E:$E,$D12)-SUMIFS(BNA_Historique_prix!AH:AH,BNA_Historique_prix!$B:$B,$B12,BNA_Historique_prix!$E:$E,$C12))/SUMIFS(BNA_Historique_prix!AH:AH,BNA_Historique_prix!$B:$B,$B12,BNA_Historique_prix!$E:$E,$C12),""))</f>
        <v>-</v>
      </c>
      <c r="AJ12" s="14" t="str">
        <f ca="1">IF(OR(SUMIFS(BNA_Historique_prix!AI:AI,BNA_Historique_prix!$B:$B,$B12,BNA_Historique_prix!$E:$E,$D12)=0,SUMIFS(BNA_Historique_prix!AI:AI,BNA_Historique_prix!$B:$B,$B12,BNA_Historique_prix!$E:$E,$C12)=0),"-",IFERROR((SUMIFS(BNA_Historique_prix!AI:AI,BNA_Historique_prix!$B:$B,$B12,BNA_Historique_prix!$E:$E,$D12)-SUMIFS(BNA_Historique_prix!AI:AI,BNA_Historique_prix!$B:$B,$B12,BNA_Historique_prix!$E:$E,$C12))/SUMIFS(BNA_Historique_prix!AI:AI,BNA_Historique_prix!$B:$B,$B12,BNA_Historique_prix!$E:$E,$C12),""))</f>
        <v>-</v>
      </c>
    </row>
    <row r="13" spans="1:36" x14ac:dyDescent="0.35">
      <c r="A13" s="5" t="s">
        <v>63</v>
      </c>
      <c r="B13" s="5" t="s">
        <v>71</v>
      </c>
      <c r="C13" s="11">
        <f t="shared" ref="C13:F13" si="1">C8</f>
        <v>45078</v>
      </c>
      <c r="D13" s="11">
        <f t="shared" si="1"/>
        <v>45139</v>
      </c>
      <c r="E13" s="11"/>
      <c r="F13" s="11" t="str">
        <f t="shared" si="1"/>
        <v>% var trimestrielle</v>
      </c>
      <c r="H13" s="14" t="str">
        <f ca="1">IF(OR(SUMIFS(BNA_Historique_prix!G:G,BNA_Historique_prix!$B:$B,$B13,BNA_Historique_prix!$E:$E,$D13)=0,SUMIFS(BNA_Historique_prix!G:G,BNA_Historique_prix!$B:$B,$B13,BNA_Historique_prix!$E:$E,$C13)=0),"-",IFERROR((SUMIFS(BNA_Historique_prix!G:G,BNA_Historique_prix!$B:$B,$B13,BNA_Historique_prix!$E:$E,$D13)-SUMIFS(BNA_Historique_prix!G:G,BNA_Historique_prix!$B:$B,$B13,BNA_Historique_prix!$E:$E,$C13))/SUMIFS(BNA_Historique_prix!G:G,BNA_Historique_prix!$B:$B,$B13,BNA_Historique_prix!$E:$E,$C13),""))</f>
        <v>-</v>
      </c>
      <c r="I13" s="14" t="str">
        <f ca="1">IF(OR(SUMIFS(BNA_Historique_prix!H:H,BNA_Historique_prix!$B:$B,$B13,BNA_Historique_prix!$E:$E,$D13)=0,SUMIFS(BNA_Historique_prix!H:H,BNA_Historique_prix!$B:$B,$B13,BNA_Historique_prix!$E:$E,$C13)=0),"-",IFERROR((SUMIFS(BNA_Historique_prix!H:H,BNA_Historique_prix!$B:$B,$B13,BNA_Historique_prix!$E:$E,$D13)-SUMIFS(BNA_Historique_prix!H:H,BNA_Historique_prix!$B:$B,$B13,BNA_Historique_prix!$E:$E,$C13))/SUMIFS(BNA_Historique_prix!H:H,BNA_Historique_prix!$B:$B,$B13,BNA_Historique_prix!$E:$E,$C13),""))</f>
        <v>-</v>
      </c>
      <c r="J13" s="14" t="str">
        <f ca="1">IF(OR(SUMIFS(BNA_Historique_prix!I:I,BNA_Historique_prix!$B:$B,$B13,BNA_Historique_prix!$E:$E,$D13)=0,SUMIFS(BNA_Historique_prix!I:I,BNA_Historique_prix!$B:$B,$B13,BNA_Historique_prix!$E:$E,$C13)=0),"-",IFERROR((SUMIFS(BNA_Historique_prix!I:I,BNA_Historique_prix!$B:$B,$B13,BNA_Historique_prix!$E:$E,$D13)-SUMIFS(BNA_Historique_prix!I:I,BNA_Historique_prix!$B:$B,$B13,BNA_Historique_prix!$E:$E,$C13))/SUMIFS(BNA_Historique_prix!I:I,BNA_Historique_prix!$B:$B,$B13,BNA_Historique_prix!$E:$E,$C13),""))</f>
        <v>-</v>
      </c>
      <c r="K13" s="14" t="str">
        <f ca="1">IF(OR(SUMIFS(BNA_Historique_prix!J:J,BNA_Historique_prix!$B:$B,$B13,BNA_Historique_prix!$E:$E,$D13)=0,SUMIFS(BNA_Historique_prix!J:J,BNA_Historique_prix!$B:$B,$B13,BNA_Historique_prix!$E:$E,$C13)=0),"-",IFERROR((SUMIFS(BNA_Historique_prix!J:J,BNA_Historique_prix!$B:$B,$B13,BNA_Historique_prix!$E:$E,$D13)-SUMIFS(BNA_Historique_prix!J:J,BNA_Historique_prix!$B:$B,$B13,BNA_Historique_prix!$E:$E,$C13))/SUMIFS(BNA_Historique_prix!J:J,BNA_Historique_prix!$B:$B,$B13,BNA_Historique_prix!$E:$E,$C13),""))</f>
        <v>-</v>
      </c>
      <c r="L13" s="14" t="str">
        <f ca="1">IF(OR(SUMIFS(BNA_Historique_prix!K:K,BNA_Historique_prix!$B:$B,$B13,BNA_Historique_prix!$E:$E,$D13)=0,SUMIFS(BNA_Historique_prix!K:K,BNA_Historique_prix!$B:$B,$B13,BNA_Historique_prix!$E:$E,$C13)=0),"-",IFERROR((SUMIFS(BNA_Historique_prix!K:K,BNA_Historique_prix!$B:$B,$B13,BNA_Historique_prix!$E:$E,$D13)-SUMIFS(BNA_Historique_prix!K:K,BNA_Historique_prix!$B:$B,$B13,BNA_Historique_prix!$E:$E,$C13))/SUMIFS(BNA_Historique_prix!K:K,BNA_Historique_prix!$B:$B,$B13,BNA_Historique_prix!$E:$E,$C13),""))</f>
        <v>-</v>
      </c>
      <c r="M13" s="14" t="str">
        <f ca="1">IF(OR(SUMIFS(BNA_Historique_prix!L:L,BNA_Historique_prix!$B:$B,$B13,BNA_Historique_prix!$E:$E,$D13)=0,SUMIFS(BNA_Historique_prix!L:L,BNA_Historique_prix!$B:$B,$B13,BNA_Historique_prix!$E:$E,$C13)=0),"-",IFERROR((SUMIFS(BNA_Historique_prix!L:L,BNA_Historique_prix!$B:$B,$B13,BNA_Historique_prix!$E:$E,$D13)-SUMIFS(BNA_Historique_prix!L:L,BNA_Historique_prix!$B:$B,$B13,BNA_Historique_prix!$E:$E,$C13))/SUMIFS(BNA_Historique_prix!L:L,BNA_Historique_prix!$B:$B,$B13,BNA_Historique_prix!$E:$E,$C13),""))</f>
        <v>-</v>
      </c>
      <c r="N13" s="14" t="str">
        <f ca="1">IF(OR(SUMIFS(BNA_Historique_prix!M:M,BNA_Historique_prix!$B:$B,$B13,BNA_Historique_prix!$E:$E,$D13)=0,SUMIFS(BNA_Historique_prix!M:M,BNA_Historique_prix!$B:$B,$B13,BNA_Historique_prix!$E:$E,$C13)=0),"-",IFERROR((SUMIFS(BNA_Historique_prix!M:M,BNA_Historique_prix!$B:$B,$B13,BNA_Historique_prix!$E:$E,$D13)-SUMIFS(BNA_Historique_prix!M:M,BNA_Historique_prix!$B:$B,$B13,BNA_Historique_prix!$E:$E,$C13))/SUMIFS(BNA_Historique_prix!M:M,BNA_Historique_prix!$B:$B,$B13,BNA_Historique_prix!$E:$E,$C13),""))</f>
        <v>-</v>
      </c>
      <c r="O13" s="14" t="str">
        <f ca="1">IF(OR(SUMIFS(BNA_Historique_prix!N:N,BNA_Historique_prix!$B:$B,$B13,BNA_Historique_prix!$E:$E,$D13)=0,SUMIFS(BNA_Historique_prix!N:N,BNA_Historique_prix!$B:$B,$B13,BNA_Historique_prix!$E:$E,$C13)=0),"-",IFERROR((SUMIFS(BNA_Historique_prix!N:N,BNA_Historique_prix!$B:$B,$B13,BNA_Historique_prix!$E:$E,$D13)-SUMIFS(BNA_Historique_prix!N:N,BNA_Historique_prix!$B:$B,$B13,BNA_Historique_prix!$E:$E,$C13))/SUMIFS(BNA_Historique_prix!N:N,BNA_Historique_prix!$B:$B,$B13,BNA_Historique_prix!$E:$E,$C13),""))</f>
        <v>-</v>
      </c>
      <c r="P13" s="14" t="str">
        <f ca="1">IF(OR(SUMIFS(BNA_Historique_prix!O:O,BNA_Historique_prix!$B:$B,$B13,BNA_Historique_prix!$E:$E,$D13)=0,SUMIFS(BNA_Historique_prix!O:O,BNA_Historique_prix!$B:$B,$B13,BNA_Historique_prix!$E:$E,$C13)=0),"-",IFERROR((SUMIFS(BNA_Historique_prix!O:O,BNA_Historique_prix!$B:$B,$B13,BNA_Historique_prix!$E:$E,$D13)-SUMIFS(BNA_Historique_prix!O:O,BNA_Historique_prix!$B:$B,$B13,BNA_Historique_prix!$E:$E,$C13))/SUMIFS(BNA_Historique_prix!O:O,BNA_Historique_prix!$B:$B,$B13,BNA_Historique_prix!$E:$E,$C13),""))</f>
        <v>-</v>
      </c>
      <c r="Q13" s="14" t="str">
        <f ca="1">IF(OR(SUMIFS(BNA_Historique_prix!P:P,BNA_Historique_prix!$B:$B,$B13,BNA_Historique_prix!$E:$E,$D13)=0,SUMIFS(BNA_Historique_prix!P:P,BNA_Historique_prix!$B:$B,$B13,BNA_Historique_prix!$E:$E,$C13)=0),"-",IFERROR((SUMIFS(BNA_Historique_prix!P:P,BNA_Historique_prix!$B:$B,$B13,BNA_Historique_prix!$E:$E,$D13)-SUMIFS(BNA_Historique_prix!P:P,BNA_Historique_prix!$B:$B,$B13,BNA_Historique_prix!$E:$E,$C13))/SUMIFS(BNA_Historique_prix!P:P,BNA_Historique_prix!$B:$B,$B13,BNA_Historique_prix!$E:$E,$C13),""))</f>
        <v>-</v>
      </c>
      <c r="R13" s="14" t="str">
        <f ca="1">IF(OR(SUMIFS(BNA_Historique_prix!Q:Q,BNA_Historique_prix!$B:$B,$B13,BNA_Historique_prix!$E:$E,$D13)=0,SUMIFS(BNA_Historique_prix!Q:Q,BNA_Historique_prix!$B:$B,$B13,BNA_Historique_prix!$E:$E,$C13)=0),"-",IFERROR((SUMIFS(BNA_Historique_prix!Q:Q,BNA_Historique_prix!$B:$B,$B13,BNA_Historique_prix!$E:$E,$D13)-SUMIFS(BNA_Historique_prix!Q:Q,BNA_Historique_prix!$B:$B,$B13,BNA_Historique_prix!$E:$E,$C13))/SUMIFS(BNA_Historique_prix!Q:Q,BNA_Historique_prix!$B:$B,$B13,BNA_Historique_prix!$E:$E,$C13),""))</f>
        <v>-</v>
      </c>
      <c r="S13" s="14" t="str">
        <f ca="1">IF(OR(SUMIFS(BNA_Historique_prix!R:R,BNA_Historique_prix!$B:$B,$B13,BNA_Historique_prix!$E:$E,$D13)=0,SUMIFS(BNA_Historique_prix!R:R,BNA_Historique_prix!$B:$B,$B13,BNA_Historique_prix!$E:$E,$C13)=0),"-",IFERROR((SUMIFS(BNA_Historique_prix!R:R,BNA_Historique_prix!$B:$B,$B13,BNA_Historique_prix!$E:$E,$D13)-SUMIFS(BNA_Historique_prix!R:R,BNA_Historique_prix!$B:$B,$B13,BNA_Historique_prix!$E:$E,$C13))/SUMIFS(BNA_Historique_prix!R:R,BNA_Historique_prix!$B:$B,$B13,BNA_Historique_prix!$E:$E,$C13),""))</f>
        <v>-</v>
      </c>
      <c r="T13" s="14" t="str">
        <f ca="1">IF(OR(SUMIFS(BNA_Historique_prix!S:S,BNA_Historique_prix!$B:$B,$B13,BNA_Historique_prix!$E:$E,$D13)=0,SUMIFS(BNA_Historique_prix!S:S,BNA_Historique_prix!$B:$B,$B13,BNA_Historique_prix!$E:$E,$C13)=0),"-",IFERROR((SUMIFS(BNA_Historique_prix!S:S,BNA_Historique_prix!$B:$B,$B13,BNA_Historique_prix!$E:$E,$D13)-SUMIFS(BNA_Historique_prix!S:S,BNA_Historique_prix!$B:$B,$B13,BNA_Historique_prix!$E:$E,$C13))/SUMIFS(BNA_Historique_prix!S:S,BNA_Historique_prix!$B:$B,$B13,BNA_Historique_prix!$E:$E,$C13),""))</f>
        <v>-</v>
      </c>
      <c r="U13" s="14" t="str">
        <f ca="1">IF(OR(SUMIFS(BNA_Historique_prix!T:T,BNA_Historique_prix!$B:$B,$B13,BNA_Historique_prix!$E:$E,$D13)=0,SUMIFS(BNA_Historique_prix!T:T,BNA_Historique_prix!$B:$B,$B13,BNA_Historique_prix!$E:$E,$C13)=0),"-",IFERROR((SUMIFS(BNA_Historique_prix!T:T,BNA_Historique_prix!$B:$B,$B13,BNA_Historique_prix!$E:$E,$D13)-SUMIFS(BNA_Historique_prix!T:T,BNA_Historique_prix!$B:$B,$B13,BNA_Historique_prix!$E:$E,$C13))/SUMIFS(BNA_Historique_prix!T:T,BNA_Historique_prix!$B:$B,$B13,BNA_Historique_prix!$E:$E,$C13),""))</f>
        <v>-</v>
      </c>
      <c r="V13" s="14" t="str">
        <f ca="1">IF(OR(SUMIFS(BNA_Historique_prix!U:U,BNA_Historique_prix!$B:$B,$B13,BNA_Historique_prix!$E:$E,$D13)=0,SUMIFS(BNA_Historique_prix!U:U,BNA_Historique_prix!$B:$B,$B13,BNA_Historique_prix!$E:$E,$C13)=0),"-",IFERROR((SUMIFS(BNA_Historique_prix!U:U,BNA_Historique_prix!$B:$B,$B13,BNA_Historique_prix!$E:$E,$D13)-SUMIFS(BNA_Historique_prix!U:U,BNA_Historique_prix!$B:$B,$B13,BNA_Historique_prix!$E:$E,$C13))/SUMIFS(BNA_Historique_prix!U:U,BNA_Historique_prix!$B:$B,$B13,BNA_Historique_prix!$E:$E,$C13),""))</f>
        <v>-</v>
      </c>
      <c r="W13" s="14" t="str">
        <f ca="1">IF(OR(SUMIFS(BNA_Historique_prix!V:V,BNA_Historique_prix!$B:$B,$B13,BNA_Historique_prix!$E:$E,$D13)=0,SUMIFS(BNA_Historique_prix!V:V,BNA_Historique_prix!$B:$B,$B13,BNA_Historique_prix!$E:$E,$C13)=0),"-",IFERROR((SUMIFS(BNA_Historique_prix!V:V,BNA_Historique_prix!$B:$B,$B13,BNA_Historique_prix!$E:$E,$D13)-SUMIFS(BNA_Historique_prix!V:V,BNA_Historique_prix!$B:$B,$B13,BNA_Historique_prix!$E:$E,$C13))/SUMIFS(BNA_Historique_prix!V:V,BNA_Historique_prix!$B:$B,$B13,BNA_Historique_prix!$E:$E,$C13),""))</f>
        <v>-</v>
      </c>
      <c r="X13" s="14" t="str">
        <f ca="1">IF(OR(SUMIFS(BNA_Historique_prix!W:W,BNA_Historique_prix!$B:$B,$B13,BNA_Historique_prix!$E:$E,$D13)=0,SUMIFS(BNA_Historique_prix!W:W,BNA_Historique_prix!$B:$B,$B13,BNA_Historique_prix!$E:$E,$C13)=0),"-",IFERROR((SUMIFS(BNA_Historique_prix!W:W,BNA_Historique_prix!$B:$B,$B13,BNA_Historique_prix!$E:$E,$D13)-SUMIFS(BNA_Historique_prix!W:W,BNA_Historique_prix!$B:$B,$B13,BNA_Historique_prix!$E:$E,$C13))/SUMIFS(BNA_Historique_prix!W:W,BNA_Historique_prix!$B:$B,$B13,BNA_Historique_prix!$E:$E,$C13),""))</f>
        <v>-</v>
      </c>
      <c r="Y13" s="14" t="str">
        <f ca="1">IF(OR(SUMIFS(BNA_Historique_prix!X:X,BNA_Historique_prix!$B:$B,$B13,BNA_Historique_prix!$E:$E,$D13)=0,SUMIFS(BNA_Historique_prix!X:X,BNA_Historique_prix!$B:$B,$B13,BNA_Historique_prix!$E:$E,$C13)=0),"-",IFERROR((SUMIFS(BNA_Historique_prix!X:X,BNA_Historique_prix!$B:$B,$B13,BNA_Historique_prix!$E:$E,$D13)-SUMIFS(BNA_Historique_prix!X:X,BNA_Historique_prix!$B:$B,$B13,BNA_Historique_prix!$E:$E,$C13))/SUMIFS(BNA_Historique_prix!X:X,BNA_Historique_prix!$B:$B,$B13,BNA_Historique_prix!$E:$E,$C13),""))</f>
        <v>-</v>
      </c>
      <c r="Z13" s="14" t="str">
        <f ca="1">IF(OR(SUMIFS(BNA_Historique_prix!Y:Y,BNA_Historique_prix!$B:$B,$B13,BNA_Historique_prix!$E:$E,$D13)=0,SUMIFS(BNA_Historique_prix!Y:Y,BNA_Historique_prix!$B:$B,$B13,BNA_Historique_prix!$E:$E,$C13)=0),"-",IFERROR((SUMIFS(BNA_Historique_prix!Y:Y,BNA_Historique_prix!$B:$B,$B13,BNA_Historique_prix!$E:$E,$D13)-SUMIFS(BNA_Historique_prix!Y:Y,BNA_Historique_prix!$B:$B,$B13,BNA_Historique_prix!$E:$E,$C13))/SUMIFS(BNA_Historique_prix!Y:Y,BNA_Historique_prix!$B:$B,$B13,BNA_Historique_prix!$E:$E,$C13),""))</f>
        <v>-</v>
      </c>
      <c r="AA13" s="14" t="str">
        <f ca="1">IF(OR(SUMIFS(BNA_Historique_prix!Z:Z,BNA_Historique_prix!$B:$B,$B13,BNA_Historique_prix!$E:$E,$D13)=0,SUMIFS(BNA_Historique_prix!Z:Z,BNA_Historique_prix!$B:$B,$B13,BNA_Historique_prix!$E:$E,$C13)=0),"-",IFERROR((SUMIFS(BNA_Historique_prix!Z:Z,BNA_Historique_prix!$B:$B,$B13,BNA_Historique_prix!$E:$E,$D13)-SUMIFS(BNA_Historique_prix!Z:Z,BNA_Historique_prix!$B:$B,$B13,BNA_Historique_prix!$E:$E,$C13))/SUMIFS(BNA_Historique_prix!Z:Z,BNA_Historique_prix!$B:$B,$B13,BNA_Historique_prix!$E:$E,$C13),""))</f>
        <v>-</v>
      </c>
      <c r="AB13" s="14" t="str">
        <f ca="1">IF(OR(SUMIFS(BNA_Historique_prix!AA:AA,BNA_Historique_prix!$B:$B,$B13,BNA_Historique_prix!$E:$E,$D13)=0,SUMIFS(BNA_Historique_prix!AA:AA,BNA_Historique_prix!$B:$B,$B13,BNA_Historique_prix!$E:$E,$C13)=0),"-",IFERROR((SUMIFS(BNA_Historique_prix!AA:AA,BNA_Historique_prix!$B:$B,$B13,BNA_Historique_prix!$E:$E,$D13)-SUMIFS(BNA_Historique_prix!AA:AA,BNA_Historique_prix!$B:$B,$B13,BNA_Historique_prix!$E:$E,$C13))/SUMIFS(BNA_Historique_prix!AA:AA,BNA_Historique_prix!$B:$B,$B13,BNA_Historique_prix!$E:$E,$C13),""))</f>
        <v>-</v>
      </c>
      <c r="AC13" s="14" t="str">
        <f ca="1">IF(OR(SUMIFS(BNA_Historique_prix!AB:AB,BNA_Historique_prix!$B:$B,$B13,BNA_Historique_prix!$E:$E,$D13)=0,SUMIFS(BNA_Historique_prix!AB:AB,BNA_Historique_prix!$B:$B,$B13,BNA_Historique_prix!$E:$E,$C13)=0),"-",IFERROR((SUMIFS(BNA_Historique_prix!AB:AB,BNA_Historique_prix!$B:$B,$B13,BNA_Historique_prix!$E:$E,$D13)-SUMIFS(BNA_Historique_prix!AB:AB,BNA_Historique_prix!$B:$B,$B13,BNA_Historique_prix!$E:$E,$C13))/SUMIFS(BNA_Historique_prix!AB:AB,BNA_Historique_prix!$B:$B,$B13,BNA_Historique_prix!$E:$E,$C13),""))</f>
        <v>-</v>
      </c>
      <c r="AD13" s="14" t="str">
        <f ca="1">IF(OR(SUMIFS(BNA_Historique_prix!AC:AC,BNA_Historique_prix!$B:$B,$B13,BNA_Historique_prix!$E:$E,$D13)=0,SUMIFS(BNA_Historique_prix!AC:AC,BNA_Historique_prix!$B:$B,$B13,BNA_Historique_prix!$E:$E,$C13)=0),"-",IFERROR((SUMIFS(BNA_Historique_prix!AC:AC,BNA_Historique_prix!$B:$B,$B13,BNA_Historique_prix!$E:$E,$D13)-SUMIFS(BNA_Historique_prix!AC:AC,BNA_Historique_prix!$B:$B,$B13,BNA_Historique_prix!$E:$E,$C13))/SUMIFS(BNA_Historique_prix!AC:AC,BNA_Historique_prix!$B:$B,$B13,BNA_Historique_prix!$E:$E,$C13),""))</f>
        <v>-</v>
      </c>
      <c r="AE13" s="14" t="str">
        <f ca="1">IF(OR(SUMIFS(BNA_Historique_prix!AD:AD,BNA_Historique_prix!$B:$B,$B13,BNA_Historique_prix!$E:$E,$D13)=0,SUMIFS(BNA_Historique_prix!AD:AD,BNA_Historique_prix!$B:$B,$B13,BNA_Historique_prix!$E:$E,$C13)=0),"-",IFERROR((SUMIFS(BNA_Historique_prix!AD:AD,BNA_Historique_prix!$B:$B,$B13,BNA_Historique_prix!$E:$E,$D13)-SUMIFS(BNA_Historique_prix!AD:AD,BNA_Historique_prix!$B:$B,$B13,BNA_Historique_prix!$E:$E,$C13))/SUMIFS(BNA_Historique_prix!AD:AD,BNA_Historique_prix!$B:$B,$B13,BNA_Historique_prix!$E:$E,$C13),""))</f>
        <v>-</v>
      </c>
      <c r="AF13" s="14" t="str">
        <f ca="1">IF(OR(SUMIFS(BNA_Historique_prix!AE:AE,BNA_Historique_prix!$B:$B,$B13,BNA_Historique_prix!$E:$E,$D13)=0,SUMIFS(BNA_Historique_prix!AE:AE,BNA_Historique_prix!$B:$B,$B13,BNA_Historique_prix!$E:$E,$C13)=0),"-",IFERROR((SUMIFS(BNA_Historique_prix!AE:AE,BNA_Historique_prix!$B:$B,$B13,BNA_Historique_prix!$E:$E,$D13)-SUMIFS(BNA_Historique_prix!AE:AE,BNA_Historique_prix!$B:$B,$B13,BNA_Historique_prix!$E:$E,$C13))/SUMIFS(BNA_Historique_prix!AE:AE,BNA_Historique_prix!$B:$B,$B13,BNA_Historique_prix!$E:$E,$C13),""))</f>
        <v>-</v>
      </c>
      <c r="AG13" s="14" t="str">
        <f ca="1">IF(OR(SUMIFS(BNA_Historique_prix!AF:AF,BNA_Historique_prix!$B:$B,$B13,BNA_Historique_prix!$E:$E,$D13)=0,SUMIFS(BNA_Historique_prix!AF:AF,BNA_Historique_prix!$B:$B,$B13,BNA_Historique_prix!$E:$E,$C13)=0),"-",IFERROR((SUMIFS(BNA_Historique_prix!AF:AF,BNA_Historique_prix!$B:$B,$B13,BNA_Historique_prix!$E:$E,$D13)-SUMIFS(BNA_Historique_prix!AF:AF,BNA_Historique_prix!$B:$B,$B13,BNA_Historique_prix!$E:$E,$C13))/SUMIFS(BNA_Historique_prix!AF:AF,BNA_Historique_prix!$B:$B,$B13,BNA_Historique_prix!$E:$E,$C13),""))</f>
        <v>-</v>
      </c>
      <c r="AH13" s="14" t="str">
        <f ca="1">IF(OR(SUMIFS(BNA_Historique_prix!AG:AG,BNA_Historique_prix!$B:$B,$B13,BNA_Historique_prix!$E:$E,$D13)=0,SUMIFS(BNA_Historique_prix!AG:AG,BNA_Historique_prix!$B:$B,$B13,BNA_Historique_prix!$E:$E,$C13)=0),"-",IFERROR((SUMIFS(BNA_Historique_prix!AG:AG,BNA_Historique_prix!$B:$B,$B13,BNA_Historique_prix!$E:$E,$D13)-SUMIFS(BNA_Historique_prix!AG:AG,BNA_Historique_prix!$B:$B,$B13,BNA_Historique_prix!$E:$E,$C13))/SUMIFS(BNA_Historique_prix!AG:AG,BNA_Historique_prix!$B:$B,$B13,BNA_Historique_prix!$E:$E,$C13),""))</f>
        <v>-</v>
      </c>
      <c r="AI13" s="14" t="str">
        <f ca="1">IF(OR(SUMIFS(BNA_Historique_prix!AH:AH,BNA_Historique_prix!$B:$B,$B13,BNA_Historique_prix!$E:$E,$D13)=0,SUMIFS(BNA_Historique_prix!AH:AH,BNA_Historique_prix!$B:$B,$B13,BNA_Historique_prix!$E:$E,$C13)=0),"-",IFERROR((SUMIFS(BNA_Historique_prix!AH:AH,BNA_Historique_prix!$B:$B,$B13,BNA_Historique_prix!$E:$E,$D13)-SUMIFS(BNA_Historique_prix!AH:AH,BNA_Historique_prix!$B:$B,$B13,BNA_Historique_prix!$E:$E,$C13))/SUMIFS(BNA_Historique_prix!AH:AH,BNA_Historique_prix!$B:$B,$B13,BNA_Historique_prix!$E:$E,$C13),""))</f>
        <v>-</v>
      </c>
      <c r="AJ13" s="14" t="str">
        <f ca="1">IF(OR(SUMIFS(BNA_Historique_prix!AI:AI,BNA_Historique_prix!$B:$B,$B13,BNA_Historique_prix!$E:$E,$D13)=0,SUMIFS(BNA_Historique_prix!AI:AI,BNA_Historique_prix!$B:$B,$B13,BNA_Historique_prix!$E:$E,$C13)=0),"-",IFERROR((SUMIFS(BNA_Historique_prix!AI:AI,BNA_Historique_prix!$B:$B,$B13,BNA_Historique_prix!$E:$E,$D13)-SUMIFS(BNA_Historique_prix!AI:AI,BNA_Historique_prix!$B:$B,$B13,BNA_Historique_prix!$E:$E,$C13))/SUMIFS(BNA_Historique_prix!AI:AI,BNA_Historique_prix!$B:$B,$B13,BNA_Historique_prix!$E:$E,$C13),""))</f>
        <v>-</v>
      </c>
    </row>
    <row r="14" spans="1:36" x14ac:dyDescent="0.35">
      <c r="A14" s="5" t="s">
        <v>63</v>
      </c>
      <c r="B14" s="5" t="s">
        <v>71</v>
      </c>
      <c r="C14" s="11">
        <f t="shared" ref="C14:F14" si="2">C9</f>
        <v>44774</v>
      </c>
      <c r="D14" s="11">
        <f t="shared" si="2"/>
        <v>45139</v>
      </c>
      <c r="E14" s="11"/>
      <c r="F14" s="11" t="str">
        <f t="shared" si="2"/>
        <v>% var annuelle</v>
      </c>
      <c r="H14" s="14" t="str">
        <f ca="1">IF(OR(SUMIFS(BNA_Historique_prix!G:G,BNA_Historique_prix!$B:$B,$B14,BNA_Historique_prix!$E:$E,$D14)=0,SUMIFS(BNA_Historique_prix!G:G,BNA_Historique_prix!$B:$B,$B14,BNA_Historique_prix!$E:$E,$C14)=0),"-",IFERROR((SUMIFS(BNA_Historique_prix!G:G,BNA_Historique_prix!$B:$B,$B14,BNA_Historique_prix!$E:$E,$D14)-SUMIFS(BNA_Historique_prix!G:G,BNA_Historique_prix!$B:$B,$B14,BNA_Historique_prix!$E:$E,$C14))/SUMIFS(BNA_Historique_prix!G:G,BNA_Historique_prix!$B:$B,$B14,BNA_Historique_prix!$E:$E,$C14),""))</f>
        <v>-</v>
      </c>
      <c r="I14" s="14" t="str">
        <f ca="1">IF(OR(SUMIFS(BNA_Historique_prix!H:H,BNA_Historique_prix!$B:$B,$B14,BNA_Historique_prix!$E:$E,$D14)=0,SUMIFS(BNA_Historique_prix!H:H,BNA_Historique_prix!$B:$B,$B14,BNA_Historique_prix!$E:$E,$C14)=0),"-",IFERROR((SUMIFS(BNA_Historique_prix!H:H,BNA_Historique_prix!$B:$B,$B14,BNA_Historique_prix!$E:$E,$D14)-SUMIFS(BNA_Historique_prix!H:H,BNA_Historique_prix!$B:$B,$B14,BNA_Historique_prix!$E:$E,$C14))/SUMIFS(BNA_Historique_prix!H:H,BNA_Historique_prix!$B:$B,$B14,BNA_Historique_prix!$E:$E,$C14),""))</f>
        <v>-</v>
      </c>
      <c r="J14" s="14" t="str">
        <f ca="1">IF(OR(SUMIFS(BNA_Historique_prix!I:I,BNA_Historique_prix!$B:$B,$B14,BNA_Historique_prix!$E:$E,$D14)=0,SUMIFS(BNA_Historique_prix!I:I,BNA_Historique_prix!$B:$B,$B14,BNA_Historique_prix!$E:$E,$C14)=0),"-",IFERROR((SUMIFS(BNA_Historique_prix!I:I,BNA_Historique_prix!$B:$B,$B14,BNA_Historique_prix!$E:$E,$D14)-SUMIFS(BNA_Historique_prix!I:I,BNA_Historique_prix!$B:$B,$B14,BNA_Historique_prix!$E:$E,$C14))/SUMIFS(BNA_Historique_prix!I:I,BNA_Historique_prix!$B:$B,$B14,BNA_Historique_prix!$E:$E,$C14),""))</f>
        <v>-</v>
      </c>
      <c r="K14" s="14" t="str">
        <f ca="1">IF(OR(SUMIFS(BNA_Historique_prix!J:J,BNA_Historique_prix!$B:$B,$B14,BNA_Historique_prix!$E:$E,$D14)=0,SUMIFS(BNA_Historique_prix!J:J,BNA_Historique_prix!$B:$B,$B14,BNA_Historique_prix!$E:$E,$C14)=0),"-",IFERROR((SUMIFS(BNA_Historique_prix!J:J,BNA_Historique_prix!$B:$B,$B14,BNA_Historique_prix!$E:$E,$D14)-SUMIFS(BNA_Historique_prix!J:J,BNA_Historique_prix!$B:$B,$B14,BNA_Historique_prix!$E:$E,$C14))/SUMIFS(BNA_Historique_prix!J:J,BNA_Historique_prix!$B:$B,$B14,BNA_Historique_prix!$E:$E,$C14),""))</f>
        <v>-</v>
      </c>
      <c r="L14" s="14" t="str">
        <f ca="1">IF(OR(SUMIFS(BNA_Historique_prix!K:K,BNA_Historique_prix!$B:$B,$B14,BNA_Historique_prix!$E:$E,$D14)=0,SUMIFS(BNA_Historique_prix!K:K,BNA_Historique_prix!$B:$B,$B14,BNA_Historique_prix!$E:$E,$C14)=0),"-",IFERROR((SUMIFS(BNA_Historique_prix!K:K,BNA_Historique_prix!$B:$B,$B14,BNA_Historique_prix!$E:$E,$D14)-SUMIFS(BNA_Historique_prix!K:K,BNA_Historique_prix!$B:$B,$B14,BNA_Historique_prix!$E:$E,$C14))/SUMIFS(BNA_Historique_prix!K:K,BNA_Historique_prix!$B:$B,$B14,BNA_Historique_prix!$E:$E,$C14),""))</f>
        <v>-</v>
      </c>
      <c r="M14" s="14" t="str">
        <f ca="1">IF(OR(SUMIFS(BNA_Historique_prix!L:L,BNA_Historique_prix!$B:$B,$B14,BNA_Historique_prix!$E:$E,$D14)=0,SUMIFS(BNA_Historique_prix!L:L,BNA_Historique_prix!$B:$B,$B14,BNA_Historique_prix!$E:$E,$C14)=0),"-",IFERROR((SUMIFS(BNA_Historique_prix!L:L,BNA_Historique_prix!$B:$B,$B14,BNA_Historique_prix!$E:$E,$D14)-SUMIFS(BNA_Historique_prix!L:L,BNA_Historique_prix!$B:$B,$B14,BNA_Historique_prix!$E:$E,$C14))/SUMIFS(BNA_Historique_prix!L:L,BNA_Historique_prix!$B:$B,$B14,BNA_Historique_prix!$E:$E,$C14),""))</f>
        <v>-</v>
      </c>
      <c r="N14" s="14" t="str">
        <f ca="1">IF(OR(SUMIFS(BNA_Historique_prix!M:M,BNA_Historique_prix!$B:$B,$B14,BNA_Historique_prix!$E:$E,$D14)=0,SUMIFS(BNA_Historique_prix!M:M,BNA_Historique_prix!$B:$B,$B14,BNA_Historique_prix!$E:$E,$C14)=0),"-",IFERROR((SUMIFS(BNA_Historique_prix!M:M,BNA_Historique_prix!$B:$B,$B14,BNA_Historique_prix!$E:$E,$D14)-SUMIFS(BNA_Historique_prix!M:M,BNA_Historique_prix!$B:$B,$B14,BNA_Historique_prix!$E:$E,$C14))/SUMIFS(BNA_Historique_prix!M:M,BNA_Historique_prix!$B:$B,$B14,BNA_Historique_prix!$E:$E,$C14),""))</f>
        <v>-</v>
      </c>
      <c r="O14" s="14" t="str">
        <f ca="1">IF(OR(SUMIFS(BNA_Historique_prix!N:N,BNA_Historique_prix!$B:$B,$B14,BNA_Historique_prix!$E:$E,$D14)=0,SUMIFS(BNA_Historique_prix!N:N,BNA_Historique_prix!$B:$B,$B14,BNA_Historique_prix!$E:$E,$C14)=0),"-",IFERROR((SUMIFS(BNA_Historique_prix!N:N,BNA_Historique_prix!$B:$B,$B14,BNA_Historique_prix!$E:$E,$D14)-SUMIFS(BNA_Historique_prix!N:N,BNA_Historique_prix!$B:$B,$B14,BNA_Historique_prix!$E:$E,$C14))/SUMIFS(BNA_Historique_prix!N:N,BNA_Historique_prix!$B:$B,$B14,BNA_Historique_prix!$E:$E,$C14),""))</f>
        <v>-</v>
      </c>
      <c r="P14" s="14" t="str">
        <f ca="1">IF(OR(SUMIFS(BNA_Historique_prix!O:O,BNA_Historique_prix!$B:$B,$B14,BNA_Historique_prix!$E:$E,$D14)=0,SUMIFS(BNA_Historique_prix!O:O,BNA_Historique_prix!$B:$B,$B14,BNA_Historique_prix!$E:$E,$C14)=0),"-",IFERROR((SUMIFS(BNA_Historique_prix!O:O,BNA_Historique_prix!$B:$B,$B14,BNA_Historique_prix!$E:$E,$D14)-SUMIFS(BNA_Historique_prix!O:O,BNA_Historique_prix!$B:$B,$B14,BNA_Historique_prix!$E:$E,$C14))/SUMIFS(BNA_Historique_prix!O:O,BNA_Historique_prix!$B:$B,$B14,BNA_Historique_prix!$E:$E,$C14),""))</f>
        <v>-</v>
      </c>
      <c r="Q14" s="14" t="str">
        <f ca="1">IF(OR(SUMIFS(BNA_Historique_prix!P:P,BNA_Historique_prix!$B:$B,$B14,BNA_Historique_prix!$E:$E,$D14)=0,SUMIFS(BNA_Historique_prix!P:P,BNA_Historique_prix!$B:$B,$B14,BNA_Historique_prix!$E:$E,$C14)=0),"-",IFERROR((SUMIFS(BNA_Historique_prix!P:P,BNA_Historique_prix!$B:$B,$B14,BNA_Historique_prix!$E:$E,$D14)-SUMIFS(BNA_Historique_prix!P:P,BNA_Historique_prix!$B:$B,$B14,BNA_Historique_prix!$E:$E,$C14))/SUMIFS(BNA_Historique_prix!P:P,BNA_Historique_prix!$B:$B,$B14,BNA_Historique_prix!$E:$E,$C14),""))</f>
        <v>-</v>
      </c>
      <c r="R14" s="14" t="str">
        <f ca="1">IF(OR(SUMIFS(BNA_Historique_prix!Q:Q,BNA_Historique_prix!$B:$B,$B14,BNA_Historique_prix!$E:$E,$D14)=0,SUMIFS(BNA_Historique_prix!Q:Q,BNA_Historique_prix!$B:$B,$B14,BNA_Historique_prix!$E:$E,$C14)=0),"-",IFERROR((SUMIFS(BNA_Historique_prix!Q:Q,BNA_Historique_prix!$B:$B,$B14,BNA_Historique_prix!$E:$E,$D14)-SUMIFS(BNA_Historique_prix!Q:Q,BNA_Historique_prix!$B:$B,$B14,BNA_Historique_prix!$E:$E,$C14))/SUMIFS(BNA_Historique_prix!Q:Q,BNA_Historique_prix!$B:$B,$B14,BNA_Historique_prix!$E:$E,$C14),""))</f>
        <v>-</v>
      </c>
      <c r="S14" s="14" t="str">
        <f ca="1">IF(OR(SUMIFS(BNA_Historique_prix!R:R,BNA_Historique_prix!$B:$B,$B14,BNA_Historique_prix!$E:$E,$D14)=0,SUMIFS(BNA_Historique_prix!R:R,BNA_Historique_prix!$B:$B,$B14,BNA_Historique_prix!$E:$E,$C14)=0),"-",IFERROR((SUMIFS(BNA_Historique_prix!R:R,BNA_Historique_prix!$B:$B,$B14,BNA_Historique_prix!$E:$E,$D14)-SUMIFS(BNA_Historique_prix!R:R,BNA_Historique_prix!$B:$B,$B14,BNA_Historique_prix!$E:$E,$C14))/SUMIFS(BNA_Historique_prix!R:R,BNA_Historique_prix!$B:$B,$B14,BNA_Historique_prix!$E:$E,$C14),""))</f>
        <v>-</v>
      </c>
      <c r="T14" s="14" t="str">
        <f ca="1">IF(OR(SUMIFS(BNA_Historique_prix!S:S,BNA_Historique_prix!$B:$B,$B14,BNA_Historique_prix!$E:$E,$D14)=0,SUMIFS(BNA_Historique_prix!S:S,BNA_Historique_prix!$B:$B,$B14,BNA_Historique_prix!$E:$E,$C14)=0),"-",IFERROR((SUMIFS(BNA_Historique_prix!S:S,BNA_Historique_prix!$B:$B,$B14,BNA_Historique_prix!$E:$E,$D14)-SUMIFS(BNA_Historique_prix!S:S,BNA_Historique_prix!$B:$B,$B14,BNA_Historique_prix!$E:$E,$C14))/SUMIFS(BNA_Historique_prix!S:S,BNA_Historique_prix!$B:$B,$B14,BNA_Historique_prix!$E:$E,$C14),""))</f>
        <v>-</v>
      </c>
      <c r="U14" s="14" t="str">
        <f ca="1">IF(OR(SUMIFS(BNA_Historique_prix!T:T,BNA_Historique_prix!$B:$B,$B14,BNA_Historique_prix!$E:$E,$D14)=0,SUMIFS(BNA_Historique_prix!T:T,BNA_Historique_prix!$B:$B,$B14,BNA_Historique_prix!$E:$E,$C14)=0),"-",IFERROR((SUMIFS(BNA_Historique_prix!T:T,BNA_Historique_prix!$B:$B,$B14,BNA_Historique_prix!$E:$E,$D14)-SUMIFS(BNA_Historique_prix!T:T,BNA_Historique_prix!$B:$B,$B14,BNA_Historique_prix!$E:$E,$C14))/SUMIFS(BNA_Historique_prix!T:T,BNA_Historique_prix!$B:$B,$B14,BNA_Historique_prix!$E:$E,$C14),""))</f>
        <v>-</v>
      </c>
      <c r="V14" s="14" t="str">
        <f ca="1">IF(OR(SUMIFS(BNA_Historique_prix!U:U,BNA_Historique_prix!$B:$B,$B14,BNA_Historique_prix!$E:$E,$D14)=0,SUMIFS(BNA_Historique_prix!U:U,BNA_Historique_prix!$B:$B,$B14,BNA_Historique_prix!$E:$E,$C14)=0),"-",IFERROR((SUMIFS(BNA_Historique_prix!U:U,BNA_Historique_prix!$B:$B,$B14,BNA_Historique_prix!$E:$E,$D14)-SUMIFS(BNA_Historique_prix!U:U,BNA_Historique_prix!$B:$B,$B14,BNA_Historique_prix!$E:$E,$C14))/SUMIFS(BNA_Historique_prix!U:U,BNA_Historique_prix!$B:$B,$B14,BNA_Historique_prix!$E:$E,$C14),""))</f>
        <v>-</v>
      </c>
      <c r="W14" s="14" t="str">
        <f ca="1">IF(OR(SUMIFS(BNA_Historique_prix!V:V,BNA_Historique_prix!$B:$B,$B14,BNA_Historique_prix!$E:$E,$D14)=0,SUMIFS(BNA_Historique_prix!V:V,BNA_Historique_prix!$B:$B,$B14,BNA_Historique_prix!$E:$E,$C14)=0),"-",IFERROR((SUMIFS(BNA_Historique_prix!V:V,BNA_Historique_prix!$B:$B,$B14,BNA_Historique_prix!$E:$E,$D14)-SUMIFS(BNA_Historique_prix!V:V,BNA_Historique_prix!$B:$B,$B14,BNA_Historique_prix!$E:$E,$C14))/SUMIFS(BNA_Historique_prix!V:V,BNA_Historique_prix!$B:$B,$B14,BNA_Historique_prix!$E:$E,$C14),""))</f>
        <v>-</v>
      </c>
      <c r="X14" s="14" t="str">
        <f ca="1">IF(OR(SUMIFS(BNA_Historique_prix!W:W,BNA_Historique_prix!$B:$B,$B14,BNA_Historique_prix!$E:$E,$D14)=0,SUMIFS(BNA_Historique_prix!W:W,BNA_Historique_prix!$B:$B,$B14,BNA_Historique_prix!$E:$E,$C14)=0),"-",IFERROR((SUMIFS(BNA_Historique_prix!W:W,BNA_Historique_prix!$B:$B,$B14,BNA_Historique_prix!$E:$E,$D14)-SUMIFS(BNA_Historique_prix!W:W,BNA_Historique_prix!$B:$B,$B14,BNA_Historique_prix!$E:$E,$C14))/SUMIFS(BNA_Historique_prix!W:W,BNA_Historique_prix!$B:$B,$B14,BNA_Historique_prix!$E:$E,$C14),""))</f>
        <v>-</v>
      </c>
      <c r="Y14" s="14" t="str">
        <f ca="1">IF(OR(SUMIFS(BNA_Historique_prix!X:X,BNA_Historique_prix!$B:$B,$B14,BNA_Historique_prix!$E:$E,$D14)=0,SUMIFS(BNA_Historique_prix!X:X,BNA_Historique_prix!$B:$B,$B14,BNA_Historique_prix!$E:$E,$C14)=0),"-",IFERROR((SUMIFS(BNA_Historique_prix!X:X,BNA_Historique_prix!$B:$B,$B14,BNA_Historique_prix!$E:$E,$D14)-SUMIFS(BNA_Historique_prix!X:X,BNA_Historique_prix!$B:$B,$B14,BNA_Historique_prix!$E:$E,$C14))/SUMIFS(BNA_Historique_prix!X:X,BNA_Historique_prix!$B:$B,$B14,BNA_Historique_prix!$E:$E,$C14),""))</f>
        <v>-</v>
      </c>
      <c r="Z14" s="14" t="str">
        <f ca="1">IF(OR(SUMIFS(BNA_Historique_prix!Y:Y,BNA_Historique_prix!$B:$B,$B14,BNA_Historique_prix!$E:$E,$D14)=0,SUMIFS(BNA_Historique_prix!Y:Y,BNA_Historique_prix!$B:$B,$B14,BNA_Historique_prix!$E:$E,$C14)=0),"-",IFERROR((SUMIFS(BNA_Historique_prix!Y:Y,BNA_Historique_prix!$B:$B,$B14,BNA_Historique_prix!$E:$E,$D14)-SUMIFS(BNA_Historique_prix!Y:Y,BNA_Historique_prix!$B:$B,$B14,BNA_Historique_prix!$E:$E,$C14))/SUMIFS(BNA_Historique_prix!Y:Y,BNA_Historique_prix!$B:$B,$B14,BNA_Historique_prix!$E:$E,$C14),""))</f>
        <v>-</v>
      </c>
      <c r="AA14" s="14" t="str">
        <f ca="1">IF(OR(SUMIFS(BNA_Historique_prix!Z:Z,BNA_Historique_prix!$B:$B,$B14,BNA_Historique_prix!$E:$E,$D14)=0,SUMIFS(BNA_Historique_prix!Z:Z,BNA_Historique_prix!$B:$B,$B14,BNA_Historique_prix!$E:$E,$C14)=0),"-",IFERROR((SUMIFS(BNA_Historique_prix!Z:Z,BNA_Historique_prix!$B:$B,$B14,BNA_Historique_prix!$E:$E,$D14)-SUMIFS(BNA_Historique_prix!Z:Z,BNA_Historique_prix!$B:$B,$B14,BNA_Historique_prix!$E:$E,$C14))/SUMIFS(BNA_Historique_prix!Z:Z,BNA_Historique_prix!$B:$B,$B14,BNA_Historique_prix!$E:$E,$C14),""))</f>
        <v>-</v>
      </c>
      <c r="AB14" s="14" t="str">
        <f ca="1">IF(OR(SUMIFS(BNA_Historique_prix!AA:AA,BNA_Historique_prix!$B:$B,$B14,BNA_Historique_prix!$E:$E,$D14)=0,SUMIFS(BNA_Historique_prix!AA:AA,BNA_Historique_prix!$B:$B,$B14,BNA_Historique_prix!$E:$E,$C14)=0),"-",IFERROR((SUMIFS(BNA_Historique_prix!AA:AA,BNA_Historique_prix!$B:$B,$B14,BNA_Historique_prix!$E:$E,$D14)-SUMIFS(BNA_Historique_prix!AA:AA,BNA_Historique_prix!$B:$B,$B14,BNA_Historique_prix!$E:$E,$C14))/SUMIFS(BNA_Historique_prix!AA:AA,BNA_Historique_prix!$B:$B,$B14,BNA_Historique_prix!$E:$E,$C14),""))</f>
        <v>-</v>
      </c>
      <c r="AC14" s="14" t="str">
        <f ca="1">IF(OR(SUMIFS(BNA_Historique_prix!AB:AB,BNA_Historique_prix!$B:$B,$B14,BNA_Historique_prix!$E:$E,$D14)=0,SUMIFS(BNA_Historique_prix!AB:AB,BNA_Historique_prix!$B:$B,$B14,BNA_Historique_prix!$E:$E,$C14)=0),"-",IFERROR((SUMIFS(BNA_Historique_prix!AB:AB,BNA_Historique_prix!$B:$B,$B14,BNA_Historique_prix!$E:$E,$D14)-SUMIFS(BNA_Historique_prix!AB:AB,BNA_Historique_prix!$B:$B,$B14,BNA_Historique_prix!$E:$E,$C14))/SUMIFS(BNA_Historique_prix!AB:AB,BNA_Historique_prix!$B:$B,$B14,BNA_Historique_prix!$E:$E,$C14),""))</f>
        <v>-</v>
      </c>
      <c r="AD14" s="14" t="str">
        <f ca="1">IF(OR(SUMIFS(BNA_Historique_prix!AC:AC,BNA_Historique_prix!$B:$B,$B14,BNA_Historique_prix!$E:$E,$D14)=0,SUMIFS(BNA_Historique_prix!AC:AC,BNA_Historique_prix!$B:$B,$B14,BNA_Historique_prix!$E:$E,$C14)=0),"-",IFERROR((SUMIFS(BNA_Historique_prix!AC:AC,BNA_Historique_prix!$B:$B,$B14,BNA_Historique_prix!$E:$E,$D14)-SUMIFS(BNA_Historique_prix!AC:AC,BNA_Historique_prix!$B:$B,$B14,BNA_Historique_prix!$E:$E,$C14))/SUMIFS(BNA_Historique_prix!AC:AC,BNA_Historique_prix!$B:$B,$B14,BNA_Historique_prix!$E:$E,$C14),""))</f>
        <v>-</v>
      </c>
      <c r="AE14" s="14" t="str">
        <f ca="1">IF(OR(SUMIFS(BNA_Historique_prix!AD:AD,BNA_Historique_prix!$B:$B,$B14,BNA_Historique_prix!$E:$E,$D14)=0,SUMIFS(BNA_Historique_prix!AD:AD,BNA_Historique_prix!$B:$B,$B14,BNA_Historique_prix!$E:$E,$C14)=0),"-",IFERROR((SUMIFS(BNA_Historique_prix!AD:AD,BNA_Historique_prix!$B:$B,$B14,BNA_Historique_prix!$E:$E,$D14)-SUMIFS(BNA_Historique_prix!AD:AD,BNA_Historique_prix!$B:$B,$B14,BNA_Historique_prix!$E:$E,$C14))/SUMIFS(BNA_Historique_prix!AD:AD,BNA_Historique_prix!$B:$B,$B14,BNA_Historique_prix!$E:$E,$C14),""))</f>
        <v>-</v>
      </c>
      <c r="AF14" s="14" t="str">
        <f ca="1">IF(OR(SUMIFS(BNA_Historique_prix!AE:AE,BNA_Historique_prix!$B:$B,$B14,BNA_Historique_prix!$E:$E,$D14)=0,SUMIFS(BNA_Historique_prix!AE:AE,BNA_Historique_prix!$B:$B,$B14,BNA_Historique_prix!$E:$E,$C14)=0),"-",IFERROR((SUMIFS(BNA_Historique_prix!AE:AE,BNA_Historique_prix!$B:$B,$B14,BNA_Historique_prix!$E:$E,$D14)-SUMIFS(BNA_Historique_prix!AE:AE,BNA_Historique_prix!$B:$B,$B14,BNA_Historique_prix!$E:$E,$C14))/SUMIFS(BNA_Historique_prix!AE:AE,BNA_Historique_prix!$B:$B,$B14,BNA_Historique_prix!$E:$E,$C14),""))</f>
        <v>-</v>
      </c>
      <c r="AG14" s="14" t="str">
        <f ca="1">IF(OR(SUMIFS(BNA_Historique_prix!AF:AF,BNA_Historique_prix!$B:$B,$B14,BNA_Historique_prix!$E:$E,$D14)=0,SUMIFS(BNA_Historique_prix!AF:AF,BNA_Historique_prix!$B:$B,$B14,BNA_Historique_prix!$E:$E,$C14)=0),"-",IFERROR((SUMIFS(BNA_Historique_prix!AF:AF,BNA_Historique_prix!$B:$B,$B14,BNA_Historique_prix!$E:$E,$D14)-SUMIFS(BNA_Historique_prix!AF:AF,BNA_Historique_prix!$B:$B,$B14,BNA_Historique_prix!$E:$E,$C14))/SUMIFS(BNA_Historique_prix!AF:AF,BNA_Historique_prix!$B:$B,$B14,BNA_Historique_prix!$E:$E,$C14),""))</f>
        <v>-</v>
      </c>
      <c r="AH14" s="14" t="str">
        <f ca="1">IF(OR(SUMIFS(BNA_Historique_prix!AG:AG,BNA_Historique_prix!$B:$B,$B14,BNA_Historique_prix!$E:$E,$D14)=0,SUMIFS(BNA_Historique_prix!AG:AG,BNA_Historique_prix!$B:$B,$B14,BNA_Historique_prix!$E:$E,$C14)=0),"-",IFERROR((SUMIFS(BNA_Historique_prix!AG:AG,BNA_Historique_prix!$B:$B,$B14,BNA_Historique_prix!$E:$E,$D14)-SUMIFS(BNA_Historique_prix!AG:AG,BNA_Historique_prix!$B:$B,$B14,BNA_Historique_prix!$E:$E,$C14))/SUMIFS(BNA_Historique_prix!AG:AG,BNA_Historique_prix!$B:$B,$B14,BNA_Historique_prix!$E:$E,$C14),""))</f>
        <v>-</v>
      </c>
      <c r="AI14" s="14" t="str">
        <f ca="1">IF(OR(SUMIFS(BNA_Historique_prix!AH:AH,BNA_Historique_prix!$B:$B,$B14,BNA_Historique_prix!$E:$E,$D14)=0,SUMIFS(BNA_Historique_prix!AH:AH,BNA_Historique_prix!$B:$B,$B14,BNA_Historique_prix!$E:$E,$C14)=0),"-",IFERROR((SUMIFS(BNA_Historique_prix!AH:AH,BNA_Historique_prix!$B:$B,$B14,BNA_Historique_prix!$E:$E,$D14)-SUMIFS(BNA_Historique_prix!AH:AH,BNA_Historique_prix!$B:$B,$B14,BNA_Historique_prix!$E:$E,$C14))/SUMIFS(BNA_Historique_prix!AH:AH,BNA_Historique_prix!$B:$B,$B14,BNA_Historique_prix!$E:$E,$C14),""))</f>
        <v>-</v>
      </c>
      <c r="AJ14" s="14" t="str">
        <f ca="1">IF(OR(SUMIFS(BNA_Historique_prix!AI:AI,BNA_Historique_prix!$B:$B,$B14,BNA_Historique_prix!$E:$E,$D14)=0,SUMIFS(BNA_Historique_prix!AI:AI,BNA_Historique_prix!$B:$B,$B14,BNA_Historique_prix!$E:$E,$C14)=0),"-",IFERROR((SUMIFS(BNA_Historique_prix!AI:AI,BNA_Historique_prix!$B:$B,$B14,BNA_Historique_prix!$E:$E,$D14)-SUMIFS(BNA_Historique_prix!AI:AI,BNA_Historique_prix!$B:$B,$B14,BNA_Historique_prix!$E:$E,$C14))/SUMIFS(BNA_Historique_prix!AI:AI,BNA_Historique_prix!$B:$B,$B14,BNA_Historique_prix!$E:$E,$C14),""))</f>
        <v>-</v>
      </c>
    </row>
    <row r="16" spans="1:36" x14ac:dyDescent="0.35">
      <c r="F16" s="5" t="s">
        <v>72</v>
      </c>
    </row>
    <row r="17" spans="1:36" x14ac:dyDescent="0.35">
      <c r="A17" s="5" t="s">
        <v>73</v>
      </c>
      <c r="B17" s="5" t="s">
        <v>74</v>
      </c>
      <c r="C17" s="11">
        <f t="shared" ref="C17:D17" si="3">C12</f>
        <v>45108</v>
      </c>
      <c r="D17" s="11">
        <f t="shared" si="3"/>
        <v>45139</v>
      </c>
      <c r="E17" s="11" t="str">
        <f>_xlfn.CONCAT(B17,D17)</f>
        <v>marche_barsalogho45139</v>
      </c>
      <c r="F17" s="11" t="str">
        <f>F12</f>
        <v>% var mensuelle</v>
      </c>
      <c r="H17" s="14">
        <f ca="1">IF(OR(SUMIFS(BNA_Historique_prix!G:G,BNA_Historique_prix!$B:$B,$B17,BNA_Historique_prix!$E:$E,$D17)=0,SUMIFS(BNA_Historique_prix!G:G,BNA_Historique_prix!$B:$B,$B17,BNA_Historique_prix!$E:$E,$C17)=0),"-",IFERROR((SUMIFS(BNA_Historique_prix!G:G,BNA_Historique_prix!$B:$B,$B17,BNA_Historique_prix!$E:$E,$D17)-SUMIFS(BNA_Historique_prix!G:G,BNA_Historique_prix!$B:$B,$B17,BNA_Historique_prix!$E:$E,$C17))/SUMIFS(BNA_Historique_prix!G:G,BNA_Historique_prix!$B:$B,$B17,BNA_Historique_prix!$E:$E,$C17),""))</f>
        <v>0.35</v>
      </c>
      <c r="I17" s="14" t="str">
        <f ca="1">IF(OR(SUMIFS(BNA_Historique_prix!H:H,BNA_Historique_prix!$B:$B,$B17,BNA_Historique_prix!$E:$E,$D17)=0,SUMIFS(BNA_Historique_prix!H:H,BNA_Historique_prix!$B:$B,$B17,BNA_Historique_prix!$E:$E,$C17)=0),"-",IFERROR((SUMIFS(BNA_Historique_prix!H:H,BNA_Historique_prix!$B:$B,$B17,BNA_Historique_prix!$E:$E,$D17)-SUMIFS(BNA_Historique_prix!H:H,BNA_Historique_prix!$B:$B,$B17,BNA_Historique_prix!$E:$E,$C17))/SUMIFS(BNA_Historique_prix!H:H,BNA_Historique_prix!$B:$B,$B17,BNA_Historique_prix!$E:$E,$C17),""))</f>
        <v>-</v>
      </c>
      <c r="J17" s="14" t="str">
        <f ca="1">IF(OR(SUMIFS(BNA_Historique_prix!I:I,BNA_Historique_prix!$B:$B,$B17,BNA_Historique_prix!$E:$E,$D17)=0,SUMIFS(BNA_Historique_prix!I:I,BNA_Historique_prix!$B:$B,$B17,BNA_Historique_prix!$E:$E,$C17)=0),"-",IFERROR((SUMIFS(BNA_Historique_prix!I:I,BNA_Historique_prix!$B:$B,$B17,BNA_Historique_prix!$E:$E,$D17)-SUMIFS(BNA_Historique_prix!I:I,BNA_Historique_prix!$B:$B,$B17,BNA_Historique_prix!$E:$E,$C17))/SUMIFS(BNA_Historique_prix!I:I,BNA_Historique_prix!$B:$B,$B17,BNA_Historique_prix!$E:$E,$C17),""))</f>
        <v>-</v>
      </c>
      <c r="K17" s="14" t="str">
        <f ca="1">IF(OR(SUMIFS(BNA_Historique_prix!J:J,BNA_Historique_prix!$B:$B,$B17,BNA_Historique_prix!$E:$E,$D17)=0,SUMIFS(BNA_Historique_prix!J:J,BNA_Historique_prix!$B:$B,$B17,BNA_Historique_prix!$E:$E,$C17)=0),"-",IFERROR((SUMIFS(BNA_Historique_prix!J:J,BNA_Historique_prix!$B:$B,$B17,BNA_Historique_prix!$E:$E,$D17)-SUMIFS(BNA_Historique_prix!J:J,BNA_Historique_prix!$B:$B,$B17,BNA_Historique_prix!$E:$E,$C17))/SUMIFS(BNA_Historique_prix!J:J,BNA_Historique_prix!$B:$B,$B17,BNA_Historique_prix!$E:$E,$C17),""))</f>
        <v>-</v>
      </c>
      <c r="L17" s="14">
        <f ca="1">IF(OR(SUMIFS(BNA_Historique_prix!K:K,BNA_Historique_prix!$B:$B,$B17,BNA_Historique_prix!$E:$E,$D17)=0,SUMIFS(BNA_Historique_prix!K:K,BNA_Historique_prix!$B:$B,$B17,BNA_Historique_prix!$E:$E,$C17)=0),"-",IFERROR((SUMIFS(BNA_Historique_prix!K:K,BNA_Historique_prix!$B:$B,$B17,BNA_Historique_prix!$E:$E,$D17)-SUMIFS(BNA_Historique_prix!K:K,BNA_Historique_prix!$B:$B,$B17,BNA_Historique_prix!$E:$E,$C17))/SUMIFS(BNA_Historique_prix!K:K,BNA_Historique_prix!$B:$B,$B17,BNA_Historique_prix!$E:$E,$C17),""))</f>
        <v>-0.26190476190476192</v>
      </c>
      <c r="M17" s="14">
        <f ca="1">IF(OR(SUMIFS(BNA_Historique_prix!L:L,BNA_Historique_prix!$B:$B,$B17,BNA_Historique_prix!$E:$E,$D17)=0,SUMIFS(BNA_Historique_prix!L:L,BNA_Historique_prix!$B:$B,$B17,BNA_Historique_prix!$E:$E,$C17)=0),"-",IFERROR((SUMIFS(BNA_Historique_prix!L:L,BNA_Historique_prix!$B:$B,$B17,BNA_Historique_prix!$E:$E,$D17)-SUMIFS(BNA_Historique_prix!L:L,BNA_Historique_prix!$B:$B,$B17,BNA_Historique_prix!$E:$E,$C17))/SUMIFS(BNA_Historique_prix!L:L,BNA_Historique_prix!$B:$B,$B17,BNA_Historique_prix!$E:$E,$C17),""))</f>
        <v>0</v>
      </c>
      <c r="N17" s="14" t="str">
        <f ca="1">IF(OR(SUMIFS(BNA_Historique_prix!M:M,BNA_Historique_prix!$B:$B,$B17,BNA_Historique_prix!$E:$E,$D17)=0,SUMIFS(BNA_Historique_prix!M:M,BNA_Historique_prix!$B:$B,$B17,BNA_Historique_prix!$E:$E,$C17)=0),"-",IFERROR((SUMIFS(BNA_Historique_prix!M:M,BNA_Historique_prix!$B:$B,$B17,BNA_Historique_prix!$E:$E,$D17)-SUMIFS(BNA_Historique_prix!M:M,BNA_Historique_prix!$B:$B,$B17,BNA_Historique_prix!$E:$E,$C17))/SUMIFS(BNA_Historique_prix!M:M,BNA_Historique_prix!$B:$B,$B17,BNA_Historique_prix!$E:$E,$C17),""))</f>
        <v>-</v>
      </c>
      <c r="O17" s="14" t="str">
        <f ca="1">IF(OR(SUMIFS(BNA_Historique_prix!N:N,BNA_Historique_prix!$B:$B,$B17,BNA_Historique_prix!$E:$E,$D17)=0,SUMIFS(BNA_Historique_prix!N:N,BNA_Historique_prix!$B:$B,$B17,BNA_Historique_prix!$E:$E,$C17)=0),"-",IFERROR((SUMIFS(BNA_Historique_prix!N:N,BNA_Historique_prix!$B:$B,$B17,BNA_Historique_prix!$E:$E,$D17)-SUMIFS(BNA_Historique_prix!N:N,BNA_Historique_prix!$B:$B,$B17,BNA_Historique_prix!$E:$E,$C17))/SUMIFS(BNA_Historique_prix!N:N,BNA_Historique_prix!$B:$B,$B17,BNA_Historique_prix!$E:$E,$C17),""))</f>
        <v>-</v>
      </c>
      <c r="P17" s="14">
        <f ca="1">IF(OR(SUMIFS(BNA_Historique_prix!O:O,BNA_Historique_prix!$B:$B,$B17,BNA_Historique_prix!$E:$E,$D17)=0,SUMIFS(BNA_Historique_prix!O:O,BNA_Historique_prix!$B:$B,$B17,BNA_Historique_prix!$E:$E,$C17)=0),"-",IFERROR((SUMIFS(BNA_Historique_prix!O:O,BNA_Historique_prix!$B:$B,$B17,BNA_Historique_prix!$E:$E,$D17)-SUMIFS(BNA_Historique_prix!O:O,BNA_Historique_prix!$B:$B,$B17,BNA_Historique_prix!$E:$E,$C17))/SUMIFS(BNA_Historique_prix!O:O,BNA_Historique_prix!$B:$B,$B17,BNA_Historique_prix!$E:$E,$C17),""))</f>
        <v>-0.16666666666666666</v>
      </c>
      <c r="Q17" s="14" t="str">
        <f ca="1">IF(OR(SUMIFS(BNA_Historique_prix!P:P,BNA_Historique_prix!$B:$B,$B17,BNA_Historique_prix!$E:$E,$D17)=0,SUMIFS(BNA_Historique_prix!P:P,BNA_Historique_prix!$B:$B,$B17,BNA_Historique_prix!$E:$E,$C17)=0),"-",IFERROR((SUMIFS(BNA_Historique_prix!P:P,BNA_Historique_prix!$B:$B,$B17,BNA_Historique_prix!$E:$E,$D17)-SUMIFS(BNA_Historique_prix!P:P,BNA_Historique_prix!$B:$B,$B17,BNA_Historique_prix!$E:$E,$C17))/SUMIFS(BNA_Historique_prix!P:P,BNA_Historique_prix!$B:$B,$B17,BNA_Historique_prix!$E:$E,$C17),""))</f>
        <v>-</v>
      </c>
      <c r="R17" s="14" t="str">
        <f ca="1">IF(OR(SUMIFS(BNA_Historique_prix!Q:Q,BNA_Historique_prix!$B:$B,$B17,BNA_Historique_prix!$E:$E,$D17)=0,SUMIFS(BNA_Historique_prix!Q:Q,BNA_Historique_prix!$B:$B,$B17,BNA_Historique_prix!$E:$E,$C17)=0),"-",IFERROR((SUMIFS(BNA_Historique_prix!Q:Q,BNA_Historique_prix!$B:$B,$B17,BNA_Historique_prix!$E:$E,$D17)-SUMIFS(BNA_Historique_prix!Q:Q,BNA_Historique_prix!$B:$B,$B17,BNA_Historique_prix!$E:$E,$C17))/SUMIFS(BNA_Historique_prix!Q:Q,BNA_Historique_prix!$B:$B,$B17,BNA_Historique_prix!$E:$E,$C17),""))</f>
        <v>-</v>
      </c>
      <c r="S17" s="14" t="str">
        <f ca="1">IF(OR(SUMIFS(BNA_Historique_prix!R:R,BNA_Historique_prix!$B:$B,$B17,BNA_Historique_prix!$E:$E,$D17)=0,SUMIFS(BNA_Historique_prix!R:R,BNA_Historique_prix!$B:$B,$B17,BNA_Historique_prix!$E:$E,$C17)=0),"-",IFERROR((SUMIFS(BNA_Historique_prix!R:R,BNA_Historique_prix!$B:$B,$B17,BNA_Historique_prix!$E:$E,$D17)-SUMIFS(BNA_Historique_prix!R:R,BNA_Historique_prix!$B:$B,$B17,BNA_Historique_prix!$E:$E,$C17))/SUMIFS(BNA_Historique_prix!R:R,BNA_Historique_prix!$B:$B,$B17,BNA_Historique_prix!$E:$E,$C17),""))</f>
        <v>-</v>
      </c>
      <c r="T17" s="14" t="str">
        <f ca="1">IF(OR(SUMIFS(BNA_Historique_prix!S:S,BNA_Historique_prix!$B:$B,$B17,BNA_Historique_prix!$E:$E,$D17)=0,SUMIFS(BNA_Historique_prix!S:S,BNA_Historique_prix!$B:$B,$B17,BNA_Historique_prix!$E:$E,$C17)=0),"-",IFERROR((SUMIFS(BNA_Historique_prix!S:S,BNA_Historique_prix!$B:$B,$B17,BNA_Historique_prix!$E:$E,$D17)-SUMIFS(BNA_Historique_prix!S:S,BNA_Historique_prix!$B:$B,$B17,BNA_Historique_prix!$E:$E,$C17))/SUMIFS(BNA_Historique_prix!S:S,BNA_Historique_prix!$B:$B,$B17,BNA_Historique_prix!$E:$E,$C17),""))</f>
        <v>-</v>
      </c>
      <c r="U17" s="14" t="str">
        <f ca="1">IF(OR(SUMIFS(BNA_Historique_prix!T:T,BNA_Historique_prix!$B:$B,$B17,BNA_Historique_prix!$E:$E,$D17)=0,SUMIFS(BNA_Historique_prix!T:T,BNA_Historique_prix!$B:$B,$B17,BNA_Historique_prix!$E:$E,$C17)=0),"-",IFERROR((SUMIFS(BNA_Historique_prix!T:T,BNA_Historique_prix!$B:$B,$B17,BNA_Historique_prix!$E:$E,$D17)-SUMIFS(BNA_Historique_prix!T:T,BNA_Historique_prix!$B:$B,$B17,BNA_Historique_prix!$E:$E,$C17))/SUMIFS(BNA_Historique_prix!T:T,BNA_Historique_prix!$B:$B,$B17,BNA_Historique_prix!$E:$E,$C17),""))</f>
        <v>-</v>
      </c>
      <c r="V17" s="14" t="str">
        <f ca="1">IF(OR(SUMIFS(BNA_Historique_prix!U:U,BNA_Historique_prix!$B:$B,$B17,BNA_Historique_prix!$E:$E,$D17)=0,SUMIFS(BNA_Historique_prix!U:U,BNA_Historique_prix!$B:$B,$B17,BNA_Historique_prix!$E:$E,$C17)=0),"-",IFERROR((SUMIFS(BNA_Historique_prix!U:U,BNA_Historique_prix!$B:$B,$B17,BNA_Historique_prix!$E:$E,$D17)-SUMIFS(BNA_Historique_prix!U:U,BNA_Historique_prix!$B:$B,$B17,BNA_Historique_prix!$E:$E,$C17))/SUMIFS(BNA_Historique_prix!U:U,BNA_Historique_prix!$B:$B,$B17,BNA_Historique_prix!$E:$E,$C17),""))</f>
        <v>-</v>
      </c>
      <c r="W17" s="14" t="str">
        <f ca="1">IF(OR(SUMIFS(BNA_Historique_prix!V:V,BNA_Historique_prix!$B:$B,$B17,BNA_Historique_prix!$E:$E,$D17)=0,SUMIFS(BNA_Historique_prix!V:V,BNA_Historique_prix!$B:$B,$B17,BNA_Historique_prix!$E:$E,$C17)=0),"-",IFERROR((SUMIFS(BNA_Historique_prix!V:V,BNA_Historique_prix!$B:$B,$B17,BNA_Historique_prix!$E:$E,$D17)-SUMIFS(BNA_Historique_prix!V:V,BNA_Historique_prix!$B:$B,$B17,BNA_Historique_prix!$E:$E,$C17))/SUMIFS(BNA_Historique_prix!V:V,BNA_Historique_prix!$B:$B,$B17,BNA_Historique_prix!$E:$E,$C17),""))</f>
        <v>-</v>
      </c>
      <c r="X17" s="14" t="str">
        <f ca="1">IF(OR(SUMIFS(BNA_Historique_prix!W:W,BNA_Historique_prix!$B:$B,$B17,BNA_Historique_prix!$E:$E,$D17)=0,SUMIFS(BNA_Historique_prix!W:W,BNA_Historique_prix!$B:$B,$B17,BNA_Historique_prix!$E:$E,$C17)=0),"-",IFERROR((SUMIFS(BNA_Historique_prix!W:W,BNA_Historique_prix!$B:$B,$B17,BNA_Historique_prix!$E:$E,$D17)-SUMIFS(BNA_Historique_prix!W:W,BNA_Historique_prix!$B:$B,$B17,BNA_Historique_prix!$E:$E,$C17))/SUMIFS(BNA_Historique_prix!W:W,BNA_Historique_prix!$B:$B,$B17,BNA_Historique_prix!$E:$E,$C17),""))</f>
        <v>-</v>
      </c>
      <c r="Y17" s="14" t="str">
        <f ca="1">IF(OR(SUMIFS(BNA_Historique_prix!X:X,BNA_Historique_prix!$B:$B,$B17,BNA_Historique_prix!$E:$E,$D17)=0,SUMIFS(BNA_Historique_prix!X:X,BNA_Historique_prix!$B:$B,$B17,BNA_Historique_prix!$E:$E,$C17)=0),"-",IFERROR((SUMIFS(BNA_Historique_prix!X:X,BNA_Historique_prix!$B:$B,$B17,BNA_Historique_prix!$E:$E,$D17)-SUMIFS(BNA_Historique_prix!X:X,BNA_Historique_prix!$B:$B,$B17,BNA_Historique_prix!$E:$E,$C17))/SUMIFS(BNA_Historique_prix!X:X,BNA_Historique_prix!$B:$B,$B17,BNA_Historique_prix!$E:$E,$C17),""))</f>
        <v>-</v>
      </c>
      <c r="Z17" s="14" t="str">
        <f ca="1">IF(OR(SUMIFS(BNA_Historique_prix!Y:Y,BNA_Historique_prix!$B:$B,$B17,BNA_Historique_prix!$E:$E,$D17)=0,SUMIFS(BNA_Historique_prix!Y:Y,BNA_Historique_prix!$B:$B,$B17,BNA_Historique_prix!$E:$E,$C17)=0),"-",IFERROR((SUMIFS(BNA_Historique_prix!Y:Y,BNA_Historique_prix!$B:$B,$B17,BNA_Historique_prix!$E:$E,$D17)-SUMIFS(BNA_Historique_prix!Y:Y,BNA_Historique_prix!$B:$B,$B17,BNA_Historique_prix!$E:$E,$C17))/SUMIFS(BNA_Historique_prix!Y:Y,BNA_Historique_prix!$B:$B,$B17,BNA_Historique_prix!$E:$E,$C17),""))</f>
        <v>-</v>
      </c>
      <c r="AA17" s="14" t="str">
        <f ca="1">IF(OR(SUMIFS(BNA_Historique_prix!Z:Z,BNA_Historique_prix!$B:$B,$B17,BNA_Historique_prix!$E:$E,$D17)=0,SUMIFS(BNA_Historique_prix!Z:Z,BNA_Historique_prix!$B:$B,$B17,BNA_Historique_prix!$E:$E,$C17)=0),"-",IFERROR((SUMIFS(BNA_Historique_prix!Z:Z,BNA_Historique_prix!$B:$B,$B17,BNA_Historique_prix!$E:$E,$D17)-SUMIFS(BNA_Historique_prix!Z:Z,BNA_Historique_prix!$B:$B,$B17,BNA_Historique_prix!$E:$E,$C17))/SUMIFS(BNA_Historique_prix!Z:Z,BNA_Historique_prix!$B:$B,$B17,BNA_Historique_prix!$E:$E,$C17),""))</f>
        <v>-</v>
      </c>
      <c r="AB17" s="14" t="str">
        <f ca="1">IF(OR(SUMIFS(BNA_Historique_prix!AA:AA,BNA_Historique_prix!$B:$B,$B17,BNA_Historique_prix!$E:$E,$D17)=0,SUMIFS(BNA_Historique_prix!AA:AA,BNA_Historique_prix!$B:$B,$B17,BNA_Historique_prix!$E:$E,$C17)=0),"-",IFERROR((SUMIFS(BNA_Historique_prix!AA:AA,BNA_Historique_prix!$B:$B,$B17,BNA_Historique_prix!$E:$E,$D17)-SUMIFS(BNA_Historique_prix!AA:AA,BNA_Historique_prix!$B:$B,$B17,BNA_Historique_prix!$E:$E,$C17))/SUMIFS(BNA_Historique_prix!AA:AA,BNA_Historique_prix!$B:$B,$B17,BNA_Historique_prix!$E:$E,$C17),""))</f>
        <v>-</v>
      </c>
      <c r="AC17" s="14" t="str">
        <f ca="1">IF(OR(SUMIFS(BNA_Historique_prix!AB:AB,BNA_Historique_prix!$B:$B,$B17,BNA_Historique_prix!$E:$E,$D17)=0,SUMIFS(BNA_Historique_prix!AB:AB,BNA_Historique_prix!$B:$B,$B17,BNA_Historique_prix!$E:$E,$C17)=0),"-",IFERROR((SUMIFS(BNA_Historique_prix!AB:AB,BNA_Historique_prix!$B:$B,$B17,BNA_Historique_prix!$E:$E,$D17)-SUMIFS(BNA_Historique_prix!AB:AB,BNA_Historique_prix!$B:$B,$B17,BNA_Historique_prix!$E:$E,$C17))/SUMIFS(BNA_Historique_prix!AB:AB,BNA_Historique_prix!$B:$B,$B17,BNA_Historique_prix!$E:$E,$C17),""))</f>
        <v>-</v>
      </c>
      <c r="AD17" s="14" t="str">
        <f ca="1">IF(OR(SUMIFS(BNA_Historique_prix!AC:AC,BNA_Historique_prix!$B:$B,$B17,BNA_Historique_prix!$E:$E,$D17)=0,SUMIFS(BNA_Historique_prix!AC:AC,BNA_Historique_prix!$B:$B,$B17,BNA_Historique_prix!$E:$E,$C17)=0),"-",IFERROR((SUMIFS(BNA_Historique_prix!AC:AC,BNA_Historique_prix!$B:$B,$B17,BNA_Historique_prix!$E:$E,$D17)-SUMIFS(BNA_Historique_prix!AC:AC,BNA_Historique_prix!$B:$B,$B17,BNA_Historique_prix!$E:$E,$C17))/SUMIFS(BNA_Historique_prix!AC:AC,BNA_Historique_prix!$B:$B,$B17,BNA_Historique_prix!$E:$E,$C17),""))</f>
        <v>-</v>
      </c>
      <c r="AE17" s="14" t="str">
        <f ca="1">IF(OR(SUMIFS(BNA_Historique_prix!AD:AD,BNA_Historique_prix!$B:$B,$B17,BNA_Historique_prix!$E:$E,$D17)=0,SUMIFS(BNA_Historique_prix!AD:AD,BNA_Historique_prix!$B:$B,$B17,BNA_Historique_prix!$E:$E,$C17)=0),"-",IFERROR((SUMIFS(BNA_Historique_prix!AD:AD,BNA_Historique_prix!$B:$B,$B17,BNA_Historique_prix!$E:$E,$D17)-SUMIFS(BNA_Historique_prix!AD:AD,BNA_Historique_prix!$B:$B,$B17,BNA_Historique_prix!$E:$E,$C17))/SUMIFS(BNA_Historique_prix!AD:AD,BNA_Historique_prix!$B:$B,$B17,BNA_Historique_prix!$E:$E,$C17),""))</f>
        <v>-</v>
      </c>
      <c r="AF17" s="14" t="str">
        <f ca="1">IF(OR(SUMIFS(BNA_Historique_prix!AE:AE,BNA_Historique_prix!$B:$B,$B17,BNA_Historique_prix!$E:$E,$D17)=0,SUMIFS(BNA_Historique_prix!AE:AE,BNA_Historique_prix!$B:$B,$B17,BNA_Historique_prix!$E:$E,$C17)=0),"-",IFERROR((SUMIFS(BNA_Historique_prix!AE:AE,BNA_Historique_prix!$B:$B,$B17,BNA_Historique_prix!$E:$E,$D17)-SUMIFS(BNA_Historique_prix!AE:AE,BNA_Historique_prix!$B:$B,$B17,BNA_Historique_prix!$E:$E,$C17))/SUMIFS(BNA_Historique_prix!AE:AE,BNA_Historique_prix!$B:$B,$B17,BNA_Historique_prix!$E:$E,$C17),""))</f>
        <v>-</v>
      </c>
      <c r="AG17" s="14">
        <f ca="1">IF(OR(SUMIFS(BNA_Historique_prix!AF:AF,BNA_Historique_prix!$B:$B,$B17,BNA_Historique_prix!$E:$E,$D17)=0,SUMIFS(BNA_Historique_prix!AF:AF,BNA_Historique_prix!$B:$B,$B17,BNA_Historique_prix!$E:$E,$C17)=0),"-",IFERROR((SUMIFS(BNA_Historique_prix!AF:AF,BNA_Historique_prix!$B:$B,$B17,BNA_Historique_prix!$E:$E,$D17)-SUMIFS(BNA_Historique_prix!AF:AF,BNA_Historique_prix!$B:$B,$B17,BNA_Historique_prix!$E:$E,$C17))/SUMIFS(BNA_Historique_prix!AF:AF,BNA_Historique_prix!$B:$B,$B17,BNA_Historique_prix!$E:$E,$C17),""))</f>
        <v>0.14285714285714285</v>
      </c>
      <c r="AH17" s="14">
        <f ca="1">IF(OR(SUMIFS(BNA_Historique_prix!AG:AG,BNA_Historique_prix!$B:$B,$B17,BNA_Historique_prix!$E:$E,$D17)=0,SUMIFS(BNA_Historique_prix!AG:AG,BNA_Historique_prix!$B:$B,$B17,BNA_Historique_prix!$E:$E,$C17)=0),"-",IFERROR((SUMIFS(BNA_Historique_prix!AG:AG,BNA_Historique_prix!$B:$B,$B17,BNA_Historique_prix!$E:$E,$D17)-SUMIFS(BNA_Historique_prix!AG:AG,BNA_Historique_prix!$B:$B,$B17,BNA_Historique_prix!$E:$E,$C17))/SUMIFS(BNA_Historique_prix!AG:AG,BNA_Historique_prix!$B:$B,$B17,BNA_Historique_prix!$E:$E,$C17),""))</f>
        <v>0.05</v>
      </c>
      <c r="AI17" s="14" t="str">
        <f ca="1">IF(OR(SUMIFS(BNA_Historique_prix!AH:AH,BNA_Historique_prix!$B:$B,$B17,BNA_Historique_prix!$E:$E,$D17)=0,SUMIFS(BNA_Historique_prix!AH:AH,BNA_Historique_prix!$B:$B,$B17,BNA_Historique_prix!$E:$E,$C17)=0),"-",IFERROR((SUMIFS(BNA_Historique_prix!AH:AH,BNA_Historique_prix!$B:$B,$B17,BNA_Historique_prix!$E:$E,$D17)-SUMIFS(BNA_Historique_prix!AH:AH,BNA_Historique_prix!$B:$B,$B17,BNA_Historique_prix!$E:$E,$C17))/SUMIFS(BNA_Historique_prix!AH:AH,BNA_Historique_prix!$B:$B,$B17,BNA_Historique_prix!$E:$E,$C17),""))</f>
        <v>-</v>
      </c>
      <c r="AJ17" s="14" t="str">
        <f ca="1">IF(OR(SUMIFS(BNA_Historique_prix!AI:AI,BNA_Historique_prix!$B:$B,$B17,BNA_Historique_prix!$E:$E,$D17)=0,SUMIFS(BNA_Historique_prix!AI:AI,BNA_Historique_prix!$B:$B,$B17,BNA_Historique_prix!$E:$E,$C17)=0),"-",IFERROR((SUMIFS(BNA_Historique_prix!AI:AI,BNA_Historique_prix!$B:$B,$B17,BNA_Historique_prix!$E:$E,$D17)-SUMIFS(BNA_Historique_prix!AI:AI,BNA_Historique_prix!$B:$B,$B17,BNA_Historique_prix!$E:$E,$C17))/SUMIFS(BNA_Historique_prix!AI:AI,BNA_Historique_prix!$B:$B,$B17,BNA_Historique_prix!$E:$E,$C17),""))</f>
        <v>-</v>
      </c>
    </row>
    <row r="18" spans="1:36" x14ac:dyDescent="0.35">
      <c r="A18" s="5" t="s">
        <v>73</v>
      </c>
      <c r="B18" s="5" t="s">
        <v>74</v>
      </c>
      <c r="C18" s="11">
        <f t="shared" ref="C18:F18" si="4">C13</f>
        <v>45078</v>
      </c>
      <c r="D18" s="11">
        <f t="shared" si="4"/>
        <v>45139</v>
      </c>
      <c r="E18" s="11"/>
      <c r="F18" s="11" t="str">
        <f t="shared" si="4"/>
        <v>% var trimestrielle</v>
      </c>
      <c r="H18" s="14">
        <f ca="1">IF(OR(SUMIFS(BNA_Historique_prix!G:G,BNA_Historique_prix!$B:$B,$B18,BNA_Historique_prix!$E:$E,$D18)=0,SUMIFS(BNA_Historique_prix!G:G,BNA_Historique_prix!$B:$B,$B18,BNA_Historique_prix!$E:$E,$C18)=0),"-",IFERROR((SUMIFS(BNA_Historique_prix!G:G,BNA_Historique_prix!$B:$B,$B18,BNA_Historique_prix!$E:$E,$D18)-SUMIFS(BNA_Historique_prix!G:G,BNA_Historique_prix!$B:$B,$B18,BNA_Historique_prix!$E:$E,$C18))/SUMIFS(BNA_Historique_prix!G:G,BNA_Historique_prix!$B:$B,$B18,BNA_Historique_prix!$E:$E,$C18),""))</f>
        <v>0.17391304347826086</v>
      </c>
      <c r="I18" s="14" t="str">
        <f ca="1">IF(OR(SUMIFS(BNA_Historique_prix!H:H,BNA_Historique_prix!$B:$B,$B18,BNA_Historique_prix!$E:$E,$D18)=0,SUMIFS(BNA_Historique_prix!H:H,BNA_Historique_prix!$B:$B,$B18,BNA_Historique_prix!$E:$E,$C18)=0),"-",IFERROR((SUMIFS(BNA_Historique_prix!H:H,BNA_Historique_prix!$B:$B,$B18,BNA_Historique_prix!$E:$E,$D18)-SUMIFS(BNA_Historique_prix!H:H,BNA_Historique_prix!$B:$B,$B18,BNA_Historique_prix!$E:$E,$C18))/SUMIFS(BNA_Historique_prix!H:H,BNA_Historique_prix!$B:$B,$B18,BNA_Historique_prix!$E:$E,$C18),""))</f>
        <v>-</v>
      </c>
      <c r="J18" s="14" t="str">
        <f ca="1">IF(OR(SUMIFS(BNA_Historique_prix!I:I,BNA_Historique_prix!$B:$B,$B18,BNA_Historique_prix!$E:$E,$D18)=0,SUMIFS(BNA_Historique_prix!I:I,BNA_Historique_prix!$B:$B,$B18,BNA_Historique_prix!$E:$E,$C18)=0),"-",IFERROR((SUMIFS(BNA_Historique_prix!I:I,BNA_Historique_prix!$B:$B,$B18,BNA_Historique_prix!$E:$E,$D18)-SUMIFS(BNA_Historique_prix!I:I,BNA_Historique_prix!$B:$B,$B18,BNA_Historique_prix!$E:$E,$C18))/SUMIFS(BNA_Historique_prix!I:I,BNA_Historique_prix!$B:$B,$B18,BNA_Historique_prix!$E:$E,$C18),""))</f>
        <v>-</v>
      </c>
      <c r="K18" s="14" t="str">
        <f ca="1">IF(OR(SUMIFS(BNA_Historique_prix!J:J,BNA_Historique_prix!$B:$B,$B18,BNA_Historique_prix!$E:$E,$D18)=0,SUMIFS(BNA_Historique_prix!J:J,BNA_Historique_prix!$B:$B,$B18,BNA_Historique_prix!$E:$E,$C18)=0),"-",IFERROR((SUMIFS(BNA_Historique_prix!J:J,BNA_Historique_prix!$B:$B,$B18,BNA_Historique_prix!$E:$E,$D18)-SUMIFS(BNA_Historique_prix!J:J,BNA_Historique_prix!$B:$B,$B18,BNA_Historique_prix!$E:$E,$C18))/SUMIFS(BNA_Historique_prix!J:J,BNA_Historique_prix!$B:$B,$B18,BNA_Historique_prix!$E:$E,$C18),""))</f>
        <v>-</v>
      </c>
      <c r="L18" s="14">
        <f ca="1">IF(OR(SUMIFS(BNA_Historique_prix!K:K,BNA_Historique_prix!$B:$B,$B18,BNA_Historique_prix!$E:$E,$D18)=0,SUMIFS(BNA_Historique_prix!K:K,BNA_Historique_prix!$B:$B,$B18,BNA_Historique_prix!$E:$E,$C18)=0),"-",IFERROR((SUMIFS(BNA_Historique_prix!K:K,BNA_Historique_prix!$B:$B,$B18,BNA_Historique_prix!$E:$E,$D18)-SUMIFS(BNA_Historique_prix!K:K,BNA_Historique_prix!$B:$B,$B18,BNA_Historique_prix!$E:$E,$C18))/SUMIFS(BNA_Historique_prix!K:K,BNA_Historique_prix!$B:$B,$B18,BNA_Historique_prix!$E:$E,$C18),""))</f>
        <v>-0.26190476190476192</v>
      </c>
      <c r="M18" s="14">
        <f ca="1">IF(OR(SUMIFS(BNA_Historique_prix!L:L,BNA_Historique_prix!$B:$B,$B18,BNA_Historique_prix!$E:$E,$D18)=0,SUMIFS(BNA_Historique_prix!L:L,BNA_Historique_prix!$B:$B,$B18,BNA_Historique_prix!$E:$E,$C18)=0),"-",IFERROR((SUMIFS(BNA_Historique_prix!L:L,BNA_Historique_prix!$B:$B,$B18,BNA_Historique_prix!$E:$E,$D18)-SUMIFS(BNA_Historique_prix!L:L,BNA_Historique_prix!$B:$B,$B18,BNA_Historique_prix!$E:$E,$C18))/SUMIFS(BNA_Historique_prix!L:L,BNA_Historique_prix!$B:$B,$B18,BNA_Historique_prix!$E:$E,$C18),""))</f>
        <v>0.22727272727272727</v>
      </c>
      <c r="N18" s="14" t="str">
        <f ca="1">IF(OR(SUMIFS(BNA_Historique_prix!M:M,BNA_Historique_prix!$B:$B,$B18,BNA_Historique_prix!$E:$E,$D18)=0,SUMIFS(BNA_Historique_prix!M:M,BNA_Historique_prix!$B:$B,$B18,BNA_Historique_prix!$E:$E,$C18)=0),"-",IFERROR((SUMIFS(BNA_Historique_prix!M:M,BNA_Historique_prix!$B:$B,$B18,BNA_Historique_prix!$E:$E,$D18)-SUMIFS(BNA_Historique_prix!M:M,BNA_Historique_prix!$B:$B,$B18,BNA_Historique_prix!$E:$E,$C18))/SUMIFS(BNA_Historique_prix!M:M,BNA_Historique_prix!$B:$B,$B18,BNA_Historique_prix!$E:$E,$C18),""))</f>
        <v>-</v>
      </c>
      <c r="O18" s="14" t="str">
        <f ca="1">IF(OR(SUMIFS(BNA_Historique_prix!N:N,BNA_Historique_prix!$B:$B,$B18,BNA_Historique_prix!$E:$E,$D18)=0,SUMIFS(BNA_Historique_prix!N:N,BNA_Historique_prix!$B:$B,$B18,BNA_Historique_prix!$E:$E,$C18)=0),"-",IFERROR((SUMIFS(BNA_Historique_prix!N:N,BNA_Historique_prix!$B:$B,$B18,BNA_Historique_prix!$E:$E,$D18)-SUMIFS(BNA_Historique_prix!N:N,BNA_Historique_prix!$B:$B,$B18,BNA_Historique_prix!$E:$E,$C18))/SUMIFS(BNA_Historique_prix!N:N,BNA_Historique_prix!$B:$B,$B18,BNA_Historique_prix!$E:$E,$C18),""))</f>
        <v>-</v>
      </c>
      <c r="P18" s="14">
        <f ca="1">IF(OR(SUMIFS(BNA_Historique_prix!O:O,BNA_Historique_prix!$B:$B,$B18,BNA_Historique_prix!$E:$E,$D18)=0,SUMIFS(BNA_Historique_prix!O:O,BNA_Historique_prix!$B:$B,$B18,BNA_Historique_prix!$E:$E,$C18)=0),"-",IFERROR((SUMIFS(BNA_Historique_prix!O:O,BNA_Historique_prix!$B:$B,$B18,BNA_Historique_prix!$E:$E,$D18)-SUMIFS(BNA_Historique_prix!O:O,BNA_Historique_prix!$B:$B,$B18,BNA_Historique_prix!$E:$E,$C18))/SUMIFS(BNA_Historique_prix!O:O,BNA_Historique_prix!$B:$B,$B18,BNA_Historique_prix!$E:$E,$C18),""))</f>
        <v>-9.0909090909090912E-2</v>
      </c>
      <c r="Q18" s="14" t="str">
        <f ca="1">IF(OR(SUMIFS(BNA_Historique_prix!P:P,BNA_Historique_prix!$B:$B,$B18,BNA_Historique_prix!$E:$E,$D18)=0,SUMIFS(BNA_Historique_prix!P:P,BNA_Historique_prix!$B:$B,$B18,BNA_Historique_prix!$E:$E,$C18)=0),"-",IFERROR((SUMIFS(BNA_Historique_prix!P:P,BNA_Historique_prix!$B:$B,$B18,BNA_Historique_prix!$E:$E,$D18)-SUMIFS(BNA_Historique_prix!P:P,BNA_Historique_prix!$B:$B,$B18,BNA_Historique_prix!$E:$E,$C18))/SUMIFS(BNA_Historique_prix!P:P,BNA_Historique_prix!$B:$B,$B18,BNA_Historique_prix!$E:$E,$C18),""))</f>
        <v>-</v>
      </c>
      <c r="R18" s="14" t="str">
        <f ca="1">IF(OR(SUMIFS(BNA_Historique_prix!Q:Q,BNA_Historique_prix!$B:$B,$B18,BNA_Historique_prix!$E:$E,$D18)=0,SUMIFS(BNA_Historique_prix!Q:Q,BNA_Historique_prix!$B:$B,$B18,BNA_Historique_prix!$E:$E,$C18)=0),"-",IFERROR((SUMIFS(BNA_Historique_prix!Q:Q,BNA_Historique_prix!$B:$B,$B18,BNA_Historique_prix!$E:$E,$D18)-SUMIFS(BNA_Historique_prix!Q:Q,BNA_Historique_prix!$B:$B,$B18,BNA_Historique_prix!$E:$E,$C18))/SUMIFS(BNA_Historique_prix!Q:Q,BNA_Historique_prix!$B:$B,$B18,BNA_Historique_prix!$E:$E,$C18),""))</f>
        <v>-</v>
      </c>
      <c r="S18" s="14" t="str">
        <f ca="1">IF(OR(SUMIFS(BNA_Historique_prix!R:R,BNA_Historique_prix!$B:$B,$B18,BNA_Historique_prix!$E:$E,$D18)=0,SUMIFS(BNA_Historique_prix!R:R,BNA_Historique_prix!$B:$B,$B18,BNA_Historique_prix!$E:$E,$C18)=0),"-",IFERROR((SUMIFS(BNA_Historique_prix!R:R,BNA_Historique_prix!$B:$B,$B18,BNA_Historique_prix!$E:$E,$D18)-SUMIFS(BNA_Historique_prix!R:R,BNA_Historique_prix!$B:$B,$B18,BNA_Historique_prix!$E:$E,$C18))/SUMIFS(BNA_Historique_prix!R:R,BNA_Historique_prix!$B:$B,$B18,BNA_Historique_prix!$E:$E,$C18),""))</f>
        <v>-</v>
      </c>
      <c r="T18" s="14" t="str">
        <f ca="1">IF(OR(SUMIFS(BNA_Historique_prix!S:S,BNA_Historique_prix!$B:$B,$B18,BNA_Historique_prix!$E:$E,$D18)=0,SUMIFS(BNA_Historique_prix!S:S,BNA_Historique_prix!$B:$B,$B18,BNA_Historique_prix!$E:$E,$C18)=0),"-",IFERROR((SUMIFS(BNA_Historique_prix!S:S,BNA_Historique_prix!$B:$B,$B18,BNA_Historique_prix!$E:$E,$D18)-SUMIFS(BNA_Historique_prix!S:S,BNA_Historique_prix!$B:$B,$B18,BNA_Historique_prix!$E:$E,$C18))/SUMIFS(BNA_Historique_prix!S:S,BNA_Historique_prix!$B:$B,$B18,BNA_Historique_prix!$E:$E,$C18),""))</f>
        <v>-</v>
      </c>
      <c r="U18" s="14" t="str">
        <f ca="1">IF(OR(SUMIFS(BNA_Historique_prix!T:T,BNA_Historique_prix!$B:$B,$B18,BNA_Historique_prix!$E:$E,$D18)=0,SUMIFS(BNA_Historique_prix!T:T,BNA_Historique_prix!$B:$B,$B18,BNA_Historique_prix!$E:$E,$C18)=0),"-",IFERROR((SUMIFS(BNA_Historique_prix!T:T,BNA_Historique_prix!$B:$B,$B18,BNA_Historique_prix!$E:$E,$D18)-SUMIFS(BNA_Historique_prix!T:T,BNA_Historique_prix!$B:$B,$B18,BNA_Historique_prix!$E:$E,$C18))/SUMIFS(BNA_Historique_prix!T:T,BNA_Historique_prix!$B:$B,$B18,BNA_Historique_prix!$E:$E,$C18),""))</f>
        <v>-</v>
      </c>
      <c r="V18" s="14" t="str">
        <f ca="1">IF(OR(SUMIFS(BNA_Historique_prix!U:U,BNA_Historique_prix!$B:$B,$B18,BNA_Historique_prix!$E:$E,$D18)=0,SUMIFS(BNA_Historique_prix!U:U,BNA_Historique_prix!$B:$B,$B18,BNA_Historique_prix!$E:$E,$C18)=0),"-",IFERROR((SUMIFS(BNA_Historique_prix!U:U,BNA_Historique_prix!$B:$B,$B18,BNA_Historique_prix!$E:$E,$D18)-SUMIFS(BNA_Historique_prix!U:U,BNA_Historique_prix!$B:$B,$B18,BNA_Historique_prix!$E:$E,$C18))/SUMIFS(BNA_Historique_prix!U:U,BNA_Historique_prix!$B:$B,$B18,BNA_Historique_prix!$E:$E,$C18),""))</f>
        <v>-</v>
      </c>
      <c r="W18" s="14" t="str">
        <f ca="1">IF(OR(SUMIFS(BNA_Historique_prix!V:V,BNA_Historique_prix!$B:$B,$B18,BNA_Historique_prix!$E:$E,$D18)=0,SUMIFS(BNA_Historique_prix!V:V,BNA_Historique_prix!$B:$B,$B18,BNA_Historique_prix!$E:$E,$C18)=0),"-",IFERROR((SUMIFS(BNA_Historique_prix!V:V,BNA_Historique_prix!$B:$B,$B18,BNA_Historique_prix!$E:$E,$D18)-SUMIFS(BNA_Historique_prix!V:V,BNA_Historique_prix!$B:$B,$B18,BNA_Historique_prix!$E:$E,$C18))/SUMIFS(BNA_Historique_prix!V:V,BNA_Historique_prix!$B:$B,$B18,BNA_Historique_prix!$E:$E,$C18),""))</f>
        <v>-</v>
      </c>
      <c r="X18" s="14" t="str">
        <f ca="1">IF(OR(SUMIFS(BNA_Historique_prix!W:W,BNA_Historique_prix!$B:$B,$B18,BNA_Historique_prix!$E:$E,$D18)=0,SUMIFS(BNA_Historique_prix!W:W,BNA_Historique_prix!$B:$B,$B18,BNA_Historique_prix!$E:$E,$C18)=0),"-",IFERROR((SUMIFS(BNA_Historique_prix!W:W,BNA_Historique_prix!$B:$B,$B18,BNA_Historique_prix!$E:$E,$D18)-SUMIFS(BNA_Historique_prix!W:W,BNA_Historique_prix!$B:$B,$B18,BNA_Historique_prix!$E:$E,$C18))/SUMIFS(BNA_Historique_prix!W:W,BNA_Historique_prix!$B:$B,$B18,BNA_Historique_prix!$E:$E,$C18),""))</f>
        <v>-</v>
      </c>
      <c r="Y18" s="14" t="str">
        <f ca="1">IF(OR(SUMIFS(BNA_Historique_prix!X:X,BNA_Historique_prix!$B:$B,$B18,BNA_Historique_prix!$E:$E,$D18)=0,SUMIFS(BNA_Historique_prix!X:X,BNA_Historique_prix!$B:$B,$B18,BNA_Historique_prix!$E:$E,$C18)=0),"-",IFERROR((SUMIFS(BNA_Historique_prix!X:X,BNA_Historique_prix!$B:$B,$B18,BNA_Historique_prix!$E:$E,$D18)-SUMIFS(BNA_Historique_prix!X:X,BNA_Historique_prix!$B:$B,$B18,BNA_Historique_prix!$E:$E,$C18))/SUMIFS(BNA_Historique_prix!X:X,BNA_Historique_prix!$B:$B,$B18,BNA_Historique_prix!$E:$E,$C18),""))</f>
        <v>-</v>
      </c>
      <c r="Z18" s="14" t="str">
        <f ca="1">IF(OR(SUMIFS(BNA_Historique_prix!Y:Y,BNA_Historique_prix!$B:$B,$B18,BNA_Historique_prix!$E:$E,$D18)=0,SUMIFS(BNA_Historique_prix!Y:Y,BNA_Historique_prix!$B:$B,$B18,BNA_Historique_prix!$E:$E,$C18)=0),"-",IFERROR((SUMIFS(BNA_Historique_prix!Y:Y,BNA_Historique_prix!$B:$B,$B18,BNA_Historique_prix!$E:$E,$D18)-SUMIFS(BNA_Historique_prix!Y:Y,BNA_Historique_prix!$B:$B,$B18,BNA_Historique_prix!$E:$E,$C18))/SUMIFS(BNA_Historique_prix!Y:Y,BNA_Historique_prix!$B:$B,$B18,BNA_Historique_prix!$E:$E,$C18),""))</f>
        <v>-</v>
      </c>
      <c r="AA18" s="14" t="str">
        <f ca="1">IF(OR(SUMIFS(BNA_Historique_prix!Z:Z,BNA_Historique_prix!$B:$B,$B18,BNA_Historique_prix!$E:$E,$D18)=0,SUMIFS(BNA_Historique_prix!Z:Z,BNA_Historique_prix!$B:$B,$B18,BNA_Historique_prix!$E:$E,$C18)=0),"-",IFERROR((SUMIFS(BNA_Historique_prix!Z:Z,BNA_Historique_prix!$B:$B,$B18,BNA_Historique_prix!$E:$E,$D18)-SUMIFS(BNA_Historique_prix!Z:Z,BNA_Historique_prix!$B:$B,$B18,BNA_Historique_prix!$E:$E,$C18))/SUMIFS(BNA_Historique_prix!Z:Z,BNA_Historique_prix!$B:$B,$B18,BNA_Historique_prix!$E:$E,$C18),""))</f>
        <v>-</v>
      </c>
      <c r="AB18" s="14" t="str">
        <f ca="1">IF(OR(SUMIFS(BNA_Historique_prix!AA:AA,BNA_Historique_prix!$B:$B,$B18,BNA_Historique_prix!$E:$E,$D18)=0,SUMIFS(BNA_Historique_prix!AA:AA,BNA_Historique_prix!$B:$B,$B18,BNA_Historique_prix!$E:$E,$C18)=0),"-",IFERROR((SUMIFS(BNA_Historique_prix!AA:AA,BNA_Historique_prix!$B:$B,$B18,BNA_Historique_prix!$E:$E,$D18)-SUMIFS(BNA_Historique_prix!AA:AA,BNA_Historique_prix!$B:$B,$B18,BNA_Historique_prix!$E:$E,$C18))/SUMIFS(BNA_Historique_prix!AA:AA,BNA_Historique_prix!$B:$B,$B18,BNA_Historique_prix!$E:$E,$C18),""))</f>
        <v>-</v>
      </c>
      <c r="AC18" s="14" t="str">
        <f ca="1">IF(OR(SUMIFS(BNA_Historique_prix!AB:AB,BNA_Historique_prix!$B:$B,$B18,BNA_Historique_prix!$E:$E,$D18)=0,SUMIFS(BNA_Historique_prix!AB:AB,BNA_Historique_prix!$B:$B,$B18,BNA_Historique_prix!$E:$E,$C18)=0),"-",IFERROR((SUMIFS(BNA_Historique_prix!AB:AB,BNA_Historique_prix!$B:$B,$B18,BNA_Historique_prix!$E:$E,$D18)-SUMIFS(BNA_Historique_prix!AB:AB,BNA_Historique_prix!$B:$B,$B18,BNA_Historique_prix!$E:$E,$C18))/SUMIFS(BNA_Historique_prix!AB:AB,BNA_Historique_prix!$B:$B,$B18,BNA_Historique_prix!$E:$E,$C18),""))</f>
        <v>-</v>
      </c>
      <c r="AD18" s="14" t="str">
        <f ca="1">IF(OR(SUMIFS(BNA_Historique_prix!AC:AC,BNA_Historique_prix!$B:$B,$B18,BNA_Historique_prix!$E:$E,$D18)=0,SUMIFS(BNA_Historique_prix!AC:AC,BNA_Historique_prix!$B:$B,$B18,BNA_Historique_prix!$E:$E,$C18)=0),"-",IFERROR((SUMIFS(BNA_Historique_prix!AC:AC,BNA_Historique_prix!$B:$B,$B18,BNA_Historique_prix!$E:$E,$D18)-SUMIFS(BNA_Historique_prix!AC:AC,BNA_Historique_prix!$B:$B,$B18,BNA_Historique_prix!$E:$E,$C18))/SUMIFS(BNA_Historique_prix!AC:AC,BNA_Historique_prix!$B:$B,$B18,BNA_Historique_prix!$E:$E,$C18),""))</f>
        <v>-</v>
      </c>
      <c r="AE18" s="14" t="str">
        <f ca="1">IF(OR(SUMIFS(BNA_Historique_prix!AD:AD,BNA_Historique_prix!$B:$B,$B18,BNA_Historique_prix!$E:$E,$D18)=0,SUMIFS(BNA_Historique_prix!AD:AD,BNA_Historique_prix!$B:$B,$B18,BNA_Historique_prix!$E:$E,$C18)=0),"-",IFERROR((SUMIFS(BNA_Historique_prix!AD:AD,BNA_Historique_prix!$B:$B,$B18,BNA_Historique_prix!$E:$E,$D18)-SUMIFS(BNA_Historique_prix!AD:AD,BNA_Historique_prix!$B:$B,$B18,BNA_Historique_prix!$E:$E,$C18))/SUMIFS(BNA_Historique_prix!AD:AD,BNA_Historique_prix!$B:$B,$B18,BNA_Historique_prix!$E:$E,$C18),""))</f>
        <v>-</v>
      </c>
      <c r="AF18" s="14" t="str">
        <f ca="1">IF(OR(SUMIFS(BNA_Historique_prix!AE:AE,BNA_Historique_prix!$B:$B,$B18,BNA_Historique_prix!$E:$E,$D18)=0,SUMIFS(BNA_Historique_prix!AE:AE,BNA_Historique_prix!$B:$B,$B18,BNA_Historique_prix!$E:$E,$C18)=0),"-",IFERROR((SUMIFS(BNA_Historique_prix!AE:AE,BNA_Historique_prix!$B:$B,$B18,BNA_Historique_prix!$E:$E,$D18)-SUMIFS(BNA_Historique_prix!AE:AE,BNA_Historique_prix!$B:$B,$B18,BNA_Historique_prix!$E:$E,$C18))/SUMIFS(BNA_Historique_prix!AE:AE,BNA_Historique_prix!$B:$B,$B18,BNA_Historique_prix!$E:$E,$C18),""))</f>
        <v>-</v>
      </c>
      <c r="AG18" s="14">
        <f ca="1">IF(OR(SUMIFS(BNA_Historique_prix!AF:AF,BNA_Historique_prix!$B:$B,$B18,BNA_Historique_prix!$E:$E,$D18)=0,SUMIFS(BNA_Historique_prix!AF:AF,BNA_Historique_prix!$B:$B,$B18,BNA_Historique_prix!$E:$E,$C18)=0),"-",IFERROR((SUMIFS(BNA_Historique_prix!AF:AF,BNA_Historique_prix!$B:$B,$B18,BNA_Historique_prix!$E:$E,$D18)-SUMIFS(BNA_Historique_prix!AF:AF,BNA_Historique_prix!$B:$B,$B18,BNA_Historique_prix!$E:$E,$C18))/SUMIFS(BNA_Historique_prix!AF:AF,BNA_Historique_prix!$B:$B,$B18,BNA_Historique_prix!$E:$E,$C18),""))</f>
        <v>0.33333333333333331</v>
      </c>
      <c r="AH18" s="14" t="str">
        <f ca="1">IF(OR(SUMIFS(BNA_Historique_prix!AG:AG,BNA_Historique_prix!$B:$B,$B18,BNA_Historique_prix!$E:$E,$D18)=0,SUMIFS(BNA_Historique_prix!AG:AG,BNA_Historique_prix!$B:$B,$B18,BNA_Historique_prix!$E:$E,$C18)=0),"-",IFERROR((SUMIFS(BNA_Historique_prix!AG:AG,BNA_Historique_prix!$B:$B,$B18,BNA_Historique_prix!$E:$E,$D18)-SUMIFS(BNA_Historique_prix!AG:AG,BNA_Historique_prix!$B:$B,$B18,BNA_Historique_prix!$E:$E,$C18))/SUMIFS(BNA_Historique_prix!AG:AG,BNA_Historique_prix!$B:$B,$B18,BNA_Historique_prix!$E:$E,$C18),""))</f>
        <v>-</v>
      </c>
      <c r="AI18" s="14" t="str">
        <f ca="1">IF(OR(SUMIFS(BNA_Historique_prix!AH:AH,BNA_Historique_prix!$B:$B,$B18,BNA_Historique_prix!$E:$E,$D18)=0,SUMIFS(BNA_Historique_prix!AH:AH,BNA_Historique_prix!$B:$B,$B18,BNA_Historique_prix!$E:$E,$C18)=0),"-",IFERROR((SUMIFS(BNA_Historique_prix!AH:AH,BNA_Historique_prix!$B:$B,$B18,BNA_Historique_prix!$E:$E,$D18)-SUMIFS(BNA_Historique_prix!AH:AH,BNA_Historique_prix!$B:$B,$B18,BNA_Historique_prix!$E:$E,$C18))/SUMIFS(BNA_Historique_prix!AH:AH,BNA_Historique_prix!$B:$B,$B18,BNA_Historique_prix!$E:$E,$C18),""))</f>
        <v>-</v>
      </c>
      <c r="AJ18" s="14" t="str">
        <f ca="1">IF(OR(SUMIFS(BNA_Historique_prix!AI:AI,BNA_Historique_prix!$B:$B,$B18,BNA_Historique_prix!$E:$E,$D18)=0,SUMIFS(BNA_Historique_prix!AI:AI,BNA_Historique_prix!$B:$B,$B18,BNA_Historique_prix!$E:$E,$C18)=0),"-",IFERROR((SUMIFS(BNA_Historique_prix!AI:AI,BNA_Historique_prix!$B:$B,$B18,BNA_Historique_prix!$E:$E,$D18)-SUMIFS(BNA_Historique_prix!AI:AI,BNA_Historique_prix!$B:$B,$B18,BNA_Historique_prix!$E:$E,$C18))/SUMIFS(BNA_Historique_prix!AI:AI,BNA_Historique_prix!$B:$B,$B18,BNA_Historique_prix!$E:$E,$C18),""))</f>
        <v>-</v>
      </c>
    </row>
    <row r="19" spans="1:36" x14ac:dyDescent="0.35">
      <c r="A19" s="5" t="s">
        <v>73</v>
      </c>
      <c r="B19" s="5" t="s">
        <v>74</v>
      </c>
      <c r="C19" s="11">
        <f t="shared" ref="C19:F19" si="5">C14</f>
        <v>44774</v>
      </c>
      <c r="D19" s="11">
        <f t="shared" si="5"/>
        <v>45139</v>
      </c>
      <c r="E19" s="11"/>
      <c r="F19" s="11" t="str">
        <f t="shared" si="5"/>
        <v>% var annuelle</v>
      </c>
      <c r="H19" s="14" t="str">
        <f ca="1">IF(OR(SUMIFS(BNA_Historique_prix!G:G,BNA_Historique_prix!$B:$B,$B19,BNA_Historique_prix!$E:$E,$D19)=0,SUMIFS(BNA_Historique_prix!G:G,BNA_Historique_prix!$B:$B,$B19,BNA_Historique_prix!$E:$E,$C19)=0),"-",IFERROR((SUMIFS(BNA_Historique_prix!G:G,BNA_Historique_prix!$B:$B,$B19,BNA_Historique_prix!$E:$E,$D19)-SUMIFS(BNA_Historique_prix!G:G,BNA_Historique_prix!$B:$B,$B19,BNA_Historique_prix!$E:$E,$C19))/SUMIFS(BNA_Historique_prix!G:G,BNA_Historique_prix!$B:$B,$B19,BNA_Historique_prix!$E:$E,$C19),""))</f>
        <v>-</v>
      </c>
      <c r="I19" s="14" t="str">
        <f ca="1">IF(OR(SUMIFS(BNA_Historique_prix!H:H,BNA_Historique_prix!$B:$B,$B19,BNA_Historique_prix!$E:$E,$D19)=0,SUMIFS(BNA_Historique_prix!H:H,BNA_Historique_prix!$B:$B,$B19,BNA_Historique_prix!$E:$E,$C19)=0),"-",IFERROR((SUMIFS(BNA_Historique_prix!H:H,BNA_Historique_prix!$B:$B,$B19,BNA_Historique_prix!$E:$E,$D19)-SUMIFS(BNA_Historique_prix!H:H,BNA_Historique_prix!$B:$B,$B19,BNA_Historique_prix!$E:$E,$C19))/SUMIFS(BNA_Historique_prix!H:H,BNA_Historique_prix!$B:$B,$B19,BNA_Historique_prix!$E:$E,$C19),""))</f>
        <v>-</v>
      </c>
      <c r="J19" s="14" t="str">
        <f ca="1">IF(OR(SUMIFS(BNA_Historique_prix!I:I,BNA_Historique_prix!$B:$B,$B19,BNA_Historique_prix!$E:$E,$D19)=0,SUMIFS(BNA_Historique_prix!I:I,BNA_Historique_prix!$B:$B,$B19,BNA_Historique_prix!$E:$E,$C19)=0),"-",IFERROR((SUMIFS(BNA_Historique_prix!I:I,BNA_Historique_prix!$B:$B,$B19,BNA_Historique_prix!$E:$E,$D19)-SUMIFS(BNA_Historique_prix!I:I,BNA_Historique_prix!$B:$B,$B19,BNA_Historique_prix!$E:$E,$C19))/SUMIFS(BNA_Historique_prix!I:I,BNA_Historique_prix!$B:$B,$B19,BNA_Historique_prix!$E:$E,$C19),""))</f>
        <v>-</v>
      </c>
      <c r="K19" s="14" t="str">
        <f ca="1">IF(OR(SUMIFS(BNA_Historique_prix!J:J,BNA_Historique_prix!$B:$B,$B19,BNA_Historique_prix!$E:$E,$D19)=0,SUMIFS(BNA_Historique_prix!J:J,BNA_Historique_prix!$B:$B,$B19,BNA_Historique_prix!$E:$E,$C19)=0),"-",IFERROR((SUMIFS(BNA_Historique_prix!J:J,BNA_Historique_prix!$B:$B,$B19,BNA_Historique_prix!$E:$E,$D19)-SUMIFS(BNA_Historique_prix!J:J,BNA_Historique_prix!$B:$B,$B19,BNA_Historique_prix!$E:$E,$C19))/SUMIFS(BNA_Historique_prix!J:J,BNA_Historique_prix!$B:$B,$B19,BNA_Historique_prix!$E:$E,$C19),""))</f>
        <v>-</v>
      </c>
      <c r="L19" s="14" t="str">
        <f ca="1">IF(OR(SUMIFS(BNA_Historique_prix!K:K,BNA_Historique_prix!$B:$B,$B19,BNA_Historique_prix!$E:$E,$D19)=0,SUMIFS(BNA_Historique_prix!K:K,BNA_Historique_prix!$B:$B,$B19,BNA_Historique_prix!$E:$E,$C19)=0),"-",IFERROR((SUMIFS(BNA_Historique_prix!K:K,BNA_Historique_prix!$B:$B,$B19,BNA_Historique_prix!$E:$E,$D19)-SUMIFS(BNA_Historique_prix!K:K,BNA_Historique_prix!$B:$B,$B19,BNA_Historique_prix!$E:$E,$C19))/SUMIFS(BNA_Historique_prix!K:K,BNA_Historique_prix!$B:$B,$B19,BNA_Historique_prix!$E:$E,$C19),""))</f>
        <v>-</v>
      </c>
      <c r="M19" s="14" t="str">
        <f ca="1">IF(OR(SUMIFS(BNA_Historique_prix!L:L,BNA_Historique_prix!$B:$B,$B19,BNA_Historique_prix!$E:$E,$D19)=0,SUMIFS(BNA_Historique_prix!L:L,BNA_Historique_prix!$B:$B,$B19,BNA_Historique_prix!$E:$E,$C19)=0),"-",IFERROR((SUMIFS(BNA_Historique_prix!L:L,BNA_Historique_prix!$B:$B,$B19,BNA_Historique_prix!$E:$E,$D19)-SUMIFS(BNA_Historique_prix!L:L,BNA_Historique_prix!$B:$B,$B19,BNA_Historique_prix!$E:$E,$C19))/SUMIFS(BNA_Historique_prix!L:L,BNA_Historique_prix!$B:$B,$B19,BNA_Historique_prix!$E:$E,$C19),""))</f>
        <v>-</v>
      </c>
      <c r="N19" s="14" t="str">
        <f ca="1">IF(OR(SUMIFS(BNA_Historique_prix!M:M,BNA_Historique_prix!$B:$B,$B19,BNA_Historique_prix!$E:$E,$D19)=0,SUMIFS(BNA_Historique_prix!M:M,BNA_Historique_prix!$B:$B,$B19,BNA_Historique_prix!$E:$E,$C19)=0),"-",IFERROR((SUMIFS(BNA_Historique_prix!M:M,BNA_Historique_prix!$B:$B,$B19,BNA_Historique_prix!$E:$E,$D19)-SUMIFS(BNA_Historique_prix!M:M,BNA_Historique_prix!$B:$B,$B19,BNA_Historique_prix!$E:$E,$C19))/SUMIFS(BNA_Historique_prix!M:M,BNA_Historique_prix!$B:$B,$B19,BNA_Historique_prix!$E:$E,$C19),""))</f>
        <v>-</v>
      </c>
      <c r="O19" s="14" t="str">
        <f ca="1">IF(OR(SUMIFS(BNA_Historique_prix!N:N,BNA_Historique_prix!$B:$B,$B19,BNA_Historique_prix!$E:$E,$D19)=0,SUMIFS(BNA_Historique_prix!N:N,BNA_Historique_prix!$B:$B,$B19,BNA_Historique_prix!$E:$E,$C19)=0),"-",IFERROR((SUMIFS(BNA_Historique_prix!N:N,BNA_Historique_prix!$B:$B,$B19,BNA_Historique_prix!$E:$E,$D19)-SUMIFS(BNA_Historique_prix!N:N,BNA_Historique_prix!$B:$B,$B19,BNA_Historique_prix!$E:$E,$C19))/SUMIFS(BNA_Historique_prix!N:N,BNA_Historique_prix!$B:$B,$B19,BNA_Historique_prix!$E:$E,$C19),""))</f>
        <v>-</v>
      </c>
      <c r="P19" s="14" t="str">
        <f ca="1">IF(OR(SUMIFS(BNA_Historique_prix!O:O,BNA_Historique_prix!$B:$B,$B19,BNA_Historique_prix!$E:$E,$D19)=0,SUMIFS(BNA_Historique_prix!O:O,BNA_Historique_prix!$B:$B,$B19,BNA_Historique_prix!$E:$E,$C19)=0),"-",IFERROR((SUMIFS(BNA_Historique_prix!O:O,BNA_Historique_prix!$B:$B,$B19,BNA_Historique_prix!$E:$E,$D19)-SUMIFS(BNA_Historique_prix!O:O,BNA_Historique_prix!$B:$B,$B19,BNA_Historique_prix!$E:$E,$C19))/SUMIFS(BNA_Historique_prix!O:O,BNA_Historique_prix!$B:$B,$B19,BNA_Historique_prix!$E:$E,$C19),""))</f>
        <v>-</v>
      </c>
      <c r="Q19" s="14" t="str">
        <f ca="1">IF(OR(SUMIFS(BNA_Historique_prix!P:P,BNA_Historique_prix!$B:$B,$B19,BNA_Historique_prix!$E:$E,$D19)=0,SUMIFS(BNA_Historique_prix!P:P,BNA_Historique_prix!$B:$B,$B19,BNA_Historique_prix!$E:$E,$C19)=0),"-",IFERROR((SUMIFS(BNA_Historique_prix!P:P,BNA_Historique_prix!$B:$B,$B19,BNA_Historique_prix!$E:$E,$D19)-SUMIFS(BNA_Historique_prix!P:P,BNA_Historique_prix!$B:$B,$B19,BNA_Historique_prix!$E:$E,$C19))/SUMIFS(BNA_Historique_prix!P:P,BNA_Historique_prix!$B:$B,$B19,BNA_Historique_prix!$E:$E,$C19),""))</f>
        <v>-</v>
      </c>
      <c r="R19" s="14" t="str">
        <f ca="1">IF(OR(SUMIFS(BNA_Historique_prix!Q:Q,BNA_Historique_prix!$B:$B,$B19,BNA_Historique_prix!$E:$E,$D19)=0,SUMIFS(BNA_Historique_prix!Q:Q,BNA_Historique_prix!$B:$B,$B19,BNA_Historique_prix!$E:$E,$C19)=0),"-",IFERROR((SUMIFS(BNA_Historique_prix!Q:Q,BNA_Historique_prix!$B:$B,$B19,BNA_Historique_prix!$E:$E,$D19)-SUMIFS(BNA_Historique_prix!Q:Q,BNA_Historique_prix!$B:$B,$B19,BNA_Historique_prix!$E:$E,$C19))/SUMIFS(BNA_Historique_prix!Q:Q,BNA_Historique_prix!$B:$B,$B19,BNA_Historique_prix!$E:$E,$C19),""))</f>
        <v>-</v>
      </c>
      <c r="S19" s="14" t="str">
        <f ca="1">IF(OR(SUMIFS(BNA_Historique_prix!R:R,BNA_Historique_prix!$B:$B,$B19,BNA_Historique_prix!$E:$E,$D19)=0,SUMIFS(BNA_Historique_prix!R:R,BNA_Historique_prix!$B:$B,$B19,BNA_Historique_prix!$E:$E,$C19)=0),"-",IFERROR((SUMIFS(BNA_Historique_prix!R:R,BNA_Historique_prix!$B:$B,$B19,BNA_Historique_prix!$E:$E,$D19)-SUMIFS(BNA_Historique_prix!R:R,BNA_Historique_prix!$B:$B,$B19,BNA_Historique_prix!$E:$E,$C19))/SUMIFS(BNA_Historique_prix!R:R,BNA_Historique_prix!$B:$B,$B19,BNA_Historique_prix!$E:$E,$C19),""))</f>
        <v>-</v>
      </c>
      <c r="T19" s="14" t="str">
        <f ca="1">IF(OR(SUMIFS(BNA_Historique_prix!S:S,BNA_Historique_prix!$B:$B,$B19,BNA_Historique_prix!$E:$E,$D19)=0,SUMIFS(BNA_Historique_prix!S:S,BNA_Historique_prix!$B:$B,$B19,BNA_Historique_prix!$E:$E,$C19)=0),"-",IFERROR((SUMIFS(BNA_Historique_prix!S:S,BNA_Historique_prix!$B:$B,$B19,BNA_Historique_prix!$E:$E,$D19)-SUMIFS(BNA_Historique_prix!S:S,BNA_Historique_prix!$B:$B,$B19,BNA_Historique_prix!$E:$E,$C19))/SUMIFS(BNA_Historique_prix!S:S,BNA_Historique_prix!$B:$B,$B19,BNA_Historique_prix!$E:$E,$C19),""))</f>
        <v>-</v>
      </c>
      <c r="U19" s="14" t="str">
        <f ca="1">IF(OR(SUMIFS(BNA_Historique_prix!T:T,BNA_Historique_prix!$B:$B,$B19,BNA_Historique_prix!$E:$E,$D19)=0,SUMIFS(BNA_Historique_prix!T:T,BNA_Historique_prix!$B:$B,$B19,BNA_Historique_prix!$E:$E,$C19)=0),"-",IFERROR((SUMIFS(BNA_Historique_prix!T:T,BNA_Historique_prix!$B:$B,$B19,BNA_Historique_prix!$E:$E,$D19)-SUMIFS(BNA_Historique_prix!T:T,BNA_Historique_prix!$B:$B,$B19,BNA_Historique_prix!$E:$E,$C19))/SUMIFS(BNA_Historique_prix!T:T,BNA_Historique_prix!$B:$B,$B19,BNA_Historique_prix!$E:$E,$C19),""))</f>
        <v>-</v>
      </c>
      <c r="V19" s="14" t="str">
        <f ca="1">IF(OR(SUMIFS(BNA_Historique_prix!U:U,BNA_Historique_prix!$B:$B,$B19,BNA_Historique_prix!$E:$E,$D19)=0,SUMIFS(BNA_Historique_prix!U:U,BNA_Historique_prix!$B:$B,$B19,BNA_Historique_prix!$E:$E,$C19)=0),"-",IFERROR((SUMIFS(BNA_Historique_prix!U:U,BNA_Historique_prix!$B:$B,$B19,BNA_Historique_prix!$E:$E,$D19)-SUMIFS(BNA_Historique_prix!U:U,BNA_Historique_prix!$B:$B,$B19,BNA_Historique_prix!$E:$E,$C19))/SUMIFS(BNA_Historique_prix!U:U,BNA_Historique_prix!$B:$B,$B19,BNA_Historique_prix!$E:$E,$C19),""))</f>
        <v>-</v>
      </c>
      <c r="W19" s="14" t="str">
        <f ca="1">IF(OR(SUMIFS(BNA_Historique_prix!V:V,BNA_Historique_prix!$B:$B,$B19,BNA_Historique_prix!$E:$E,$D19)=0,SUMIFS(BNA_Historique_prix!V:V,BNA_Historique_prix!$B:$B,$B19,BNA_Historique_prix!$E:$E,$C19)=0),"-",IFERROR((SUMIFS(BNA_Historique_prix!V:V,BNA_Historique_prix!$B:$B,$B19,BNA_Historique_prix!$E:$E,$D19)-SUMIFS(BNA_Historique_prix!V:V,BNA_Historique_prix!$B:$B,$B19,BNA_Historique_prix!$E:$E,$C19))/SUMIFS(BNA_Historique_prix!V:V,BNA_Historique_prix!$B:$B,$B19,BNA_Historique_prix!$E:$E,$C19),""))</f>
        <v>-</v>
      </c>
      <c r="X19" s="14" t="str">
        <f ca="1">IF(OR(SUMIFS(BNA_Historique_prix!W:W,BNA_Historique_prix!$B:$B,$B19,BNA_Historique_prix!$E:$E,$D19)=0,SUMIFS(BNA_Historique_prix!W:W,BNA_Historique_prix!$B:$B,$B19,BNA_Historique_prix!$E:$E,$C19)=0),"-",IFERROR((SUMIFS(BNA_Historique_prix!W:W,BNA_Historique_prix!$B:$B,$B19,BNA_Historique_prix!$E:$E,$D19)-SUMIFS(BNA_Historique_prix!W:W,BNA_Historique_prix!$B:$B,$B19,BNA_Historique_prix!$E:$E,$C19))/SUMIFS(BNA_Historique_prix!W:W,BNA_Historique_prix!$B:$B,$B19,BNA_Historique_prix!$E:$E,$C19),""))</f>
        <v>-</v>
      </c>
      <c r="Y19" s="14" t="str">
        <f ca="1">IF(OR(SUMIFS(BNA_Historique_prix!X:X,BNA_Historique_prix!$B:$B,$B19,BNA_Historique_prix!$E:$E,$D19)=0,SUMIFS(BNA_Historique_prix!X:X,BNA_Historique_prix!$B:$B,$B19,BNA_Historique_prix!$E:$E,$C19)=0),"-",IFERROR((SUMIFS(BNA_Historique_prix!X:X,BNA_Historique_prix!$B:$B,$B19,BNA_Historique_prix!$E:$E,$D19)-SUMIFS(BNA_Historique_prix!X:X,BNA_Historique_prix!$B:$B,$B19,BNA_Historique_prix!$E:$E,$C19))/SUMIFS(BNA_Historique_prix!X:X,BNA_Historique_prix!$B:$B,$B19,BNA_Historique_prix!$E:$E,$C19),""))</f>
        <v>-</v>
      </c>
      <c r="Z19" s="14" t="str">
        <f ca="1">IF(OR(SUMIFS(BNA_Historique_prix!Y:Y,BNA_Historique_prix!$B:$B,$B19,BNA_Historique_prix!$E:$E,$D19)=0,SUMIFS(BNA_Historique_prix!Y:Y,BNA_Historique_prix!$B:$B,$B19,BNA_Historique_prix!$E:$E,$C19)=0),"-",IFERROR((SUMIFS(BNA_Historique_prix!Y:Y,BNA_Historique_prix!$B:$B,$B19,BNA_Historique_prix!$E:$E,$D19)-SUMIFS(BNA_Historique_prix!Y:Y,BNA_Historique_prix!$B:$B,$B19,BNA_Historique_prix!$E:$E,$C19))/SUMIFS(BNA_Historique_prix!Y:Y,BNA_Historique_prix!$B:$B,$B19,BNA_Historique_prix!$E:$E,$C19),""))</f>
        <v>-</v>
      </c>
      <c r="AA19" s="14" t="str">
        <f ca="1">IF(OR(SUMIFS(BNA_Historique_prix!Z:Z,BNA_Historique_prix!$B:$B,$B19,BNA_Historique_prix!$E:$E,$D19)=0,SUMIFS(BNA_Historique_prix!Z:Z,BNA_Historique_prix!$B:$B,$B19,BNA_Historique_prix!$E:$E,$C19)=0),"-",IFERROR((SUMIFS(BNA_Historique_prix!Z:Z,BNA_Historique_prix!$B:$B,$B19,BNA_Historique_prix!$E:$E,$D19)-SUMIFS(BNA_Historique_prix!Z:Z,BNA_Historique_prix!$B:$B,$B19,BNA_Historique_prix!$E:$E,$C19))/SUMIFS(BNA_Historique_prix!Z:Z,BNA_Historique_prix!$B:$B,$B19,BNA_Historique_prix!$E:$E,$C19),""))</f>
        <v>-</v>
      </c>
      <c r="AB19" s="14" t="str">
        <f ca="1">IF(OR(SUMIFS(BNA_Historique_prix!AA:AA,BNA_Historique_prix!$B:$B,$B19,BNA_Historique_prix!$E:$E,$D19)=0,SUMIFS(BNA_Historique_prix!AA:AA,BNA_Historique_prix!$B:$B,$B19,BNA_Historique_prix!$E:$E,$C19)=0),"-",IFERROR((SUMIFS(BNA_Historique_prix!AA:AA,BNA_Historique_prix!$B:$B,$B19,BNA_Historique_prix!$E:$E,$D19)-SUMIFS(BNA_Historique_prix!AA:AA,BNA_Historique_prix!$B:$B,$B19,BNA_Historique_prix!$E:$E,$C19))/SUMIFS(BNA_Historique_prix!AA:AA,BNA_Historique_prix!$B:$B,$B19,BNA_Historique_prix!$E:$E,$C19),""))</f>
        <v>-</v>
      </c>
      <c r="AC19" s="14" t="str">
        <f ca="1">IF(OR(SUMIFS(BNA_Historique_prix!AB:AB,BNA_Historique_prix!$B:$B,$B19,BNA_Historique_prix!$E:$E,$D19)=0,SUMIFS(BNA_Historique_prix!AB:AB,BNA_Historique_prix!$B:$B,$B19,BNA_Historique_prix!$E:$E,$C19)=0),"-",IFERROR((SUMIFS(BNA_Historique_prix!AB:AB,BNA_Historique_prix!$B:$B,$B19,BNA_Historique_prix!$E:$E,$D19)-SUMIFS(BNA_Historique_prix!AB:AB,BNA_Historique_prix!$B:$B,$B19,BNA_Historique_prix!$E:$E,$C19))/SUMIFS(BNA_Historique_prix!AB:AB,BNA_Historique_prix!$B:$B,$B19,BNA_Historique_prix!$E:$E,$C19),""))</f>
        <v>-</v>
      </c>
      <c r="AD19" s="14" t="str">
        <f ca="1">IF(OR(SUMIFS(BNA_Historique_prix!AC:AC,BNA_Historique_prix!$B:$B,$B19,BNA_Historique_prix!$E:$E,$D19)=0,SUMIFS(BNA_Historique_prix!AC:AC,BNA_Historique_prix!$B:$B,$B19,BNA_Historique_prix!$E:$E,$C19)=0),"-",IFERROR((SUMIFS(BNA_Historique_prix!AC:AC,BNA_Historique_prix!$B:$B,$B19,BNA_Historique_prix!$E:$E,$D19)-SUMIFS(BNA_Historique_prix!AC:AC,BNA_Historique_prix!$B:$B,$B19,BNA_Historique_prix!$E:$E,$C19))/SUMIFS(BNA_Historique_prix!AC:AC,BNA_Historique_prix!$B:$B,$B19,BNA_Historique_prix!$E:$E,$C19),""))</f>
        <v>-</v>
      </c>
      <c r="AE19" s="14" t="str">
        <f ca="1">IF(OR(SUMIFS(BNA_Historique_prix!AD:AD,BNA_Historique_prix!$B:$B,$B19,BNA_Historique_prix!$E:$E,$D19)=0,SUMIFS(BNA_Historique_prix!AD:AD,BNA_Historique_prix!$B:$B,$B19,BNA_Historique_prix!$E:$E,$C19)=0),"-",IFERROR((SUMIFS(BNA_Historique_prix!AD:AD,BNA_Historique_prix!$B:$B,$B19,BNA_Historique_prix!$E:$E,$D19)-SUMIFS(BNA_Historique_prix!AD:AD,BNA_Historique_prix!$B:$B,$B19,BNA_Historique_prix!$E:$E,$C19))/SUMIFS(BNA_Historique_prix!AD:AD,BNA_Historique_prix!$B:$B,$B19,BNA_Historique_prix!$E:$E,$C19),""))</f>
        <v>-</v>
      </c>
      <c r="AF19" s="14" t="str">
        <f ca="1">IF(OR(SUMIFS(BNA_Historique_prix!AE:AE,BNA_Historique_prix!$B:$B,$B19,BNA_Historique_prix!$E:$E,$D19)=0,SUMIFS(BNA_Historique_prix!AE:AE,BNA_Historique_prix!$B:$B,$B19,BNA_Historique_prix!$E:$E,$C19)=0),"-",IFERROR((SUMIFS(BNA_Historique_prix!AE:AE,BNA_Historique_prix!$B:$B,$B19,BNA_Historique_prix!$E:$E,$D19)-SUMIFS(BNA_Historique_prix!AE:AE,BNA_Historique_prix!$B:$B,$B19,BNA_Historique_prix!$E:$E,$C19))/SUMIFS(BNA_Historique_prix!AE:AE,BNA_Historique_prix!$B:$B,$B19,BNA_Historique_prix!$E:$E,$C19),""))</f>
        <v>-</v>
      </c>
      <c r="AG19" s="14" t="str">
        <f ca="1">IF(OR(SUMIFS(BNA_Historique_prix!AF:AF,BNA_Historique_prix!$B:$B,$B19,BNA_Historique_prix!$E:$E,$D19)=0,SUMIFS(BNA_Historique_prix!AF:AF,BNA_Historique_prix!$B:$B,$B19,BNA_Historique_prix!$E:$E,$C19)=0),"-",IFERROR((SUMIFS(BNA_Historique_prix!AF:AF,BNA_Historique_prix!$B:$B,$B19,BNA_Historique_prix!$E:$E,$D19)-SUMIFS(BNA_Historique_prix!AF:AF,BNA_Historique_prix!$B:$B,$B19,BNA_Historique_prix!$E:$E,$C19))/SUMIFS(BNA_Historique_prix!AF:AF,BNA_Historique_prix!$B:$B,$B19,BNA_Historique_prix!$E:$E,$C19),""))</f>
        <v>-</v>
      </c>
      <c r="AH19" s="14" t="str">
        <f ca="1">IF(OR(SUMIFS(BNA_Historique_prix!AG:AG,BNA_Historique_prix!$B:$B,$B19,BNA_Historique_prix!$E:$E,$D19)=0,SUMIFS(BNA_Historique_prix!AG:AG,BNA_Historique_prix!$B:$B,$B19,BNA_Historique_prix!$E:$E,$C19)=0),"-",IFERROR((SUMIFS(BNA_Historique_prix!AG:AG,BNA_Historique_prix!$B:$B,$B19,BNA_Historique_prix!$E:$E,$D19)-SUMIFS(BNA_Historique_prix!AG:AG,BNA_Historique_prix!$B:$B,$B19,BNA_Historique_prix!$E:$E,$C19))/SUMIFS(BNA_Historique_prix!AG:AG,BNA_Historique_prix!$B:$B,$B19,BNA_Historique_prix!$E:$E,$C19),""))</f>
        <v>-</v>
      </c>
      <c r="AI19" s="14" t="str">
        <f ca="1">IF(OR(SUMIFS(BNA_Historique_prix!AH:AH,BNA_Historique_prix!$B:$B,$B19,BNA_Historique_prix!$E:$E,$D19)=0,SUMIFS(BNA_Historique_prix!AH:AH,BNA_Historique_prix!$B:$B,$B19,BNA_Historique_prix!$E:$E,$C19)=0),"-",IFERROR((SUMIFS(BNA_Historique_prix!AH:AH,BNA_Historique_prix!$B:$B,$B19,BNA_Historique_prix!$E:$E,$D19)-SUMIFS(BNA_Historique_prix!AH:AH,BNA_Historique_prix!$B:$B,$B19,BNA_Historique_prix!$E:$E,$C19))/SUMIFS(BNA_Historique_prix!AH:AH,BNA_Historique_prix!$B:$B,$B19,BNA_Historique_prix!$E:$E,$C19),""))</f>
        <v>-</v>
      </c>
      <c r="AJ19" s="14" t="str">
        <f ca="1">IF(OR(SUMIFS(BNA_Historique_prix!AI:AI,BNA_Historique_prix!$B:$B,$B19,BNA_Historique_prix!$E:$E,$D19)=0,SUMIFS(BNA_Historique_prix!AI:AI,BNA_Historique_prix!$B:$B,$B19,BNA_Historique_prix!$E:$E,$C19)=0),"-",IFERROR((SUMIFS(BNA_Historique_prix!AI:AI,BNA_Historique_prix!$B:$B,$B19,BNA_Historique_prix!$E:$E,$D19)-SUMIFS(BNA_Historique_prix!AI:AI,BNA_Historique_prix!$B:$B,$B19,BNA_Historique_prix!$E:$E,$C19))/SUMIFS(BNA_Historique_prix!AI:AI,BNA_Historique_prix!$B:$B,$B19,BNA_Historique_prix!$E:$E,$C19),""))</f>
        <v>-</v>
      </c>
    </row>
    <row r="21" spans="1:36" x14ac:dyDescent="0.35">
      <c r="F21" s="5" t="s">
        <v>76</v>
      </c>
    </row>
    <row r="22" spans="1:36" x14ac:dyDescent="0.35">
      <c r="A22" s="5" t="s">
        <v>73</v>
      </c>
      <c r="B22" s="5" t="s">
        <v>77</v>
      </c>
      <c r="C22" s="11">
        <f t="shared" ref="C22:D22" si="6">C17</f>
        <v>45108</v>
      </c>
      <c r="D22" s="11">
        <f t="shared" si="6"/>
        <v>45139</v>
      </c>
      <c r="E22" s="11" t="str">
        <f>_xlfn.CONCAT(B22,D22)</f>
        <v>marche_boussouma45139</v>
      </c>
      <c r="F22" s="11" t="str">
        <f>F17</f>
        <v>% var mensuelle</v>
      </c>
      <c r="H22" s="14">
        <f ca="1">IF(OR(SUMIFS(BNA_Historique_prix!G:G,BNA_Historique_prix!$B:$B,$B22,BNA_Historique_prix!$E:$E,$D22)=0,SUMIFS(BNA_Historique_prix!G:G,BNA_Historique_prix!$B:$B,$B22,BNA_Historique_prix!$E:$E,$C22)=0),"-",IFERROR((SUMIFS(BNA_Historique_prix!G:G,BNA_Historique_prix!$B:$B,$B22,BNA_Historique_prix!$E:$E,$D22)-SUMIFS(BNA_Historique_prix!G:G,BNA_Historique_prix!$B:$B,$B22,BNA_Historique_prix!$E:$E,$C22))/SUMIFS(BNA_Historique_prix!G:G,BNA_Historique_prix!$B:$B,$B22,BNA_Historique_prix!$E:$E,$C22),""))</f>
        <v>0</v>
      </c>
      <c r="I22" s="14">
        <f ca="1">IF(OR(SUMIFS(BNA_Historique_prix!H:H,BNA_Historique_prix!$B:$B,$B22,BNA_Historique_prix!$E:$E,$D22)=0,SUMIFS(BNA_Historique_prix!H:H,BNA_Historique_prix!$B:$B,$B22,BNA_Historique_prix!$E:$E,$C22)=0),"-",IFERROR((SUMIFS(BNA_Historique_prix!H:H,BNA_Historique_prix!$B:$B,$B22,BNA_Historique_prix!$E:$E,$D22)-SUMIFS(BNA_Historique_prix!H:H,BNA_Historique_prix!$B:$B,$B22,BNA_Historique_prix!$E:$E,$C22))/SUMIFS(BNA_Historique_prix!H:H,BNA_Historique_prix!$B:$B,$B22,BNA_Historique_prix!$E:$E,$C22),""))</f>
        <v>0</v>
      </c>
      <c r="J22" s="14">
        <f ca="1">IF(OR(SUMIFS(BNA_Historique_prix!I:I,BNA_Historique_prix!$B:$B,$B22,BNA_Historique_prix!$E:$E,$D22)=0,SUMIFS(BNA_Historique_prix!I:I,BNA_Historique_prix!$B:$B,$B22,BNA_Historique_prix!$E:$E,$C22)=0),"-",IFERROR((SUMIFS(BNA_Historique_prix!I:I,BNA_Historique_prix!$B:$B,$B22,BNA_Historique_prix!$E:$E,$D22)-SUMIFS(BNA_Historique_prix!I:I,BNA_Historique_prix!$B:$B,$B22,BNA_Historique_prix!$E:$E,$C22))/SUMIFS(BNA_Historique_prix!I:I,BNA_Historique_prix!$B:$B,$B22,BNA_Historique_prix!$E:$E,$C22),""))</f>
        <v>0</v>
      </c>
      <c r="K22" s="14">
        <f ca="1">IF(OR(SUMIFS(BNA_Historique_prix!J:J,BNA_Historique_prix!$B:$B,$B22,BNA_Historique_prix!$E:$E,$D22)=0,SUMIFS(BNA_Historique_prix!J:J,BNA_Historique_prix!$B:$B,$B22,BNA_Historique_prix!$E:$E,$C22)=0),"-",IFERROR((SUMIFS(BNA_Historique_prix!J:J,BNA_Historique_prix!$B:$B,$B22,BNA_Historique_prix!$E:$E,$D22)-SUMIFS(BNA_Historique_prix!J:J,BNA_Historique_prix!$B:$B,$B22,BNA_Historique_prix!$E:$E,$C22))/SUMIFS(BNA_Historique_prix!J:J,BNA_Historique_prix!$B:$B,$B22,BNA_Historique_prix!$E:$E,$C22),""))</f>
        <v>-0.1</v>
      </c>
      <c r="L22" s="14">
        <f ca="1">IF(OR(SUMIFS(BNA_Historique_prix!K:K,BNA_Historique_prix!$B:$B,$B22,BNA_Historique_prix!$E:$E,$D22)=0,SUMIFS(BNA_Historique_prix!K:K,BNA_Historique_prix!$B:$B,$B22,BNA_Historique_prix!$E:$E,$C22)=0),"-",IFERROR((SUMIFS(BNA_Historique_prix!K:K,BNA_Historique_prix!$B:$B,$B22,BNA_Historique_prix!$E:$E,$D22)-SUMIFS(BNA_Historique_prix!K:K,BNA_Historique_prix!$B:$B,$B22,BNA_Historique_prix!$E:$E,$C22))/SUMIFS(BNA_Historique_prix!K:K,BNA_Historique_prix!$B:$B,$B22,BNA_Historique_prix!$E:$E,$C22),""))</f>
        <v>0</v>
      </c>
      <c r="M22" s="14">
        <f ca="1">IF(OR(SUMIFS(BNA_Historique_prix!L:L,BNA_Historique_prix!$B:$B,$B22,BNA_Historique_prix!$E:$E,$D22)=0,SUMIFS(BNA_Historique_prix!L:L,BNA_Historique_prix!$B:$B,$B22,BNA_Historique_prix!$E:$E,$C22)=0),"-",IFERROR((SUMIFS(BNA_Historique_prix!L:L,BNA_Historique_prix!$B:$B,$B22,BNA_Historique_prix!$E:$E,$D22)-SUMIFS(BNA_Historique_prix!L:L,BNA_Historique_prix!$B:$B,$B22,BNA_Historique_prix!$E:$E,$C22))/SUMIFS(BNA_Historique_prix!L:L,BNA_Historique_prix!$B:$B,$B22,BNA_Historique_prix!$E:$E,$C22),""))</f>
        <v>0</v>
      </c>
      <c r="N22" s="14">
        <f ca="1">IF(OR(SUMIFS(BNA_Historique_prix!M:M,BNA_Historique_prix!$B:$B,$B22,BNA_Historique_prix!$E:$E,$D22)=0,SUMIFS(BNA_Historique_prix!M:M,BNA_Historique_prix!$B:$B,$B22,BNA_Historique_prix!$E:$E,$C22)=0),"-",IFERROR((SUMIFS(BNA_Historique_prix!M:M,BNA_Historique_prix!$B:$B,$B22,BNA_Historique_prix!$E:$E,$D22)-SUMIFS(BNA_Historique_prix!M:M,BNA_Historique_prix!$B:$B,$B22,BNA_Historique_prix!$E:$E,$C22))/SUMIFS(BNA_Historique_prix!M:M,BNA_Historique_prix!$B:$B,$B22,BNA_Historique_prix!$E:$E,$C22),""))</f>
        <v>-0.8</v>
      </c>
      <c r="O22" s="14">
        <f ca="1">IF(OR(SUMIFS(BNA_Historique_prix!N:N,BNA_Historique_prix!$B:$B,$B22,BNA_Historique_prix!$E:$E,$D22)=0,SUMIFS(BNA_Historique_prix!N:N,BNA_Historique_prix!$B:$B,$B22,BNA_Historique_prix!$E:$E,$C22)=0),"-",IFERROR((SUMIFS(BNA_Historique_prix!N:N,BNA_Historique_prix!$B:$B,$B22,BNA_Historique_prix!$E:$E,$D22)-SUMIFS(BNA_Historique_prix!N:N,BNA_Historique_prix!$B:$B,$B22,BNA_Historique_prix!$E:$E,$C22))/SUMIFS(BNA_Historique_prix!N:N,BNA_Historique_prix!$B:$B,$B22,BNA_Historique_prix!$E:$E,$C22),""))</f>
        <v>-0.25</v>
      </c>
      <c r="P22" s="14">
        <f ca="1">IF(OR(SUMIFS(BNA_Historique_prix!O:O,BNA_Historique_prix!$B:$B,$B22,BNA_Historique_prix!$E:$E,$D22)=0,SUMIFS(BNA_Historique_prix!O:O,BNA_Historique_prix!$B:$B,$B22,BNA_Historique_prix!$E:$E,$C22)=0),"-",IFERROR((SUMIFS(BNA_Historique_prix!O:O,BNA_Historique_prix!$B:$B,$B22,BNA_Historique_prix!$E:$E,$D22)-SUMIFS(BNA_Historique_prix!O:O,BNA_Historique_prix!$B:$B,$B22,BNA_Historique_prix!$E:$E,$C22))/SUMIFS(BNA_Historique_prix!O:O,BNA_Historique_prix!$B:$B,$B22,BNA_Historique_prix!$E:$E,$C22),""))</f>
        <v>5.8823529411764705E-2</v>
      </c>
      <c r="Q22" s="14">
        <f ca="1">IF(OR(SUMIFS(BNA_Historique_prix!P:P,BNA_Historique_prix!$B:$B,$B22,BNA_Historique_prix!$E:$E,$D22)=0,SUMIFS(BNA_Historique_prix!P:P,BNA_Historique_prix!$B:$B,$B22,BNA_Historique_prix!$E:$E,$C22)=0),"-",IFERROR((SUMIFS(BNA_Historique_prix!P:P,BNA_Historique_prix!$B:$B,$B22,BNA_Historique_prix!$E:$E,$D22)-SUMIFS(BNA_Historique_prix!P:P,BNA_Historique_prix!$B:$B,$B22,BNA_Historique_prix!$E:$E,$C22))/SUMIFS(BNA_Historique_prix!P:P,BNA_Historique_prix!$B:$B,$B22,BNA_Historique_prix!$E:$E,$C22),""))</f>
        <v>-0.25</v>
      </c>
      <c r="R22" s="14">
        <f ca="1">IF(OR(SUMIFS(BNA_Historique_prix!Q:Q,BNA_Historique_prix!$B:$B,$B22,BNA_Historique_prix!$E:$E,$D22)=0,SUMIFS(BNA_Historique_prix!Q:Q,BNA_Historique_prix!$B:$B,$B22,BNA_Historique_prix!$E:$E,$C22)=0),"-",IFERROR((SUMIFS(BNA_Historique_prix!Q:Q,BNA_Historique_prix!$B:$B,$B22,BNA_Historique_prix!$E:$E,$D22)-SUMIFS(BNA_Historique_prix!Q:Q,BNA_Historique_prix!$B:$B,$B22,BNA_Historique_prix!$E:$E,$C22))/SUMIFS(BNA_Historique_prix!Q:Q,BNA_Historique_prix!$B:$B,$B22,BNA_Historique_prix!$E:$E,$C22),""))</f>
        <v>0</v>
      </c>
      <c r="S22" s="14" t="str">
        <f ca="1">IF(OR(SUMIFS(BNA_Historique_prix!R:R,BNA_Historique_prix!$B:$B,$B22,BNA_Historique_prix!$E:$E,$D22)=0,SUMIFS(BNA_Historique_prix!R:R,BNA_Historique_prix!$B:$B,$B22,BNA_Historique_prix!$E:$E,$C22)=0),"-",IFERROR((SUMIFS(BNA_Historique_prix!R:R,BNA_Historique_prix!$B:$B,$B22,BNA_Historique_prix!$E:$E,$D22)-SUMIFS(BNA_Historique_prix!R:R,BNA_Historique_prix!$B:$B,$B22,BNA_Historique_prix!$E:$E,$C22))/SUMIFS(BNA_Historique_prix!R:R,BNA_Historique_prix!$B:$B,$B22,BNA_Historique_prix!$E:$E,$C22),""))</f>
        <v>-</v>
      </c>
      <c r="T22" s="14">
        <f ca="1">IF(OR(SUMIFS(BNA_Historique_prix!S:S,BNA_Historique_prix!$B:$B,$B22,BNA_Historique_prix!$E:$E,$D22)=0,SUMIFS(BNA_Historique_prix!S:S,BNA_Historique_prix!$B:$B,$B22,BNA_Historique_prix!$E:$E,$C22)=0),"-",IFERROR((SUMIFS(BNA_Historique_prix!S:S,BNA_Historique_prix!$B:$B,$B22,BNA_Historique_prix!$E:$E,$D22)-SUMIFS(BNA_Historique_prix!S:S,BNA_Historique_prix!$B:$B,$B22,BNA_Historique_prix!$E:$E,$C22))/SUMIFS(BNA_Historique_prix!S:S,BNA_Historique_prix!$B:$B,$B22,BNA_Historique_prix!$E:$E,$C22),""))</f>
        <v>-9.0909090909090912E-2</v>
      </c>
      <c r="U22" s="14">
        <f ca="1">IF(OR(SUMIFS(BNA_Historique_prix!T:T,BNA_Historique_prix!$B:$B,$B22,BNA_Historique_prix!$E:$E,$D22)=0,SUMIFS(BNA_Historique_prix!T:T,BNA_Historique_prix!$B:$B,$B22,BNA_Historique_prix!$E:$E,$C22)=0),"-",IFERROR((SUMIFS(BNA_Historique_prix!T:T,BNA_Historique_prix!$B:$B,$B22,BNA_Historique_prix!$E:$E,$D22)-SUMIFS(BNA_Historique_prix!T:T,BNA_Historique_prix!$B:$B,$B22,BNA_Historique_prix!$E:$E,$C22))/SUMIFS(BNA_Historique_prix!T:T,BNA_Historique_prix!$B:$B,$B22,BNA_Historique_prix!$E:$E,$C22),""))</f>
        <v>0.23711340206185566</v>
      </c>
      <c r="V22" s="14">
        <f ca="1">IF(OR(SUMIFS(BNA_Historique_prix!U:U,BNA_Historique_prix!$B:$B,$B22,BNA_Historique_prix!$E:$E,$D22)=0,SUMIFS(BNA_Historique_prix!U:U,BNA_Historique_prix!$B:$B,$B22,BNA_Historique_prix!$E:$E,$C22)=0),"-",IFERROR((SUMIFS(BNA_Historique_prix!U:U,BNA_Historique_prix!$B:$B,$B22,BNA_Historique_prix!$E:$E,$D22)-SUMIFS(BNA_Historique_prix!U:U,BNA_Historique_prix!$B:$B,$B22,BNA_Historique_prix!$E:$E,$C22))/SUMIFS(BNA_Historique_prix!U:U,BNA_Historique_prix!$B:$B,$B22,BNA_Historique_prix!$E:$E,$C22),""))</f>
        <v>-0.22222222222222221</v>
      </c>
      <c r="W22" s="14">
        <f ca="1">IF(OR(SUMIFS(BNA_Historique_prix!V:V,BNA_Historique_prix!$B:$B,$B22,BNA_Historique_prix!$E:$E,$D22)=0,SUMIFS(BNA_Historique_prix!V:V,BNA_Historique_prix!$B:$B,$B22,BNA_Historique_prix!$E:$E,$C22)=0),"-",IFERROR((SUMIFS(BNA_Historique_prix!V:V,BNA_Historique_prix!$B:$B,$B22,BNA_Historique_prix!$E:$E,$D22)-SUMIFS(BNA_Historique_prix!V:V,BNA_Historique_prix!$B:$B,$B22,BNA_Historique_prix!$E:$E,$C22))/SUMIFS(BNA_Historique_prix!V:V,BNA_Historique_prix!$B:$B,$B22,BNA_Historique_prix!$E:$E,$C22),""))</f>
        <v>-0.2857142857142857</v>
      </c>
      <c r="X22" s="14">
        <f ca="1">IF(OR(SUMIFS(BNA_Historique_prix!W:W,BNA_Historique_prix!$B:$B,$B22,BNA_Historique_prix!$E:$E,$D22)=0,SUMIFS(BNA_Historique_prix!W:W,BNA_Historique_prix!$B:$B,$B22,BNA_Historique_prix!$E:$E,$C22)=0),"-",IFERROR((SUMIFS(BNA_Historique_prix!W:W,BNA_Historique_prix!$B:$B,$B22,BNA_Historique_prix!$E:$E,$D22)-SUMIFS(BNA_Historique_prix!W:W,BNA_Historique_prix!$B:$B,$B22,BNA_Historique_prix!$E:$E,$C22))/SUMIFS(BNA_Historique_prix!W:W,BNA_Historique_prix!$B:$B,$B22,BNA_Historique_prix!$E:$E,$C22),""))</f>
        <v>0.33333333333333331</v>
      </c>
      <c r="Y22" s="14">
        <f ca="1">IF(OR(SUMIFS(BNA_Historique_prix!X:X,BNA_Historique_prix!$B:$B,$B22,BNA_Historique_prix!$E:$E,$D22)=0,SUMIFS(BNA_Historique_prix!X:X,BNA_Historique_prix!$B:$B,$B22,BNA_Historique_prix!$E:$E,$C22)=0),"-",IFERROR((SUMIFS(BNA_Historique_prix!X:X,BNA_Historique_prix!$B:$B,$B22,BNA_Historique_prix!$E:$E,$D22)-SUMIFS(BNA_Historique_prix!X:X,BNA_Historique_prix!$B:$B,$B22,BNA_Historique_prix!$E:$E,$C22))/SUMIFS(BNA_Historique_prix!X:X,BNA_Historique_prix!$B:$B,$B22,BNA_Historique_prix!$E:$E,$C22),""))</f>
        <v>0</v>
      </c>
      <c r="Z22" s="14">
        <f ca="1">IF(OR(SUMIFS(BNA_Historique_prix!Y:Y,BNA_Historique_prix!$B:$B,$B22,BNA_Historique_prix!$E:$E,$D22)=0,SUMIFS(BNA_Historique_prix!Y:Y,BNA_Historique_prix!$B:$B,$B22,BNA_Historique_prix!$E:$E,$C22)=0),"-",IFERROR((SUMIFS(BNA_Historique_prix!Y:Y,BNA_Historique_prix!$B:$B,$B22,BNA_Historique_prix!$E:$E,$D22)-SUMIFS(BNA_Historique_prix!Y:Y,BNA_Historique_prix!$B:$B,$B22,BNA_Historique_prix!$E:$E,$C22))/SUMIFS(BNA_Historique_prix!Y:Y,BNA_Historique_prix!$B:$B,$B22,BNA_Historique_prix!$E:$E,$C22),""))</f>
        <v>0</v>
      </c>
      <c r="AA22" s="14">
        <f ca="1">IF(OR(SUMIFS(BNA_Historique_prix!Z:Z,BNA_Historique_prix!$B:$B,$B22,BNA_Historique_prix!$E:$E,$D22)=0,SUMIFS(BNA_Historique_prix!Z:Z,BNA_Historique_prix!$B:$B,$B22,BNA_Historique_prix!$E:$E,$C22)=0),"-",IFERROR((SUMIFS(BNA_Historique_prix!Z:Z,BNA_Historique_prix!$B:$B,$B22,BNA_Historique_prix!$E:$E,$D22)-SUMIFS(BNA_Historique_prix!Z:Z,BNA_Historique_prix!$B:$B,$B22,BNA_Historique_prix!$E:$E,$C22))/SUMIFS(BNA_Historique_prix!Z:Z,BNA_Historique_prix!$B:$B,$B22,BNA_Historique_prix!$E:$E,$C22),""))</f>
        <v>0.25</v>
      </c>
      <c r="AB22" s="14">
        <f ca="1">IF(OR(SUMIFS(BNA_Historique_prix!AA:AA,BNA_Historique_prix!$B:$B,$B22,BNA_Historique_prix!$E:$E,$D22)=0,SUMIFS(BNA_Historique_prix!AA:AA,BNA_Historique_prix!$B:$B,$B22,BNA_Historique_prix!$E:$E,$C22)=0),"-",IFERROR((SUMIFS(BNA_Historique_prix!AA:AA,BNA_Historique_prix!$B:$B,$B22,BNA_Historique_prix!$E:$E,$D22)-SUMIFS(BNA_Historique_prix!AA:AA,BNA_Historique_prix!$B:$B,$B22,BNA_Historique_prix!$E:$E,$C22))/SUMIFS(BNA_Historique_prix!AA:AA,BNA_Historique_prix!$B:$B,$B22,BNA_Historique_prix!$E:$E,$C22),""))</f>
        <v>0</v>
      </c>
      <c r="AC22" s="14">
        <f ca="1">IF(OR(SUMIFS(BNA_Historique_prix!AB:AB,BNA_Historique_prix!$B:$B,$B22,BNA_Historique_prix!$E:$E,$D22)=0,SUMIFS(BNA_Historique_prix!AB:AB,BNA_Historique_prix!$B:$B,$B22,BNA_Historique_prix!$E:$E,$C22)=0),"-",IFERROR((SUMIFS(BNA_Historique_prix!AB:AB,BNA_Historique_prix!$B:$B,$B22,BNA_Historique_prix!$E:$E,$D22)-SUMIFS(BNA_Historique_prix!AB:AB,BNA_Historique_prix!$B:$B,$B22,BNA_Historique_prix!$E:$E,$C22))/SUMIFS(BNA_Historique_prix!AB:AB,BNA_Historique_prix!$B:$B,$B22,BNA_Historique_prix!$E:$E,$C22),""))</f>
        <v>0</v>
      </c>
      <c r="AD22" s="14">
        <f ca="1">IF(OR(SUMIFS(BNA_Historique_prix!AC:AC,BNA_Historique_prix!$B:$B,$B22,BNA_Historique_prix!$E:$E,$D22)=0,SUMIFS(BNA_Historique_prix!AC:AC,BNA_Historique_prix!$B:$B,$B22,BNA_Historique_prix!$E:$E,$C22)=0),"-",IFERROR((SUMIFS(BNA_Historique_prix!AC:AC,BNA_Historique_prix!$B:$B,$B22,BNA_Historique_prix!$E:$E,$D22)-SUMIFS(BNA_Historique_prix!AC:AC,BNA_Historique_prix!$B:$B,$B22,BNA_Historique_prix!$E:$E,$C22))/SUMIFS(BNA_Historique_prix!AC:AC,BNA_Historique_prix!$B:$B,$B22,BNA_Historique_prix!$E:$E,$C22),""))</f>
        <v>-0.375</v>
      </c>
      <c r="AE22" s="14">
        <f ca="1">IF(OR(SUMIFS(BNA_Historique_prix!AD:AD,BNA_Historique_prix!$B:$B,$B22,BNA_Historique_prix!$E:$E,$D22)=0,SUMIFS(BNA_Historique_prix!AD:AD,BNA_Historique_prix!$B:$B,$B22,BNA_Historique_prix!$E:$E,$C22)=0),"-",IFERROR((SUMIFS(BNA_Historique_prix!AD:AD,BNA_Historique_prix!$B:$B,$B22,BNA_Historique_prix!$E:$E,$D22)-SUMIFS(BNA_Historique_prix!AD:AD,BNA_Historique_prix!$B:$B,$B22,BNA_Historique_prix!$E:$E,$C22))/SUMIFS(BNA_Historique_prix!AD:AD,BNA_Historique_prix!$B:$B,$B22,BNA_Historique_prix!$E:$E,$C22),""))</f>
        <v>0.1111111111111111</v>
      </c>
      <c r="AF22" s="14">
        <f ca="1">IF(OR(SUMIFS(BNA_Historique_prix!AE:AE,BNA_Historique_prix!$B:$B,$B22,BNA_Historique_prix!$E:$E,$D22)=0,SUMIFS(BNA_Historique_prix!AE:AE,BNA_Historique_prix!$B:$B,$B22,BNA_Historique_prix!$E:$E,$C22)=0),"-",IFERROR((SUMIFS(BNA_Historique_prix!AE:AE,BNA_Historique_prix!$B:$B,$B22,BNA_Historique_prix!$E:$E,$D22)-SUMIFS(BNA_Historique_prix!AE:AE,BNA_Historique_prix!$B:$B,$B22,BNA_Historique_prix!$E:$E,$C22))/SUMIFS(BNA_Historique_prix!AE:AE,BNA_Historique_prix!$B:$B,$B22,BNA_Historique_prix!$E:$E,$C22),""))</f>
        <v>0</v>
      </c>
      <c r="AG22" s="14">
        <f ca="1">IF(OR(SUMIFS(BNA_Historique_prix!AF:AF,BNA_Historique_prix!$B:$B,$B22,BNA_Historique_prix!$E:$E,$D22)=0,SUMIFS(BNA_Historique_prix!AF:AF,BNA_Historique_prix!$B:$B,$B22,BNA_Historique_prix!$E:$E,$C22)=0),"-",IFERROR((SUMIFS(BNA_Historique_prix!AF:AF,BNA_Historique_prix!$B:$B,$B22,BNA_Historique_prix!$E:$E,$D22)-SUMIFS(BNA_Historique_prix!AF:AF,BNA_Historique_prix!$B:$B,$B22,BNA_Historique_prix!$E:$E,$C22))/SUMIFS(BNA_Historique_prix!AF:AF,BNA_Historique_prix!$B:$B,$B22,BNA_Historique_prix!$E:$E,$C22),""))</f>
        <v>0</v>
      </c>
      <c r="AH22" s="14">
        <f ca="1">IF(OR(SUMIFS(BNA_Historique_prix!AG:AG,BNA_Historique_prix!$B:$B,$B22,BNA_Historique_prix!$E:$E,$D22)=0,SUMIFS(BNA_Historique_prix!AG:AG,BNA_Historique_prix!$B:$B,$B22,BNA_Historique_prix!$E:$E,$C22)=0),"-",IFERROR((SUMIFS(BNA_Historique_prix!AG:AG,BNA_Historique_prix!$B:$B,$B22,BNA_Historique_prix!$E:$E,$D22)-SUMIFS(BNA_Historique_prix!AG:AG,BNA_Historique_prix!$B:$B,$B22,BNA_Historique_prix!$E:$E,$C22))/SUMIFS(BNA_Historique_prix!AG:AG,BNA_Historique_prix!$B:$B,$B22,BNA_Historique_prix!$E:$E,$C22),""))</f>
        <v>-7.6923076923076927E-2</v>
      </c>
      <c r="AI22" s="14">
        <f ca="1">IF(OR(SUMIFS(BNA_Historique_prix!AH:AH,BNA_Historique_prix!$B:$B,$B22,BNA_Historique_prix!$E:$E,$D22)=0,SUMIFS(BNA_Historique_prix!AH:AH,BNA_Historique_prix!$B:$B,$B22,BNA_Historique_prix!$E:$E,$C22)=0),"-",IFERROR((SUMIFS(BNA_Historique_prix!AH:AH,BNA_Historique_prix!$B:$B,$B22,BNA_Historique_prix!$E:$E,$D22)-SUMIFS(BNA_Historique_prix!AH:AH,BNA_Historique_prix!$B:$B,$B22,BNA_Historique_prix!$E:$E,$C22))/SUMIFS(BNA_Historique_prix!AH:AH,BNA_Historique_prix!$B:$B,$B22,BNA_Historique_prix!$E:$E,$C22),""))</f>
        <v>-7.6923076923076927E-2</v>
      </c>
      <c r="AJ22" s="14">
        <f ca="1">IF(OR(SUMIFS(BNA_Historique_prix!AI:AI,BNA_Historique_prix!$B:$B,$B22,BNA_Historique_prix!$E:$E,$D22)=0,SUMIFS(BNA_Historique_prix!AI:AI,BNA_Historique_prix!$B:$B,$B22,BNA_Historique_prix!$E:$E,$C22)=0),"-",IFERROR((SUMIFS(BNA_Historique_prix!AI:AI,BNA_Historique_prix!$B:$B,$B22,BNA_Historique_prix!$E:$E,$D22)-SUMIFS(BNA_Historique_prix!AI:AI,BNA_Historique_prix!$B:$B,$B22,BNA_Historique_prix!$E:$E,$C22))/SUMIFS(BNA_Historique_prix!AI:AI,BNA_Historique_prix!$B:$B,$B22,BNA_Historique_prix!$E:$E,$C22),""))</f>
        <v>0</v>
      </c>
    </row>
    <row r="23" spans="1:36" x14ac:dyDescent="0.35">
      <c r="A23" s="5" t="s">
        <v>73</v>
      </c>
      <c r="B23" s="5" t="s">
        <v>77</v>
      </c>
      <c r="C23" s="11">
        <f t="shared" ref="C23:F23" si="7">C18</f>
        <v>45078</v>
      </c>
      <c r="D23" s="11">
        <f t="shared" si="7"/>
        <v>45139</v>
      </c>
      <c r="E23" s="11"/>
      <c r="F23" s="11" t="str">
        <f t="shared" si="7"/>
        <v>% var trimestrielle</v>
      </c>
      <c r="H23" s="14">
        <f ca="1">IF(OR(SUMIFS(BNA_Historique_prix!G:G,BNA_Historique_prix!$B:$B,$B23,BNA_Historique_prix!$E:$E,$D23)=0,SUMIFS(BNA_Historique_prix!G:G,BNA_Historique_prix!$B:$B,$B23,BNA_Historique_prix!$E:$E,$C23)=0),"-",IFERROR((SUMIFS(BNA_Historique_prix!G:G,BNA_Historique_prix!$B:$B,$B23,BNA_Historique_prix!$E:$E,$D23)-SUMIFS(BNA_Historique_prix!G:G,BNA_Historique_prix!$B:$B,$B23,BNA_Historique_prix!$E:$E,$C23))/SUMIFS(BNA_Historique_prix!G:G,BNA_Historique_prix!$B:$B,$B23,BNA_Historique_prix!$E:$E,$C23),""))</f>
        <v>0.25</v>
      </c>
      <c r="I23" s="14">
        <f ca="1">IF(OR(SUMIFS(BNA_Historique_prix!H:H,BNA_Historique_prix!$B:$B,$B23,BNA_Historique_prix!$E:$E,$D23)=0,SUMIFS(BNA_Historique_prix!H:H,BNA_Historique_prix!$B:$B,$B23,BNA_Historique_prix!$E:$E,$C23)=0),"-",IFERROR((SUMIFS(BNA_Historique_prix!H:H,BNA_Historique_prix!$B:$B,$B23,BNA_Historique_prix!$E:$E,$D23)-SUMIFS(BNA_Historique_prix!H:H,BNA_Historique_prix!$B:$B,$B23,BNA_Historique_prix!$E:$E,$C23))/SUMIFS(BNA_Historique_prix!H:H,BNA_Historique_prix!$B:$B,$B23,BNA_Historique_prix!$E:$E,$C23),""))</f>
        <v>-0.2</v>
      </c>
      <c r="J23" s="14" t="str">
        <f ca="1">IF(OR(SUMIFS(BNA_Historique_prix!I:I,BNA_Historique_prix!$B:$B,$B23,BNA_Historique_prix!$E:$E,$D23)=0,SUMIFS(BNA_Historique_prix!I:I,BNA_Historique_prix!$B:$B,$B23,BNA_Historique_prix!$E:$E,$C23)=0),"-",IFERROR((SUMIFS(BNA_Historique_prix!I:I,BNA_Historique_prix!$B:$B,$B23,BNA_Historique_prix!$E:$E,$D23)-SUMIFS(BNA_Historique_prix!I:I,BNA_Historique_prix!$B:$B,$B23,BNA_Historique_prix!$E:$E,$C23))/SUMIFS(BNA_Historique_prix!I:I,BNA_Historique_prix!$B:$B,$B23,BNA_Historique_prix!$E:$E,$C23),""))</f>
        <v>-</v>
      </c>
      <c r="K23" s="14">
        <f ca="1">IF(OR(SUMIFS(BNA_Historique_prix!J:J,BNA_Historique_prix!$B:$B,$B23,BNA_Historique_prix!$E:$E,$D23)=0,SUMIFS(BNA_Historique_prix!J:J,BNA_Historique_prix!$B:$B,$B23,BNA_Historique_prix!$E:$E,$C23)=0),"-",IFERROR((SUMIFS(BNA_Historique_prix!J:J,BNA_Historique_prix!$B:$B,$B23,BNA_Historique_prix!$E:$E,$D23)-SUMIFS(BNA_Historique_prix!J:J,BNA_Historique_prix!$B:$B,$B23,BNA_Historique_prix!$E:$E,$C23))/SUMIFS(BNA_Historique_prix!J:J,BNA_Historique_prix!$B:$B,$B23,BNA_Historique_prix!$E:$E,$C23),""))</f>
        <v>-0.1</v>
      </c>
      <c r="L23" s="14">
        <f ca="1">IF(OR(SUMIFS(BNA_Historique_prix!K:K,BNA_Historique_prix!$B:$B,$B23,BNA_Historique_prix!$E:$E,$D23)=0,SUMIFS(BNA_Historique_prix!K:K,BNA_Historique_prix!$B:$B,$B23,BNA_Historique_prix!$E:$E,$C23)=0),"-",IFERROR((SUMIFS(BNA_Historique_prix!K:K,BNA_Historique_prix!$B:$B,$B23,BNA_Historique_prix!$E:$E,$D23)-SUMIFS(BNA_Historique_prix!K:K,BNA_Historique_prix!$B:$B,$B23,BNA_Historique_prix!$E:$E,$C23))/SUMIFS(BNA_Historique_prix!K:K,BNA_Historique_prix!$B:$B,$B23,BNA_Historique_prix!$E:$E,$C23),""))</f>
        <v>0</v>
      </c>
      <c r="M23" s="14">
        <f ca="1">IF(OR(SUMIFS(BNA_Historique_prix!L:L,BNA_Historique_prix!$B:$B,$B23,BNA_Historique_prix!$E:$E,$D23)=0,SUMIFS(BNA_Historique_prix!L:L,BNA_Historique_prix!$B:$B,$B23,BNA_Historique_prix!$E:$E,$C23)=0),"-",IFERROR((SUMIFS(BNA_Historique_prix!L:L,BNA_Historique_prix!$B:$B,$B23,BNA_Historique_prix!$E:$E,$D23)-SUMIFS(BNA_Historique_prix!L:L,BNA_Historique_prix!$B:$B,$B23,BNA_Historique_prix!$E:$E,$C23))/SUMIFS(BNA_Historique_prix!L:L,BNA_Historique_prix!$B:$B,$B23,BNA_Historique_prix!$E:$E,$C23),""))</f>
        <v>0</v>
      </c>
      <c r="N23" s="14">
        <f ca="1">IF(OR(SUMIFS(BNA_Historique_prix!M:M,BNA_Historique_prix!$B:$B,$B23,BNA_Historique_prix!$E:$E,$D23)=0,SUMIFS(BNA_Historique_prix!M:M,BNA_Historique_prix!$B:$B,$B23,BNA_Historique_prix!$E:$E,$C23)=0),"-",IFERROR((SUMIFS(BNA_Historique_prix!M:M,BNA_Historique_prix!$B:$B,$B23,BNA_Historique_prix!$E:$E,$D23)-SUMIFS(BNA_Historique_prix!M:M,BNA_Historique_prix!$B:$B,$B23,BNA_Historique_prix!$E:$E,$C23))/SUMIFS(BNA_Historique_prix!M:M,BNA_Historique_prix!$B:$B,$B23,BNA_Historique_prix!$E:$E,$C23),""))</f>
        <v>-0.8</v>
      </c>
      <c r="O23" s="14">
        <f ca="1">IF(OR(SUMIFS(BNA_Historique_prix!N:N,BNA_Historique_prix!$B:$B,$B23,BNA_Historique_prix!$E:$E,$D23)=0,SUMIFS(BNA_Historique_prix!N:N,BNA_Historique_prix!$B:$B,$B23,BNA_Historique_prix!$E:$E,$C23)=0),"-",IFERROR((SUMIFS(BNA_Historique_prix!N:N,BNA_Historique_prix!$B:$B,$B23,BNA_Historique_prix!$E:$E,$D23)-SUMIFS(BNA_Historique_prix!N:N,BNA_Historique_prix!$B:$B,$B23,BNA_Historique_prix!$E:$E,$C23))/SUMIFS(BNA_Historique_prix!N:N,BNA_Historique_prix!$B:$B,$B23,BNA_Historique_prix!$E:$E,$C23),""))</f>
        <v>1.0689655172413792</v>
      </c>
      <c r="P23" s="14">
        <f ca="1">IF(OR(SUMIFS(BNA_Historique_prix!O:O,BNA_Historique_prix!$B:$B,$B23,BNA_Historique_prix!$E:$E,$D23)=0,SUMIFS(BNA_Historique_prix!O:O,BNA_Historique_prix!$B:$B,$B23,BNA_Historique_prix!$E:$E,$C23)=0),"-",IFERROR((SUMIFS(BNA_Historique_prix!O:O,BNA_Historique_prix!$B:$B,$B23,BNA_Historique_prix!$E:$E,$D23)-SUMIFS(BNA_Historique_prix!O:O,BNA_Historique_prix!$B:$B,$B23,BNA_Historique_prix!$E:$E,$C23))/SUMIFS(BNA_Historique_prix!O:O,BNA_Historique_prix!$B:$B,$B23,BNA_Historique_prix!$E:$E,$C23),""))</f>
        <v>0.2</v>
      </c>
      <c r="Q23" s="14">
        <f ca="1">IF(OR(SUMIFS(BNA_Historique_prix!P:P,BNA_Historique_prix!$B:$B,$B23,BNA_Historique_prix!$E:$E,$D23)=0,SUMIFS(BNA_Historique_prix!P:P,BNA_Historique_prix!$B:$B,$B23,BNA_Historique_prix!$E:$E,$C23)=0),"-",IFERROR((SUMIFS(BNA_Historique_prix!P:P,BNA_Historique_prix!$B:$B,$B23,BNA_Historique_prix!$E:$E,$D23)-SUMIFS(BNA_Historique_prix!P:P,BNA_Historique_prix!$B:$B,$B23,BNA_Historique_prix!$E:$E,$C23))/SUMIFS(BNA_Historique_prix!P:P,BNA_Historique_prix!$B:$B,$B23,BNA_Historique_prix!$E:$E,$C23),""))</f>
        <v>-0.1111111111111111</v>
      </c>
      <c r="R23" s="14">
        <f ca="1">IF(OR(SUMIFS(BNA_Historique_prix!Q:Q,BNA_Historique_prix!$B:$B,$B23,BNA_Historique_prix!$E:$E,$D23)=0,SUMIFS(BNA_Historique_prix!Q:Q,BNA_Historique_prix!$B:$B,$B23,BNA_Historique_prix!$E:$E,$C23)=0),"-",IFERROR((SUMIFS(BNA_Historique_prix!Q:Q,BNA_Historique_prix!$B:$B,$B23,BNA_Historique_prix!$E:$E,$D23)-SUMIFS(BNA_Historique_prix!Q:Q,BNA_Historique_prix!$B:$B,$B23,BNA_Historique_prix!$E:$E,$C23))/SUMIFS(BNA_Historique_prix!Q:Q,BNA_Historique_prix!$B:$B,$B23,BNA_Historique_prix!$E:$E,$C23),""))</f>
        <v>0</v>
      </c>
      <c r="S23" s="14" t="str">
        <f ca="1">IF(OR(SUMIFS(BNA_Historique_prix!R:R,BNA_Historique_prix!$B:$B,$B23,BNA_Historique_prix!$E:$E,$D23)=0,SUMIFS(BNA_Historique_prix!R:R,BNA_Historique_prix!$B:$B,$B23,BNA_Historique_prix!$E:$E,$C23)=0),"-",IFERROR((SUMIFS(BNA_Historique_prix!R:R,BNA_Historique_prix!$B:$B,$B23,BNA_Historique_prix!$E:$E,$D23)-SUMIFS(BNA_Historique_prix!R:R,BNA_Historique_prix!$B:$B,$B23,BNA_Historique_prix!$E:$E,$C23))/SUMIFS(BNA_Historique_prix!R:R,BNA_Historique_prix!$B:$B,$B23,BNA_Historique_prix!$E:$E,$C23),""))</f>
        <v>-</v>
      </c>
      <c r="T23" s="14">
        <f ca="1">IF(OR(SUMIFS(BNA_Historique_prix!S:S,BNA_Historique_prix!$B:$B,$B23,BNA_Historique_prix!$E:$E,$D23)=0,SUMIFS(BNA_Historique_prix!S:S,BNA_Historique_prix!$B:$B,$B23,BNA_Historique_prix!$E:$E,$C23)=0),"-",IFERROR((SUMIFS(BNA_Historique_prix!S:S,BNA_Historique_prix!$B:$B,$B23,BNA_Historique_prix!$E:$E,$D23)-SUMIFS(BNA_Historique_prix!S:S,BNA_Historique_prix!$B:$B,$B23,BNA_Historique_prix!$E:$E,$C23))/SUMIFS(BNA_Historique_prix!S:S,BNA_Historique_prix!$B:$B,$B23,BNA_Historique_prix!$E:$E,$C23),""))</f>
        <v>0</v>
      </c>
      <c r="U23" s="14">
        <f ca="1">IF(OR(SUMIFS(BNA_Historique_prix!T:T,BNA_Historique_prix!$B:$B,$B23,BNA_Historique_prix!$E:$E,$D23)=0,SUMIFS(BNA_Historique_prix!T:T,BNA_Historique_prix!$B:$B,$B23,BNA_Historique_prix!$E:$E,$C23)=0),"-",IFERROR((SUMIFS(BNA_Historique_prix!T:T,BNA_Historique_prix!$B:$B,$B23,BNA_Historique_prix!$E:$E,$D23)-SUMIFS(BNA_Historique_prix!T:T,BNA_Historique_prix!$B:$B,$B23,BNA_Historique_prix!$E:$E,$C23))/SUMIFS(BNA_Historique_prix!T:T,BNA_Historique_prix!$B:$B,$B23,BNA_Historique_prix!$E:$E,$C23),""))</f>
        <v>0.7142857142857143</v>
      </c>
      <c r="V23" s="14">
        <f ca="1">IF(OR(SUMIFS(BNA_Historique_prix!U:U,BNA_Historique_prix!$B:$B,$B23,BNA_Historique_prix!$E:$E,$D23)=0,SUMIFS(BNA_Historique_prix!U:U,BNA_Historique_prix!$B:$B,$B23,BNA_Historique_prix!$E:$E,$C23)=0),"-",IFERROR((SUMIFS(BNA_Historique_prix!U:U,BNA_Historique_prix!$B:$B,$B23,BNA_Historique_prix!$E:$E,$D23)-SUMIFS(BNA_Historique_prix!U:U,BNA_Historique_prix!$B:$B,$B23,BNA_Historique_prix!$E:$E,$C23))/SUMIFS(BNA_Historique_prix!U:U,BNA_Historique_prix!$B:$B,$B23,BNA_Historique_prix!$E:$E,$C23),""))</f>
        <v>-0.22222222222222221</v>
      </c>
      <c r="W23" s="14">
        <f ca="1">IF(OR(SUMIFS(BNA_Historique_prix!V:V,BNA_Historique_prix!$B:$B,$B23,BNA_Historique_prix!$E:$E,$D23)=0,SUMIFS(BNA_Historique_prix!V:V,BNA_Historique_prix!$B:$B,$B23,BNA_Historique_prix!$E:$E,$C23)=0),"-",IFERROR((SUMIFS(BNA_Historique_prix!V:V,BNA_Historique_prix!$B:$B,$B23,BNA_Historique_prix!$E:$E,$D23)-SUMIFS(BNA_Historique_prix!V:V,BNA_Historique_prix!$B:$B,$B23,BNA_Historique_prix!$E:$E,$C23))/SUMIFS(BNA_Historique_prix!V:V,BNA_Historique_prix!$B:$B,$B23,BNA_Historique_prix!$E:$E,$C23),""))</f>
        <v>-0.2857142857142857</v>
      </c>
      <c r="X23" s="14">
        <f ca="1">IF(OR(SUMIFS(BNA_Historique_prix!W:W,BNA_Historique_prix!$B:$B,$B23,BNA_Historique_prix!$E:$E,$D23)=0,SUMIFS(BNA_Historique_prix!W:W,BNA_Historique_prix!$B:$B,$B23,BNA_Historique_prix!$E:$E,$C23)=0),"-",IFERROR((SUMIFS(BNA_Historique_prix!W:W,BNA_Historique_prix!$B:$B,$B23,BNA_Historique_prix!$E:$E,$D23)-SUMIFS(BNA_Historique_prix!W:W,BNA_Historique_prix!$B:$B,$B23,BNA_Historique_prix!$E:$E,$C23))/SUMIFS(BNA_Historique_prix!W:W,BNA_Historique_prix!$B:$B,$B23,BNA_Historique_prix!$E:$E,$C23),""))</f>
        <v>-0.27272727272727271</v>
      </c>
      <c r="Y23" s="14">
        <f ca="1">IF(OR(SUMIFS(BNA_Historique_prix!X:X,BNA_Historique_prix!$B:$B,$B23,BNA_Historique_prix!$E:$E,$D23)=0,SUMIFS(BNA_Historique_prix!X:X,BNA_Historique_prix!$B:$B,$B23,BNA_Historique_prix!$E:$E,$C23)=0),"-",IFERROR((SUMIFS(BNA_Historique_prix!X:X,BNA_Historique_prix!$B:$B,$B23,BNA_Historique_prix!$E:$E,$D23)-SUMIFS(BNA_Historique_prix!X:X,BNA_Historique_prix!$B:$B,$B23,BNA_Historique_prix!$E:$E,$C23))/SUMIFS(BNA_Historique_prix!X:X,BNA_Historique_prix!$B:$B,$B23,BNA_Historique_prix!$E:$E,$C23),""))</f>
        <v>0.5</v>
      </c>
      <c r="Z23" s="14">
        <f ca="1">IF(OR(SUMIFS(BNA_Historique_prix!Y:Y,BNA_Historique_prix!$B:$B,$B23,BNA_Historique_prix!$E:$E,$D23)=0,SUMIFS(BNA_Historique_prix!Y:Y,BNA_Historique_prix!$B:$B,$B23,BNA_Historique_prix!$E:$E,$C23)=0),"-",IFERROR((SUMIFS(BNA_Historique_prix!Y:Y,BNA_Historique_prix!$B:$B,$B23,BNA_Historique_prix!$E:$E,$D23)-SUMIFS(BNA_Historique_prix!Y:Y,BNA_Historique_prix!$B:$B,$B23,BNA_Historique_prix!$E:$E,$C23))/SUMIFS(BNA_Historique_prix!Y:Y,BNA_Historique_prix!$B:$B,$B23,BNA_Historique_prix!$E:$E,$C23),""))</f>
        <v>0.5</v>
      </c>
      <c r="AA23" s="14">
        <f ca="1">IF(OR(SUMIFS(BNA_Historique_prix!Z:Z,BNA_Historique_prix!$B:$B,$B23,BNA_Historique_prix!$E:$E,$D23)=0,SUMIFS(BNA_Historique_prix!Z:Z,BNA_Historique_prix!$B:$B,$B23,BNA_Historique_prix!$E:$E,$C23)=0),"-",IFERROR((SUMIFS(BNA_Historique_prix!Z:Z,BNA_Historique_prix!$B:$B,$B23,BNA_Historique_prix!$E:$E,$D23)-SUMIFS(BNA_Historique_prix!Z:Z,BNA_Historique_prix!$B:$B,$B23,BNA_Historique_prix!$E:$E,$C23))/SUMIFS(BNA_Historique_prix!Z:Z,BNA_Historique_prix!$B:$B,$B23,BNA_Historique_prix!$E:$E,$C23),""))</f>
        <v>1.5</v>
      </c>
      <c r="AB23" s="14">
        <f ca="1">IF(OR(SUMIFS(BNA_Historique_prix!AA:AA,BNA_Historique_prix!$B:$B,$B23,BNA_Historique_prix!$E:$E,$D23)=0,SUMIFS(BNA_Historique_prix!AA:AA,BNA_Historique_prix!$B:$B,$B23,BNA_Historique_prix!$E:$E,$C23)=0),"-",IFERROR((SUMIFS(BNA_Historique_prix!AA:AA,BNA_Historique_prix!$B:$B,$B23,BNA_Historique_prix!$E:$E,$D23)-SUMIFS(BNA_Historique_prix!AA:AA,BNA_Historique_prix!$B:$B,$B23,BNA_Historique_prix!$E:$E,$C23))/SUMIFS(BNA_Historique_prix!AA:AA,BNA_Historique_prix!$B:$B,$B23,BNA_Historique_prix!$E:$E,$C23),""))</f>
        <v>0.81818181818181823</v>
      </c>
      <c r="AC23" s="14">
        <f ca="1">IF(OR(SUMIFS(BNA_Historique_prix!AB:AB,BNA_Historique_prix!$B:$B,$B23,BNA_Historique_prix!$E:$E,$D23)=0,SUMIFS(BNA_Historique_prix!AB:AB,BNA_Historique_prix!$B:$B,$B23,BNA_Historique_prix!$E:$E,$C23)=0),"-",IFERROR((SUMIFS(BNA_Historique_prix!AB:AB,BNA_Historique_prix!$B:$B,$B23,BNA_Historique_prix!$E:$E,$D23)-SUMIFS(BNA_Historique_prix!AB:AB,BNA_Historique_prix!$B:$B,$B23,BNA_Historique_prix!$E:$E,$C23))/SUMIFS(BNA_Historique_prix!AB:AB,BNA_Historique_prix!$B:$B,$B23,BNA_Historique_prix!$E:$E,$C23),""))</f>
        <v>-0.16666666666666666</v>
      </c>
      <c r="AD23" s="14">
        <f ca="1">IF(OR(SUMIFS(BNA_Historique_prix!AC:AC,BNA_Historique_prix!$B:$B,$B23,BNA_Historique_prix!$E:$E,$D23)=0,SUMIFS(BNA_Historique_prix!AC:AC,BNA_Historique_prix!$B:$B,$B23,BNA_Historique_prix!$E:$E,$C23)=0),"-",IFERROR((SUMIFS(BNA_Historique_prix!AC:AC,BNA_Historique_prix!$B:$B,$B23,BNA_Historique_prix!$E:$E,$D23)-SUMIFS(BNA_Historique_prix!AC:AC,BNA_Historique_prix!$B:$B,$B23,BNA_Historique_prix!$E:$E,$C23))/SUMIFS(BNA_Historique_prix!AC:AC,BNA_Historique_prix!$B:$B,$B23,BNA_Historique_prix!$E:$E,$C23),""))</f>
        <v>5.2631578947368418E-2</v>
      </c>
      <c r="AE23" s="14">
        <f ca="1">IF(OR(SUMIFS(BNA_Historique_prix!AD:AD,BNA_Historique_prix!$B:$B,$B23,BNA_Historique_prix!$E:$E,$D23)=0,SUMIFS(BNA_Historique_prix!AD:AD,BNA_Historique_prix!$B:$B,$B23,BNA_Historique_prix!$E:$E,$C23)=0),"-",IFERROR((SUMIFS(BNA_Historique_prix!AD:AD,BNA_Historique_prix!$B:$B,$B23,BNA_Historique_prix!$E:$E,$D23)-SUMIFS(BNA_Historique_prix!AD:AD,BNA_Historique_prix!$B:$B,$B23,BNA_Historique_prix!$E:$E,$C23))/SUMIFS(BNA_Historique_prix!AD:AD,BNA_Historique_prix!$B:$B,$B23,BNA_Historique_prix!$E:$E,$C23),""))</f>
        <v>0.25</v>
      </c>
      <c r="AF23" s="14">
        <f ca="1">IF(OR(SUMIFS(BNA_Historique_prix!AE:AE,BNA_Historique_prix!$B:$B,$B23,BNA_Historique_prix!$E:$E,$D23)=0,SUMIFS(BNA_Historique_prix!AE:AE,BNA_Historique_prix!$B:$B,$B23,BNA_Historique_prix!$E:$E,$C23)=0),"-",IFERROR((SUMIFS(BNA_Historique_prix!AE:AE,BNA_Historique_prix!$B:$B,$B23,BNA_Historique_prix!$E:$E,$D23)-SUMIFS(BNA_Historique_prix!AE:AE,BNA_Historique_prix!$B:$B,$B23,BNA_Historique_prix!$E:$E,$C23))/SUMIFS(BNA_Historique_prix!AE:AE,BNA_Historique_prix!$B:$B,$B23,BNA_Historique_prix!$E:$E,$C23),""))</f>
        <v>0</v>
      </c>
      <c r="AG23" s="14">
        <f ca="1">IF(OR(SUMIFS(BNA_Historique_prix!AF:AF,BNA_Historique_prix!$B:$B,$B23,BNA_Historique_prix!$E:$E,$D23)=0,SUMIFS(BNA_Historique_prix!AF:AF,BNA_Historique_prix!$B:$B,$B23,BNA_Historique_prix!$E:$E,$C23)=0),"-",IFERROR((SUMIFS(BNA_Historique_prix!AF:AF,BNA_Historique_prix!$B:$B,$B23,BNA_Historique_prix!$E:$E,$D23)-SUMIFS(BNA_Historique_prix!AF:AF,BNA_Historique_prix!$B:$B,$B23,BNA_Historique_prix!$E:$E,$C23))/SUMIFS(BNA_Historique_prix!AF:AF,BNA_Historique_prix!$B:$B,$B23,BNA_Historique_prix!$E:$E,$C23),""))</f>
        <v>-0.1111111111111111</v>
      </c>
      <c r="AH23" s="14">
        <f ca="1">IF(OR(SUMIFS(BNA_Historique_prix!AG:AG,BNA_Historique_prix!$B:$B,$B23,BNA_Historique_prix!$E:$E,$D23)=0,SUMIFS(BNA_Historique_prix!AG:AG,BNA_Historique_prix!$B:$B,$B23,BNA_Historique_prix!$E:$E,$C23)=0),"-",IFERROR((SUMIFS(BNA_Historique_prix!AG:AG,BNA_Historique_prix!$B:$B,$B23,BNA_Historique_prix!$E:$E,$D23)-SUMIFS(BNA_Historique_prix!AG:AG,BNA_Historique_prix!$B:$B,$B23,BNA_Historique_prix!$E:$E,$C23))/SUMIFS(BNA_Historique_prix!AG:AG,BNA_Historique_prix!$B:$B,$B23,BNA_Historique_prix!$E:$E,$C23),""))</f>
        <v>0</v>
      </c>
      <c r="AI23" s="14">
        <f ca="1">IF(OR(SUMIFS(BNA_Historique_prix!AH:AH,BNA_Historique_prix!$B:$B,$B23,BNA_Historique_prix!$E:$E,$D23)=0,SUMIFS(BNA_Historique_prix!AH:AH,BNA_Historique_prix!$B:$B,$B23,BNA_Historique_prix!$E:$E,$C23)=0),"-",IFERROR((SUMIFS(BNA_Historique_prix!AH:AH,BNA_Historique_prix!$B:$B,$B23,BNA_Historique_prix!$E:$E,$D23)-SUMIFS(BNA_Historique_prix!AH:AH,BNA_Historique_prix!$B:$B,$B23,BNA_Historique_prix!$E:$E,$C23))/SUMIFS(BNA_Historique_prix!AH:AH,BNA_Historique_prix!$B:$B,$B23,BNA_Historique_prix!$E:$E,$C23),""))</f>
        <v>-0.36842105263157893</v>
      </c>
      <c r="AJ23" s="14">
        <f ca="1">IF(OR(SUMIFS(BNA_Historique_prix!AI:AI,BNA_Historique_prix!$B:$B,$B23,BNA_Historique_prix!$E:$E,$D23)=0,SUMIFS(BNA_Historique_prix!AI:AI,BNA_Historique_prix!$B:$B,$B23,BNA_Historique_prix!$E:$E,$C23)=0),"-",IFERROR((SUMIFS(BNA_Historique_prix!AI:AI,BNA_Historique_prix!$B:$B,$B23,BNA_Historique_prix!$E:$E,$D23)-SUMIFS(BNA_Historique_prix!AI:AI,BNA_Historique_prix!$B:$B,$B23,BNA_Historique_prix!$E:$E,$C23))/SUMIFS(BNA_Historique_prix!AI:AI,BNA_Historique_prix!$B:$B,$B23,BNA_Historique_prix!$E:$E,$C23),""))</f>
        <v>0</v>
      </c>
    </row>
    <row r="24" spans="1:36" x14ac:dyDescent="0.35">
      <c r="A24" s="5" t="s">
        <v>73</v>
      </c>
      <c r="B24" s="5" t="s">
        <v>77</v>
      </c>
      <c r="C24" s="11">
        <f t="shared" ref="C24:F24" si="8">C19</f>
        <v>44774</v>
      </c>
      <c r="D24" s="11">
        <f t="shared" si="8"/>
        <v>45139</v>
      </c>
      <c r="E24" s="11"/>
      <c r="F24" s="11" t="str">
        <f t="shared" si="8"/>
        <v>% var annuelle</v>
      </c>
      <c r="H24" s="14" t="str">
        <f ca="1">IF(OR(SUMIFS(BNA_Historique_prix!G:G,BNA_Historique_prix!$B:$B,$B24,BNA_Historique_prix!$E:$E,$D24)=0,SUMIFS(BNA_Historique_prix!G:G,BNA_Historique_prix!$B:$B,$B24,BNA_Historique_prix!$E:$E,$C24)=0),"-",IFERROR((SUMIFS(BNA_Historique_prix!G:G,BNA_Historique_prix!$B:$B,$B24,BNA_Historique_prix!$E:$E,$D24)-SUMIFS(BNA_Historique_prix!G:G,BNA_Historique_prix!$B:$B,$B24,BNA_Historique_prix!$E:$E,$C24))/SUMIFS(BNA_Historique_prix!G:G,BNA_Historique_prix!$B:$B,$B24,BNA_Historique_prix!$E:$E,$C24),""))</f>
        <v>-</v>
      </c>
      <c r="I24" s="14" t="str">
        <f ca="1">IF(OR(SUMIFS(BNA_Historique_prix!H:H,BNA_Historique_prix!$B:$B,$B24,BNA_Historique_prix!$E:$E,$D24)=0,SUMIFS(BNA_Historique_prix!H:H,BNA_Historique_prix!$B:$B,$B24,BNA_Historique_prix!$E:$E,$C24)=0),"-",IFERROR((SUMIFS(BNA_Historique_prix!H:H,BNA_Historique_prix!$B:$B,$B24,BNA_Historique_prix!$E:$E,$D24)-SUMIFS(BNA_Historique_prix!H:H,BNA_Historique_prix!$B:$B,$B24,BNA_Historique_prix!$E:$E,$C24))/SUMIFS(BNA_Historique_prix!H:H,BNA_Historique_prix!$B:$B,$B24,BNA_Historique_prix!$E:$E,$C24),""))</f>
        <v>-</v>
      </c>
      <c r="J24" s="14" t="str">
        <f ca="1">IF(OR(SUMIFS(BNA_Historique_prix!I:I,BNA_Historique_prix!$B:$B,$B24,BNA_Historique_prix!$E:$E,$D24)=0,SUMIFS(BNA_Historique_prix!I:I,BNA_Historique_prix!$B:$B,$B24,BNA_Historique_prix!$E:$E,$C24)=0),"-",IFERROR((SUMIFS(BNA_Historique_prix!I:I,BNA_Historique_prix!$B:$B,$B24,BNA_Historique_prix!$E:$E,$D24)-SUMIFS(BNA_Historique_prix!I:I,BNA_Historique_prix!$B:$B,$B24,BNA_Historique_prix!$E:$E,$C24))/SUMIFS(BNA_Historique_prix!I:I,BNA_Historique_prix!$B:$B,$B24,BNA_Historique_prix!$E:$E,$C24),""))</f>
        <v>-</v>
      </c>
      <c r="K24" s="14" t="str">
        <f ca="1">IF(OR(SUMIFS(BNA_Historique_prix!J:J,BNA_Historique_prix!$B:$B,$B24,BNA_Historique_prix!$E:$E,$D24)=0,SUMIFS(BNA_Historique_prix!J:J,BNA_Historique_prix!$B:$B,$B24,BNA_Historique_prix!$E:$E,$C24)=0),"-",IFERROR((SUMIFS(BNA_Historique_prix!J:J,BNA_Historique_prix!$B:$B,$B24,BNA_Historique_prix!$E:$E,$D24)-SUMIFS(BNA_Historique_prix!J:J,BNA_Historique_prix!$B:$B,$B24,BNA_Historique_prix!$E:$E,$C24))/SUMIFS(BNA_Historique_prix!J:J,BNA_Historique_prix!$B:$B,$B24,BNA_Historique_prix!$E:$E,$C24),""))</f>
        <v>-</v>
      </c>
      <c r="L24" s="14" t="str">
        <f ca="1">IF(OR(SUMIFS(BNA_Historique_prix!K:K,BNA_Historique_prix!$B:$B,$B24,BNA_Historique_prix!$E:$E,$D24)=0,SUMIFS(BNA_Historique_prix!K:K,BNA_Historique_prix!$B:$B,$B24,BNA_Historique_prix!$E:$E,$C24)=0),"-",IFERROR((SUMIFS(BNA_Historique_prix!K:K,BNA_Historique_prix!$B:$B,$B24,BNA_Historique_prix!$E:$E,$D24)-SUMIFS(BNA_Historique_prix!K:K,BNA_Historique_prix!$B:$B,$B24,BNA_Historique_prix!$E:$E,$C24))/SUMIFS(BNA_Historique_prix!K:K,BNA_Historique_prix!$B:$B,$B24,BNA_Historique_prix!$E:$E,$C24),""))</f>
        <v>-</v>
      </c>
      <c r="M24" s="14" t="str">
        <f ca="1">IF(OR(SUMIFS(BNA_Historique_prix!L:L,BNA_Historique_prix!$B:$B,$B24,BNA_Historique_prix!$E:$E,$D24)=0,SUMIFS(BNA_Historique_prix!L:L,BNA_Historique_prix!$B:$B,$B24,BNA_Historique_prix!$E:$E,$C24)=0),"-",IFERROR((SUMIFS(BNA_Historique_prix!L:L,BNA_Historique_prix!$B:$B,$B24,BNA_Historique_prix!$E:$E,$D24)-SUMIFS(BNA_Historique_prix!L:L,BNA_Historique_prix!$B:$B,$B24,BNA_Historique_prix!$E:$E,$C24))/SUMIFS(BNA_Historique_prix!L:L,BNA_Historique_prix!$B:$B,$B24,BNA_Historique_prix!$E:$E,$C24),""))</f>
        <v>-</v>
      </c>
      <c r="N24" s="14" t="str">
        <f ca="1">IF(OR(SUMIFS(BNA_Historique_prix!M:M,BNA_Historique_prix!$B:$B,$B24,BNA_Historique_prix!$E:$E,$D24)=0,SUMIFS(BNA_Historique_prix!M:M,BNA_Historique_prix!$B:$B,$B24,BNA_Historique_prix!$E:$E,$C24)=0),"-",IFERROR((SUMIFS(BNA_Historique_prix!M:M,BNA_Historique_prix!$B:$B,$B24,BNA_Historique_prix!$E:$E,$D24)-SUMIFS(BNA_Historique_prix!M:M,BNA_Historique_prix!$B:$B,$B24,BNA_Historique_prix!$E:$E,$C24))/SUMIFS(BNA_Historique_prix!M:M,BNA_Historique_prix!$B:$B,$B24,BNA_Historique_prix!$E:$E,$C24),""))</f>
        <v>-</v>
      </c>
      <c r="O24" s="14" t="str">
        <f ca="1">IF(OR(SUMIFS(BNA_Historique_prix!N:N,BNA_Historique_prix!$B:$B,$B24,BNA_Historique_prix!$E:$E,$D24)=0,SUMIFS(BNA_Historique_prix!N:N,BNA_Historique_prix!$B:$B,$B24,BNA_Historique_prix!$E:$E,$C24)=0),"-",IFERROR((SUMIFS(BNA_Historique_prix!N:N,BNA_Historique_prix!$B:$B,$B24,BNA_Historique_prix!$E:$E,$D24)-SUMIFS(BNA_Historique_prix!N:N,BNA_Historique_prix!$B:$B,$B24,BNA_Historique_prix!$E:$E,$C24))/SUMIFS(BNA_Historique_prix!N:N,BNA_Historique_prix!$B:$B,$B24,BNA_Historique_prix!$E:$E,$C24),""))</f>
        <v>-</v>
      </c>
      <c r="P24" s="14" t="str">
        <f ca="1">IF(OR(SUMIFS(BNA_Historique_prix!O:O,BNA_Historique_prix!$B:$B,$B24,BNA_Historique_prix!$E:$E,$D24)=0,SUMIFS(BNA_Historique_prix!O:O,BNA_Historique_prix!$B:$B,$B24,BNA_Historique_prix!$E:$E,$C24)=0),"-",IFERROR((SUMIFS(BNA_Historique_prix!O:O,BNA_Historique_prix!$B:$B,$B24,BNA_Historique_prix!$E:$E,$D24)-SUMIFS(BNA_Historique_prix!O:O,BNA_Historique_prix!$B:$B,$B24,BNA_Historique_prix!$E:$E,$C24))/SUMIFS(BNA_Historique_prix!O:O,BNA_Historique_prix!$B:$B,$B24,BNA_Historique_prix!$E:$E,$C24),""))</f>
        <v>-</v>
      </c>
      <c r="Q24" s="14" t="str">
        <f ca="1">IF(OR(SUMIFS(BNA_Historique_prix!P:P,BNA_Historique_prix!$B:$B,$B24,BNA_Historique_prix!$E:$E,$D24)=0,SUMIFS(BNA_Historique_prix!P:P,BNA_Historique_prix!$B:$B,$B24,BNA_Historique_prix!$E:$E,$C24)=0),"-",IFERROR((SUMIFS(BNA_Historique_prix!P:P,BNA_Historique_prix!$B:$B,$B24,BNA_Historique_prix!$E:$E,$D24)-SUMIFS(BNA_Historique_prix!P:P,BNA_Historique_prix!$B:$B,$B24,BNA_Historique_prix!$E:$E,$C24))/SUMIFS(BNA_Historique_prix!P:P,BNA_Historique_prix!$B:$B,$B24,BNA_Historique_prix!$E:$E,$C24),""))</f>
        <v>-</v>
      </c>
      <c r="R24" s="14" t="str">
        <f ca="1">IF(OR(SUMIFS(BNA_Historique_prix!Q:Q,BNA_Historique_prix!$B:$B,$B24,BNA_Historique_prix!$E:$E,$D24)=0,SUMIFS(BNA_Historique_prix!Q:Q,BNA_Historique_prix!$B:$B,$B24,BNA_Historique_prix!$E:$E,$C24)=0),"-",IFERROR((SUMIFS(BNA_Historique_prix!Q:Q,BNA_Historique_prix!$B:$B,$B24,BNA_Historique_prix!$E:$E,$D24)-SUMIFS(BNA_Historique_prix!Q:Q,BNA_Historique_prix!$B:$B,$B24,BNA_Historique_prix!$E:$E,$C24))/SUMIFS(BNA_Historique_prix!Q:Q,BNA_Historique_prix!$B:$B,$B24,BNA_Historique_prix!$E:$E,$C24),""))</f>
        <v>-</v>
      </c>
      <c r="S24" s="14" t="str">
        <f ca="1">IF(OR(SUMIFS(BNA_Historique_prix!R:R,BNA_Historique_prix!$B:$B,$B24,BNA_Historique_prix!$E:$E,$D24)=0,SUMIFS(BNA_Historique_prix!R:R,BNA_Historique_prix!$B:$B,$B24,BNA_Historique_prix!$E:$E,$C24)=0),"-",IFERROR((SUMIFS(BNA_Historique_prix!R:R,BNA_Historique_prix!$B:$B,$B24,BNA_Historique_prix!$E:$E,$D24)-SUMIFS(BNA_Historique_prix!R:R,BNA_Historique_prix!$B:$B,$B24,BNA_Historique_prix!$E:$E,$C24))/SUMIFS(BNA_Historique_prix!R:R,BNA_Historique_prix!$B:$B,$B24,BNA_Historique_prix!$E:$E,$C24),""))</f>
        <v>-</v>
      </c>
      <c r="T24" s="14" t="str">
        <f ca="1">IF(OR(SUMIFS(BNA_Historique_prix!S:S,BNA_Historique_prix!$B:$B,$B24,BNA_Historique_prix!$E:$E,$D24)=0,SUMIFS(BNA_Historique_prix!S:S,BNA_Historique_prix!$B:$B,$B24,BNA_Historique_prix!$E:$E,$C24)=0),"-",IFERROR((SUMIFS(BNA_Historique_prix!S:S,BNA_Historique_prix!$B:$B,$B24,BNA_Historique_prix!$E:$E,$D24)-SUMIFS(BNA_Historique_prix!S:S,BNA_Historique_prix!$B:$B,$B24,BNA_Historique_prix!$E:$E,$C24))/SUMIFS(BNA_Historique_prix!S:S,BNA_Historique_prix!$B:$B,$B24,BNA_Historique_prix!$E:$E,$C24),""))</f>
        <v>-</v>
      </c>
      <c r="U24" s="14" t="str">
        <f ca="1">IF(OR(SUMIFS(BNA_Historique_prix!T:T,BNA_Historique_prix!$B:$B,$B24,BNA_Historique_prix!$E:$E,$D24)=0,SUMIFS(BNA_Historique_prix!T:T,BNA_Historique_prix!$B:$B,$B24,BNA_Historique_prix!$E:$E,$C24)=0),"-",IFERROR((SUMIFS(BNA_Historique_prix!T:T,BNA_Historique_prix!$B:$B,$B24,BNA_Historique_prix!$E:$E,$D24)-SUMIFS(BNA_Historique_prix!T:T,BNA_Historique_prix!$B:$B,$B24,BNA_Historique_prix!$E:$E,$C24))/SUMIFS(BNA_Historique_prix!T:T,BNA_Historique_prix!$B:$B,$B24,BNA_Historique_prix!$E:$E,$C24),""))</f>
        <v>-</v>
      </c>
      <c r="V24" s="14" t="str">
        <f ca="1">IF(OR(SUMIFS(BNA_Historique_prix!U:U,BNA_Historique_prix!$B:$B,$B24,BNA_Historique_prix!$E:$E,$D24)=0,SUMIFS(BNA_Historique_prix!U:U,BNA_Historique_prix!$B:$B,$B24,BNA_Historique_prix!$E:$E,$C24)=0),"-",IFERROR((SUMIFS(BNA_Historique_prix!U:U,BNA_Historique_prix!$B:$B,$B24,BNA_Historique_prix!$E:$E,$D24)-SUMIFS(BNA_Historique_prix!U:U,BNA_Historique_prix!$B:$B,$B24,BNA_Historique_prix!$E:$E,$C24))/SUMIFS(BNA_Historique_prix!U:U,BNA_Historique_prix!$B:$B,$B24,BNA_Historique_prix!$E:$E,$C24),""))</f>
        <v>-</v>
      </c>
      <c r="W24" s="14" t="str">
        <f ca="1">IF(OR(SUMIFS(BNA_Historique_prix!V:V,BNA_Historique_prix!$B:$B,$B24,BNA_Historique_prix!$E:$E,$D24)=0,SUMIFS(BNA_Historique_prix!V:V,BNA_Historique_prix!$B:$B,$B24,BNA_Historique_prix!$E:$E,$C24)=0),"-",IFERROR((SUMIFS(BNA_Historique_prix!V:V,BNA_Historique_prix!$B:$B,$B24,BNA_Historique_prix!$E:$E,$D24)-SUMIFS(BNA_Historique_prix!V:V,BNA_Historique_prix!$B:$B,$B24,BNA_Historique_prix!$E:$E,$C24))/SUMIFS(BNA_Historique_prix!V:V,BNA_Historique_prix!$B:$B,$B24,BNA_Historique_prix!$E:$E,$C24),""))</f>
        <v>-</v>
      </c>
      <c r="X24" s="14" t="str">
        <f ca="1">IF(OR(SUMIFS(BNA_Historique_prix!W:W,BNA_Historique_prix!$B:$B,$B24,BNA_Historique_prix!$E:$E,$D24)=0,SUMIFS(BNA_Historique_prix!W:W,BNA_Historique_prix!$B:$B,$B24,BNA_Historique_prix!$E:$E,$C24)=0),"-",IFERROR((SUMIFS(BNA_Historique_prix!W:W,BNA_Historique_prix!$B:$B,$B24,BNA_Historique_prix!$E:$E,$D24)-SUMIFS(BNA_Historique_prix!W:W,BNA_Historique_prix!$B:$B,$B24,BNA_Historique_prix!$E:$E,$C24))/SUMIFS(BNA_Historique_prix!W:W,BNA_Historique_prix!$B:$B,$B24,BNA_Historique_prix!$E:$E,$C24),""))</f>
        <v>-</v>
      </c>
      <c r="Y24" s="14" t="str">
        <f ca="1">IF(OR(SUMIFS(BNA_Historique_prix!X:X,BNA_Historique_prix!$B:$B,$B24,BNA_Historique_prix!$E:$E,$D24)=0,SUMIFS(BNA_Historique_prix!X:X,BNA_Historique_prix!$B:$B,$B24,BNA_Historique_prix!$E:$E,$C24)=0),"-",IFERROR((SUMIFS(BNA_Historique_prix!X:X,BNA_Historique_prix!$B:$B,$B24,BNA_Historique_prix!$E:$E,$D24)-SUMIFS(BNA_Historique_prix!X:X,BNA_Historique_prix!$B:$B,$B24,BNA_Historique_prix!$E:$E,$C24))/SUMIFS(BNA_Historique_prix!X:X,BNA_Historique_prix!$B:$B,$B24,BNA_Historique_prix!$E:$E,$C24),""))</f>
        <v>-</v>
      </c>
      <c r="Z24" s="14" t="str">
        <f ca="1">IF(OR(SUMIFS(BNA_Historique_prix!Y:Y,BNA_Historique_prix!$B:$B,$B24,BNA_Historique_prix!$E:$E,$D24)=0,SUMIFS(BNA_Historique_prix!Y:Y,BNA_Historique_prix!$B:$B,$B24,BNA_Historique_prix!$E:$E,$C24)=0),"-",IFERROR((SUMIFS(BNA_Historique_prix!Y:Y,BNA_Historique_prix!$B:$B,$B24,BNA_Historique_prix!$E:$E,$D24)-SUMIFS(BNA_Historique_prix!Y:Y,BNA_Historique_prix!$B:$B,$B24,BNA_Historique_prix!$E:$E,$C24))/SUMIFS(BNA_Historique_prix!Y:Y,BNA_Historique_prix!$B:$B,$B24,BNA_Historique_prix!$E:$E,$C24),""))</f>
        <v>-</v>
      </c>
      <c r="AA24" s="14" t="str">
        <f ca="1">IF(OR(SUMIFS(BNA_Historique_prix!Z:Z,BNA_Historique_prix!$B:$B,$B24,BNA_Historique_prix!$E:$E,$D24)=0,SUMIFS(BNA_Historique_prix!Z:Z,BNA_Historique_prix!$B:$B,$B24,BNA_Historique_prix!$E:$E,$C24)=0),"-",IFERROR((SUMIFS(BNA_Historique_prix!Z:Z,BNA_Historique_prix!$B:$B,$B24,BNA_Historique_prix!$E:$E,$D24)-SUMIFS(BNA_Historique_prix!Z:Z,BNA_Historique_prix!$B:$B,$B24,BNA_Historique_prix!$E:$E,$C24))/SUMIFS(BNA_Historique_prix!Z:Z,BNA_Historique_prix!$B:$B,$B24,BNA_Historique_prix!$E:$E,$C24),""))</f>
        <v>-</v>
      </c>
      <c r="AB24" s="14" t="str">
        <f ca="1">IF(OR(SUMIFS(BNA_Historique_prix!AA:AA,BNA_Historique_prix!$B:$B,$B24,BNA_Historique_prix!$E:$E,$D24)=0,SUMIFS(BNA_Historique_prix!AA:AA,BNA_Historique_prix!$B:$B,$B24,BNA_Historique_prix!$E:$E,$C24)=0),"-",IFERROR((SUMIFS(BNA_Historique_prix!AA:AA,BNA_Historique_prix!$B:$B,$B24,BNA_Historique_prix!$E:$E,$D24)-SUMIFS(BNA_Historique_prix!AA:AA,BNA_Historique_prix!$B:$B,$B24,BNA_Historique_prix!$E:$E,$C24))/SUMIFS(BNA_Historique_prix!AA:AA,BNA_Historique_prix!$B:$B,$B24,BNA_Historique_prix!$E:$E,$C24),""))</f>
        <v>-</v>
      </c>
      <c r="AC24" s="14" t="str">
        <f ca="1">IF(OR(SUMIFS(BNA_Historique_prix!AB:AB,BNA_Historique_prix!$B:$B,$B24,BNA_Historique_prix!$E:$E,$D24)=0,SUMIFS(BNA_Historique_prix!AB:AB,BNA_Historique_prix!$B:$B,$B24,BNA_Historique_prix!$E:$E,$C24)=0),"-",IFERROR((SUMIFS(BNA_Historique_prix!AB:AB,BNA_Historique_prix!$B:$B,$B24,BNA_Historique_prix!$E:$E,$D24)-SUMIFS(BNA_Historique_prix!AB:AB,BNA_Historique_prix!$B:$B,$B24,BNA_Historique_prix!$E:$E,$C24))/SUMIFS(BNA_Historique_prix!AB:AB,BNA_Historique_prix!$B:$B,$B24,BNA_Historique_prix!$E:$E,$C24),""))</f>
        <v>-</v>
      </c>
      <c r="AD24" s="14" t="str">
        <f ca="1">IF(OR(SUMIFS(BNA_Historique_prix!AC:AC,BNA_Historique_prix!$B:$B,$B24,BNA_Historique_prix!$E:$E,$D24)=0,SUMIFS(BNA_Historique_prix!AC:AC,BNA_Historique_prix!$B:$B,$B24,BNA_Historique_prix!$E:$E,$C24)=0),"-",IFERROR((SUMIFS(BNA_Historique_prix!AC:AC,BNA_Historique_prix!$B:$B,$B24,BNA_Historique_prix!$E:$E,$D24)-SUMIFS(BNA_Historique_prix!AC:AC,BNA_Historique_prix!$B:$B,$B24,BNA_Historique_prix!$E:$E,$C24))/SUMIFS(BNA_Historique_prix!AC:AC,BNA_Historique_prix!$B:$B,$B24,BNA_Historique_prix!$E:$E,$C24),""))</f>
        <v>-</v>
      </c>
      <c r="AE24" s="14" t="str">
        <f ca="1">IF(OR(SUMIFS(BNA_Historique_prix!AD:AD,BNA_Historique_prix!$B:$B,$B24,BNA_Historique_prix!$E:$E,$D24)=0,SUMIFS(BNA_Historique_prix!AD:AD,BNA_Historique_prix!$B:$B,$B24,BNA_Historique_prix!$E:$E,$C24)=0),"-",IFERROR((SUMIFS(BNA_Historique_prix!AD:AD,BNA_Historique_prix!$B:$B,$B24,BNA_Historique_prix!$E:$E,$D24)-SUMIFS(BNA_Historique_prix!AD:AD,BNA_Historique_prix!$B:$B,$B24,BNA_Historique_prix!$E:$E,$C24))/SUMIFS(BNA_Historique_prix!AD:AD,BNA_Historique_prix!$B:$B,$B24,BNA_Historique_prix!$E:$E,$C24),""))</f>
        <v>-</v>
      </c>
      <c r="AF24" s="14" t="str">
        <f ca="1">IF(OR(SUMIFS(BNA_Historique_prix!AE:AE,BNA_Historique_prix!$B:$B,$B24,BNA_Historique_prix!$E:$E,$D24)=0,SUMIFS(BNA_Historique_prix!AE:AE,BNA_Historique_prix!$B:$B,$B24,BNA_Historique_prix!$E:$E,$C24)=0),"-",IFERROR((SUMIFS(BNA_Historique_prix!AE:AE,BNA_Historique_prix!$B:$B,$B24,BNA_Historique_prix!$E:$E,$D24)-SUMIFS(BNA_Historique_prix!AE:AE,BNA_Historique_prix!$B:$B,$B24,BNA_Historique_prix!$E:$E,$C24))/SUMIFS(BNA_Historique_prix!AE:AE,BNA_Historique_prix!$B:$B,$B24,BNA_Historique_prix!$E:$E,$C24),""))</f>
        <v>-</v>
      </c>
      <c r="AG24" s="14" t="str">
        <f ca="1">IF(OR(SUMIFS(BNA_Historique_prix!AF:AF,BNA_Historique_prix!$B:$B,$B24,BNA_Historique_prix!$E:$E,$D24)=0,SUMIFS(BNA_Historique_prix!AF:AF,BNA_Historique_prix!$B:$B,$B24,BNA_Historique_prix!$E:$E,$C24)=0),"-",IFERROR((SUMIFS(BNA_Historique_prix!AF:AF,BNA_Historique_prix!$B:$B,$B24,BNA_Historique_prix!$E:$E,$D24)-SUMIFS(BNA_Historique_prix!AF:AF,BNA_Historique_prix!$B:$B,$B24,BNA_Historique_prix!$E:$E,$C24))/SUMIFS(BNA_Historique_prix!AF:AF,BNA_Historique_prix!$B:$B,$B24,BNA_Historique_prix!$E:$E,$C24),""))</f>
        <v>-</v>
      </c>
      <c r="AH24" s="14" t="str">
        <f ca="1">IF(OR(SUMIFS(BNA_Historique_prix!AG:AG,BNA_Historique_prix!$B:$B,$B24,BNA_Historique_prix!$E:$E,$D24)=0,SUMIFS(BNA_Historique_prix!AG:AG,BNA_Historique_prix!$B:$B,$B24,BNA_Historique_prix!$E:$E,$C24)=0),"-",IFERROR((SUMIFS(BNA_Historique_prix!AG:AG,BNA_Historique_prix!$B:$B,$B24,BNA_Historique_prix!$E:$E,$D24)-SUMIFS(BNA_Historique_prix!AG:AG,BNA_Historique_prix!$B:$B,$B24,BNA_Historique_prix!$E:$E,$C24))/SUMIFS(BNA_Historique_prix!AG:AG,BNA_Historique_prix!$B:$B,$B24,BNA_Historique_prix!$E:$E,$C24),""))</f>
        <v>-</v>
      </c>
      <c r="AI24" s="14" t="str">
        <f ca="1">IF(OR(SUMIFS(BNA_Historique_prix!AH:AH,BNA_Historique_prix!$B:$B,$B24,BNA_Historique_prix!$E:$E,$D24)=0,SUMIFS(BNA_Historique_prix!AH:AH,BNA_Historique_prix!$B:$B,$B24,BNA_Historique_prix!$E:$E,$C24)=0),"-",IFERROR((SUMIFS(BNA_Historique_prix!AH:AH,BNA_Historique_prix!$B:$B,$B24,BNA_Historique_prix!$E:$E,$D24)-SUMIFS(BNA_Historique_prix!AH:AH,BNA_Historique_prix!$B:$B,$B24,BNA_Historique_prix!$E:$E,$C24))/SUMIFS(BNA_Historique_prix!AH:AH,BNA_Historique_prix!$B:$B,$B24,BNA_Historique_prix!$E:$E,$C24),""))</f>
        <v>-</v>
      </c>
      <c r="AJ24" s="14" t="str">
        <f ca="1">IF(OR(SUMIFS(BNA_Historique_prix!AI:AI,BNA_Historique_prix!$B:$B,$B24,BNA_Historique_prix!$E:$E,$D24)=0,SUMIFS(BNA_Historique_prix!AI:AI,BNA_Historique_prix!$B:$B,$B24,BNA_Historique_prix!$E:$E,$C24)=0),"-",IFERROR((SUMIFS(BNA_Historique_prix!AI:AI,BNA_Historique_prix!$B:$B,$B24,BNA_Historique_prix!$E:$E,$D24)-SUMIFS(BNA_Historique_prix!AI:AI,BNA_Historique_prix!$B:$B,$B24,BNA_Historique_prix!$E:$E,$C24))/SUMIFS(BNA_Historique_prix!AI:AI,BNA_Historique_prix!$B:$B,$B24,BNA_Historique_prix!$E:$E,$C24),""))</f>
        <v>-</v>
      </c>
    </row>
    <row r="26" spans="1:36" x14ac:dyDescent="0.35">
      <c r="F26" s="5" t="s">
        <v>78</v>
      </c>
    </row>
    <row r="27" spans="1:36" x14ac:dyDescent="0.35">
      <c r="A27" s="5" t="s">
        <v>73</v>
      </c>
      <c r="B27" s="5" t="s">
        <v>79</v>
      </c>
      <c r="C27" s="11">
        <f t="shared" ref="C27:D27" si="9">C22</f>
        <v>45108</v>
      </c>
      <c r="D27" s="11">
        <f t="shared" si="9"/>
        <v>45139</v>
      </c>
      <c r="E27" s="11" t="str">
        <f>_xlfn.CONCAT(B27,D27)</f>
        <v>marche_kongoussi45139</v>
      </c>
      <c r="F27" s="11" t="str">
        <f>F22</f>
        <v>% var mensuelle</v>
      </c>
      <c r="H27" s="14">
        <f ca="1">IF(OR(SUMIFS(BNA_Historique_prix!G:G,BNA_Historique_prix!$B:$B,$B27,BNA_Historique_prix!$E:$E,$D27)=0,SUMIFS(BNA_Historique_prix!G:G,BNA_Historique_prix!$B:$B,$B27,BNA_Historique_prix!$E:$E,$C27)=0),"-",IFERROR((SUMIFS(BNA_Historique_prix!G:G,BNA_Historique_prix!$B:$B,$B27,BNA_Historique_prix!$E:$E,$D27)-SUMIFS(BNA_Historique_prix!G:G,BNA_Historique_prix!$B:$B,$B27,BNA_Historique_prix!$E:$E,$C27))/SUMIFS(BNA_Historique_prix!G:G,BNA_Historique_prix!$B:$B,$B27,BNA_Historique_prix!$E:$E,$C27),""))</f>
        <v>0.25</v>
      </c>
      <c r="I27" s="14">
        <f ca="1">IF(OR(SUMIFS(BNA_Historique_prix!H:H,BNA_Historique_prix!$B:$B,$B27,BNA_Historique_prix!$E:$E,$D27)=0,SUMIFS(BNA_Historique_prix!H:H,BNA_Historique_prix!$B:$B,$B27,BNA_Historique_prix!$E:$E,$C27)=0),"-",IFERROR((SUMIFS(BNA_Historique_prix!H:H,BNA_Historique_prix!$B:$B,$B27,BNA_Historique_prix!$E:$E,$D27)-SUMIFS(BNA_Historique_prix!H:H,BNA_Historique_prix!$B:$B,$B27,BNA_Historique_prix!$E:$E,$C27))/SUMIFS(BNA_Historique_prix!H:H,BNA_Historique_prix!$B:$B,$B27,BNA_Historique_prix!$E:$E,$C27),""))</f>
        <v>3.5714285714285712E-2</v>
      </c>
      <c r="J27" s="14" t="str">
        <f ca="1">IF(OR(SUMIFS(BNA_Historique_prix!I:I,BNA_Historique_prix!$B:$B,$B27,BNA_Historique_prix!$E:$E,$D27)=0,SUMIFS(BNA_Historique_prix!I:I,BNA_Historique_prix!$B:$B,$B27,BNA_Historique_prix!$E:$E,$C27)=0),"-",IFERROR((SUMIFS(BNA_Historique_prix!I:I,BNA_Historique_prix!$B:$B,$B27,BNA_Historique_prix!$E:$E,$D27)-SUMIFS(BNA_Historique_prix!I:I,BNA_Historique_prix!$B:$B,$B27,BNA_Historique_prix!$E:$E,$C27))/SUMIFS(BNA_Historique_prix!I:I,BNA_Historique_prix!$B:$B,$B27,BNA_Historique_prix!$E:$E,$C27),""))</f>
        <v>-</v>
      </c>
      <c r="K27" s="14">
        <f ca="1">IF(OR(SUMIFS(BNA_Historique_prix!J:J,BNA_Historique_prix!$B:$B,$B27,BNA_Historique_prix!$E:$E,$D27)=0,SUMIFS(BNA_Historique_prix!J:J,BNA_Historique_prix!$B:$B,$B27,BNA_Historique_prix!$E:$E,$C27)=0),"-",IFERROR((SUMIFS(BNA_Historique_prix!J:J,BNA_Historique_prix!$B:$B,$B27,BNA_Historique_prix!$E:$E,$D27)-SUMIFS(BNA_Historique_prix!J:J,BNA_Historique_prix!$B:$B,$B27,BNA_Historique_prix!$E:$E,$C27))/SUMIFS(BNA_Historique_prix!J:J,BNA_Historique_prix!$B:$B,$B27,BNA_Historique_prix!$E:$E,$C27),""))</f>
        <v>-4.7619047619047616E-2</v>
      </c>
      <c r="L27" s="14">
        <f ca="1">IF(OR(SUMIFS(BNA_Historique_prix!K:K,BNA_Historique_prix!$B:$B,$B27,BNA_Historique_prix!$E:$E,$D27)=0,SUMIFS(BNA_Historique_prix!K:K,BNA_Historique_prix!$B:$B,$B27,BNA_Historique_prix!$E:$E,$C27)=0),"-",IFERROR((SUMIFS(BNA_Historique_prix!K:K,BNA_Historique_prix!$B:$B,$B27,BNA_Historique_prix!$E:$E,$D27)-SUMIFS(BNA_Historique_prix!K:K,BNA_Historique_prix!$B:$B,$B27,BNA_Historique_prix!$E:$E,$C27))/SUMIFS(BNA_Historique_prix!K:K,BNA_Historique_prix!$B:$B,$B27,BNA_Historique_prix!$E:$E,$C27),""))</f>
        <v>0</v>
      </c>
      <c r="M27" s="14">
        <f ca="1">IF(OR(SUMIFS(BNA_Historique_prix!L:L,BNA_Historique_prix!$B:$B,$B27,BNA_Historique_prix!$E:$E,$D27)=0,SUMIFS(BNA_Historique_prix!L:L,BNA_Historique_prix!$B:$B,$B27,BNA_Historique_prix!$E:$E,$C27)=0),"-",IFERROR((SUMIFS(BNA_Historique_prix!L:L,BNA_Historique_prix!$B:$B,$B27,BNA_Historique_prix!$E:$E,$D27)-SUMIFS(BNA_Historique_prix!L:L,BNA_Historique_prix!$B:$B,$B27,BNA_Historique_prix!$E:$E,$C27))/SUMIFS(BNA_Historique_prix!L:L,BNA_Historique_prix!$B:$B,$B27,BNA_Historique_prix!$E:$E,$C27),""))</f>
        <v>-0.23076923076923078</v>
      </c>
      <c r="N27" s="14" t="str">
        <f ca="1">IF(OR(SUMIFS(BNA_Historique_prix!M:M,BNA_Historique_prix!$B:$B,$B27,BNA_Historique_prix!$E:$E,$D27)=0,SUMIFS(BNA_Historique_prix!M:M,BNA_Historique_prix!$B:$B,$B27,BNA_Historique_prix!$E:$E,$C27)=0),"-",IFERROR((SUMIFS(BNA_Historique_prix!M:M,BNA_Historique_prix!$B:$B,$B27,BNA_Historique_prix!$E:$E,$D27)-SUMIFS(BNA_Historique_prix!M:M,BNA_Historique_prix!$B:$B,$B27,BNA_Historique_prix!$E:$E,$C27))/SUMIFS(BNA_Historique_prix!M:M,BNA_Historique_prix!$B:$B,$B27,BNA_Historique_prix!$E:$E,$C27),""))</f>
        <v>-</v>
      </c>
      <c r="O27" s="14" t="str">
        <f ca="1">IF(OR(SUMIFS(BNA_Historique_prix!N:N,BNA_Historique_prix!$B:$B,$B27,BNA_Historique_prix!$E:$E,$D27)=0,SUMIFS(BNA_Historique_prix!N:N,BNA_Historique_prix!$B:$B,$B27,BNA_Historique_prix!$E:$E,$C27)=0),"-",IFERROR((SUMIFS(BNA_Historique_prix!N:N,BNA_Historique_prix!$B:$B,$B27,BNA_Historique_prix!$E:$E,$D27)-SUMIFS(BNA_Historique_prix!N:N,BNA_Historique_prix!$B:$B,$B27,BNA_Historique_prix!$E:$E,$C27))/SUMIFS(BNA_Historique_prix!N:N,BNA_Historique_prix!$B:$B,$B27,BNA_Historique_prix!$E:$E,$C27),""))</f>
        <v>-</v>
      </c>
      <c r="P27" s="14">
        <f ca="1">IF(OR(SUMIFS(BNA_Historique_prix!O:O,BNA_Historique_prix!$B:$B,$B27,BNA_Historique_prix!$E:$E,$D27)=0,SUMIFS(BNA_Historique_prix!O:O,BNA_Historique_prix!$B:$B,$B27,BNA_Historique_prix!$E:$E,$C27)=0),"-",IFERROR((SUMIFS(BNA_Historique_prix!O:O,BNA_Historique_prix!$B:$B,$B27,BNA_Historique_prix!$E:$E,$D27)-SUMIFS(BNA_Historique_prix!O:O,BNA_Historique_prix!$B:$B,$B27,BNA_Historique_prix!$E:$E,$C27))/SUMIFS(BNA_Historique_prix!O:O,BNA_Historique_prix!$B:$B,$B27,BNA_Historique_prix!$E:$E,$C27),""))</f>
        <v>0.25</v>
      </c>
      <c r="Q27" s="14" t="str">
        <f ca="1">IF(OR(SUMIFS(BNA_Historique_prix!P:P,BNA_Historique_prix!$B:$B,$B27,BNA_Historique_prix!$E:$E,$D27)=0,SUMIFS(BNA_Historique_prix!P:P,BNA_Historique_prix!$B:$B,$B27,BNA_Historique_prix!$E:$E,$C27)=0),"-",IFERROR((SUMIFS(BNA_Historique_prix!P:P,BNA_Historique_prix!$B:$B,$B27,BNA_Historique_prix!$E:$E,$D27)-SUMIFS(BNA_Historique_prix!P:P,BNA_Historique_prix!$B:$B,$B27,BNA_Historique_prix!$E:$E,$C27))/SUMIFS(BNA_Historique_prix!P:P,BNA_Historique_prix!$B:$B,$B27,BNA_Historique_prix!$E:$E,$C27),""))</f>
        <v>-</v>
      </c>
      <c r="R27" s="14" t="str">
        <f ca="1">IF(OR(SUMIFS(BNA_Historique_prix!Q:Q,BNA_Historique_prix!$B:$B,$B27,BNA_Historique_prix!$E:$E,$D27)=0,SUMIFS(BNA_Historique_prix!Q:Q,BNA_Historique_prix!$B:$B,$B27,BNA_Historique_prix!$E:$E,$C27)=0),"-",IFERROR((SUMIFS(BNA_Historique_prix!Q:Q,BNA_Historique_prix!$B:$B,$B27,BNA_Historique_prix!$E:$E,$D27)-SUMIFS(BNA_Historique_prix!Q:Q,BNA_Historique_prix!$B:$B,$B27,BNA_Historique_prix!$E:$E,$C27))/SUMIFS(BNA_Historique_prix!Q:Q,BNA_Historique_prix!$B:$B,$B27,BNA_Historique_prix!$E:$E,$C27),""))</f>
        <v>-</v>
      </c>
      <c r="S27" s="14" t="str">
        <f ca="1">IF(OR(SUMIFS(BNA_Historique_prix!R:R,BNA_Historique_prix!$B:$B,$B27,BNA_Historique_prix!$E:$E,$D27)=0,SUMIFS(BNA_Historique_prix!R:R,BNA_Historique_prix!$B:$B,$B27,BNA_Historique_prix!$E:$E,$C27)=0),"-",IFERROR((SUMIFS(BNA_Historique_prix!R:R,BNA_Historique_prix!$B:$B,$B27,BNA_Historique_prix!$E:$E,$D27)-SUMIFS(BNA_Historique_prix!R:R,BNA_Historique_prix!$B:$B,$B27,BNA_Historique_prix!$E:$E,$C27))/SUMIFS(BNA_Historique_prix!R:R,BNA_Historique_prix!$B:$B,$B27,BNA_Historique_prix!$E:$E,$C27),""))</f>
        <v>-</v>
      </c>
      <c r="T27" s="14" t="str">
        <f ca="1">IF(OR(SUMIFS(BNA_Historique_prix!S:S,BNA_Historique_prix!$B:$B,$B27,BNA_Historique_prix!$E:$E,$D27)=0,SUMIFS(BNA_Historique_prix!S:S,BNA_Historique_prix!$B:$B,$B27,BNA_Historique_prix!$E:$E,$C27)=0),"-",IFERROR((SUMIFS(BNA_Historique_prix!S:S,BNA_Historique_prix!$B:$B,$B27,BNA_Historique_prix!$E:$E,$D27)-SUMIFS(BNA_Historique_prix!S:S,BNA_Historique_prix!$B:$B,$B27,BNA_Historique_prix!$E:$E,$C27))/SUMIFS(BNA_Historique_prix!S:S,BNA_Historique_prix!$B:$B,$B27,BNA_Historique_prix!$E:$E,$C27),""))</f>
        <v>-</v>
      </c>
      <c r="U27" s="14" t="str">
        <f ca="1">IF(OR(SUMIFS(BNA_Historique_prix!T:T,BNA_Historique_prix!$B:$B,$B27,BNA_Historique_prix!$E:$E,$D27)=0,SUMIFS(BNA_Historique_prix!T:T,BNA_Historique_prix!$B:$B,$B27,BNA_Historique_prix!$E:$E,$C27)=0),"-",IFERROR((SUMIFS(BNA_Historique_prix!T:T,BNA_Historique_prix!$B:$B,$B27,BNA_Historique_prix!$E:$E,$D27)-SUMIFS(BNA_Historique_prix!T:T,BNA_Historique_prix!$B:$B,$B27,BNA_Historique_prix!$E:$E,$C27))/SUMIFS(BNA_Historique_prix!T:T,BNA_Historique_prix!$B:$B,$B27,BNA_Historique_prix!$E:$E,$C27),""))</f>
        <v>-</v>
      </c>
      <c r="V27" s="14">
        <f ca="1">IF(OR(SUMIFS(BNA_Historique_prix!U:U,BNA_Historique_prix!$B:$B,$B27,BNA_Historique_prix!$E:$E,$D27)=0,SUMIFS(BNA_Historique_prix!U:U,BNA_Historique_prix!$B:$B,$B27,BNA_Historique_prix!$E:$E,$C27)=0),"-",IFERROR((SUMIFS(BNA_Historique_prix!U:U,BNA_Historique_prix!$B:$B,$B27,BNA_Historique_prix!$E:$E,$D27)-SUMIFS(BNA_Historique_prix!U:U,BNA_Historique_prix!$B:$B,$B27,BNA_Historique_prix!$E:$E,$C27))/SUMIFS(BNA_Historique_prix!U:U,BNA_Historique_prix!$B:$B,$B27,BNA_Historique_prix!$E:$E,$C27),""))</f>
        <v>-3.4482758620689655E-2</v>
      </c>
      <c r="W27" s="14">
        <f ca="1">IF(OR(SUMIFS(BNA_Historique_prix!V:V,BNA_Historique_prix!$B:$B,$B27,BNA_Historique_prix!$E:$E,$D27)=0,SUMIFS(BNA_Historique_prix!V:V,BNA_Historique_prix!$B:$B,$B27,BNA_Historique_prix!$E:$E,$C27)=0),"-",IFERROR((SUMIFS(BNA_Historique_prix!V:V,BNA_Historique_prix!$B:$B,$B27,BNA_Historique_prix!$E:$E,$D27)-SUMIFS(BNA_Historique_prix!V:V,BNA_Historique_prix!$B:$B,$B27,BNA_Historique_prix!$E:$E,$C27))/SUMIFS(BNA_Historique_prix!V:V,BNA_Historique_prix!$B:$B,$B27,BNA_Historique_prix!$E:$E,$C27),""))</f>
        <v>8.3333333333333329E-2</v>
      </c>
      <c r="X27" s="14" t="str">
        <f ca="1">IF(OR(SUMIFS(BNA_Historique_prix!W:W,BNA_Historique_prix!$B:$B,$B27,BNA_Historique_prix!$E:$E,$D27)=0,SUMIFS(BNA_Historique_prix!W:W,BNA_Historique_prix!$B:$B,$B27,BNA_Historique_prix!$E:$E,$C27)=0),"-",IFERROR((SUMIFS(BNA_Historique_prix!W:W,BNA_Historique_prix!$B:$B,$B27,BNA_Historique_prix!$E:$E,$D27)-SUMIFS(BNA_Historique_prix!W:W,BNA_Historique_prix!$B:$B,$B27,BNA_Historique_prix!$E:$E,$C27))/SUMIFS(BNA_Historique_prix!W:W,BNA_Historique_prix!$B:$B,$B27,BNA_Historique_prix!$E:$E,$C27),""))</f>
        <v>-</v>
      </c>
      <c r="Y27" s="14">
        <f ca="1">IF(OR(SUMIFS(BNA_Historique_prix!X:X,BNA_Historique_prix!$B:$B,$B27,BNA_Historique_prix!$E:$E,$D27)=0,SUMIFS(BNA_Historique_prix!X:X,BNA_Historique_prix!$B:$B,$B27,BNA_Historique_prix!$E:$E,$C27)=0),"-",IFERROR((SUMIFS(BNA_Historique_prix!X:X,BNA_Historique_prix!$B:$B,$B27,BNA_Historique_prix!$E:$E,$D27)-SUMIFS(BNA_Historique_prix!X:X,BNA_Historique_prix!$B:$B,$B27,BNA_Historique_prix!$E:$E,$C27))/SUMIFS(BNA_Historique_prix!X:X,BNA_Historique_prix!$B:$B,$B27,BNA_Historique_prix!$E:$E,$C27),""))</f>
        <v>-0.25</v>
      </c>
      <c r="Z27" s="14" t="str">
        <f ca="1">IF(OR(SUMIFS(BNA_Historique_prix!Y:Y,BNA_Historique_prix!$B:$B,$B27,BNA_Historique_prix!$E:$E,$D27)=0,SUMIFS(BNA_Historique_prix!Y:Y,BNA_Historique_prix!$B:$B,$B27,BNA_Historique_prix!$E:$E,$C27)=0),"-",IFERROR((SUMIFS(BNA_Historique_prix!Y:Y,BNA_Historique_prix!$B:$B,$B27,BNA_Historique_prix!$E:$E,$D27)-SUMIFS(BNA_Historique_prix!Y:Y,BNA_Historique_prix!$B:$B,$B27,BNA_Historique_prix!$E:$E,$C27))/SUMIFS(BNA_Historique_prix!Y:Y,BNA_Historique_prix!$B:$B,$B27,BNA_Historique_prix!$E:$E,$C27),""))</f>
        <v>-</v>
      </c>
      <c r="AA27" s="14" t="str">
        <f ca="1">IF(OR(SUMIFS(BNA_Historique_prix!Z:Z,BNA_Historique_prix!$B:$B,$B27,BNA_Historique_prix!$E:$E,$D27)=0,SUMIFS(BNA_Historique_prix!Z:Z,BNA_Historique_prix!$B:$B,$B27,BNA_Historique_prix!$E:$E,$C27)=0),"-",IFERROR((SUMIFS(BNA_Historique_prix!Z:Z,BNA_Historique_prix!$B:$B,$B27,BNA_Historique_prix!$E:$E,$D27)-SUMIFS(BNA_Historique_prix!Z:Z,BNA_Historique_prix!$B:$B,$B27,BNA_Historique_prix!$E:$E,$C27))/SUMIFS(BNA_Historique_prix!Z:Z,BNA_Historique_prix!$B:$B,$B27,BNA_Historique_prix!$E:$E,$C27),""))</f>
        <v>-</v>
      </c>
      <c r="AB27" s="14" t="str">
        <f ca="1">IF(OR(SUMIFS(BNA_Historique_prix!AA:AA,BNA_Historique_prix!$B:$B,$B27,BNA_Historique_prix!$E:$E,$D27)=0,SUMIFS(BNA_Historique_prix!AA:AA,BNA_Historique_prix!$B:$B,$B27,BNA_Historique_prix!$E:$E,$C27)=0),"-",IFERROR((SUMIFS(BNA_Historique_prix!AA:AA,BNA_Historique_prix!$B:$B,$B27,BNA_Historique_prix!$E:$E,$D27)-SUMIFS(BNA_Historique_prix!AA:AA,BNA_Historique_prix!$B:$B,$B27,BNA_Historique_prix!$E:$E,$C27))/SUMIFS(BNA_Historique_prix!AA:AA,BNA_Historique_prix!$B:$B,$B27,BNA_Historique_prix!$E:$E,$C27),""))</f>
        <v>-</v>
      </c>
      <c r="AC27" s="14">
        <f ca="1">IF(OR(SUMIFS(BNA_Historique_prix!AB:AB,BNA_Historique_prix!$B:$B,$B27,BNA_Historique_prix!$E:$E,$D27)=0,SUMIFS(BNA_Historique_prix!AB:AB,BNA_Historique_prix!$B:$B,$B27,BNA_Historique_prix!$E:$E,$C27)=0),"-",IFERROR((SUMIFS(BNA_Historique_prix!AB:AB,BNA_Historique_prix!$B:$B,$B27,BNA_Historique_prix!$E:$E,$D27)-SUMIFS(BNA_Historique_prix!AB:AB,BNA_Historique_prix!$B:$B,$B27,BNA_Historique_prix!$E:$E,$C27))/SUMIFS(BNA_Historique_prix!AB:AB,BNA_Historique_prix!$B:$B,$B27,BNA_Historique_prix!$E:$E,$C27),""))</f>
        <v>-0.125</v>
      </c>
      <c r="AD27" s="14">
        <f ca="1">IF(OR(SUMIFS(BNA_Historique_prix!AC:AC,BNA_Historique_prix!$B:$B,$B27,BNA_Historique_prix!$E:$E,$D27)=0,SUMIFS(BNA_Historique_prix!AC:AC,BNA_Historique_prix!$B:$B,$B27,BNA_Historique_prix!$E:$E,$C27)=0),"-",IFERROR((SUMIFS(BNA_Historique_prix!AC:AC,BNA_Historique_prix!$B:$B,$B27,BNA_Historique_prix!$E:$E,$D27)-SUMIFS(BNA_Historique_prix!AC:AC,BNA_Historique_prix!$B:$B,$B27,BNA_Historique_prix!$E:$E,$C27))/SUMIFS(BNA_Historique_prix!AC:AC,BNA_Historique_prix!$B:$B,$B27,BNA_Historique_prix!$E:$E,$C27),""))</f>
        <v>-0.14285714285714285</v>
      </c>
      <c r="AE27" s="14">
        <f ca="1">IF(OR(SUMIFS(BNA_Historique_prix!AD:AD,BNA_Historique_prix!$B:$B,$B27,BNA_Historique_prix!$E:$E,$D27)=0,SUMIFS(BNA_Historique_prix!AD:AD,BNA_Historique_prix!$B:$B,$B27,BNA_Historique_prix!$E:$E,$C27)=0),"-",IFERROR((SUMIFS(BNA_Historique_prix!AD:AD,BNA_Historique_prix!$B:$B,$B27,BNA_Historique_prix!$E:$E,$D27)-SUMIFS(BNA_Historique_prix!AD:AD,BNA_Historique_prix!$B:$B,$B27,BNA_Historique_prix!$E:$E,$C27))/SUMIFS(BNA_Historique_prix!AD:AD,BNA_Historique_prix!$B:$B,$B27,BNA_Historique_prix!$E:$E,$C27),""))</f>
        <v>0.3</v>
      </c>
      <c r="AF27" s="14">
        <f ca="1">IF(OR(SUMIFS(BNA_Historique_prix!AE:AE,BNA_Historique_prix!$B:$B,$B27,BNA_Historique_prix!$E:$E,$D27)=0,SUMIFS(BNA_Historique_prix!AE:AE,BNA_Historique_prix!$B:$B,$B27,BNA_Historique_prix!$E:$E,$C27)=0),"-",IFERROR((SUMIFS(BNA_Historique_prix!AE:AE,BNA_Historique_prix!$B:$B,$B27,BNA_Historique_prix!$E:$E,$D27)-SUMIFS(BNA_Historique_prix!AE:AE,BNA_Historique_prix!$B:$B,$B27,BNA_Historique_prix!$E:$E,$C27))/SUMIFS(BNA_Historique_prix!AE:AE,BNA_Historique_prix!$B:$B,$B27,BNA_Historique_prix!$E:$E,$C27),""))</f>
        <v>7.6923076923076927E-2</v>
      </c>
      <c r="AG27" s="14">
        <f ca="1">IF(OR(SUMIFS(BNA_Historique_prix!AF:AF,BNA_Historique_prix!$B:$B,$B27,BNA_Historique_prix!$E:$E,$D27)=0,SUMIFS(BNA_Historique_prix!AF:AF,BNA_Historique_prix!$B:$B,$B27,BNA_Historique_prix!$E:$E,$C27)=0),"-",IFERROR((SUMIFS(BNA_Historique_prix!AF:AF,BNA_Historique_prix!$B:$B,$B27,BNA_Historique_prix!$E:$E,$D27)-SUMIFS(BNA_Historique_prix!AF:AF,BNA_Historique_prix!$B:$B,$B27,BNA_Historique_prix!$E:$E,$C27))/SUMIFS(BNA_Historique_prix!AF:AF,BNA_Historique_prix!$B:$B,$B27,BNA_Historique_prix!$E:$E,$C27),""))</f>
        <v>-0.17647058823529413</v>
      </c>
      <c r="AH27" s="14">
        <f ca="1">IF(OR(SUMIFS(BNA_Historique_prix!AG:AG,BNA_Historique_prix!$B:$B,$B27,BNA_Historique_prix!$E:$E,$D27)=0,SUMIFS(BNA_Historique_prix!AG:AG,BNA_Historique_prix!$B:$B,$B27,BNA_Historique_prix!$E:$E,$C27)=0),"-",IFERROR((SUMIFS(BNA_Historique_prix!AG:AG,BNA_Historique_prix!$B:$B,$B27,BNA_Historique_prix!$E:$E,$D27)-SUMIFS(BNA_Historique_prix!AG:AG,BNA_Historique_prix!$B:$B,$B27,BNA_Historique_prix!$E:$E,$C27))/SUMIFS(BNA_Historique_prix!AG:AG,BNA_Historique_prix!$B:$B,$B27,BNA_Historique_prix!$E:$E,$C27),""))</f>
        <v>4.3478260869565216E-2</v>
      </c>
      <c r="AI27" s="14">
        <f ca="1">IF(OR(SUMIFS(BNA_Historique_prix!AH:AH,BNA_Historique_prix!$B:$B,$B27,BNA_Historique_prix!$E:$E,$D27)=0,SUMIFS(BNA_Historique_prix!AH:AH,BNA_Historique_prix!$B:$B,$B27,BNA_Historique_prix!$E:$E,$C27)=0),"-",IFERROR((SUMIFS(BNA_Historique_prix!AH:AH,BNA_Historique_prix!$B:$B,$B27,BNA_Historique_prix!$E:$E,$D27)-SUMIFS(BNA_Historique_prix!AH:AH,BNA_Historique_prix!$B:$B,$B27,BNA_Historique_prix!$E:$E,$C27))/SUMIFS(BNA_Historique_prix!AH:AH,BNA_Historique_prix!$B:$B,$B27,BNA_Historique_prix!$E:$E,$C27),""))</f>
        <v>-0.16666666666666666</v>
      </c>
      <c r="AJ27" s="14" t="str">
        <f ca="1">IF(OR(SUMIFS(BNA_Historique_prix!AI:AI,BNA_Historique_prix!$B:$B,$B27,BNA_Historique_prix!$E:$E,$D27)=0,SUMIFS(BNA_Historique_prix!AI:AI,BNA_Historique_prix!$B:$B,$B27,BNA_Historique_prix!$E:$E,$C27)=0),"-",IFERROR((SUMIFS(BNA_Historique_prix!AI:AI,BNA_Historique_prix!$B:$B,$B27,BNA_Historique_prix!$E:$E,$D27)-SUMIFS(BNA_Historique_prix!AI:AI,BNA_Historique_prix!$B:$B,$B27,BNA_Historique_prix!$E:$E,$C27))/SUMIFS(BNA_Historique_prix!AI:AI,BNA_Historique_prix!$B:$B,$B27,BNA_Historique_prix!$E:$E,$C27),""))</f>
        <v>-</v>
      </c>
    </row>
    <row r="28" spans="1:36" x14ac:dyDescent="0.35">
      <c r="A28" s="5" t="s">
        <v>73</v>
      </c>
      <c r="B28" s="5" t="s">
        <v>79</v>
      </c>
      <c r="C28" s="11">
        <f t="shared" ref="C28:F28" si="10">C23</f>
        <v>45078</v>
      </c>
      <c r="D28" s="11">
        <f t="shared" si="10"/>
        <v>45139</v>
      </c>
      <c r="E28" s="11"/>
      <c r="F28" s="11" t="str">
        <f t="shared" si="10"/>
        <v>% var trimestrielle</v>
      </c>
      <c r="H28" s="14">
        <f ca="1">IF(OR(SUMIFS(BNA_Historique_prix!G:G,BNA_Historique_prix!$B:$B,$B28,BNA_Historique_prix!$E:$E,$D28)=0,SUMIFS(BNA_Historique_prix!G:G,BNA_Historique_prix!$B:$B,$B28,BNA_Historique_prix!$E:$E,$C28)=0),"-",IFERROR((SUMIFS(BNA_Historique_prix!G:G,BNA_Historique_prix!$B:$B,$B28,BNA_Historique_prix!$E:$E,$D28)-SUMIFS(BNA_Historique_prix!G:G,BNA_Historique_prix!$B:$B,$B28,BNA_Historique_prix!$E:$E,$C28))/SUMIFS(BNA_Historique_prix!G:G,BNA_Historique_prix!$B:$B,$B28,BNA_Historique_prix!$E:$E,$C28),""))</f>
        <v>0.25</v>
      </c>
      <c r="I28" s="14">
        <f ca="1">IF(OR(SUMIFS(BNA_Historique_prix!H:H,BNA_Historique_prix!$B:$B,$B28,BNA_Historique_prix!$E:$E,$D28)=0,SUMIFS(BNA_Historique_prix!H:H,BNA_Historique_prix!$B:$B,$B28,BNA_Historique_prix!$E:$E,$C28)=0),"-",IFERROR((SUMIFS(BNA_Historique_prix!H:H,BNA_Historique_prix!$B:$B,$B28,BNA_Historique_prix!$E:$E,$D28)-SUMIFS(BNA_Historique_prix!H:H,BNA_Historique_prix!$B:$B,$B28,BNA_Historique_prix!$E:$E,$C28))/SUMIFS(BNA_Historique_prix!H:H,BNA_Historique_prix!$B:$B,$B28,BNA_Historique_prix!$E:$E,$C28),""))</f>
        <v>3.5714285714285712E-2</v>
      </c>
      <c r="J28" s="14" t="str">
        <f ca="1">IF(OR(SUMIFS(BNA_Historique_prix!I:I,BNA_Historique_prix!$B:$B,$B28,BNA_Historique_prix!$E:$E,$D28)=0,SUMIFS(BNA_Historique_prix!I:I,BNA_Historique_prix!$B:$B,$B28,BNA_Historique_prix!$E:$E,$C28)=0),"-",IFERROR((SUMIFS(BNA_Historique_prix!I:I,BNA_Historique_prix!$B:$B,$B28,BNA_Historique_prix!$E:$E,$D28)-SUMIFS(BNA_Historique_prix!I:I,BNA_Historique_prix!$B:$B,$B28,BNA_Historique_prix!$E:$E,$C28))/SUMIFS(BNA_Historique_prix!I:I,BNA_Historique_prix!$B:$B,$B28,BNA_Historique_prix!$E:$E,$C28),""))</f>
        <v>-</v>
      </c>
      <c r="K28" s="14">
        <f ca="1">IF(OR(SUMIFS(BNA_Historique_prix!J:J,BNA_Historique_prix!$B:$B,$B28,BNA_Historique_prix!$E:$E,$D28)=0,SUMIFS(BNA_Historique_prix!J:J,BNA_Historique_prix!$B:$B,$B28,BNA_Historique_prix!$E:$E,$C28)=0),"-",IFERROR((SUMIFS(BNA_Historique_prix!J:J,BNA_Historique_prix!$B:$B,$B28,BNA_Historique_prix!$E:$E,$D28)-SUMIFS(BNA_Historique_prix!J:J,BNA_Historique_prix!$B:$B,$B28,BNA_Historique_prix!$E:$E,$C28))/SUMIFS(BNA_Historique_prix!J:J,BNA_Historique_prix!$B:$B,$B28,BNA_Historique_prix!$E:$E,$C28),""))</f>
        <v>0</v>
      </c>
      <c r="L28" s="14">
        <f ca="1">IF(OR(SUMIFS(BNA_Historique_prix!K:K,BNA_Historique_prix!$B:$B,$B28,BNA_Historique_prix!$E:$E,$D28)=0,SUMIFS(BNA_Historique_prix!K:K,BNA_Historique_prix!$B:$B,$B28,BNA_Historique_prix!$E:$E,$C28)=0),"-",IFERROR((SUMIFS(BNA_Historique_prix!K:K,BNA_Historique_prix!$B:$B,$B28,BNA_Historique_prix!$E:$E,$D28)-SUMIFS(BNA_Historique_prix!K:K,BNA_Historique_prix!$B:$B,$B28,BNA_Historique_prix!$E:$E,$C28))/SUMIFS(BNA_Historique_prix!K:K,BNA_Historique_prix!$B:$B,$B28,BNA_Historique_prix!$E:$E,$C28),""))</f>
        <v>0</v>
      </c>
      <c r="M28" s="14">
        <f ca="1">IF(OR(SUMIFS(BNA_Historique_prix!L:L,BNA_Historique_prix!$B:$B,$B28,BNA_Historique_prix!$E:$E,$D28)=0,SUMIFS(BNA_Historique_prix!L:L,BNA_Historique_prix!$B:$B,$B28,BNA_Historique_prix!$E:$E,$C28)=0),"-",IFERROR((SUMIFS(BNA_Historique_prix!L:L,BNA_Historique_prix!$B:$B,$B28,BNA_Historique_prix!$E:$E,$D28)-SUMIFS(BNA_Historique_prix!L:L,BNA_Historique_prix!$B:$B,$B28,BNA_Historique_prix!$E:$E,$C28))/SUMIFS(BNA_Historique_prix!L:L,BNA_Historique_prix!$B:$B,$B28,BNA_Historique_prix!$E:$E,$C28),""))</f>
        <v>-0.23076923076923078</v>
      </c>
      <c r="N28" s="14" t="str">
        <f ca="1">IF(OR(SUMIFS(BNA_Historique_prix!M:M,BNA_Historique_prix!$B:$B,$B28,BNA_Historique_prix!$E:$E,$D28)=0,SUMIFS(BNA_Historique_prix!M:M,BNA_Historique_prix!$B:$B,$B28,BNA_Historique_prix!$E:$E,$C28)=0),"-",IFERROR((SUMIFS(BNA_Historique_prix!M:M,BNA_Historique_prix!$B:$B,$B28,BNA_Historique_prix!$E:$E,$D28)-SUMIFS(BNA_Historique_prix!M:M,BNA_Historique_prix!$B:$B,$B28,BNA_Historique_prix!$E:$E,$C28))/SUMIFS(BNA_Historique_prix!M:M,BNA_Historique_prix!$B:$B,$B28,BNA_Historique_prix!$E:$E,$C28),""))</f>
        <v>-</v>
      </c>
      <c r="O28" s="14" t="str">
        <f ca="1">IF(OR(SUMIFS(BNA_Historique_prix!N:N,BNA_Historique_prix!$B:$B,$B28,BNA_Historique_prix!$E:$E,$D28)=0,SUMIFS(BNA_Historique_prix!N:N,BNA_Historique_prix!$B:$B,$B28,BNA_Historique_prix!$E:$E,$C28)=0),"-",IFERROR((SUMIFS(BNA_Historique_prix!N:N,BNA_Historique_prix!$B:$B,$B28,BNA_Historique_prix!$E:$E,$D28)-SUMIFS(BNA_Historique_prix!N:N,BNA_Historique_prix!$B:$B,$B28,BNA_Historique_prix!$E:$E,$C28))/SUMIFS(BNA_Historique_prix!N:N,BNA_Historique_prix!$B:$B,$B28,BNA_Historique_prix!$E:$E,$C28),""))</f>
        <v>-</v>
      </c>
      <c r="P28" s="14">
        <f ca="1">IF(OR(SUMIFS(BNA_Historique_prix!O:O,BNA_Historique_prix!$B:$B,$B28,BNA_Historique_prix!$E:$E,$D28)=0,SUMIFS(BNA_Historique_prix!O:O,BNA_Historique_prix!$B:$B,$B28,BNA_Historique_prix!$E:$E,$C28)=0),"-",IFERROR((SUMIFS(BNA_Historique_prix!O:O,BNA_Historique_prix!$B:$B,$B28,BNA_Historique_prix!$E:$E,$D28)-SUMIFS(BNA_Historique_prix!O:O,BNA_Historique_prix!$B:$B,$B28,BNA_Historique_prix!$E:$E,$C28))/SUMIFS(BNA_Historique_prix!O:O,BNA_Historique_prix!$B:$B,$B28,BNA_Historique_prix!$E:$E,$C28),""))</f>
        <v>0.25</v>
      </c>
      <c r="Q28" s="14" t="str">
        <f ca="1">IF(OR(SUMIFS(BNA_Historique_prix!P:P,BNA_Historique_prix!$B:$B,$B28,BNA_Historique_prix!$E:$E,$D28)=0,SUMIFS(BNA_Historique_prix!P:P,BNA_Historique_prix!$B:$B,$B28,BNA_Historique_prix!$E:$E,$C28)=0),"-",IFERROR((SUMIFS(BNA_Historique_prix!P:P,BNA_Historique_prix!$B:$B,$B28,BNA_Historique_prix!$E:$E,$D28)-SUMIFS(BNA_Historique_prix!P:P,BNA_Historique_prix!$B:$B,$B28,BNA_Historique_prix!$E:$E,$C28))/SUMIFS(BNA_Historique_prix!P:P,BNA_Historique_prix!$B:$B,$B28,BNA_Historique_prix!$E:$E,$C28),""))</f>
        <v>-</v>
      </c>
      <c r="R28" s="14" t="str">
        <f ca="1">IF(OR(SUMIFS(BNA_Historique_prix!Q:Q,BNA_Historique_prix!$B:$B,$B28,BNA_Historique_prix!$E:$E,$D28)=0,SUMIFS(BNA_Historique_prix!Q:Q,BNA_Historique_prix!$B:$B,$B28,BNA_Historique_prix!$E:$E,$C28)=0),"-",IFERROR((SUMIFS(BNA_Historique_prix!Q:Q,BNA_Historique_prix!$B:$B,$B28,BNA_Historique_prix!$E:$E,$D28)-SUMIFS(BNA_Historique_prix!Q:Q,BNA_Historique_prix!$B:$B,$B28,BNA_Historique_prix!$E:$E,$C28))/SUMIFS(BNA_Historique_prix!Q:Q,BNA_Historique_prix!$B:$B,$B28,BNA_Historique_prix!$E:$E,$C28),""))</f>
        <v>-</v>
      </c>
      <c r="S28" s="14" t="str">
        <f ca="1">IF(OR(SUMIFS(BNA_Historique_prix!R:R,BNA_Historique_prix!$B:$B,$B28,BNA_Historique_prix!$E:$E,$D28)=0,SUMIFS(BNA_Historique_prix!R:R,BNA_Historique_prix!$B:$B,$B28,BNA_Historique_prix!$E:$E,$C28)=0),"-",IFERROR((SUMIFS(BNA_Historique_prix!R:R,BNA_Historique_prix!$B:$B,$B28,BNA_Historique_prix!$E:$E,$D28)-SUMIFS(BNA_Historique_prix!R:R,BNA_Historique_prix!$B:$B,$B28,BNA_Historique_prix!$E:$E,$C28))/SUMIFS(BNA_Historique_prix!R:R,BNA_Historique_prix!$B:$B,$B28,BNA_Historique_prix!$E:$E,$C28),""))</f>
        <v>-</v>
      </c>
      <c r="T28" s="14" t="str">
        <f ca="1">IF(OR(SUMIFS(BNA_Historique_prix!S:S,BNA_Historique_prix!$B:$B,$B28,BNA_Historique_prix!$E:$E,$D28)=0,SUMIFS(BNA_Historique_prix!S:S,BNA_Historique_prix!$B:$B,$B28,BNA_Historique_prix!$E:$E,$C28)=0),"-",IFERROR((SUMIFS(BNA_Historique_prix!S:S,BNA_Historique_prix!$B:$B,$B28,BNA_Historique_prix!$E:$E,$D28)-SUMIFS(BNA_Historique_prix!S:S,BNA_Historique_prix!$B:$B,$B28,BNA_Historique_prix!$E:$E,$C28))/SUMIFS(BNA_Historique_prix!S:S,BNA_Historique_prix!$B:$B,$B28,BNA_Historique_prix!$E:$E,$C28),""))</f>
        <v>-</v>
      </c>
      <c r="U28" s="14" t="str">
        <f ca="1">IF(OR(SUMIFS(BNA_Historique_prix!T:T,BNA_Historique_prix!$B:$B,$B28,BNA_Historique_prix!$E:$E,$D28)=0,SUMIFS(BNA_Historique_prix!T:T,BNA_Historique_prix!$B:$B,$B28,BNA_Historique_prix!$E:$E,$C28)=0),"-",IFERROR((SUMIFS(BNA_Historique_prix!T:T,BNA_Historique_prix!$B:$B,$B28,BNA_Historique_prix!$E:$E,$D28)-SUMIFS(BNA_Historique_prix!T:T,BNA_Historique_prix!$B:$B,$B28,BNA_Historique_prix!$E:$E,$C28))/SUMIFS(BNA_Historique_prix!T:T,BNA_Historique_prix!$B:$B,$B28,BNA_Historique_prix!$E:$E,$C28),""))</f>
        <v>-</v>
      </c>
      <c r="V28" s="14">
        <f ca="1">IF(OR(SUMIFS(BNA_Historique_prix!U:U,BNA_Historique_prix!$B:$B,$B28,BNA_Historique_prix!$E:$E,$D28)=0,SUMIFS(BNA_Historique_prix!U:U,BNA_Historique_prix!$B:$B,$B28,BNA_Historique_prix!$E:$E,$C28)=0),"-",IFERROR((SUMIFS(BNA_Historique_prix!U:U,BNA_Historique_prix!$B:$B,$B28,BNA_Historique_prix!$E:$E,$D28)-SUMIFS(BNA_Historique_prix!U:U,BNA_Historique_prix!$B:$B,$B28,BNA_Historique_prix!$E:$E,$C28))/SUMIFS(BNA_Historique_prix!U:U,BNA_Historique_prix!$B:$B,$B28,BNA_Historique_prix!$E:$E,$C28),""))</f>
        <v>0</v>
      </c>
      <c r="W28" s="14">
        <f ca="1">IF(OR(SUMIFS(BNA_Historique_prix!V:V,BNA_Historique_prix!$B:$B,$B28,BNA_Historique_prix!$E:$E,$D28)=0,SUMIFS(BNA_Historique_prix!V:V,BNA_Historique_prix!$B:$B,$B28,BNA_Historique_prix!$E:$E,$C28)=0),"-",IFERROR((SUMIFS(BNA_Historique_prix!V:V,BNA_Historique_prix!$B:$B,$B28,BNA_Historique_prix!$E:$E,$D28)-SUMIFS(BNA_Historique_prix!V:V,BNA_Historique_prix!$B:$B,$B28,BNA_Historique_prix!$E:$E,$C28))/SUMIFS(BNA_Historique_prix!V:V,BNA_Historique_prix!$B:$B,$B28,BNA_Historique_prix!$E:$E,$C28),""))</f>
        <v>8.3333333333333329E-2</v>
      </c>
      <c r="X28" s="14" t="str">
        <f ca="1">IF(OR(SUMIFS(BNA_Historique_prix!W:W,BNA_Historique_prix!$B:$B,$B28,BNA_Historique_prix!$E:$E,$D28)=0,SUMIFS(BNA_Historique_prix!W:W,BNA_Historique_prix!$B:$B,$B28,BNA_Historique_prix!$E:$E,$C28)=0),"-",IFERROR((SUMIFS(BNA_Historique_prix!W:W,BNA_Historique_prix!$B:$B,$B28,BNA_Historique_prix!$E:$E,$D28)-SUMIFS(BNA_Historique_prix!W:W,BNA_Historique_prix!$B:$B,$B28,BNA_Historique_prix!$E:$E,$C28))/SUMIFS(BNA_Historique_prix!W:W,BNA_Historique_prix!$B:$B,$B28,BNA_Historique_prix!$E:$E,$C28),""))</f>
        <v>-</v>
      </c>
      <c r="Y28" s="14">
        <f ca="1">IF(OR(SUMIFS(BNA_Historique_prix!X:X,BNA_Historique_prix!$B:$B,$B28,BNA_Historique_prix!$E:$E,$D28)=0,SUMIFS(BNA_Historique_prix!X:X,BNA_Historique_prix!$B:$B,$B28,BNA_Historique_prix!$E:$E,$C28)=0),"-",IFERROR((SUMIFS(BNA_Historique_prix!X:X,BNA_Historique_prix!$B:$B,$B28,BNA_Historique_prix!$E:$E,$D28)-SUMIFS(BNA_Historique_prix!X:X,BNA_Historique_prix!$B:$B,$B28,BNA_Historique_prix!$E:$E,$C28))/SUMIFS(BNA_Historique_prix!X:X,BNA_Historique_prix!$B:$B,$B28,BNA_Historique_prix!$E:$E,$C28),""))</f>
        <v>-0.25</v>
      </c>
      <c r="Z28" s="14" t="str">
        <f ca="1">IF(OR(SUMIFS(BNA_Historique_prix!Y:Y,BNA_Historique_prix!$B:$B,$B28,BNA_Historique_prix!$E:$E,$D28)=0,SUMIFS(BNA_Historique_prix!Y:Y,BNA_Historique_prix!$B:$B,$B28,BNA_Historique_prix!$E:$E,$C28)=0),"-",IFERROR((SUMIFS(BNA_Historique_prix!Y:Y,BNA_Historique_prix!$B:$B,$B28,BNA_Historique_prix!$E:$E,$D28)-SUMIFS(BNA_Historique_prix!Y:Y,BNA_Historique_prix!$B:$B,$B28,BNA_Historique_prix!$E:$E,$C28))/SUMIFS(BNA_Historique_prix!Y:Y,BNA_Historique_prix!$B:$B,$B28,BNA_Historique_prix!$E:$E,$C28),""))</f>
        <v>-</v>
      </c>
      <c r="AA28" s="14" t="str">
        <f ca="1">IF(OR(SUMIFS(BNA_Historique_prix!Z:Z,BNA_Historique_prix!$B:$B,$B28,BNA_Historique_prix!$E:$E,$D28)=0,SUMIFS(BNA_Historique_prix!Z:Z,BNA_Historique_prix!$B:$B,$B28,BNA_Historique_prix!$E:$E,$C28)=0),"-",IFERROR((SUMIFS(BNA_Historique_prix!Z:Z,BNA_Historique_prix!$B:$B,$B28,BNA_Historique_prix!$E:$E,$D28)-SUMIFS(BNA_Historique_prix!Z:Z,BNA_Historique_prix!$B:$B,$B28,BNA_Historique_prix!$E:$E,$C28))/SUMIFS(BNA_Historique_prix!Z:Z,BNA_Historique_prix!$B:$B,$B28,BNA_Historique_prix!$E:$E,$C28),""))</f>
        <v>-</v>
      </c>
      <c r="AB28" s="14" t="str">
        <f ca="1">IF(OR(SUMIFS(BNA_Historique_prix!AA:AA,BNA_Historique_prix!$B:$B,$B28,BNA_Historique_prix!$E:$E,$D28)=0,SUMIFS(BNA_Historique_prix!AA:AA,BNA_Historique_prix!$B:$B,$B28,BNA_Historique_prix!$E:$E,$C28)=0),"-",IFERROR((SUMIFS(BNA_Historique_prix!AA:AA,BNA_Historique_prix!$B:$B,$B28,BNA_Historique_prix!$E:$E,$D28)-SUMIFS(BNA_Historique_prix!AA:AA,BNA_Historique_prix!$B:$B,$B28,BNA_Historique_prix!$E:$E,$C28))/SUMIFS(BNA_Historique_prix!AA:AA,BNA_Historique_prix!$B:$B,$B28,BNA_Historique_prix!$E:$E,$C28),""))</f>
        <v>-</v>
      </c>
      <c r="AC28" s="14">
        <f ca="1">IF(OR(SUMIFS(BNA_Historique_prix!AB:AB,BNA_Historique_prix!$B:$B,$B28,BNA_Historique_prix!$E:$E,$D28)=0,SUMIFS(BNA_Historique_prix!AB:AB,BNA_Historique_prix!$B:$B,$B28,BNA_Historique_prix!$E:$E,$C28)=0),"-",IFERROR((SUMIFS(BNA_Historique_prix!AB:AB,BNA_Historique_prix!$B:$B,$B28,BNA_Historique_prix!$E:$E,$D28)-SUMIFS(BNA_Historique_prix!AB:AB,BNA_Historique_prix!$B:$B,$B28,BNA_Historique_prix!$E:$E,$C28))/SUMIFS(BNA_Historique_prix!AB:AB,BNA_Historique_prix!$B:$B,$B28,BNA_Historique_prix!$E:$E,$C28),""))</f>
        <v>-0.125</v>
      </c>
      <c r="AD28" s="14">
        <f ca="1">IF(OR(SUMIFS(BNA_Historique_prix!AC:AC,BNA_Historique_prix!$B:$B,$B28,BNA_Historique_prix!$E:$E,$D28)=0,SUMIFS(BNA_Historique_prix!AC:AC,BNA_Historique_prix!$B:$B,$B28,BNA_Historique_prix!$E:$E,$C28)=0),"-",IFERROR((SUMIFS(BNA_Historique_prix!AC:AC,BNA_Historique_prix!$B:$B,$B28,BNA_Historique_prix!$E:$E,$D28)-SUMIFS(BNA_Historique_prix!AC:AC,BNA_Historique_prix!$B:$B,$B28,BNA_Historique_prix!$E:$E,$C28))/SUMIFS(BNA_Historique_prix!AC:AC,BNA_Historique_prix!$B:$B,$B28,BNA_Historique_prix!$E:$E,$C28),""))</f>
        <v>-0.14285714285714285</v>
      </c>
      <c r="AE28" s="14">
        <f ca="1">IF(OR(SUMIFS(BNA_Historique_prix!AD:AD,BNA_Historique_prix!$B:$B,$B28,BNA_Historique_prix!$E:$E,$D28)=0,SUMIFS(BNA_Historique_prix!AD:AD,BNA_Historique_prix!$B:$B,$B28,BNA_Historique_prix!$E:$E,$C28)=0),"-",IFERROR((SUMIFS(BNA_Historique_prix!AD:AD,BNA_Historique_prix!$B:$B,$B28,BNA_Historique_prix!$E:$E,$D28)-SUMIFS(BNA_Historique_prix!AD:AD,BNA_Historique_prix!$B:$B,$B28,BNA_Historique_prix!$E:$E,$C28))/SUMIFS(BNA_Historique_prix!AD:AD,BNA_Historique_prix!$B:$B,$B28,BNA_Historique_prix!$E:$E,$C28),""))</f>
        <v>0.3</v>
      </c>
      <c r="AF28" s="14">
        <f ca="1">IF(OR(SUMIFS(BNA_Historique_prix!AE:AE,BNA_Historique_prix!$B:$B,$B28,BNA_Historique_prix!$E:$E,$D28)=0,SUMIFS(BNA_Historique_prix!AE:AE,BNA_Historique_prix!$B:$B,$B28,BNA_Historique_prix!$E:$E,$C28)=0),"-",IFERROR((SUMIFS(BNA_Historique_prix!AE:AE,BNA_Historique_prix!$B:$B,$B28,BNA_Historique_prix!$E:$E,$D28)-SUMIFS(BNA_Historique_prix!AE:AE,BNA_Historique_prix!$B:$B,$B28,BNA_Historique_prix!$E:$E,$C28))/SUMIFS(BNA_Historique_prix!AE:AE,BNA_Historique_prix!$B:$B,$B28,BNA_Historique_prix!$E:$E,$C28),""))</f>
        <v>0</v>
      </c>
      <c r="AG28" s="14">
        <f ca="1">IF(OR(SUMIFS(BNA_Historique_prix!AF:AF,BNA_Historique_prix!$B:$B,$B28,BNA_Historique_prix!$E:$E,$D28)=0,SUMIFS(BNA_Historique_prix!AF:AF,BNA_Historique_prix!$B:$B,$B28,BNA_Historique_prix!$E:$E,$C28)=0),"-",IFERROR((SUMIFS(BNA_Historique_prix!AF:AF,BNA_Historique_prix!$B:$B,$B28,BNA_Historique_prix!$E:$E,$D28)-SUMIFS(BNA_Historique_prix!AF:AF,BNA_Historique_prix!$B:$B,$B28,BNA_Historique_prix!$E:$E,$C28))/SUMIFS(BNA_Historique_prix!AF:AF,BNA_Historique_prix!$B:$B,$B28,BNA_Historique_prix!$E:$E,$C28),""))</f>
        <v>-6.6666666666666666E-2</v>
      </c>
      <c r="AH28" s="14">
        <f ca="1">IF(OR(SUMIFS(BNA_Historique_prix!AG:AG,BNA_Historique_prix!$B:$B,$B28,BNA_Historique_prix!$E:$E,$D28)=0,SUMIFS(BNA_Historique_prix!AG:AG,BNA_Historique_prix!$B:$B,$B28,BNA_Historique_prix!$E:$E,$C28)=0),"-",IFERROR((SUMIFS(BNA_Historique_prix!AG:AG,BNA_Historique_prix!$B:$B,$B28,BNA_Historique_prix!$E:$E,$D28)-SUMIFS(BNA_Historique_prix!AG:AG,BNA_Historique_prix!$B:$B,$B28,BNA_Historique_prix!$E:$E,$C28))/SUMIFS(BNA_Historique_prix!AG:AG,BNA_Historique_prix!$B:$B,$B28,BNA_Historique_prix!$E:$E,$C28),""))</f>
        <v>0</v>
      </c>
      <c r="AI28" s="14">
        <f ca="1">IF(OR(SUMIFS(BNA_Historique_prix!AH:AH,BNA_Historique_prix!$B:$B,$B28,BNA_Historique_prix!$E:$E,$D28)=0,SUMIFS(BNA_Historique_prix!AH:AH,BNA_Historique_prix!$B:$B,$B28,BNA_Historique_prix!$E:$E,$C28)=0),"-",IFERROR((SUMIFS(BNA_Historique_prix!AH:AH,BNA_Historique_prix!$B:$B,$B28,BNA_Historique_prix!$E:$E,$D28)-SUMIFS(BNA_Historique_prix!AH:AH,BNA_Historique_prix!$B:$B,$B28,BNA_Historique_prix!$E:$E,$C28))/SUMIFS(BNA_Historique_prix!AH:AH,BNA_Historique_prix!$B:$B,$B28,BNA_Historique_prix!$E:$E,$C28),""))</f>
        <v>-9.0909090909090912E-2</v>
      </c>
      <c r="AJ28" s="14" t="str">
        <f ca="1">IF(OR(SUMIFS(BNA_Historique_prix!AI:AI,BNA_Historique_prix!$B:$B,$B28,BNA_Historique_prix!$E:$E,$D28)=0,SUMIFS(BNA_Historique_prix!AI:AI,BNA_Historique_prix!$B:$B,$B28,BNA_Historique_prix!$E:$E,$C28)=0),"-",IFERROR((SUMIFS(BNA_Historique_prix!AI:AI,BNA_Historique_prix!$B:$B,$B28,BNA_Historique_prix!$E:$E,$D28)-SUMIFS(BNA_Historique_prix!AI:AI,BNA_Historique_prix!$B:$B,$B28,BNA_Historique_prix!$E:$E,$C28))/SUMIFS(BNA_Historique_prix!AI:AI,BNA_Historique_prix!$B:$B,$B28,BNA_Historique_prix!$E:$E,$C28),""))</f>
        <v>-</v>
      </c>
    </row>
    <row r="29" spans="1:36" x14ac:dyDescent="0.35">
      <c r="A29" s="5" t="s">
        <v>73</v>
      </c>
      <c r="B29" s="5" t="s">
        <v>79</v>
      </c>
      <c r="C29" s="11">
        <f t="shared" ref="C29:F29" si="11">C24</f>
        <v>44774</v>
      </c>
      <c r="D29" s="11">
        <f t="shared" si="11"/>
        <v>45139</v>
      </c>
      <c r="E29" s="11"/>
      <c r="F29" s="11" t="str">
        <f t="shared" si="11"/>
        <v>% var annuelle</v>
      </c>
      <c r="H29" s="14" t="str">
        <f ca="1">IF(OR(SUMIFS(BNA_Historique_prix!G:G,BNA_Historique_prix!$B:$B,$B29,BNA_Historique_prix!$E:$E,$D29)=0,SUMIFS(BNA_Historique_prix!G:G,BNA_Historique_prix!$B:$B,$B29,BNA_Historique_prix!$E:$E,$C29)=0),"-",IFERROR((SUMIFS(BNA_Historique_prix!G:G,BNA_Historique_prix!$B:$B,$B29,BNA_Historique_prix!$E:$E,$D29)-SUMIFS(BNA_Historique_prix!G:G,BNA_Historique_prix!$B:$B,$B29,BNA_Historique_prix!$E:$E,$C29))/SUMIFS(BNA_Historique_prix!G:G,BNA_Historique_prix!$B:$B,$B29,BNA_Historique_prix!$E:$E,$C29),""))</f>
        <v>-</v>
      </c>
      <c r="I29" s="14" t="str">
        <f ca="1">IF(OR(SUMIFS(BNA_Historique_prix!H:H,BNA_Historique_prix!$B:$B,$B29,BNA_Historique_prix!$E:$E,$D29)=0,SUMIFS(BNA_Historique_prix!H:H,BNA_Historique_prix!$B:$B,$B29,BNA_Historique_prix!$E:$E,$C29)=0),"-",IFERROR((SUMIFS(BNA_Historique_prix!H:H,BNA_Historique_prix!$B:$B,$B29,BNA_Historique_prix!$E:$E,$D29)-SUMIFS(BNA_Historique_prix!H:H,BNA_Historique_prix!$B:$B,$B29,BNA_Historique_prix!$E:$E,$C29))/SUMIFS(BNA_Historique_prix!H:H,BNA_Historique_prix!$B:$B,$B29,BNA_Historique_prix!$E:$E,$C29),""))</f>
        <v>-</v>
      </c>
      <c r="J29" s="14" t="str">
        <f ca="1">IF(OR(SUMIFS(BNA_Historique_prix!I:I,BNA_Historique_prix!$B:$B,$B29,BNA_Historique_prix!$E:$E,$D29)=0,SUMIFS(BNA_Historique_prix!I:I,BNA_Historique_prix!$B:$B,$B29,BNA_Historique_prix!$E:$E,$C29)=0),"-",IFERROR((SUMIFS(BNA_Historique_prix!I:I,BNA_Historique_prix!$B:$B,$B29,BNA_Historique_prix!$E:$E,$D29)-SUMIFS(BNA_Historique_prix!I:I,BNA_Historique_prix!$B:$B,$B29,BNA_Historique_prix!$E:$E,$C29))/SUMIFS(BNA_Historique_prix!I:I,BNA_Historique_prix!$B:$B,$B29,BNA_Historique_prix!$E:$E,$C29),""))</f>
        <v>-</v>
      </c>
      <c r="K29" s="14" t="str">
        <f ca="1">IF(OR(SUMIFS(BNA_Historique_prix!J:J,BNA_Historique_prix!$B:$B,$B29,BNA_Historique_prix!$E:$E,$D29)=0,SUMIFS(BNA_Historique_prix!J:J,BNA_Historique_prix!$B:$B,$B29,BNA_Historique_prix!$E:$E,$C29)=0),"-",IFERROR((SUMIFS(BNA_Historique_prix!J:J,BNA_Historique_prix!$B:$B,$B29,BNA_Historique_prix!$E:$E,$D29)-SUMIFS(BNA_Historique_prix!J:J,BNA_Historique_prix!$B:$B,$B29,BNA_Historique_prix!$E:$E,$C29))/SUMIFS(BNA_Historique_prix!J:J,BNA_Historique_prix!$B:$B,$B29,BNA_Historique_prix!$E:$E,$C29),""))</f>
        <v>-</v>
      </c>
      <c r="L29" s="14" t="str">
        <f ca="1">IF(OR(SUMIFS(BNA_Historique_prix!K:K,BNA_Historique_prix!$B:$B,$B29,BNA_Historique_prix!$E:$E,$D29)=0,SUMIFS(BNA_Historique_prix!K:K,BNA_Historique_prix!$B:$B,$B29,BNA_Historique_prix!$E:$E,$C29)=0),"-",IFERROR((SUMIFS(BNA_Historique_prix!K:K,BNA_Historique_prix!$B:$B,$B29,BNA_Historique_prix!$E:$E,$D29)-SUMIFS(BNA_Historique_prix!K:K,BNA_Historique_prix!$B:$B,$B29,BNA_Historique_prix!$E:$E,$C29))/SUMIFS(BNA_Historique_prix!K:K,BNA_Historique_prix!$B:$B,$B29,BNA_Historique_prix!$E:$E,$C29),""))</f>
        <v>-</v>
      </c>
      <c r="M29" s="14" t="str">
        <f ca="1">IF(OR(SUMIFS(BNA_Historique_prix!L:L,BNA_Historique_prix!$B:$B,$B29,BNA_Historique_prix!$E:$E,$D29)=0,SUMIFS(BNA_Historique_prix!L:L,BNA_Historique_prix!$B:$B,$B29,BNA_Historique_prix!$E:$E,$C29)=0),"-",IFERROR((SUMIFS(BNA_Historique_prix!L:L,BNA_Historique_prix!$B:$B,$B29,BNA_Historique_prix!$E:$E,$D29)-SUMIFS(BNA_Historique_prix!L:L,BNA_Historique_prix!$B:$B,$B29,BNA_Historique_prix!$E:$E,$C29))/SUMIFS(BNA_Historique_prix!L:L,BNA_Historique_prix!$B:$B,$B29,BNA_Historique_prix!$E:$E,$C29),""))</f>
        <v>-</v>
      </c>
      <c r="N29" s="14" t="str">
        <f ca="1">IF(OR(SUMIFS(BNA_Historique_prix!M:M,BNA_Historique_prix!$B:$B,$B29,BNA_Historique_prix!$E:$E,$D29)=0,SUMIFS(BNA_Historique_prix!M:M,BNA_Historique_prix!$B:$B,$B29,BNA_Historique_prix!$E:$E,$C29)=0),"-",IFERROR((SUMIFS(BNA_Historique_prix!M:M,BNA_Historique_prix!$B:$B,$B29,BNA_Historique_prix!$E:$E,$D29)-SUMIFS(BNA_Historique_prix!M:M,BNA_Historique_prix!$B:$B,$B29,BNA_Historique_prix!$E:$E,$C29))/SUMIFS(BNA_Historique_prix!M:M,BNA_Historique_prix!$B:$B,$B29,BNA_Historique_prix!$E:$E,$C29),""))</f>
        <v>-</v>
      </c>
      <c r="O29" s="14" t="str">
        <f ca="1">IF(OR(SUMIFS(BNA_Historique_prix!N:N,BNA_Historique_prix!$B:$B,$B29,BNA_Historique_prix!$E:$E,$D29)=0,SUMIFS(BNA_Historique_prix!N:N,BNA_Historique_prix!$B:$B,$B29,BNA_Historique_prix!$E:$E,$C29)=0),"-",IFERROR((SUMIFS(BNA_Historique_prix!N:N,BNA_Historique_prix!$B:$B,$B29,BNA_Historique_prix!$E:$E,$D29)-SUMIFS(BNA_Historique_prix!N:N,BNA_Historique_prix!$B:$B,$B29,BNA_Historique_prix!$E:$E,$C29))/SUMIFS(BNA_Historique_prix!N:N,BNA_Historique_prix!$B:$B,$B29,BNA_Historique_prix!$E:$E,$C29),""))</f>
        <v>-</v>
      </c>
      <c r="P29" s="14" t="str">
        <f ca="1">IF(OR(SUMIFS(BNA_Historique_prix!O:O,BNA_Historique_prix!$B:$B,$B29,BNA_Historique_prix!$E:$E,$D29)=0,SUMIFS(BNA_Historique_prix!O:O,BNA_Historique_prix!$B:$B,$B29,BNA_Historique_prix!$E:$E,$C29)=0),"-",IFERROR((SUMIFS(BNA_Historique_prix!O:O,BNA_Historique_prix!$B:$B,$B29,BNA_Historique_prix!$E:$E,$D29)-SUMIFS(BNA_Historique_prix!O:O,BNA_Historique_prix!$B:$B,$B29,BNA_Historique_prix!$E:$E,$C29))/SUMIFS(BNA_Historique_prix!O:O,BNA_Historique_prix!$B:$B,$B29,BNA_Historique_prix!$E:$E,$C29),""))</f>
        <v>-</v>
      </c>
      <c r="Q29" s="14" t="str">
        <f ca="1">IF(OR(SUMIFS(BNA_Historique_prix!P:P,BNA_Historique_prix!$B:$B,$B29,BNA_Historique_prix!$E:$E,$D29)=0,SUMIFS(BNA_Historique_prix!P:P,BNA_Historique_prix!$B:$B,$B29,BNA_Historique_prix!$E:$E,$C29)=0),"-",IFERROR((SUMIFS(BNA_Historique_prix!P:P,BNA_Historique_prix!$B:$B,$B29,BNA_Historique_prix!$E:$E,$D29)-SUMIFS(BNA_Historique_prix!P:P,BNA_Historique_prix!$B:$B,$B29,BNA_Historique_prix!$E:$E,$C29))/SUMIFS(BNA_Historique_prix!P:P,BNA_Historique_prix!$B:$B,$B29,BNA_Historique_prix!$E:$E,$C29),""))</f>
        <v>-</v>
      </c>
      <c r="R29" s="14" t="str">
        <f ca="1">IF(OR(SUMIFS(BNA_Historique_prix!Q:Q,BNA_Historique_prix!$B:$B,$B29,BNA_Historique_prix!$E:$E,$D29)=0,SUMIFS(BNA_Historique_prix!Q:Q,BNA_Historique_prix!$B:$B,$B29,BNA_Historique_prix!$E:$E,$C29)=0),"-",IFERROR((SUMIFS(BNA_Historique_prix!Q:Q,BNA_Historique_prix!$B:$B,$B29,BNA_Historique_prix!$E:$E,$D29)-SUMIFS(BNA_Historique_prix!Q:Q,BNA_Historique_prix!$B:$B,$B29,BNA_Historique_prix!$E:$E,$C29))/SUMIFS(BNA_Historique_prix!Q:Q,BNA_Historique_prix!$B:$B,$B29,BNA_Historique_prix!$E:$E,$C29),""))</f>
        <v>-</v>
      </c>
      <c r="S29" s="14" t="str">
        <f ca="1">IF(OR(SUMIFS(BNA_Historique_prix!R:R,BNA_Historique_prix!$B:$B,$B29,BNA_Historique_prix!$E:$E,$D29)=0,SUMIFS(BNA_Historique_prix!R:R,BNA_Historique_prix!$B:$B,$B29,BNA_Historique_prix!$E:$E,$C29)=0),"-",IFERROR((SUMIFS(BNA_Historique_prix!R:R,BNA_Historique_prix!$B:$B,$B29,BNA_Historique_prix!$E:$E,$D29)-SUMIFS(BNA_Historique_prix!R:R,BNA_Historique_prix!$B:$B,$B29,BNA_Historique_prix!$E:$E,$C29))/SUMIFS(BNA_Historique_prix!R:R,BNA_Historique_prix!$B:$B,$B29,BNA_Historique_prix!$E:$E,$C29),""))</f>
        <v>-</v>
      </c>
      <c r="T29" s="14" t="str">
        <f ca="1">IF(OR(SUMIFS(BNA_Historique_prix!S:S,BNA_Historique_prix!$B:$B,$B29,BNA_Historique_prix!$E:$E,$D29)=0,SUMIFS(BNA_Historique_prix!S:S,BNA_Historique_prix!$B:$B,$B29,BNA_Historique_prix!$E:$E,$C29)=0),"-",IFERROR((SUMIFS(BNA_Historique_prix!S:S,BNA_Historique_prix!$B:$B,$B29,BNA_Historique_prix!$E:$E,$D29)-SUMIFS(BNA_Historique_prix!S:S,BNA_Historique_prix!$B:$B,$B29,BNA_Historique_prix!$E:$E,$C29))/SUMIFS(BNA_Historique_prix!S:S,BNA_Historique_prix!$B:$B,$B29,BNA_Historique_prix!$E:$E,$C29),""))</f>
        <v>-</v>
      </c>
      <c r="U29" s="14" t="str">
        <f ca="1">IF(OR(SUMIFS(BNA_Historique_prix!T:T,BNA_Historique_prix!$B:$B,$B29,BNA_Historique_prix!$E:$E,$D29)=0,SUMIFS(BNA_Historique_prix!T:T,BNA_Historique_prix!$B:$B,$B29,BNA_Historique_prix!$E:$E,$C29)=0),"-",IFERROR((SUMIFS(BNA_Historique_prix!T:T,BNA_Historique_prix!$B:$B,$B29,BNA_Historique_prix!$E:$E,$D29)-SUMIFS(BNA_Historique_prix!T:T,BNA_Historique_prix!$B:$B,$B29,BNA_Historique_prix!$E:$E,$C29))/SUMIFS(BNA_Historique_prix!T:T,BNA_Historique_prix!$B:$B,$B29,BNA_Historique_prix!$E:$E,$C29),""))</f>
        <v>-</v>
      </c>
      <c r="V29" s="14" t="str">
        <f ca="1">IF(OR(SUMIFS(BNA_Historique_prix!U:U,BNA_Historique_prix!$B:$B,$B29,BNA_Historique_prix!$E:$E,$D29)=0,SUMIFS(BNA_Historique_prix!U:U,BNA_Historique_prix!$B:$B,$B29,BNA_Historique_prix!$E:$E,$C29)=0),"-",IFERROR((SUMIFS(BNA_Historique_prix!U:U,BNA_Historique_prix!$B:$B,$B29,BNA_Historique_prix!$E:$E,$D29)-SUMIFS(BNA_Historique_prix!U:U,BNA_Historique_prix!$B:$B,$B29,BNA_Historique_prix!$E:$E,$C29))/SUMIFS(BNA_Historique_prix!U:U,BNA_Historique_prix!$B:$B,$B29,BNA_Historique_prix!$E:$E,$C29),""))</f>
        <v>-</v>
      </c>
      <c r="W29" s="14" t="str">
        <f ca="1">IF(OR(SUMIFS(BNA_Historique_prix!V:V,BNA_Historique_prix!$B:$B,$B29,BNA_Historique_prix!$E:$E,$D29)=0,SUMIFS(BNA_Historique_prix!V:V,BNA_Historique_prix!$B:$B,$B29,BNA_Historique_prix!$E:$E,$C29)=0),"-",IFERROR((SUMIFS(BNA_Historique_prix!V:V,BNA_Historique_prix!$B:$B,$B29,BNA_Historique_prix!$E:$E,$D29)-SUMIFS(BNA_Historique_prix!V:V,BNA_Historique_prix!$B:$B,$B29,BNA_Historique_prix!$E:$E,$C29))/SUMIFS(BNA_Historique_prix!V:V,BNA_Historique_prix!$B:$B,$B29,BNA_Historique_prix!$E:$E,$C29),""))</f>
        <v>-</v>
      </c>
      <c r="X29" s="14" t="str">
        <f ca="1">IF(OR(SUMIFS(BNA_Historique_prix!W:W,BNA_Historique_prix!$B:$B,$B29,BNA_Historique_prix!$E:$E,$D29)=0,SUMIFS(BNA_Historique_prix!W:W,BNA_Historique_prix!$B:$B,$B29,BNA_Historique_prix!$E:$E,$C29)=0),"-",IFERROR((SUMIFS(BNA_Historique_prix!W:W,BNA_Historique_prix!$B:$B,$B29,BNA_Historique_prix!$E:$E,$D29)-SUMIFS(BNA_Historique_prix!W:W,BNA_Historique_prix!$B:$B,$B29,BNA_Historique_prix!$E:$E,$C29))/SUMIFS(BNA_Historique_prix!W:W,BNA_Historique_prix!$B:$B,$B29,BNA_Historique_prix!$E:$E,$C29),""))</f>
        <v>-</v>
      </c>
      <c r="Y29" s="14" t="str">
        <f ca="1">IF(OR(SUMIFS(BNA_Historique_prix!X:X,BNA_Historique_prix!$B:$B,$B29,BNA_Historique_prix!$E:$E,$D29)=0,SUMIFS(BNA_Historique_prix!X:X,BNA_Historique_prix!$B:$B,$B29,BNA_Historique_prix!$E:$E,$C29)=0),"-",IFERROR((SUMIFS(BNA_Historique_prix!X:X,BNA_Historique_prix!$B:$B,$B29,BNA_Historique_prix!$E:$E,$D29)-SUMIFS(BNA_Historique_prix!X:X,BNA_Historique_prix!$B:$B,$B29,BNA_Historique_prix!$E:$E,$C29))/SUMIFS(BNA_Historique_prix!X:X,BNA_Historique_prix!$B:$B,$B29,BNA_Historique_prix!$E:$E,$C29),""))</f>
        <v>-</v>
      </c>
      <c r="Z29" s="14" t="str">
        <f ca="1">IF(OR(SUMIFS(BNA_Historique_prix!Y:Y,BNA_Historique_prix!$B:$B,$B29,BNA_Historique_prix!$E:$E,$D29)=0,SUMIFS(BNA_Historique_prix!Y:Y,BNA_Historique_prix!$B:$B,$B29,BNA_Historique_prix!$E:$E,$C29)=0),"-",IFERROR((SUMIFS(BNA_Historique_prix!Y:Y,BNA_Historique_prix!$B:$B,$B29,BNA_Historique_prix!$E:$E,$D29)-SUMIFS(BNA_Historique_prix!Y:Y,BNA_Historique_prix!$B:$B,$B29,BNA_Historique_prix!$E:$E,$C29))/SUMIFS(BNA_Historique_prix!Y:Y,BNA_Historique_prix!$B:$B,$B29,BNA_Historique_prix!$E:$E,$C29),""))</f>
        <v>-</v>
      </c>
      <c r="AA29" s="14" t="str">
        <f ca="1">IF(OR(SUMIFS(BNA_Historique_prix!Z:Z,BNA_Historique_prix!$B:$B,$B29,BNA_Historique_prix!$E:$E,$D29)=0,SUMIFS(BNA_Historique_prix!Z:Z,BNA_Historique_prix!$B:$B,$B29,BNA_Historique_prix!$E:$E,$C29)=0),"-",IFERROR((SUMIFS(BNA_Historique_prix!Z:Z,BNA_Historique_prix!$B:$B,$B29,BNA_Historique_prix!$E:$E,$D29)-SUMIFS(BNA_Historique_prix!Z:Z,BNA_Historique_prix!$B:$B,$B29,BNA_Historique_prix!$E:$E,$C29))/SUMIFS(BNA_Historique_prix!Z:Z,BNA_Historique_prix!$B:$B,$B29,BNA_Historique_prix!$E:$E,$C29),""))</f>
        <v>-</v>
      </c>
      <c r="AB29" s="14" t="str">
        <f ca="1">IF(OR(SUMIFS(BNA_Historique_prix!AA:AA,BNA_Historique_prix!$B:$B,$B29,BNA_Historique_prix!$E:$E,$D29)=0,SUMIFS(BNA_Historique_prix!AA:AA,BNA_Historique_prix!$B:$B,$B29,BNA_Historique_prix!$E:$E,$C29)=0),"-",IFERROR((SUMIFS(BNA_Historique_prix!AA:AA,BNA_Historique_prix!$B:$B,$B29,BNA_Historique_prix!$E:$E,$D29)-SUMIFS(BNA_Historique_prix!AA:AA,BNA_Historique_prix!$B:$B,$B29,BNA_Historique_prix!$E:$E,$C29))/SUMIFS(BNA_Historique_prix!AA:AA,BNA_Historique_prix!$B:$B,$B29,BNA_Historique_prix!$E:$E,$C29),""))</f>
        <v>-</v>
      </c>
      <c r="AC29" s="14" t="str">
        <f ca="1">IF(OR(SUMIFS(BNA_Historique_prix!AB:AB,BNA_Historique_prix!$B:$B,$B29,BNA_Historique_prix!$E:$E,$D29)=0,SUMIFS(BNA_Historique_prix!AB:AB,BNA_Historique_prix!$B:$B,$B29,BNA_Historique_prix!$E:$E,$C29)=0),"-",IFERROR((SUMIFS(BNA_Historique_prix!AB:AB,BNA_Historique_prix!$B:$B,$B29,BNA_Historique_prix!$E:$E,$D29)-SUMIFS(BNA_Historique_prix!AB:AB,BNA_Historique_prix!$B:$B,$B29,BNA_Historique_prix!$E:$E,$C29))/SUMIFS(BNA_Historique_prix!AB:AB,BNA_Historique_prix!$B:$B,$B29,BNA_Historique_prix!$E:$E,$C29),""))</f>
        <v>-</v>
      </c>
      <c r="AD29" s="14" t="str">
        <f ca="1">IF(OR(SUMIFS(BNA_Historique_prix!AC:AC,BNA_Historique_prix!$B:$B,$B29,BNA_Historique_prix!$E:$E,$D29)=0,SUMIFS(BNA_Historique_prix!AC:AC,BNA_Historique_prix!$B:$B,$B29,BNA_Historique_prix!$E:$E,$C29)=0),"-",IFERROR((SUMIFS(BNA_Historique_prix!AC:AC,BNA_Historique_prix!$B:$B,$B29,BNA_Historique_prix!$E:$E,$D29)-SUMIFS(BNA_Historique_prix!AC:AC,BNA_Historique_prix!$B:$B,$B29,BNA_Historique_prix!$E:$E,$C29))/SUMIFS(BNA_Historique_prix!AC:AC,BNA_Historique_prix!$B:$B,$B29,BNA_Historique_prix!$E:$E,$C29),""))</f>
        <v>-</v>
      </c>
      <c r="AE29" s="14" t="str">
        <f ca="1">IF(OR(SUMIFS(BNA_Historique_prix!AD:AD,BNA_Historique_prix!$B:$B,$B29,BNA_Historique_prix!$E:$E,$D29)=0,SUMIFS(BNA_Historique_prix!AD:AD,BNA_Historique_prix!$B:$B,$B29,BNA_Historique_prix!$E:$E,$C29)=0),"-",IFERROR((SUMIFS(BNA_Historique_prix!AD:AD,BNA_Historique_prix!$B:$B,$B29,BNA_Historique_prix!$E:$E,$D29)-SUMIFS(BNA_Historique_prix!AD:AD,BNA_Historique_prix!$B:$B,$B29,BNA_Historique_prix!$E:$E,$C29))/SUMIFS(BNA_Historique_prix!AD:AD,BNA_Historique_prix!$B:$B,$B29,BNA_Historique_prix!$E:$E,$C29),""))</f>
        <v>-</v>
      </c>
      <c r="AF29" s="14" t="str">
        <f ca="1">IF(OR(SUMIFS(BNA_Historique_prix!AE:AE,BNA_Historique_prix!$B:$B,$B29,BNA_Historique_prix!$E:$E,$D29)=0,SUMIFS(BNA_Historique_prix!AE:AE,BNA_Historique_prix!$B:$B,$B29,BNA_Historique_prix!$E:$E,$C29)=0),"-",IFERROR((SUMIFS(BNA_Historique_prix!AE:AE,BNA_Historique_prix!$B:$B,$B29,BNA_Historique_prix!$E:$E,$D29)-SUMIFS(BNA_Historique_prix!AE:AE,BNA_Historique_prix!$B:$B,$B29,BNA_Historique_prix!$E:$E,$C29))/SUMIFS(BNA_Historique_prix!AE:AE,BNA_Historique_prix!$B:$B,$B29,BNA_Historique_prix!$E:$E,$C29),""))</f>
        <v>-</v>
      </c>
      <c r="AG29" s="14" t="str">
        <f ca="1">IF(OR(SUMIFS(BNA_Historique_prix!AF:AF,BNA_Historique_prix!$B:$B,$B29,BNA_Historique_prix!$E:$E,$D29)=0,SUMIFS(BNA_Historique_prix!AF:AF,BNA_Historique_prix!$B:$B,$B29,BNA_Historique_prix!$E:$E,$C29)=0),"-",IFERROR((SUMIFS(BNA_Historique_prix!AF:AF,BNA_Historique_prix!$B:$B,$B29,BNA_Historique_prix!$E:$E,$D29)-SUMIFS(BNA_Historique_prix!AF:AF,BNA_Historique_prix!$B:$B,$B29,BNA_Historique_prix!$E:$E,$C29))/SUMIFS(BNA_Historique_prix!AF:AF,BNA_Historique_prix!$B:$B,$B29,BNA_Historique_prix!$E:$E,$C29),""))</f>
        <v>-</v>
      </c>
      <c r="AH29" s="14" t="str">
        <f ca="1">IF(OR(SUMIFS(BNA_Historique_prix!AG:AG,BNA_Historique_prix!$B:$B,$B29,BNA_Historique_prix!$E:$E,$D29)=0,SUMIFS(BNA_Historique_prix!AG:AG,BNA_Historique_prix!$B:$B,$B29,BNA_Historique_prix!$E:$E,$C29)=0),"-",IFERROR((SUMIFS(BNA_Historique_prix!AG:AG,BNA_Historique_prix!$B:$B,$B29,BNA_Historique_prix!$E:$E,$D29)-SUMIFS(BNA_Historique_prix!AG:AG,BNA_Historique_prix!$B:$B,$B29,BNA_Historique_prix!$E:$E,$C29))/SUMIFS(BNA_Historique_prix!AG:AG,BNA_Historique_prix!$B:$B,$B29,BNA_Historique_prix!$E:$E,$C29),""))</f>
        <v>-</v>
      </c>
      <c r="AI29" s="14" t="str">
        <f ca="1">IF(OR(SUMIFS(BNA_Historique_prix!AH:AH,BNA_Historique_prix!$B:$B,$B29,BNA_Historique_prix!$E:$E,$D29)=0,SUMIFS(BNA_Historique_prix!AH:AH,BNA_Historique_prix!$B:$B,$B29,BNA_Historique_prix!$E:$E,$C29)=0),"-",IFERROR((SUMIFS(BNA_Historique_prix!AH:AH,BNA_Historique_prix!$B:$B,$B29,BNA_Historique_prix!$E:$E,$D29)-SUMIFS(BNA_Historique_prix!AH:AH,BNA_Historique_prix!$B:$B,$B29,BNA_Historique_prix!$E:$E,$C29))/SUMIFS(BNA_Historique_prix!AH:AH,BNA_Historique_prix!$B:$B,$B29,BNA_Historique_prix!$E:$E,$C29),""))</f>
        <v>-</v>
      </c>
      <c r="AJ29" s="14" t="str">
        <f ca="1">IF(OR(SUMIFS(BNA_Historique_prix!AI:AI,BNA_Historique_prix!$B:$B,$B29,BNA_Historique_prix!$E:$E,$D29)=0,SUMIFS(BNA_Historique_prix!AI:AI,BNA_Historique_prix!$B:$B,$B29,BNA_Historique_prix!$E:$E,$C29)=0),"-",IFERROR((SUMIFS(BNA_Historique_prix!AI:AI,BNA_Historique_prix!$B:$B,$B29,BNA_Historique_prix!$E:$E,$D29)-SUMIFS(BNA_Historique_prix!AI:AI,BNA_Historique_prix!$B:$B,$B29,BNA_Historique_prix!$E:$E,$C29))/SUMIFS(BNA_Historique_prix!AI:AI,BNA_Historique_prix!$B:$B,$B29,BNA_Historique_prix!$E:$E,$C29),""))</f>
        <v>-</v>
      </c>
    </row>
    <row r="31" spans="1:36" x14ac:dyDescent="0.35">
      <c r="F31" s="5" t="s">
        <v>80</v>
      </c>
    </row>
    <row r="32" spans="1:36" x14ac:dyDescent="0.35">
      <c r="A32" s="5" t="s">
        <v>81</v>
      </c>
      <c r="B32" s="5" t="s">
        <v>82</v>
      </c>
      <c r="C32" s="11">
        <f t="shared" ref="C32:D32" si="12">C27</f>
        <v>45108</v>
      </c>
      <c r="D32" s="11">
        <f t="shared" si="12"/>
        <v>45139</v>
      </c>
      <c r="E32" s="11" t="str">
        <f>_xlfn.CONCAT(B32,D32)</f>
        <v>marche_bogande45139</v>
      </c>
      <c r="F32" s="11" t="str">
        <f>F27</f>
        <v>% var mensuelle</v>
      </c>
      <c r="H32" s="14">
        <f ca="1">IF(OR(SUMIFS(BNA_Historique_prix!G:G,BNA_Historique_prix!$B:$B,$B32,BNA_Historique_prix!$E:$E,$D32)=0,SUMIFS(BNA_Historique_prix!G:G,BNA_Historique_prix!$B:$B,$B32,BNA_Historique_prix!$E:$E,$C32)=0),"-",IFERROR((SUMIFS(BNA_Historique_prix!G:G,BNA_Historique_prix!$B:$B,$B32,BNA_Historique_prix!$E:$E,$D32)-SUMIFS(BNA_Historique_prix!G:G,BNA_Historique_prix!$B:$B,$B32,BNA_Historique_prix!$E:$E,$C32))/SUMIFS(BNA_Historique_prix!G:G,BNA_Historique_prix!$B:$B,$B32,BNA_Historique_prix!$E:$E,$C32),""))</f>
        <v>0</v>
      </c>
      <c r="I32" s="14">
        <f ca="1">IF(OR(SUMIFS(BNA_Historique_prix!H:H,BNA_Historique_prix!$B:$B,$B32,BNA_Historique_prix!$E:$E,$D32)=0,SUMIFS(BNA_Historique_prix!H:H,BNA_Historique_prix!$B:$B,$B32,BNA_Historique_prix!$E:$E,$C32)=0),"-",IFERROR((SUMIFS(BNA_Historique_prix!H:H,BNA_Historique_prix!$B:$B,$B32,BNA_Historique_prix!$E:$E,$D32)-SUMIFS(BNA_Historique_prix!H:H,BNA_Historique_prix!$B:$B,$B32,BNA_Historique_prix!$E:$E,$C32))/SUMIFS(BNA_Historique_prix!H:H,BNA_Historique_prix!$B:$B,$B32,BNA_Historique_prix!$E:$E,$C32),""))</f>
        <v>0</v>
      </c>
      <c r="J32" s="14">
        <f ca="1">IF(OR(SUMIFS(BNA_Historique_prix!I:I,BNA_Historique_prix!$B:$B,$B32,BNA_Historique_prix!$E:$E,$D32)=0,SUMIFS(BNA_Historique_prix!I:I,BNA_Historique_prix!$B:$B,$B32,BNA_Historique_prix!$E:$E,$C32)=0),"-",IFERROR((SUMIFS(BNA_Historique_prix!I:I,BNA_Historique_prix!$B:$B,$B32,BNA_Historique_prix!$E:$E,$D32)-SUMIFS(BNA_Historique_prix!I:I,BNA_Historique_prix!$B:$B,$B32,BNA_Historique_prix!$E:$E,$C32))/SUMIFS(BNA_Historique_prix!I:I,BNA_Historique_prix!$B:$B,$B32,BNA_Historique_prix!$E:$E,$C32),""))</f>
        <v>0.17647058823529413</v>
      </c>
      <c r="K32" s="14">
        <f ca="1">IF(OR(SUMIFS(BNA_Historique_prix!J:J,BNA_Historique_prix!$B:$B,$B32,BNA_Historique_prix!$E:$E,$D32)=0,SUMIFS(BNA_Historique_prix!J:J,BNA_Historique_prix!$B:$B,$B32,BNA_Historique_prix!$E:$E,$C32)=0),"-",IFERROR((SUMIFS(BNA_Historique_prix!J:J,BNA_Historique_prix!$B:$B,$B32,BNA_Historique_prix!$E:$E,$D32)-SUMIFS(BNA_Historique_prix!J:J,BNA_Historique_prix!$B:$B,$B32,BNA_Historique_prix!$E:$E,$C32))/SUMIFS(BNA_Historique_prix!J:J,BNA_Historique_prix!$B:$B,$B32,BNA_Historique_prix!$E:$E,$C32),""))</f>
        <v>0.25</v>
      </c>
      <c r="L32" s="14">
        <f ca="1">IF(OR(SUMIFS(BNA_Historique_prix!K:K,BNA_Historique_prix!$B:$B,$B32,BNA_Historique_prix!$E:$E,$D32)=0,SUMIFS(BNA_Historique_prix!K:K,BNA_Historique_prix!$B:$B,$B32,BNA_Historique_prix!$E:$E,$C32)=0),"-",IFERROR((SUMIFS(BNA_Historique_prix!K:K,BNA_Historique_prix!$B:$B,$B32,BNA_Historique_prix!$E:$E,$D32)-SUMIFS(BNA_Historique_prix!K:K,BNA_Historique_prix!$B:$B,$B32,BNA_Historique_prix!$E:$E,$C32))/SUMIFS(BNA_Historique_prix!K:K,BNA_Historique_prix!$B:$B,$B32,BNA_Historique_prix!$E:$E,$C32),""))</f>
        <v>0.16666666666666666</v>
      </c>
      <c r="M32" s="14">
        <f ca="1">IF(OR(SUMIFS(BNA_Historique_prix!L:L,BNA_Historique_prix!$B:$B,$B32,BNA_Historique_prix!$E:$E,$D32)=0,SUMIFS(BNA_Historique_prix!L:L,BNA_Historique_prix!$B:$B,$B32,BNA_Historique_prix!$E:$E,$C32)=0),"-",IFERROR((SUMIFS(BNA_Historique_prix!L:L,BNA_Historique_prix!$B:$B,$B32,BNA_Historique_prix!$E:$E,$D32)-SUMIFS(BNA_Historique_prix!L:L,BNA_Historique_prix!$B:$B,$B32,BNA_Historique_prix!$E:$E,$C32))/SUMIFS(BNA_Historique_prix!L:L,BNA_Historique_prix!$B:$B,$B32,BNA_Historique_prix!$E:$E,$C32),""))</f>
        <v>-0.16666666666666666</v>
      </c>
      <c r="N32" s="14">
        <f ca="1">IF(OR(SUMIFS(BNA_Historique_prix!M:M,BNA_Historique_prix!$B:$B,$B32,BNA_Historique_prix!$E:$E,$D32)=0,SUMIFS(BNA_Historique_prix!M:M,BNA_Historique_prix!$B:$B,$B32,BNA_Historique_prix!$E:$E,$C32)=0),"-",IFERROR((SUMIFS(BNA_Historique_prix!M:M,BNA_Historique_prix!$B:$B,$B32,BNA_Historique_prix!$E:$E,$D32)-SUMIFS(BNA_Historique_prix!M:M,BNA_Historique_prix!$B:$B,$B32,BNA_Historique_prix!$E:$E,$C32))/SUMIFS(BNA_Historique_prix!M:M,BNA_Historique_prix!$B:$B,$B32,BNA_Historique_prix!$E:$E,$C32),""))</f>
        <v>-0.47368421052631576</v>
      </c>
      <c r="O32" s="14" t="str">
        <f ca="1">IF(OR(SUMIFS(BNA_Historique_prix!N:N,BNA_Historique_prix!$B:$B,$B32,BNA_Historique_prix!$E:$E,$D32)=0,SUMIFS(BNA_Historique_prix!N:N,BNA_Historique_prix!$B:$B,$B32,BNA_Historique_prix!$E:$E,$C32)=0),"-",IFERROR((SUMIFS(BNA_Historique_prix!N:N,BNA_Historique_prix!$B:$B,$B32,BNA_Historique_prix!$E:$E,$D32)-SUMIFS(BNA_Historique_prix!N:N,BNA_Historique_prix!$B:$B,$B32,BNA_Historique_prix!$E:$E,$C32))/SUMIFS(BNA_Historique_prix!N:N,BNA_Historique_prix!$B:$B,$B32,BNA_Historique_prix!$E:$E,$C32),""))</f>
        <v>-</v>
      </c>
      <c r="P32" s="14">
        <f ca="1">IF(OR(SUMIFS(BNA_Historique_prix!O:O,BNA_Historique_prix!$B:$B,$B32,BNA_Historique_prix!$E:$E,$D32)=0,SUMIFS(BNA_Historique_prix!O:O,BNA_Historique_prix!$B:$B,$B32,BNA_Historique_prix!$E:$E,$C32)=0),"-",IFERROR((SUMIFS(BNA_Historique_prix!O:O,BNA_Historique_prix!$B:$B,$B32,BNA_Historique_prix!$E:$E,$D32)-SUMIFS(BNA_Historique_prix!O:O,BNA_Historique_prix!$B:$B,$B32,BNA_Historique_prix!$E:$E,$C32))/SUMIFS(BNA_Historique_prix!O:O,BNA_Historique_prix!$B:$B,$B32,BNA_Historique_prix!$E:$E,$C32),""))</f>
        <v>-0.25</v>
      </c>
      <c r="Q32" s="14" t="str">
        <f ca="1">IF(OR(SUMIFS(BNA_Historique_prix!P:P,BNA_Historique_prix!$B:$B,$B32,BNA_Historique_prix!$E:$E,$D32)=0,SUMIFS(BNA_Historique_prix!P:P,BNA_Historique_prix!$B:$B,$B32,BNA_Historique_prix!$E:$E,$C32)=0),"-",IFERROR((SUMIFS(BNA_Historique_prix!P:P,BNA_Historique_prix!$B:$B,$B32,BNA_Historique_prix!$E:$E,$D32)-SUMIFS(BNA_Historique_prix!P:P,BNA_Historique_prix!$B:$B,$B32,BNA_Historique_prix!$E:$E,$C32))/SUMIFS(BNA_Historique_prix!P:P,BNA_Historique_prix!$B:$B,$B32,BNA_Historique_prix!$E:$E,$C32),""))</f>
        <v>-</v>
      </c>
      <c r="R32" s="14" t="str">
        <f ca="1">IF(OR(SUMIFS(BNA_Historique_prix!Q:Q,BNA_Historique_prix!$B:$B,$B32,BNA_Historique_prix!$E:$E,$D32)=0,SUMIFS(BNA_Historique_prix!Q:Q,BNA_Historique_prix!$B:$B,$B32,BNA_Historique_prix!$E:$E,$C32)=0),"-",IFERROR((SUMIFS(BNA_Historique_prix!Q:Q,BNA_Historique_prix!$B:$B,$B32,BNA_Historique_prix!$E:$E,$D32)-SUMIFS(BNA_Historique_prix!Q:Q,BNA_Historique_prix!$B:$B,$B32,BNA_Historique_prix!$E:$E,$C32))/SUMIFS(BNA_Historique_prix!Q:Q,BNA_Historique_prix!$B:$B,$B32,BNA_Historique_prix!$E:$E,$C32),""))</f>
        <v>-</v>
      </c>
      <c r="S32" s="14" t="str">
        <f ca="1">IF(OR(SUMIFS(BNA_Historique_prix!R:R,BNA_Historique_prix!$B:$B,$B32,BNA_Historique_prix!$E:$E,$D32)=0,SUMIFS(BNA_Historique_prix!R:R,BNA_Historique_prix!$B:$B,$B32,BNA_Historique_prix!$E:$E,$C32)=0),"-",IFERROR((SUMIFS(BNA_Historique_prix!R:R,BNA_Historique_prix!$B:$B,$B32,BNA_Historique_prix!$E:$E,$D32)-SUMIFS(BNA_Historique_prix!R:R,BNA_Historique_prix!$B:$B,$B32,BNA_Historique_prix!$E:$E,$C32))/SUMIFS(BNA_Historique_prix!R:R,BNA_Historique_prix!$B:$B,$B32,BNA_Historique_prix!$E:$E,$C32),""))</f>
        <v>-</v>
      </c>
      <c r="T32" s="14" t="str">
        <f ca="1">IF(OR(SUMIFS(BNA_Historique_prix!S:S,BNA_Historique_prix!$B:$B,$B32,BNA_Historique_prix!$E:$E,$D32)=0,SUMIFS(BNA_Historique_prix!S:S,BNA_Historique_prix!$B:$B,$B32,BNA_Historique_prix!$E:$E,$C32)=0),"-",IFERROR((SUMIFS(BNA_Historique_prix!S:S,BNA_Historique_prix!$B:$B,$B32,BNA_Historique_prix!$E:$E,$D32)-SUMIFS(BNA_Historique_prix!S:S,BNA_Historique_prix!$B:$B,$B32,BNA_Historique_prix!$E:$E,$C32))/SUMIFS(BNA_Historique_prix!S:S,BNA_Historique_prix!$B:$B,$B32,BNA_Historique_prix!$E:$E,$C32),""))</f>
        <v>-</v>
      </c>
      <c r="U32" s="14" t="str">
        <f ca="1">IF(OR(SUMIFS(BNA_Historique_prix!T:T,BNA_Historique_prix!$B:$B,$B32,BNA_Historique_prix!$E:$E,$D32)=0,SUMIFS(BNA_Historique_prix!T:T,BNA_Historique_prix!$B:$B,$B32,BNA_Historique_prix!$E:$E,$C32)=0),"-",IFERROR((SUMIFS(BNA_Historique_prix!T:T,BNA_Historique_prix!$B:$B,$B32,BNA_Historique_prix!$E:$E,$D32)-SUMIFS(BNA_Historique_prix!T:T,BNA_Historique_prix!$B:$B,$B32,BNA_Historique_prix!$E:$E,$C32))/SUMIFS(BNA_Historique_prix!T:T,BNA_Historique_prix!$B:$B,$B32,BNA_Historique_prix!$E:$E,$C32),""))</f>
        <v>-</v>
      </c>
      <c r="V32" s="14" t="str">
        <f ca="1">IF(OR(SUMIFS(BNA_Historique_prix!U:U,BNA_Historique_prix!$B:$B,$B32,BNA_Historique_prix!$E:$E,$D32)=0,SUMIFS(BNA_Historique_prix!U:U,BNA_Historique_prix!$B:$B,$B32,BNA_Historique_prix!$E:$E,$C32)=0),"-",IFERROR((SUMIFS(BNA_Historique_prix!U:U,BNA_Historique_prix!$B:$B,$B32,BNA_Historique_prix!$E:$E,$D32)-SUMIFS(BNA_Historique_prix!U:U,BNA_Historique_prix!$B:$B,$B32,BNA_Historique_prix!$E:$E,$C32))/SUMIFS(BNA_Historique_prix!U:U,BNA_Historique_prix!$B:$B,$B32,BNA_Historique_prix!$E:$E,$C32),""))</f>
        <v>-</v>
      </c>
      <c r="W32" s="14" t="str">
        <f ca="1">IF(OR(SUMIFS(BNA_Historique_prix!V:V,BNA_Historique_prix!$B:$B,$B32,BNA_Historique_prix!$E:$E,$D32)=0,SUMIFS(BNA_Historique_prix!V:V,BNA_Historique_prix!$B:$B,$B32,BNA_Historique_prix!$E:$E,$C32)=0),"-",IFERROR((SUMIFS(BNA_Historique_prix!V:V,BNA_Historique_prix!$B:$B,$B32,BNA_Historique_prix!$E:$E,$D32)-SUMIFS(BNA_Historique_prix!V:V,BNA_Historique_prix!$B:$B,$B32,BNA_Historique_prix!$E:$E,$C32))/SUMIFS(BNA_Historique_prix!V:V,BNA_Historique_prix!$B:$B,$B32,BNA_Historique_prix!$E:$E,$C32),""))</f>
        <v>-</v>
      </c>
      <c r="X32" s="14" t="str">
        <f ca="1">IF(OR(SUMIFS(BNA_Historique_prix!W:W,BNA_Historique_prix!$B:$B,$B32,BNA_Historique_prix!$E:$E,$D32)=0,SUMIFS(BNA_Historique_prix!W:W,BNA_Historique_prix!$B:$B,$B32,BNA_Historique_prix!$E:$E,$C32)=0),"-",IFERROR((SUMIFS(BNA_Historique_prix!W:W,BNA_Historique_prix!$B:$B,$B32,BNA_Historique_prix!$E:$E,$D32)-SUMIFS(BNA_Historique_prix!W:W,BNA_Historique_prix!$B:$B,$B32,BNA_Historique_prix!$E:$E,$C32))/SUMIFS(BNA_Historique_prix!W:W,BNA_Historique_prix!$B:$B,$B32,BNA_Historique_prix!$E:$E,$C32),""))</f>
        <v>-</v>
      </c>
      <c r="Y32" s="14" t="str">
        <f ca="1">IF(OR(SUMIFS(BNA_Historique_prix!X:X,BNA_Historique_prix!$B:$B,$B32,BNA_Historique_prix!$E:$E,$D32)=0,SUMIFS(BNA_Historique_prix!X:X,BNA_Historique_prix!$B:$B,$B32,BNA_Historique_prix!$E:$E,$C32)=0),"-",IFERROR((SUMIFS(BNA_Historique_prix!X:X,BNA_Historique_prix!$B:$B,$B32,BNA_Historique_prix!$E:$E,$D32)-SUMIFS(BNA_Historique_prix!X:X,BNA_Historique_prix!$B:$B,$B32,BNA_Historique_prix!$E:$E,$C32))/SUMIFS(BNA_Historique_prix!X:X,BNA_Historique_prix!$B:$B,$B32,BNA_Historique_prix!$E:$E,$C32),""))</f>
        <v>-</v>
      </c>
      <c r="Z32" s="14" t="str">
        <f ca="1">IF(OR(SUMIFS(BNA_Historique_prix!Y:Y,BNA_Historique_prix!$B:$B,$B32,BNA_Historique_prix!$E:$E,$D32)=0,SUMIFS(BNA_Historique_prix!Y:Y,BNA_Historique_prix!$B:$B,$B32,BNA_Historique_prix!$E:$E,$C32)=0),"-",IFERROR((SUMIFS(BNA_Historique_prix!Y:Y,BNA_Historique_prix!$B:$B,$B32,BNA_Historique_prix!$E:$E,$D32)-SUMIFS(BNA_Historique_prix!Y:Y,BNA_Historique_prix!$B:$B,$B32,BNA_Historique_prix!$E:$E,$C32))/SUMIFS(BNA_Historique_prix!Y:Y,BNA_Historique_prix!$B:$B,$B32,BNA_Historique_prix!$E:$E,$C32),""))</f>
        <v>-</v>
      </c>
      <c r="AA32" s="14" t="str">
        <f ca="1">IF(OR(SUMIFS(BNA_Historique_prix!Z:Z,BNA_Historique_prix!$B:$B,$B32,BNA_Historique_prix!$E:$E,$D32)=0,SUMIFS(BNA_Historique_prix!Z:Z,BNA_Historique_prix!$B:$B,$B32,BNA_Historique_prix!$E:$E,$C32)=0),"-",IFERROR((SUMIFS(BNA_Historique_prix!Z:Z,BNA_Historique_prix!$B:$B,$B32,BNA_Historique_prix!$E:$E,$D32)-SUMIFS(BNA_Historique_prix!Z:Z,BNA_Historique_prix!$B:$B,$B32,BNA_Historique_prix!$E:$E,$C32))/SUMIFS(BNA_Historique_prix!Z:Z,BNA_Historique_prix!$B:$B,$B32,BNA_Historique_prix!$E:$E,$C32),""))</f>
        <v>-</v>
      </c>
      <c r="AB32" s="14" t="str">
        <f ca="1">IF(OR(SUMIFS(BNA_Historique_prix!AA:AA,BNA_Historique_prix!$B:$B,$B32,BNA_Historique_prix!$E:$E,$D32)=0,SUMIFS(BNA_Historique_prix!AA:AA,BNA_Historique_prix!$B:$B,$B32,BNA_Historique_prix!$E:$E,$C32)=0),"-",IFERROR((SUMIFS(BNA_Historique_prix!AA:AA,BNA_Historique_prix!$B:$B,$B32,BNA_Historique_prix!$E:$E,$D32)-SUMIFS(BNA_Historique_prix!AA:AA,BNA_Historique_prix!$B:$B,$B32,BNA_Historique_prix!$E:$E,$C32))/SUMIFS(BNA_Historique_prix!AA:AA,BNA_Historique_prix!$B:$B,$B32,BNA_Historique_prix!$E:$E,$C32),""))</f>
        <v>-</v>
      </c>
      <c r="AC32" s="14">
        <f ca="1">IF(OR(SUMIFS(BNA_Historique_prix!AB:AB,BNA_Historique_prix!$B:$B,$B32,BNA_Historique_prix!$E:$E,$D32)=0,SUMIFS(BNA_Historique_prix!AB:AB,BNA_Historique_prix!$B:$B,$B32,BNA_Historique_prix!$E:$E,$C32)=0),"-",IFERROR((SUMIFS(BNA_Historique_prix!AB:AB,BNA_Historique_prix!$B:$B,$B32,BNA_Historique_prix!$E:$E,$D32)-SUMIFS(BNA_Historique_prix!AB:AB,BNA_Historique_prix!$B:$B,$B32,BNA_Historique_prix!$E:$E,$C32))/SUMIFS(BNA_Historique_prix!AB:AB,BNA_Historique_prix!$B:$B,$B32,BNA_Historique_prix!$E:$E,$C32),""))</f>
        <v>0.33333333333333331</v>
      </c>
      <c r="AD32" s="14" t="str">
        <f ca="1">IF(OR(SUMIFS(BNA_Historique_prix!AC:AC,BNA_Historique_prix!$B:$B,$B32,BNA_Historique_prix!$E:$E,$D32)=0,SUMIFS(BNA_Historique_prix!AC:AC,BNA_Historique_prix!$B:$B,$B32,BNA_Historique_prix!$E:$E,$C32)=0),"-",IFERROR((SUMIFS(BNA_Historique_prix!AC:AC,BNA_Historique_prix!$B:$B,$B32,BNA_Historique_prix!$E:$E,$D32)-SUMIFS(BNA_Historique_prix!AC:AC,BNA_Historique_prix!$B:$B,$B32,BNA_Historique_prix!$E:$E,$C32))/SUMIFS(BNA_Historique_prix!AC:AC,BNA_Historique_prix!$B:$B,$B32,BNA_Historique_prix!$E:$E,$C32),""))</f>
        <v>-</v>
      </c>
      <c r="AE32" s="14" t="str">
        <f ca="1">IF(OR(SUMIFS(BNA_Historique_prix!AD:AD,BNA_Historique_prix!$B:$B,$B32,BNA_Historique_prix!$E:$E,$D32)=0,SUMIFS(BNA_Historique_prix!AD:AD,BNA_Historique_prix!$B:$B,$B32,BNA_Historique_prix!$E:$E,$C32)=0),"-",IFERROR((SUMIFS(BNA_Historique_prix!AD:AD,BNA_Historique_prix!$B:$B,$B32,BNA_Historique_prix!$E:$E,$D32)-SUMIFS(BNA_Historique_prix!AD:AD,BNA_Historique_prix!$B:$B,$B32,BNA_Historique_prix!$E:$E,$C32))/SUMIFS(BNA_Historique_prix!AD:AD,BNA_Historique_prix!$B:$B,$B32,BNA_Historique_prix!$E:$E,$C32),""))</f>
        <v>-</v>
      </c>
      <c r="AF32" s="14" t="str">
        <f ca="1">IF(OR(SUMIFS(BNA_Historique_prix!AE:AE,BNA_Historique_prix!$B:$B,$B32,BNA_Historique_prix!$E:$E,$D32)=0,SUMIFS(BNA_Historique_prix!AE:AE,BNA_Historique_prix!$B:$B,$B32,BNA_Historique_prix!$E:$E,$C32)=0),"-",IFERROR((SUMIFS(BNA_Historique_prix!AE:AE,BNA_Historique_prix!$B:$B,$B32,BNA_Historique_prix!$E:$E,$D32)-SUMIFS(BNA_Historique_prix!AE:AE,BNA_Historique_prix!$B:$B,$B32,BNA_Historique_prix!$E:$E,$C32))/SUMIFS(BNA_Historique_prix!AE:AE,BNA_Historique_prix!$B:$B,$B32,BNA_Historique_prix!$E:$E,$C32),""))</f>
        <v>-</v>
      </c>
      <c r="AG32" s="14" t="str">
        <f ca="1">IF(OR(SUMIFS(BNA_Historique_prix!AF:AF,BNA_Historique_prix!$B:$B,$B32,BNA_Historique_prix!$E:$E,$D32)=0,SUMIFS(BNA_Historique_prix!AF:AF,BNA_Historique_prix!$B:$B,$B32,BNA_Historique_prix!$E:$E,$C32)=0),"-",IFERROR((SUMIFS(BNA_Historique_prix!AF:AF,BNA_Historique_prix!$B:$B,$B32,BNA_Historique_prix!$E:$E,$D32)-SUMIFS(BNA_Historique_prix!AF:AF,BNA_Historique_prix!$B:$B,$B32,BNA_Historique_prix!$E:$E,$C32))/SUMIFS(BNA_Historique_prix!AF:AF,BNA_Historique_prix!$B:$B,$B32,BNA_Historique_prix!$E:$E,$C32),""))</f>
        <v>-</v>
      </c>
      <c r="AH32" s="14" t="str">
        <f ca="1">IF(OR(SUMIFS(BNA_Historique_prix!AG:AG,BNA_Historique_prix!$B:$B,$B32,BNA_Historique_prix!$E:$E,$D32)=0,SUMIFS(BNA_Historique_prix!AG:AG,BNA_Historique_prix!$B:$B,$B32,BNA_Historique_prix!$E:$E,$C32)=0),"-",IFERROR((SUMIFS(BNA_Historique_prix!AG:AG,BNA_Historique_prix!$B:$B,$B32,BNA_Historique_prix!$E:$E,$D32)-SUMIFS(BNA_Historique_prix!AG:AG,BNA_Historique_prix!$B:$B,$B32,BNA_Historique_prix!$E:$E,$C32))/SUMIFS(BNA_Historique_prix!AG:AG,BNA_Historique_prix!$B:$B,$B32,BNA_Historique_prix!$E:$E,$C32),""))</f>
        <v>-</v>
      </c>
      <c r="AI32" s="14">
        <f ca="1">IF(OR(SUMIFS(BNA_Historique_prix!AH:AH,BNA_Historique_prix!$B:$B,$B32,BNA_Historique_prix!$E:$E,$D32)=0,SUMIFS(BNA_Historique_prix!AH:AH,BNA_Historique_prix!$B:$B,$B32,BNA_Historique_prix!$E:$E,$C32)=0),"-",IFERROR((SUMIFS(BNA_Historique_prix!AH:AH,BNA_Historique_prix!$B:$B,$B32,BNA_Historique_prix!$E:$E,$D32)-SUMIFS(BNA_Historique_prix!AH:AH,BNA_Historique_prix!$B:$B,$B32,BNA_Historique_prix!$E:$E,$C32))/SUMIFS(BNA_Historique_prix!AH:AH,BNA_Historique_prix!$B:$B,$B32,BNA_Historique_prix!$E:$E,$C32),""))</f>
        <v>0</v>
      </c>
      <c r="AJ32" s="14" t="str">
        <f ca="1">IF(OR(SUMIFS(BNA_Historique_prix!AI:AI,BNA_Historique_prix!$B:$B,$B32,BNA_Historique_prix!$E:$E,$D32)=0,SUMIFS(BNA_Historique_prix!AI:AI,BNA_Historique_prix!$B:$B,$B32,BNA_Historique_prix!$E:$E,$C32)=0),"-",IFERROR((SUMIFS(BNA_Historique_prix!AI:AI,BNA_Historique_prix!$B:$B,$B32,BNA_Historique_prix!$E:$E,$D32)-SUMIFS(BNA_Historique_prix!AI:AI,BNA_Historique_prix!$B:$B,$B32,BNA_Historique_prix!$E:$E,$C32))/SUMIFS(BNA_Historique_prix!AI:AI,BNA_Historique_prix!$B:$B,$B32,BNA_Historique_prix!$E:$E,$C32),""))</f>
        <v>-</v>
      </c>
    </row>
    <row r="33" spans="1:36" x14ac:dyDescent="0.35">
      <c r="A33" s="5" t="s">
        <v>81</v>
      </c>
      <c r="B33" s="5" t="s">
        <v>82</v>
      </c>
      <c r="C33" s="11">
        <f t="shared" ref="C33:F33" si="13">C28</f>
        <v>45078</v>
      </c>
      <c r="D33" s="11">
        <f t="shared" si="13"/>
        <v>45139</v>
      </c>
      <c r="E33" s="11"/>
      <c r="F33" s="11" t="str">
        <f t="shared" si="13"/>
        <v>% var trimestrielle</v>
      </c>
      <c r="H33" s="14">
        <f ca="1">IF(OR(SUMIFS(BNA_Historique_prix!G:G,BNA_Historique_prix!$B:$B,$B33,BNA_Historique_prix!$E:$E,$D33)=0,SUMIFS(BNA_Historique_prix!G:G,BNA_Historique_prix!$B:$B,$B33,BNA_Historique_prix!$E:$E,$C33)=0),"-",IFERROR((SUMIFS(BNA_Historique_prix!G:G,BNA_Historique_prix!$B:$B,$B33,BNA_Historique_prix!$E:$E,$D33)-SUMIFS(BNA_Historique_prix!G:G,BNA_Historique_prix!$B:$B,$B33,BNA_Historique_prix!$E:$E,$C33))/SUMIFS(BNA_Historique_prix!G:G,BNA_Historique_prix!$B:$B,$B33,BNA_Historique_prix!$E:$E,$C33),""))</f>
        <v>0.2</v>
      </c>
      <c r="I33" s="14">
        <f ca="1">IF(OR(SUMIFS(BNA_Historique_prix!H:H,BNA_Historique_prix!$B:$B,$B33,BNA_Historique_prix!$E:$E,$D33)=0,SUMIFS(BNA_Historique_prix!H:H,BNA_Historique_prix!$B:$B,$B33,BNA_Historique_prix!$E:$E,$C33)=0),"-",IFERROR((SUMIFS(BNA_Historique_prix!H:H,BNA_Historique_prix!$B:$B,$B33,BNA_Historique_prix!$E:$E,$D33)-SUMIFS(BNA_Historique_prix!H:H,BNA_Historique_prix!$B:$B,$B33,BNA_Historique_prix!$E:$E,$C33))/SUMIFS(BNA_Historique_prix!H:H,BNA_Historique_prix!$B:$B,$B33,BNA_Historique_prix!$E:$E,$C33),""))</f>
        <v>9.0909090909090912E-2</v>
      </c>
      <c r="J33" s="14">
        <f ca="1">IF(OR(SUMIFS(BNA_Historique_prix!I:I,BNA_Historique_prix!$B:$B,$B33,BNA_Historique_prix!$E:$E,$D33)=0,SUMIFS(BNA_Historique_prix!I:I,BNA_Historique_prix!$B:$B,$B33,BNA_Historique_prix!$E:$E,$C33)=0),"-",IFERROR((SUMIFS(BNA_Historique_prix!I:I,BNA_Historique_prix!$B:$B,$B33,BNA_Historique_prix!$E:$E,$D33)-SUMIFS(BNA_Historique_prix!I:I,BNA_Historique_prix!$B:$B,$B33,BNA_Historique_prix!$E:$E,$C33))/SUMIFS(BNA_Historique_prix!I:I,BNA_Historique_prix!$B:$B,$B33,BNA_Historique_prix!$E:$E,$C33),""))</f>
        <v>0.17647058823529413</v>
      </c>
      <c r="K33" s="14">
        <f ca="1">IF(OR(SUMIFS(BNA_Historique_prix!J:J,BNA_Historique_prix!$B:$B,$B33,BNA_Historique_prix!$E:$E,$D33)=0,SUMIFS(BNA_Historique_prix!J:J,BNA_Historique_prix!$B:$B,$B33,BNA_Historique_prix!$E:$E,$C33)=0),"-",IFERROR((SUMIFS(BNA_Historique_prix!J:J,BNA_Historique_prix!$B:$B,$B33,BNA_Historique_prix!$E:$E,$D33)-SUMIFS(BNA_Historique_prix!J:J,BNA_Historique_prix!$B:$B,$B33,BNA_Historique_prix!$E:$E,$C33))/SUMIFS(BNA_Historique_prix!J:J,BNA_Historique_prix!$B:$B,$B33,BNA_Historique_prix!$E:$E,$C33),""))</f>
        <v>5.2631578947368418E-2</v>
      </c>
      <c r="L33" s="14">
        <f ca="1">IF(OR(SUMIFS(BNA_Historique_prix!K:K,BNA_Historique_prix!$B:$B,$B33,BNA_Historique_prix!$E:$E,$D33)=0,SUMIFS(BNA_Historique_prix!K:K,BNA_Historique_prix!$B:$B,$B33,BNA_Historique_prix!$E:$E,$C33)=0),"-",IFERROR((SUMIFS(BNA_Historique_prix!K:K,BNA_Historique_prix!$B:$B,$B33,BNA_Historique_prix!$E:$E,$D33)-SUMIFS(BNA_Historique_prix!K:K,BNA_Historique_prix!$B:$B,$B33,BNA_Historique_prix!$E:$E,$C33))/SUMIFS(BNA_Historique_prix!K:K,BNA_Historique_prix!$B:$B,$B33,BNA_Historique_prix!$E:$E,$C33),""))</f>
        <v>7.6923076923076927E-2</v>
      </c>
      <c r="M33" s="14">
        <f ca="1">IF(OR(SUMIFS(BNA_Historique_prix!L:L,BNA_Historique_prix!$B:$B,$B33,BNA_Historique_prix!$E:$E,$D33)=0,SUMIFS(BNA_Historique_prix!L:L,BNA_Historique_prix!$B:$B,$B33,BNA_Historique_prix!$E:$E,$C33)=0),"-",IFERROR((SUMIFS(BNA_Historique_prix!L:L,BNA_Historique_prix!$B:$B,$B33,BNA_Historique_prix!$E:$E,$D33)-SUMIFS(BNA_Historique_prix!L:L,BNA_Historique_prix!$B:$B,$B33,BNA_Historique_prix!$E:$E,$C33))/SUMIFS(BNA_Historique_prix!L:L,BNA_Historique_prix!$B:$B,$B33,BNA_Historique_prix!$E:$E,$C33),""))</f>
        <v>-0.16666666666666666</v>
      </c>
      <c r="N33" s="14">
        <f ca="1">IF(OR(SUMIFS(BNA_Historique_prix!M:M,BNA_Historique_prix!$B:$B,$B33,BNA_Historique_prix!$E:$E,$D33)=0,SUMIFS(BNA_Historique_prix!M:M,BNA_Historique_prix!$B:$B,$B33,BNA_Historique_prix!$E:$E,$C33)=0),"-",IFERROR((SUMIFS(BNA_Historique_prix!M:M,BNA_Historique_prix!$B:$B,$B33,BNA_Historique_prix!$E:$E,$D33)-SUMIFS(BNA_Historique_prix!M:M,BNA_Historique_prix!$B:$B,$B33,BNA_Historique_prix!$E:$E,$C33))/SUMIFS(BNA_Historique_prix!M:M,BNA_Historique_prix!$B:$B,$B33,BNA_Historique_prix!$E:$E,$C33),""))</f>
        <v>-0.60784313725490191</v>
      </c>
      <c r="O33" s="14" t="str">
        <f ca="1">IF(OR(SUMIFS(BNA_Historique_prix!N:N,BNA_Historique_prix!$B:$B,$B33,BNA_Historique_prix!$E:$E,$D33)=0,SUMIFS(BNA_Historique_prix!N:N,BNA_Historique_prix!$B:$B,$B33,BNA_Historique_prix!$E:$E,$C33)=0),"-",IFERROR((SUMIFS(BNA_Historique_prix!N:N,BNA_Historique_prix!$B:$B,$B33,BNA_Historique_prix!$E:$E,$D33)-SUMIFS(BNA_Historique_prix!N:N,BNA_Historique_prix!$B:$B,$B33,BNA_Historique_prix!$E:$E,$C33))/SUMIFS(BNA_Historique_prix!N:N,BNA_Historique_prix!$B:$B,$B33,BNA_Historique_prix!$E:$E,$C33),""))</f>
        <v>-</v>
      </c>
      <c r="P33" s="14">
        <f ca="1">IF(OR(SUMIFS(BNA_Historique_prix!O:O,BNA_Historique_prix!$B:$B,$B33,BNA_Historique_prix!$E:$E,$D33)=0,SUMIFS(BNA_Historique_prix!O:O,BNA_Historique_prix!$B:$B,$B33,BNA_Historique_prix!$E:$E,$C33)=0),"-",IFERROR((SUMIFS(BNA_Historique_prix!O:O,BNA_Historique_prix!$B:$B,$B33,BNA_Historique_prix!$E:$E,$D33)-SUMIFS(BNA_Historique_prix!O:O,BNA_Historique_prix!$B:$B,$B33,BNA_Historique_prix!$E:$E,$C33))/SUMIFS(BNA_Historique_prix!O:O,BNA_Historique_prix!$B:$B,$B33,BNA_Historique_prix!$E:$E,$C33),""))</f>
        <v>-0.18181818181818182</v>
      </c>
      <c r="Q33" s="14" t="str">
        <f ca="1">IF(OR(SUMIFS(BNA_Historique_prix!P:P,BNA_Historique_prix!$B:$B,$B33,BNA_Historique_prix!$E:$E,$D33)=0,SUMIFS(BNA_Historique_prix!P:P,BNA_Historique_prix!$B:$B,$B33,BNA_Historique_prix!$E:$E,$C33)=0),"-",IFERROR((SUMIFS(BNA_Historique_prix!P:P,BNA_Historique_prix!$B:$B,$B33,BNA_Historique_prix!$E:$E,$D33)-SUMIFS(BNA_Historique_prix!P:P,BNA_Historique_prix!$B:$B,$B33,BNA_Historique_prix!$E:$E,$C33))/SUMIFS(BNA_Historique_prix!P:P,BNA_Historique_prix!$B:$B,$B33,BNA_Historique_prix!$E:$E,$C33),""))</f>
        <v>-</v>
      </c>
      <c r="R33" s="14" t="str">
        <f ca="1">IF(OR(SUMIFS(BNA_Historique_prix!Q:Q,BNA_Historique_prix!$B:$B,$B33,BNA_Historique_prix!$E:$E,$D33)=0,SUMIFS(BNA_Historique_prix!Q:Q,BNA_Historique_prix!$B:$B,$B33,BNA_Historique_prix!$E:$E,$C33)=0),"-",IFERROR((SUMIFS(BNA_Historique_prix!Q:Q,BNA_Historique_prix!$B:$B,$B33,BNA_Historique_prix!$E:$E,$D33)-SUMIFS(BNA_Historique_prix!Q:Q,BNA_Historique_prix!$B:$B,$B33,BNA_Historique_prix!$E:$E,$C33))/SUMIFS(BNA_Historique_prix!Q:Q,BNA_Historique_prix!$B:$B,$B33,BNA_Historique_prix!$E:$E,$C33),""))</f>
        <v>-</v>
      </c>
      <c r="S33" s="14" t="str">
        <f ca="1">IF(OR(SUMIFS(BNA_Historique_prix!R:R,BNA_Historique_prix!$B:$B,$B33,BNA_Historique_prix!$E:$E,$D33)=0,SUMIFS(BNA_Historique_prix!R:R,BNA_Historique_prix!$B:$B,$B33,BNA_Historique_prix!$E:$E,$C33)=0),"-",IFERROR((SUMIFS(BNA_Historique_prix!R:R,BNA_Historique_prix!$B:$B,$B33,BNA_Historique_prix!$E:$E,$D33)-SUMIFS(BNA_Historique_prix!R:R,BNA_Historique_prix!$B:$B,$B33,BNA_Historique_prix!$E:$E,$C33))/SUMIFS(BNA_Historique_prix!R:R,BNA_Historique_prix!$B:$B,$B33,BNA_Historique_prix!$E:$E,$C33),""))</f>
        <v>-</v>
      </c>
      <c r="T33" s="14" t="str">
        <f ca="1">IF(OR(SUMIFS(BNA_Historique_prix!S:S,BNA_Historique_prix!$B:$B,$B33,BNA_Historique_prix!$E:$E,$D33)=0,SUMIFS(BNA_Historique_prix!S:S,BNA_Historique_prix!$B:$B,$B33,BNA_Historique_prix!$E:$E,$C33)=0),"-",IFERROR((SUMIFS(BNA_Historique_prix!S:S,BNA_Historique_prix!$B:$B,$B33,BNA_Historique_prix!$E:$E,$D33)-SUMIFS(BNA_Historique_prix!S:S,BNA_Historique_prix!$B:$B,$B33,BNA_Historique_prix!$E:$E,$C33))/SUMIFS(BNA_Historique_prix!S:S,BNA_Historique_prix!$B:$B,$B33,BNA_Historique_prix!$E:$E,$C33),""))</f>
        <v>-</v>
      </c>
      <c r="U33" s="14" t="str">
        <f ca="1">IF(OR(SUMIFS(BNA_Historique_prix!T:T,BNA_Historique_prix!$B:$B,$B33,BNA_Historique_prix!$E:$E,$D33)=0,SUMIFS(BNA_Historique_prix!T:T,BNA_Historique_prix!$B:$B,$B33,BNA_Historique_prix!$E:$E,$C33)=0),"-",IFERROR((SUMIFS(BNA_Historique_prix!T:T,BNA_Historique_prix!$B:$B,$B33,BNA_Historique_prix!$E:$E,$D33)-SUMIFS(BNA_Historique_prix!T:T,BNA_Historique_prix!$B:$B,$B33,BNA_Historique_prix!$E:$E,$C33))/SUMIFS(BNA_Historique_prix!T:T,BNA_Historique_prix!$B:$B,$B33,BNA_Historique_prix!$E:$E,$C33),""))</f>
        <v>-</v>
      </c>
      <c r="V33" s="14" t="str">
        <f ca="1">IF(OR(SUMIFS(BNA_Historique_prix!U:U,BNA_Historique_prix!$B:$B,$B33,BNA_Historique_prix!$E:$E,$D33)=0,SUMIFS(BNA_Historique_prix!U:U,BNA_Historique_prix!$B:$B,$B33,BNA_Historique_prix!$E:$E,$C33)=0),"-",IFERROR((SUMIFS(BNA_Historique_prix!U:U,BNA_Historique_prix!$B:$B,$B33,BNA_Historique_prix!$E:$E,$D33)-SUMIFS(BNA_Historique_prix!U:U,BNA_Historique_prix!$B:$B,$B33,BNA_Historique_prix!$E:$E,$C33))/SUMIFS(BNA_Historique_prix!U:U,BNA_Historique_prix!$B:$B,$B33,BNA_Historique_prix!$E:$E,$C33),""))</f>
        <v>-</v>
      </c>
      <c r="W33" s="14" t="str">
        <f ca="1">IF(OR(SUMIFS(BNA_Historique_prix!V:V,BNA_Historique_prix!$B:$B,$B33,BNA_Historique_prix!$E:$E,$D33)=0,SUMIFS(BNA_Historique_prix!V:V,BNA_Historique_prix!$B:$B,$B33,BNA_Historique_prix!$E:$E,$C33)=0),"-",IFERROR((SUMIFS(BNA_Historique_prix!V:V,BNA_Historique_prix!$B:$B,$B33,BNA_Historique_prix!$E:$E,$D33)-SUMIFS(BNA_Historique_prix!V:V,BNA_Historique_prix!$B:$B,$B33,BNA_Historique_prix!$E:$E,$C33))/SUMIFS(BNA_Historique_prix!V:V,BNA_Historique_prix!$B:$B,$B33,BNA_Historique_prix!$E:$E,$C33),""))</f>
        <v>-</v>
      </c>
      <c r="X33" s="14" t="str">
        <f ca="1">IF(OR(SUMIFS(BNA_Historique_prix!W:W,BNA_Historique_prix!$B:$B,$B33,BNA_Historique_prix!$E:$E,$D33)=0,SUMIFS(BNA_Historique_prix!W:W,BNA_Historique_prix!$B:$B,$B33,BNA_Historique_prix!$E:$E,$C33)=0),"-",IFERROR((SUMIFS(BNA_Historique_prix!W:W,BNA_Historique_prix!$B:$B,$B33,BNA_Historique_prix!$E:$E,$D33)-SUMIFS(BNA_Historique_prix!W:W,BNA_Historique_prix!$B:$B,$B33,BNA_Historique_prix!$E:$E,$C33))/SUMIFS(BNA_Historique_prix!W:W,BNA_Historique_prix!$B:$B,$B33,BNA_Historique_prix!$E:$E,$C33),""))</f>
        <v>-</v>
      </c>
      <c r="Y33" s="14">
        <f ca="1">IF(OR(SUMIFS(BNA_Historique_prix!X:X,BNA_Historique_prix!$B:$B,$B33,BNA_Historique_prix!$E:$E,$D33)=0,SUMIFS(BNA_Historique_prix!X:X,BNA_Historique_prix!$B:$B,$B33,BNA_Historique_prix!$E:$E,$C33)=0),"-",IFERROR((SUMIFS(BNA_Historique_prix!X:X,BNA_Historique_prix!$B:$B,$B33,BNA_Historique_prix!$E:$E,$D33)-SUMIFS(BNA_Historique_prix!X:X,BNA_Historique_prix!$B:$B,$B33,BNA_Historique_prix!$E:$E,$C33))/SUMIFS(BNA_Historique_prix!X:X,BNA_Historique_prix!$B:$B,$B33,BNA_Historique_prix!$E:$E,$C33),""))</f>
        <v>-0.63636363636363635</v>
      </c>
      <c r="Z33" s="14" t="str">
        <f ca="1">IF(OR(SUMIFS(BNA_Historique_prix!Y:Y,BNA_Historique_prix!$B:$B,$B33,BNA_Historique_prix!$E:$E,$D33)=0,SUMIFS(BNA_Historique_prix!Y:Y,BNA_Historique_prix!$B:$B,$B33,BNA_Historique_prix!$E:$E,$C33)=0),"-",IFERROR((SUMIFS(BNA_Historique_prix!Y:Y,BNA_Historique_prix!$B:$B,$B33,BNA_Historique_prix!$E:$E,$D33)-SUMIFS(BNA_Historique_prix!Y:Y,BNA_Historique_prix!$B:$B,$B33,BNA_Historique_prix!$E:$E,$C33))/SUMIFS(BNA_Historique_prix!Y:Y,BNA_Historique_prix!$B:$B,$B33,BNA_Historique_prix!$E:$E,$C33),""))</f>
        <v>-</v>
      </c>
      <c r="AA33" s="14" t="str">
        <f ca="1">IF(OR(SUMIFS(BNA_Historique_prix!Z:Z,BNA_Historique_prix!$B:$B,$B33,BNA_Historique_prix!$E:$E,$D33)=0,SUMIFS(BNA_Historique_prix!Z:Z,BNA_Historique_prix!$B:$B,$B33,BNA_Historique_prix!$E:$E,$C33)=0),"-",IFERROR((SUMIFS(BNA_Historique_prix!Z:Z,BNA_Historique_prix!$B:$B,$B33,BNA_Historique_prix!$E:$E,$D33)-SUMIFS(BNA_Historique_prix!Z:Z,BNA_Historique_prix!$B:$B,$B33,BNA_Historique_prix!$E:$E,$C33))/SUMIFS(BNA_Historique_prix!Z:Z,BNA_Historique_prix!$B:$B,$B33,BNA_Historique_prix!$E:$E,$C33),""))</f>
        <v>-</v>
      </c>
      <c r="AB33" s="14" t="str">
        <f ca="1">IF(OR(SUMIFS(BNA_Historique_prix!AA:AA,BNA_Historique_prix!$B:$B,$B33,BNA_Historique_prix!$E:$E,$D33)=0,SUMIFS(BNA_Historique_prix!AA:AA,BNA_Historique_prix!$B:$B,$B33,BNA_Historique_prix!$E:$E,$C33)=0),"-",IFERROR((SUMIFS(BNA_Historique_prix!AA:AA,BNA_Historique_prix!$B:$B,$B33,BNA_Historique_prix!$E:$E,$D33)-SUMIFS(BNA_Historique_prix!AA:AA,BNA_Historique_prix!$B:$B,$B33,BNA_Historique_prix!$E:$E,$C33))/SUMIFS(BNA_Historique_prix!AA:AA,BNA_Historique_prix!$B:$B,$B33,BNA_Historique_prix!$E:$E,$C33),""))</f>
        <v>-</v>
      </c>
      <c r="AC33" s="14">
        <f ca="1">IF(OR(SUMIFS(BNA_Historique_prix!AB:AB,BNA_Historique_prix!$B:$B,$B33,BNA_Historique_prix!$E:$E,$D33)=0,SUMIFS(BNA_Historique_prix!AB:AB,BNA_Historique_prix!$B:$B,$B33,BNA_Historique_prix!$E:$E,$C33)=0),"-",IFERROR((SUMIFS(BNA_Historique_prix!AB:AB,BNA_Historique_prix!$B:$B,$B33,BNA_Historique_prix!$E:$E,$D33)-SUMIFS(BNA_Historique_prix!AB:AB,BNA_Historique_prix!$B:$B,$B33,BNA_Historique_prix!$E:$E,$C33))/SUMIFS(BNA_Historique_prix!AB:AB,BNA_Historique_prix!$B:$B,$B33,BNA_Historique_prix!$E:$E,$C33),""))</f>
        <v>9.0909090909090912E-2</v>
      </c>
      <c r="AD33" s="14" t="str">
        <f ca="1">IF(OR(SUMIFS(BNA_Historique_prix!AC:AC,BNA_Historique_prix!$B:$B,$B33,BNA_Historique_prix!$E:$E,$D33)=0,SUMIFS(BNA_Historique_prix!AC:AC,BNA_Historique_prix!$B:$B,$B33,BNA_Historique_prix!$E:$E,$C33)=0),"-",IFERROR((SUMIFS(BNA_Historique_prix!AC:AC,BNA_Historique_prix!$B:$B,$B33,BNA_Historique_prix!$E:$E,$D33)-SUMIFS(BNA_Historique_prix!AC:AC,BNA_Historique_prix!$B:$B,$B33,BNA_Historique_prix!$E:$E,$C33))/SUMIFS(BNA_Historique_prix!AC:AC,BNA_Historique_prix!$B:$B,$B33,BNA_Historique_prix!$E:$E,$C33),""))</f>
        <v>-</v>
      </c>
      <c r="AE33" s="14" t="str">
        <f ca="1">IF(OR(SUMIFS(BNA_Historique_prix!AD:AD,BNA_Historique_prix!$B:$B,$B33,BNA_Historique_prix!$E:$E,$D33)=0,SUMIFS(BNA_Historique_prix!AD:AD,BNA_Historique_prix!$B:$B,$B33,BNA_Historique_prix!$E:$E,$C33)=0),"-",IFERROR((SUMIFS(BNA_Historique_prix!AD:AD,BNA_Historique_prix!$B:$B,$B33,BNA_Historique_prix!$E:$E,$D33)-SUMIFS(BNA_Historique_prix!AD:AD,BNA_Historique_prix!$B:$B,$B33,BNA_Historique_prix!$E:$E,$C33))/SUMIFS(BNA_Historique_prix!AD:AD,BNA_Historique_prix!$B:$B,$B33,BNA_Historique_prix!$E:$E,$C33),""))</f>
        <v>-</v>
      </c>
      <c r="AF33" s="14" t="str">
        <f ca="1">IF(OR(SUMIFS(BNA_Historique_prix!AE:AE,BNA_Historique_prix!$B:$B,$B33,BNA_Historique_prix!$E:$E,$D33)=0,SUMIFS(BNA_Historique_prix!AE:AE,BNA_Historique_prix!$B:$B,$B33,BNA_Historique_prix!$E:$E,$C33)=0),"-",IFERROR((SUMIFS(BNA_Historique_prix!AE:AE,BNA_Historique_prix!$B:$B,$B33,BNA_Historique_prix!$E:$E,$D33)-SUMIFS(BNA_Historique_prix!AE:AE,BNA_Historique_prix!$B:$B,$B33,BNA_Historique_prix!$E:$E,$C33))/SUMIFS(BNA_Historique_prix!AE:AE,BNA_Historique_prix!$B:$B,$B33,BNA_Historique_prix!$E:$E,$C33),""))</f>
        <v>-</v>
      </c>
      <c r="AG33" s="14" t="str">
        <f ca="1">IF(OR(SUMIFS(BNA_Historique_prix!AF:AF,BNA_Historique_prix!$B:$B,$B33,BNA_Historique_prix!$E:$E,$D33)=0,SUMIFS(BNA_Historique_prix!AF:AF,BNA_Historique_prix!$B:$B,$B33,BNA_Historique_prix!$E:$E,$C33)=0),"-",IFERROR((SUMIFS(BNA_Historique_prix!AF:AF,BNA_Historique_prix!$B:$B,$B33,BNA_Historique_prix!$E:$E,$D33)-SUMIFS(BNA_Historique_prix!AF:AF,BNA_Historique_prix!$B:$B,$B33,BNA_Historique_prix!$E:$E,$C33))/SUMIFS(BNA_Historique_prix!AF:AF,BNA_Historique_prix!$B:$B,$B33,BNA_Historique_prix!$E:$E,$C33),""))</f>
        <v>-</v>
      </c>
      <c r="AH33" s="14" t="str">
        <f ca="1">IF(OR(SUMIFS(BNA_Historique_prix!AG:AG,BNA_Historique_prix!$B:$B,$B33,BNA_Historique_prix!$E:$E,$D33)=0,SUMIFS(BNA_Historique_prix!AG:AG,BNA_Historique_prix!$B:$B,$B33,BNA_Historique_prix!$E:$E,$C33)=0),"-",IFERROR((SUMIFS(BNA_Historique_prix!AG:AG,BNA_Historique_prix!$B:$B,$B33,BNA_Historique_prix!$E:$E,$D33)-SUMIFS(BNA_Historique_prix!AG:AG,BNA_Historique_prix!$B:$B,$B33,BNA_Historique_prix!$E:$E,$C33))/SUMIFS(BNA_Historique_prix!AG:AG,BNA_Historique_prix!$B:$B,$B33,BNA_Historique_prix!$E:$E,$C33),""))</f>
        <v>-</v>
      </c>
      <c r="AI33" s="14">
        <f ca="1">IF(OR(SUMIFS(BNA_Historique_prix!AH:AH,BNA_Historique_prix!$B:$B,$B33,BNA_Historique_prix!$E:$E,$D33)=0,SUMIFS(BNA_Historique_prix!AH:AH,BNA_Historique_prix!$B:$B,$B33,BNA_Historique_prix!$E:$E,$C33)=0),"-",IFERROR((SUMIFS(BNA_Historique_prix!AH:AH,BNA_Historique_prix!$B:$B,$B33,BNA_Historique_prix!$E:$E,$D33)-SUMIFS(BNA_Historique_prix!AH:AH,BNA_Historique_prix!$B:$B,$B33,BNA_Historique_prix!$E:$E,$C33))/SUMIFS(BNA_Historique_prix!AH:AH,BNA_Historique_prix!$B:$B,$B33,BNA_Historique_prix!$E:$E,$C33),""))</f>
        <v>9.0909090909090912E-2</v>
      </c>
      <c r="AJ33" s="14" t="str">
        <f ca="1">IF(OR(SUMIFS(BNA_Historique_prix!AI:AI,BNA_Historique_prix!$B:$B,$B33,BNA_Historique_prix!$E:$E,$D33)=0,SUMIFS(BNA_Historique_prix!AI:AI,BNA_Historique_prix!$B:$B,$B33,BNA_Historique_prix!$E:$E,$C33)=0),"-",IFERROR((SUMIFS(BNA_Historique_prix!AI:AI,BNA_Historique_prix!$B:$B,$B33,BNA_Historique_prix!$E:$E,$D33)-SUMIFS(BNA_Historique_prix!AI:AI,BNA_Historique_prix!$B:$B,$B33,BNA_Historique_prix!$E:$E,$C33))/SUMIFS(BNA_Historique_prix!AI:AI,BNA_Historique_prix!$B:$B,$B33,BNA_Historique_prix!$E:$E,$C33),""))</f>
        <v>-</v>
      </c>
    </row>
    <row r="34" spans="1:36" x14ac:dyDescent="0.35">
      <c r="A34" s="5" t="s">
        <v>81</v>
      </c>
      <c r="B34" s="5" t="s">
        <v>82</v>
      </c>
      <c r="C34" s="11">
        <f t="shared" ref="C34:F34" si="14">C29</f>
        <v>44774</v>
      </c>
      <c r="D34" s="11">
        <f t="shared" si="14"/>
        <v>45139</v>
      </c>
      <c r="E34" s="11"/>
      <c r="F34" s="11" t="str">
        <f t="shared" si="14"/>
        <v>% var annuelle</v>
      </c>
      <c r="H34" s="14" t="str">
        <f ca="1">IF(OR(SUMIFS(BNA_Historique_prix!G:G,BNA_Historique_prix!$B:$B,$B34,BNA_Historique_prix!$E:$E,$D34)=0,SUMIFS(BNA_Historique_prix!G:G,BNA_Historique_prix!$B:$B,$B34,BNA_Historique_prix!$E:$E,$C34)=0),"-",IFERROR((SUMIFS(BNA_Historique_prix!G:G,BNA_Historique_prix!$B:$B,$B34,BNA_Historique_prix!$E:$E,$D34)-SUMIFS(BNA_Historique_prix!G:G,BNA_Historique_prix!$B:$B,$B34,BNA_Historique_prix!$E:$E,$C34))/SUMIFS(BNA_Historique_prix!G:G,BNA_Historique_prix!$B:$B,$B34,BNA_Historique_prix!$E:$E,$C34),""))</f>
        <v>-</v>
      </c>
      <c r="I34" s="14" t="str">
        <f ca="1">IF(OR(SUMIFS(BNA_Historique_prix!H:H,BNA_Historique_prix!$B:$B,$B34,BNA_Historique_prix!$E:$E,$D34)=0,SUMIFS(BNA_Historique_prix!H:H,BNA_Historique_prix!$B:$B,$B34,BNA_Historique_prix!$E:$E,$C34)=0),"-",IFERROR((SUMIFS(BNA_Historique_prix!H:H,BNA_Historique_prix!$B:$B,$B34,BNA_Historique_prix!$E:$E,$D34)-SUMIFS(BNA_Historique_prix!H:H,BNA_Historique_prix!$B:$B,$B34,BNA_Historique_prix!$E:$E,$C34))/SUMIFS(BNA_Historique_prix!H:H,BNA_Historique_prix!$B:$B,$B34,BNA_Historique_prix!$E:$E,$C34),""))</f>
        <v>-</v>
      </c>
      <c r="J34" s="14" t="str">
        <f ca="1">IF(OR(SUMIFS(BNA_Historique_prix!I:I,BNA_Historique_prix!$B:$B,$B34,BNA_Historique_prix!$E:$E,$D34)=0,SUMIFS(BNA_Historique_prix!I:I,BNA_Historique_prix!$B:$B,$B34,BNA_Historique_prix!$E:$E,$C34)=0),"-",IFERROR((SUMIFS(BNA_Historique_prix!I:I,BNA_Historique_prix!$B:$B,$B34,BNA_Historique_prix!$E:$E,$D34)-SUMIFS(BNA_Historique_prix!I:I,BNA_Historique_prix!$B:$B,$B34,BNA_Historique_prix!$E:$E,$C34))/SUMIFS(BNA_Historique_prix!I:I,BNA_Historique_prix!$B:$B,$B34,BNA_Historique_prix!$E:$E,$C34),""))</f>
        <v>-</v>
      </c>
      <c r="K34" s="14" t="str">
        <f ca="1">IF(OR(SUMIFS(BNA_Historique_prix!J:J,BNA_Historique_prix!$B:$B,$B34,BNA_Historique_prix!$E:$E,$D34)=0,SUMIFS(BNA_Historique_prix!J:J,BNA_Historique_prix!$B:$B,$B34,BNA_Historique_prix!$E:$E,$C34)=0),"-",IFERROR((SUMIFS(BNA_Historique_prix!J:J,BNA_Historique_prix!$B:$B,$B34,BNA_Historique_prix!$E:$E,$D34)-SUMIFS(BNA_Historique_prix!J:J,BNA_Historique_prix!$B:$B,$B34,BNA_Historique_prix!$E:$E,$C34))/SUMIFS(BNA_Historique_prix!J:J,BNA_Historique_prix!$B:$B,$B34,BNA_Historique_prix!$E:$E,$C34),""))</f>
        <v>-</v>
      </c>
      <c r="L34" s="14" t="str">
        <f ca="1">IF(OR(SUMIFS(BNA_Historique_prix!K:K,BNA_Historique_prix!$B:$B,$B34,BNA_Historique_prix!$E:$E,$D34)=0,SUMIFS(BNA_Historique_prix!K:K,BNA_Historique_prix!$B:$B,$B34,BNA_Historique_prix!$E:$E,$C34)=0),"-",IFERROR((SUMIFS(BNA_Historique_prix!K:K,BNA_Historique_prix!$B:$B,$B34,BNA_Historique_prix!$E:$E,$D34)-SUMIFS(BNA_Historique_prix!K:K,BNA_Historique_prix!$B:$B,$B34,BNA_Historique_prix!$E:$E,$C34))/SUMIFS(BNA_Historique_prix!K:K,BNA_Historique_prix!$B:$B,$B34,BNA_Historique_prix!$E:$E,$C34),""))</f>
        <v>-</v>
      </c>
      <c r="M34" s="14" t="str">
        <f ca="1">IF(OR(SUMIFS(BNA_Historique_prix!L:L,BNA_Historique_prix!$B:$B,$B34,BNA_Historique_prix!$E:$E,$D34)=0,SUMIFS(BNA_Historique_prix!L:L,BNA_Historique_prix!$B:$B,$B34,BNA_Historique_prix!$E:$E,$C34)=0),"-",IFERROR((SUMIFS(BNA_Historique_prix!L:L,BNA_Historique_prix!$B:$B,$B34,BNA_Historique_prix!$E:$E,$D34)-SUMIFS(BNA_Historique_prix!L:L,BNA_Historique_prix!$B:$B,$B34,BNA_Historique_prix!$E:$E,$C34))/SUMIFS(BNA_Historique_prix!L:L,BNA_Historique_prix!$B:$B,$B34,BNA_Historique_prix!$E:$E,$C34),""))</f>
        <v>-</v>
      </c>
      <c r="N34" s="14" t="str">
        <f ca="1">IF(OR(SUMIFS(BNA_Historique_prix!M:M,BNA_Historique_prix!$B:$B,$B34,BNA_Historique_prix!$E:$E,$D34)=0,SUMIFS(BNA_Historique_prix!M:M,BNA_Historique_prix!$B:$B,$B34,BNA_Historique_prix!$E:$E,$C34)=0),"-",IFERROR((SUMIFS(BNA_Historique_prix!M:M,BNA_Historique_prix!$B:$B,$B34,BNA_Historique_prix!$E:$E,$D34)-SUMIFS(BNA_Historique_prix!M:M,BNA_Historique_prix!$B:$B,$B34,BNA_Historique_prix!$E:$E,$C34))/SUMIFS(BNA_Historique_prix!M:M,BNA_Historique_prix!$B:$B,$B34,BNA_Historique_prix!$E:$E,$C34),""))</f>
        <v>-</v>
      </c>
      <c r="O34" s="14" t="str">
        <f ca="1">IF(OR(SUMIFS(BNA_Historique_prix!N:N,BNA_Historique_prix!$B:$B,$B34,BNA_Historique_prix!$E:$E,$D34)=0,SUMIFS(BNA_Historique_prix!N:N,BNA_Historique_prix!$B:$B,$B34,BNA_Historique_prix!$E:$E,$C34)=0),"-",IFERROR((SUMIFS(BNA_Historique_prix!N:N,BNA_Historique_prix!$B:$B,$B34,BNA_Historique_prix!$E:$E,$D34)-SUMIFS(BNA_Historique_prix!N:N,BNA_Historique_prix!$B:$B,$B34,BNA_Historique_prix!$E:$E,$C34))/SUMIFS(BNA_Historique_prix!N:N,BNA_Historique_prix!$B:$B,$B34,BNA_Historique_prix!$E:$E,$C34),""))</f>
        <v>-</v>
      </c>
      <c r="P34" s="14" t="str">
        <f ca="1">IF(OR(SUMIFS(BNA_Historique_prix!O:O,BNA_Historique_prix!$B:$B,$B34,BNA_Historique_prix!$E:$E,$D34)=0,SUMIFS(BNA_Historique_prix!O:O,BNA_Historique_prix!$B:$B,$B34,BNA_Historique_prix!$E:$E,$C34)=0),"-",IFERROR((SUMIFS(BNA_Historique_prix!O:O,BNA_Historique_prix!$B:$B,$B34,BNA_Historique_prix!$E:$E,$D34)-SUMIFS(BNA_Historique_prix!O:O,BNA_Historique_prix!$B:$B,$B34,BNA_Historique_prix!$E:$E,$C34))/SUMIFS(BNA_Historique_prix!O:O,BNA_Historique_prix!$B:$B,$B34,BNA_Historique_prix!$E:$E,$C34),""))</f>
        <v>-</v>
      </c>
      <c r="Q34" s="14" t="str">
        <f ca="1">IF(OR(SUMIFS(BNA_Historique_prix!P:P,BNA_Historique_prix!$B:$B,$B34,BNA_Historique_prix!$E:$E,$D34)=0,SUMIFS(BNA_Historique_prix!P:P,BNA_Historique_prix!$B:$B,$B34,BNA_Historique_prix!$E:$E,$C34)=0),"-",IFERROR((SUMIFS(BNA_Historique_prix!P:P,BNA_Historique_prix!$B:$B,$B34,BNA_Historique_prix!$E:$E,$D34)-SUMIFS(BNA_Historique_prix!P:P,BNA_Historique_prix!$B:$B,$B34,BNA_Historique_prix!$E:$E,$C34))/SUMIFS(BNA_Historique_prix!P:P,BNA_Historique_prix!$B:$B,$B34,BNA_Historique_prix!$E:$E,$C34),""))</f>
        <v>-</v>
      </c>
      <c r="R34" s="14" t="str">
        <f ca="1">IF(OR(SUMIFS(BNA_Historique_prix!Q:Q,BNA_Historique_prix!$B:$B,$B34,BNA_Historique_prix!$E:$E,$D34)=0,SUMIFS(BNA_Historique_prix!Q:Q,BNA_Historique_prix!$B:$B,$B34,BNA_Historique_prix!$E:$E,$C34)=0),"-",IFERROR((SUMIFS(BNA_Historique_prix!Q:Q,BNA_Historique_prix!$B:$B,$B34,BNA_Historique_prix!$E:$E,$D34)-SUMIFS(BNA_Historique_prix!Q:Q,BNA_Historique_prix!$B:$B,$B34,BNA_Historique_prix!$E:$E,$C34))/SUMIFS(BNA_Historique_prix!Q:Q,BNA_Historique_prix!$B:$B,$B34,BNA_Historique_prix!$E:$E,$C34),""))</f>
        <v>-</v>
      </c>
      <c r="S34" s="14" t="str">
        <f ca="1">IF(OR(SUMIFS(BNA_Historique_prix!R:R,BNA_Historique_prix!$B:$B,$B34,BNA_Historique_prix!$E:$E,$D34)=0,SUMIFS(BNA_Historique_prix!R:R,BNA_Historique_prix!$B:$B,$B34,BNA_Historique_prix!$E:$E,$C34)=0),"-",IFERROR((SUMIFS(BNA_Historique_prix!R:R,BNA_Historique_prix!$B:$B,$B34,BNA_Historique_prix!$E:$E,$D34)-SUMIFS(BNA_Historique_prix!R:R,BNA_Historique_prix!$B:$B,$B34,BNA_Historique_prix!$E:$E,$C34))/SUMIFS(BNA_Historique_prix!R:R,BNA_Historique_prix!$B:$B,$B34,BNA_Historique_prix!$E:$E,$C34),""))</f>
        <v>-</v>
      </c>
      <c r="T34" s="14" t="str">
        <f ca="1">IF(OR(SUMIFS(BNA_Historique_prix!S:S,BNA_Historique_prix!$B:$B,$B34,BNA_Historique_prix!$E:$E,$D34)=0,SUMIFS(BNA_Historique_prix!S:S,BNA_Historique_prix!$B:$B,$B34,BNA_Historique_prix!$E:$E,$C34)=0),"-",IFERROR((SUMIFS(BNA_Historique_prix!S:S,BNA_Historique_prix!$B:$B,$B34,BNA_Historique_prix!$E:$E,$D34)-SUMIFS(BNA_Historique_prix!S:S,BNA_Historique_prix!$B:$B,$B34,BNA_Historique_prix!$E:$E,$C34))/SUMIFS(BNA_Historique_prix!S:S,BNA_Historique_prix!$B:$B,$B34,BNA_Historique_prix!$E:$E,$C34),""))</f>
        <v>-</v>
      </c>
      <c r="U34" s="14" t="str">
        <f ca="1">IF(OR(SUMIFS(BNA_Historique_prix!T:T,BNA_Historique_prix!$B:$B,$B34,BNA_Historique_prix!$E:$E,$D34)=0,SUMIFS(BNA_Historique_prix!T:T,BNA_Historique_prix!$B:$B,$B34,BNA_Historique_prix!$E:$E,$C34)=0),"-",IFERROR((SUMIFS(BNA_Historique_prix!T:T,BNA_Historique_prix!$B:$B,$B34,BNA_Historique_prix!$E:$E,$D34)-SUMIFS(BNA_Historique_prix!T:T,BNA_Historique_prix!$B:$B,$B34,BNA_Historique_prix!$E:$E,$C34))/SUMIFS(BNA_Historique_prix!T:T,BNA_Historique_prix!$B:$B,$B34,BNA_Historique_prix!$E:$E,$C34),""))</f>
        <v>-</v>
      </c>
      <c r="V34" s="14" t="str">
        <f ca="1">IF(OR(SUMIFS(BNA_Historique_prix!U:U,BNA_Historique_prix!$B:$B,$B34,BNA_Historique_prix!$E:$E,$D34)=0,SUMIFS(BNA_Historique_prix!U:U,BNA_Historique_prix!$B:$B,$B34,BNA_Historique_prix!$E:$E,$C34)=0),"-",IFERROR((SUMIFS(BNA_Historique_prix!U:U,BNA_Historique_prix!$B:$B,$B34,BNA_Historique_prix!$E:$E,$D34)-SUMIFS(BNA_Historique_prix!U:U,BNA_Historique_prix!$B:$B,$B34,BNA_Historique_prix!$E:$E,$C34))/SUMIFS(BNA_Historique_prix!U:U,BNA_Historique_prix!$B:$B,$B34,BNA_Historique_prix!$E:$E,$C34),""))</f>
        <v>-</v>
      </c>
      <c r="W34" s="14" t="str">
        <f ca="1">IF(OR(SUMIFS(BNA_Historique_prix!V:V,BNA_Historique_prix!$B:$B,$B34,BNA_Historique_prix!$E:$E,$D34)=0,SUMIFS(BNA_Historique_prix!V:V,BNA_Historique_prix!$B:$B,$B34,BNA_Historique_prix!$E:$E,$C34)=0),"-",IFERROR((SUMIFS(BNA_Historique_prix!V:V,BNA_Historique_prix!$B:$B,$B34,BNA_Historique_prix!$E:$E,$D34)-SUMIFS(BNA_Historique_prix!V:V,BNA_Historique_prix!$B:$B,$B34,BNA_Historique_prix!$E:$E,$C34))/SUMIFS(BNA_Historique_prix!V:V,BNA_Historique_prix!$B:$B,$B34,BNA_Historique_prix!$E:$E,$C34),""))</f>
        <v>-</v>
      </c>
      <c r="X34" s="14" t="str">
        <f ca="1">IF(OR(SUMIFS(BNA_Historique_prix!W:W,BNA_Historique_prix!$B:$B,$B34,BNA_Historique_prix!$E:$E,$D34)=0,SUMIFS(BNA_Historique_prix!W:W,BNA_Historique_prix!$B:$B,$B34,BNA_Historique_prix!$E:$E,$C34)=0),"-",IFERROR((SUMIFS(BNA_Historique_prix!W:W,BNA_Historique_prix!$B:$B,$B34,BNA_Historique_prix!$E:$E,$D34)-SUMIFS(BNA_Historique_prix!W:W,BNA_Historique_prix!$B:$B,$B34,BNA_Historique_prix!$E:$E,$C34))/SUMIFS(BNA_Historique_prix!W:W,BNA_Historique_prix!$B:$B,$B34,BNA_Historique_prix!$E:$E,$C34),""))</f>
        <v>-</v>
      </c>
      <c r="Y34" s="14" t="str">
        <f ca="1">IF(OR(SUMIFS(BNA_Historique_prix!X:X,BNA_Historique_prix!$B:$B,$B34,BNA_Historique_prix!$E:$E,$D34)=0,SUMIFS(BNA_Historique_prix!X:X,BNA_Historique_prix!$B:$B,$B34,BNA_Historique_prix!$E:$E,$C34)=0),"-",IFERROR((SUMIFS(BNA_Historique_prix!X:X,BNA_Historique_prix!$B:$B,$B34,BNA_Historique_prix!$E:$E,$D34)-SUMIFS(BNA_Historique_prix!X:X,BNA_Historique_prix!$B:$B,$B34,BNA_Historique_prix!$E:$E,$C34))/SUMIFS(BNA_Historique_prix!X:X,BNA_Historique_prix!$B:$B,$B34,BNA_Historique_prix!$E:$E,$C34),""))</f>
        <v>-</v>
      </c>
      <c r="Z34" s="14" t="str">
        <f ca="1">IF(OR(SUMIFS(BNA_Historique_prix!Y:Y,BNA_Historique_prix!$B:$B,$B34,BNA_Historique_prix!$E:$E,$D34)=0,SUMIFS(BNA_Historique_prix!Y:Y,BNA_Historique_prix!$B:$B,$B34,BNA_Historique_prix!$E:$E,$C34)=0),"-",IFERROR((SUMIFS(BNA_Historique_prix!Y:Y,BNA_Historique_prix!$B:$B,$B34,BNA_Historique_prix!$E:$E,$D34)-SUMIFS(BNA_Historique_prix!Y:Y,BNA_Historique_prix!$B:$B,$B34,BNA_Historique_prix!$E:$E,$C34))/SUMIFS(BNA_Historique_prix!Y:Y,BNA_Historique_prix!$B:$B,$B34,BNA_Historique_prix!$E:$E,$C34),""))</f>
        <v>-</v>
      </c>
      <c r="AA34" s="14" t="str">
        <f ca="1">IF(OR(SUMIFS(BNA_Historique_prix!Z:Z,BNA_Historique_prix!$B:$B,$B34,BNA_Historique_prix!$E:$E,$D34)=0,SUMIFS(BNA_Historique_prix!Z:Z,BNA_Historique_prix!$B:$B,$B34,BNA_Historique_prix!$E:$E,$C34)=0),"-",IFERROR((SUMIFS(BNA_Historique_prix!Z:Z,BNA_Historique_prix!$B:$B,$B34,BNA_Historique_prix!$E:$E,$D34)-SUMIFS(BNA_Historique_prix!Z:Z,BNA_Historique_prix!$B:$B,$B34,BNA_Historique_prix!$E:$E,$C34))/SUMIFS(BNA_Historique_prix!Z:Z,BNA_Historique_prix!$B:$B,$B34,BNA_Historique_prix!$E:$E,$C34),""))</f>
        <v>-</v>
      </c>
      <c r="AB34" s="14" t="str">
        <f ca="1">IF(OR(SUMIFS(BNA_Historique_prix!AA:AA,BNA_Historique_prix!$B:$B,$B34,BNA_Historique_prix!$E:$E,$D34)=0,SUMIFS(BNA_Historique_prix!AA:AA,BNA_Historique_prix!$B:$B,$B34,BNA_Historique_prix!$E:$E,$C34)=0),"-",IFERROR((SUMIFS(BNA_Historique_prix!AA:AA,BNA_Historique_prix!$B:$B,$B34,BNA_Historique_prix!$E:$E,$D34)-SUMIFS(BNA_Historique_prix!AA:AA,BNA_Historique_prix!$B:$B,$B34,BNA_Historique_prix!$E:$E,$C34))/SUMIFS(BNA_Historique_prix!AA:AA,BNA_Historique_prix!$B:$B,$B34,BNA_Historique_prix!$E:$E,$C34),""))</f>
        <v>-</v>
      </c>
      <c r="AC34" s="14" t="str">
        <f ca="1">IF(OR(SUMIFS(BNA_Historique_prix!AB:AB,BNA_Historique_prix!$B:$B,$B34,BNA_Historique_prix!$E:$E,$D34)=0,SUMIFS(BNA_Historique_prix!AB:AB,BNA_Historique_prix!$B:$B,$B34,BNA_Historique_prix!$E:$E,$C34)=0),"-",IFERROR((SUMIFS(BNA_Historique_prix!AB:AB,BNA_Historique_prix!$B:$B,$B34,BNA_Historique_prix!$E:$E,$D34)-SUMIFS(BNA_Historique_prix!AB:AB,BNA_Historique_prix!$B:$B,$B34,BNA_Historique_prix!$E:$E,$C34))/SUMIFS(BNA_Historique_prix!AB:AB,BNA_Historique_prix!$B:$B,$B34,BNA_Historique_prix!$E:$E,$C34),""))</f>
        <v>-</v>
      </c>
      <c r="AD34" s="14" t="str">
        <f ca="1">IF(OR(SUMIFS(BNA_Historique_prix!AC:AC,BNA_Historique_prix!$B:$B,$B34,BNA_Historique_prix!$E:$E,$D34)=0,SUMIFS(BNA_Historique_prix!AC:AC,BNA_Historique_prix!$B:$B,$B34,BNA_Historique_prix!$E:$E,$C34)=0),"-",IFERROR((SUMIFS(BNA_Historique_prix!AC:AC,BNA_Historique_prix!$B:$B,$B34,BNA_Historique_prix!$E:$E,$D34)-SUMIFS(BNA_Historique_prix!AC:AC,BNA_Historique_prix!$B:$B,$B34,BNA_Historique_prix!$E:$E,$C34))/SUMIFS(BNA_Historique_prix!AC:AC,BNA_Historique_prix!$B:$B,$B34,BNA_Historique_prix!$E:$E,$C34),""))</f>
        <v>-</v>
      </c>
      <c r="AE34" s="14" t="str">
        <f ca="1">IF(OR(SUMIFS(BNA_Historique_prix!AD:AD,BNA_Historique_prix!$B:$B,$B34,BNA_Historique_prix!$E:$E,$D34)=0,SUMIFS(BNA_Historique_prix!AD:AD,BNA_Historique_prix!$B:$B,$B34,BNA_Historique_prix!$E:$E,$C34)=0),"-",IFERROR((SUMIFS(BNA_Historique_prix!AD:AD,BNA_Historique_prix!$B:$B,$B34,BNA_Historique_prix!$E:$E,$D34)-SUMIFS(BNA_Historique_prix!AD:AD,BNA_Historique_prix!$B:$B,$B34,BNA_Historique_prix!$E:$E,$C34))/SUMIFS(BNA_Historique_prix!AD:AD,BNA_Historique_prix!$B:$B,$B34,BNA_Historique_prix!$E:$E,$C34),""))</f>
        <v>-</v>
      </c>
      <c r="AF34" s="14" t="str">
        <f ca="1">IF(OR(SUMIFS(BNA_Historique_prix!AE:AE,BNA_Historique_prix!$B:$B,$B34,BNA_Historique_prix!$E:$E,$D34)=0,SUMIFS(BNA_Historique_prix!AE:AE,BNA_Historique_prix!$B:$B,$B34,BNA_Historique_prix!$E:$E,$C34)=0),"-",IFERROR((SUMIFS(BNA_Historique_prix!AE:AE,BNA_Historique_prix!$B:$B,$B34,BNA_Historique_prix!$E:$E,$D34)-SUMIFS(BNA_Historique_prix!AE:AE,BNA_Historique_prix!$B:$B,$B34,BNA_Historique_prix!$E:$E,$C34))/SUMIFS(BNA_Historique_prix!AE:AE,BNA_Historique_prix!$B:$B,$B34,BNA_Historique_prix!$E:$E,$C34),""))</f>
        <v>-</v>
      </c>
      <c r="AG34" s="14" t="str">
        <f ca="1">IF(OR(SUMIFS(BNA_Historique_prix!AF:AF,BNA_Historique_prix!$B:$B,$B34,BNA_Historique_prix!$E:$E,$D34)=0,SUMIFS(BNA_Historique_prix!AF:AF,BNA_Historique_prix!$B:$B,$B34,BNA_Historique_prix!$E:$E,$C34)=0),"-",IFERROR((SUMIFS(BNA_Historique_prix!AF:AF,BNA_Historique_prix!$B:$B,$B34,BNA_Historique_prix!$E:$E,$D34)-SUMIFS(BNA_Historique_prix!AF:AF,BNA_Historique_prix!$B:$B,$B34,BNA_Historique_prix!$E:$E,$C34))/SUMIFS(BNA_Historique_prix!AF:AF,BNA_Historique_prix!$B:$B,$B34,BNA_Historique_prix!$E:$E,$C34),""))</f>
        <v>-</v>
      </c>
      <c r="AH34" s="14" t="str">
        <f ca="1">IF(OR(SUMIFS(BNA_Historique_prix!AG:AG,BNA_Historique_prix!$B:$B,$B34,BNA_Historique_prix!$E:$E,$D34)=0,SUMIFS(BNA_Historique_prix!AG:AG,BNA_Historique_prix!$B:$B,$B34,BNA_Historique_prix!$E:$E,$C34)=0),"-",IFERROR((SUMIFS(BNA_Historique_prix!AG:AG,BNA_Historique_prix!$B:$B,$B34,BNA_Historique_prix!$E:$E,$D34)-SUMIFS(BNA_Historique_prix!AG:AG,BNA_Historique_prix!$B:$B,$B34,BNA_Historique_prix!$E:$E,$C34))/SUMIFS(BNA_Historique_prix!AG:AG,BNA_Historique_prix!$B:$B,$B34,BNA_Historique_prix!$E:$E,$C34),""))</f>
        <v>-</v>
      </c>
      <c r="AI34" s="14" t="str">
        <f ca="1">IF(OR(SUMIFS(BNA_Historique_prix!AH:AH,BNA_Historique_prix!$B:$B,$B34,BNA_Historique_prix!$E:$E,$D34)=0,SUMIFS(BNA_Historique_prix!AH:AH,BNA_Historique_prix!$B:$B,$B34,BNA_Historique_prix!$E:$E,$C34)=0),"-",IFERROR((SUMIFS(BNA_Historique_prix!AH:AH,BNA_Historique_prix!$B:$B,$B34,BNA_Historique_prix!$E:$E,$D34)-SUMIFS(BNA_Historique_prix!AH:AH,BNA_Historique_prix!$B:$B,$B34,BNA_Historique_prix!$E:$E,$C34))/SUMIFS(BNA_Historique_prix!AH:AH,BNA_Historique_prix!$B:$B,$B34,BNA_Historique_prix!$E:$E,$C34),""))</f>
        <v>-</v>
      </c>
      <c r="AJ34" s="14" t="str">
        <f ca="1">IF(OR(SUMIFS(BNA_Historique_prix!AI:AI,BNA_Historique_prix!$B:$B,$B34,BNA_Historique_prix!$E:$E,$D34)=0,SUMIFS(BNA_Historique_prix!AI:AI,BNA_Historique_prix!$B:$B,$B34,BNA_Historique_prix!$E:$E,$C34)=0),"-",IFERROR((SUMIFS(BNA_Historique_prix!AI:AI,BNA_Historique_prix!$B:$B,$B34,BNA_Historique_prix!$E:$E,$D34)-SUMIFS(BNA_Historique_prix!AI:AI,BNA_Historique_prix!$B:$B,$B34,BNA_Historique_prix!$E:$E,$C34))/SUMIFS(BNA_Historique_prix!AI:AI,BNA_Historique_prix!$B:$B,$B34,BNA_Historique_prix!$E:$E,$C34),""))</f>
        <v>-</v>
      </c>
    </row>
    <row r="36" spans="1:36" x14ac:dyDescent="0.35">
      <c r="F36" s="5" t="s">
        <v>83</v>
      </c>
    </row>
    <row r="37" spans="1:36" x14ac:dyDescent="0.35">
      <c r="A37" s="5" t="s">
        <v>81</v>
      </c>
      <c r="B37" s="5" t="s">
        <v>84</v>
      </c>
      <c r="C37" s="11">
        <f t="shared" ref="C37:D37" si="15">C32</f>
        <v>45108</v>
      </c>
      <c r="D37" s="11">
        <f t="shared" si="15"/>
        <v>45139</v>
      </c>
      <c r="E37" s="11" t="str">
        <f>_xlfn.CONCAT(B37,D37)</f>
        <v>marche_diabo45139</v>
      </c>
      <c r="F37" s="11" t="str">
        <f>F32</f>
        <v>% var mensuelle</v>
      </c>
      <c r="H37" s="14">
        <f ca="1">IF(OR(SUMIFS(BNA_Historique_prix!G:G,BNA_Historique_prix!$B:$B,$B37,BNA_Historique_prix!$E:$E,$D37)=0,SUMIFS(BNA_Historique_prix!G:G,BNA_Historique_prix!$B:$B,$B37,BNA_Historique_prix!$E:$E,$C37)=0),"-",IFERROR((SUMIFS(BNA_Historique_prix!G:G,BNA_Historique_prix!$B:$B,$B37,BNA_Historique_prix!$E:$E,$D37)-SUMIFS(BNA_Historique_prix!G:G,BNA_Historique_prix!$B:$B,$B37,BNA_Historique_prix!$E:$E,$C37))/SUMIFS(BNA_Historique_prix!G:G,BNA_Historique_prix!$B:$B,$B37,BNA_Historique_prix!$E:$E,$C37),""))</f>
        <v>-0.05</v>
      </c>
      <c r="I37" s="14" t="str">
        <f ca="1">IF(OR(SUMIFS(BNA_Historique_prix!H:H,BNA_Historique_prix!$B:$B,$B37,BNA_Historique_prix!$E:$E,$D37)=0,SUMIFS(BNA_Historique_prix!H:H,BNA_Historique_prix!$B:$B,$B37,BNA_Historique_prix!$E:$E,$C37)=0),"-",IFERROR((SUMIFS(BNA_Historique_prix!H:H,BNA_Historique_prix!$B:$B,$B37,BNA_Historique_prix!$E:$E,$D37)-SUMIFS(BNA_Historique_prix!H:H,BNA_Historique_prix!$B:$B,$B37,BNA_Historique_prix!$E:$E,$C37))/SUMIFS(BNA_Historique_prix!H:H,BNA_Historique_prix!$B:$B,$B37,BNA_Historique_prix!$E:$E,$C37),""))</f>
        <v>-</v>
      </c>
      <c r="J37" s="14" t="str">
        <f ca="1">IF(OR(SUMIFS(BNA_Historique_prix!I:I,BNA_Historique_prix!$B:$B,$B37,BNA_Historique_prix!$E:$E,$D37)=0,SUMIFS(BNA_Historique_prix!I:I,BNA_Historique_prix!$B:$B,$B37,BNA_Historique_prix!$E:$E,$C37)=0),"-",IFERROR((SUMIFS(BNA_Historique_prix!I:I,BNA_Historique_prix!$B:$B,$B37,BNA_Historique_prix!$E:$E,$D37)-SUMIFS(BNA_Historique_prix!I:I,BNA_Historique_prix!$B:$B,$B37,BNA_Historique_prix!$E:$E,$C37))/SUMIFS(BNA_Historique_prix!I:I,BNA_Historique_prix!$B:$B,$B37,BNA_Historique_prix!$E:$E,$C37),""))</f>
        <v>-</v>
      </c>
      <c r="K37" s="14" t="str">
        <f ca="1">IF(OR(SUMIFS(BNA_Historique_prix!J:J,BNA_Historique_prix!$B:$B,$B37,BNA_Historique_prix!$E:$E,$D37)=0,SUMIFS(BNA_Historique_prix!J:J,BNA_Historique_prix!$B:$B,$B37,BNA_Historique_prix!$E:$E,$C37)=0),"-",IFERROR((SUMIFS(BNA_Historique_prix!J:J,BNA_Historique_prix!$B:$B,$B37,BNA_Historique_prix!$E:$E,$D37)-SUMIFS(BNA_Historique_prix!J:J,BNA_Historique_prix!$B:$B,$B37,BNA_Historique_prix!$E:$E,$C37))/SUMIFS(BNA_Historique_prix!J:J,BNA_Historique_prix!$B:$B,$B37,BNA_Historique_prix!$E:$E,$C37),""))</f>
        <v>-</v>
      </c>
      <c r="L37" s="14">
        <f ca="1">IF(OR(SUMIFS(BNA_Historique_prix!K:K,BNA_Historique_prix!$B:$B,$B37,BNA_Historique_prix!$E:$E,$D37)=0,SUMIFS(BNA_Historique_prix!K:K,BNA_Historique_prix!$B:$B,$B37,BNA_Historique_prix!$E:$E,$C37)=0),"-",IFERROR((SUMIFS(BNA_Historique_prix!K:K,BNA_Historique_prix!$B:$B,$B37,BNA_Historique_prix!$E:$E,$D37)-SUMIFS(BNA_Historique_prix!K:K,BNA_Historique_prix!$B:$B,$B37,BNA_Historique_prix!$E:$E,$C37))/SUMIFS(BNA_Historique_prix!K:K,BNA_Historique_prix!$B:$B,$B37,BNA_Historique_prix!$E:$E,$C37),""))</f>
        <v>0</v>
      </c>
      <c r="M37" s="14">
        <f ca="1">IF(OR(SUMIFS(BNA_Historique_prix!L:L,BNA_Historique_prix!$B:$B,$B37,BNA_Historique_prix!$E:$E,$D37)=0,SUMIFS(BNA_Historique_prix!L:L,BNA_Historique_prix!$B:$B,$B37,BNA_Historique_prix!$E:$E,$C37)=0),"-",IFERROR((SUMIFS(BNA_Historique_prix!L:L,BNA_Historique_prix!$B:$B,$B37,BNA_Historique_prix!$E:$E,$D37)-SUMIFS(BNA_Historique_prix!L:L,BNA_Historique_prix!$B:$B,$B37,BNA_Historique_prix!$E:$E,$C37))/SUMIFS(BNA_Historique_prix!L:L,BNA_Historique_prix!$B:$B,$B37,BNA_Historique_prix!$E:$E,$C37),""))</f>
        <v>0</v>
      </c>
      <c r="N37" s="14" t="str">
        <f ca="1">IF(OR(SUMIFS(BNA_Historique_prix!M:M,BNA_Historique_prix!$B:$B,$B37,BNA_Historique_prix!$E:$E,$D37)=0,SUMIFS(BNA_Historique_prix!M:M,BNA_Historique_prix!$B:$B,$B37,BNA_Historique_prix!$E:$E,$C37)=0),"-",IFERROR((SUMIFS(BNA_Historique_prix!M:M,BNA_Historique_prix!$B:$B,$B37,BNA_Historique_prix!$E:$E,$D37)-SUMIFS(BNA_Historique_prix!M:M,BNA_Historique_prix!$B:$B,$B37,BNA_Historique_prix!$E:$E,$C37))/SUMIFS(BNA_Historique_prix!M:M,BNA_Historique_prix!$B:$B,$B37,BNA_Historique_prix!$E:$E,$C37),""))</f>
        <v>-</v>
      </c>
      <c r="O37" s="14">
        <f ca="1">IF(OR(SUMIFS(BNA_Historique_prix!N:N,BNA_Historique_prix!$B:$B,$B37,BNA_Historique_prix!$E:$E,$D37)=0,SUMIFS(BNA_Historique_prix!N:N,BNA_Historique_prix!$B:$B,$B37,BNA_Historique_prix!$E:$E,$C37)=0),"-",IFERROR((SUMIFS(BNA_Historique_prix!N:N,BNA_Historique_prix!$B:$B,$B37,BNA_Historique_prix!$E:$E,$D37)-SUMIFS(BNA_Historique_prix!N:N,BNA_Historique_prix!$B:$B,$B37,BNA_Historique_prix!$E:$E,$C37))/SUMIFS(BNA_Historique_prix!N:N,BNA_Historique_prix!$B:$B,$B37,BNA_Historique_prix!$E:$E,$C37),""))</f>
        <v>0</v>
      </c>
      <c r="P37" s="14" t="str">
        <f ca="1">IF(OR(SUMIFS(BNA_Historique_prix!O:O,BNA_Historique_prix!$B:$B,$B37,BNA_Historique_prix!$E:$E,$D37)=0,SUMIFS(BNA_Historique_prix!O:O,BNA_Historique_prix!$B:$B,$B37,BNA_Historique_prix!$E:$E,$C37)=0),"-",IFERROR((SUMIFS(BNA_Historique_prix!O:O,BNA_Historique_prix!$B:$B,$B37,BNA_Historique_prix!$E:$E,$D37)-SUMIFS(BNA_Historique_prix!O:O,BNA_Historique_prix!$B:$B,$B37,BNA_Historique_prix!$E:$E,$C37))/SUMIFS(BNA_Historique_prix!O:O,BNA_Historique_prix!$B:$B,$B37,BNA_Historique_prix!$E:$E,$C37),""))</f>
        <v>-</v>
      </c>
      <c r="Q37" s="14">
        <f ca="1">IF(OR(SUMIFS(BNA_Historique_prix!P:P,BNA_Historique_prix!$B:$B,$B37,BNA_Historique_prix!$E:$E,$D37)=0,SUMIFS(BNA_Historique_prix!P:P,BNA_Historique_prix!$B:$B,$B37,BNA_Historique_prix!$E:$E,$C37)=0),"-",IFERROR((SUMIFS(BNA_Historique_prix!P:P,BNA_Historique_prix!$B:$B,$B37,BNA_Historique_prix!$E:$E,$D37)-SUMIFS(BNA_Historique_prix!P:P,BNA_Historique_prix!$B:$B,$B37,BNA_Historique_prix!$E:$E,$C37))/SUMIFS(BNA_Historique_prix!P:P,BNA_Historique_prix!$B:$B,$B37,BNA_Historique_prix!$E:$E,$C37),""))</f>
        <v>0</v>
      </c>
      <c r="R37" s="14" t="str">
        <f ca="1">IF(OR(SUMIFS(BNA_Historique_prix!Q:Q,BNA_Historique_prix!$B:$B,$B37,BNA_Historique_prix!$E:$E,$D37)=0,SUMIFS(BNA_Historique_prix!Q:Q,BNA_Historique_prix!$B:$B,$B37,BNA_Historique_prix!$E:$E,$C37)=0),"-",IFERROR((SUMIFS(BNA_Historique_prix!Q:Q,BNA_Historique_prix!$B:$B,$B37,BNA_Historique_prix!$E:$E,$D37)-SUMIFS(BNA_Historique_prix!Q:Q,BNA_Historique_prix!$B:$B,$B37,BNA_Historique_prix!$E:$E,$C37))/SUMIFS(BNA_Historique_prix!Q:Q,BNA_Historique_prix!$B:$B,$B37,BNA_Historique_prix!$E:$E,$C37),""))</f>
        <v>-</v>
      </c>
      <c r="S37" s="14" t="str">
        <f ca="1">IF(OR(SUMIFS(BNA_Historique_prix!R:R,BNA_Historique_prix!$B:$B,$B37,BNA_Historique_prix!$E:$E,$D37)=0,SUMIFS(BNA_Historique_prix!R:R,BNA_Historique_prix!$B:$B,$B37,BNA_Historique_prix!$E:$E,$C37)=0),"-",IFERROR((SUMIFS(BNA_Historique_prix!R:R,BNA_Historique_prix!$B:$B,$B37,BNA_Historique_prix!$E:$E,$D37)-SUMIFS(BNA_Historique_prix!R:R,BNA_Historique_prix!$B:$B,$B37,BNA_Historique_prix!$E:$E,$C37))/SUMIFS(BNA_Historique_prix!R:R,BNA_Historique_prix!$B:$B,$B37,BNA_Historique_prix!$E:$E,$C37),""))</f>
        <v>-</v>
      </c>
      <c r="T37" s="14" t="str">
        <f ca="1">IF(OR(SUMIFS(BNA_Historique_prix!S:S,BNA_Historique_prix!$B:$B,$B37,BNA_Historique_prix!$E:$E,$D37)=0,SUMIFS(BNA_Historique_prix!S:S,BNA_Historique_prix!$B:$B,$B37,BNA_Historique_prix!$E:$E,$C37)=0),"-",IFERROR((SUMIFS(BNA_Historique_prix!S:S,BNA_Historique_prix!$B:$B,$B37,BNA_Historique_prix!$E:$E,$D37)-SUMIFS(BNA_Historique_prix!S:S,BNA_Historique_prix!$B:$B,$B37,BNA_Historique_prix!$E:$E,$C37))/SUMIFS(BNA_Historique_prix!S:S,BNA_Historique_prix!$B:$B,$B37,BNA_Historique_prix!$E:$E,$C37),""))</f>
        <v>-</v>
      </c>
      <c r="U37" s="14" t="str">
        <f ca="1">IF(OR(SUMIFS(BNA_Historique_prix!T:T,BNA_Historique_prix!$B:$B,$B37,BNA_Historique_prix!$E:$E,$D37)=0,SUMIFS(BNA_Historique_prix!T:T,BNA_Historique_prix!$B:$B,$B37,BNA_Historique_prix!$E:$E,$C37)=0),"-",IFERROR((SUMIFS(BNA_Historique_prix!T:T,BNA_Historique_prix!$B:$B,$B37,BNA_Historique_prix!$E:$E,$D37)-SUMIFS(BNA_Historique_prix!T:T,BNA_Historique_prix!$B:$B,$B37,BNA_Historique_prix!$E:$E,$C37))/SUMIFS(BNA_Historique_prix!T:T,BNA_Historique_prix!$B:$B,$B37,BNA_Historique_prix!$E:$E,$C37),""))</f>
        <v>-</v>
      </c>
      <c r="V37" s="14" t="str">
        <f ca="1">IF(OR(SUMIFS(BNA_Historique_prix!U:U,BNA_Historique_prix!$B:$B,$B37,BNA_Historique_prix!$E:$E,$D37)=0,SUMIFS(BNA_Historique_prix!U:U,BNA_Historique_prix!$B:$B,$B37,BNA_Historique_prix!$E:$E,$C37)=0),"-",IFERROR((SUMIFS(BNA_Historique_prix!U:U,BNA_Historique_prix!$B:$B,$B37,BNA_Historique_prix!$E:$E,$D37)-SUMIFS(BNA_Historique_prix!U:U,BNA_Historique_prix!$B:$B,$B37,BNA_Historique_prix!$E:$E,$C37))/SUMIFS(BNA_Historique_prix!U:U,BNA_Historique_prix!$B:$B,$B37,BNA_Historique_prix!$E:$E,$C37),""))</f>
        <v>-</v>
      </c>
      <c r="W37" s="14" t="str">
        <f ca="1">IF(OR(SUMIFS(BNA_Historique_prix!V:V,BNA_Historique_prix!$B:$B,$B37,BNA_Historique_prix!$E:$E,$D37)=0,SUMIFS(BNA_Historique_prix!V:V,BNA_Historique_prix!$B:$B,$B37,BNA_Historique_prix!$E:$E,$C37)=0),"-",IFERROR((SUMIFS(BNA_Historique_prix!V:V,BNA_Historique_prix!$B:$B,$B37,BNA_Historique_prix!$E:$E,$D37)-SUMIFS(BNA_Historique_prix!V:V,BNA_Historique_prix!$B:$B,$B37,BNA_Historique_prix!$E:$E,$C37))/SUMIFS(BNA_Historique_prix!V:V,BNA_Historique_prix!$B:$B,$B37,BNA_Historique_prix!$E:$E,$C37),""))</f>
        <v>-</v>
      </c>
      <c r="X37" s="14">
        <f ca="1">IF(OR(SUMIFS(BNA_Historique_prix!W:W,BNA_Historique_prix!$B:$B,$B37,BNA_Historique_prix!$E:$E,$D37)=0,SUMIFS(BNA_Historique_prix!W:W,BNA_Historique_prix!$B:$B,$B37,BNA_Historique_prix!$E:$E,$C37)=0),"-",IFERROR((SUMIFS(BNA_Historique_prix!W:W,BNA_Historique_prix!$B:$B,$B37,BNA_Historique_prix!$E:$E,$D37)-SUMIFS(BNA_Historique_prix!W:W,BNA_Historique_prix!$B:$B,$B37,BNA_Historique_prix!$E:$E,$C37))/SUMIFS(BNA_Historique_prix!W:W,BNA_Historique_prix!$B:$B,$B37,BNA_Historique_prix!$E:$E,$C37),""))</f>
        <v>0</v>
      </c>
      <c r="Y37" s="14">
        <f ca="1">IF(OR(SUMIFS(BNA_Historique_prix!X:X,BNA_Historique_prix!$B:$B,$B37,BNA_Historique_prix!$E:$E,$D37)=0,SUMIFS(BNA_Historique_prix!X:X,BNA_Historique_prix!$B:$B,$B37,BNA_Historique_prix!$E:$E,$C37)=0),"-",IFERROR((SUMIFS(BNA_Historique_prix!X:X,BNA_Historique_prix!$B:$B,$B37,BNA_Historique_prix!$E:$E,$D37)-SUMIFS(BNA_Historique_prix!X:X,BNA_Historique_prix!$B:$B,$B37,BNA_Historique_prix!$E:$E,$C37))/SUMIFS(BNA_Historique_prix!X:X,BNA_Historique_prix!$B:$B,$B37,BNA_Historique_prix!$E:$E,$C37),""))</f>
        <v>-0.14285714285714285</v>
      </c>
      <c r="Z37" s="14" t="str">
        <f ca="1">IF(OR(SUMIFS(BNA_Historique_prix!Y:Y,BNA_Historique_prix!$B:$B,$B37,BNA_Historique_prix!$E:$E,$D37)=0,SUMIFS(BNA_Historique_prix!Y:Y,BNA_Historique_prix!$B:$B,$B37,BNA_Historique_prix!$E:$E,$C37)=0),"-",IFERROR((SUMIFS(BNA_Historique_prix!Y:Y,BNA_Historique_prix!$B:$B,$B37,BNA_Historique_prix!$E:$E,$D37)-SUMIFS(BNA_Historique_prix!Y:Y,BNA_Historique_prix!$B:$B,$B37,BNA_Historique_prix!$E:$E,$C37))/SUMIFS(BNA_Historique_prix!Y:Y,BNA_Historique_prix!$B:$B,$B37,BNA_Historique_prix!$E:$E,$C37),""))</f>
        <v>-</v>
      </c>
      <c r="AA37" s="14">
        <f ca="1">IF(OR(SUMIFS(BNA_Historique_prix!Z:Z,BNA_Historique_prix!$B:$B,$B37,BNA_Historique_prix!$E:$E,$D37)=0,SUMIFS(BNA_Historique_prix!Z:Z,BNA_Historique_prix!$B:$B,$B37,BNA_Historique_prix!$E:$E,$C37)=0),"-",IFERROR((SUMIFS(BNA_Historique_prix!Z:Z,BNA_Historique_prix!$B:$B,$B37,BNA_Historique_prix!$E:$E,$D37)-SUMIFS(BNA_Historique_prix!Z:Z,BNA_Historique_prix!$B:$B,$B37,BNA_Historique_prix!$E:$E,$C37))/SUMIFS(BNA_Historique_prix!Z:Z,BNA_Historique_prix!$B:$B,$B37,BNA_Historique_prix!$E:$E,$C37),""))</f>
        <v>0.2</v>
      </c>
      <c r="AB37" s="14" t="str">
        <f ca="1">IF(OR(SUMIFS(BNA_Historique_prix!AA:AA,BNA_Historique_prix!$B:$B,$B37,BNA_Historique_prix!$E:$E,$D37)=0,SUMIFS(BNA_Historique_prix!AA:AA,BNA_Historique_prix!$B:$B,$B37,BNA_Historique_prix!$E:$E,$C37)=0),"-",IFERROR((SUMIFS(BNA_Historique_prix!AA:AA,BNA_Historique_prix!$B:$B,$B37,BNA_Historique_prix!$E:$E,$D37)-SUMIFS(BNA_Historique_prix!AA:AA,BNA_Historique_prix!$B:$B,$B37,BNA_Historique_prix!$E:$E,$C37))/SUMIFS(BNA_Historique_prix!AA:AA,BNA_Historique_prix!$B:$B,$B37,BNA_Historique_prix!$E:$E,$C37),""))</f>
        <v>-</v>
      </c>
      <c r="AC37" s="14">
        <f ca="1">IF(OR(SUMIFS(BNA_Historique_prix!AB:AB,BNA_Historique_prix!$B:$B,$B37,BNA_Historique_prix!$E:$E,$D37)=0,SUMIFS(BNA_Historique_prix!AB:AB,BNA_Historique_prix!$B:$B,$B37,BNA_Historique_prix!$E:$E,$C37)=0),"-",IFERROR((SUMIFS(BNA_Historique_prix!AB:AB,BNA_Historique_prix!$B:$B,$B37,BNA_Historique_prix!$E:$E,$D37)-SUMIFS(BNA_Historique_prix!AB:AB,BNA_Historique_prix!$B:$B,$B37,BNA_Historique_prix!$E:$E,$C37))/SUMIFS(BNA_Historique_prix!AB:AB,BNA_Historique_prix!$B:$B,$B37,BNA_Historique_prix!$E:$E,$C37),""))</f>
        <v>0.14285714285714285</v>
      </c>
      <c r="AD37" s="14">
        <f ca="1">IF(OR(SUMIFS(BNA_Historique_prix!AC:AC,BNA_Historique_prix!$B:$B,$B37,BNA_Historique_prix!$E:$E,$D37)=0,SUMIFS(BNA_Historique_prix!AC:AC,BNA_Historique_prix!$B:$B,$B37,BNA_Historique_prix!$E:$E,$C37)=0),"-",IFERROR((SUMIFS(BNA_Historique_prix!AC:AC,BNA_Historique_prix!$B:$B,$B37,BNA_Historique_prix!$E:$E,$D37)-SUMIFS(BNA_Historique_prix!AC:AC,BNA_Historique_prix!$B:$B,$B37,BNA_Historique_prix!$E:$E,$C37))/SUMIFS(BNA_Historique_prix!AC:AC,BNA_Historique_prix!$B:$B,$B37,BNA_Historique_prix!$E:$E,$C37),""))</f>
        <v>0</v>
      </c>
      <c r="AE37" s="14" t="str">
        <f ca="1">IF(OR(SUMIFS(BNA_Historique_prix!AD:AD,BNA_Historique_prix!$B:$B,$B37,BNA_Historique_prix!$E:$E,$D37)=0,SUMIFS(BNA_Historique_prix!AD:AD,BNA_Historique_prix!$B:$B,$B37,BNA_Historique_prix!$E:$E,$C37)=0),"-",IFERROR((SUMIFS(BNA_Historique_prix!AD:AD,BNA_Historique_prix!$B:$B,$B37,BNA_Historique_prix!$E:$E,$D37)-SUMIFS(BNA_Historique_prix!AD:AD,BNA_Historique_prix!$B:$B,$B37,BNA_Historique_prix!$E:$E,$C37))/SUMIFS(BNA_Historique_prix!AD:AD,BNA_Historique_prix!$B:$B,$B37,BNA_Historique_prix!$E:$E,$C37),""))</f>
        <v>-</v>
      </c>
      <c r="AF37" s="14" t="str">
        <f ca="1">IF(OR(SUMIFS(BNA_Historique_prix!AE:AE,BNA_Historique_prix!$B:$B,$B37,BNA_Historique_prix!$E:$E,$D37)=0,SUMIFS(BNA_Historique_prix!AE:AE,BNA_Historique_prix!$B:$B,$B37,BNA_Historique_prix!$E:$E,$C37)=0),"-",IFERROR((SUMIFS(BNA_Historique_prix!AE:AE,BNA_Historique_prix!$B:$B,$B37,BNA_Historique_prix!$E:$E,$D37)-SUMIFS(BNA_Historique_prix!AE:AE,BNA_Historique_prix!$B:$B,$B37,BNA_Historique_prix!$E:$E,$C37))/SUMIFS(BNA_Historique_prix!AE:AE,BNA_Historique_prix!$B:$B,$B37,BNA_Historique_prix!$E:$E,$C37),""))</f>
        <v>-</v>
      </c>
      <c r="AG37" s="14">
        <f ca="1">IF(OR(SUMIFS(BNA_Historique_prix!AF:AF,BNA_Historique_prix!$B:$B,$B37,BNA_Historique_prix!$E:$E,$D37)=0,SUMIFS(BNA_Historique_prix!AF:AF,BNA_Historique_prix!$B:$B,$B37,BNA_Historique_prix!$E:$E,$C37)=0),"-",IFERROR((SUMIFS(BNA_Historique_prix!AF:AF,BNA_Historique_prix!$B:$B,$B37,BNA_Historique_prix!$E:$E,$D37)-SUMIFS(BNA_Historique_prix!AF:AF,BNA_Historique_prix!$B:$B,$B37,BNA_Historique_prix!$E:$E,$C37))/SUMIFS(BNA_Historique_prix!AF:AF,BNA_Historique_prix!$B:$B,$B37,BNA_Historique_prix!$E:$E,$C37),""))</f>
        <v>0</v>
      </c>
      <c r="AH37" s="14">
        <f ca="1">IF(OR(SUMIFS(BNA_Historique_prix!AG:AG,BNA_Historique_prix!$B:$B,$B37,BNA_Historique_prix!$E:$E,$D37)=0,SUMIFS(BNA_Historique_prix!AG:AG,BNA_Historique_prix!$B:$B,$B37,BNA_Historique_prix!$E:$E,$C37)=0),"-",IFERROR((SUMIFS(BNA_Historique_prix!AG:AG,BNA_Historique_prix!$B:$B,$B37,BNA_Historique_prix!$E:$E,$D37)-SUMIFS(BNA_Historique_prix!AG:AG,BNA_Historique_prix!$B:$B,$B37,BNA_Historique_prix!$E:$E,$C37))/SUMIFS(BNA_Historique_prix!AG:AG,BNA_Historique_prix!$B:$B,$B37,BNA_Historique_prix!$E:$E,$C37),""))</f>
        <v>0</v>
      </c>
      <c r="AI37" s="14">
        <f ca="1">IF(OR(SUMIFS(BNA_Historique_prix!AH:AH,BNA_Historique_prix!$B:$B,$B37,BNA_Historique_prix!$E:$E,$D37)=0,SUMIFS(BNA_Historique_prix!AH:AH,BNA_Historique_prix!$B:$B,$B37,BNA_Historique_prix!$E:$E,$C37)=0),"-",IFERROR((SUMIFS(BNA_Historique_prix!AH:AH,BNA_Historique_prix!$B:$B,$B37,BNA_Historique_prix!$E:$E,$D37)-SUMIFS(BNA_Historique_prix!AH:AH,BNA_Historique_prix!$B:$B,$B37,BNA_Historique_prix!$E:$E,$C37))/SUMIFS(BNA_Historique_prix!AH:AH,BNA_Historique_prix!$B:$B,$B37,BNA_Historique_prix!$E:$E,$C37),""))</f>
        <v>0</v>
      </c>
      <c r="AJ37" s="14" t="str">
        <f ca="1">IF(OR(SUMIFS(BNA_Historique_prix!AI:AI,BNA_Historique_prix!$B:$B,$B37,BNA_Historique_prix!$E:$E,$D37)=0,SUMIFS(BNA_Historique_prix!AI:AI,BNA_Historique_prix!$B:$B,$B37,BNA_Historique_prix!$E:$E,$C37)=0),"-",IFERROR((SUMIFS(BNA_Historique_prix!AI:AI,BNA_Historique_prix!$B:$B,$B37,BNA_Historique_prix!$E:$E,$D37)-SUMIFS(BNA_Historique_prix!AI:AI,BNA_Historique_prix!$B:$B,$B37,BNA_Historique_prix!$E:$E,$C37))/SUMIFS(BNA_Historique_prix!AI:AI,BNA_Historique_prix!$B:$B,$B37,BNA_Historique_prix!$E:$E,$C37),""))</f>
        <v>-</v>
      </c>
    </row>
    <row r="38" spans="1:36" x14ac:dyDescent="0.35">
      <c r="A38" s="5" t="s">
        <v>81</v>
      </c>
      <c r="B38" s="5" t="s">
        <v>84</v>
      </c>
      <c r="C38" s="11">
        <f t="shared" ref="C38:F38" si="16">C33</f>
        <v>45078</v>
      </c>
      <c r="D38" s="11">
        <f t="shared" si="16"/>
        <v>45139</v>
      </c>
      <c r="E38" s="11"/>
      <c r="F38" s="11" t="str">
        <f t="shared" si="16"/>
        <v>% var trimestrielle</v>
      </c>
      <c r="H38" s="14" t="str">
        <f ca="1">IF(OR(SUMIFS(BNA_Historique_prix!G:G,BNA_Historique_prix!$B:$B,$B38,BNA_Historique_prix!$E:$E,$D38)=0,SUMIFS(BNA_Historique_prix!G:G,BNA_Historique_prix!$B:$B,$B38,BNA_Historique_prix!$E:$E,$C38)=0),"-",IFERROR((SUMIFS(BNA_Historique_prix!G:G,BNA_Historique_prix!$B:$B,$B38,BNA_Historique_prix!$E:$E,$D38)-SUMIFS(BNA_Historique_prix!G:G,BNA_Historique_prix!$B:$B,$B38,BNA_Historique_prix!$E:$E,$C38))/SUMIFS(BNA_Historique_prix!G:G,BNA_Historique_prix!$B:$B,$B38,BNA_Historique_prix!$E:$E,$C38),""))</f>
        <v>-</v>
      </c>
      <c r="I38" s="14" t="str">
        <f ca="1">IF(OR(SUMIFS(BNA_Historique_prix!H:H,BNA_Historique_prix!$B:$B,$B38,BNA_Historique_prix!$E:$E,$D38)=0,SUMIFS(BNA_Historique_prix!H:H,BNA_Historique_prix!$B:$B,$B38,BNA_Historique_prix!$E:$E,$C38)=0),"-",IFERROR((SUMIFS(BNA_Historique_prix!H:H,BNA_Historique_prix!$B:$B,$B38,BNA_Historique_prix!$E:$E,$D38)-SUMIFS(BNA_Historique_prix!H:H,BNA_Historique_prix!$B:$B,$B38,BNA_Historique_prix!$E:$E,$C38))/SUMIFS(BNA_Historique_prix!H:H,BNA_Historique_prix!$B:$B,$B38,BNA_Historique_prix!$E:$E,$C38),""))</f>
        <v>-</v>
      </c>
      <c r="J38" s="14" t="str">
        <f ca="1">IF(OR(SUMIFS(BNA_Historique_prix!I:I,BNA_Historique_prix!$B:$B,$B38,BNA_Historique_prix!$E:$E,$D38)=0,SUMIFS(BNA_Historique_prix!I:I,BNA_Historique_prix!$B:$B,$B38,BNA_Historique_prix!$E:$E,$C38)=0),"-",IFERROR((SUMIFS(BNA_Historique_prix!I:I,BNA_Historique_prix!$B:$B,$B38,BNA_Historique_prix!$E:$E,$D38)-SUMIFS(BNA_Historique_prix!I:I,BNA_Historique_prix!$B:$B,$B38,BNA_Historique_prix!$E:$E,$C38))/SUMIFS(BNA_Historique_prix!I:I,BNA_Historique_prix!$B:$B,$B38,BNA_Historique_prix!$E:$E,$C38),""))</f>
        <v>-</v>
      </c>
      <c r="K38" s="14" t="str">
        <f ca="1">IF(OR(SUMIFS(BNA_Historique_prix!J:J,BNA_Historique_prix!$B:$B,$B38,BNA_Historique_prix!$E:$E,$D38)=0,SUMIFS(BNA_Historique_prix!J:J,BNA_Historique_prix!$B:$B,$B38,BNA_Historique_prix!$E:$E,$C38)=0),"-",IFERROR((SUMIFS(BNA_Historique_prix!J:J,BNA_Historique_prix!$B:$B,$B38,BNA_Historique_prix!$E:$E,$D38)-SUMIFS(BNA_Historique_prix!J:J,BNA_Historique_prix!$B:$B,$B38,BNA_Historique_prix!$E:$E,$C38))/SUMIFS(BNA_Historique_prix!J:J,BNA_Historique_prix!$B:$B,$B38,BNA_Historique_prix!$E:$E,$C38),""))</f>
        <v>-</v>
      </c>
      <c r="L38" s="14" t="str">
        <f ca="1">IF(OR(SUMIFS(BNA_Historique_prix!K:K,BNA_Historique_prix!$B:$B,$B38,BNA_Historique_prix!$E:$E,$D38)=0,SUMIFS(BNA_Historique_prix!K:K,BNA_Historique_prix!$B:$B,$B38,BNA_Historique_prix!$E:$E,$C38)=0),"-",IFERROR((SUMIFS(BNA_Historique_prix!K:K,BNA_Historique_prix!$B:$B,$B38,BNA_Historique_prix!$E:$E,$D38)-SUMIFS(BNA_Historique_prix!K:K,BNA_Historique_prix!$B:$B,$B38,BNA_Historique_prix!$E:$E,$C38))/SUMIFS(BNA_Historique_prix!K:K,BNA_Historique_prix!$B:$B,$B38,BNA_Historique_prix!$E:$E,$C38),""))</f>
        <v>-</v>
      </c>
      <c r="M38" s="14" t="str">
        <f ca="1">IF(OR(SUMIFS(BNA_Historique_prix!L:L,BNA_Historique_prix!$B:$B,$B38,BNA_Historique_prix!$E:$E,$D38)=0,SUMIFS(BNA_Historique_prix!L:L,BNA_Historique_prix!$B:$B,$B38,BNA_Historique_prix!$E:$E,$C38)=0),"-",IFERROR((SUMIFS(BNA_Historique_prix!L:L,BNA_Historique_prix!$B:$B,$B38,BNA_Historique_prix!$E:$E,$D38)-SUMIFS(BNA_Historique_prix!L:L,BNA_Historique_prix!$B:$B,$B38,BNA_Historique_prix!$E:$E,$C38))/SUMIFS(BNA_Historique_prix!L:L,BNA_Historique_prix!$B:$B,$B38,BNA_Historique_prix!$E:$E,$C38),""))</f>
        <v>-</v>
      </c>
      <c r="N38" s="14" t="str">
        <f ca="1">IF(OR(SUMIFS(BNA_Historique_prix!M:M,BNA_Historique_prix!$B:$B,$B38,BNA_Historique_prix!$E:$E,$D38)=0,SUMIFS(BNA_Historique_prix!M:M,BNA_Historique_prix!$B:$B,$B38,BNA_Historique_prix!$E:$E,$C38)=0),"-",IFERROR((SUMIFS(BNA_Historique_prix!M:M,BNA_Historique_prix!$B:$B,$B38,BNA_Historique_prix!$E:$E,$D38)-SUMIFS(BNA_Historique_prix!M:M,BNA_Historique_prix!$B:$B,$B38,BNA_Historique_prix!$E:$E,$C38))/SUMIFS(BNA_Historique_prix!M:M,BNA_Historique_prix!$B:$B,$B38,BNA_Historique_prix!$E:$E,$C38),""))</f>
        <v>-</v>
      </c>
      <c r="O38" s="14" t="str">
        <f ca="1">IF(OR(SUMIFS(BNA_Historique_prix!N:N,BNA_Historique_prix!$B:$B,$B38,BNA_Historique_prix!$E:$E,$D38)=0,SUMIFS(BNA_Historique_prix!N:N,BNA_Historique_prix!$B:$B,$B38,BNA_Historique_prix!$E:$E,$C38)=0),"-",IFERROR((SUMIFS(BNA_Historique_prix!N:N,BNA_Historique_prix!$B:$B,$B38,BNA_Historique_prix!$E:$E,$D38)-SUMIFS(BNA_Historique_prix!N:N,BNA_Historique_prix!$B:$B,$B38,BNA_Historique_prix!$E:$E,$C38))/SUMIFS(BNA_Historique_prix!N:N,BNA_Historique_prix!$B:$B,$B38,BNA_Historique_prix!$E:$E,$C38),""))</f>
        <v>-</v>
      </c>
      <c r="P38" s="14" t="str">
        <f ca="1">IF(OR(SUMIFS(BNA_Historique_prix!O:O,BNA_Historique_prix!$B:$B,$B38,BNA_Historique_prix!$E:$E,$D38)=0,SUMIFS(BNA_Historique_prix!O:O,BNA_Historique_prix!$B:$B,$B38,BNA_Historique_prix!$E:$E,$C38)=0),"-",IFERROR((SUMIFS(BNA_Historique_prix!O:O,BNA_Historique_prix!$B:$B,$B38,BNA_Historique_prix!$E:$E,$D38)-SUMIFS(BNA_Historique_prix!O:O,BNA_Historique_prix!$B:$B,$B38,BNA_Historique_prix!$E:$E,$C38))/SUMIFS(BNA_Historique_prix!O:O,BNA_Historique_prix!$B:$B,$B38,BNA_Historique_prix!$E:$E,$C38),""))</f>
        <v>-</v>
      </c>
      <c r="Q38" s="14" t="str">
        <f ca="1">IF(OR(SUMIFS(BNA_Historique_prix!P:P,BNA_Historique_prix!$B:$B,$B38,BNA_Historique_prix!$E:$E,$D38)=0,SUMIFS(BNA_Historique_prix!P:P,BNA_Historique_prix!$B:$B,$B38,BNA_Historique_prix!$E:$E,$C38)=0),"-",IFERROR((SUMIFS(BNA_Historique_prix!P:P,BNA_Historique_prix!$B:$B,$B38,BNA_Historique_prix!$E:$E,$D38)-SUMIFS(BNA_Historique_prix!P:P,BNA_Historique_prix!$B:$B,$B38,BNA_Historique_prix!$E:$E,$C38))/SUMIFS(BNA_Historique_prix!P:P,BNA_Historique_prix!$B:$B,$B38,BNA_Historique_prix!$E:$E,$C38),""))</f>
        <v>-</v>
      </c>
      <c r="R38" s="14" t="str">
        <f ca="1">IF(OR(SUMIFS(BNA_Historique_prix!Q:Q,BNA_Historique_prix!$B:$B,$B38,BNA_Historique_prix!$E:$E,$D38)=0,SUMIFS(BNA_Historique_prix!Q:Q,BNA_Historique_prix!$B:$B,$B38,BNA_Historique_prix!$E:$E,$C38)=0),"-",IFERROR((SUMIFS(BNA_Historique_prix!Q:Q,BNA_Historique_prix!$B:$B,$B38,BNA_Historique_prix!$E:$E,$D38)-SUMIFS(BNA_Historique_prix!Q:Q,BNA_Historique_prix!$B:$B,$B38,BNA_Historique_prix!$E:$E,$C38))/SUMIFS(BNA_Historique_prix!Q:Q,BNA_Historique_prix!$B:$B,$B38,BNA_Historique_prix!$E:$E,$C38),""))</f>
        <v>-</v>
      </c>
      <c r="S38" s="14" t="str">
        <f ca="1">IF(OR(SUMIFS(BNA_Historique_prix!R:R,BNA_Historique_prix!$B:$B,$B38,BNA_Historique_prix!$E:$E,$D38)=0,SUMIFS(BNA_Historique_prix!R:R,BNA_Historique_prix!$B:$B,$B38,BNA_Historique_prix!$E:$E,$C38)=0),"-",IFERROR((SUMIFS(BNA_Historique_prix!R:R,BNA_Historique_prix!$B:$B,$B38,BNA_Historique_prix!$E:$E,$D38)-SUMIFS(BNA_Historique_prix!R:R,BNA_Historique_prix!$B:$B,$B38,BNA_Historique_prix!$E:$E,$C38))/SUMIFS(BNA_Historique_prix!R:R,BNA_Historique_prix!$B:$B,$B38,BNA_Historique_prix!$E:$E,$C38),""))</f>
        <v>-</v>
      </c>
      <c r="T38" s="14" t="str">
        <f ca="1">IF(OR(SUMIFS(BNA_Historique_prix!S:S,BNA_Historique_prix!$B:$B,$B38,BNA_Historique_prix!$E:$E,$D38)=0,SUMIFS(BNA_Historique_prix!S:S,BNA_Historique_prix!$B:$B,$B38,BNA_Historique_prix!$E:$E,$C38)=0),"-",IFERROR((SUMIFS(BNA_Historique_prix!S:S,BNA_Historique_prix!$B:$B,$B38,BNA_Historique_prix!$E:$E,$D38)-SUMIFS(BNA_Historique_prix!S:S,BNA_Historique_prix!$B:$B,$B38,BNA_Historique_prix!$E:$E,$C38))/SUMIFS(BNA_Historique_prix!S:S,BNA_Historique_prix!$B:$B,$B38,BNA_Historique_prix!$E:$E,$C38),""))</f>
        <v>-</v>
      </c>
      <c r="U38" s="14" t="str">
        <f ca="1">IF(OR(SUMIFS(BNA_Historique_prix!T:T,BNA_Historique_prix!$B:$B,$B38,BNA_Historique_prix!$E:$E,$D38)=0,SUMIFS(BNA_Historique_prix!T:T,BNA_Historique_prix!$B:$B,$B38,BNA_Historique_prix!$E:$E,$C38)=0),"-",IFERROR((SUMIFS(BNA_Historique_prix!T:T,BNA_Historique_prix!$B:$B,$B38,BNA_Historique_prix!$E:$E,$D38)-SUMIFS(BNA_Historique_prix!T:T,BNA_Historique_prix!$B:$B,$B38,BNA_Historique_prix!$E:$E,$C38))/SUMIFS(BNA_Historique_prix!T:T,BNA_Historique_prix!$B:$B,$B38,BNA_Historique_prix!$E:$E,$C38),""))</f>
        <v>-</v>
      </c>
      <c r="V38" s="14" t="str">
        <f ca="1">IF(OR(SUMIFS(BNA_Historique_prix!U:U,BNA_Historique_prix!$B:$B,$B38,BNA_Historique_prix!$E:$E,$D38)=0,SUMIFS(BNA_Historique_prix!U:U,BNA_Historique_prix!$B:$B,$B38,BNA_Historique_prix!$E:$E,$C38)=0),"-",IFERROR((SUMIFS(BNA_Historique_prix!U:U,BNA_Historique_prix!$B:$B,$B38,BNA_Historique_prix!$E:$E,$D38)-SUMIFS(BNA_Historique_prix!U:U,BNA_Historique_prix!$B:$B,$B38,BNA_Historique_prix!$E:$E,$C38))/SUMIFS(BNA_Historique_prix!U:U,BNA_Historique_prix!$B:$B,$B38,BNA_Historique_prix!$E:$E,$C38),""))</f>
        <v>-</v>
      </c>
      <c r="W38" s="14" t="str">
        <f ca="1">IF(OR(SUMIFS(BNA_Historique_prix!V:V,BNA_Historique_prix!$B:$B,$B38,BNA_Historique_prix!$E:$E,$D38)=0,SUMIFS(BNA_Historique_prix!V:V,BNA_Historique_prix!$B:$B,$B38,BNA_Historique_prix!$E:$E,$C38)=0),"-",IFERROR((SUMIFS(BNA_Historique_prix!V:V,BNA_Historique_prix!$B:$B,$B38,BNA_Historique_prix!$E:$E,$D38)-SUMIFS(BNA_Historique_prix!V:V,BNA_Historique_prix!$B:$B,$B38,BNA_Historique_prix!$E:$E,$C38))/SUMIFS(BNA_Historique_prix!V:V,BNA_Historique_prix!$B:$B,$B38,BNA_Historique_prix!$E:$E,$C38),""))</f>
        <v>-</v>
      </c>
      <c r="X38" s="14" t="str">
        <f ca="1">IF(OR(SUMIFS(BNA_Historique_prix!W:W,BNA_Historique_prix!$B:$B,$B38,BNA_Historique_prix!$E:$E,$D38)=0,SUMIFS(BNA_Historique_prix!W:W,BNA_Historique_prix!$B:$B,$B38,BNA_Historique_prix!$E:$E,$C38)=0),"-",IFERROR((SUMIFS(BNA_Historique_prix!W:W,BNA_Historique_prix!$B:$B,$B38,BNA_Historique_prix!$E:$E,$D38)-SUMIFS(BNA_Historique_prix!W:W,BNA_Historique_prix!$B:$B,$B38,BNA_Historique_prix!$E:$E,$C38))/SUMIFS(BNA_Historique_prix!W:W,BNA_Historique_prix!$B:$B,$B38,BNA_Historique_prix!$E:$E,$C38),""))</f>
        <v>-</v>
      </c>
      <c r="Y38" s="14" t="str">
        <f ca="1">IF(OR(SUMIFS(BNA_Historique_prix!X:X,BNA_Historique_prix!$B:$B,$B38,BNA_Historique_prix!$E:$E,$D38)=0,SUMIFS(BNA_Historique_prix!X:X,BNA_Historique_prix!$B:$B,$B38,BNA_Historique_prix!$E:$E,$C38)=0),"-",IFERROR((SUMIFS(BNA_Historique_prix!X:X,BNA_Historique_prix!$B:$B,$B38,BNA_Historique_prix!$E:$E,$D38)-SUMIFS(BNA_Historique_prix!X:X,BNA_Historique_prix!$B:$B,$B38,BNA_Historique_prix!$E:$E,$C38))/SUMIFS(BNA_Historique_prix!X:X,BNA_Historique_prix!$B:$B,$B38,BNA_Historique_prix!$E:$E,$C38),""))</f>
        <v>-</v>
      </c>
      <c r="Z38" s="14" t="str">
        <f ca="1">IF(OR(SUMIFS(BNA_Historique_prix!Y:Y,BNA_Historique_prix!$B:$B,$B38,BNA_Historique_prix!$E:$E,$D38)=0,SUMIFS(BNA_Historique_prix!Y:Y,BNA_Historique_prix!$B:$B,$B38,BNA_Historique_prix!$E:$E,$C38)=0),"-",IFERROR((SUMIFS(BNA_Historique_prix!Y:Y,BNA_Historique_prix!$B:$B,$B38,BNA_Historique_prix!$E:$E,$D38)-SUMIFS(BNA_Historique_prix!Y:Y,BNA_Historique_prix!$B:$B,$B38,BNA_Historique_prix!$E:$E,$C38))/SUMIFS(BNA_Historique_prix!Y:Y,BNA_Historique_prix!$B:$B,$B38,BNA_Historique_prix!$E:$E,$C38),""))</f>
        <v>-</v>
      </c>
      <c r="AA38" s="14" t="str">
        <f ca="1">IF(OR(SUMIFS(BNA_Historique_prix!Z:Z,BNA_Historique_prix!$B:$B,$B38,BNA_Historique_prix!$E:$E,$D38)=0,SUMIFS(BNA_Historique_prix!Z:Z,BNA_Historique_prix!$B:$B,$B38,BNA_Historique_prix!$E:$E,$C38)=0),"-",IFERROR((SUMIFS(BNA_Historique_prix!Z:Z,BNA_Historique_prix!$B:$B,$B38,BNA_Historique_prix!$E:$E,$D38)-SUMIFS(BNA_Historique_prix!Z:Z,BNA_Historique_prix!$B:$B,$B38,BNA_Historique_prix!$E:$E,$C38))/SUMIFS(BNA_Historique_prix!Z:Z,BNA_Historique_prix!$B:$B,$B38,BNA_Historique_prix!$E:$E,$C38),""))</f>
        <v>-</v>
      </c>
      <c r="AB38" s="14" t="str">
        <f ca="1">IF(OR(SUMIFS(BNA_Historique_prix!AA:AA,BNA_Historique_prix!$B:$B,$B38,BNA_Historique_prix!$E:$E,$D38)=0,SUMIFS(BNA_Historique_prix!AA:AA,BNA_Historique_prix!$B:$B,$B38,BNA_Historique_prix!$E:$E,$C38)=0),"-",IFERROR((SUMIFS(BNA_Historique_prix!AA:AA,BNA_Historique_prix!$B:$B,$B38,BNA_Historique_prix!$E:$E,$D38)-SUMIFS(BNA_Historique_prix!AA:AA,BNA_Historique_prix!$B:$B,$B38,BNA_Historique_prix!$E:$E,$C38))/SUMIFS(BNA_Historique_prix!AA:AA,BNA_Historique_prix!$B:$B,$B38,BNA_Historique_prix!$E:$E,$C38),""))</f>
        <v>-</v>
      </c>
      <c r="AC38" s="14" t="str">
        <f ca="1">IF(OR(SUMIFS(BNA_Historique_prix!AB:AB,BNA_Historique_prix!$B:$B,$B38,BNA_Historique_prix!$E:$E,$D38)=0,SUMIFS(BNA_Historique_prix!AB:AB,BNA_Historique_prix!$B:$B,$B38,BNA_Historique_prix!$E:$E,$C38)=0),"-",IFERROR((SUMIFS(BNA_Historique_prix!AB:AB,BNA_Historique_prix!$B:$B,$B38,BNA_Historique_prix!$E:$E,$D38)-SUMIFS(BNA_Historique_prix!AB:AB,BNA_Historique_prix!$B:$B,$B38,BNA_Historique_prix!$E:$E,$C38))/SUMIFS(BNA_Historique_prix!AB:AB,BNA_Historique_prix!$B:$B,$B38,BNA_Historique_prix!$E:$E,$C38),""))</f>
        <v>-</v>
      </c>
      <c r="AD38" s="14" t="str">
        <f ca="1">IF(OR(SUMIFS(BNA_Historique_prix!AC:AC,BNA_Historique_prix!$B:$B,$B38,BNA_Historique_prix!$E:$E,$D38)=0,SUMIFS(BNA_Historique_prix!AC:AC,BNA_Historique_prix!$B:$B,$B38,BNA_Historique_prix!$E:$E,$C38)=0),"-",IFERROR((SUMIFS(BNA_Historique_prix!AC:AC,BNA_Historique_prix!$B:$B,$B38,BNA_Historique_prix!$E:$E,$D38)-SUMIFS(BNA_Historique_prix!AC:AC,BNA_Historique_prix!$B:$B,$B38,BNA_Historique_prix!$E:$E,$C38))/SUMIFS(BNA_Historique_prix!AC:AC,BNA_Historique_prix!$B:$B,$B38,BNA_Historique_prix!$E:$E,$C38),""))</f>
        <v>-</v>
      </c>
      <c r="AE38" s="14" t="str">
        <f ca="1">IF(OR(SUMIFS(BNA_Historique_prix!AD:AD,BNA_Historique_prix!$B:$B,$B38,BNA_Historique_prix!$E:$E,$D38)=0,SUMIFS(BNA_Historique_prix!AD:AD,BNA_Historique_prix!$B:$B,$B38,BNA_Historique_prix!$E:$E,$C38)=0),"-",IFERROR((SUMIFS(BNA_Historique_prix!AD:AD,BNA_Historique_prix!$B:$B,$B38,BNA_Historique_prix!$E:$E,$D38)-SUMIFS(BNA_Historique_prix!AD:AD,BNA_Historique_prix!$B:$B,$B38,BNA_Historique_prix!$E:$E,$C38))/SUMIFS(BNA_Historique_prix!AD:AD,BNA_Historique_prix!$B:$B,$B38,BNA_Historique_prix!$E:$E,$C38),""))</f>
        <v>-</v>
      </c>
      <c r="AF38" s="14" t="str">
        <f ca="1">IF(OR(SUMIFS(BNA_Historique_prix!AE:AE,BNA_Historique_prix!$B:$B,$B38,BNA_Historique_prix!$E:$E,$D38)=0,SUMIFS(BNA_Historique_prix!AE:AE,BNA_Historique_prix!$B:$B,$B38,BNA_Historique_prix!$E:$E,$C38)=0),"-",IFERROR((SUMIFS(BNA_Historique_prix!AE:AE,BNA_Historique_prix!$B:$B,$B38,BNA_Historique_prix!$E:$E,$D38)-SUMIFS(BNA_Historique_prix!AE:AE,BNA_Historique_prix!$B:$B,$B38,BNA_Historique_prix!$E:$E,$C38))/SUMIFS(BNA_Historique_prix!AE:AE,BNA_Historique_prix!$B:$B,$B38,BNA_Historique_prix!$E:$E,$C38),""))</f>
        <v>-</v>
      </c>
      <c r="AG38" s="14" t="str">
        <f ca="1">IF(OR(SUMIFS(BNA_Historique_prix!AF:AF,BNA_Historique_prix!$B:$B,$B38,BNA_Historique_prix!$E:$E,$D38)=0,SUMIFS(BNA_Historique_prix!AF:AF,BNA_Historique_prix!$B:$B,$B38,BNA_Historique_prix!$E:$E,$C38)=0),"-",IFERROR((SUMIFS(BNA_Historique_prix!AF:AF,BNA_Historique_prix!$B:$B,$B38,BNA_Historique_prix!$E:$E,$D38)-SUMIFS(BNA_Historique_prix!AF:AF,BNA_Historique_prix!$B:$B,$B38,BNA_Historique_prix!$E:$E,$C38))/SUMIFS(BNA_Historique_prix!AF:AF,BNA_Historique_prix!$B:$B,$B38,BNA_Historique_prix!$E:$E,$C38),""))</f>
        <v>-</v>
      </c>
      <c r="AH38" s="14" t="str">
        <f ca="1">IF(OR(SUMIFS(BNA_Historique_prix!AG:AG,BNA_Historique_prix!$B:$B,$B38,BNA_Historique_prix!$E:$E,$D38)=0,SUMIFS(BNA_Historique_prix!AG:AG,BNA_Historique_prix!$B:$B,$B38,BNA_Historique_prix!$E:$E,$C38)=0),"-",IFERROR((SUMIFS(BNA_Historique_prix!AG:AG,BNA_Historique_prix!$B:$B,$B38,BNA_Historique_prix!$E:$E,$D38)-SUMIFS(BNA_Historique_prix!AG:AG,BNA_Historique_prix!$B:$B,$B38,BNA_Historique_prix!$E:$E,$C38))/SUMIFS(BNA_Historique_prix!AG:AG,BNA_Historique_prix!$B:$B,$B38,BNA_Historique_prix!$E:$E,$C38),""))</f>
        <v>-</v>
      </c>
      <c r="AI38" s="14" t="str">
        <f ca="1">IF(OR(SUMIFS(BNA_Historique_prix!AH:AH,BNA_Historique_prix!$B:$B,$B38,BNA_Historique_prix!$E:$E,$D38)=0,SUMIFS(BNA_Historique_prix!AH:AH,BNA_Historique_prix!$B:$B,$B38,BNA_Historique_prix!$E:$E,$C38)=0),"-",IFERROR((SUMIFS(BNA_Historique_prix!AH:AH,BNA_Historique_prix!$B:$B,$B38,BNA_Historique_prix!$E:$E,$D38)-SUMIFS(BNA_Historique_prix!AH:AH,BNA_Historique_prix!$B:$B,$B38,BNA_Historique_prix!$E:$E,$C38))/SUMIFS(BNA_Historique_prix!AH:AH,BNA_Historique_prix!$B:$B,$B38,BNA_Historique_prix!$E:$E,$C38),""))</f>
        <v>-</v>
      </c>
      <c r="AJ38" s="14" t="str">
        <f ca="1">IF(OR(SUMIFS(BNA_Historique_prix!AI:AI,BNA_Historique_prix!$B:$B,$B38,BNA_Historique_prix!$E:$E,$D38)=0,SUMIFS(BNA_Historique_prix!AI:AI,BNA_Historique_prix!$B:$B,$B38,BNA_Historique_prix!$E:$E,$C38)=0),"-",IFERROR((SUMIFS(BNA_Historique_prix!AI:AI,BNA_Historique_prix!$B:$B,$B38,BNA_Historique_prix!$E:$E,$D38)-SUMIFS(BNA_Historique_prix!AI:AI,BNA_Historique_prix!$B:$B,$B38,BNA_Historique_prix!$E:$E,$C38))/SUMIFS(BNA_Historique_prix!AI:AI,BNA_Historique_prix!$B:$B,$B38,BNA_Historique_prix!$E:$E,$C38),""))</f>
        <v>-</v>
      </c>
    </row>
    <row r="39" spans="1:36" x14ac:dyDescent="0.35">
      <c r="A39" s="5" t="s">
        <v>81</v>
      </c>
      <c r="B39" s="5" t="s">
        <v>84</v>
      </c>
      <c r="C39" s="11">
        <f t="shared" ref="C39:F39" si="17">C34</f>
        <v>44774</v>
      </c>
      <c r="D39" s="11">
        <f t="shared" si="17"/>
        <v>45139</v>
      </c>
      <c r="E39" s="11"/>
      <c r="F39" s="11" t="str">
        <f t="shared" si="17"/>
        <v>% var annuelle</v>
      </c>
      <c r="H39" s="14" t="str">
        <f ca="1">IF(OR(SUMIFS(BNA_Historique_prix!G:G,BNA_Historique_prix!$B:$B,$B39,BNA_Historique_prix!$E:$E,$D39)=0,SUMIFS(BNA_Historique_prix!G:G,BNA_Historique_prix!$B:$B,$B39,BNA_Historique_prix!$E:$E,$C39)=0),"-",IFERROR((SUMIFS(BNA_Historique_prix!G:G,BNA_Historique_prix!$B:$B,$B39,BNA_Historique_prix!$E:$E,$D39)-SUMIFS(BNA_Historique_prix!G:G,BNA_Historique_prix!$B:$B,$B39,BNA_Historique_prix!$E:$E,$C39))/SUMIFS(BNA_Historique_prix!G:G,BNA_Historique_prix!$B:$B,$B39,BNA_Historique_prix!$E:$E,$C39),""))</f>
        <v>-</v>
      </c>
      <c r="I39" s="14" t="str">
        <f ca="1">IF(OR(SUMIFS(BNA_Historique_prix!H:H,BNA_Historique_prix!$B:$B,$B39,BNA_Historique_prix!$E:$E,$D39)=0,SUMIFS(BNA_Historique_prix!H:H,BNA_Historique_prix!$B:$B,$B39,BNA_Historique_prix!$E:$E,$C39)=0),"-",IFERROR((SUMIFS(BNA_Historique_prix!H:H,BNA_Historique_prix!$B:$B,$B39,BNA_Historique_prix!$E:$E,$D39)-SUMIFS(BNA_Historique_prix!H:H,BNA_Historique_prix!$B:$B,$B39,BNA_Historique_prix!$E:$E,$C39))/SUMIFS(BNA_Historique_prix!H:H,BNA_Historique_prix!$B:$B,$B39,BNA_Historique_prix!$E:$E,$C39),""))</f>
        <v>-</v>
      </c>
      <c r="J39" s="14" t="str">
        <f ca="1">IF(OR(SUMIFS(BNA_Historique_prix!I:I,BNA_Historique_prix!$B:$B,$B39,BNA_Historique_prix!$E:$E,$D39)=0,SUMIFS(BNA_Historique_prix!I:I,BNA_Historique_prix!$B:$B,$B39,BNA_Historique_prix!$E:$E,$C39)=0),"-",IFERROR((SUMIFS(BNA_Historique_prix!I:I,BNA_Historique_prix!$B:$B,$B39,BNA_Historique_prix!$E:$E,$D39)-SUMIFS(BNA_Historique_prix!I:I,BNA_Historique_prix!$B:$B,$B39,BNA_Historique_prix!$E:$E,$C39))/SUMIFS(BNA_Historique_prix!I:I,BNA_Historique_prix!$B:$B,$B39,BNA_Historique_prix!$E:$E,$C39),""))</f>
        <v>-</v>
      </c>
      <c r="K39" s="14" t="str">
        <f ca="1">IF(OR(SUMIFS(BNA_Historique_prix!J:J,BNA_Historique_prix!$B:$B,$B39,BNA_Historique_prix!$E:$E,$D39)=0,SUMIFS(BNA_Historique_prix!J:J,BNA_Historique_prix!$B:$B,$B39,BNA_Historique_prix!$E:$E,$C39)=0),"-",IFERROR((SUMIFS(BNA_Historique_prix!J:J,BNA_Historique_prix!$B:$B,$B39,BNA_Historique_prix!$E:$E,$D39)-SUMIFS(BNA_Historique_prix!J:J,BNA_Historique_prix!$B:$B,$B39,BNA_Historique_prix!$E:$E,$C39))/SUMIFS(BNA_Historique_prix!J:J,BNA_Historique_prix!$B:$B,$B39,BNA_Historique_prix!$E:$E,$C39),""))</f>
        <v>-</v>
      </c>
      <c r="L39" s="14" t="str">
        <f ca="1">IF(OR(SUMIFS(BNA_Historique_prix!K:K,BNA_Historique_prix!$B:$B,$B39,BNA_Historique_prix!$E:$E,$D39)=0,SUMIFS(BNA_Historique_prix!K:K,BNA_Historique_prix!$B:$B,$B39,BNA_Historique_prix!$E:$E,$C39)=0),"-",IFERROR((SUMIFS(BNA_Historique_prix!K:K,BNA_Historique_prix!$B:$B,$B39,BNA_Historique_prix!$E:$E,$D39)-SUMIFS(BNA_Historique_prix!K:K,BNA_Historique_prix!$B:$B,$B39,BNA_Historique_prix!$E:$E,$C39))/SUMIFS(BNA_Historique_prix!K:K,BNA_Historique_prix!$B:$B,$B39,BNA_Historique_prix!$E:$E,$C39),""))</f>
        <v>-</v>
      </c>
      <c r="M39" s="14" t="str">
        <f ca="1">IF(OR(SUMIFS(BNA_Historique_prix!L:L,BNA_Historique_prix!$B:$B,$B39,BNA_Historique_prix!$E:$E,$D39)=0,SUMIFS(BNA_Historique_prix!L:L,BNA_Historique_prix!$B:$B,$B39,BNA_Historique_prix!$E:$E,$C39)=0),"-",IFERROR((SUMIFS(BNA_Historique_prix!L:L,BNA_Historique_prix!$B:$B,$B39,BNA_Historique_prix!$E:$E,$D39)-SUMIFS(BNA_Historique_prix!L:L,BNA_Historique_prix!$B:$B,$B39,BNA_Historique_prix!$E:$E,$C39))/SUMIFS(BNA_Historique_prix!L:L,BNA_Historique_prix!$B:$B,$B39,BNA_Historique_prix!$E:$E,$C39),""))</f>
        <v>-</v>
      </c>
      <c r="N39" s="14" t="str">
        <f ca="1">IF(OR(SUMIFS(BNA_Historique_prix!M:M,BNA_Historique_prix!$B:$B,$B39,BNA_Historique_prix!$E:$E,$D39)=0,SUMIFS(BNA_Historique_prix!M:M,BNA_Historique_prix!$B:$B,$B39,BNA_Historique_prix!$E:$E,$C39)=0),"-",IFERROR((SUMIFS(BNA_Historique_prix!M:M,BNA_Historique_prix!$B:$B,$B39,BNA_Historique_prix!$E:$E,$D39)-SUMIFS(BNA_Historique_prix!M:M,BNA_Historique_prix!$B:$B,$B39,BNA_Historique_prix!$E:$E,$C39))/SUMIFS(BNA_Historique_prix!M:M,BNA_Historique_prix!$B:$B,$B39,BNA_Historique_prix!$E:$E,$C39),""))</f>
        <v>-</v>
      </c>
      <c r="O39" s="14" t="str">
        <f ca="1">IF(OR(SUMIFS(BNA_Historique_prix!N:N,BNA_Historique_prix!$B:$B,$B39,BNA_Historique_prix!$E:$E,$D39)=0,SUMIFS(BNA_Historique_prix!N:N,BNA_Historique_prix!$B:$B,$B39,BNA_Historique_prix!$E:$E,$C39)=0),"-",IFERROR((SUMIFS(BNA_Historique_prix!N:N,BNA_Historique_prix!$B:$B,$B39,BNA_Historique_prix!$E:$E,$D39)-SUMIFS(BNA_Historique_prix!N:N,BNA_Historique_prix!$B:$B,$B39,BNA_Historique_prix!$E:$E,$C39))/SUMIFS(BNA_Historique_prix!N:N,BNA_Historique_prix!$B:$B,$B39,BNA_Historique_prix!$E:$E,$C39),""))</f>
        <v>-</v>
      </c>
      <c r="P39" s="14" t="str">
        <f ca="1">IF(OR(SUMIFS(BNA_Historique_prix!O:O,BNA_Historique_prix!$B:$B,$B39,BNA_Historique_prix!$E:$E,$D39)=0,SUMIFS(BNA_Historique_prix!O:O,BNA_Historique_prix!$B:$B,$B39,BNA_Historique_prix!$E:$E,$C39)=0),"-",IFERROR((SUMIFS(BNA_Historique_prix!O:O,BNA_Historique_prix!$B:$B,$B39,BNA_Historique_prix!$E:$E,$D39)-SUMIFS(BNA_Historique_prix!O:O,BNA_Historique_prix!$B:$B,$B39,BNA_Historique_prix!$E:$E,$C39))/SUMIFS(BNA_Historique_prix!O:O,BNA_Historique_prix!$B:$B,$B39,BNA_Historique_prix!$E:$E,$C39),""))</f>
        <v>-</v>
      </c>
      <c r="Q39" s="14" t="str">
        <f ca="1">IF(OR(SUMIFS(BNA_Historique_prix!P:P,BNA_Historique_prix!$B:$B,$B39,BNA_Historique_prix!$E:$E,$D39)=0,SUMIFS(BNA_Historique_prix!P:P,BNA_Historique_prix!$B:$B,$B39,BNA_Historique_prix!$E:$E,$C39)=0),"-",IFERROR((SUMIFS(BNA_Historique_prix!P:P,BNA_Historique_prix!$B:$B,$B39,BNA_Historique_prix!$E:$E,$D39)-SUMIFS(BNA_Historique_prix!P:P,BNA_Historique_prix!$B:$B,$B39,BNA_Historique_prix!$E:$E,$C39))/SUMIFS(BNA_Historique_prix!P:P,BNA_Historique_prix!$B:$B,$B39,BNA_Historique_prix!$E:$E,$C39),""))</f>
        <v>-</v>
      </c>
      <c r="R39" s="14" t="str">
        <f ca="1">IF(OR(SUMIFS(BNA_Historique_prix!Q:Q,BNA_Historique_prix!$B:$B,$B39,BNA_Historique_prix!$E:$E,$D39)=0,SUMIFS(BNA_Historique_prix!Q:Q,BNA_Historique_prix!$B:$B,$B39,BNA_Historique_prix!$E:$E,$C39)=0),"-",IFERROR((SUMIFS(BNA_Historique_prix!Q:Q,BNA_Historique_prix!$B:$B,$B39,BNA_Historique_prix!$E:$E,$D39)-SUMIFS(BNA_Historique_prix!Q:Q,BNA_Historique_prix!$B:$B,$B39,BNA_Historique_prix!$E:$E,$C39))/SUMIFS(BNA_Historique_prix!Q:Q,BNA_Historique_prix!$B:$B,$B39,BNA_Historique_prix!$E:$E,$C39),""))</f>
        <v>-</v>
      </c>
      <c r="S39" s="14" t="str">
        <f ca="1">IF(OR(SUMIFS(BNA_Historique_prix!R:R,BNA_Historique_prix!$B:$B,$B39,BNA_Historique_prix!$E:$E,$D39)=0,SUMIFS(BNA_Historique_prix!R:R,BNA_Historique_prix!$B:$B,$B39,BNA_Historique_prix!$E:$E,$C39)=0),"-",IFERROR((SUMIFS(BNA_Historique_prix!R:R,BNA_Historique_prix!$B:$B,$B39,BNA_Historique_prix!$E:$E,$D39)-SUMIFS(BNA_Historique_prix!R:R,BNA_Historique_prix!$B:$B,$B39,BNA_Historique_prix!$E:$E,$C39))/SUMIFS(BNA_Historique_prix!R:R,BNA_Historique_prix!$B:$B,$B39,BNA_Historique_prix!$E:$E,$C39),""))</f>
        <v>-</v>
      </c>
      <c r="T39" s="14" t="str">
        <f ca="1">IF(OR(SUMIFS(BNA_Historique_prix!S:S,BNA_Historique_prix!$B:$B,$B39,BNA_Historique_prix!$E:$E,$D39)=0,SUMIFS(BNA_Historique_prix!S:S,BNA_Historique_prix!$B:$B,$B39,BNA_Historique_prix!$E:$E,$C39)=0),"-",IFERROR((SUMIFS(BNA_Historique_prix!S:S,BNA_Historique_prix!$B:$B,$B39,BNA_Historique_prix!$E:$E,$D39)-SUMIFS(BNA_Historique_prix!S:S,BNA_Historique_prix!$B:$B,$B39,BNA_Historique_prix!$E:$E,$C39))/SUMIFS(BNA_Historique_prix!S:S,BNA_Historique_prix!$B:$B,$B39,BNA_Historique_prix!$E:$E,$C39),""))</f>
        <v>-</v>
      </c>
      <c r="U39" s="14" t="str">
        <f ca="1">IF(OR(SUMIFS(BNA_Historique_prix!T:T,BNA_Historique_prix!$B:$B,$B39,BNA_Historique_prix!$E:$E,$D39)=0,SUMIFS(BNA_Historique_prix!T:T,BNA_Historique_prix!$B:$B,$B39,BNA_Historique_prix!$E:$E,$C39)=0),"-",IFERROR((SUMIFS(BNA_Historique_prix!T:T,BNA_Historique_prix!$B:$B,$B39,BNA_Historique_prix!$E:$E,$D39)-SUMIFS(BNA_Historique_prix!T:T,BNA_Historique_prix!$B:$B,$B39,BNA_Historique_prix!$E:$E,$C39))/SUMIFS(BNA_Historique_prix!T:T,BNA_Historique_prix!$B:$B,$B39,BNA_Historique_prix!$E:$E,$C39),""))</f>
        <v>-</v>
      </c>
      <c r="V39" s="14" t="str">
        <f ca="1">IF(OR(SUMIFS(BNA_Historique_prix!U:U,BNA_Historique_prix!$B:$B,$B39,BNA_Historique_prix!$E:$E,$D39)=0,SUMIFS(BNA_Historique_prix!U:U,BNA_Historique_prix!$B:$B,$B39,BNA_Historique_prix!$E:$E,$C39)=0),"-",IFERROR((SUMIFS(BNA_Historique_prix!U:U,BNA_Historique_prix!$B:$B,$B39,BNA_Historique_prix!$E:$E,$D39)-SUMIFS(BNA_Historique_prix!U:U,BNA_Historique_prix!$B:$B,$B39,BNA_Historique_prix!$E:$E,$C39))/SUMIFS(BNA_Historique_prix!U:U,BNA_Historique_prix!$B:$B,$B39,BNA_Historique_prix!$E:$E,$C39),""))</f>
        <v>-</v>
      </c>
      <c r="W39" s="14" t="str">
        <f ca="1">IF(OR(SUMIFS(BNA_Historique_prix!V:V,BNA_Historique_prix!$B:$B,$B39,BNA_Historique_prix!$E:$E,$D39)=0,SUMIFS(BNA_Historique_prix!V:V,BNA_Historique_prix!$B:$B,$B39,BNA_Historique_prix!$E:$E,$C39)=0),"-",IFERROR((SUMIFS(BNA_Historique_prix!V:V,BNA_Historique_prix!$B:$B,$B39,BNA_Historique_prix!$E:$E,$D39)-SUMIFS(BNA_Historique_prix!V:V,BNA_Historique_prix!$B:$B,$B39,BNA_Historique_prix!$E:$E,$C39))/SUMIFS(BNA_Historique_prix!V:V,BNA_Historique_prix!$B:$B,$B39,BNA_Historique_prix!$E:$E,$C39),""))</f>
        <v>-</v>
      </c>
      <c r="X39" s="14" t="str">
        <f ca="1">IF(OR(SUMIFS(BNA_Historique_prix!W:W,BNA_Historique_prix!$B:$B,$B39,BNA_Historique_prix!$E:$E,$D39)=0,SUMIFS(BNA_Historique_prix!W:W,BNA_Historique_prix!$B:$B,$B39,BNA_Historique_prix!$E:$E,$C39)=0),"-",IFERROR((SUMIFS(BNA_Historique_prix!W:W,BNA_Historique_prix!$B:$B,$B39,BNA_Historique_prix!$E:$E,$D39)-SUMIFS(BNA_Historique_prix!W:W,BNA_Historique_prix!$B:$B,$B39,BNA_Historique_prix!$E:$E,$C39))/SUMIFS(BNA_Historique_prix!W:W,BNA_Historique_prix!$B:$B,$B39,BNA_Historique_prix!$E:$E,$C39),""))</f>
        <v>-</v>
      </c>
      <c r="Y39" s="14" t="str">
        <f ca="1">IF(OR(SUMIFS(BNA_Historique_prix!X:X,BNA_Historique_prix!$B:$B,$B39,BNA_Historique_prix!$E:$E,$D39)=0,SUMIFS(BNA_Historique_prix!X:X,BNA_Historique_prix!$B:$B,$B39,BNA_Historique_prix!$E:$E,$C39)=0),"-",IFERROR((SUMIFS(BNA_Historique_prix!X:X,BNA_Historique_prix!$B:$B,$B39,BNA_Historique_prix!$E:$E,$D39)-SUMIFS(BNA_Historique_prix!X:X,BNA_Historique_prix!$B:$B,$B39,BNA_Historique_prix!$E:$E,$C39))/SUMIFS(BNA_Historique_prix!X:X,BNA_Historique_prix!$B:$B,$B39,BNA_Historique_prix!$E:$E,$C39),""))</f>
        <v>-</v>
      </c>
      <c r="Z39" s="14" t="str">
        <f ca="1">IF(OR(SUMIFS(BNA_Historique_prix!Y:Y,BNA_Historique_prix!$B:$B,$B39,BNA_Historique_prix!$E:$E,$D39)=0,SUMIFS(BNA_Historique_prix!Y:Y,BNA_Historique_prix!$B:$B,$B39,BNA_Historique_prix!$E:$E,$C39)=0),"-",IFERROR((SUMIFS(BNA_Historique_prix!Y:Y,BNA_Historique_prix!$B:$B,$B39,BNA_Historique_prix!$E:$E,$D39)-SUMIFS(BNA_Historique_prix!Y:Y,BNA_Historique_prix!$B:$B,$B39,BNA_Historique_prix!$E:$E,$C39))/SUMIFS(BNA_Historique_prix!Y:Y,BNA_Historique_prix!$B:$B,$B39,BNA_Historique_prix!$E:$E,$C39),""))</f>
        <v>-</v>
      </c>
      <c r="AA39" s="14" t="str">
        <f ca="1">IF(OR(SUMIFS(BNA_Historique_prix!Z:Z,BNA_Historique_prix!$B:$B,$B39,BNA_Historique_prix!$E:$E,$D39)=0,SUMIFS(BNA_Historique_prix!Z:Z,BNA_Historique_prix!$B:$B,$B39,BNA_Historique_prix!$E:$E,$C39)=0),"-",IFERROR((SUMIFS(BNA_Historique_prix!Z:Z,BNA_Historique_prix!$B:$B,$B39,BNA_Historique_prix!$E:$E,$D39)-SUMIFS(BNA_Historique_prix!Z:Z,BNA_Historique_prix!$B:$B,$B39,BNA_Historique_prix!$E:$E,$C39))/SUMIFS(BNA_Historique_prix!Z:Z,BNA_Historique_prix!$B:$B,$B39,BNA_Historique_prix!$E:$E,$C39),""))</f>
        <v>-</v>
      </c>
      <c r="AB39" s="14" t="str">
        <f ca="1">IF(OR(SUMIFS(BNA_Historique_prix!AA:AA,BNA_Historique_prix!$B:$B,$B39,BNA_Historique_prix!$E:$E,$D39)=0,SUMIFS(BNA_Historique_prix!AA:AA,BNA_Historique_prix!$B:$B,$B39,BNA_Historique_prix!$E:$E,$C39)=0),"-",IFERROR((SUMIFS(BNA_Historique_prix!AA:AA,BNA_Historique_prix!$B:$B,$B39,BNA_Historique_prix!$E:$E,$D39)-SUMIFS(BNA_Historique_prix!AA:AA,BNA_Historique_prix!$B:$B,$B39,BNA_Historique_prix!$E:$E,$C39))/SUMIFS(BNA_Historique_prix!AA:AA,BNA_Historique_prix!$B:$B,$B39,BNA_Historique_prix!$E:$E,$C39),""))</f>
        <v>-</v>
      </c>
      <c r="AC39" s="14" t="str">
        <f ca="1">IF(OR(SUMIFS(BNA_Historique_prix!AB:AB,BNA_Historique_prix!$B:$B,$B39,BNA_Historique_prix!$E:$E,$D39)=0,SUMIFS(BNA_Historique_prix!AB:AB,BNA_Historique_prix!$B:$B,$B39,BNA_Historique_prix!$E:$E,$C39)=0),"-",IFERROR((SUMIFS(BNA_Historique_prix!AB:AB,BNA_Historique_prix!$B:$B,$B39,BNA_Historique_prix!$E:$E,$D39)-SUMIFS(BNA_Historique_prix!AB:AB,BNA_Historique_prix!$B:$B,$B39,BNA_Historique_prix!$E:$E,$C39))/SUMIFS(BNA_Historique_prix!AB:AB,BNA_Historique_prix!$B:$B,$B39,BNA_Historique_prix!$E:$E,$C39),""))</f>
        <v>-</v>
      </c>
      <c r="AD39" s="14" t="str">
        <f ca="1">IF(OR(SUMIFS(BNA_Historique_prix!AC:AC,BNA_Historique_prix!$B:$B,$B39,BNA_Historique_prix!$E:$E,$D39)=0,SUMIFS(BNA_Historique_prix!AC:AC,BNA_Historique_prix!$B:$B,$B39,BNA_Historique_prix!$E:$E,$C39)=0),"-",IFERROR((SUMIFS(BNA_Historique_prix!AC:AC,BNA_Historique_prix!$B:$B,$B39,BNA_Historique_prix!$E:$E,$D39)-SUMIFS(BNA_Historique_prix!AC:AC,BNA_Historique_prix!$B:$B,$B39,BNA_Historique_prix!$E:$E,$C39))/SUMIFS(BNA_Historique_prix!AC:AC,BNA_Historique_prix!$B:$B,$B39,BNA_Historique_prix!$E:$E,$C39),""))</f>
        <v>-</v>
      </c>
      <c r="AE39" s="14" t="str">
        <f ca="1">IF(OR(SUMIFS(BNA_Historique_prix!AD:AD,BNA_Historique_prix!$B:$B,$B39,BNA_Historique_prix!$E:$E,$D39)=0,SUMIFS(BNA_Historique_prix!AD:AD,BNA_Historique_prix!$B:$B,$B39,BNA_Historique_prix!$E:$E,$C39)=0),"-",IFERROR((SUMIFS(BNA_Historique_prix!AD:AD,BNA_Historique_prix!$B:$B,$B39,BNA_Historique_prix!$E:$E,$D39)-SUMIFS(BNA_Historique_prix!AD:AD,BNA_Historique_prix!$B:$B,$B39,BNA_Historique_prix!$E:$E,$C39))/SUMIFS(BNA_Historique_prix!AD:AD,BNA_Historique_prix!$B:$B,$B39,BNA_Historique_prix!$E:$E,$C39),""))</f>
        <v>-</v>
      </c>
      <c r="AF39" s="14" t="str">
        <f ca="1">IF(OR(SUMIFS(BNA_Historique_prix!AE:AE,BNA_Historique_prix!$B:$B,$B39,BNA_Historique_prix!$E:$E,$D39)=0,SUMIFS(BNA_Historique_prix!AE:AE,BNA_Historique_prix!$B:$B,$B39,BNA_Historique_prix!$E:$E,$C39)=0),"-",IFERROR((SUMIFS(BNA_Historique_prix!AE:AE,BNA_Historique_prix!$B:$B,$B39,BNA_Historique_prix!$E:$E,$D39)-SUMIFS(BNA_Historique_prix!AE:AE,BNA_Historique_prix!$B:$B,$B39,BNA_Historique_prix!$E:$E,$C39))/SUMIFS(BNA_Historique_prix!AE:AE,BNA_Historique_prix!$B:$B,$B39,BNA_Historique_prix!$E:$E,$C39),""))</f>
        <v>-</v>
      </c>
      <c r="AG39" s="14" t="str">
        <f ca="1">IF(OR(SUMIFS(BNA_Historique_prix!AF:AF,BNA_Historique_prix!$B:$B,$B39,BNA_Historique_prix!$E:$E,$D39)=0,SUMIFS(BNA_Historique_prix!AF:AF,BNA_Historique_prix!$B:$B,$B39,BNA_Historique_prix!$E:$E,$C39)=0),"-",IFERROR((SUMIFS(BNA_Historique_prix!AF:AF,BNA_Historique_prix!$B:$B,$B39,BNA_Historique_prix!$E:$E,$D39)-SUMIFS(BNA_Historique_prix!AF:AF,BNA_Historique_prix!$B:$B,$B39,BNA_Historique_prix!$E:$E,$C39))/SUMIFS(BNA_Historique_prix!AF:AF,BNA_Historique_prix!$B:$B,$B39,BNA_Historique_prix!$E:$E,$C39),""))</f>
        <v>-</v>
      </c>
      <c r="AH39" s="14" t="str">
        <f ca="1">IF(OR(SUMIFS(BNA_Historique_prix!AG:AG,BNA_Historique_prix!$B:$B,$B39,BNA_Historique_prix!$E:$E,$D39)=0,SUMIFS(BNA_Historique_prix!AG:AG,BNA_Historique_prix!$B:$B,$B39,BNA_Historique_prix!$E:$E,$C39)=0),"-",IFERROR((SUMIFS(BNA_Historique_prix!AG:AG,BNA_Historique_prix!$B:$B,$B39,BNA_Historique_prix!$E:$E,$D39)-SUMIFS(BNA_Historique_prix!AG:AG,BNA_Historique_prix!$B:$B,$B39,BNA_Historique_prix!$E:$E,$C39))/SUMIFS(BNA_Historique_prix!AG:AG,BNA_Historique_prix!$B:$B,$B39,BNA_Historique_prix!$E:$E,$C39),""))</f>
        <v>-</v>
      </c>
      <c r="AI39" s="14" t="str">
        <f ca="1">IF(OR(SUMIFS(BNA_Historique_prix!AH:AH,BNA_Historique_prix!$B:$B,$B39,BNA_Historique_prix!$E:$E,$D39)=0,SUMIFS(BNA_Historique_prix!AH:AH,BNA_Historique_prix!$B:$B,$B39,BNA_Historique_prix!$E:$E,$C39)=0),"-",IFERROR((SUMIFS(BNA_Historique_prix!AH:AH,BNA_Historique_prix!$B:$B,$B39,BNA_Historique_prix!$E:$E,$D39)-SUMIFS(BNA_Historique_prix!AH:AH,BNA_Historique_prix!$B:$B,$B39,BNA_Historique_prix!$E:$E,$C39))/SUMIFS(BNA_Historique_prix!AH:AH,BNA_Historique_prix!$B:$B,$B39,BNA_Historique_prix!$E:$E,$C39),""))</f>
        <v>-</v>
      </c>
      <c r="AJ39" s="14" t="str">
        <f ca="1">IF(OR(SUMIFS(BNA_Historique_prix!AI:AI,BNA_Historique_prix!$B:$B,$B39,BNA_Historique_prix!$E:$E,$D39)=0,SUMIFS(BNA_Historique_prix!AI:AI,BNA_Historique_prix!$B:$B,$B39,BNA_Historique_prix!$E:$E,$C39)=0),"-",IFERROR((SUMIFS(BNA_Historique_prix!AI:AI,BNA_Historique_prix!$B:$B,$B39,BNA_Historique_prix!$E:$E,$D39)-SUMIFS(BNA_Historique_prix!AI:AI,BNA_Historique_prix!$B:$B,$B39,BNA_Historique_prix!$E:$E,$C39))/SUMIFS(BNA_Historique_prix!AI:AI,BNA_Historique_prix!$B:$B,$B39,BNA_Historique_prix!$E:$E,$C39),""))</f>
        <v>-</v>
      </c>
    </row>
    <row r="41" spans="1:36" x14ac:dyDescent="0.35">
      <c r="F41" s="5" t="s">
        <v>85</v>
      </c>
    </row>
    <row r="42" spans="1:36" x14ac:dyDescent="0.35">
      <c r="A42" s="5" t="s">
        <v>81</v>
      </c>
      <c r="B42" s="5" t="s">
        <v>86</v>
      </c>
      <c r="C42" s="11">
        <f t="shared" ref="C42:D42" si="18">C37</f>
        <v>45108</v>
      </c>
      <c r="D42" s="11">
        <f t="shared" si="18"/>
        <v>45139</v>
      </c>
      <c r="E42" s="11" t="str">
        <f>_xlfn.CONCAT(B42,D42)</f>
        <v>marche_diapangou45139</v>
      </c>
      <c r="F42" s="11" t="str">
        <f>F37</f>
        <v>% var mensuelle</v>
      </c>
      <c r="H42" s="14" t="str">
        <f ca="1">IF(OR(SUMIFS(BNA_Historique_prix!G:G,BNA_Historique_prix!$B:$B,$B42,BNA_Historique_prix!$E:$E,$D42)=0,SUMIFS(BNA_Historique_prix!G:G,BNA_Historique_prix!$B:$B,$B42,BNA_Historique_prix!$E:$E,$C42)=0),"-",IFERROR((SUMIFS(BNA_Historique_prix!G:G,BNA_Historique_prix!$B:$B,$B42,BNA_Historique_prix!$E:$E,$D42)-SUMIFS(BNA_Historique_prix!G:G,BNA_Historique_prix!$B:$B,$B42,BNA_Historique_prix!$E:$E,$C42))/SUMIFS(BNA_Historique_prix!G:G,BNA_Historique_prix!$B:$B,$B42,BNA_Historique_prix!$E:$E,$C42),""))</f>
        <v>-</v>
      </c>
      <c r="I42" s="14" t="str">
        <f ca="1">IF(OR(SUMIFS(BNA_Historique_prix!H:H,BNA_Historique_prix!$B:$B,$B42,BNA_Historique_prix!$E:$E,$D42)=0,SUMIFS(BNA_Historique_prix!H:H,BNA_Historique_prix!$B:$B,$B42,BNA_Historique_prix!$E:$E,$C42)=0),"-",IFERROR((SUMIFS(BNA_Historique_prix!H:H,BNA_Historique_prix!$B:$B,$B42,BNA_Historique_prix!$E:$E,$D42)-SUMIFS(BNA_Historique_prix!H:H,BNA_Historique_prix!$B:$B,$B42,BNA_Historique_prix!$E:$E,$C42))/SUMIFS(BNA_Historique_prix!H:H,BNA_Historique_prix!$B:$B,$B42,BNA_Historique_prix!$E:$E,$C42),""))</f>
        <v>-</v>
      </c>
      <c r="J42" s="14" t="str">
        <f ca="1">IF(OR(SUMIFS(BNA_Historique_prix!I:I,BNA_Historique_prix!$B:$B,$B42,BNA_Historique_prix!$E:$E,$D42)=0,SUMIFS(BNA_Historique_prix!I:I,BNA_Historique_prix!$B:$B,$B42,BNA_Historique_prix!$E:$E,$C42)=0),"-",IFERROR((SUMIFS(BNA_Historique_prix!I:I,BNA_Historique_prix!$B:$B,$B42,BNA_Historique_prix!$E:$E,$D42)-SUMIFS(BNA_Historique_prix!I:I,BNA_Historique_prix!$B:$B,$B42,BNA_Historique_prix!$E:$E,$C42))/SUMIFS(BNA_Historique_prix!I:I,BNA_Historique_prix!$B:$B,$B42,BNA_Historique_prix!$E:$E,$C42),""))</f>
        <v>-</v>
      </c>
      <c r="K42" s="14">
        <f ca="1">IF(OR(SUMIFS(BNA_Historique_prix!J:J,BNA_Historique_prix!$B:$B,$B42,BNA_Historique_prix!$E:$E,$D42)=0,SUMIFS(BNA_Historique_prix!J:J,BNA_Historique_prix!$B:$B,$B42,BNA_Historique_prix!$E:$E,$C42)=0),"-",IFERROR((SUMIFS(BNA_Historique_prix!J:J,BNA_Historique_prix!$B:$B,$B42,BNA_Historique_prix!$E:$E,$D42)-SUMIFS(BNA_Historique_prix!J:J,BNA_Historique_prix!$B:$B,$B42,BNA_Historique_prix!$E:$E,$C42))/SUMIFS(BNA_Historique_prix!J:J,BNA_Historique_prix!$B:$B,$B42,BNA_Historique_prix!$E:$E,$C42),""))</f>
        <v>0</v>
      </c>
      <c r="L42" s="14">
        <f ca="1">IF(OR(SUMIFS(BNA_Historique_prix!K:K,BNA_Historique_prix!$B:$B,$B42,BNA_Historique_prix!$E:$E,$D42)=0,SUMIFS(BNA_Historique_prix!K:K,BNA_Historique_prix!$B:$B,$B42,BNA_Historique_prix!$E:$E,$C42)=0),"-",IFERROR((SUMIFS(BNA_Historique_prix!K:K,BNA_Historique_prix!$B:$B,$B42,BNA_Historique_prix!$E:$E,$D42)-SUMIFS(BNA_Historique_prix!K:K,BNA_Historique_prix!$B:$B,$B42,BNA_Historique_prix!$E:$E,$C42))/SUMIFS(BNA_Historique_prix!K:K,BNA_Historique_prix!$B:$B,$B42,BNA_Historique_prix!$E:$E,$C42),""))</f>
        <v>0</v>
      </c>
      <c r="M42" s="14">
        <f ca="1">IF(OR(SUMIFS(BNA_Historique_prix!L:L,BNA_Historique_prix!$B:$B,$B42,BNA_Historique_prix!$E:$E,$D42)=0,SUMIFS(BNA_Historique_prix!L:L,BNA_Historique_prix!$B:$B,$B42,BNA_Historique_prix!$E:$E,$C42)=0),"-",IFERROR((SUMIFS(BNA_Historique_prix!L:L,BNA_Historique_prix!$B:$B,$B42,BNA_Historique_prix!$E:$E,$D42)-SUMIFS(BNA_Historique_prix!L:L,BNA_Historique_prix!$B:$B,$B42,BNA_Historique_prix!$E:$E,$C42))/SUMIFS(BNA_Historique_prix!L:L,BNA_Historique_prix!$B:$B,$B42,BNA_Historique_prix!$E:$E,$C42),""))</f>
        <v>0</v>
      </c>
      <c r="N42" s="14" t="str">
        <f ca="1">IF(OR(SUMIFS(BNA_Historique_prix!M:M,BNA_Historique_prix!$B:$B,$B42,BNA_Historique_prix!$E:$E,$D42)=0,SUMIFS(BNA_Historique_prix!M:M,BNA_Historique_prix!$B:$B,$B42,BNA_Historique_prix!$E:$E,$C42)=0),"-",IFERROR((SUMIFS(BNA_Historique_prix!M:M,BNA_Historique_prix!$B:$B,$B42,BNA_Historique_prix!$E:$E,$D42)-SUMIFS(BNA_Historique_prix!M:M,BNA_Historique_prix!$B:$B,$B42,BNA_Historique_prix!$E:$E,$C42))/SUMIFS(BNA_Historique_prix!M:M,BNA_Historique_prix!$B:$B,$B42,BNA_Historique_prix!$E:$E,$C42),""))</f>
        <v>-</v>
      </c>
      <c r="O42" s="14" t="str">
        <f ca="1">IF(OR(SUMIFS(BNA_Historique_prix!N:N,BNA_Historique_prix!$B:$B,$B42,BNA_Historique_prix!$E:$E,$D42)=0,SUMIFS(BNA_Historique_prix!N:N,BNA_Historique_prix!$B:$B,$B42,BNA_Historique_prix!$E:$E,$C42)=0),"-",IFERROR((SUMIFS(BNA_Historique_prix!N:N,BNA_Historique_prix!$B:$B,$B42,BNA_Historique_prix!$E:$E,$D42)-SUMIFS(BNA_Historique_prix!N:N,BNA_Historique_prix!$B:$B,$B42,BNA_Historique_prix!$E:$E,$C42))/SUMIFS(BNA_Historique_prix!N:N,BNA_Historique_prix!$B:$B,$B42,BNA_Historique_prix!$E:$E,$C42),""))</f>
        <v>-</v>
      </c>
      <c r="P42" s="14" t="str">
        <f ca="1">IF(OR(SUMIFS(BNA_Historique_prix!O:O,BNA_Historique_prix!$B:$B,$B42,BNA_Historique_prix!$E:$E,$D42)=0,SUMIFS(BNA_Historique_prix!O:O,BNA_Historique_prix!$B:$B,$B42,BNA_Historique_prix!$E:$E,$C42)=0),"-",IFERROR((SUMIFS(BNA_Historique_prix!O:O,BNA_Historique_prix!$B:$B,$B42,BNA_Historique_prix!$E:$E,$D42)-SUMIFS(BNA_Historique_prix!O:O,BNA_Historique_prix!$B:$B,$B42,BNA_Historique_prix!$E:$E,$C42))/SUMIFS(BNA_Historique_prix!O:O,BNA_Historique_prix!$B:$B,$B42,BNA_Historique_prix!$E:$E,$C42),""))</f>
        <v>-</v>
      </c>
      <c r="Q42" s="14" t="str">
        <f ca="1">IF(OR(SUMIFS(BNA_Historique_prix!P:P,BNA_Historique_prix!$B:$B,$B42,BNA_Historique_prix!$E:$E,$D42)=0,SUMIFS(BNA_Historique_prix!P:P,BNA_Historique_prix!$B:$B,$B42,BNA_Historique_prix!$E:$E,$C42)=0),"-",IFERROR((SUMIFS(BNA_Historique_prix!P:P,BNA_Historique_prix!$B:$B,$B42,BNA_Historique_prix!$E:$E,$D42)-SUMIFS(BNA_Historique_prix!P:P,BNA_Historique_prix!$B:$B,$B42,BNA_Historique_prix!$E:$E,$C42))/SUMIFS(BNA_Historique_prix!P:P,BNA_Historique_prix!$B:$B,$B42,BNA_Historique_prix!$E:$E,$C42),""))</f>
        <v>-</v>
      </c>
      <c r="R42" s="14" t="str">
        <f ca="1">IF(OR(SUMIFS(BNA_Historique_prix!Q:Q,BNA_Historique_prix!$B:$B,$B42,BNA_Historique_prix!$E:$E,$D42)=0,SUMIFS(BNA_Historique_prix!Q:Q,BNA_Historique_prix!$B:$B,$B42,BNA_Historique_prix!$E:$E,$C42)=0),"-",IFERROR((SUMIFS(BNA_Historique_prix!Q:Q,BNA_Historique_prix!$B:$B,$B42,BNA_Historique_prix!$E:$E,$D42)-SUMIFS(BNA_Historique_prix!Q:Q,BNA_Historique_prix!$B:$B,$B42,BNA_Historique_prix!$E:$E,$C42))/SUMIFS(BNA_Historique_prix!Q:Q,BNA_Historique_prix!$B:$B,$B42,BNA_Historique_prix!$E:$E,$C42),""))</f>
        <v>-</v>
      </c>
      <c r="S42" s="14" t="str">
        <f ca="1">IF(OR(SUMIFS(BNA_Historique_prix!R:R,BNA_Historique_prix!$B:$B,$B42,BNA_Historique_prix!$E:$E,$D42)=0,SUMIFS(BNA_Historique_prix!R:R,BNA_Historique_prix!$B:$B,$B42,BNA_Historique_prix!$E:$E,$C42)=0),"-",IFERROR((SUMIFS(BNA_Historique_prix!R:R,BNA_Historique_prix!$B:$B,$B42,BNA_Historique_prix!$E:$E,$D42)-SUMIFS(BNA_Historique_prix!R:R,BNA_Historique_prix!$B:$B,$B42,BNA_Historique_prix!$E:$E,$C42))/SUMIFS(BNA_Historique_prix!R:R,BNA_Historique_prix!$B:$B,$B42,BNA_Historique_prix!$E:$E,$C42),""))</f>
        <v>-</v>
      </c>
      <c r="T42" s="14" t="str">
        <f ca="1">IF(OR(SUMIFS(BNA_Historique_prix!S:S,BNA_Historique_prix!$B:$B,$B42,BNA_Historique_prix!$E:$E,$D42)=0,SUMIFS(BNA_Historique_prix!S:S,BNA_Historique_prix!$B:$B,$B42,BNA_Historique_prix!$E:$E,$C42)=0),"-",IFERROR((SUMIFS(BNA_Historique_prix!S:S,BNA_Historique_prix!$B:$B,$B42,BNA_Historique_prix!$E:$E,$D42)-SUMIFS(BNA_Historique_prix!S:S,BNA_Historique_prix!$B:$B,$B42,BNA_Historique_prix!$E:$E,$C42))/SUMIFS(BNA_Historique_prix!S:S,BNA_Historique_prix!$B:$B,$B42,BNA_Historique_prix!$E:$E,$C42),""))</f>
        <v>-</v>
      </c>
      <c r="U42" s="14" t="str">
        <f ca="1">IF(OR(SUMIFS(BNA_Historique_prix!T:T,BNA_Historique_prix!$B:$B,$B42,BNA_Historique_prix!$E:$E,$D42)=0,SUMIFS(BNA_Historique_prix!T:T,BNA_Historique_prix!$B:$B,$B42,BNA_Historique_prix!$E:$E,$C42)=0),"-",IFERROR((SUMIFS(BNA_Historique_prix!T:T,BNA_Historique_prix!$B:$B,$B42,BNA_Historique_prix!$E:$E,$D42)-SUMIFS(BNA_Historique_prix!T:T,BNA_Historique_prix!$B:$B,$B42,BNA_Historique_prix!$E:$E,$C42))/SUMIFS(BNA_Historique_prix!T:T,BNA_Historique_prix!$B:$B,$B42,BNA_Historique_prix!$E:$E,$C42),""))</f>
        <v>-</v>
      </c>
      <c r="V42" s="14" t="str">
        <f ca="1">IF(OR(SUMIFS(BNA_Historique_prix!U:U,BNA_Historique_prix!$B:$B,$B42,BNA_Historique_prix!$E:$E,$D42)=0,SUMIFS(BNA_Historique_prix!U:U,BNA_Historique_prix!$B:$B,$B42,BNA_Historique_prix!$E:$E,$C42)=0),"-",IFERROR((SUMIFS(BNA_Historique_prix!U:U,BNA_Historique_prix!$B:$B,$B42,BNA_Historique_prix!$E:$E,$D42)-SUMIFS(BNA_Historique_prix!U:U,BNA_Historique_prix!$B:$B,$B42,BNA_Historique_prix!$E:$E,$C42))/SUMIFS(BNA_Historique_prix!U:U,BNA_Historique_prix!$B:$B,$B42,BNA_Historique_prix!$E:$E,$C42),""))</f>
        <v>-</v>
      </c>
      <c r="W42" s="14" t="str">
        <f ca="1">IF(OR(SUMIFS(BNA_Historique_prix!V:V,BNA_Historique_prix!$B:$B,$B42,BNA_Historique_prix!$E:$E,$D42)=0,SUMIFS(BNA_Historique_prix!V:V,BNA_Historique_prix!$B:$B,$B42,BNA_Historique_prix!$E:$E,$C42)=0),"-",IFERROR((SUMIFS(BNA_Historique_prix!V:V,BNA_Historique_prix!$B:$B,$B42,BNA_Historique_prix!$E:$E,$D42)-SUMIFS(BNA_Historique_prix!V:V,BNA_Historique_prix!$B:$B,$B42,BNA_Historique_prix!$E:$E,$C42))/SUMIFS(BNA_Historique_prix!V:V,BNA_Historique_prix!$B:$B,$B42,BNA_Historique_prix!$E:$E,$C42),""))</f>
        <v>-</v>
      </c>
      <c r="X42" s="14" t="str">
        <f ca="1">IF(OR(SUMIFS(BNA_Historique_prix!W:W,BNA_Historique_prix!$B:$B,$B42,BNA_Historique_prix!$E:$E,$D42)=0,SUMIFS(BNA_Historique_prix!W:W,BNA_Historique_prix!$B:$B,$B42,BNA_Historique_prix!$E:$E,$C42)=0),"-",IFERROR((SUMIFS(BNA_Historique_prix!W:W,BNA_Historique_prix!$B:$B,$B42,BNA_Historique_prix!$E:$E,$D42)-SUMIFS(BNA_Historique_prix!W:W,BNA_Historique_prix!$B:$B,$B42,BNA_Historique_prix!$E:$E,$C42))/SUMIFS(BNA_Historique_prix!W:W,BNA_Historique_prix!$B:$B,$B42,BNA_Historique_prix!$E:$E,$C42),""))</f>
        <v>-</v>
      </c>
      <c r="Y42" s="14" t="str">
        <f ca="1">IF(OR(SUMIFS(BNA_Historique_prix!X:X,BNA_Historique_prix!$B:$B,$B42,BNA_Historique_prix!$E:$E,$D42)=0,SUMIFS(BNA_Historique_prix!X:X,BNA_Historique_prix!$B:$B,$B42,BNA_Historique_prix!$E:$E,$C42)=0),"-",IFERROR((SUMIFS(BNA_Historique_prix!X:X,BNA_Historique_prix!$B:$B,$B42,BNA_Historique_prix!$E:$E,$D42)-SUMIFS(BNA_Historique_prix!X:X,BNA_Historique_prix!$B:$B,$B42,BNA_Historique_prix!$E:$E,$C42))/SUMIFS(BNA_Historique_prix!X:X,BNA_Historique_prix!$B:$B,$B42,BNA_Historique_prix!$E:$E,$C42),""))</f>
        <v>-</v>
      </c>
      <c r="Z42" s="14" t="str">
        <f ca="1">IF(OR(SUMIFS(BNA_Historique_prix!Y:Y,BNA_Historique_prix!$B:$B,$B42,BNA_Historique_prix!$E:$E,$D42)=0,SUMIFS(BNA_Historique_prix!Y:Y,BNA_Historique_prix!$B:$B,$B42,BNA_Historique_prix!$E:$E,$C42)=0),"-",IFERROR((SUMIFS(BNA_Historique_prix!Y:Y,BNA_Historique_prix!$B:$B,$B42,BNA_Historique_prix!$E:$E,$D42)-SUMIFS(BNA_Historique_prix!Y:Y,BNA_Historique_prix!$B:$B,$B42,BNA_Historique_prix!$E:$E,$C42))/SUMIFS(BNA_Historique_prix!Y:Y,BNA_Historique_prix!$B:$B,$B42,BNA_Historique_prix!$E:$E,$C42),""))</f>
        <v>-</v>
      </c>
      <c r="AA42" s="14" t="str">
        <f ca="1">IF(OR(SUMIFS(BNA_Historique_prix!Z:Z,BNA_Historique_prix!$B:$B,$B42,BNA_Historique_prix!$E:$E,$D42)=0,SUMIFS(BNA_Historique_prix!Z:Z,BNA_Historique_prix!$B:$B,$B42,BNA_Historique_prix!$E:$E,$C42)=0),"-",IFERROR((SUMIFS(BNA_Historique_prix!Z:Z,BNA_Historique_prix!$B:$B,$B42,BNA_Historique_prix!$E:$E,$D42)-SUMIFS(BNA_Historique_prix!Z:Z,BNA_Historique_prix!$B:$B,$B42,BNA_Historique_prix!$E:$E,$C42))/SUMIFS(BNA_Historique_prix!Z:Z,BNA_Historique_prix!$B:$B,$B42,BNA_Historique_prix!$E:$E,$C42),""))</f>
        <v>-</v>
      </c>
      <c r="AB42" s="14" t="str">
        <f ca="1">IF(OR(SUMIFS(BNA_Historique_prix!AA:AA,BNA_Historique_prix!$B:$B,$B42,BNA_Historique_prix!$E:$E,$D42)=0,SUMIFS(BNA_Historique_prix!AA:AA,BNA_Historique_prix!$B:$B,$B42,BNA_Historique_prix!$E:$E,$C42)=0),"-",IFERROR((SUMIFS(BNA_Historique_prix!AA:AA,BNA_Historique_prix!$B:$B,$B42,BNA_Historique_prix!$E:$E,$D42)-SUMIFS(BNA_Historique_prix!AA:AA,BNA_Historique_prix!$B:$B,$B42,BNA_Historique_prix!$E:$E,$C42))/SUMIFS(BNA_Historique_prix!AA:AA,BNA_Historique_prix!$B:$B,$B42,BNA_Historique_prix!$E:$E,$C42),""))</f>
        <v>-</v>
      </c>
      <c r="AC42" s="14" t="str">
        <f ca="1">IF(OR(SUMIFS(BNA_Historique_prix!AB:AB,BNA_Historique_prix!$B:$B,$B42,BNA_Historique_prix!$E:$E,$D42)=0,SUMIFS(BNA_Historique_prix!AB:AB,BNA_Historique_prix!$B:$B,$B42,BNA_Historique_prix!$E:$E,$C42)=0),"-",IFERROR((SUMIFS(BNA_Historique_prix!AB:AB,BNA_Historique_prix!$B:$B,$B42,BNA_Historique_prix!$E:$E,$D42)-SUMIFS(BNA_Historique_prix!AB:AB,BNA_Historique_prix!$B:$B,$B42,BNA_Historique_prix!$E:$E,$C42))/SUMIFS(BNA_Historique_prix!AB:AB,BNA_Historique_prix!$B:$B,$B42,BNA_Historique_prix!$E:$E,$C42),""))</f>
        <v>-</v>
      </c>
      <c r="AD42" s="14" t="str">
        <f ca="1">IF(OR(SUMIFS(BNA_Historique_prix!AC:AC,BNA_Historique_prix!$B:$B,$B42,BNA_Historique_prix!$E:$E,$D42)=0,SUMIFS(BNA_Historique_prix!AC:AC,BNA_Historique_prix!$B:$B,$B42,BNA_Historique_prix!$E:$E,$C42)=0),"-",IFERROR((SUMIFS(BNA_Historique_prix!AC:AC,BNA_Historique_prix!$B:$B,$B42,BNA_Historique_prix!$E:$E,$D42)-SUMIFS(BNA_Historique_prix!AC:AC,BNA_Historique_prix!$B:$B,$B42,BNA_Historique_prix!$E:$E,$C42))/SUMIFS(BNA_Historique_prix!AC:AC,BNA_Historique_prix!$B:$B,$B42,BNA_Historique_prix!$E:$E,$C42),""))</f>
        <v>-</v>
      </c>
      <c r="AE42" s="14" t="str">
        <f ca="1">IF(OR(SUMIFS(BNA_Historique_prix!AD:AD,BNA_Historique_prix!$B:$B,$B42,BNA_Historique_prix!$E:$E,$D42)=0,SUMIFS(BNA_Historique_prix!AD:AD,BNA_Historique_prix!$B:$B,$B42,BNA_Historique_prix!$E:$E,$C42)=0),"-",IFERROR((SUMIFS(BNA_Historique_prix!AD:AD,BNA_Historique_prix!$B:$B,$B42,BNA_Historique_prix!$E:$E,$D42)-SUMIFS(BNA_Historique_prix!AD:AD,BNA_Historique_prix!$B:$B,$B42,BNA_Historique_prix!$E:$E,$C42))/SUMIFS(BNA_Historique_prix!AD:AD,BNA_Historique_prix!$B:$B,$B42,BNA_Historique_prix!$E:$E,$C42),""))</f>
        <v>-</v>
      </c>
      <c r="AF42" s="14" t="str">
        <f ca="1">IF(OR(SUMIFS(BNA_Historique_prix!AE:AE,BNA_Historique_prix!$B:$B,$B42,BNA_Historique_prix!$E:$E,$D42)=0,SUMIFS(BNA_Historique_prix!AE:AE,BNA_Historique_prix!$B:$B,$B42,BNA_Historique_prix!$E:$E,$C42)=0),"-",IFERROR((SUMIFS(BNA_Historique_prix!AE:AE,BNA_Historique_prix!$B:$B,$B42,BNA_Historique_prix!$E:$E,$D42)-SUMIFS(BNA_Historique_prix!AE:AE,BNA_Historique_prix!$B:$B,$B42,BNA_Historique_prix!$E:$E,$C42))/SUMIFS(BNA_Historique_prix!AE:AE,BNA_Historique_prix!$B:$B,$B42,BNA_Historique_prix!$E:$E,$C42),""))</f>
        <v>-</v>
      </c>
      <c r="AG42" s="14">
        <f ca="1">IF(OR(SUMIFS(BNA_Historique_prix!AF:AF,BNA_Historique_prix!$B:$B,$B42,BNA_Historique_prix!$E:$E,$D42)=0,SUMIFS(BNA_Historique_prix!AF:AF,BNA_Historique_prix!$B:$B,$B42,BNA_Historique_prix!$E:$E,$C42)=0),"-",IFERROR((SUMIFS(BNA_Historique_prix!AF:AF,BNA_Historique_prix!$B:$B,$B42,BNA_Historique_prix!$E:$E,$D42)-SUMIFS(BNA_Historique_prix!AF:AF,BNA_Historique_prix!$B:$B,$B42,BNA_Historique_prix!$E:$E,$C42))/SUMIFS(BNA_Historique_prix!AF:AF,BNA_Historique_prix!$B:$B,$B42,BNA_Historique_prix!$E:$E,$C42),""))</f>
        <v>0</v>
      </c>
      <c r="AH42" s="14" t="str">
        <f ca="1">IF(OR(SUMIFS(BNA_Historique_prix!AG:AG,BNA_Historique_prix!$B:$B,$B42,BNA_Historique_prix!$E:$E,$D42)=0,SUMIFS(BNA_Historique_prix!AG:AG,BNA_Historique_prix!$B:$B,$B42,BNA_Historique_prix!$E:$E,$C42)=0),"-",IFERROR((SUMIFS(BNA_Historique_prix!AG:AG,BNA_Historique_prix!$B:$B,$B42,BNA_Historique_prix!$E:$E,$D42)-SUMIFS(BNA_Historique_prix!AG:AG,BNA_Historique_prix!$B:$B,$B42,BNA_Historique_prix!$E:$E,$C42))/SUMIFS(BNA_Historique_prix!AG:AG,BNA_Historique_prix!$B:$B,$B42,BNA_Historique_prix!$E:$E,$C42),""))</f>
        <v>-</v>
      </c>
      <c r="AI42" s="14">
        <f ca="1">IF(OR(SUMIFS(BNA_Historique_prix!AH:AH,BNA_Historique_prix!$B:$B,$B42,BNA_Historique_prix!$E:$E,$D42)=0,SUMIFS(BNA_Historique_prix!AH:AH,BNA_Historique_prix!$B:$B,$B42,BNA_Historique_prix!$E:$E,$C42)=0),"-",IFERROR((SUMIFS(BNA_Historique_prix!AH:AH,BNA_Historique_prix!$B:$B,$B42,BNA_Historique_prix!$E:$E,$D42)-SUMIFS(BNA_Historique_prix!AH:AH,BNA_Historique_prix!$B:$B,$B42,BNA_Historique_prix!$E:$E,$C42))/SUMIFS(BNA_Historique_prix!AH:AH,BNA_Historique_prix!$B:$B,$B42,BNA_Historique_prix!$E:$E,$C42),""))</f>
        <v>0</v>
      </c>
      <c r="AJ42" s="14" t="str">
        <f ca="1">IF(OR(SUMIFS(BNA_Historique_prix!AI:AI,BNA_Historique_prix!$B:$B,$B42,BNA_Historique_prix!$E:$E,$D42)=0,SUMIFS(BNA_Historique_prix!AI:AI,BNA_Historique_prix!$B:$B,$B42,BNA_Historique_prix!$E:$E,$C42)=0),"-",IFERROR((SUMIFS(BNA_Historique_prix!AI:AI,BNA_Historique_prix!$B:$B,$B42,BNA_Historique_prix!$E:$E,$D42)-SUMIFS(BNA_Historique_prix!AI:AI,BNA_Historique_prix!$B:$B,$B42,BNA_Historique_prix!$E:$E,$C42))/SUMIFS(BNA_Historique_prix!AI:AI,BNA_Historique_prix!$B:$B,$B42,BNA_Historique_prix!$E:$E,$C42),""))</f>
        <v>-</v>
      </c>
    </row>
    <row r="43" spans="1:36" x14ac:dyDescent="0.35">
      <c r="A43" s="5" t="s">
        <v>81</v>
      </c>
      <c r="B43" s="5" t="s">
        <v>86</v>
      </c>
      <c r="C43" s="11">
        <f t="shared" ref="C43:F43" si="19">C38</f>
        <v>45078</v>
      </c>
      <c r="D43" s="11">
        <f t="shared" si="19"/>
        <v>45139</v>
      </c>
      <c r="E43" s="11"/>
      <c r="F43" s="11" t="str">
        <f t="shared" si="19"/>
        <v>% var trimestrielle</v>
      </c>
      <c r="H43" s="14" t="str">
        <f ca="1">IF(OR(SUMIFS(BNA_Historique_prix!G:G,BNA_Historique_prix!$B:$B,$B43,BNA_Historique_prix!$E:$E,$D43)=0,SUMIFS(BNA_Historique_prix!G:G,BNA_Historique_prix!$B:$B,$B43,BNA_Historique_prix!$E:$E,$C43)=0),"-",IFERROR((SUMIFS(BNA_Historique_prix!G:G,BNA_Historique_prix!$B:$B,$B43,BNA_Historique_prix!$E:$E,$D43)-SUMIFS(BNA_Historique_prix!G:G,BNA_Historique_prix!$B:$B,$B43,BNA_Historique_prix!$E:$E,$C43))/SUMIFS(BNA_Historique_prix!G:G,BNA_Historique_prix!$B:$B,$B43,BNA_Historique_prix!$E:$E,$C43),""))</f>
        <v>-</v>
      </c>
      <c r="I43" s="14" t="str">
        <f ca="1">IF(OR(SUMIFS(BNA_Historique_prix!H:H,BNA_Historique_prix!$B:$B,$B43,BNA_Historique_prix!$E:$E,$D43)=0,SUMIFS(BNA_Historique_prix!H:H,BNA_Historique_prix!$B:$B,$B43,BNA_Historique_prix!$E:$E,$C43)=0),"-",IFERROR((SUMIFS(BNA_Historique_prix!H:H,BNA_Historique_prix!$B:$B,$B43,BNA_Historique_prix!$E:$E,$D43)-SUMIFS(BNA_Historique_prix!H:H,BNA_Historique_prix!$B:$B,$B43,BNA_Historique_prix!$E:$E,$C43))/SUMIFS(BNA_Historique_prix!H:H,BNA_Historique_prix!$B:$B,$B43,BNA_Historique_prix!$E:$E,$C43),""))</f>
        <v>-</v>
      </c>
      <c r="J43" s="14" t="str">
        <f ca="1">IF(OR(SUMIFS(BNA_Historique_prix!I:I,BNA_Historique_prix!$B:$B,$B43,BNA_Historique_prix!$E:$E,$D43)=0,SUMIFS(BNA_Historique_prix!I:I,BNA_Historique_prix!$B:$B,$B43,BNA_Historique_prix!$E:$E,$C43)=0),"-",IFERROR((SUMIFS(BNA_Historique_prix!I:I,BNA_Historique_prix!$B:$B,$B43,BNA_Historique_prix!$E:$E,$D43)-SUMIFS(BNA_Historique_prix!I:I,BNA_Historique_prix!$B:$B,$B43,BNA_Historique_prix!$E:$E,$C43))/SUMIFS(BNA_Historique_prix!I:I,BNA_Historique_prix!$B:$B,$B43,BNA_Historique_prix!$E:$E,$C43),""))</f>
        <v>-</v>
      </c>
      <c r="K43" s="14" t="str">
        <f ca="1">IF(OR(SUMIFS(BNA_Historique_prix!J:J,BNA_Historique_prix!$B:$B,$B43,BNA_Historique_prix!$E:$E,$D43)=0,SUMIFS(BNA_Historique_prix!J:J,BNA_Historique_prix!$B:$B,$B43,BNA_Historique_prix!$E:$E,$C43)=0),"-",IFERROR((SUMIFS(BNA_Historique_prix!J:J,BNA_Historique_prix!$B:$B,$B43,BNA_Historique_prix!$E:$E,$D43)-SUMIFS(BNA_Historique_prix!J:J,BNA_Historique_prix!$B:$B,$B43,BNA_Historique_prix!$E:$E,$C43))/SUMIFS(BNA_Historique_prix!J:J,BNA_Historique_prix!$B:$B,$B43,BNA_Historique_prix!$E:$E,$C43),""))</f>
        <v>-</v>
      </c>
      <c r="L43" s="14" t="str">
        <f ca="1">IF(OR(SUMIFS(BNA_Historique_prix!K:K,BNA_Historique_prix!$B:$B,$B43,BNA_Historique_prix!$E:$E,$D43)=0,SUMIFS(BNA_Historique_prix!K:K,BNA_Historique_prix!$B:$B,$B43,BNA_Historique_prix!$E:$E,$C43)=0),"-",IFERROR((SUMIFS(BNA_Historique_prix!K:K,BNA_Historique_prix!$B:$B,$B43,BNA_Historique_prix!$E:$E,$D43)-SUMIFS(BNA_Historique_prix!K:K,BNA_Historique_prix!$B:$B,$B43,BNA_Historique_prix!$E:$E,$C43))/SUMIFS(BNA_Historique_prix!K:K,BNA_Historique_prix!$B:$B,$B43,BNA_Historique_prix!$E:$E,$C43),""))</f>
        <v>-</v>
      </c>
      <c r="M43" s="14" t="str">
        <f ca="1">IF(OR(SUMIFS(BNA_Historique_prix!L:L,BNA_Historique_prix!$B:$B,$B43,BNA_Historique_prix!$E:$E,$D43)=0,SUMIFS(BNA_Historique_prix!L:L,BNA_Historique_prix!$B:$B,$B43,BNA_Historique_prix!$E:$E,$C43)=0),"-",IFERROR((SUMIFS(BNA_Historique_prix!L:L,BNA_Historique_prix!$B:$B,$B43,BNA_Historique_prix!$E:$E,$D43)-SUMIFS(BNA_Historique_prix!L:L,BNA_Historique_prix!$B:$B,$B43,BNA_Historique_prix!$E:$E,$C43))/SUMIFS(BNA_Historique_prix!L:L,BNA_Historique_prix!$B:$B,$B43,BNA_Historique_prix!$E:$E,$C43),""))</f>
        <v>-</v>
      </c>
      <c r="N43" s="14" t="str">
        <f ca="1">IF(OR(SUMIFS(BNA_Historique_prix!M:M,BNA_Historique_prix!$B:$B,$B43,BNA_Historique_prix!$E:$E,$D43)=0,SUMIFS(BNA_Historique_prix!M:M,BNA_Historique_prix!$B:$B,$B43,BNA_Historique_prix!$E:$E,$C43)=0),"-",IFERROR((SUMIFS(BNA_Historique_prix!M:M,BNA_Historique_prix!$B:$B,$B43,BNA_Historique_prix!$E:$E,$D43)-SUMIFS(BNA_Historique_prix!M:M,BNA_Historique_prix!$B:$B,$B43,BNA_Historique_prix!$E:$E,$C43))/SUMIFS(BNA_Historique_prix!M:M,BNA_Historique_prix!$B:$B,$B43,BNA_Historique_prix!$E:$E,$C43),""))</f>
        <v>-</v>
      </c>
      <c r="O43" s="14" t="str">
        <f ca="1">IF(OR(SUMIFS(BNA_Historique_prix!N:N,BNA_Historique_prix!$B:$B,$B43,BNA_Historique_prix!$E:$E,$D43)=0,SUMIFS(BNA_Historique_prix!N:N,BNA_Historique_prix!$B:$B,$B43,BNA_Historique_prix!$E:$E,$C43)=0),"-",IFERROR((SUMIFS(BNA_Historique_prix!N:N,BNA_Historique_prix!$B:$B,$B43,BNA_Historique_prix!$E:$E,$D43)-SUMIFS(BNA_Historique_prix!N:N,BNA_Historique_prix!$B:$B,$B43,BNA_Historique_prix!$E:$E,$C43))/SUMIFS(BNA_Historique_prix!N:N,BNA_Historique_prix!$B:$B,$B43,BNA_Historique_prix!$E:$E,$C43),""))</f>
        <v>-</v>
      </c>
      <c r="P43" s="14" t="str">
        <f ca="1">IF(OR(SUMIFS(BNA_Historique_prix!O:O,BNA_Historique_prix!$B:$B,$B43,BNA_Historique_prix!$E:$E,$D43)=0,SUMIFS(BNA_Historique_prix!O:O,BNA_Historique_prix!$B:$B,$B43,BNA_Historique_prix!$E:$E,$C43)=0),"-",IFERROR((SUMIFS(BNA_Historique_prix!O:O,BNA_Historique_prix!$B:$B,$B43,BNA_Historique_prix!$E:$E,$D43)-SUMIFS(BNA_Historique_prix!O:O,BNA_Historique_prix!$B:$B,$B43,BNA_Historique_prix!$E:$E,$C43))/SUMIFS(BNA_Historique_prix!O:O,BNA_Historique_prix!$B:$B,$B43,BNA_Historique_prix!$E:$E,$C43),""))</f>
        <v>-</v>
      </c>
      <c r="Q43" s="14" t="str">
        <f ca="1">IF(OR(SUMIFS(BNA_Historique_prix!P:P,BNA_Historique_prix!$B:$B,$B43,BNA_Historique_prix!$E:$E,$D43)=0,SUMIFS(BNA_Historique_prix!P:P,BNA_Historique_prix!$B:$B,$B43,BNA_Historique_prix!$E:$E,$C43)=0),"-",IFERROR((SUMIFS(BNA_Historique_prix!P:P,BNA_Historique_prix!$B:$B,$B43,BNA_Historique_prix!$E:$E,$D43)-SUMIFS(BNA_Historique_prix!P:P,BNA_Historique_prix!$B:$B,$B43,BNA_Historique_prix!$E:$E,$C43))/SUMIFS(BNA_Historique_prix!P:P,BNA_Historique_prix!$B:$B,$B43,BNA_Historique_prix!$E:$E,$C43),""))</f>
        <v>-</v>
      </c>
      <c r="R43" s="14" t="str">
        <f ca="1">IF(OR(SUMIFS(BNA_Historique_prix!Q:Q,BNA_Historique_prix!$B:$B,$B43,BNA_Historique_prix!$E:$E,$D43)=0,SUMIFS(BNA_Historique_prix!Q:Q,BNA_Historique_prix!$B:$B,$B43,BNA_Historique_prix!$E:$E,$C43)=0),"-",IFERROR((SUMIFS(BNA_Historique_prix!Q:Q,BNA_Historique_prix!$B:$B,$B43,BNA_Historique_prix!$E:$E,$D43)-SUMIFS(BNA_Historique_prix!Q:Q,BNA_Historique_prix!$B:$B,$B43,BNA_Historique_prix!$E:$E,$C43))/SUMIFS(BNA_Historique_prix!Q:Q,BNA_Historique_prix!$B:$B,$B43,BNA_Historique_prix!$E:$E,$C43),""))</f>
        <v>-</v>
      </c>
      <c r="S43" s="14" t="str">
        <f ca="1">IF(OR(SUMIFS(BNA_Historique_prix!R:R,BNA_Historique_prix!$B:$B,$B43,BNA_Historique_prix!$E:$E,$D43)=0,SUMIFS(BNA_Historique_prix!R:R,BNA_Historique_prix!$B:$B,$B43,BNA_Historique_prix!$E:$E,$C43)=0),"-",IFERROR((SUMIFS(BNA_Historique_prix!R:R,BNA_Historique_prix!$B:$B,$B43,BNA_Historique_prix!$E:$E,$D43)-SUMIFS(BNA_Historique_prix!R:R,BNA_Historique_prix!$B:$B,$B43,BNA_Historique_prix!$E:$E,$C43))/SUMIFS(BNA_Historique_prix!R:R,BNA_Historique_prix!$B:$B,$B43,BNA_Historique_prix!$E:$E,$C43),""))</f>
        <v>-</v>
      </c>
      <c r="T43" s="14" t="str">
        <f ca="1">IF(OR(SUMIFS(BNA_Historique_prix!S:S,BNA_Historique_prix!$B:$B,$B43,BNA_Historique_prix!$E:$E,$D43)=0,SUMIFS(BNA_Historique_prix!S:S,BNA_Historique_prix!$B:$B,$B43,BNA_Historique_prix!$E:$E,$C43)=0),"-",IFERROR((SUMIFS(BNA_Historique_prix!S:S,BNA_Historique_prix!$B:$B,$B43,BNA_Historique_prix!$E:$E,$D43)-SUMIFS(BNA_Historique_prix!S:S,BNA_Historique_prix!$B:$B,$B43,BNA_Historique_prix!$E:$E,$C43))/SUMIFS(BNA_Historique_prix!S:S,BNA_Historique_prix!$B:$B,$B43,BNA_Historique_prix!$E:$E,$C43),""))</f>
        <v>-</v>
      </c>
      <c r="U43" s="14" t="str">
        <f ca="1">IF(OR(SUMIFS(BNA_Historique_prix!T:T,BNA_Historique_prix!$B:$B,$B43,BNA_Historique_prix!$E:$E,$D43)=0,SUMIFS(BNA_Historique_prix!T:T,BNA_Historique_prix!$B:$B,$B43,BNA_Historique_prix!$E:$E,$C43)=0),"-",IFERROR((SUMIFS(BNA_Historique_prix!T:T,BNA_Historique_prix!$B:$B,$B43,BNA_Historique_prix!$E:$E,$D43)-SUMIFS(BNA_Historique_prix!T:T,BNA_Historique_prix!$B:$B,$B43,BNA_Historique_prix!$E:$E,$C43))/SUMIFS(BNA_Historique_prix!T:T,BNA_Historique_prix!$B:$B,$B43,BNA_Historique_prix!$E:$E,$C43),""))</f>
        <v>-</v>
      </c>
      <c r="V43" s="14" t="str">
        <f ca="1">IF(OR(SUMIFS(BNA_Historique_prix!U:U,BNA_Historique_prix!$B:$B,$B43,BNA_Historique_prix!$E:$E,$D43)=0,SUMIFS(BNA_Historique_prix!U:U,BNA_Historique_prix!$B:$B,$B43,BNA_Historique_prix!$E:$E,$C43)=0),"-",IFERROR((SUMIFS(BNA_Historique_prix!U:U,BNA_Historique_prix!$B:$B,$B43,BNA_Historique_prix!$E:$E,$D43)-SUMIFS(BNA_Historique_prix!U:U,BNA_Historique_prix!$B:$B,$B43,BNA_Historique_prix!$E:$E,$C43))/SUMIFS(BNA_Historique_prix!U:U,BNA_Historique_prix!$B:$B,$B43,BNA_Historique_prix!$E:$E,$C43),""))</f>
        <v>-</v>
      </c>
      <c r="W43" s="14" t="str">
        <f ca="1">IF(OR(SUMIFS(BNA_Historique_prix!V:V,BNA_Historique_prix!$B:$B,$B43,BNA_Historique_prix!$E:$E,$D43)=0,SUMIFS(BNA_Historique_prix!V:V,BNA_Historique_prix!$B:$B,$B43,BNA_Historique_prix!$E:$E,$C43)=0),"-",IFERROR((SUMIFS(BNA_Historique_prix!V:V,BNA_Historique_prix!$B:$B,$B43,BNA_Historique_prix!$E:$E,$D43)-SUMIFS(BNA_Historique_prix!V:V,BNA_Historique_prix!$B:$B,$B43,BNA_Historique_prix!$E:$E,$C43))/SUMIFS(BNA_Historique_prix!V:V,BNA_Historique_prix!$B:$B,$B43,BNA_Historique_prix!$E:$E,$C43),""))</f>
        <v>-</v>
      </c>
      <c r="X43" s="14" t="str">
        <f ca="1">IF(OR(SUMIFS(BNA_Historique_prix!W:W,BNA_Historique_prix!$B:$B,$B43,BNA_Historique_prix!$E:$E,$D43)=0,SUMIFS(BNA_Historique_prix!W:W,BNA_Historique_prix!$B:$B,$B43,BNA_Historique_prix!$E:$E,$C43)=0),"-",IFERROR((SUMIFS(BNA_Historique_prix!W:W,BNA_Historique_prix!$B:$B,$B43,BNA_Historique_prix!$E:$E,$D43)-SUMIFS(BNA_Historique_prix!W:W,BNA_Historique_prix!$B:$B,$B43,BNA_Historique_prix!$E:$E,$C43))/SUMIFS(BNA_Historique_prix!W:W,BNA_Historique_prix!$B:$B,$B43,BNA_Historique_prix!$E:$E,$C43),""))</f>
        <v>-</v>
      </c>
      <c r="Y43" s="14" t="str">
        <f ca="1">IF(OR(SUMIFS(BNA_Historique_prix!X:X,BNA_Historique_prix!$B:$B,$B43,BNA_Historique_prix!$E:$E,$D43)=0,SUMIFS(BNA_Historique_prix!X:X,BNA_Historique_prix!$B:$B,$B43,BNA_Historique_prix!$E:$E,$C43)=0),"-",IFERROR((SUMIFS(BNA_Historique_prix!X:X,BNA_Historique_prix!$B:$B,$B43,BNA_Historique_prix!$E:$E,$D43)-SUMIFS(BNA_Historique_prix!X:X,BNA_Historique_prix!$B:$B,$B43,BNA_Historique_prix!$E:$E,$C43))/SUMIFS(BNA_Historique_prix!X:X,BNA_Historique_prix!$B:$B,$B43,BNA_Historique_prix!$E:$E,$C43),""))</f>
        <v>-</v>
      </c>
      <c r="Z43" s="14" t="str">
        <f ca="1">IF(OR(SUMIFS(BNA_Historique_prix!Y:Y,BNA_Historique_prix!$B:$B,$B43,BNA_Historique_prix!$E:$E,$D43)=0,SUMIFS(BNA_Historique_prix!Y:Y,BNA_Historique_prix!$B:$B,$B43,BNA_Historique_prix!$E:$E,$C43)=0),"-",IFERROR((SUMIFS(BNA_Historique_prix!Y:Y,BNA_Historique_prix!$B:$B,$B43,BNA_Historique_prix!$E:$E,$D43)-SUMIFS(BNA_Historique_prix!Y:Y,BNA_Historique_prix!$B:$B,$B43,BNA_Historique_prix!$E:$E,$C43))/SUMIFS(BNA_Historique_prix!Y:Y,BNA_Historique_prix!$B:$B,$B43,BNA_Historique_prix!$E:$E,$C43),""))</f>
        <v>-</v>
      </c>
      <c r="AA43" s="14" t="str">
        <f ca="1">IF(OR(SUMIFS(BNA_Historique_prix!Z:Z,BNA_Historique_prix!$B:$B,$B43,BNA_Historique_prix!$E:$E,$D43)=0,SUMIFS(BNA_Historique_prix!Z:Z,BNA_Historique_prix!$B:$B,$B43,BNA_Historique_prix!$E:$E,$C43)=0),"-",IFERROR((SUMIFS(BNA_Historique_prix!Z:Z,BNA_Historique_prix!$B:$B,$B43,BNA_Historique_prix!$E:$E,$D43)-SUMIFS(BNA_Historique_prix!Z:Z,BNA_Historique_prix!$B:$B,$B43,BNA_Historique_prix!$E:$E,$C43))/SUMIFS(BNA_Historique_prix!Z:Z,BNA_Historique_prix!$B:$B,$B43,BNA_Historique_prix!$E:$E,$C43),""))</f>
        <v>-</v>
      </c>
      <c r="AB43" s="14" t="str">
        <f ca="1">IF(OR(SUMIFS(BNA_Historique_prix!AA:AA,BNA_Historique_prix!$B:$B,$B43,BNA_Historique_prix!$E:$E,$D43)=0,SUMIFS(BNA_Historique_prix!AA:AA,BNA_Historique_prix!$B:$B,$B43,BNA_Historique_prix!$E:$E,$C43)=0),"-",IFERROR((SUMIFS(BNA_Historique_prix!AA:AA,BNA_Historique_prix!$B:$B,$B43,BNA_Historique_prix!$E:$E,$D43)-SUMIFS(BNA_Historique_prix!AA:AA,BNA_Historique_prix!$B:$B,$B43,BNA_Historique_prix!$E:$E,$C43))/SUMIFS(BNA_Historique_prix!AA:AA,BNA_Historique_prix!$B:$B,$B43,BNA_Historique_prix!$E:$E,$C43),""))</f>
        <v>-</v>
      </c>
      <c r="AC43" s="14" t="str">
        <f ca="1">IF(OR(SUMIFS(BNA_Historique_prix!AB:AB,BNA_Historique_prix!$B:$B,$B43,BNA_Historique_prix!$E:$E,$D43)=0,SUMIFS(BNA_Historique_prix!AB:AB,BNA_Historique_prix!$B:$B,$B43,BNA_Historique_prix!$E:$E,$C43)=0),"-",IFERROR((SUMIFS(BNA_Historique_prix!AB:AB,BNA_Historique_prix!$B:$B,$B43,BNA_Historique_prix!$E:$E,$D43)-SUMIFS(BNA_Historique_prix!AB:AB,BNA_Historique_prix!$B:$B,$B43,BNA_Historique_prix!$E:$E,$C43))/SUMIFS(BNA_Historique_prix!AB:AB,BNA_Historique_prix!$B:$B,$B43,BNA_Historique_prix!$E:$E,$C43),""))</f>
        <v>-</v>
      </c>
      <c r="AD43" s="14" t="str">
        <f ca="1">IF(OR(SUMIFS(BNA_Historique_prix!AC:AC,BNA_Historique_prix!$B:$B,$B43,BNA_Historique_prix!$E:$E,$D43)=0,SUMIFS(BNA_Historique_prix!AC:AC,BNA_Historique_prix!$B:$B,$B43,BNA_Historique_prix!$E:$E,$C43)=0),"-",IFERROR((SUMIFS(BNA_Historique_prix!AC:AC,BNA_Historique_prix!$B:$B,$B43,BNA_Historique_prix!$E:$E,$D43)-SUMIFS(BNA_Historique_prix!AC:AC,BNA_Historique_prix!$B:$B,$B43,BNA_Historique_prix!$E:$E,$C43))/SUMIFS(BNA_Historique_prix!AC:AC,BNA_Historique_prix!$B:$B,$B43,BNA_Historique_prix!$E:$E,$C43),""))</f>
        <v>-</v>
      </c>
      <c r="AE43" s="14" t="str">
        <f ca="1">IF(OR(SUMIFS(BNA_Historique_prix!AD:AD,BNA_Historique_prix!$B:$B,$B43,BNA_Historique_prix!$E:$E,$D43)=0,SUMIFS(BNA_Historique_prix!AD:AD,BNA_Historique_prix!$B:$B,$B43,BNA_Historique_prix!$E:$E,$C43)=0),"-",IFERROR((SUMIFS(BNA_Historique_prix!AD:AD,BNA_Historique_prix!$B:$B,$B43,BNA_Historique_prix!$E:$E,$D43)-SUMIFS(BNA_Historique_prix!AD:AD,BNA_Historique_prix!$B:$B,$B43,BNA_Historique_prix!$E:$E,$C43))/SUMIFS(BNA_Historique_prix!AD:AD,BNA_Historique_prix!$B:$B,$B43,BNA_Historique_prix!$E:$E,$C43),""))</f>
        <v>-</v>
      </c>
      <c r="AF43" s="14" t="str">
        <f ca="1">IF(OR(SUMIFS(BNA_Historique_prix!AE:AE,BNA_Historique_prix!$B:$B,$B43,BNA_Historique_prix!$E:$E,$D43)=0,SUMIFS(BNA_Historique_prix!AE:AE,BNA_Historique_prix!$B:$B,$B43,BNA_Historique_prix!$E:$E,$C43)=0),"-",IFERROR((SUMIFS(BNA_Historique_prix!AE:AE,BNA_Historique_prix!$B:$B,$B43,BNA_Historique_prix!$E:$E,$D43)-SUMIFS(BNA_Historique_prix!AE:AE,BNA_Historique_prix!$B:$B,$B43,BNA_Historique_prix!$E:$E,$C43))/SUMIFS(BNA_Historique_prix!AE:AE,BNA_Historique_prix!$B:$B,$B43,BNA_Historique_prix!$E:$E,$C43),""))</f>
        <v>-</v>
      </c>
      <c r="AG43" s="14" t="str">
        <f ca="1">IF(OR(SUMIFS(BNA_Historique_prix!AF:AF,BNA_Historique_prix!$B:$B,$B43,BNA_Historique_prix!$E:$E,$D43)=0,SUMIFS(BNA_Historique_prix!AF:AF,BNA_Historique_prix!$B:$B,$B43,BNA_Historique_prix!$E:$E,$C43)=0),"-",IFERROR((SUMIFS(BNA_Historique_prix!AF:AF,BNA_Historique_prix!$B:$B,$B43,BNA_Historique_prix!$E:$E,$D43)-SUMIFS(BNA_Historique_prix!AF:AF,BNA_Historique_prix!$B:$B,$B43,BNA_Historique_prix!$E:$E,$C43))/SUMIFS(BNA_Historique_prix!AF:AF,BNA_Historique_prix!$B:$B,$B43,BNA_Historique_prix!$E:$E,$C43),""))</f>
        <v>-</v>
      </c>
      <c r="AH43" s="14" t="str">
        <f ca="1">IF(OR(SUMIFS(BNA_Historique_prix!AG:AG,BNA_Historique_prix!$B:$B,$B43,BNA_Historique_prix!$E:$E,$D43)=0,SUMIFS(BNA_Historique_prix!AG:AG,BNA_Historique_prix!$B:$B,$B43,BNA_Historique_prix!$E:$E,$C43)=0),"-",IFERROR((SUMIFS(BNA_Historique_prix!AG:AG,BNA_Historique_prix!$B:$B,$B43,BNA_Historique_prix!$E:$E,$D43)-SUMIFS(BNA_Historique_prix!AG:AG,BNA_Historique_prix!$B:$B,$B43,BNA_Historique_prix!$E:$E,$C43))/SUMIFS(BNA_Historique_prix!AG:AG,BNA_Historique_prix!$B:$B,$B43,BNA_Historique_prix!$E:$E,$C43),""))</f>
        <v>-</v>
      </c>
      <c r="AI43" s="14" t="str">
        <f ca="1">IF(OR(SUMIFS(BNA_Historique_prix!AH:AH,BNA_Historique_prix!$B:$B,$B43,BNA_Historique_prix!$E:$E,$D43)=0,SUMIFS(BNA_Historique_prix!AH:AH,BNA_Historique_prix!$B:$B,$B43,BNA_Historique_prix!$E:$E,$C43)=0),"-",IFERROR((SUMIFS(BNA_Historique_prix!AH:AH,BNA_Historique_prix!$B:$B,$B43,BNA_Historique_prix!$E:$E,$D43)-SUMIFS(BNA_Historique_prix!AH:AH,BNA_Historique_prix!$B:$B,$B43,BNA_Historique_prix!$E:$E,$C43))/SUMIFS(BNA_Historique_prix!AH:AH,BNA_Historique_prix!$B:$B,$B43,BNA_Historique_prix!$E:$E,$C43),""))</f>
        <v>-</v>
      </c>
      <c r="AJ43" s="14" t="str">
        <f ca="1">IF(OR(SUMIFS(BNA_Historique_prix!AI:AI,BNA_Historique_prix!$B:$B,$B43,BNA_Historique_prix!$E:$E,$D43)=0,SUMIFS(BNA_Historique_prix!AI:AI,BNA_Historique_prix!$B:$B,$B43,BNA_Historique_prix!$E:$E,$C43)=0),"-",IFERROR((SUMIFS(BNA_Historique_prix!AI:AI,BNA_Historique_prix!$B:$B,$B43,BNA_Historique_prix!$E:$E,$D43)-SUMIFS(BNA_Historique_prix!AI:AI,BNA_Historique_prix!$B:$B,$B43,BNA_Historique_prix!$E:$E,$C43))/SUMIFS(BNA_Historique_prix!AI:AI,BNA_Historique_prix!$B:$B,$B43,BNA_Historique_prix!$E:$E,$C43),""))</f>
        <v>-</v>
      </c>
    </row>
    <row r="44" spans="1:36" x14ac:dyDescent="0.35">
      <c r="A44" s="5" t="s">
        <v>81</v>
      </c>
      <c r="B44" s="5" t="s">
        <v>86</v>
      </c>
      <c r="C44" s="11">
        <f t="shared" ref="C44:F44" si="20">C39</f>
        <v>44774</v>
      </c>
      <c r="D44" s="11">
        <f t="shared" si="20"/>
        <v>45139</v>
      </c>
      <c r="E44" s="11"/>
      <c r="F44" s="11" t="str">
        <f t="shared" si="20"/>
        <v>% var annuelle</v>
      </c>
      <c r="H44" s="14" t="str">
        <f ca="1">IF(OR(SUMIFS(BNA_Historique_prix!G:G,BNA_Historique_prix!$B:$B,$B44,BNA_Historique_prix!$E:$E,$D44)=0,SUMIFS(BNA_Historique_prix!G:G,BNA_Historique_prix!$B:$B,$B44,BNA_Historique_prix!$E:$E,$C44)=0),"-",IFERROR((SUMIFS(BNA_Historique_prix!G:G,BNA_Historique_prix!$B:$B,$B44,BNA_Historique_prix!$E:$E,$D44)-SUMIFS(BNA_Historique_prix!G:G,BNA_Historique_prix!$B:$B,$B44,BNA_Historique_prix!$E:$E,$C44))/SUMIFS(BNA_Historique_prix!G:G,BNA_Historique_prix!$B:$B,$B44,BNA_Historique_prix!$E:$E,$C44),""))</f>
        <v>-</v>
      </c>
      <c r="I44" s="14" t="str">
        <f ca="1">IF(OR(SUMIFS(BNA_Historique_prix!H:H,BNA_Historique_prix!$B:$B,$B44,BNA_Historique_prix!$E:$E,$D44)=0,SUMIFS(BNA_Historique_prix!H:H,BNA_Historique_prix!$B:$B,$B44,BNA_Historique_prix!$E:$E,$C44)=0),"-",IFERROR((SUMIFS(BNA_Historique_prix!H:H,BNA_Historique_prix!$B:$B,$B44,BNA_Historique_prix!$E:$E,$D44)-SUMIFS(BNA_Historique_prix!H:H,BNA_Historique_prix!$B:$B,$B44,BNA_Historique_prix!$E:$E,$C44))/SUMIFS(BNA_Historique_prix!H:H,BNA_Historique_prix!$B:$B,$B44,BNA_Historique_prix!$E:$E,$C44),""))</f>
        <v>-</v>
      </c>
      <c r="J44" s="14" t="str">
        <f ca="1">IF(OR(SUMIFS(BNA_Historique_prix!I:I,BNA_Historique_prix!$B:$B,$B44,BNA_Historique_prix!$E:$E,$D44)=0,SUMIFS(BNA_Historique_prix!I:I,BNA_Historique_prix!$B:$B,$B44,BNA_Historique_prix!$E:$E,$C44)=0),"-",IFERROR((SUMIFS(BNA_Historique_prix!I:I,BNA_Historique_prix!$B:$B,$B44,BNA_Historique_prix!$E:$E,$D44)-SUMIFS(BNA_Historique_prix!I:I,BNA_Historique_prix!$B:$B,$B44,BNA_Historique_prix!$E:$E,$C44))/SUMIFS(BNA_Historique_prix!I:I,BNA_Historique_prix!$B:$B,$B44,BNA_Historique_prix!$E:$E,$C44),""))</f>
        <v>-</v>
      </c>
      <c r="K44" s="14" t="str">
        <f ca="1">IF(OR(SUMIFS(BNA_Historique_prix!J:J,BNA_Historique_prix!$B:$B,$B44,BNA_Historique_prix!$E:$E,$D44)=0,SUMIFS(BNA_Historique_prix!J:J,BNA_Historique_prix!$B:$B,$B44,BNA_Historique_prix!$E:$E,$C44)=0),"-",IFERROR((SUMIFS(BNA_Historique_prix!J:J,BNA_Historique_prix!$B:$B,$B44,BNA_Historique_prix!$E:$E,$D44)-SUMIFS(BNA_Historique_prix!J:J,BNA_Historique_prix!$B:$B,$B44,BNA_Historique_prix!$E:$E,$C44))/SUMIFS(BNA_Historique_prix!J:J,BNA_Historique_prix!$B:$B,$B44,BNA_Historique_prix!$E:$E,$C44),""))</f>
        <v>-</v>
      </c>
      <c r="L44" s="14" t="str">
        <f ca="1">IF(OR(SUMIFS(BNA_Historique_prix!K:K,BNA_Historique_prix!$B:$B,$B44,BNA_Historique_prix!$E:$E,$D44)=0,SUMIFS(BNA_Historique_prix!K:K,BNA_Historique_prix!$B:$B,$B44,BNA_Historique_prix!$E:$E,$C44)=0),"-",IFERROR((SUMIFS(BNA_Historique_prix!K:K,BNA_Historique_prix!$B:$B,$B44,BNA_Historique_prix!$E:$E,$D44)-SUMIFS(BNA_Historique_prix!K:K,BNA_Historique_prix!$B:$B,$B44,BNA_Historique_prix!$E:$E,$C44))/SUMIFS(BNA_Historique_prix!K:K,BNA_Historique_prix!$B:$B,$B44,BNA_Historique_prix!$E:$E,$C44),""))</f>
        <v>-</v>
      </c>
      <c r="M44" s="14" t="str">
        <f ca="1">IF(OR(SUMIFS(BNA_Historique_prix!L:L,BNA_Historique_prix!$B:$B,$B44,BNA_Historique_prix!$E:$E,$D44)=0,SUMIFS(BNA_Historique_prix!L:L,BNA_Historique_prix!$B:$B,$B44,BNA_Historique_prix!$E:$E,$C44)=0),"-",IFERROR((SUMIFS(BNA_Historique_prix!L:L,BNA_Historique_prix!$B:$B,$B44,BNA_Historique_prix!$E:$E,$D44)-SUMIFS(BNA_Historique_prix!L:L,BNA_Historique_prix!$B:$B,$B44,BNA_Historique_prix!$E:$E,$C44))/SUMIFS(BNA_Historique_prix!L:L,BNA_Historique_prix!$B:$B,$B44,BNA_Historique_prix!$E:$E,$C44),""))</f>
        <v>-</v>
      </c>
      <c r="N44" s="14" t="str">
        <f ca="1">IF(OR(SUMIFS(BNA_Historique_prix!M:M,BNA_Historique_prix!$B:$B,$B44,BNA_Historique_prix!$E:$E,$D44)=0,SUMIFS(BNA_Historique_prix!M:M,BNA_Historique_prix!$B:$B,$B44,BNA_Historique_prix!$E:$E,$C44)=0),"-",IFERROR((SUMIFS(BNA_Historique_prix!M:M,BNA_Historique_prix!$B:$B,$B44,BNA_Historique_prix!$E:$E,$D44)-SUMIFS(BNA_Historique_prix!M:M,BNA_Historique_prix!$B:$B,$B44,BNA_Historique_prix!$E:$E,$C44))/SUMIFS(BNA_Historique_prix!M:M,BNA_Historique_prix!$B:$B,$B44,BNA_Historique_prix!$E:$E,$C44),""))</f>
        <v>-</v>
      </c>
      <c r="O44" s="14" t="str">
        <f ca="1">IF(OR(SUMIFS(BNA_Historique_prix!N:N,BNA_Historique_prix!$B:$B,$B44,BNA_Historique_prix!$E:$E,$D44)=0,SUMIFS(BNA_Historique_prix!N:N,BNA_Historique_prix!$B:$B,$B44,BNA_Historique_prix!$E:$E,$C44)=0),"-",IFERROR((SUMIFS(BNA_Historique_prix!N:N,BNA_Historique_prix!$B:$B,$B44,BNA_Historique_prix!$E:$E,$D44)-SUMIFS(BNA_Historique_prix!N:N,BNA_Historique_prix!$B:$B,$B44,BNA_Historique_prix!$E:$E,$C44))/SUMIFS(BNA_Historique_prix!N:N,BNA_Historique_prix!$B:$B,$B44,BNA_Historique_prix!$E:$E,$C44),""))</f>
        <v>-</v>
      </c>
      <c r="P44" s="14" t="str">
        <f ca="1">IF(OR(SUMIFS(BNA_Historique_prix!O:O,BNA_Historique_prix!$B:$B,$B44,BNA_Historique_prix!$E:$E,$D44)=0,SUMIFS(BNA_Historique_prix!O:O,BNA_Historique_prix!$B:$B,$B44,BNA_Historique_prix!$E:$E,$C44)=0),"-",IFERROR((SUMIFS(BNA_Historique_prix!O:O,BNA_Historique_prix!$B:$B,$B44,BNA_Historique_prix!$E:$E,$D44)-SUMIFS(BNA_Historique_prix!O:O,BNA_Historique_prix!$B:$B,$B44,BNA_Historique_prix!$E:$E,$C44))/SUMIFS(BNA_Historique_prix!O:O,BNA_Historique_prix!$B:$B,$B44,BNA_Historique_prix!$E:$E,$C44),""))</f>
        <v>-</v>
      </c>
      <c r="Q44" s="14" t="str">
        <f ca="1">IF(OR(SUMIFS(BNA_Historique_prix!P:P,BNA_Historique_prix!$B:$B,$B44,BNA_Historique_prix!$E:$E,$D44)=0,SUMIFS(BNA_Historique_prix!P:P,BNA_Historique_prix!$B:$B,$B44,BNA_Historique_prix!$E:$E,$C44)=0),"-",IFERROR((SUMIFS(BNA_Historique_prix!P:P,BNA_Historique_prix!$B:$B,$B44,BNA_Historique_prix!$E:$E,$D44)-SUMIFS(BNA_Historique_prix!P:P,BNA_Historique_prix!$B:$B,$B44,BNA_Historique_prix!$E:$E,$C44))/SUMIFS(BNA_Historique_prix!P:P,BNA_Historique_prix!$B:$B,$B44,BNA_Historique_prix!$E:$E,$C44),""))</f>
        <v>-</v>
      </c>
      <c r="R44" s="14" t="str">
        <f ca="1">IF(OR(SUMIFS(BNA_Historique_prix!Q:Q,BNA_Historique_prix!$B:$B,$B44,BNA_Historique_prix!$E:$E,$D44)=0,SUMIFS(BNA_Historique_prix!Q:Q,BNA_Historique_prix!$B:$B,$B44,BNA_Historique_prix!$E:$E,$C44)=0),"-",IFERROR((SUMIFS(BNA_Historique_prix!Q:Q,BNA_Historique_prix!$B:$B,$B44,BNA_Historique_prix!$E:$E,$D44)-SUMIFS(BNA_Historique_prix!Q:Q,BNA_Historique_prix!$B:$B,$B44,BNA_Historique_prix!$E:$E,$C44))/SUMIFS(BNA_Historique_prix!Q:Q,BNA_Historique_prix!$B:$B,$B44,BNA_Historique_prix!$E:$E,$C44),""))</f>
        <v>-</v>
      </c>
      <c r="S44" s="14" t="str">
        <f ca="1">IF(OR(SUMIFS(BNA_Historique_prix!R:R,BNA_Historique_prix!$B:$B,$B44,BNA_Historique_prix!$E:$E,$D44)=0,SUMIFS(BNA_Historique_prix!R:R,BNA_Historique_prix!$B:$B,$B44,BNA_Historique_prix!$E:$E,$C44)=0),"-",IFERROR((SUMIFS(BNA_Historique_prix!R:R,BNA_Historique_prix!$B:$B,$B44,BNA_Historique_prix!$E:$E,$D44)-SUMIFS(BNA_Historique_prix!R:R,BNA_Historique_prix!$B:$B,$B44,BNA_Historique_prix!$E:$E,$C44))/SUMIFS(BNA_Historique_prix!R:R,BNA_Historique_prix!$B:$B,$B44,BNA_Historique_prix!$E:$E,$C44),""))</f>
        <v>-</v>
      </c>
      <c r="T44" s="14" t="str">
        <f ca="1">IF(OR(SUMIFS(BNA_Historique_prix!S:S,BNA_Historique_prix!$B:$B,$B44,BNA_Historique_prix!$E:$E,$D44)=0,SUMIFS(BNA_Historique_prix!S:S,BNA_Historique_prix!$B:$B,$B44,BNA_Historique_prix!$E:$E,$C44)=0),"-",IFERROR((SUMIFS(BNA_Historique_prix!S:S,BNA_Historique_prix!$B:$B,$B44,BNA_Historique_prix!$E:$E,$D44)-SUMIFS(BNA_Historique_prix!S:S,BNA_Historique_prix!$B:$B,$B44,BNA_Historique_prix!$E:$E,$C44))/SUMIFS(BNA_Historique_prix!S:S,BNA_Historique_prix!$B:$B,$B44,BNA_Historique_prix!$E:$E,$C44),""))</f>
        <v>-</v>
      </c>
      <c r="U44" s="14" t="str">
        <f ca="1">IF(OR(SUMIFS(BNA_Historique_prix!T:T,BNA_Historique_prix!$B:$B,$B44,BNA_Historique_prix!$E:$E,$D44)=0,SUMIFS(BNA_Historique_prix!T:T,BNA_Historique_prix!$B:$B,$B44,BNA_Historique_prix!$E:$E,$C44)=0),"-",IFERROR((SUMIFS(BNA_Historique_prix!T:T,BNA_Historique_prix!$B:$B,$B44,BNA_Historique_prix!$E:$E,$D44)-SUMIFS(BNA_Historique_prix!T:T,BNA_Historique_prix!$B:$B,$B44,BNA_Historique_prix!$E:$E,$C44))/SUMIFS(BNA_Historique_prix!T:T,BNA_Historique_prix!$B:$B,$B44,BNA_Historique_prix!$E:$E,$C44),""))</f>
        <v>-</v>
      </c>
      <c r="V44" s="14" t="str">
        <f ca="1">IF(OR(SUMIFS(BNA_Historique_prix!U:U,BNA_Historique_prix!$B:$B,$B44,BNA_Historique_prix!$E:$E,$D44)=0,SUMIFS(BNA_Historique_prix!U:U,BNA_Historique_prix!$B:$B,$B44,BNA_Historique_prix!$E:$E,$C44)=0),"-",IFERROR((SUMIFS(BNA_Historique_prix!U:U,BNA_Historique_prix!$B:$B,$B44,BNA_Historique_prix!$E:$E,$D44)-SUMIFS(BNA_Historique_prix!U:U,BNA_Historique_prix!$B:$B,$B44,BNA_Historique_prix!$E:$E,$C44))/SUMIFS(BNA_Historique_prix!U:U,BNA_Historique_prix!$B:$B,$B44,BNA_Historique_prix!$E:$E,$C44),""))</f>
        <v>-</v>
      </c>
      <c r="W44" s="14" t="str">
        <f ca="1">IF(OR(SUMIFS(BNA_Historique_prix!V:V,BNA_Historique_prix!$B:$B,$B44,BNA_Historique_prix!$E:$E,$D44)=0,SUMIFS(BNA_Historique_prix!V:V,BNA_Historique_prix!$B:$B,$B44,BNA_Historique_prix!$E:$E,$C44)=0),"-",IFERROR((SUMIFS(BNA_Historique_prix!V:V,BNA_Historique_prix!$B:$B,$B44,BNA_Historique_prix!$E:$E,$D44)-SUMIFS(BNA_Historique_prix!V:V,BNA_Historique_prix!$B:$B,$B44,BNA_Historique_prix!$E:$E,$C44))/SUMIFS(BNA_Historique_prix!V:V,BNA_Historique_prix!$B:$B,$B44,BNA_Historique_prix!$E:$E,$C44),""))</f>
        <v>-</v>
      </c>
      <c r="X44" s="14" t="str">
        <f ca="1">IF(OR(SUMIFS(BNA_Historique_prix!W:W,BNA_Historique_prix!$B:$B,$B44,BNA_Historique_prix!$E:$E,$D44)=0,SUMIFS(BNA_Historique_prix!W:W,BNA_Historique_prix!$B:$B,$B44,BNA_Historique_prix!$E:$E,$C44)=0),"-",IFERROR((SUMIFS(BNA_Historique_prix!W:W,BNA_Historique_prix!$B:$B,$B44,BNA_Historique_prix!$E:$E,$D44)-SUMIFS(BNA_Historique_prix!W:W,BNA_Historique_prix!$B:$B,$B44,BNA_Historique_prix!$E:$E,$C44))/SUMIFS(BNA_Historique_prix!W:W,BNA_Historique_prix!$B:$B,$B44,BNA_Historique_prix!$E:$E,$C44),""))</f>
        <v>-</v>
      </c>
      <c r="Y44" s="14" t="str">
        <f ca="1">IF(OR(SUMIFS(BNA_Historique_prix!X:X,BNA_Historique_prix!$B:$B,$B44,BNA_Historique_prix!$E:$E,$D44)=0,SUMIFS(BNA_Historique_prix!X:X,BNA_Historique_prix!$B:$B,$B44,BNA_Historique_prix!$E:$E,$C44)=0),"-",IFERROR((SUMIFS(BNA_Historique_prix!X:X,BNA_Historique_prix!$B:$B,$B44,BNA_Historique_prix!$E:$E,$D44)-SUMIFS(BNA_Historique_prix!X:X,BNA_Historique_prix!$B:$B,$B44,BNA_Historique_prix!$E:$E,$C44))/SUMIFS(BNA_Historique_prix!X:X,BNA_Historique_prix!$B:$B,$B44,BNA_Historique_prix!$E:$E,$C44),""))</f>
        <v>-</v>
      </c>
      <c r="Z44" s="14" t="str">
        <f ca="1">IF(OR(SUMIFS(BNA_Historique_prix!Y:Y,BNA_Historique_prix!$B:$B,$B44,BNA_Historique_prix!$E:$E,$D44)=0,SUMIFS(BNA_Historique_prix!Y:Y,BNA_Historique_prix!$B:$B,$B44,BNA_Historique_prix!$E:$E,$C44)=0),"-",IFERROR((SUMIFS(BNA_Historique_prix!Y:Y,BNA_Historique_prix!$B:$B,$B44,BNA_Historique_prix!$E:$E,$D44)-SUMIFS(BNA_Historique_prix!Y:Y,BNA_Historique_prix!$B:$B,$B44,BNA_Historique_prix!$E:$E,$C44))/SUMIFS(BNA_Historique_prix!Y:Y,BNA_Historique_prix!$B:$B,$B44,BNA_Historique_prix!$E:$E,$C44),""))</f>
        <v>-</v>
      </c>
      <c r="AA44" s="14" t="str">
        <f ca="1">IF(OR(SUMIFS(BNA_Historique_prix!Z:Z,BNA_Historique_prix!$B:$B,$B44,BNA_Historique_prix!$E:$E,$D44)=0,SUMIFS(BNA_Historique_prix!Z:Z,BNA_Historique_prix!$B:$B,$B44,BNA_Historique_prix!$E:$E,$C44)=0),"-",IFERROR((SUMIFS(BNA_Historique_prix!Z:Z,BNA_Historique_prix!$B:$B,$B44,BNA_Historique_prix!$E:$E,$D44)-SUMIFS(BNA_Historique_prix!Z:Z,BNA_Historique_prix!$B:$B,$B44,BNA_Historique_prix!$E:$E,$C44))/SUMIFS(BNA_Historique_prix!Z:Z,BNA_Historique_prix!$B:$B,$B44,BNA_Historique_prix!$E:$E,$C44),""))</f>
        <v>-</v>
      </c>
      <c r="AB44" s="14" t="str">
        <f ca="1">IF(OR(SUMIFS(BNA_Historique_prix!AA:AA,BNA_Historique_prix!$B:$B,$B44,BNA_Historique_prix!$E:$E,$D44)=0,SUMIFS(BNA_Historique_prix!AA:AA,BNA_Historique_prix!$B:$B,$B44,BNA_Historique_prix!$E:$E,$C44)=0),"-",IFERROR((SUMIFS(BNA_Historique_prix!AA:AA,BNA_Historique_prix!$B:$B,$B44,BNA_Historique_prix!$E:$E,$D44)-SUMIFS(BNA_Historique_prix!AA:AA,BNA_Historique_prix!$B:$B,$B44,BNA_Historique_prix!$E:$E,$C44))/SUMIFS(BNA_Historique_prix!AA:AA,BNA_Historique_prix!$B:$B,$B44,BNA_Historique_prix!$E:$E,$C44),""))</f>
        <v>-</v>
      </c>
      <c r="AC44" s="14" t="str">
        <f ca="1">IF(OR(SUMIFS(BNA_Historique_prix!AB:AB,BNA_Historique_prix!$B:$B,$B44,BNA_Historique_prix!$E:$E,$D44)=0,SUMIFS(BNA_Historique_prix!AB:AB,BNA_Historique_prix!$B:$B,$B44,BNA_Historique_prix!$E:$E,$C44)=0),"-",IFERROR((SUMIFS(BNA_Historique_prix!AB:AB,BNA_Historique_prix!$B:$B,$B44,BNA_Historique_prix!$E:$E,$D44)-SUMIFS(BNA_Historique_prix!AB:AB,BNA_Historique_prix!$B:$B,$B44,BNA_Historique_prix!$E:$E,$C44))/SUMIFS(BNA_Historique_prix!AB:AB,BNA_Historique_prix!$B:$B,$B44,BNA_Historique_prix!$E:$E,$C44),""))</f>
        <v>-</v>
      </c>
      <c r="AD44" s="14" t="str">
        <f ca="1">IF(OR(SUMIFS(BNA_Historique_prix!AC:AC,BNA_Historique_prix!$B:$B,$B44,BNA_Historique_prix!$E:$E,$D44)=0,SUMIFS(BNA_Historique_prix!AC:AC,BNA_Historique_prix!$B:$B,$B44,BNA_Historique_prix!$E:$E,$C44)=0),"-",IFERROR((SUMIFS(BNA_Historique_prix!AC:AC,BNA_Historique_prix!$B:$B,$B44,BNA_Historique_prix!$E:$E,$D44)-SUMIFS(BNA_Historique_prix!AC:AC,BNA_Historique_prix!$B:$B,$B44,BNA_Historique_prix!$E:$E,$C44))/SUMIFS(BNA_Historique_prix!AC:AC,BNA_Historique_prix!$B:$B,$B44,BNA_Historique_prix!$E:$E,$C44),""))</f>
        <v>-</v>
      </c>
      <c r="AE44" s="14" t="str">
        <f ca="1">IF(OR(SUMIFS(BNA_Historique_prix!AD:AD,BNA_Historique_prix!$B:$B,$B44,BNA_Historique_prix!$E:$E,$D44)=0,SUMIFS(BNA_Historique_prix!AD:AD,BNA_Historique_prix!$B:$B,$B44,BNA_Historique_prix!$E:$E,$C44)=0),"-",IFERROR((SUMIFS(BNA_Historique_prix!AD:AD,BNA_Historique_prix!$B:$B,$B44,BNA_Historique_prix!$E:$E,$D44)-SUMIFS(BNA_Historique_prix!AD:AD,BNA_Historique_prix!$B:$B,$B44,BNA_Historique_prix!$E:$E,$C44))/SUMIFS(BNA_Historique_prix!AD:AD,BNA_Historique_prix!$B:$B,$B44,BNA_Historique_prix!$E:$E,$C44),""))</f>
        <v>-</v>
      </c>
      <c r="AF44" s="14" t="str">
        <f ca="1">IF(OR(SUMIFS(BNA_Historique_prix!AE:AE,BNA_Historique_prix!$B:$B,$B44,BNA_Historique_prix!$E:$E,$D44)=0,SUMIFS(BNA_Historique_prix!AE:AE,BNA_Historique_prix!$B:$B,$B44,BNA_Historique_prix!$E:$E,$C44)=0),"-",IFERROR((SUMIFS(BNA_Historique_prix!AE:AE,BNA_Historique_prix!$B:$B,$B44,BNA_Historique_prix!$E:$E,$D44)-SUMIFS(BNA_Historique_prix!AE:AE,BNA_Historique_prix!$B:$B,$B44,BNA_Historique_prix!$E:$E,$C44))/SUMIFS(BNA_Historique_prix!AE:AE,BNA_Historique_prix!$B:$B,$B44,BNA_Historique_prix!$E:$E,$C44),""))</f>
        <v>-</v>
      </c>
      <c r="AG44" s="14" t="str">
        <f ca="1">IF(OR(SUMIFS(BNA_Historique_prix!AF:AF,BNA_Historique_prix!$B:$B,$B44,BNA_Historique_prix!$E:$E,$D44)=0,SUMIFS(BNA_Historique_prix!AF:AF,BNA_Historique_prix!$B:$B,$B44,BNA_Historique_prix!$E:$E,$C44)=0),"-",IFERROR((SUMIFS(BNA_Historique_prix!AF:AF,BNA_Historique_prix!$B:$B,$B44,BNA_Historique_prix!$E:$E,$D44)-SUMIFS(BNA_Historique_prix!AF:AF,BNA_Historique_prix!$B:$B,$B44,BNA_Historique_prix!$E:$E,$C44))/SUMIFS(BNA_Historique_prix!AF:AF,BNA_Historique_prix!$B:$B,$B44,BNA_Historique_prix!$E:$E,$C44),""))</f>
        <v>-</v>
      </c>
      <c r="AH44" s="14" t="str">
        <f ca="1">IF(OR(SUMIFS(BNA_Historique_prix!AG:AG,BNA_Historique_prix!$B:$B,$B44,BNA_Historique_prix!$E:$E,$D44)=0,SUMIFS(BNA_Historique_prix!AG:AG,BNA_Historique_prix!$B:$B,$B44,BNA_Historique_prix!$E:$E,$C44)=0),"-",IFERROR((SUMIFS(BNA_Historique_prix!AG:AG,BNA_Historique_prix!$B:$B,$B44,BNA_Historique_prix!$E:$E,$D44)-SUMIFS(BNA_Historique_prix!AG:AG,BNA_Historique_prix!$B:$B,$B44,BNA_Historique_prix!$E:$E,$C44))/SUMIFS(BNA_Historique_prix!AG:AG,BNA_Historique_prix!$B:$B,$B44,BNA_Historique_prix!$E:$E,$C44),""))</f>
        <v>-</v>
      </c>
      <c r="AI44" s="14" t="str">
        <f ca="1">IF(OR(SUMIFS(BNA_Historique_prix!AH:AH,BNA_Historique_prix!$B:$B,$B44,BNA_Historique_prix!$E:$E,$D44)=0,SUMIFS(BNA_Historique_prix!AH:AH,BNA_Historique_prix!$B:$B,$B44,BNA_Historique_prix!$E:$E,$C44)=0),"-",IFERROR((SUMIFS(BNA_Historique_prix!AH:AH,BNA_Historique_prix!$B:$B,$B44,BNA_Historique_prix!$E:$E,$D44)-SUMIFS(BNA_Historique_prix!AH:AH,BNA_Historique_prix!$B:$B,$B44,BNA_Historique_prix!$E:$E,$C44))/SUMIFS(BNA_Historique_prix!AH:AH,BNA_Historique_prix!$B:$B,$B44,BNA_Historique_prix!$E:$E,$C44),""))</f>
        <v>-</v>
      </c>
      <c r="AJ44" s="14" t="str">
        <f ca="1">IF(OR(SUMIFS(BNA_Historique_prix!AI:AI,BNA_Historique_prix!$B:$B,$B44,BNA_Historique_prix!$E:$E,$D44)=0,SUMIFS(BNA_Historique_prix!AI:AI,BNA_Historique_prix!$B:$B,$B44,BNA_Historique_prix!$E:$E,$C44)=0),"-",IFERROR((SUMIFS(BNA_Historique_prix!AI:AI,BNA_Historique_prix!$B:$B,$B44,BNA_Historique_prix!$E:$E,$D44)-SUMIFS(BNA_Historique_prix!AI:AI,BNA_Historique_prix!$B:$B,$B44,BNA_Historique_prix!$E:$E,$C44))/SUMIFS(BNA_Historique_prix!AI:AI,BNA_Historique_prix!$B:$B,$B44,BNA_Historique_prix!$E:$E,$C44),""))</f>
        <v>-</v>
      </c>
    </row>
    <row r="46" spans="1:36" x14ac:dyDescent="0.35">
      <c r="F46" s="5" t="s">
        <v>87</v>
      </c>
    </row>
    <row r="47" spans="1:36" x14ac:dyDescent="0.35">
      <c r="A47" s="5" t="s">
        <v>81</v>
      </c>
      <c r="B47" s="5" t="s">
        <v>88</v>
      </c>
      <c r="C47" s="11">
        <f t="shared" ref="C47:D47" si="21">C42</f>
        <v>45108</v>
      </c>
      <c r="D47" s="11">
        <f t="shared" si="21"/>
        <v>45139</v>
      </c>
      <c r="E47" s="11" t="str">
        <f>_xlfn.CONCAT(B47,D47)</f>
        <v>marche_fada n'gourma45139</v>
      </c>
      <c r="F47" s="11" t="str">
        <f>F42</f>
        <v>% var mensuelle</v>
      </c>
      <c r="H47" s="14">
        <f ca="1">IF(OR(SUMIFS(BNA_Historique_prix!G:G,BNA_Historique_prix!$B:$B,$B47,BNA_Historique_prix!$E:$E,$D47)=0,SUMIFS(BNA_Historique_prix!G:G,BNA_Historique_prix!$B:$B,$B47,BNA_Historique_prix!$E:$E,$C47)=0),"-",IFERROR((SUMIFS(BNA_Historique_prix!G:G,BNA_Historique_prix!$B:$B,$B47,BNA_Historique_prix!$E:$E,$D47)-SUMIFS(BNA_Historique_prix!G:G,BNA_Historique_prix!$B:$B,$B47,BNA_Historique_prix!$E:$E,$C47))/SUMIFS(BNA_Historique_prix!G:G,BNA_Historique_prix!$B:$B,$B47,BNA_Historique_prix!$E:$E,$C47),""))</f>
        <v>0.1</v>
      </c>
      <c r="I47" s="14">
        <f ca="1">IF(OR(SUMIFS(BNA_Historique_prix!H:H,BNA_Historique_prix!$B:$B,$B47,BNA_Historique_prix!$E:$E,$D47)=0,SUMIFS(BNA_Historique_prix!H:H,BNA_Historique_prix!$B:$B,$B47,BNA_Historique_prix!$E:$E,$C47)=0),"-",IFERROR((SUMIFS(BNA_Historique_prix!H:H,BNA_Historique_prix!$B:$B,$B47,BNA_Historique_prix!$E:$E,$D47)-SUMIFS(BNA_Historique_prix!H:H,BNA_Historique_prix!$B:$B,$B47,BNA_Historique_prix!$E:$E,$C47))/SUMIFS(BNA_Historique_prix!H:H,BNA_Historique_prix!$B:$B,$B47,BNA_Historique_prix!$E:$E,$C47),""))</f>
        <v>-0.35714285714285715</v>
      </c>
      <c r="J47" s="14">
        <f ca="1">IF(OR(SUMIFS(BNA_Historique_prix!I:I,BNA_Historique_prix!$B:$B,$B47,BNA_Historique_prix!$E:$E,$D47)=0,SUMIFS(BNA_Historique_prix!I:I,BNA_Historique_prix!$B:$B,$B47,BNA_Historique_prix!$E:$E,$C47)=0),"-",IFERROR((SUMIFS(BNA_Historique_prix!I:I,BNA_Historique_prix!$B:$B,$B47,BNA_Historique_prix!$E:$E,$D47)-SUMIFS(BNA_Historique_prix!I:I,BNA_Historique_prix!$B:$B,$B47,BNA_Historique_prix!$E:$E,$C47))/SUMIFS(BNA_Historique_prix!I:I,BNA_Historique_prix!$B:$B,$B47,BNA_Historique_prix!$E:$E,$C47),""))</f>
        <v>-0.33333333333333331</v>
      </c>
      <c r="K47" s="14">
        <f ca="1">IF(OR(SUMIFS(BNA_Historique_prix!J:J,BNA_Historique_prix!$B:$B,$B47,BNA_Historique_prix!$E:$E,$D47)=0,SUMIFS(BNA_Historique_prix!J:J,BNA_Historique_prix!$B:$B,$B47,BNA_Historique_prix!$E:$E,$C47)=0),"-",IFERROR((SUMIFS(BNA_Historique_prix!J:J,BNA_Historique_prix!$B:$B,$B47,BNA_Historique_prix!$E:$E,$D47)-SUMIFS(BNA_Historique_prix!J:J,BNA_Historique_prix!$B:$B,$B47,BNA_Historique_prix!$E:$E,$C47))/SUMIFS(BNA_Historique_prix!J:J,BNA_Historique_prix!$B:$B,$B47,BNA_Historique_prix!$E:$E,$C47),""))</f>
        <v>0</v>
      </c>
      <c r="L47" s="14">
        <f ca="1">IF(OR(SUMIFS(BNA_Historique_prix!K:K,BNA_Historique_prix!$B:$B,$B47,BNA_Historique_prix!$E:$E,$D47)=0,SUMIFS(BNA_Historique_prix!K:K,BNA_Historique_prix!$B:$B,$B47,BNA_Historique_prix!$E:$E,$C47)=0),"-",IFERROR((SUMIFS(BNA_Historique_prix!K:K,BNA_Historique_prix!$B:$B,$B47,BNA_Historique_prix!$E:$E,$D47)-SUMIFS(BNA_Historique_prix!K:K,BNA_Historique_prix!$B:$B,$B47,BNA_Historique_prix!$E:$E,$C47))/SUMIFS(BNA_Historique_prix!K:K,BNA_Historique_prix!$B:$B,$B47,BNA_Historique_prix!$E:$E,$C47),""))</f>
        <v>-0.125</v>
      </c>
      <c r="M47" s="14">
        <f ca="1">IF(OR(SUMIFS(BNA_Historique_prix!L:L,BNA_Historique_prix!$B:$B,$B47,BNA_Historique_prix!$E:$E,$D47)=0,SUMIFS(BNA_Historique_prix!L:L,BNA_Historique_prix!$B:$B,$B47,BNA_Historique_prix!$E:$E,$C47)=0),"-",IFERROR((SUMIFS(BNA_Historique_prix!L:L,BNA_Historique_prix!$B:$B,$B47,BNA_Historique_prix!$E:$E,$D47)-SUMIFS(BNA_Historique_prix!L:L,BNA_Historique_prix!$B:$B,$B47,BNA_Historique_prix!$E:$E,$C47))/SUMIFS(BNA_Historique_prix!L:L,BNA_Historique_prix!$B:$B,$B47,BNA_Historique_prix!$E:$E,$C47),""))</f>
        <v>0</v>
      </c>
      <c r="N47" s="14">
        <f ca="1">IF(OR(SUMIFS(BNA_Historique_prix!M:M,BNA_Historique_prix!$B:$B,$B47,BNA_Historique_prix!$E:$E,$D47)=0,SUMIFS(BNA_Historique_prix!M:M,BNA_Historique_prix!$B:$B,$B47,BNA_Historique_prix!$E:$E,$C47)=0),"-",IFERROR((SUMIFS(BNA_Historique_prix!M:M,BNA_Historique_prix!$B:$B,$B47,BNA_Historique_prix!$E:$E,$D47)-SUMIFS(BNA_Historique_prix!M:M,BNA_Historique_prix!$B:$B,$B47,BNA_Historique_prix!$E:$E,$C47))/SUMIFS(BNA_Historique_prix!M:M,BNA_Historique_prix!$B:$B,$B47,BNA_Historique_prix!$E:$E,$C47),""))</f>
        <v>2.6666666666666665</v>
      </c>
      <c r="O47" s="14">
        <f ca="1">IF(OR(SUMIFS(BNA_Historique_prix!N:N,BNA_Historique_prix!$B:$B,$B47,BNA_Historique_prix!$E:$E,$D47)=0,SUMIFS(BNA_Historique_prix!N:N,BNA_Historique_prix!$B:$B,$B47,BNA_Historique_prix!$E:$E,$C47)=0),"-",IFERROR((SUMIFS(BNA_Historique_prix!N:N,BNA_Historique_prix!$B:$B,$B47,BNA_Historique_prix!$E:$E,$D47)-SUMIFS(BNA_Historique_prix!N:N,BNA_Historique_prix!$B:$B,$B47,BNA_Historique_prix!$E:$E,$C47))/SUMIFS(BNA_Historique_prix!N:N,BNA_Historique_prix!$B:$B,$B47,BNA_Historique_prix!$E:$E,$C47),""))</f>
        <v>-0.36249999999999999</v>
      </c>
      <c r="P47" s="14">
        <f ca="1">IF(OR(SUMIFS(BNA_Historique_prix!O:O,BNA_Historique_prix!$B:$B,$B47,BNA_Historique_prix!$E:$E,$D47)=0,SUMIFS(BNA_Historique_prix!O:O,BNA_Historique_prix!$B:$B,$B47,BNA_Historique_prix!$E:$E,$C47)=0),"-",IFERROR((SUMIFS(BNA_Historique_prix!O:O,BNA_Historique_prix!$B:$B,$B47,BNA_Historique_prix!$E:$E,$D47)-SUMIFS(BNA_Historique_prix!O:O,BNA_Historique_prix!$B:$B,$B47,BNA_Historique_prix!$E:$E,$C47))/SUMIFS(BNA_Historique_prix!O:O,BNA_Historique_prix!$B:$B,$B47,BNA_Historique_prix!$E:$E,$C47),""))</f>
        <v>0</v>
      </c>
      <c r="Q47" s="14">
        <f ca="1">IF(OR(SUMIFS(BNA_Historique_prix!P:P,BNA_Historique_prix!$B:$B,$B47,BNA_Historique_prix!$E:$E,$D47)=0,SUMIFS(BNA_Historique_prix!P:P,BNA_Historique_prix!$B:$B,$B47,BNA_Historique_prix!$E:$E,$C47)=0),"-",IFERROR((SUMIFS(BNA_Historique_prix!P:P,BNA_Historique_prix!$B:$B,$B47,BNA_Historique_prix!$E:$E,$D47)-SUMIFS(BNA_Historique_prix!P:P,BNA_Historique_prix!$B:$B,$B47,BNA_Historique_prix!$E:$E,$C47))/SUMIFS(BNA_Historique_prix!P:P,BNA_Historique_prix!$B:$B,$B47,BNA_Historique_prix!$E:$E,$C47),""))</f>
        <v>0</v>
      </c>
      <c r="R47" s="14">
        <f ca="1">IF(OR(SUMIFS(BNA_Historique_prix!Q:Q,BNA_Historique_prix!$B:$B,$B47,BNA_Historique_prix!$E:$E,$D47)=0,SUMIFS(BNA_Historique_prix!Q:Q,BNA_Historique_prix!$B:$B,$B47,BNA_Historique_prix!$E:$E,$C47)=0),"-",IFERROR((SUMIFS(BNA_Historique_prix!Q:Q,BNA_Historique_prix!$B:$B,$B47,BNA_Historique_prix!$E:$E,$D47)-SUMIFS(BNA_Historique_prix!Q:Q,BNA_Historique_prix!$B:$B,$B47,BNA_Historique_prix!$E:$E,$C47))/SUMIFS(BNA_Historique_prix!Q:Q,BNA_Historique_prix!$B:$B,$B47,BNA_Historique_prix!$E:$E,$C47),""))</f>
        <v>0</v>
      </c>
      <c r="S47" s="14" t="str">
        <f ca="1">IF(OR(SUMIFS(BNA_Historique_prix!R:R,BNA_Historique_prix!$B:$B,$B47,BNA_Historique_prix!$E:$E,$D47)=0,SUMIFS(BNA_Historique_prix!R:R,BNA_Historique_prix!$B:$B,$B47,BNA_Historique_prix!$E:$E,$C47)=0),"-",IFERROR((SUMIFS(BNA_Historique_prix!R:R,BNA_Historique_prix!$B:$B,$B47,BNA_Historique_prix!$E:$E,$D47)-SUMIFS(BNA_Historique_prix!R:R,BNA_Historique_prix!$B:$B,$B47,BNA_Historique_prix!$E:$E,$C47))/SUMIFS(BNA_Historique_prix!R:R,BNA_Historique_prix!$B:$B,$B47,BNA_Historique_prix!$E:$E,$C47),""))</f>
        <v>-</v>
      </c>
      <c r="T47" s="14">
        <f ca="1">IF(OR(SUMIFS(BNA_Historique_prix!S:S,BNA_Historique_prix!$B:$B,$B47,BNA_Historique_prix!$E:$E,$D47)=0,SUMIFS(BNA_Historique_prix!S:S,BNA_Historique_prix!$B:$B,$B47,BNA_Historique_prix!$E:$E,$C47)=0),"-",IFERROR((SUMIFS(BNA_Historique_prix!S:S,BNA_Historique_prix!$B:$B,$B47,BNA_Historique_prix!$E:$E,$D47)-SUMIFS(BNA_Historique_prix!S:S,BNA_Historique_prix!$B:$B,$B47,BNA_Historique_prix!$E:$E,$C47))/SUMIFS(BNA_Historique_prix!S:S,BNA_Historique_prix!$B:$B,$B47,BNA_Historique_prix!$E:$E,$C47),""))</f>
        <v>-8.7378640776699032E-2</v>
      </c>
      <c r="U47" s="14">
        <f ca="1">IF(OR(SUMIFS(BNA_Historique_prix!T:T,BNA_Historique_prix!$B:$B,$B47,BNA_Historique_prix!$E:$E,$D47)=0,SUMIFS(BNA_Historique_prix!T:T,BNA_Historique_prix!$B:$B,$B47,BNA_Historique_prix!$E:$E,$C47)=0),"-",IFERROR((SUMIFS(BNA_Historique_prix!T:T,BNA_Historique_prix!$B:$B,$B47,BNA_Historique_prix!$E:$E,$D47)-SUMIFS(BNA_Historique_prix!T:T,BNA_Historique_prix!$B:$B,$B47,BNA_Historique_prix!$E:$E,$C47))/SUMIFS(BNA_Historique_prix!T:T,BNA_Historique_prix!$B:$B,$B47,BNA_Historique_prix!$E:$E,$C47),""))</f>
        <v>-6.25E-2</v>
      </c>
      <c r="V47" s="14">
        <f ca="1">IF(OR(SUMIFS(BNA_Historique_prix!U:U,BNA_Historique_prix!$B:$B,$B47,BNA_Historique_prix!$E:$E,$D47)=0,SUMIFS(BNA_Historique_prix!U:U,BNA_Historique_prix!$B:$B,$B47,BNA_Historique_prix!$E:$E,$C47)=0),"-",IFERROR((SUMIFS(BNA_Historique_prix!U:U,BNA_Historique_prix!$B:$B,$B47,BNA_Historique_prix!$E:$E,$D47)-SUMIFS(BNA_Historique_prix!U:U,BNA_Historique_prix!$B:$B,$B47,BNA_Historique_prix!$E:$E,$C47))/SUMIFS(BNA_Historique_prix!U:U,BNA_Historique_prix!$B:$B,$B47,BNA_Historique_prix!$E:$E,$C47),""))</f>
        <v>-5.4545454545454543E-2</v>
      </c>
      <c r="W47" s="14">
        <f ca="1">IF(OR(SUMIFS(BNA_Historique_prix!V:V,BNA_Historique_prix!$B:$B,$B47,BNA_Historique_prix!$E:$E,$D47)=0,SUMIFS(BNA_Historique_prix!V:V,BNA_Historique_prix!$B:$B,$B47,BNA_Historique_prix!$E:$E,$C47)=0),"-",IFERROR((SUMIFS(BNA_Historique_prix!V:V,BNA_Historique_prix!$B:$B,$B47,BNA_Historique_prix!$E:$E,$D47)-SUMIFS(BNA_Historique_prix!V:V,BNA_Historique_prix!$B:$B,$B47,BNA_Historique_prix!$E:$E,$C47))/SUMIFS(BNA_Historique_prix!V:V,BNA_Historique_prix!$B:$B,$B47,BNA_Historique_prix!$E:$E,$C47),""))</f>
        <v>-0.16279069767441862</v>
      </c>
      <c r="X47" s="14">
        <f ca="1">IF(OR(SUMIFS(BNA_Historique_prix!W:W,BNA_Historique_prix!$B:$B,$B47,BNA_Historique_prix!$E:$E,$D47)=0,SUMIFS(BNA_Historique_prix!W:W,BNA_Historique_prix!$B:$B,$B47,BNA_Historique_prix!$E:$E,$C47)=0),"-",IFERROR((SUMIFS(BNA_Historique_prix!W:W,BNA_Historique_prix!$B:$B,$B47,BNA_Historique_prix!$E:$E,$D47)-SUMIFS(BNA_Historique_prix!W:W,BNA_Historique_prix!$B:$B,$B47,BNA_Historique_prix!$E:$E,$C47))/SUMIFS(BNA_Historique_prix!W:W,BNA_Historique_prix!$B:$B,$B47,BNA_Historique_prix!$E:$E,$C47),""))</f>
        <v>-0.31111111111111112</v>
      </c>
      <c r="Y47" s="14">
        <f ca="1">IF(OR(SUMIFS(BNA_Historique_prix!X:X,BNA_Historique_prix!$B:$B,$B47,BNA_Historique_prix!$E:$E,$D47)=0,SUMIFS(BNA_Historique_prix!X:X,BNA_Historique_prix!$B:$B,$B47,BNA_Historique_prix!$E:$E,$C47)=0),"-",IFERROR((SUMIFS(BNA_Historique_prix!X:X,BNA_Historique_prix!$B:$B,$B47,BNA_Historique_prix!$E:$E,$D47)-SUMIFS(BNA_Historique_prix!X:X,BNA_Historique_prix!$B:$B,$B47,BNA_Historique_prix!$E:$E,$C47))/SUMIFS(BNA_Historique_prix!X:X,BNA_Historique_prix!$B:$B,$B47,BNA_Historique_prix!$E:$E,$C47),""))</f>
        <v>0.4</v>
      </c>
      <c r="Z47" s="14">
        <f ca="1">IF(OR(SUMIFS(BNA_Historique_prix!Y:Y,BNA_Historique_prix!$B:$B,$B47,BNA_Historique_prix!$E:$E,$D47)=0,SUMIFS(BNA_Historique_prix!Y:Y,BNA_Historique_prix!$B:$B,$B47,BNA_Historique_prix!$E:$E,$C47)=0),"-",IFERROR((SUMIFS(BNA_Historique_prix!Y:Y,BNA_Historique_prix!$B:$B,$B47,BNA_Historique_prix!$E:$E,$D47)-SUMIFS(BNA_Historique_prix!Y:Y,BNA_Historique_prix!$B:$B,$B47,BNA_Historique_prix!$E:$E,$C47))/SUMIFS(BNA_Historique_prix!Y:Y,BNA_Historique_prix!$B:$B,$B47,BNA_Historique_prix!$E:$E,$C47),""))</f>
        <v>0</v>
      </c>
      <c r="AA47" s="14">
        <f ca="1">IF(OR(SUMIFS(BNA_Historique_prix!Z:Z,BNA_Historique_prix!$B:$B,$B47,BNA_Historique_prix!$E:$E,$D47)=0,SUMIFS(BNA_Historique_prix!Z:Z,BNA_Historique_prix!$B:$B,$B47,BNA_Historique_prix!$E:$E,$C47)=0),"-",IFERROR((SUMIFS(BNA_Historique_prix!Z:Z,BNA_Historique_prix!$B:$B,$B47,BNA_Historique_prix!$E:$E,$D47)-SUMIFS(BNA_Historique_prix!Z:Z,BNA_Historique_prix!$B:$B,$B47,BNA_Historique_prix!$E:$E,$C47))/SUMIFS(BNA_Historique_prix!Z:Z,BNA_Historique_prix!$B:$B,$B47,BNA_Historique_prix!$E:$E,$C47),""))</f>
        <v>3.4482758620689655E-2</v>
      </c>
      <c r="AB47" s="14">
        <f ca="1">IF(OR(SUMIFS(BNA_Historique_prix!AA:AA,BNA_Historique_prix!$B:$B,$B47,BNA_Historique_prix!$E:$E,$D47)=0,SUMIFS(BNA_Historique_prix!AA:AA,BNA_Historique_prix!$B:$B,$B47,BNA_Historique_prix!$E:$E,$C47)=0),"-",IFERROR((SUMIFS(BNA_Historique_prix!AA:AA,BNA_Historique_prix!$B:$B,$B47,BNA_Historique_prix!$E:$E,$D47)-SUMIFS(BNA_Historique_prix!AA:AA,BNA_Historique_prix!$B:$B,$B47,BNA_Historique_prix!$E:$E,$C47))/SUMIFS(BNA_Historique_prix!AA:AA,BNA_Historique_prix!$B:$B,$B47,BNA_Historique_prix!$E:$E,$C47),""))</f>
        <v>-0.13333333333333333</v>
      </c>
      <c r="AC47" s="14">
        <f ca="1">IF(OR(SUMIFS(BNA_Historique_prix!AB:AB,BNA_Historique_prix!$B:$B,$B47,BNA_Historique_prix!$E:$E,$D47)=0,SUMIFS(BNA_Historique_prix!AB:AB,BNA_Historique_prix!$B:$B,$B47,BNA_Historique_prix!$E:$E,$C47)=0),"-",IFERROR((SUMIFS(BNA_Historique_prix!AB:AB,BNA_Historique_prix!$B:$B,$B47,BNA_Historique_prix!$E:$E,$D47)-SUMIFS(BNA_Historique_prix!AB:AB,BNA_Historique_prix!$B:$B,$B47,BNA_Historique_prix!$E:$E,$C47))/SUMIFS(BNA_Historique_prix!AB:AB,BNA_Historique_prix!$B:$B,$B47,BNA_Historique_prix!$E:$E,$C47),""))</f>
        <v>7.6923076923076927E-2</v>
      </c>
      <c r="AD47" s="14">
        <f ca="1">IF(OR(SUMIFS(BNA_Historique_prix!AC:AC,BNA_Historique_prix!$B:$B,$B47,BNA_Historique_prix!$E:$E,$D47)=0,SUMIFS(BNA_Historique_prix!AC:AC,BNA_Historique_prix!$B:$B,$B47,BNA_Historique_prix!$E:$E,$C47)=0),"-",IFERROR((SUMIFS(BNA_Historique_prix!AC:AC,BNA_Historique_prix!$B:$B,$B47,BNA_Historique_prix!$E:$E,$D47)-SUMIFS(BNA_Historique_prix!AC:AC,BNA_Historique_prix!$B:$B,$B47,BNA_Historique_prix!$E:$E,$C47))/SUMIFS(BNA_Historique_prix!AC:AC,BNA_Historique_prix!$B:$B,$B47,BNA_Historique_prix!$E:$E,$C47),""))</f>
        <v>7.1428571428571425E-2</v>
      </c>
      <c r="AE47" s="14">
        <f ca="1">IF(OR(SUMIFS(BNA_Historique_prix!AD:AD,BNA_Historique_prix!$B:$B,$B47,BNA_Historique_prix!$E:$E,$D47)=0,SUMIFS(BNA_Historique_prix!AD:AD,BNA_Historique_prix!$B:$B,$B47,BNA_Historique_prix!$E:$E,$C47)=0),"-",IFERROR((SUMIFS(BNA_Historique_prix!AD:AD,BNA_Historique_prix!$B:$B,$B47,BNA_Historique_prix!$E:$E,$D47)-SUMIFS(BNA_Historique_prix!AD:AD,BNA_Historique_prix!$B:$B,$B47,BNA_Historique_prix!$E:$E,$C47))/SUMIFS(BNA_Historique_prix!AD:AD,BNA_Historique_prix!$B:$B,$B47,BNA_Historique_prix!$E:$E,$C47),""))</f>
        <v>-0.2</v>
      </c>
      <c r="AF47" s="14">
        <f ca="1">IF(OR(SUMIFS(BNA_Historique_prix!AE:AE,BNA_Historique_prix!$B:$B,$B47,BNA_Historique_prix!$E:$E,$D47)=0,SUMIFS(BNA_Historique_prix!AE:AE,BNA_Historique_prix!$B:$B,$B47,BNA_Historique_prix!$E:$E,$C47)=0),"-",IFERROR((SUMIFS(BNA_Historique_prix!AE:AE,BNA_Historique_prix!$B:$B,$B47,BNA_Historique_prix!$E:$E,$D47)-SUMIFS(BNA_Historique_prix!AE:AE,BNA_Historique_prix!$B:$B,$B47,BNA_Historique_prix!$E:$E,$C47))/SUMIFS(BNA_Historique_prix!AE:AE,BNA_Historique_prix!$B:$B,$B47,BNA_Historique_prix!$E:$E,$C47),""))</f>
        <v>4.1666666666666664E-2</v>
      </c>
      <c r="AG47" s="14">
        <f ca="1">IF(OR(SUMIFS(BNA_Historique_prix!AF:AF,BNA_Historique_prix!$B:$B,$B47,BNA_Historique_prix!$E:$E,$D47)=0,SUMIFS(BNA_Historique_prix!AF:AF,BNA_Historique_prix!$B:$B,$B47,BNA_Historique_prix!$E:$E,$C47)=0),"-",IFERROR((SUMIFS(BNA_Historique_prix!AF:AF,BNA_Historique_prix!$B:$B,$B47,BNA_Historique_prix!$E:$E,$D47)-SUMIFS(BNA_Historique_prix!AF:AF,BNA_Historique_prix!$B:$B,$B47,BNA_Historique_prix!$E:$E,$C47))/SUMIFS(BNA_Historique_prix!AF:AF,BNA_Historique_prix!$B:$B,$B47,BNA_Historique_prix!$E:$E,$C47),""))</f>
        <v>0.2</v>
      </c>
      <c r="AH47" s="14">
        <f ca="1">IF(OR(SUMIFS(BNA_Historique_prix!AG:AG,BNA_Historique_prix!$B:$B,$B47,BNA_Historique_prix!$E:$E,$D47)=0,SUMIFS(BNA_Historique_prix!AG:AG,BNA_Historique_prix!$B:$B,$B47,BNA_Historique_prix!$E:$E,$C47)=0),"-",IFERROR((SUMIFS(BNA_Historique_prix!AG:AG,BNA_Historique_prix!$B:$B,$B47,BNA_Historique_prix!$E:$E,$D47)-SUMIFS(BNA_Historique_prix!AG:AG,BNA_Historique_prix!$B:$B,$B47,BNA_Historique_prix!$E:$E,$C47))/SUMIFS(BNA_Historique_prix!AG:AG,BNA_Historique_prix!$B:$B,$B47,BNA_Historique_prix!$E:$E,$C47),""))</f>
        <v>0</v>
      </c>
      <c r="AI47" s="14">
        <f ca="1">IF(OR(SUMIFS(BNA_Historique_prix!AH:AH,BNA_Historique_prix!$B:$B,$B47,BNA_Historique_prix!$E:$E,$D47)=0,SUMIFS(BNA_Historique_prix!AH:AH,BNA_Historique_prix!$B:$B,$B47,BNA_Historique_prix!$E:$E,$C47)=0),"-",IFERROR((SUMIFS(BNA_Historique_prix!AH:AH,BNA_Historique_prix!$B:$B,$B47,BNA_Historique_prix!$E:$E,$D47)-SUMIFS(BNA_Historique_prix!AH:AH,BNA_Historique_prix!$B:$B,$B47,BNA_Historique_prix!$E:$E,$C47))/SUMIFS(BNA_Historique_prix!AH:AH,BNA_Historique_prix!$B:$B,$B47,BNA_Historique_prix!$E:$E,$C47),""))</f>
        <v>-0.25</v>
      </c>
      <c r="AJ47" s="14">
        <f ca="1">IF(OR(SUMIFS(BNA_Historique_prix!AI:AI,BNA_Historique_prix!$B:$B,$B47,BNA_Historique_prix!$E:$E,$D47)=0,SUMIFS(BNA_Historique_prix!AI:AI,BNA_Historique_prix!$B:$B,$B47,BNA_Historique_prix!$E:$E,$C47)=0),"-",IFERROR((SUMIFS(BNA_Historique_prix!AI:AI,BNA_Historique_prix!$B:$B,$B47,BNA_Historique_prix!$E:$E,$D47)-SUMIFS(BNA_Historique_prix!AI:AI,BNA_Historique_prix!$B:$B,$B47,BNA_Historique_prix!$E:$E,$C47))/SUMIFS(BNA_Historique_prix!AI:AI,BNA_Historique_prix!$B:$B,$B47,BNA_Historique_prix!$E:$E,$C47),""))</f>
        <v>-0.93333333333333335</v>
      </c>
    </row>
    <row r="48" spans="1:36" x14ac:dyDescent="0.35">
      <c r="A48" s="5" t="s">
        <v>81</v>
      </c>
      <c r="B48" s="5" t="s">
        <v>88</v>
      </c>
      <c r="C48" s="11">
        <f t="shared" ref="C48:F48" si="22">C43</f>
        <v>45078</v>
      </c>
      <c r="D48" s="11">
        <f t="shared" si="22"/>
        <v>45139</v>
      </c>
      <c r="E48" s="11"/>
      <c r="F48" s="11" t="str">
        <f t="shared" si="22"/>
        <v>% var trimestrielle</v>
      </c>
      <c r="H48" s="14">
        <f ca="1">IF(OR(SUMIFS(BNA_Historique_prix!G:G,BNA_Historique_prix!$B:$B,$B48,BNA_Historique_prix!$E:$E,$D48)=0,SUMIFS(BNA_Historique_prix!G:G,BNA_Historique_prix!$B:$B,$B48,BNA_Historique_prix!$E:$E,$C48)=0),"-",IFERROR((SUMIFS(BNA_Historique_prix!G:G,BNA_Historique_prix!$B:$B,$B48,BNA_Historique_prix!$E:$E,$D48)-SUMIFS(BNA_Historique_prix!G:G,BNA_Historique_prix!$B:$B,$B48,BNA_Historique_prix!$E:$E,$C48))/SUMIFS(BNA_Historique_prix!G:G,BNA_Historique_prix!$B:$B,$B48,BNA_Historique_prix!$E:$E,$C48),""))</f>
        <v>0.1</v>
      </c>
      <c r="I48" s="14">
        <f ca="1">IF(OR(SUMIFS(BNA_Historique_prix!H:H,BNA_Historique_prix!$B:$B,$B48,BNA_Historique_prix!$E:$E,$D48)=0,SUMIFS(BNA_Historique_prix!H:H,BNA_Historique_prix!$B:$B,$B48,BNA_Historique_prix!$E:$E,$C48)=0),"-",IFERROR((SUMIFS(BNA_Historique_prix!H:H,BNA_Historique_prix!$B:$B,$B48,BNA_Historique_prix!$E:$E,$D48)-SUMIFS(BNA_Historique_prix!H:H,BNA_Historique_prix!$B:$B,$B48,BNA_Historique_prix!$E:$E,$C48))/SUMIFS(BNA_Historique_prix!H:H,BNA_Historique_prix!$B:$B,$B48,BNA_Historique_prix!$E:$E,$C48),""))</f>
        <v>-0.1</v>
      </c>
      <c r="J48" s="14" t="str">
        <f ca="1">IF(OR(SUMIFS(BNA_Historique_prix!I:I,BNA_Historique_prix!$B:$B,$B48,BNA_Historique_prix!$E:$E,$D48)=0,SUMIFS(BNA_Historique_prix!I:I,BNA_Historique_prix!$B:$B,$B48,BNA_Historique_prix!$E:$E,$C48)=0),"-",IFERROR((SUMIFS(BNA_Historique_prix!I:I,BNA_Historique_prix!$B:$B,$B48,BNA_Historique_prix!$E:$E,$D48)-SUMIFS(BNA_Historique_prix!I:I,BNA_Historique_prix!$B:$B,$B48,BNA_Historique_prix!$E:$E,$C48))/SUMIFS(BNA_Historique_prix!I:I,BNA_Historique_prix!$B:$B,$B48,BNA_Historique_prix!$E:$E,$C48),""))</f>
        <v>-</v>
      </c>
      <c r="K48" s="14">
        <f ca="1">IF(OR(SUMIFS(BNA_Historique_prix!J:J,BNA_Historique_prix!$B:$B,$B48,BNA_Historique_prix!$E:$E,$D48)=0,SUMIFS(BNA_Historique_prix!J:J,BNA_Historique_prix!$B:$B,$B48,BNA_Historique_prix!$E:$E,$C48)=0),"-",IFERROR((SUMIFS(BNA_Historique_prix!J:J,BNA_Historique_prix!$B:$B,$B48,BNA_Historique_prix!$E:$E,$D48)-SUMIFS(BNA_Historique_prix!J:J,BNA_Historique_prix!$B:$B,$B48,BNA_Historique_prix!$E:$E,$C48))/SUMIFS(BNA_Historique_prix!J:J,BNA_Historique_prix!$B:$B,$B48,BNA_Historique_prix!$E:$E,$C48),""))</f>
        <v>-0.16666666666666666</v>
      </c>
      <c r="L48" s="14">
        <f ca="1">IF(OR(SUMIFS(BNA_Historique_prix!K:K,BNA_Historique_prix!$B:$B,$B48,BNA_Historique_prix!$E:$E,$D48)=0,SUMIFS(BNA_Historique_prix!K:K,BNA_Historique_prix!$B:$B,$B48,BNA_Historique_prix!$E:$E,$C48)=0),"-",IFERROR((SUMIFS(BNA_Historique_prix!K:K,BNA_Historique_prix!$B:$B,$B48,BNA_Historique_prix!$E:$E,$D48)-SUMIFS(BNA_Historique_prix!K:K,BNA_Historique_prix!$B:$B,$B48,BNA_Historique_prix!$E:$E,$C48))/SUMIFS(BNA_Historique_prix!K:K,BNA_Historique_prix!$B:$B,$B48,BNA_Historique_prix!$E:$E,$C48),""))</f>
        <v>0.16666666666666666</v>
      </c>
      <c r="M48" s="14">
        <f ca="1">IF(OR(SUMIFS(BNA_Historique_prix!L:L,BNA_Historique_prix!$B:$B,$B48,BNA_Historique_prix!$E:$E,$D48)=0,SUMIFS(BNA_Historique_prix!L:L,BNA_Historique_prix!$B:$B,$B48,BNA_Historique_prix!$E:$E,$C48)=0),"-",IFERROR((SUMIFS(BNA_Historique_prix!L:L,BNA_Historique_prix!$B:$B,$B48,BNA_Historique_prix!$E:$E,$D48)-SUMIFS(BNA_Historique_prix!L:L,BNA_Historique_prix!$B:$B,$B48,BNA_Historique_prix!$E:$E,$C48))/SUMIFS(BNA_Historique_prix!L:L,BNA_Historique_prix!$B:$B,$B48,BNA_Historique_prix!$E:$E,$C48),""))</f>
        <v>5.2631578947368418E-2</v>
      </c>
      <c r="N48" s="14">
        <f ca="1">IF(OR(SUMIFS(BNA_Historique_prix!M:M,BNA_Historique_prix!$B:$B,$B48,BNA_Historique_prix!$E:$E,$D48)=0,SUMIFS(BNA_Historique_prix!M:M,BNA_Historique_prix!$B:$B,$B48,BNA_Historique_prix!$E:$E,$C48)=0),"-",IFERROR((SUMIFS(BNA_Historique_prix!M:M,BNA_Historique_prix!$B:$B,$B48,BNA_Historique_prix!$E:$E,$D48)-SUMIFS(BNA_Historique_prix!M:M,BNA_Historique_prix!$B:$B,$B48,BNA_Historique_prix!$E:$E,$C48))/SUMIFS(BNA_Historique_prix!M:M,BNA_Historique_prix!$B:$B,$B48,BNA_Historique_prix!$E:$E,$C48),""))</f>
        <v>0.30952380952380953</v>
      </c>
      <c r="O48" s="14">
        <f ca="1">IF(OR(SUMIFS(BNA_Historique_prix!N:N,BNA_Historique_prix!$B:$B,$B48,BNA_Historique_prix!$E:$E,$D48)=0,SUMIFS(BNA_Historique_prix!N:N,BNA_Historique_prix!$B:$B,$B48,BNA_Historique_prix!$E:$E,$C48)=0),"-",IFERROR((SUMIFS(BNA_Historique_prix!N:N,BNA_Historique_prix!$B:$B,$B48,BNA_Historique_prix!$E:$E,$D48)-SUMIFS(BNA_Historique_prix!N:N,BNA_Historique_prix!$B:$B,$B48,BNA_Historique_prix!$E:$E,$C48))/SUMIFS(BNA_Historique_prix!N:N,BNA_Historique_prix!$B:$B,$B48,BNA_Historique_prix!$E:$E,$C48),""))</f>
        <v>0.27500000000000002</v>
      </c>
      <c r="P48" s="14">
        <f ca="1">IF(OR(SUMIFS(BNA_Historique_prix!O:O,BNA_Historique_prix!$B:$B,$B48,BNA_Historique_prix!$E:$E,$D48)=0,SUMIFS(BNA_Historique_prix!O:O,BNA_Historique_prix!$B:$B,$B48,BNA_Historique_prix!$E:$E,$C48)=0),"-",IFERROR((SUMIFS(BNA_Historique_prix!O:O,BNA_Historique_prix!$B:$B,$B48,BNA_Historique_prix!$E:$E,$D48)-SUMIFS(BNA_Historique_prix!O:O,BNA_Historique_prix!$B:$B,$B48,BNA_Historique_prix!$E:$E,$C48))/SUMIFS(BNA_Historique_prix!O:O,BNA_Historique_prix!$B:$B,$B48,BNA_Historique_prix!$E:$E,$C48),""))</f>
        <v>0</v>
      </c>
      <c r="Q48" s="14">
        <f ca="1">IF(OR(SUMIFS(BNA_Historique_prix!P:P,BNA_Historique_prix!$B:$B,$B48,BNA_Historique_prix!$E:$E,$D48)=0,SUMIFS(BNA_Historique_prix!P:P,BNA_Historique_prix!$B:$B,$B48,BNA_Historique_prix!$E:$E,$C48)=0),"-",IFERROR((SUMIFS(BNA_Historique_prix!P:P,BNA_Historique_prix!$B:$B,$B48,BNA_Historique_prix!$E:$E,$D48)-SUMIFS(BNA_Historique_prix!P:P,BNA_Historique_prix!$B:$B,$B48,BNA_Historique_prix!$E:$E,$C48))/SUMIFS(BNA_Historique_prix!P:P,BNA_Historique_prix!$B:$B,$B48,BNA_Historique_prix!$E:$E,$C48),""))</f>
        <v>0</v>
      </c>
      <c r="R48" s="14">
        <f ca="1">IF(OR(SUMIFS(BNA_Historique_prix!Q:Q,BNA_Historique_prix!$B:$B,$B48,BNA_Historique_prix!$E:$E,$D48)=0,SUMIFS(BNA_Historique_prix!Q:Q,BNA_Historique_prix!$B:$B,$B48,BNA_Historique_prix!$E:$E,$C48)=0),"-",IFERROR((SUMIFS(BNA_Historique_prix!Q:Q,BNA_Historique_prix!$B:$B,$B48,BNA_Historique_prix!$E:$E,$D48)-SUMIFS(BNA_Historique_prix!Q:Q,BNA_Historique_prix!$B:$B,$B48,BNA_Historique_prix!$E:$E,$C48))/SUMIFS(BNA_Historique_prix!Q:Q,BNA_Historique_prix!$B:$B,$B48,BNA_Historique_prix!$E:$E,$C48),""))</f>
        <v>0</v>
      </c>
      <c r="S48" s="14" t="str">
        <f ca="1">IF(OR(SUMIFS(BNA_Historique_prix!R:R,BNA_Historique_prix!$B:$B,$B48,BNA_Historique_prix!$E:$E,$D48)=0,SUMIFS(BNA_Historique_prix!R:R,BNA_Historique_prix!$B:$B,$B48,BNA_Historique_prix!$E:$E,$C48)=0),"-",IFERROR((SUMIFS(BNA_Historique_prix!R:R,BNA_Historique_prix!$B:$B,$B48,BNA_Historique_prix!$E:$E,$D48)-SUMIFS(BNA_Historique_prix!R:R,BNA_Historique_prix!$B:$B,$B48,BNA_Historique_prix!$E:$E,$C48))/SUMIFS(BNA_Historique_prix!R:R,BNA_Historique_prix!$B:$B,$B48,BNA_Historique_prix!$E:$E,$C48),""))</f>
        <v>-</v>
      </c>
      <c r="T48" s="14">
        <f ca="1">IF(OR(SUMIFS(BNA_Historique_prix!S:S,BNA_Historique_prix!$B:$B,$B48,BNA_Historique_prix!$E:$E,$D48)=0,SUMIFS(BNA_Historique_prix!S:S,BNA_Historique_prix!$B:$B,$B48,BNA_Historique_prix!$E:$E,$C48)=0),"-",IFERROR((SUMIFS(BNA_Historique_prix!S:S,BNA_Historique_prix!$B:$B,$B48,BNA_Historique_prix!$E:$E,$D48)-SUMIFS(BNA_Historique_prix!S:S,BNA_Historique_prix!$B:$B,$B48,BNA_Historique_prix!$E:$E,$C48))/SUMIFS(BNA_Historique_prix!S:S,BNA_Historique_prix!$B:$B,$B48,BNA_Historique_prix!$E:$E,$C48),""))</f>
        <v>-0.06</v>
      </c>
      <c r="U48" s="14">
        <f ca="1">IF(OR(SUMIFS(BNA_Historique_prix!T:T,BNA_Historique_prix!$B:$B,$B48,BNA_Historique_prix!$E:$E,$D48)=0,SUMIFS(BNA_Historique_prix!T:T,BNA_Historique_prix!$B:$B,$B48,BNA_Historique_prix!$E:$E,$C48)=0),"-",IFERROR((SUMIFS(BNA_Historique_prix!T:T,BNA_Historique_prix!$B:$B,$B48,BNA_Historique_prix!$E:$E,$D48)-SUMIFS(BNA_Historique_prix!T:T,BNA_Historique_prix!$B:$B,$B48,BNA_Historique_prix!$E:$E,$C48))/SUMIFS(BNA_Historique_prix!T:T,BNA_Historique_prix!$B:$B,$B48,BNA_Historique_prix!$E:$E,$C48),""))</f>
        <v>-6.25E-2</v>
      </c>
      <c r="V48" s="14">
        <f ca="1">IF(OR(SUMIFS(BNA_Historique_prix!U:U,BNA_Historique_prix!$B:$B,$B48,BNA_Historique_prix!$E:$E,$D48)=0,SUMIFS(BNA_Historique_prix!U:U,BNA_Historique_prix!$B:$B,$B48,BNA_Historique_prix!$E:$E,$C48)=0),"-",IFERROR((SUMIFS(BNA_Historique_prix!U:U,BNA_Historique_prix!$B:$B,$B48,BNA_Historique_prix!$E:$E,$D48)-SUMIFS(BNA_Historique_prix!U:U,BNA_Historique_prix!$B:$B,$B48,BNA_Historique_prix!$E:$E,$C48))/SUMIFS(BNA_Historique_prix!U:U,BNA_Historique_prix!$B:$B,$B48,BNA_Historique_prix!$E:$E,$C48),""))</f>
        <v>-7.1428571428571425E-2</v>
      </c>
      <c r="W48" s="14">
        <f ca="1">IF(OR(SUMIFS(BNA_Historique_prix!V:V,BNA_Historique_prix!$B:$B,$B48,BNA_Historique_prix!$E:$E,$D48)=0,SUMIFS(BNA_Historique_prix!V:V,BNA_Historique_prix!$B:$B,$B48,BNA_Historique_prix!$E:$E,$C48)=0),"-",IFERROR((SUMIFS(BNA_Historique_prix!V:V,BNA_Historique_prix!$B:$B,$B48,BNA_Historique_prix!$E:$E,$D48)-SUMIFS(BNA_Historique_prix!V:V,BNA_Historique_prix!$B:$B,$B48,BNA_Historique_prix!$E:$E,$C48))/SUMIFS(BNA_Historique_prix!V:V,BNA_Historique_prix!$B:$B,$B48,BNA_Historique_prix!$E:$E,$C48),""))</f>
        <v>-5.2631578947368418E-2</v>
      </c>
      <c r="X48" s="14">
        <f ca="1">IF(OR(SUMIFS(BNA_Historique_prix!W:W,BNA_Historique_prix!$B:$B,$B48,BNA_Historique_prix!$E:$E,$D48)=0,SUMIFS(BNA_Historique_prix!W:W,BNA_Historique_prix!$B:$B,$B48,BNA_Historique_prix!$E:$E,$C48)=0),"-",IFERROR((SUMIFS(BNA_Historique_prix!W:W,BNA_Historique_prix!$B:$B,$B48,BNA_Historique_prix!$E:$E,$D48)-SUMIFS(BNA_Historique_prix!W:W,BNA_Historique_prix!$B:$B,$B48,BNA_Historique_prix!$E:$E,$C48))/SUMIFS(BNA_Historique_prix!W:W,BNA_Historique_prix!$B:$B,$B48,BNA_Historique_prix!$E:$E,$C48),""))</f>
        <v>2.4444444444444446</v>
      </c>
      <c r="Y48" s="14">
        <f ca="1">IF(OR(SUMIFS(BNA_Historique_prix!X:X,BNA_Historique_prix!$B:$B,$B48,BNA_Historique_prix!$E:$E,$D48)=0,SUMIFS(BNA_Historique_prix!X:X,BNA_Historique_prix!$B:$B,$B48,BNA_Historique_prix!$E:$E,$C48)=0),"-",IFERROR((SUMIFS(BNA_Historique_prix!X:X,BNA_Historique_prix!$B:$B,$B48,BNA_Historique_prix!$E:$E,$D48)-SUMIFS(BNA_Historique_prix!X:X,BNA_Historique_prix!$B:$B,$B48,BNA_Historique_prix!$E:$E,$C48))/SUMIFS(BNA_Historique_prix!X:X,BNA_Historique_prix!$B:$B,$B48,BNA_Historique_prix!$E:$E,$C48),""))</f>
        <v>0.27272727272727271</v>
      </c>
      <c r="Z48" s="14" t="str">
        <f ca="1">IF(OR(SUMIFS(BNA_Historique_prix!Y:Y,BNA_Historique_prix!$B:$B,$B48,BNA_Historique_prix!$E:$E,$D48)=0,SUMIFS(BNA_Historique_prix!Y:Y,BNA_Historique_prix!$B:$B,$B48,BNA_Historique_prix!$E:$E,$C48)=0),"-",IFERROR((SUMIFS(BNA_Historique_prix!Y:Y,BNA_Historique_prix!$B:$B,$B48,BNA_Historique_prix!$E:$E,$D48)-SUMIFS(BNA_Historique_prix!Y:Y,BNA_Historique_prix!$B:$B,$B48,BNA_Historique_prix!$E:$E,$C48))/SUMIFS(BNA_Historique_prix!Y:Y,BNA_Historique_prix!$B:$B,$B48,BNA_Historique_prix!$E:$E,$C48),""))</f>
        <v>-</v>
      </c>
      <c r="AA48" s="14" t="str">
        <f ca="1">IF(OR(SUMIFS(BNA_Historique_prix!Z:Z,BNA_Historique_prix!$B:$B,$B48,BNA_Historique_prix!$E:$E,$D48)=0,SUMIFS(BNA_Historique_prix!Z:Z,BNA_Historique_prix!$B:$B,$B48,BNA_Historique_prix!$E:$E,$C48)=0),"-",IFERROR((SUMIFS(BNA_Historique_prix!Z:Z,BNA_Historique_prix!$B:$B,$B48,BNA_Historique_prix!$E:$E,$D48)-SUMIFS(BNA_Historique_prix!Z:Z,BNA_Historique_prix!$B:$B,$B48,BNA_Historique_prix!$E:$E,$C48))/SUMIFS(BNA_Historique_prix!Z:Z,BNA_Historique_prix!$B:$B,$B48,BNA_Historique_prix!$E:$E,$C48),""))</f>
        <v>-</v>
      </c>
      <c r="AB48" s="14">
        <f ca="1">IF(OR(SUMIFS(BNA_Historique_prix!AA:AA,BNA_Historique_prix!$B:$B,$B48,BNA_Historique_prix!$E:$E,$D48)=0,SUMIFS(BNA_Historique_prix!AA:AA,BNA_Historique_prix!$B:$B,$B48,BNA_Historique_prix!$E:$E,$C48)=0),"-",IFERROR((SUMIFS(BNA_Historique_prix!AA:AA,BNA_Historique_prix!$B:$B,$B48,BNA_Historique_prix!$E:$E,$D48)-SUMIFS(BNA_Historique_prix!AA:AA,BNA_Historique_prix!$B:$B,$B48,BNA_Historique_prix!$E:$E,$C48))/SUMIFS(BNA_Historique_prix!AA:AA,BNA_Historique_prix!$B:$B,$B48,BNA_Historique_prix!$E:$E,$C48),""))</f>
        <v>0.3</v>
      </c>
      <c r="AC48" s="14">
        <f ca="1">IF(OR(SUMIFS(BNA_Historique_prix!AB:AB,BNA_Historique_prix!$B:$B,$B48,BNA_Historique_prix!$E:$E,$D48)=0,SUMIFS(BNA_Historique_prix!AB:AB,BNA_Historique_prix!$B:$B,$B48,BNA_Historique_prix!$E:$E,$C48)=0),"-",IFERROR((SUMIFS(BNA_Historique_prix!AB:AB,BNA_Historique_prix!$B:$B,$B48,BNA_Historique_prix!$E:$E,$D48)-SUMIFS(BNA_Historique_prix!AB:AB,BNA_Historique_prix!$B:$B,$B48,BNA_Historique_prix!$E:$E,$C48))/SUMIFS(BNA_Historique_prix!AB:AB,BNA_Historique_prix!$B:$B,$B48,BNA_Historique_prix!$E:$E,$C48),""))</f>
        <v>0.55555555555555558</v>
      </c>
      <c r="AD48" s="14">
        <f ca="1">IF(OR(SUMIFS(BNA_Historique_prix!AC:AC,BNA_Historique_prix!$B:$B,$B48,BNA_Historique_prix!$E:$E,$D48)=0,SUMIFS(BNA_Historique_prix!AC:AC,BNA_Historique_prix!$B:$B,$B48,BNA_Historique_prix!$E:$E,$C48)=0),"-",IFERROR((SUMIFS(BNA_Historique_prix!AC:AC,BNA_Historique_prix!$B:$B,$B48,BNA_Historique_prix!$E:$E,$D48)-SUMIFS(BNA_Historique_prix!AC:AC,BNA_Historique_prix!$B:$B,$B48,BNA_Historique_prix!$E:$E,$C48))/SUMIFS(BNA_Historique_prix!AC:AC,BNA_Historique_prix!$B:$B,$B48,BNA_Historique_prix!$E:$E,$C48),""))</f>
        <v>9.0909090909090912E-2</v>
      </c>
      <c r="AE48" s="14">
        <f ca="1">IF(OR(SUMIFS(BNA_Historique_prix!AD:AD,BNA_Historique_prix!$B:$B,$B48,BNA_Historique_prix!$E:$E,$D48)=0,SUMIFS(BNA_Historique_prix!AD:AD,BNA_Historique_prix!$B:$B,$B48,BNA_Historique_prix!$E:$E,$C48)=0),"-",IFERROR((SUMIFS(BNA_Historique_prix!AD:AD,BNA_Historique_prix!$B:$B,$B48,BNA_Historique_prix!$E:$E,$D48)-SUMIFS(BNA_Historique_prix!AD:AD,BNA_Historique_prix!$B:$B,$B48,BNA_Historique_prix!$E:$E,$C48))/SUMIFS(BNA_Historique_prix!AD:AD,BNA_Historique_prix!$B:$B,$B48,BNA_Historique_prix!$E:$E,$C48),""))</f>
        <v>0</v>
      </c>
      <c r="AF48" s="14">
        <f ca="1">IF(OR(SUMIFS(BNA_Historique_prix!AE:AE,BNA_Historique_prix!$B:$B,$B48,BNA_Historique_prix!$E:$E,$D48)=0,SUMIFS(BNA_Historique_prix!AE:AE,BNA_Historique_prix!$B:$B,$B48,BNA_Historique_prix!$E:$E,$C48)=0),"-",IFERROR((SUMIFS(BNA_Historique_prix!AE:AE,BNA_Historique_prix!$B:$B,$B48,BNA_Historique_prix!$E:$E,$D48)-SUMIFS(BNA_Historique_prix!AE:AE,BNA_Historique_prix!$B:$B,$B48,BNA_Historique_prix!$E:$E,$C48))/SUMIFS(BNA_Historique_prix!AE:AE,BNA_Historique_prix!$B:$B,$B48,BNA_Historique_prix!$E:$E,$C48),""))</f>
        <v>0.25</v>
      </c>
      <c r="AG48" s="14">
        <f ca="1">IF(OR(SUMIFS(BNA_Historique_prix!AF:AF,BNA_Historique_prix!$B:$B,$B48,BNA_Historique_prix!$E:$E,$D48)=0,SUMIFS(BNA_Historique_prix!AF:AF,BNA_Historique_prix!$B:$B,$B48,BNA_Historique_prix!$E:$E,$C48)=0),"-",IFERROR((SUMIFS(BNA_Historique_prix!AF:AF,BNA_Historique_prix!$B:$B,$B48,BNA_Historique_prix!$E:$E,$D48)-SUMIFS(BNA_Historique_prix!AF:AF,BNA_Historique_prix!$B:$B,$B48,BNA_Historique_prix!$E:$E,$C48))/SUMIFS(BNA_Historique_prix!AF:AF,BNA_Historique_prix!$B:$B,$B48,BNA_Historique_prix!$E:$E,$C48),""))</f>
        <v>-0.04</v>
      </c>
      <c r="AH48" s="14">
        <f ca="1">IF(OR(SUMIFS(BNA_Historique_prix!AG:AG,BNA_Historique_prix!$B:$B,$B48,BNA_Historique_prix!$E:$E,$D48)=0,SUMIFS(BNA_Historique_prix!AG:AG,BNA_Historique_prix!$B:$B,$B48,BNA_Historique_prix!$E:$E,$C48)=0),"-",IFERROR((SUMIFS(BNA_Historique_prix!AG:AG,BNA_Historique_prix!$B:$B,$B48,BNA_Historique_prix!$E:$E,$D48)-SUMIFS(BNA_Historique_prix!AG:AG,BNA_Historique_prix!$B:$B,$B48,BNA_Historique_prix!$E:$E,$C48))/SUMIFS(BNA_Historique_prix!AG:AG,BNA_Historique_prix!$B:$B,$B48,BNA_Historique_prix!$E:$E,$C48),""))</f>
        <v>0.2</v>
      </c>
      <c r="AI48" s="14">
        <f ca="1">IF(OR(SUMIFS(BNA_Historique_prix!AH:AH,BNA_Historique_prix!$B:$B,$B48,BNA_Historique_prix!$E:$E,$D48)=0,SUMIFS(BNA_Historique_prix!AH:AH,BNA_Historique_prix!$B:$B,$B48,BNA_Historique_prix!$E:$E,$C48)=0),"-",IFERROR((SUMIFS(BNA_Historique_prix!AH:AH,BNA_Historique_prix!$B:$B,$B48,BNA_Historique_prix!$E:$E,$D48)-SUMIFS(BNA_Historique_prix!AH:AH,BNA_Historique_prix!$B:$B,$B48,BNA_Historique_prix!$E:$E,$C48))/SUMIFS(BNA_Historique_prix!AH:AH,BNA_Historique_prix!$B:$B,$B48,BNA_Historique_prix!$E:$E,$C48),""))</f>
        <v>0.2</v>
      </c>
      <c r="AJ48" s="14">
        <f ca="1">IF(OR(SUMIFS(BNA_Historique_prix!AI:AI,BNA_Historique_prix!$B:$B,$B48,BNA_Historique_prix!$E:$E,$D48)=0,SUMIFS(BNA_Historique_prix!AI:AI,BNA_Historique_prix!$B:$B,$B48,BNA_Historique_prix!$E:$E,$C48)=0),"-",IFERROR((SUMIFS(BNA_Historique_prix!AI:AI,BNA_Historique_prix!$B:$B,$B48,BNA_Historique_prix!$E:$E,$D48)-SUMIFS(BNA_Historique_prix!AI:AI,BNA_Historique_prix!$B:$B,$B48,BNA_Historique_prix!$E:$E,$C48))/SUMIFS(BNA_Historique_prix!AI:AI,BNA_Historique_prix!$B:$B,$B48,BNA_Historique_prix!$E:$E,$C48),""))</f>
        <v>0.42857142857142855</v>
      </c>
    </row>
    <row r="49" spans="1:36" x14ac:dyDescent="0.35">
      <c r="A49" s="5" t="s">
        <v>81</v>
      </c>
      <c r="B49" s="5" t="s">
        <v>88</v>
      </c>
      <c r="C49" s="11">
        <f t="shared" ref="C49:F49" si="23">C44</f>
        <v>44774</v>
      </c>
      <c r="D49" s="11">
        <f t="shared" si="23"/>
        <v>45139</v>
      </c>
      <c r="E49" s="11"/>
      <c r="F49" s="11" t="str">
        <f t="shared" si="23"/>
        <v>% var annuelle</v>
      </c>
      <c r="H49" s="14" t="str">
        <f ca="1">IF(OR(SUMIFS(BNA_Historique_prix!G:G,BNA_Historique_prix!$B:$B,$B49,BNA_Historique_prix!$E:$E,$D49)=0,SUMIFS(BNA_Historique_prix!G:G,BNA_Historique_prix!$B:$B,$B49,BNA_Historique_prix!$E:$E,$C49)=0),"-",IFERROR((SUMIFS(BNA_Historique_prix!G:G,BNA_Historique_prix!$B:$B,$B49,BNA_Historique_prix!$E:$E,$D49)-SUMIFS(BNA_Historique_prix!G:G,BNA_Historique_prix!$B:$B,$B49,BNA_Historique_prix!$E:$E,$C49))/SUMIFS(BNA_Historique_prix!G:G,BNA_Historique_prix!$B:$B,$B49,BNA_Historique_prix!$E:$E,$C49),""))</f>
        <v>-</v>
      </c>
      <c r="I49" s="14" t="str">
        <f ca="1">IF(OR(SUMIFS(BNA_Historique_prix!H:H,BNA_Historique_prix!$B:$B,$B49,BNA_Historique_prix!$E:$E,$D49)=0,SUMIFS(BNA_Historique_prix!H:H,BNA_Historique_prix!$B:$B,$B49,BNA_Historique_prix!$E:$E,$C49)=0),"-",IFERROR((SUMIFS(BNA_Historique_prix!H:H,BNA_Historique_prix!$B:$B,$B49,BNA_Historique_prix!$E:$E,$D49)-SUMIFS(BNA_Historique_prix!H:H,BNA_Historique_prix!$B:$B,$B49,BNA_Historique_prix!$E:$E,$C49))/SUMIFS(BNA_Historique_prix!H:H,BNA_Historique_prix!$B:$B,$B49,BNA_Historique_prix!$E:$E,$C49),""))</f>
        <v>-</v>
      </c>
      <c r="J49" s="14" t="str">
        <f ca="1">IF(OR(SUMIFS(BNA_Historique_prix!I:I,BNA_Historique_prix!$B:$B,$B49,BNA_Historique_prix!$E:$E,$D49)=0,SUMIFS(BNA_Historique_prix!I:I,BNA_Historique_prix!$B:$B,$B49,BNA_Historique_prix!$E:$E,$C49)=0),"-",IFERROR((SUMIFS(BNA_Historique_prix!I:I,BNA_Historique_prix!$B:$B,$B49,BNA_Historique_prix!$E:$E,$D49)-SUMIFS(BNA_Historique_prix!I:I,BNA_Historique_prix!$B:$B,$B49,BNA_Historique_prix!$E:$E,$C49))/SUMIFS(BNA_Historique_prix!I:I,BNA_Historique_prix!$B:$B,$B49,BNA_Historique_prix!$E:$E,$C49),""))</f>
        <v>-</v>
      </c>
      <c r="K49" s="14" t="str">
        <f ca="1">IF(OR(SUMIFS(BNA_Historique_prix!J:J,BNA_Historique_prix!$B:$B,$B49,BNA_Historique_prix!$E:$E,$D49)=0,SUMIFS(BNA_Historique_prix!J:J,BNA_Historique_prix!$B:$B,$B49,BNA_Historique_prix!$E:$E,$C49)=0),"-",IFERROR((SUMIFS(BNA_Historique_prix!J:J,BNA_Historique_prix!$B:$B,$B49,BNA_Historique_prix!$E:$E,$D49)-SUMIFS(BNA_Historique_prix!J:J,BNA_Historique_prix!$B:$B,$B49,BNA_Historique_prix!$E:$E,$C49))/SUMIFS(BNA_Historique_prix!J:J,BNA_Historique_prix!$B:$B,$B49,BNA_Historique_prix!$E:$E,$C49),""))</f>
        <v>-</v>
      </c>
      <c r="L49" s="14" t="str">
        <f ca="1">IF(OR(SUMIFS(BNA_Historique_prix!K:K,BNA_Historique_prix!$B:$B,$B49,BNA_Historique_prix!$E:$E,$D49)=0,SUMIFS(BNA_Historique_prix!K:K,BNA_Historique_prix!$B:$B,$B49,BNA_Historique_prix!$E:$E,$C49)=0),"-",IFERROR((SUMIFS(BNA_Historique_prix!K:K,BNA_Historique_prix!$B:$B,$B49,BNA_Historique_prix!$E:$E,$D49)-SUMIFS(BNA_Historique_prix!K:K,BNA_Historique_prix!$B:$B,$B49,BNA_Historique_prix!$E:$E,$C49))/SUMIFS(BNA_Historique_prix!K:K,BNA_Historique_prix!$B:$B,$B49,BNA_Historique_prix!$E:$E,$C49),""))</f>
        <v>-</v>
      </c>
      <c r="M49" s="14" t="str">
        <f ca="1">IF(OR(SUMIFS(BNA_Historique_prix!L:L,BNA_Historique_prix!$B:$B,$B49,BNA_Historique_prix!$E:$E,$D49)=0,SUMIFS(BNA_Historique_prix!L:L,BNA_Historique_prix!$B:$B,$B49,BNA_Historique_prix!$E:$E,$C49)=0),"-",IFERROR((SUMIFS(BNA_Historique_prix!L:L,BNA_Historique_prix!$B:$B,$B49,BNA_Historique_prix!$E:$E,$D49)-SUMIFS(BNA_Historique_prix!L:L,BNA_Historique_prix!$B:$B,$B49,BNA_Historique_prix!$E:$E,$C49))/SUMIFS(BNA_Historique_prix!L:L,BNA_Historique_prix!$B:$B,$B49,BNA_Historique_prix!$E:$E,$C49),""))</f>
        <v>-</v>
      </c>
      <c r="N49" s="14" t="str">
        <f ca="1">IF(OR(SUMIFS(BNA_Historique_prix!M:M,BNA_Historique_prix!$B:$B,$B49,BNA_Historique_prix!$E:$E,$D49)=0,SUMIFS(BNA_Historique_prix!M:M,BNA_Historique_prix!$B:$B,$B49,BNA_Historique_prix!$E:$E,$C49)=0),"-",IFERROR((SUMIFS(BNA_Historique_prix!M:M,BNA_Historique_prix!$B:$B,$B49,BNA_Historique_prix!$E:$E,$D49)-SUMIFS(BNA_Historique_prix!M:M,BNA_Historique_prix!$B:$B,$B49,BNA_Historique_prix!$E:$E,$C49))/SUMIFS(BNA_Historique_prix!M:M,BNA_Historique_prix!$B:$B,$B49,BNA_Historique_prix!$E:$E,$C49),""))</f>
        <v>-</v>
      </c>
      <c r="O49" s="14" t="str">
        <f ca="1">IF(OR(SUMIFS(BNA_Historique_prix!N:N,BNA_Historique_prix!$B:$B,$B49,BNA_Historique_prix!$E:$E,$D49)=0,SUMIFS(BNA_Historique_prix!N:N,BNA_Historique_prix!$B:$B,$B49,BNA_Historique_prix!$E:$E,$C49)=0),"-",IFERROR((SUMIFS(BNA_Historique_prix!N:N,BNA_Historique_prix!$B:$B,$B49,BNA_Historique_prix!$E:$E,$D49)-SUMIFS(BNA_Historique_prix!N:N,BNA_Historique_prix!$B:$B,$B49,BNA_Historique_prix!$E:$E,$C49))/SUMIFS(BNA_Historique_prix!N:N,BNA_Historique_prix!$B:$B,$B49,BNA_Historique_prix!$E:$E,$C49),""))</f>
        <v>-</v>
      </c>
      <c r="P49" s="14" t="str">
        <f ca="1">IF(OR(SUMIFS(BNA_Historique_prix!O:O,BNA_Historique_prix!$B:$B,$B49,BNA_Historique_prix!$E:$E,$D49)=0,SUMIFS(BNA_Historique_prix!O:O,BNA_Historique_prix!$B:$B,$B49,BNA_Historique_prix!$E:$E,$C49)=0),"-",IFERROR((SUMIFS(BNA_Historique_prix!O:O,BNA_Historique_prix!$B:$B,$B49,BNA_Historique_prix!$E:$E,$D49)-SUMIFS(BNA_Historique_prix!O:O,BNA_Historique_prix!$B:$B,$B49,BNA_Historique_prix!$E:$E,$C49))/SUMIFS(BNA_Historique_prix!O:O,BNA_Historique_prix!$B:$B,$B49,BNA_Historique_prix!$E:$E,$C49),""))</f>
        <v>-</v>
      </c>
      <c r="Q49" s="14" t="str">
        <f ca="1">IF(OR(SUMIFS(BNA_Historique_prix!P:P,BNA_Historique_prix!$B:$B,$B49,BNA_Historique_prix!$E:$E,$D49)=0,SUMIFS(BNA_Historique_prix!P:P,BNA_Historique_prix!$B:$B,$B49,BNA_Historique_prix!$E:$E,$C49)=0),"-",IFERROR((SUMIFS(BNA_Historique_prix!P:P,BNA_Historique_prix!$B:$B,$B49,BNA_Historique_prix!$E:$E,$D49)-SUMIFS(BNA_Historique_prix!P:P,BNA_Historique_prix!$B:$B,$B49,BNA_Historique_prix!$E:$E,$C49))/SUMIFS(BNA_Historique_prix!P:P,BNA_Historique_prix!$B:$B,$B49,BNA_Historique_prix!$E:$E,$C49),""))</f>
        <v>-</v>
      </c>
      <c r="R49" s="14" t="str">
        <f ca="1">IF(OR(SUMIFS(BNA_Historique_prix!Q:Q,BNA_Historique_prix!$B:$B,$B49,BNA_Historique_prix!$E:$E,$D49)=0,SUMIFS(BNA_Historique_prix!Q:Q,BNA_Historique_prix!$B:$B,$B49,BNA_Historique_prix!$E:$E,$C49)=0),"-",IFERROR((SUMIFS(BNA_Historique_prix!Q:Q,BNA_Historique_prix!$B:$B,$B49,BNA_Historique_prix!$E:$E,$D49)-SUMIFS(BNA_Historique_prix!Q:Q,BNA_Historique_prix!$B:$B,$B49,BNA_Historique_prix!$E:$E,$C49))/SUMIFS(BNA_Historique_prix!Q:Q,BNA_Historique_prix!$B:$B,$B49,BNA_Historique_prix!$E:$E,$C49),""))</f>
        <v>-</v>
      </c>
      <c r="S49" s="14" t="str">
        <f ca="1">IF(OR(SUMIFS(BNA_Historique_prix!R:R,BNA_Historique_prix!$B:$B,$B49,BNA_Historique_prix!$E:$E,$D49)=0,SUMIFS(BNA_Historique_prix!R:R,BNA_Historique_prix!$B:$B,$B49,BNA_Historique_prix!$E:$E,$C49)=0),"-",IFERROR((SUMIFS(BNA_Historique_prix!R:R,BNA_Historique_prix!$B:$B,$B49,BNA_Historique_prix!$E:$E,$D49)-SUMIFS(BNA_Historique_prix!R:R,BNA_Historique_prix!$B:$B,$B49,BNA_Historique_prix!$E:$E,$C49))/SUMIFS(BNA_Historique_prix!R:R,BNA_Historique_prix!$B:$B,$B49,BNA_Historique_prix!$E:$E,$C49),""))</f>
        <v>-</v>
      </c>
      <c r="T49" s="14" t="str">
        <f ca="1">IF(OR(SUMIFS(BNA_Historique_prix!S:S,BNA_Historique_prix!$B:$B,$B49,BNA_Historique_prix!$E:$E,$D49)=0,SUMIFS(BNA_Historique_prix!S:S,BNA_Historique_prix!$B:$B,$B49,BNA_Historique_prix!$E:$E,$C49)=0),"-",IFERROR((SUMIFS(BNA_Historique_prix!S:S,BNA_Historique_prix!$B:$B,$B49,BNA_Historique_prix!$E:$E,$D49)-SUMIFS(BNA_Historique_prix!S:S,BNA_Historique_prix!$B:$B,$B49,BNA_Historique_prix!$E:$E,$C49))/SUMIFS(BNA_Historique_prix!S:S,BNA_Historique_prix!$B:$B,$B49,BNA_Historique_prix!$E:$E,$C49),""))</f>
        <v>-</v>
      </c>
      <c r="U49" s="14" t="str">
        <f ca="1">IF(OR(SUMIFS(BNA_Historique_prix!T:T,BNA_Historique_prix!$B:$B,$B49,BNA_Historique_prix!$E:$E,$D49)=0,SUMIFS(BNA_Historique_prix!T:T,BNA_Historique_prix!$B:$B,$B49,BNA_Historique_prix!$E:$E,$C49)=0),"-",IFERROR((SUMIFS(BNA_Historique_prix!T:T,BNA_Historique_prix!$B:$B,$B49,BNA_Historique_prix!$E:$E,$D49)-SUMIFS(BNA_Historique_prix!T:T,BNA_Historique_prix!$B:$B,$B49,BNA_Historique_prix!$E:$E,$C49))/SUMIFS(BNA_Historique_prix!T:T,BNA_Historique_prix!$B:$B,$B49,BNA_Historique_prix!$E:$E,$C49),""))</f>
        <v>-</v>
      </c>
      <c r="V49" s="14" t="str">
        <f ca="1">IF(OR(SUMIFS(BNA_Historique_prix!U:U,BNA_Historique_prix!$B:$B,$B49,BNA_Historique_prix!$E:$E,$D49)=0,SUMIFS(BNA_Historique_prix!U:U,BNA_Historique_prix!$B:$B,$B49,BNA_Historique_prix!$E:$E,$C49)=0),"-",IFERROR((SUMIFS(BNA_Historique_prix!U:U,BNA_Historique_prix!$B:$B,$B49,BNA_Historique_prix!$E:$E,$D49)-SUMIFS(BNA_Historique_prix!U:U,BNA_Historique_prix!$B:$B,$B49,BNA_Historique_prix!$E:$E,$C49))/SUMIFS(BNA_Historique_prix!U:U,BNA_Historique_prix!$B:$B,$B49,BNA_Historique_prix!$E:$E,$C49),""))</f>
        <v>-</v>
      </c>
      <c r="W49" s="14" t="str">
        <f ca="1">IF(OR(SUMIFS(BNA_Historique_prix!V:V,BNA_Historique_prix!$B:$B,$B49,BNA_Historique_prix!$E:$E,$D49)=0,SUMIFS(BNA_Historique_prix!V:V,BNA_Historique_prix!$B:$B,$B49,BNA_Historique_prix!$E:$E,$C49)=0),"-",IFERROR((SUMIFS(BNA_Historique_prix!V:V,BNA_Historique_prix!$B:$B,$B49,BNA_Historique_prix!$E:$E,$D49)-SUMIFS(BNA_Historique_prix!V:V,BNA_Historique_prix!$B:$B,$B49,BNA_Historique_prix!$E:$E,$C49))/SUMIFS(BNA_Historique_prix!V:V,BNA_Historique_prix!$B:$B,$B49,BNA_Historique_prix!$E:$E,$C49),""))</f>
        <v>-</v>
      </c>
      <c r="X49" s="14" t="str">
        <f ca="1">IF(OR(SUMIFS(BNA_Historique_prix!W:W,BNA_Historique_prix!$B:$B,$B49,BNA_Historique_prix!$E:$E,$D49)=0,SUMIFS(BNA_Historique_prix!W:W,BNA_Historique_prix!$B:$B,$B49,BNA_Historique_prix!$E:$E,$C49)=0),"-",IFERROR((SUMIFS(BNA_Historique_prix!W:W,BNA_Historique_prix!$B:$B,$B49,BNA_Historique_prix!$E:$E,$D49)-SUMIFS(BNA_Historique_prix!W:W,BNA_Historique_prix!$B:$B,$B49,BNA_Historique_prix!$E:$E,$C49))/SUMIFS(BNA_Historique_prix!W:W,BNA_Historique_prix!$B:$B,$B49,BNA_Historique_prix!$E:$E,$C49),""))</f>
        <v>-</v>
      </c>
      <c r="Y49" s="14" t="str">
        <f ca="1">IF(OR(SUMIFS(BNA_Historique_prix!X:X,BNA_Historique_prix!$B:$B,$B49,BNA_Historique_prix!$E:$E,$D49)=0,SUMIFS(BNA_Historique_prix!X:X,BNA_Historique_prix!$B:$B,$B49,BNA_Historique_prix!$E:$E,$C49)=0),"-",IFERROR((SUMIFS(BNA_Historique_prix!X:X,BNA_Historique_prix!$B:$B,$B49,BNA_Historique_prix!$E:$E,$D49)-SUMIFS(BNA_Historique_prix!X:X,BNA_Historique_prix!$B:$B,$B49,BNA_Historique_prix!$E:$E,$C49))/SUMIFS(BNA_Historique_prix!X:X,BNA_Historique_prix!$B:$B,$B49,BNA_Historique_prix!$E:$E,$C49),""))</f>
        <v>-</v>
      </c>
      <c r="Z49" s="14" t="str">
        <f ca="1">IF(OR(SUMIFS(BNA_Historique_prix!Y:Y,BNA_Historique_prix!$B:$B,$B49,BNA_Historique_prix!$E:$E,$D49)=0,SUMIFS(BNA_Historique_prix!Y:Y,BNA_Historique_prix!$B:$B,$B49,BNA_Historique_prix!$E:$E,$C49)=0),"-",IFERROR((SUMIFS(BNA_Historique_prix!Y:Y,BNA_Historique_prix!$B:$B,$B49,BNA_Historique_prix!$E:$E,$D49)-SUMIFS(BNA_Historique_prix!Y:Y,BNA_Historique_prix!$B:$B,$B49,BNA_Historique_prix!$E:$E,$C49))/SUMIFS(BNA_Historique_prix!Y:Y,BNA_Historique_prix!$B:$B,$B49,BNA_Historique_prix!$E:$E,$C49),""))</f>
        <v>-</v>
      </c>
      <c r="AA49" s="14" t="str">
        <f ca="1">IF(OR(SUMIFS(BNA_Historique_prix!Z:Z,BNA_Historique_prix!$B:$B,$B49,BNA_Historique_prix!$E:$E,$D49)=0,SUMIFS(BNA_Historique_prix!Z:Z,BNA_Historique_prix!$B:$B,$B49,BNA_Historique_prix!$E:$E,$C49)=0),"-",IFERROR((SUMIFS(BNA_Historique_prix!Z:Z,BNA_Historique_prix!$B:$B,$B49,BNA_Historique_prix!$E:$E,$D49)-SUMIFS(BNA_Historique_prix!Z:Z,BNA_Historique_prix!$B:$B,$B49,BNA_Historique_prix!$E:$E,$C49))/SUMIFS(BNA_Historique_prix!Z:Z,BNA_Historique_prix!$B:$B,$B49,BNA_Historique_prix!$E:$E,$C49),""))</f>
        <v>-</v>
      </c>
      <c r="AB49" s="14" t="str">
        <f ca="1">IF(OR(SUMIFS(BNA_Historique_prix!AA:AA,BNA_Historique_prix!$B:$B,$B49,BNA_Historique_prix!$E:$E,$D49)=0,SUMIFS(BNA_Historique_prix!AA:AA,BNA_Historique_prix!$B:$B,$B49,BNA_Historique_prix!$E:$E,$C49)=0),"-",IFERROR((SUMIFS(BNA_Historique_prix!AA:AA,BNA_Historique_prix!$B:$B,$B49,BNA_Historique_prix!$E:$E,$D49)-SUMIFS(BNA_Historique_prix!AA:AA,BNA_Historique_prix!$B:$B,$B49,BNA_Historique_prix!$E:$E,$C49))/SUMIFS(BNA_Historique_prix!AA:AA,BNA_Historique_prix!$B:$B,$B49,BNA_Historique_prix!$E:$E,$C49),""))</f>
        <v>-</v>
      </c>
      <c r="AC49" s="14" t="str">
        <f ca="1">IF(OR(SUMIFS(BNA_Historique_prix!AB:AB,BNA_Historique_prix!$B:$B,$B49,BNA_Historique_prix!$E:$E,$D49)=0,SUMIFS(BNA_Historique_prix!AB:AB,BNA_Historique_prix!$B:$B,$B49,BNA_Historique_prix!$E:$E,$C49)=0),"-",IFERROR((SUMIFS(BNA_Historique_prix!AB:AB,BNA_Historique_prix!$B:$B,$B49,BNA_Historique_prix!$E:$E,$D49)-SUMIFS(BNA_Historique_prix!AB:AB,BNA_Historique_prix!$B:$B,$B49,BNA_Historique_prix!$E:$E,$C49))/SUMIFS(BNA_Historique_prix!AB:AB,BNA_Historique_prix!$B:$B,$B49,BNA_Historique_prix!$E:$E,$C49),""))</f>
        <v>-</v>
      </c>
      <c r="AD49" s="14" t="str">
        <f ca="1">IF(OR(SUMIFS(BNA_Historique_prix!AC:AC,BNA_Historique_prix!$B:$B,$B49,BNA_Historique_prix!$E:$E,$D49)=0,SUMIFS(BNA_Historique_prix!AC:AC,BNA_Historique_prix!$B:$B,$B49,BNA_Historique_prix!$E:$E,$C49)=0),"-",IFERROR((SUMIFS(BNA_Historique_prix!AC:AC,BNA_Historique_prix!$B:$B,$B49,BNA_Historique_prix!$E:$E,$D49)-SUMIFS(BNA_Historique_prix!AC:AC,BNA_Historique_prix!$B:$B,$B49,BNA_Historique_prix!$E:$E,$C49))/SUMIFS(BNA_Historique_prix!AC:AC,BNA_Historique_prix!$B:$B,$B49,BNA_Historique_prix!$E:$E,$C49),""))</f>
        <v>-</v>
      </c>
      <c r="AE49" s="14" t="str">
        <f ca="1">IF(OR(SUMIFS(BNA_Historique_prix!AD:AD,BNA_Historique_prix!$B:$B,$B49,BNA_Historique_prix!$E:$E,$D49)=0,SUMIFS(BNA_Historique_prix!AD:AD,BNA_Historique_prix!$B:$B,$B49,BNA_Historique_prix!$E:$E,$C49)=0),"-",IFERROR((SUMIFS(BNA_Historique_prix!AD:AD,BNA_Historique_prix!$B:$B,$B49,BNA_Historique_prix!$E:$E,$D49)-SUMIFS(BNA_Historique_prix!AD:AD,BNA_Historique_prix!$B:$B,$B49,BNA_Historique_prix!$E:$E,$C49))/SUMIFS(BNA_Historique_prix!AD:AD,BNA_Historique_prix!$B:$B,$B49,BNA_Historique_prix!$E:$E,$C49),""))</f>
        <v>-</v>
      </c>
      <c r="AF49" s="14" t="str">
        <f ca="1">IF(OR(SUMIFS(BNA_Historique_prix!AE:AE,BNA_Historique_prix!$B:$B,$B49,BNA_Historique_prix!$E:$E,$D49)=0,SUMIFS(BNA_Historique_prix!AE:AE,BNA_Historique_prix!$B:$B,$B49,BNA_Historique_prix!$E:$E,$C49)=0),"-",IFERROR((SUMIFS(BNA_Historique_prix!AE:AE,BNA_Historique_prix!$B:$B,$B49,BNA_Historique_prix!$E:$E,$D49)-SUMIFS(BNA_Historique_prix!AE:AE,BNA_Historique_prix!$B:$B,$B49,BNA_Historique_prix!$E:$E,$C49))/SUMIFS(BNA_Historique_prix!AE:AE,BNA_Historique_prix!$B:$B,$B49,BNA_Historique_prix!$E:$E,$C49),""))</f>
        <v>-</v>
      </c>
      <c r="AG49" s="14" t="str">
        <f ca="1">IF(OR(SUMIFS(BNA_Historique_prix!AF:AF,BNA_Historique_prix!$B:$B,$B49,BNA_Historique_prix!$E:$E,$D49)=0,SUMIFS(BNA_Historique_prix!AF:AF,BNA_Historique_prix!$B:$B,$B49,BNA_Historique_prix!$E:$E,$C49)=0),"-",IFERROR((SUMIFS(BNA_Historique_prix!AF:AF,BNA_Historique_prix!$B:$B,$B49,BNA_Historique_prix!$E:$E,$D49)-SUMIFS(BNA_Historique_prix!AF:AF,BNA_Historique_prix!$B:$B,$B49,BNA_Historique_prix!$E:$E,$C49))/SUMIFS(BNA_Historique_prix!AF:AF,BNA_Historique_prix!$B:$B,$B49,BNA_Historique_prix!$E:$E,$C49),""))</f>
        <v>-</v>
      </c>
      <c r="AH49" s="14" t="str">
        <f ca="1">IF(OR(SUMIFS(BNA_Historique_prix!AG:AG,BNA_Historique_prix!$B:$B,$B49,BNA_Historique_prix!$E:$E,$D49)=0,SUMIFS(BNA_Historique_prix!AG:AG,BNA_Historique_prix!$B:$B,$B49,BNA_Historique_prix!$E:$E,$C49)=0),"-",IFERROR((SUMIFS(BNA_Historique_prix!AG:AG,BNA_Historique_prix!$B:$B,$B49,BNA_Historique_prix!$E:$E,$D49)-SUMIFS(BNA_Historique_prix!AG:AG,BNA_Historique_prix!$B:$B,$B49,BNA_Historique_prix!$E:$E,$C49))/SUMIFS(BNA_Historique_prix!AG:AG,BNA_Historique_prix!$B:$B,$B49,BNA_Historique_prix!$E:$E,$C49),""))</f>
        <v>-</v>
      </c>
      <c r="AI49" s="14" t="str">
        <f ca="1">IF(OR(SUMIFS(BNA_Historique_prix!AH:AH,BNA_Historique_prix!$B:$B,$B49,BNA_Historique_prix!$E:$E,$D49)=0,SUMIFS(BNA_Historique_prix!AH:AH,BNA_Historique_prix!$B:$B,$B49,BNA_Historique_prix!$E:$E,$C49)=0),"-",IFERROR((SUMIFS(BNA_Historique_prix!AH:AH,BNA_Historique_prix!$B:$B,$B49,BNA_Historique_prix!$E:$E,$D49)-SUMIFS(BNA_Historique_prix!AH:AH,BNA_Historique_prix!$B:$B,$B49,BNA_Historique_prix!$E:$E,$C49))/SUMIFS(BNA_Historique_prix!AH:AH,BNA_Historique_prix!$B:$B,$B49,BNA_Historique_prix!$E:$E,$C49),""))</f>
        <v>-</v>
      </c>
      <c r="AJ49" s="14" t="str">
        <f ca="1">IF(OR(SUMIFS(BNA_Historique_prix!AI:AI,BNA_Historique_prix!$B:$B,$B49,BNA_Historique_prix!$E:$E,$D49)=0,SUMIFS(BNA_Historique_prix!AI:AI,BNA_Historique_prix!$B:$B,$B49,BNA_Historique_prix!$E:$E,$C49)=0),"-",IFERROR((SUMIFS(BNA_Historique_prix!AI:AI,BNA_Historique_prix!$B:$B,$B49,BNA_Historique_prix!$E:$E,$D49)-SUMIFS(BNA_Historique_prix!AI:AI,BNA_Historique_prix!$B:$B,$B49,BNA_Historique_prix!$E:$E,$C49))/SUMIFS(BNA_Historique_prix!AI:AI,BNA_Historique_prix!$B:$B,$B49,BNA_Historique_prix!$E:$E,$C49),""))</f>
        <v>-</v>
      </c>
    </row>
    <row r="51" spans="1:36" x14ac:dyDescent="0.35">
      <c r="F51" s="5" t="s">
        <v>89</v>
      </c>
    </row>
    <row r="52" spans="1:36" x14ac:dyDescent="0.35">
      <c r="A52" s="5" t="s">
        <v>81</v>
      </c>
      <c r="B52" s="5" t="s">
        <v>90</v>
      </c>
      <c r="C52" s="11">
        <f t="shared" ref="C52:D52" si="24">C47</f>
        <v>45108</v>
      </c>
      <c r="D52" s="11">
        <f t="shared" si="24"/>
        <v>45139</v>
      </c>
      <c r="E52" s="11" t="str">
        <f>_xlfn.CONCAT(B52,D52)</f>
        <v>marche_gayeri45139</v>
      </c>
      <c r="F52" s="11" t="str">
        <f>F47</f>
        <v>% var mensuelle</v>
      </c>
      <c r="H52" s="14">
        <f ca="1">IF(OR(SUMIFS(BNA_Historique_prix!G:G,BNA_Historique_prix!$B:$B,$B52,BNA_Historique_prix!$E:$E,$D52)=0,SUMIFS(BNA_Historique_prix!G:G,BNA_Historique_prix!$B:$B,$B52,BNA_Historique_prix!$E:$E,$C52)=0),"-",IFERROR((SUMIFS(BNA_Historique_prix!G:G,BNA_Historique_prix!$B:$B,$B52,BNA_Historique_prix!$E:$E,$D52)-SUMIFS(BNA_Historique_prix!G:G,BNA_Historique_prix!$B:$B,$B52,BNA_Historique_prix!$E:$E,$C52))/SUMIFS(BNA_Historique_prix!G:G,BNA_Historique_prix!$B:$B,$B52,BNA_Historique_prix!$E:$E,$C52),""))</f>
        <v>0.25</v>
      </c>
      <c r="I52" s="14" t="str">
        <f ca="1">IF(OR(SUMIFS(BNA_Historique_prix!H:H,BNA_Historique_prix!$B:$B,$B52,BNA_Historique_prix!$E:$E,$D52)=0,SUMIFS(BNA_Historique_prix!H:H,BNA_Historique_prix!$B:$B,$B52,BNA_Historique_prix!$E:$E,$C52)=0),"-",IFERROR((SUMIFS(BNA_Historique_prix!H:H,BNA_Historique_prix!$B:$B,$B52,BNA_Historique_prix!$E:$E,$D52)-SUMIFS(BNA_Historique_prix!H:H,BNA_Historique_prix!$B:$B,$B52,BNA_Historique_prix!$E:$E,$C52))/SUMIFS(BNA_Historique_prix!H:H,BNA_Historique_prix!$B:$B,$B52,BNA_Historique_prix!$E:$E,$C52),""))</f>
        <v>-</v>
      </c>
      <c r="J52" s="14" t="str">
        <f ca="1">IF(OR(SUMIFS(BNA_Historique_prix!I:I,BNA_Historique_prix!$B:$B,$B52,BNA_Historique_prix!$E:$E,$D52)=0,SUMIFS(BNA_Historique_prix!I:I,BNA_Historique_prix!$B:$B,$B52,BNA_Historique_prix!$E:$E,$C52)=0),"-",IFERROR((SUMIFS(BNA_Historique_prix!I:I,BNA_Historique_prix!$B:$B,$B52,BNA_Historique_prix!$E:$E,$D52)-SUMIFS(BNA_Historique_prix!I:I,BNA_Historique_prix!$B:$B,$B52,BNA_Historique_prix!$E:$E,$C52))/SUMIFS(BNA_Historique_prix!I:I,BNA_Historique_prix!$B:$B,$B52,BNA_Historique_prix!$E:$E,$C52),""))</f>
        <v>-</v>
      </c>
      <c r="K52" s="14" t="str">
        <f ca="1">IF(OR(SUMIFS(BNA_Historique_prix!J:J,BNA_Historique_prix!$B:$B,$B52,BNA_Historique_prix!$E:$E,$D52)=0,SUMIFS(BNA_Historique_prix!J:J,BNA_Historique_prix!$B:$B,$B52,BNA_Historique_prix!$E:$E,$C52)=0),"-",IFERROR((SUMIFS(BNA_Historique_prix!J:J,BNA_Historique_prix!$B:$B,$B52,BNA_Historique_prix!$E:$E,$D52)-SUMIFS(BNA_Historique_prix!J:J,BNA_Historique_prix!$B:$B,$B52,BNA_Historique_prix!$E:$E,$C52))/SUMIFS(BNA_Historique_prix!J:J,BNA_Historique_prix!$B:$B,$B52,BNA_Historique_prix!$E:$E,$C52),""))</f>
        <v>-</v>
      </c>
      <c r="L52" s="14">
        <f ca="1">IF(OR(SUMIFS(BNA_Historique_prix!K:K,BNA_Historique_prix!$B:$B,$B52,BNA_Historique_prix!$E:$E,$D52)=0,SUMIFS(BNA_Historique_prix!K:K,BNA_Historique_prix!$B:$B,$B52,BNA_Historique_prix!$E:$E,$C52)=0),"-",IFERROR((SUMIFS(BNA_Historique_prix!K:K,BNA_Historique_prix!$B:$B,$B52,BNA_Historique_prix!$E:$E,$D52)-SUMIFS(BNA_Historique_prix!K:K,BNA_Historique_prix!$B:$B,$B52,BNA_Historique_prix!$E:$E,$C52))/SUMIFS(BNA_Historique_prix!K:K,BNA_Historique_prix!$B:$B,$B52,BNA_Historique_prix!$E:$E,$C52),""))</f>
        <v>0</v>
      </c>
      <c r="M52" s="14" t="str">
        <f ca="1">IF(OR(SUMIFS(BNA_Historique_prix!L:L,BNA_Historique_prix!$B:$B,$B52,BNA_Historique_prix!$E:$E,$D52)=0,SUMIFS(BNA_Historique_prix!L:L,BNA_Historique_prix!$B:$B,$B52,BNA_Historique_prix!$E:$E,$C52)=0),"-",IFERROR((SUMIFS(BNA_Historique_prix!L:L,BNA_Historique_prix!$B:$B,$B52,BNA_Historique_prix!$E:$E,$D52)-SUMIFS(BNA_Historique_prix!L:L,BNA_Historique_prix!$B:$B,$B52,BNA_Historique_prix!$E:$E,$C52))/SUMIFS(BNA_Historique_prix!L:L,BNA_Historique_prix!$B:$B,$B52,BNA_Historique_prix!$E:$E,$C52),""))</f>
        <v>-</v>
      </c>
      <c r="N52" s="14" t="str">
        <f ca="1">IF(OR(SUMIFS(BNA_Historique_prix!M:M,BNA_Historique_prix!$B:$B,$B52,BNA_Historique_prix!$E:$E,$D52)=0,SUMIFS(BNA_Historique_prix!M:M,BNA_Historique_prix!$B:$B,$B52,BNA_Historique_prix!$E:$E,$C52)=0),"-",IFERROR((SUMIFS(BNA_Historique_prix!M:M,BNA_Historique_prix!$B:$B,$B52,BNA_Historique_prix!$E:$E,$D52)-SUMIFS(BNA_Historique_prix!M:M,BNA_Historique_prix!$B:$B,$B52,BNA_Historique_prix!$E:$E,$C52))/SUMIFS(BNA_Historique_prix!M:M,BNA_Historique_prix!$B:$B,$B52,BNA_Historique_prix!$E:$E,$C52),""))</f>
        <v>-</v>
      </c>
      <c r="O52" s="14" t="str">
        <f ca="1">IF(OR(SUMIFS(BNA_Historique_prix!N:N,BNA_Historique_prix!$B:$B,$B52,BNA_Historique_prix!$E:$E,$D52)=0,SUMIFS(BNA_Historique_prix!N:N,BNA_Historique_prix!$B:$B,$B52,BNA_Historique_prix!$E:$E,$C52)=0),"-",IFERROR((SUMIFS(BNA_Historique_prix!N:N,BNA_Historique_prix!$B:$B,$B52,BNA_Historique_prix!$E:$E,$D52)-SUMIFS(BNA_Historique_prix!N:N,BNA_Historique_prix!$B:$B,$B52,BNA_Historique_prix!$E:$E,$C52))/SUMIFS(BNA_Historique_prix!N:N,BNA_Historique_prix!$B:$B,$B52,BNA_Historique_prix!$E:$E,$C52),""))</f>
        <v>-</v>
      </c>
      <c r="P52" s="14" t="str">
        <f ca="1">IF(OR(SUMIFS(BNA_Historique_prix!O:O,BNA_Historique_prix!$B:$B,$B52,BNA_Historique_prix!$E:$E,$D52)=0,SUMIFS(BNA_Historique_prix!O:O,BNA_Historique_prix!$B:$B,$B52,BNA_Historique_prix!$E:$E,$C52)=0),"-",IFERROR((SUMIFS(BNA_Historique_prix!O:O,BNA_Historique_prix!$B:$B,$B52,BNA_Historique_prix!$E:$E,$D52)-SUMIFS(BNA_Historique_prix!O:O,BNA_Historique_prix!$B:$B,$B52,BNA_Historique_prix!$E:$E,$C52))/SUMIFS(BNA_Historique_prix!O:O,BNA_Historique_prix!$B:$B,$B52,BNA_Historique_prix!$E:$E,$C52),""))</f>
        <v>-</v>
      </c>
      <c r="Q52" s="14" t="str">
        <f ca="1">IF(OR(SUMIFS(BNA_Historique_prix!P:P,BNA_Historique_prix!$B:$B,$B52,BNA_Historique_prix!$E:$E,$D52)=0,SUMIFS(BNA_Historique_prix!P:P,BNA_Historique_prix!$B:$B,$B52,BNA_Historique_prix!$E:$E,$C52)=0),"-",IFERROR((SUMIFS(BNA_Historique_prix!P:P,BNA_Historique_prix!$B:$B,$B52,BNA_Historique_prix!$E:$E,$D52)-SUMIFS(BNA_Historique_prix!P:P,BNA_Historique_prix!$B:$B,$B52,BNA_Historique_prix!$E:$E,$C52))/SUMIFS(BNA_Historique_prix!P:P,BNA_Historique_prix!$B:$B,$B52,BNA_Historique_prix!$E:$E,$C52),""))</f>
        <v>-</v>
      </c>
      <c r="R52" s="14" t="str">
        <f ca="1">IF(OR(SUMIFS(BNA_Historique_prix!Q:Q,BNA_Historique_prix!$B:$B,$B52,BNA_Historique_prix!$E:$E,$D52)=0,SUMIFS(BNA_Historique_prix!Q:Q,BNA_Historique_prix!$B:$B,$B52,BNA_Historique_prix!$E:$E,$C52)=0),"-",IFERROR((SUMIFS(BNA_Historique_prix!Q:Q,BNA_Historique_prix!$B:$B,$B52,BNA_Historique_prix!$E:$E,$D52)-SUMIFS(BNA_Historique_prix!Q:Q,BNA_Historique_prix!$B:$B,$B52,BNA_Historique_prix!$E:$E,$C52))/SUMIFS(BNA_Historique_prix!Q:Q,BNA_Historique_prix!$B:$B,$B52,BNA_Historique_prix!$E:$E,$C52),""))</f>
        <v>-</v>
      </c>
      <c r="S52" s="14" t="str">
        <f ca="1">IF(OR(SUMIFS(BNA_Historique_prix!R:R,BNA_Historique_prix!$B:$B,$B52,BNA_Historique_prix!$E:$E,$D52)=0,SUMIFS(BNA_Historique_prix!R:R,BNA_Historique_prix!$B:$B,$B52,BNA_Historique_prix!$E:$E,$C52)=0),"-",IFERROR((SUMIFS(BNA_Historique_prix!R:R,BNA_Historique_prix!$B:$B,$B52,BNA_Historique_prix!$E:$E,$D52)-SUMIFS(BNA_Historique_prix!R:R,BNA_Historique_prix!$B:$B,$B52,BNA_Historique_prix!$E:$E,$C52))/SUMIFS(BNA_Historique_prix!R:R,BNA_Historique_prix!$B:$B,$B52,BNA_Historique_prix!$E:$E,$C52),""))</f>
        <v>-</v>
      </c>
      <c r="T52" s="14" t="str">
        <f ca="1">IF(OR(SUMIFS(BNA_Historique_prix!S:S,BNA_Historique_prix!$B:$B,$B52,BNA_Historique_prix!$E:$E,$D52)=0,SUMIFS(BNA_Historique_prix!S:S,BNA_Historique_prix!$B:$B,$B52,BNA_Historique_prix!$E:$E,$C52)=0),"-",IFERROR((SUMIFS(BNA_Historique_prix!S:S,BNA_Historique_prix!$B:$B,$B52,BNA_Historique_prix!$E:$E,$D52)-SUMIFS(BNA_Historique_prix!S:S,BNA_Historique_prix!$B:$B,$B52,BNA_Historique_prix!$E:$E,$C52))/SUMIFS(BNA_Historique_prix!S:S,BNA_Historique_prix!$B:$B,$B52,BNA_Historique_prix!$E:$E,$C52),""))</f>
        <v>-</v>
      </c>
      <c r="U52" s="14" t="str">
        <f ca="1">IF(OR(SUMIFS(BNA_Historique_prix!T:T,BNA_Historique_prix!$B:$B,$B52,BNA_Historique_prix!$E:$E,$D52)=0,SUMIFS(BNA_Historique_prix!T:T,BNA_Historique_prix!$B:$B,$B52,BNA_Historique_prix!$E:$E,$C52)=0),"-",IFERROR((SUMIFS(BNA_Historique_prix!T:T,BNA_Historique_prix!$B:$B,$B52,BNA_Historique_prix!$E:$E,$D52)-SUMIFS(BNA_Historique_prix!T:T,BNA_Historique_prix!$B:$B,$B52,BNA_Historique_prix!$E:$E,$C52))/SUMIFS(BNA_Historique_prix!T:T,BNA_Historique_prix!$B:$B,$B52,BNA_Historique_prix!$E:$E,$C52),""))</f>
        <v>-</v>
      </c>
      <c r="V52" s="14" t="str">
        <f ca="1">IF(OR(SUMIFS(BNA_Historique_prix!U:U,BNA_Historique_prix!$B:$B,$B52,BNA_Historique_prix!$E:$E,$D52)=0,SUMIFS(BNA_Historique_prix!U:U,BNA_Historique_prix!$B:$B,$B52,BNA_Historique_prix!$E:$E,$C52)=0),"-",IFERROR((SUMIFS(BNA_Historique_prix!U:U,BNA_Historique_prix!$B:$B,$B52,BNA_Historique_prix!$E:$E,$D52)-SUMIFS(BNA_Historique_prix!U:U,BNA_Historique_prix!$B:$B,$B52,BNA_Historique_prix!$E:$E,$C52))/SUMIFS(BNA_Historique_prix!U:U,BNA_Historique_prix!$B:$B,$B52,BNA_Historique_prix!$E:$E,$C52),""))</f>
        <v>-</v>
      </c>
      <c r="W52" s="14" t="str">
        <f ca="1">IF(OR(SUMIFS(BNA_Historique_prix!V:V,BNA_Historique_prix!$B:$B,$B52,BNA_Historique_prix!$E:$E,$D52)=0,SUMIFS(BNA_Historique_prix!V:V,BNA_Historique_prix!$B:$B,$B52,BNA_Historique_prix!$E:$E,$C52)=0),"-",IFERROR((SUMIFS(BNA_Historique_prix!V:V,BNA_Historique_prix!$B:$B,$B52,BNA_Historique_prix!$E:$E,$D52)-SUMIFS(BNA_Historique_prix!V:V,BNA_Historique_prix!$B:$B,$B52,BNA_Historique_prix!$E:$E,$C52))/SUMIFS(BNA_Historique_prix!V:V,BNA_Historique_prix!$B:$B,$B52,BNA_Historique_prix!$E:$E,$C52),""))</f>
        <v>-</v>
      </c>
      <c r="X52" s="14" t="str">
        <f ca="1">IF(OR(SUMIFS(BNA_Historique_prix!W:W,BNA_Historique_prix!$B:$B,$B52,BNA_Historique_prix!$E:$E,$D52)=0,SUMIFS(BNA_Historique_prix!W:W,BNA_Historique_prix!$B:$B,$B52,BNA_Historique_prix!$E:$E,$C52)=0),"-",IFERROR((SUMIFS(BNA_Historique_prix!W:W,BNA_Historique_prix!$B:$B,$B52,BNA_Historique_prix!$E:$E,$D52)-SUMIFS(BNA_Historique_prix!W:W,BNA_Historique_prix!$B:$B,$B52,BNA_Historique_prix!$E:$E,$C52))/SUMIFS(BNA_Historique_prix!W:W,BNA_Historique_prix!$B:$B,$B52,BNA_Historique_prix!$E:$E,$C52),""))</f>
        <v>-</v>
      </c>
      <c r="Y52" s="14">
        <f ca="1">IF(OR(SUMIFS(BNA_Historique_prix!X:X,BNA_Historique_prix!$B:$B,$B52,BNA_Historique_prix!$E:$E,$D52)=0,SUMIFS(BNA_Historique_prix!X:X,BNA_Historique_prix!$B:$B,$B52,BNA_Historique_prix!$E:$E,$C52)=0),"-",IFERROR((SUMIFS(BNA_Historique_prix!X:X,BNA_Historique_prix!$B:$B,$B52,BNA_Historique_prix!$E:$E,$D52)-SUMIFS(BNA_Historique_prix!X:X,BNA_Historique_prix!$B:$B,$B52,BNA_Historique_prix!$E:$E,$C52))/SUMIFS(BNA_Historique_prix!X:X,BNA_Historique_prix!$B:$B,$B52,BNA_Historique_prix!$E:$E,$C52),""))</f>
        <v>0</v>
      </c>
      <c r="Z52" s="14" t="str">
        <f ca="1">IF(OR(SUMIFS(BNA_Historique_prix!Y:Y,BNA_Historique_prix!$B:$B,$B52,BNA_Historique_prix!$E:$E,$D52)=0,SUMIFS(BNA_Historique_prix!Y:Y,BNA_Historique_prix!$B:$B,$B52,BNA_Historique_prix!$E:$E,$C52)=0),"-",IFERROR((SUMIFS(BNA_Historique_prix!Y:Y,BNA_Historique_prix!$B:$B,$B52,BNA_Historique_prix!$E:$E,$D52)-SUMIFS(BNA_Historique_prix!Y:Y,BNA_Historique_prix!$B:$B,$B52,BNA_Historique_prix!$E:$E,$C52))/SUMIFS(BNA_Historique_prix!Y:Y,BNA_Historique_prix!$B:$B,$B52,BNA_Historique_prix!$E:$E,$C52),""))</f>
        <v>-</v>
      </c>
      <c r="AA52" s="14" t="str">
        <f ca="1">IF(OR(SUMIFS(BNA_Historique_prix!Z:Z,BNA_Historique_prix!$B:$B,$B52,BNA_Historique_prix!$E:$E,$D52)=0,SUMIFS(BNA_Historique_prix!Z:Z,BNA_Historique_prix!$B:$B,$B52,BNA_Historique_prix!$E:$E,$C52)=0),"-",IFERROR((SUMIFS(BNA_Historique_prix!Z:Z,BNA_Historique_prix!$B:$B,$B52,BNA_Historique_prix!$E:$E,$D52)-SUMIFS(BNA_Historique_prix!Z:Z,BNA_Historique_prix!$B:$B,$B52,BNA_Historique_prix!$E:$E,$C52))/SUMIFS(BNA_Historique_prix!Z:Z,BNA_Historique_prix!$B:$B,$B52,BNA_Historique_prix!$E:$E,$C52),""))</f>
        <v>-</v>
      </c>
      <c r="AB52" s="14" t="str">
        <f ca="1">IF(OR(SUMIFS(BNA_Historique_prix!AA:AA,BNA_Historique_prix!$B:$B,$B52,BNA_Historique_prix!$E:$E,$D52)=0,SUMIFS(BNA_Historique_prix!AA:AA,BNA_Historique_prix!$B:$B,$B52,BNA_Historique_prix!$E:$E,$C52)=0),"-",IFERROR((SUMIFS(BNA_Historique_prix!AA:AA,BNA_Historique_prix!$B:$B,$B52,BNA_Historique_prix!$E:$E,$D52)-SUMIFS(BNA_Historique_prix!AA:AA,BNA_Historique_prix!$B:$B,$B52,BNA_Historique_prix!$E:$E,$C52))/SUMIFS(BNA_Historique_prix!AA:AA,BNA_Historique_prix!$B:$B,$B52,BNA_Historique_prix!$E:$E,$C52),""))</f>
        <v>-</v>
      </c>
      <c r="AC52" s="14">
        <f ca="1">IF(OR(SUMIFS(BNA_Historique_prix!AB:AB,BNA_Historique_prix!$B:$B,$B52,BNA_Historique_prix!$E:$E,$D52)=0,SUMIFS(BNA_Historique_prix!AB:AB,BNA_Historique_prix!$B:$B,$B52,BNA_Historique_prix!$E:$E,$C52)=0),"-",IFERROR((SUMIFS(BNA_Historique_prix!AB:AB,BNA_Historique_prix!$B:$B,$B52,BNA_Historique_prix!$E:$E,$D52)-SUMIFS(BNA_Historique_prix!AB:AB,BNA_Historique_prix!$B:$B,$B52,BNA_Historique_prix!$E:$E,$C52))/SUMIFS(BNA_Historique_prix!AB:AB,BNA_Historique_prix!$B:$B,$B52,BNA_Historique_prix!$E:$E,$C52),""))</f>
        <v>0</v>
      </c>
      <c r="AD52" s="14">
        <f ca="1">IF(OR(SUMIFS(BNA_Historique_prix!AC:AC,BNA_Historique_prix!$B:$B,$B52,BNA_Historique_prix!$E:$E,$D52)=0,SUMIFS(BNA_Historique_prix!AC:AC,BNA_Historique_prix!$B:$B,$B52,BNA_Historique_prix!$E:$E,$C52)=0),"-",IFERROR((SUMIFS(BNA_Historique_prix!AC:AC,BNA_Historique_prix!$B:$B,$B52,BNA_Historique_prix!$E:$E,$D52)-SUMIFS(BNA_Historique_prix!AC:AC,BNA_Historique_prix!$B:$B,$B52,BNA_Historique_prix!$E:$E,$C52))/SUMIFS(BNA_Historique_prix!AC:AC,BNA_Historique_prix!$B:$B,$B52,BNA_Historique_prix!$E:$E,$C52),""))</f>
        <v>0</v>
      </c>
      <c r="AE52" s="14">
        <f ca="1">IF(OR(SUMIFS(BNA_Historique_prix!AD:AD,BNA_Historique_prix!$B:$B,$B52,BNA_Historique_prix!$E:$E,$D52)=0,SUMIFS(BNA_Historique_prix!AD:AD,BNA_Historique_prix!$B:$B,$B52,BNA_Historique_prix!$E:$E,$C52)=0),"-",IFERROR((SUMIFS(BNA_Historique_prix!AD:AD,BNA_Historique_prix!$B:$B,$B52,BNA_Historique_prix!$E:$E,$D52)-SUMIFS(BNA_Historique_prix!AD:AD,BNA_Historique_prix!$B:$B,$B52,BNA_Historique_prix!$E:$E,$C52))/SUMIFS(BNA_Historique_prix!AD:AD,BNA_Historique_prix!$B:$B,$B52,BNA_Historique_prix!$E:$E,$C52),""))</f>
        <v>0</v>
      </c>
      <c r="AF52" s="14">
        <f ca="1">IF(OR(SUMIFS(BNA_Historique_prix!AE:AE,BNA_Historique_prix!$B:$B,$B52,BNA_Historique_prix!$E:$E,$D52)=0,SUMIFS(BNA_Historique_prix!AE:AE,BNA_Historique_prix!$B:$B,$B52,BNA_Historique_prix!$E:$E,$C52)=0),"-",IFERROR((SUMIFS(BNA_Historique_prix!AE:AE,BNA_Historique_prix!$B:$B,$B52,BNA_Historique_prix!$E:$E,$D52)-SUMIFS(BNA_Historique_prix!AE:AE,BNA_Historique_prix!$B:$B,$B52,BNA_Historique_prix!$E:$E,$C52))/SUMIFS(BNA_Historique_prix!AE:AE,BNA_Historique_prix!$B:$B,$B52,BNA_Historique_prix!$E:$E,$C52),""))</f>
        <v>0</v>
      </c>
      <c r="AG52" s="14">
        <f ca="1">IF(OR(SUMIFS(BNA_Historique_prix!AF:AF,BNA_Historique_prix!$B:$B,$B52,BNA_Historique_prix!$E:$E,$D52)=0,SUMIFS(BNA_Historique_prix!AF:AF,BNA_Historique_prix!$B:$B,$B52,BNA_Historique_prix!$E:$E,$C52)=0),"-",IFERROR((SUMIFS(BNA_Historique_prix!AF:AF,BNA_Historique_prix!$B:$B,$B52,BNA_Historique_prix!$E:$E,$D52)-SUMIFS(BNA_Historique_prix!AF:AF,BNA_Historique_prix!$B:$B,$B52,BNA_Historique_prix!$E:$E,$C52))/SUMIFS(BNA_Historique_prix!AF:AF,BNA_Historique_prix!$B:$B,$B52,BNA_Historique_prix!$E:$E,$C52),""))</f>
        <v>-6.25E-2</v>
      </c>
      <c r="AH52" s="14" t="str">
        <f ca="1">IF(OR(SUMIFS(BNA_Historique_prix!AG:AG,BNA_Historique_prix!$B:$B,$B52,BNA_Historique_prix!$E:$E,$D52)=0,SUMIFS(BNA_Historique_prix!AG:AG,BNA_Historique_prix!$B:$B,$B52,BNA_Historique_prix!$E:$E,$C52)=0),"-",IFERROR((SUMIFS(BNA_Historique_prix!AG:AG,BNA_Historique_prix!$B:$B,$B52,BNA_Historique_prix!$E:$E,$D52)-SUMIFS(BNA_Historique_prix!AG:AG,BNA_Historique_prix!$B:$B,$B52,BNA_Historique_prix!$E:$E,$C52))/SUMIFS(BNA_Historique_prix!AG:AG,BNA_Historique_prix!$B:$B,$B52,BNA_Historique_prix!$E:$E,$C52),""))</f>
        <v>-</v>
      </c>
      <c r="AI52" s="14">
        <f ca="1">IF(OR(SUMIFS(BNA_Historique_prix!AH:AH,BNA_Historique_prix!$B:$B,$B52,BNA_Historique_prix!$E:$E,$D52)=0,SUMIFS(BNA_Historique_prix!AH:AH,BNA_Historique_prix!$B:$B,$B52,BNA_Historique_prix!$E:$E,$C52)=0),"-",IFERROR((SUMIFS(BNA_Historique_prix!AH:AH,BNA_Historique_prix!$B:$B,$B52,BNA_Historique_prix!$E:$E,$D52)-SUMIFS(BNA_Historique_prix!AH:AH,BNA_Historique_prix!$B:$B,$B52,BNA_Historique_prix!$E:$E,$C52))/SUMIFS(BNA_Historique_prix!AH:AH,BNA_Historique_prix!$B:$B,$B52,BNA_Historique_prix!$E:$E,$C52),""))</f>
        <v>0</v>
      </c>
      <c r="AJ52" s="14" t="str">
        <f ca="1">IF(OR(SUMIFS(BNA_Historique_prix!AI:AI,BNA_Historique_prix!$B:$B,$B52,BNA_Historique_prix!$E:$E,$D52)=0,SUMIFS(BNA_Historique_prix!AI:AI,BNA_Historique_prix!$B:$B,$B52,BNA_Historique_prix!$E:$E,$C52)=0),"-",IFERROR((SUMIFS(BNA_Historique_prix!AI:AI,BNA_Historique_prix!$B:$B,$B52,BNA_Historique_prix!$E:$E,$D52)-SUMIFS(BNA_Historique_prix!AI:AI,BNA_Historique_prix!$B:$B,$B52,BNA_Historique_prix!$E:$E,$C52))/SUMIFS(BNA_Historique_prix!AI:AI,BNA_Historique_prix!$B:$B,$B52,BNA_Historique_prix!$E:$E,$C52),""))</f>
        <v>-</v>
      </c>
    </row>
    <row r="53" spans="1:36" x14ac:dyDescent="0.35">
      <c r="A53" s="5" t="s">
        <v>81</v>
      </c>
      <c r="B53" s="5" t="s">
        <v>90</v>
      </c>
      <c r="C53" s="11">
        <f t="shared" ref="C53:F53" si="25">C48</f>
        <v>45078</v>
      </c>
      <c r="D53" s="11">
        <f t="shared" si="25"/>
        <v>45139</v>
      </c>
      <c r="E53" s="11"/>
      <c r="F53" s="11" t="str">
        <f t="shared" si="25"/>
        <v>% var trimestrielle</v>
      </c>
      <c r="H53" s="14">
        <f ca="1">IF(OR(SUMIFS(BNA_Historique_prix!G:G,BNA_Historique_prix!$B:$B,$B53,BNA_Historique_prix!$E:$E,$D53)=0,SUMIFS(BNA_Historique_prix!G:G,BNA_Historique_prix!$B:$B,$B53,BNA_Historique_prix!$E:$E,$C53)=0),"-",IFERROR((SUMIFS(BNA_Historique_prix!G:G,BNA_Historique_prix!$B:$B,$B53,BNA_Historique_prix!$E:$E,$D53)-SUMIFS(BNA_Historique_prix!G:G,BNA_Historique_prix!$B:$B,$B53,BNA_Historique_prix!$E:$E,$C53))/SUMIFS(BNA_Historique_prix!G:G,BNA_Historique_prix!$B:$B,$B53,BNA_Historique_prix!$E:$E,$C53),""))</f>
        <v>0</v>
      </c>
      <c r="I53" s="14" t="str">
        <f ca="1">IF(OR(SUMIFS(BNA_Historique_prix!H:H,BNA_Historique_prix!$B:$B,$B53,BNA_Historique_prix!$E:$E,$D53)=0,SUMIFS(BNA_Historique_prix!H:H,BNA_Historique_prix!$B:$B,$B53,BNA_Historique_prix!$E:$E,$C53)=0),"-",IFERROR((SUMIFS(BNA_Historique_prix!H:H,BNA_Historique_prix!$B:$B,$B53,BNA_Historique_prix!$E:$E,$D53)-SUMIFS(BNA_Historique_prix!H:H,BNA_Historique_prix!$B:$B,$B53,BNA_Historique_prix!$E:$E,$C53))/SUMIFS(BNA_Historique_prix!H:H,BNA_Historique_prix!$B:$B,$B53,BNA_Historique_prix!$E:$E,$C53),""))</f>
        <v>-</v>
      </c>
      <c r="J53" s="14" t="str">
        <f ca="1">IF(OR(SUMIFS(BNA_Historique_prix!I:I,BNA_Historique_prix!$B:$B,$B53,BNA_Historique_prix!$E:$E,$D53)=0,SUMIFS(BNA_Historique_prix!I:I,BNA_Historique_prix!$B:$B,$B53,BNA_Historique_prix!$E:$E,$C53)=0),"-",IFERROR((SUMIFS(BNA_Historique_prix!I:I,BNA_Historique_prix!$B:$B,$B53,BNA_Historique_prix!$E:$E,$D53)-SUMIFS(BNA_Historique_prix!I:I,BNA_Historique_prix!$B:$B,$B53,BNA_Historique_prix!$E:$E,$C53))/SUMIFS(BNA_Historique_prix!I:I,BNA_Historique_prix!$B:$B,$B53,BNA_Historique_prix!$E:$E,$C53),""))</f>
        <v>-</v>
      </c>
      <c r="K53" s="14" t="str">
        <f ca="1">IF(OR(SUMIFS(BNA_Historique_prix!J:J,BNA_Historique_prix!$B:$B,$B53,BNA_Historique_prix!$E:$E,$D53)=0,SUMIFS(BNA_Historique_prix!J:J,BNA_Historique_prix!$B:$B,$B53,BNA_Historique_prix!$E:$E,$C53)=0),"-",IFERROR((SUMIFS(BNA_Historique_prix!J:J,BNA_Historique_prix!$B:$B,$B53,BNA_Historique_prix!$E:$E,$D53)-SUMIFS(BNA_Historique_prix!J:J,BNA_Historique_prix!$B:$B,$B53,BNA_Historique_prix!$E:$E,$C53))/SUMIFS(BNA_Historique_prix!J:J,BNA_Historique_prix!$B:$B,$B53,BNA_Historique_prix!$E:$E,$C53),""))</f>
        <v>-</v>
      </c>
      <c r="L53" s="14">
        <f ca="1">IF(OR(SUMIFS(BNA_Historique_prix!K:K,BNA_Historique_prix!$B:$B,$B53,BNA_Historique_prix!$E:$E,$D53)=0,SUMIFS(BNA_Historique_prix!K:K,BNA_Historique_prix!$B:$B,$B53,BNA_Historique_prix!$E:$E,$C53)=0),"-",IFERROR((SUMIFS(BNA_Historique_prix!K:K,BNA_Historique_prix!$B:$B,$B53,BNA_Historique_prix!$E:$E,$D53)-SUMIFS(BNA_Historique_prix!K:K,BNA_Historique_prix!$B:$B,$B53,BNA_Historique_prix!$E:$E,$C53))/SUMIFS(BNA_Historique_prix!K:K,BNA_Historique_prix!$B:$B,$B53,BNA_Historique_prix!$E:$E,$C53),""))</f>
        <v>0</v>
      </c>
      <c r="M53" s="14" t="str">
        <f ca="1">IF(OR(SUMIFS(BNA_Historique_prix!L:L,BNA_Historique_prix!$B:$B,$B53,BNA_Historique_prix!$E:$E,$D53)=0,SUMIFS(BNA_Historique_prix!L:L,BNA_Historique_prix!$B:$B,$B53,BNA_Historique_prix!$E:$E,$C53)=0),"-",IFERROR((SUMIFS(BNA_Historique_prix!L:L,BNA_Historique_prix!$B:$B,$B53,BNA_Historique_prix!$E:$E,$D53)-SUMIFS(BNA_Historique_prix!L:L,BNA_Historique_prix!$B:$B,$B53,BNA_Historique_prix!$E:$E,$C53))/SUMIFS(BNA_Historique_prix!L:L,BNA_Historique_prix!$B:$B,$B53,BNA_Historique_prix!$E:$E,$C53),""))</f>
        <v>-</v>
      </c>
      <c r="N53" s="14" t="str">
        <f ca="1">IF(OR(SUMIFS(BNA_Historique_prix!M:M,BNA_Historique_prix!$B:$B,$B53,BNA_Historique_prix!$E:$E,$D53)=0,SUMIFS(BNA_Historique_prix!M:M,BNA_Historique_prix!$B:$B,$B53,BNA_Historique_prix!$E:$E,$C53)=0),"-",IFERROR((SUMIFS(BNA_Historique_prix!M:M,BNA_Historique_prix!$B:$B,$B53,BNA_Historique_prix!$E:$E,$D53)-SUMIFS(BNA_Historique_prix!M:M,BNA_Historique_prix!$B:$B,$B53,BNA_Historique_prix!$E:$E,$C53))/SUMIFS(BNA_Historique_prix!M:M,BNA_Historique_prix!$B:$B,$B53,BNA_Historique_prix!$E:$E,$C53),""))</f>
        <v>-</v>
      </c>
      <c r="O53" s="14" t="str">
        <f ca="1">IF(OR(SUMIFS(BNA_Historique_prix!N:N,BNA_Historique_prix!$B:$B,$B53,BNA_Historique_prix!$E:$E,$D53)=0,SUMIFS(BNA_Historique_prix!N:N,BNA_Historique_prix!$B:$B,$B53,BNA_Historique_prix!$E:$E,$C53)=0),"-",IFERROR((SUMIFS(BNA_Historique_prix!N:N,BNA_Historique_prix!$B:$B,$B53,BNA_Historique_prix!$E:$E,$D53)-SUMIFS(BNA_Historique_prix!N:N,BNA_Historique_prix!$B:$B,$B53,BNA_Historique_prix!$E:$E,$C53))/SUMIFS(BNA_Historique_prix!N:N,BNA_Historique_prix!$B:$B,$B53,BNA_Historique_prix!$E:$E,$C53),""))</f>
        <v>-</v>
      </c>
      <c r="P53" s="14" t="str">
        <f ca="1">IF(OR(SUMIFS(BNA_Historique_prix!O:O,BNA_Historique_prix!$B:$B,$B53,BNA_Historique_prix!$E:$E,$D53)=0,SUMIFS(BNA_Historique_prix!O:O,BNA_Historique_prix!$B:$B,$B53,BNA_Historique_prix!$E:$E,$C53)=0),"-",IFERROR((SUMIFS(BNA_Historique_prix!O:O,BNA_Historique_prix!$B:$B,$B53,BNA_Historique_prix!$E:$E,$D53)-SUMIFS(BNA_Historique_prix!O:O,BNA_Historique_prix!$B:$B,$B53,BNA_Historique_prix!$E:$E,$C53))/SUMIFS(BNA_Historique_prix!O:O,BNA_Historique_prix!$B:$B,$B53,BNA_Historique_prix!$E:$E,$C53),""))</f>
        <v>-</v>
      </c>
      <c r="Q53" s="14" t="str">
        <f ca="1">IF(OR(SUMIFS(BNA_Historique_prix!P:P,BNA_Historique_prix!$B:$B,$B53,BNA_Historique_prix!$E:$E,$D53)=0,SUMIFS(BNA_Historique_prix!P:P,BNA_Historique_prix!$B:$B,$B53,BNA_Historique_prix!$E:$E,$C53)=0),"-",IFERROR((SUMIFS(BNA_Historique_prix!P:P,BNA_Historique_prix!$B:$B,$B53,BNA_Historique_prix!$E:$E,$D53)-SUMIFS(BNA_Historique_prix!P:P,BNA_Historique_prix!$B:$B,$B53,BNA_Historique_prix!$E:$E,$C53))/SUMIFS(BNA_Historique_prix!P:P,BNA_Historique_prix!$B:$B,$B53,BNA_Historique_prix!$E:$E,$C53),""))</f>
        <v>-</v>
      </c>
      <c r="R53" s="14" t="str">
        <f ca="1">IF(OR(SUMIFS(BNA_Historique_prix!Q:Q,BNA_Historique_prix!$B:$B,$B53,BNA_Historique_prix!$E:$E,$D53)=0,SUMIFS(BNA_Historique_prix!Q:Q,BNA_Historique_prix!$B:$B,$B53,BNA_Historique_prix!$E:$E,$C53)=0),"-",IFERROR((SUMIFS(BNA_Historique_prix!Q:Q,BNA_Historique_prix!$B:$B,$B53,BNA_Historique_prix!$E:$E,$D53)-SUMIFS(BNA_Historique_prix!Q:Q,BNA_Historique_prix!$B:$B,$B53,BNA_Historique_prix!$E:$E,$C53))/SUMIFS(BNA_Historique_prix!Q:Q,BNA_Historique_prix!$B:$B,$B53,BNA_Historique_prix!$E:$E,$C53),""))</f>
        <v>-</v>
      </c>
      <c r="S53" s="14" t="str">
        <f ca="1">IF(OR(SUMIFS(BNA_Historique_prix!R:R,BNA_Historique_prix!$B:$B,$B53,BNA_Historique_prix!$E:$E,$D53)=0,SUMIFS(BNA_Historique_prix!R:R,BNA_Historique_prix!$B:$B,$B53,BNA_Historique_prix!$E:$E,$C53)=0),"-",IFERROR((SUMIFS(BNA_Historique_prix!R:R,BNA_Historique_prix!$B:$B,$B53,BNA_Historique_prix!$E:$E,$D53)-SUMIFS(BNA_Historique_prix!R:R,BNA_Historique_prix!$B:$B,$B53,BNA_Historique_prix!$E:$E,$C53))/SUMIFS(BNA_Historique_prix!R:R,BNA_Historique_prix!$B:$B,$B53,BNA_Historique_prix!$E:$E,$C53),""))</f>
        <v>-</v>
      </c>
      <c r="T53" s="14" t="str">
        <f ca="1">IF(OR(SUMIFS(BNA_Historique_prix!S:S,BNA_Historique_prix!$B:$B,$B53,BNA_Historique_prix!$E:$E,$D53)=0,SUMIFS(BNA_Historique_prix!S:S,BNA_Historique_prix!$B:$B,$B53,BNA_Historique_prix!$E:$E,$C53)=0),"-",IFERROR((SUMIFS(BNA_Historique_prix!S:S,BNA_Historique_prix!$B:$B,$B53,BNA_Historique_prix!$E:$E,$D53)-SUMIFS(BNA_Historique_prix!S:S,BNA_Historique_prix!$B:$B,$B53,BNA_Historique_prix!$E:$E,$C53))/SUMIFS(BNA_Historique_prix!S:S,BNA_Historique_prix!$B:$B,$B53,BNA_Historique_prix!$E:$E,$C53),""))</f>
        <v>-</v>
      </c>
      <c r="U53" s="14" t="str">
        <f ca="1">IF(OR(SUMIFS(BNA_Historique_prix!T:T,BNA_Historique_prix!$B:$B,$B53,BNA_Historique_prix!$E:$E,$D53)=0,SUMIFS(BNA_Historique_prix!T:T,BNA_Historique_prix!$B:$B,$B53,BNA_Historique_prix!$E:$E,$C53)=0),"-",IFERROR((SUMIFS(BNA_Historique_prix!T:T,BNA_Historique_prix!$B:$B,$B53,BNA_Historique_prix!$E:$E,$D53)-SUMIFS(BNA_Historique_prix!T:T,BNA_Historique_prix!$B:$B,$B53,BNA_Historique_prix!$E:$E,$C53))/SUMIFS(BNA_Historique_prix!T:T,BNA_Historique_prix!$B:$B,$B53,BNA_Historique_prix!$E:$E,$C53),""))</f>
        <v>-</v>
      </c>
      <c r="V53" s="14" t="str">
        <f ca="1">IF(OR(SUMIFS(BNA_Historique_prix!U:U,BNA_Historique_prix!$B:$B,$B53,BNA_Historique_prix!$E:$E,$D53)=0,SUMIFS(BNA_Historique_prix!U:U,BNA_Historique_prix!$B:$B,$B53,BNA_Historique_prix!$E:$E,$C53)=0),"-",IFERROR((SUMIFS(BNA_Historique_prix!U:U,BNA_Historique_prix!$B:$B,$B53,BNA_Historique_prix!$E:$E,$D53)-SUMIFS(BNA_Historique_prix!U:U,BNA_Historique_prix!$B:$B,$B53,BNA_Historique_prix!$E:$E,$C53))/SUMIFS(BNA_Historique_prix!U:U,BNA_Historique_prix!$B:$B,$B53,BNA_Historique_prix!$E:$E,$C53),""))</f>
        <v>-</v>
      </c>
      <c r="W53" s="14" t="str">
        <f ca="1">IF(OR(SUMIFS(BNA_Historique_prix!V:V,BNA_Historique_prix!$B:$B,$B53,BNA_Historique_prix!$E:$E,$D53)=0,SUMIFS(BNA_Historique_prix!V:V,BNA_Historique_prix!$B:$B,$B53,BNA_Historique_prix!$E:$E,$C53)=0),"-",IFERROR((SUMIFS(BNA_Historique_prix!V:V,BNA_Historique_prix!$B:$B,$B53,BNA_Historique_prix!$E:$E,$D53)-SUMIFS(BNA_Historique_prix!V:V,BNA_Historique_prix!$B:$B,$B53,BNA_Historique_prix!$E:$E,$C53))/SUMIFS(BNA_Historique_prix!V:V,BNA_Historique_prix!$B:$B,$B53,BNA_Historique_prix!$E:$E,$C53),""))</f>
        <v>-</v>
      </c>
      <c r="X53" s="14" t="str">
        <f ca="1">IF(OR(SUMIFS(BNA_Historique_prix!W:W,BNA_Historique_prix!$B:$B,$B53,BNA_Historique_prix!$E:$E,$D53)=0,SUMIFS(BNA_Historique_prix!W:W,BNA_Historique_prix!$B:$B,$B53,BNA_Historique_prix!$E:$E,$C53)=0),"-",IFERROR((SUMIFS(BNA_Historique_prix!W:W,BNA_Historique_prix!$B:$B,$B53,BNA_Historique_prix!$E:$E,$D53)-SUMIFS(BNA_Historique_prix!W:W,BNA_Historique_prix!$B:$B,$B53,BNA_Historique_prix!$E:$E,$C53))/SUMIFS(BNA_Historique_prix!W:W,BNA_Historique_prix!$B:$B,$B53,BNA_Historique_prix!$E:$E,$C53),""))</f>
        <v>-</v>
      </c>
      <c r="Y53" s="14">
        <f ca="1">IF(OR(SUMIFS(BNA_Historique_prix!X:X,BNA_Historique_prix!$B:$B,$B53,BNA_Historique_prix!$E:$E,$D53)=0,SUMIFS(BNA_Historique_prix!X:X,BNA_Historique_prix!$B:$B,$B53,BNA_Historique_prix!$E:$E,$C53)=0),"-",IFERROR((SUMIFS(BNA_Historique_prix!X:X,BNA_Historique_prix!$B:$B,$B53,BNA_Historique_prix!$E:$E,$D53)-SUMIFS(BNA_Historique_prix!X:X,BNA_Historique_prix!$B:$B,$B53,BNA_Historique_prix!$E:$E,$C53))/SUMIFS(BNA_Historique_prix!X:X,BNA_Historique_prix!$B:$B,$B53,BNA_Historique_prix!$E:$E,$C53),""))</f>
        <v>0</v>
      </c>
      <c r="Z53" s="14" t="str">
        <f ca="1">IF(OR(SUMIFS(BNA_Historique_prix!Y:Y,BNA_Historique_prix!$B:$B,$B53,BNA_Historique_prix!$E:$E,$D53)=0,SUMIFS(BNA_Historique_prix!Y:Y,BNA_Historique_prix!$B:$B,$B53,BNA_Historique_prix!$E:$E,$C53)=0),"-",IFERROR((SUMIFS(BNA_Historique_prix!Y:Y,BNA_Historique_prix!$B:$B,$B53,BNA_Historique_prix!$E:$E,$D53)-SUMIFS(BNA_Historique_prix!Y:Y,BNA_Historique_prix!$B:$B,$B53,BNA_Historique_prix!$E:$E,$C53))/SUMIFS(BNA_Historique_prix!Y:Y,BNA_Historique_prix!$B:$B,$B53,BNA_Historique_prix!$E:$E,$C53),""))</f>
        <v>-</v>
      </c>
      <c r="AA53" s="14" t="str">
        <f ca="1">IF(OR(SUMIFS(BNA_Historique_prix!Z:Z,BNA_Historique_prix!$B:$B,$B53,BNA_Historique_prix!$E:$E,$D53)=0,SUMIFS(BNA_Historique_prix!Z:Z,BNA_Historique_prix!$B:$B,$B53,BNA_Historique_prix!$E:$E,$C53)=0),"-",IFERROR((SUMIFS(BNA_Historique_prix!Z:Z,BNA_Historique_prix!$B:$B,$B53,BNA_Historique_prix!$E:$E,$D53)-SUMIFS(BNA_Historique_prix!Z:Z,BNA_Historique_prix!$B:$B,$B53,BNA_Historique_prix!$E:$E,$C53))/SUMIFS(BNA_Historique_prix!Z:Z,BNA_Historique_prix!$B:$B,$B53,BNA_Historique_prix!$E:$E,$C53),""))</f>
        <v>-</v>
      </c>
      <c r="AB53" s="14" t="str">
        <f ca="1">IF(OR(SUMIFS(BNA_Historique_prix!AA:AA,BNA_Historique_prix!$B:$B,$B53,BNA_Historique_prix!$E:$E,$D53)=0,SUMIFS(BNA_Historique_prix!AA:AA,BNA_Historique_prix!$B:$B,$B53,BNA_Historique_prix!$E:$E,$C53)=0),"-",IFERROR((SUMIFS(BNA_Historique_prix!AA:AA,BNA_Historique_prix!$B:$B,$B53,BNA_Historique_prix!$E:$E,$D53)-SUMIFS(BNA_Historique_prix!AA:AA,BNA_Historique_prix!$B:$B,$B53,BNA_Historique_prix!$E:$E,$C53))/SUMIFS(BNA_Historique_prix!AA:AA,BNA_Historique_prix!$B:$B,$B53,BNA_Historique_prix!$E:$E,$C53),""))</f>
        <v>-</v>
      </c>
      <c r="AC53" s="14">
        <f ca="1">IF(OR(SUMIFS(BNA_Historique_prix!AB:AB,BNA_Historique_prix!$B:$B,$B53,BNA_Historique_prix!$E:$E,$D53)=0,SUMIFS(BNA_Historique_prix!AB:AB,BNA_Historique_prix!$B:$B,$B53,BNA_Historique_prix!$E:$E,$C53)=0),"-",IFERROR((SUMIFS(BNA_Historique_prix!AB:AB,BNA_Historique_prix!$B:$B,$B53,BNA_Historique_prix!$E:$E,$D53)-SUMIFS(BNA_Historique_prix!AB:AB,BNA_Historique_prix!$B:$B,$B53,BNA_Historique_prix!$E:$E,$C53))/SUMIFS(BNA_Historique_prix!AB:AB,BNA_Historique_prix!$B:$B,$B53,BNA_Historique_prix!$E:$E,$C53),""))</f>
        <v>0</v>
      </c>
      <c r="AD53" s="14">
        <f ca="1">IF(OR(SUMIFS(BNA_Historique_prix!AC:AC,BNA_Historique_prix!$B:$B,$B53,BNA_Historique_prix!$E:$E,$D53)=0,SUMIFS(BNA_Historique_prix!AC:AC,BNA_Historique_prix!$B:$B,$B53,BNA_Historique_prix!$E:$E,$C53)=0),"-",IFERROR((SUMIFS(BNA_Historique_prix!AC:AC,BNA_Historique_prix!$B:$B,$B53,BNA_Historique_prix!$E:$E,$D53)-SUMIFS(BNA_Historique_prix!AC:AC,BNA_Historique_prix!$B:$B,$B53,BNA_Historique_prix!$E:$E,$C53))/SUMIFS(BNA_Historique_prix!AC:AC,BNA_Historique_prix!$B:$B,$B53,BNA_Historique_prix!$E:$E,$C53),""))</f>
        <v>0</v>
      </c>
      <c r="AE53" s="14">
        <f ca="1">IF(OR(SUMIFS(BNA_Historique_prix!AD:AD,BNA_Historique_prix!$B:$B,$B53,BNA_Historique_prix!$E:$E,$D53)=0,SUMIFS(BNA_Historique_prix!AD:AD,BNA_Historique_prix!$B:$B,$B53,BNA_Historique_prix!$E:$E,$C53)=0),"-",IFERROR((SUMIFS(BNA_Historique_prix!AD:AD,BNA_Historique_prix!$B:$B,$B53,BNA_Historique_prix!$E:$E,$D53)-SUMIFS(BNA_Historique_prix!AD:AD,BNA_Historique_prix!$B:$B,$B53,BNA_Historique_prix!$E:$E,$C53))/SUMIFS(BNA_Historique_prix!AD:AD,BNA_Historique_prix!$B:$B,$B53,BNA_Historique_prix!$E:$E,$C53),""))</f>
        <v>0</v>
      </c>
      <c r="AF53" s="14">
        <f ca="1">IF(OR(SUMIFS(BNA_Historique_prix!AE:AE,BNA_Historique_prix!$B:$B,$B53,BNA_Historique_prix!$E:$E,$D53)=0,SUMIFS(BNA_Historique_prix!AE:AE,BNA_Historique_prix!$B:$B,$B53,BNA_Historique_prix!$E:$E,$C53)=0),"-",IFERROR((SUMIFS(BNA_Historique_prix!AE:AE,BNA_Historique_prix!$B:$B,$B53,BNA_Historique_prix!$E:$E,$D53)-SUMIFS(BNA_Historique_prix!AE:AE,BNA_Historique_prix!$B:$B,$B53,BNA_Historique_prix!$E:$E,$C53))/SUMIFS(BNA_Historique_prix!AE:AE,BNA_Historique_prix!$B:$B,$B53,BNA_Historique_prix!$E:$E,$C53),""))</f>
        <v>0</v>
      </c>
      <c r="AG53" s="14">
        <f ca="1">IF(OR(SUMIFS(BNA_Historique_prix!AF:AF,BNA_Historique_prix!$B:$B,$B53,BNA_Historique_prix!$E:$E,$D53)=0,SUMIFS(BNA_Historique_prix!AF:AF,BNA_Historique_prix!$B:$B,$B53,BNA_Historique_prix!$E:$E,$C53)=0),"-",IFERROR((SUMIFS(BNA_Historique_prix!AF:AF,BNA_Historique_prix!$B:$B,$B53,BNA_Historique_prix!$E:$E,$D53)-SUMIFS(BNA_Historique_prix!AF:AF,BNA_Historique_prix!$B:$B,$B53,BNA_Historique_prix!$E:$E,$C53))/SUMIFS(BNA_Historique_prix!AF:AF,BNA_Historique_prix!$B:$B,$B53,BNA_Historique_prix!$E:$E,$C53),""))</f>
        <v>-6.25E-2</v>
      </c>
      <c r="AH53" s="14" t="str">
        <f ca="1">IF(OR(SUMIFS(BNA_Historique_prix!AG:AG,BNA_Historique_prix!$B:$B,$B53,BNA_Historique_prix!$E:$E,$D53)=0,SUMIFS(BNA_Historique_prix!AG:AG,BNA_Historique_prix!$B:$B,$B53,BNA_Historique_prix!$E:$E,$C53)=0),"-",IFERROR((SUMIFS(BNA_Historique_prix!AG:AG,BNA_Historique_prix!$B:$B,$B53,BNA_Historique_prix!$E:$E,$D53)-SUMIFS(BNA_Historique_prix!AG:AG,BNA_Historique_prix!$B:$B,$B53,BNA_Historique_prix!$E:$E,$C53))/SUMIFS(BNA_Historique_prix!AG:AG,BNA_Historique_prix!$B:$B,$B53,BNA_Historique_prix!$E:$E,$C53),""))</f>
        <v>-</v>
      </c>
      <c r="AI53" s="14">
        <f ca="1">IF(OR(SUMIFS(BNA_Historique_prix!AH:AH,BNA_Historique_prix!$B:$B,$B53,BNA_Historique_prix!$E:$E,$D53)=0,SUMIFS(BNA_Historique_prix!AH:AH,BNA_Historique_prix!$B:$B,$B53,BNA_Historique_prix!$E:$E,$C53)=0),"-",IFERROR((SUMIFS(BNA_Historique_prix!AH:AH,BNA_Historique_prix!$B:$B,$B53,BNA_Historique_prix!$E:$E,$D53)-SUMIFS(BNA_Historique_prix!AH:AH,BNA_Historique_prix!$B:$B,$B53,BNA_Historique_prix!$E:$E,$C53))/SUMIFS(BNA_Historique_prix!AH:AH,BNA_Historique_prix!$B:$B,$B53,BNA_Historique_prix!$E:$E,$C53),""))</f>
        <v>-7.6923076923076927E-2</v>
      </c>
      <c r="AJ53" s="14" t="str">
        <f ca="1">IF(OR(SUMIFS(BNA_Historique_prix!AI:AI,BNA_Historique_prix!$B:$B,$B53,BNA_Historique_prix!$E:$E,$D53)=0,SUMIFS(BNA_Historique_prix!AI:AI,BNA_Historique_prix!$B:$B,$B53,BNA_Historique_prix!$E:$E,$C53)=0),"-",IFERROR((SUMIFS(BNA_Historique_prix!AI:AI,BNA_Historique_prix!$B:$B,$B53,BNA_Historique_prix!$E:$E,$D53)-SUMIFS(BNA_Historique_prix!AI:AI,BNA_Historique_prix!$B:$B,$B53,BNA_Historique_prix!$E:$E,$C53))/SUMIFS(BNA_Historique_prix!AI:AI,BNA_Historique_prix!$B:$B,$B53,BNA_Historique_prix!$E:$E,$C53),""))</f>
        <v>-</v>
      </c>
    </row>
    <row r="54" spans="1:36" x14ac:dyDescent="0.35">
      <c r="A54" s="5" t="s">
        <v>81</v>
      </c>
      <c r="B54" s="5" t="s">
        <v>90</v>
      </c>
      <c r="C54" s="11">
        <f t="shared" ref="C54:F54" si="26">C49</f>
        <v>44774</v>
      </c>
      <c r="D54" s="11">
        <f t="shared" si="26"/>
        <v>45139</v>
      </c>
      <c r="E54" s="11"/>
      <c r="F54" s="11" t="str">
        <f t="shared" si="26"/>
        <v>% var annuelle</v>
      </c>
      <c r="H54" s="14" t="str">
        <f ca="1">IF(OR(SUMIFS(BNA_Historique_prix!G:G,BNA_Historique_prix!$B:$B,$B54,BNA_Historique_prix!$E:$E,$D54)=0,SUMIFS(BNA_Historique_prix!G:G,BNA_Historique_prix!$B:$B,$B54,BNA_Historique_prix!$E:$E,$C54)=0),"-",IFERROR((SUMIFS(BNA_Historique_prix!G:G,BNA_Historique_prix!$B:$B,$B54,BNA_Historique_prix!$E:$E,$D54)-SUMIFS(BNA_Historique_prix!G:G,BNA_Historique_prix!$B:$B,$B54,BNA_Historique_prix!$E:$E,$C54))/SUMIFS(BNA_Historique_prix!G:G,BNA_Historique_prix!$B:$B,$B54,BNA_Historique_prix!$E:$E,$C54),""))</f>
        <v>-</v>
      </c>
      <c r="I54" s="14" t="str">
        <f ca="1">IF(OR(SUMIFS(BNA_Historique_prix!H:H,BNA_Historique_prix!$B:$B,$B54,BNA_Historique_prix!$E:$E,$D54)=0,SUMIFS(BNA_Historique_prix!H:H,BNA_Historique_prix!$B:$B,$B54,BNA_Historique_prix!$E:$E,$C54)=0),"-",IFERROR((SUMIFS(BNA_Historique_prix!H:H,BNA_Historique_prix!$B:$B,$B54,BNA_Historique_prix!$E:$E,$D54)-SUMIFS(BNA_Historique_prix!H:H,BNA_Historique_prix!$B:$B,$B54,BNA_Historique_prix!$E:$E,$C54))/SUMIFS(BNA_Historique_prix!H:H,BNA_Historique_prix!$B:$B,$B54,BNA_Historique_prix!$E:$E,$C54),""))</f>
        <v>-</v>
      </c>
      <c r="J54" s="14" t="str">
        <f ca="1">IF(OR(SUMIFS(BNA_Historique_prix!I:I,BNA_Historique_prix!$B:$B,$B54,BNA_Historique_prix!$E:$E,$D54)=0,SUMIFS(BNA_Historique_prix!I:I,BNA_Historique_prix!$B:$B,$B54,BNA_Historique_prix!$E:$E,$C54)=0),"-",IFERROR((SUMIFS(BNA_Historique_prix!I:I,BNA_Historique_prix!$B:$B,$B54,BNA_Historique_prix!$E:$E,$D54)-SUMIFS(BNA_Historique_prix!I:I,BNA_Historique_prix!$B:$B,$B54,BNA_Historique_prix!$E:$E,$C54))/SUMIFS(BNA_Historique_prix!I:I,BNA_Historique_prix!$B:$B,$B54,BNA_Historique_prix!$E:$E,$C54),""))</f>
        <v>-</v>
      </c>
      <c r="K54" s="14" t="str">
        <f ca="1">IF(OR(SUMIFS(BNA_Historique_prix!J:J,BNA_Historique_prix!$B:$B,$B54,BNA_Historique_prix!$E:$E,$D54)=0,SUMIFS(BNA_Historique_prix!J:J,BNA_Historique_prix!$B:$B,$B54,BNA_Historique_prix!$E:$E,$C54)=0),"-",IFERROR((SUMIFS(BNA_Historique_prix!J:J,BNA_Historique_prix!$B:$B,$B54,BNA_Historique_prix!$E:$E,$D54)-SUMIFS(BNA_Historique_prix!J:J,BNA_Historique_prix!$B:$B,$B54,BNA_Historique_prix!$E:$E,$C54))/SUMIFS(BNA_Historique_prix!J:J,BNA_Historique_prix!$B:$B,$B54,BNA_Historique_prix!$E:$E,$C54),""))</f>
        <v>-</v>
      </c>
      <c r="L54" s="14" t="str">
        <f ca="1">IF(OR(SUMIFS(BNA_Historique_prix!K:K,BNA_Historique_prix!$B:$B,$B54,BNA_Historique_prix!$E:$E,$D54)=0,SUMIFS(BNA_Historique_prix!K:K,BNA_Historique_prix!$B:$B,$B54,BNA_Historique_prix!$E:$E,$C54)=0),"-",IFERROR((SUMIFS(BNA_Historique_prix!K:K,BNA_Historique_prix!$B:$B,$B54,BNA_Historique_prix!$E:$E,$D54)-SUMIFS(BNA_Historique_prix!K:K,BNA_Historique_prix!$B:$B,$B54,BNA_Historique_prix!$E:$E,$C54))/SUMIFS(BNA_Historique_prix!K:K,BNA_Historique_prix!$B:$B,$B54,BNA_Historique_prix!$E:$E,$C54),""))</f>
        <v>-</v>
      </c>
      <c r="M54" s="14" t="str">
        <f ca="1">IF(OR(SUMIFS(BNA_Historique_prix!L:L,BNA_Historique_prix!$B:$B,$B54,BNA_Historique_prix!$E:$E,$D54)=0,SUMIFS(BNA_Historique_prix!L:L,BNA_Historique_prix!$B:$B,$B54,BNA_Historique_prix!$E:$E,$C54)=0),"-",IFERROR((SUMIFS(BNA_Historique_prix!L:L,BNA_Historique_prix!$B:$B,$B54,BNA_Historique_prix!$E:$E,$D54)-SUMIFS(BNA_Historique_prix!L:L,BNA_Historique_prix!$B:$B,$B54,BNA_Historique_prix!$E:$E,$C54))/SUMIFS(BNA_Historique_prix!L:L,BNA_Historique_prix!$B:$B,$B54,BNA_Historique_prix!$E:$E,$C54),""))</f>
        <v>-</v>
      </c>
      <c r="N54" s="14" t="str">
        <f ca="1">IF(OR(SUMIFS(BNA_Historique_prix!M:M,BNA_Historique_prix!$B:$B,$B54,BNA_Historique_prix!$E:$E,$D54)=0,SUMIFS(BNA_Historique_prix!M:M,BNA_Historique_prix!$B:$B,$B54,BNA_Historique_prix!$E:$E,$C54)=0),"-",IFERROR((SUMIFS(BNA_Historique_prix!M:M,BNA_Historique_prix!$B:$B,$B54,BNA_Historique_prix!$E:$E,$D54)-SUMIFS(BNA_Historique_prix!M:M,BNA_Historique_prix!$B:$B,$B54,BNA_Historique_prix!$E:$E,$C54))/SUMIFS(BNA_Historique_prix!M:M,BNA_Historique_prix!$B:$B,$B54,BNA_Historique_prix!$E:$E,$C54),""))</f>
        <v>-</v>
      </c>
      <c r="O54" s="14" t="str">
        <f ca="1">IF(OR(SUMIFS(BNA_Historique_prix!N:N,BNA_Historique_prix!$B:$B,$B54,BNA_Historique_prix!$E:$E,$D54)=0,SUMIFS(BNA_Historique_prix!N:N,BNA_Historique_prix!$B:$B,$B54,BNA_Historique_prix!$E:$E,$C54)=0),"-",IFERROR((SUMIFS(BNA_Historique_prix!N:N,BNA_Historique_prix!$B:$B,$B54,BNA_Historique_prix!$E:$E,$D54)-SUMIFS(BNA_Historique_prix!N:N,BNA_Historique_prix!$B:$B,$B54,BNA_Historique_prix!$E:$E,$C54))/SUMIFS(BNA_Historique_prix!N:N,BNA_Historique_prix!$B:$B,$B54,BNA_Historique_prix!$E:$E,$C54),""))</f>
        <v>-</v>
      </c>
      <c r="P54" s="14" t="str">
        <f ca="1">IF(OR(SUMIFS(BNA_Historique_prix!O:O,BNA_Historique_prix!$B:$B,$B54,BNA_Historique_prix!$E:$E,$D54)=0,SUMIFS(BNA_Historique_prix!O:O,BNA_Historique_prix!$B:$B,$B54,BNA_Historique_prix!$E:$E,$C54)=0),"-",IFERROR((SUMIFS(BNA_Historique_prix!O:O,BNA_Historique_prix!$B:$B,$B54,BNA_Historique_prix!$E:$E,$D54)-SUMIFS(BNA_Historique_prix!O:O,BNA_Historique_prix!$B:$B,$B54,BNA_Historique_prix!$E:$E,$C54))/SUMIFS(BNA_Historique_prix!O:O,BNA_Historique_prix!$B:$B,$B54,BNA_Historique_prix!$E:$E,$C54),""))</f>
        <v>-</v>
      </c>
      <c r="Q54" s="14" t="str">
        <f ca="1">IF(OR(SUMIFS(BNA_Historique_prix!P:P,BNA_Historique_prix!$B:$B,$B54,BNA_Historique_prix!$E:$E,$D54)=0,SUMIFS(BNA_Historique_prix!P:P,BNA_Historique_prix!$B:$B,$B54,BNA_Historique_prix!$E:$E,$C54)=0),"-",IFERROR((SUMIFS(BNA_Historique_prix!P:P,BNA_Historique_prix!$B:$B,$B54,BNA_Historique_prix!$E:$E,$D54)-SUMIFS(BNA_Historique_prix!P:P,BNA_Historique_prix!$B:$B,$B54,BNA_Historique_prix!$E:$E,$C54))/SUMIFS(BNA_Historique_prix!P:P,BNA_Historique_prix!$B:$B,$B54,BNA_Historique_prix!$E:$E,$C54),""))</f>
        <v>-</v>
      </c>
      <c r="R54" s="14" t="str">
        <f ca="1">IF(OR(SUMIFS(BNA_Historique_prix!Q:Q,BNA_Historique_prix!$B:$B,$B54,BNA_Historique_prix!$E:$E,$D54)=0,SUMIFS(BNA_Historique_prix!Q:Q,BNA_Historique_prix!$B:$B,$B54,BNA_Historique_prix!$E:$E,$C54)=0),"-",IFERROR((SUMIFS(BNA_Historique_prix!Q:Q,BNA_Historique_prix!$B:$B,$B54,BNA_Historique_prix!$E:$E,$D54)-SUMIFS(BNA_Historique_prix!Q:Q,BNA_Historique_prix!$B:$B,$B54,BNA_Historique_prix!$E:$E,$C54))/SUMIFS(BNA_Historique_prix!Q:Q,BNA_Historique_prix!$B:$B,$B54,BNA_Historique_prix!$E:$E,$C54),""))</f>
        <v>-</v>
      </c>
      <c r="S54" s="14" t="str">
        <f ca="1">IF(OR(SUMIFS(BNA_Historique_prix!R:R,BNA_Historique_prix!$B:$B,$B54,BNA_Historique_prix!$E:$E,$D54)=0,SUMIFS(BNA_Historique_prix!R:R,BNA_Historique_prix!$B:$B,$B54,BNA_Historique_prix!$E:$E,$C54)=0),"-",IFERROR((SUMIFS(BNA_Historique_prix!R:R,BNA_Historique_prix!$B:$B,$B54,BNA_Historique_prix!$E:$E,$D54)-SUMIFS(BNA_Historique_prix!R:R,BNA_Historique_prix!$B:$B,$B54,BNA_Historique_prix!$E:$E,$C54))/SUMIFS(BNA_Historique_prix!R:R,BNA_Historique_prix!$B:$B,$B54,BNA_Historique_prix!$E:$E,$C54),""))</f>
        <v>-</v>
      </c>
      <c r="T54" s="14" t="str">
        <f ca="1">IF(OR(SUMIFS(BNA_Historique_prix!S:S,BNA_Historique_prix!$B:$B,$B54,BNA_Historique_prix!$E:$E,$D54)=0,SUMIFS(BNA_Historique_prix!S:S,BNA_Historique_prix!$B:$B,$B54,BNA_Historique_prix!$E:$E,$C54)=0),"-",IFERROR((SUMIFS(BNA_Historique_prix!S:S,BNA_Historique_prix!$B:$B,$B54,BNA_Historique_prix!$E:$E,$D54)-SUMIFS(BNA_Historique_prix!S:S,BNA_Historique_prix!$B:$B,$B54,BNA_Historique_prix!$E:$E,$C54))/SUMIFS(BNA_Historique_prix!S:S,BNA_Historique_prix!$B:$B,$B54,BNA_Historique_prix!$E:$E,$C54),""))</f>
        <v>-</v>
      </c>
      <c r="U54" s="14" t="str">
        <f ca="1">IF(OR(SUMIFS(BNA_Historique_prix!T:T,BNA_Historique_prix!$B:$B,$B54,BNA_Historique_prix!$E:$E,$D54)=0,SUMIFS(BNA_Historique_prix!T:T,BNA_Historique_prix!$B:$B,$B54,BNA_Historique_prix!$E:$E,$C54)=0),"-",IFERROR((SUMIFS(BNA_Historique_prix!T:T,BNA_Historique_prix!$B:$B,$B54,BNA_Historique_prix!$E:$E,$D54)-SUMIFS(BNA_Historique_prix!T:T,BNA_Historique_prix!$B:$B,$B54,BNA_Historique_prix!$E:$E,$C54))/SUMIFS(BNA_Historique_prix!T:T,BNA_Historique_prix!$B:$B,$B54,BNA_Historique_prix!$E:$E,$C54),""))</f>
        <v>-</v>
      </c>
      <c r="V54" s="14" t="str">
        <f ca="1">IF(OR(SUMIFS(BNA_Historique_prix!U:U,BNA_Historique_prix!$B:$B,$B54,BNA_Historique_prix!$E:$E,$D54)=0,SUMIFS(BNA_Historique_prix!U:U,BNA_Historique_prix!$B:$B,$B54,BNA_Historique_prix!$E:$E,$C54)=0),"-",IFERROR((SUMIFS(BNA_Historique_prix!U:U,BNA_Historique_prix!$B:$B,$B54,BNA_Historique_prix!$E:$E,$D54)-SUMIFS(BNA_Historique_prix!U:U,BNA_Historique_prix!$B:$B,$B54,BNA_Historique_prix!$E:$E,$C54))/SUMIFS(BNA_Historique_prix!U:U,BNA_Historique_prix!$B:$B,$B54,BNA_Historique_prix!$E:$E,$C54),""))</f>
        <v>-</v>
      </c>
      <c r="W54" s="14" t="str">
        <f ca="1">IF(OR(SUMIFS(BNA_Historique_prix!V:V,BNA_Historique_prix!$B:$B,$B54,BNA_Historique_prix!$E:$E,$D54)=0,SUMIFS(BNA_Historique_prix!V:V,BNA_Historique_prix!$B:$B,$B54,BNA_Historique_prix!$E:$E,$C54)=0),"-",IFERROR((SUMIFS(BNA_Historique_prix!V:V,BNA_Historique_prix!$B:$B,$B54,BNA_Historique_prix!$E:$E,$D54)-SUMIFS(BNA_Historique_prix!V:V,BNA_Historique_prix!$B:$B,$B54,BNA_Historique_prix!$E:$E,$C54))/SUMIFS(BNA_Historique_prix!V:V,BNA_Historique_prix!$B:$B,$B54,BNA_Historique_prix!$E:$E,$C54),""))</f>
        <v>-</v>
      </c>
      <c r="X54" s="14" t="str">
        <f ca="1">IF(OR(SUMIFS(BNA_Historique_prix!W:W,BNA_Historique_prix!$B:$B,$B54,BNA_Historique_prix!$E:$E,$D54)=0,SUMIFS(BNA_Historique_prix!W:W,BNA_Historique_prix!$B:$B,$B54,BNA_Historique_prix!$E:$E,$C54)=0),"-",IFERROR((SUMIFS(BNA_Historique_prix!W:W,BNA_Historique_prix!$B:$B,$B54,BNA_Historique_prix!$E:$E,$D54)-SUMIFS(BNA_Historique_prix!W:W,BNA_Historique_prix!$B:$B,$B54,BNA_Historique_prix!$E:$E,$C54))/SUMIFS(BNA_Historique_prix!W:W,BNA_Historique_prix!$B:$B,$B54,BNA_Historique_prix!$E:$E,$C54),""))</f>
        <v>-</v>
      </c>
      <c r="Y54" s="14" t="str">
        <f ca="1">IF(OR(SUMIFS(BNA_Historique_prix!X:X,BNA_Historique_prix!$B:$B,$B54,BNA_Historique_prix!$E:$E,$D54)=0,SUMIFS(BNA_Historique_prix!X:X,BNA_Historique_prix!$B:$B,$B54,BNA_Historique_prix!$E:$E,$C54)=0),"-",IFERROR((SUMIFS(BNA_Historique_prix!X:X,BNA_Historique_prix!$B:$B,$B54,BNA_Historique_prix!$E:$E,$D54)-SUMIFS(BNA_Historique_prix!X:X,BNA_Historique_prix!$B:$B,$B54,BNA_Historique_prix!$E:$E,$C54))/SUMIFS(BNA_Historique_prix!X:X,BNA_Historique_prix!$B:$B,$B54,BNA_Historique_prix!$E:$E,$C54),""))</f>
        <v>-</v>
      </c>
      <c r="Z54" s="14" t="str">
        <f ca="1">IF(OR(SUMIFS(BNA_Historique_prix!Y:Y,BNA_Historique_prix!$B:$B,$B54,BNA_Historique_prix!$E:$E,$D54)=0,SUMIFS(BNA_Historique_prix!Y:Y,BNA_Historique_prix!$B:$B,$B54,BNA_Historique_prix!$E:$E,$C54)=0),"-",IFERROR((SUMIFS(BNA_Historique_prix!Y:Y,BNA_Historique_prix!$B:$B,$B54,BNA_Historique_prix!$E:$E,$D54)-SUMIFS(BNA_Historique_prix!Y:Y,BNA_Historique_prix!$B:$B,$B54,BNA_Historique_prix!$E:$E,$C54))/SUMIFS(BNA_Historique_prix!Y:Y,BNA_Historique_prix!$B:$B,$B54,BNA_Historique_prix!$E:$E,$C54),""))</f>
        <v>-</v>
      </c>
      <c r="AA54" s="14" t="str">
        <f ca="1">IF(OR(SUMIFS(BNA_Historique_prix!Z:Z,BNA_Historique_prix!$B:$B,$B54,BNA_Historique_prix!$E:$E,$D54)=0,SUMIFS(BNA_Historique_prix!Z:Z,BNA_Historique_prix!$B:$B,$B54,BNA_Historique_prix!$E:$E,$C54)=0),"-",IFERROR((SUMIFS(BNA_Historique_prix!Z:Z,BNA_Historique_prix!$B:$B,$B54,BNA_Historique_prix!$E:$E,$D54)-SUMIFS(BNA_Historique_prix!Z:Z,BNA_Historique_prix!$B:$B,$B54,BNA_Historique_prix!$E:$E,$C54))/SUMIFS(BNA_Historique_prix!Z:Z,BNA_Historique_prix!$B:$B,$B54,BNA_Historique_prix!$E:$E,$C54),""))</f>
        <v>-</v>
      </c>
      <c r="AB54" s="14" t="str">
        <f ca="1">IF(OR(SUMIFS(BNA_Historique_prix!AA:AA,BNA_Historique_prix!$B:$B,$B54,BNA_Historique_prix!$E:$E,$D54)=0,SUMIFS(BNA_Historique_prix!AA:AA,BNA_Historique_prix!$B:$B,$B54,BNA_Historique_prix!$E:$E,$C54)=0),"-",IFERROR((SUMIFS(BNA_Historique_prix!AA:AA,BNA_Historique_prix!$B:$B,$B54,BNA_Historique_prix!$E:$E,$D54)-SUMIFS(BNA_Historique_prix!AA:AA,BNA_Historique_prix!$B:$B,$B54,BNA_Historique_prix!$E:$E,$C54))/SUMIFS(BNA_Historique_prix!AA:AA,BNA_Historique_prix!$B:$B,$B54,BNA_Historique_prix!$E:$E,$C54),""))</f>
        <v>-</v>
      </c>
      <c r="AC54" s="14" t="str">
        <f ca="1">IF(OR(SUMIFS(BNA_Historique_prix!AB:AB,BNA_Historique_prix!$B:$B,$B54,BNA_Historique_prix!$E:$E,$D54)=0,SUMIFS(BNA_Historique_prix!AB:AB,BNA_Historique_prix!$B:$B,$B54,BNA_Historique_prix!$E:$E,$C54)=0),"-",IFERROR((SUMIFS(BNA_Historique_prix!AB:AB,BNA_Historique_prix!$B:$B,$B54,BNA_Historique_prix!$E:$E,$D54)-SUMIFS(BNA_Historique_prix!AB:AB,BNA_Historique_prix!$B:$B,$B54,BNA_Historique_prix!$E:$E,$C54))/SUMIFS(BNA_Historique_prix!AB:AB,BNA_Historique_prix!$B:$B,$B54,BNA_Historique_prix!$E:$E,$C54),""))</f>
        <v>-</v>
      </c>
      <c r="AD54" s="14" t="str">
        <f ca="1">IF(OR(SUMIFS(BNA_Historique_prix!AC:AC,BNA_Historique_prix!$B:$B,$B54,BNA_Historique_prix!$E:$E,$D54)=0,SUMIFS(BNA_Historique_prix!AC:AC,BNA_Historique_prix!$B:$B,$B54,BNA_Historique_prix!$E:$E,$C54)=0),"-",IFERROR((SUMIFS(BNA_Historique_prix!AC:AC,BNA_Historique_prix!$B:$B,$B54,BNA_Historique_prix!$E:$E,$D54)-SUMIFS(BNA_Historique_prix!AC:AC,BNA_Historique_prix!$B:$B,$B54,BNA_Historique_prix!$E:$E,$C54))/SUMIFS(BNA_Historique_prix!AC:AC,BNA_Historique_prix!$B:$B,$B54,BNA_Historique_prix!$E:$E,$C54),""))</f>
        <v>-</v>
      </c>
      <c r="AE54" s="14" t="str">
        <f ca="1">IF(OR(SUMIFS(BNA_Historique_prix!AD:AD,BNA_Historique_prix!$B:$B,$B54,BNA_Historique_prix!$E:$E,$D54)=0,SUMIFS(BNA_Historique_prix!AD:AD,BNA_Historique_prix!$B:$B,$B54,BNA_Historique_prix!$E:$E,$C54)=0),"-",IFERROR((SUMIFS(BNA_Historique_prix!AD:AD,BNA_Historique_prix!$B:$B,$B54,BNA_Historique_prix!$E:$E,$D54)-SUMIFS(BNA_Historique_prix!AD:AD,BNA_Historique_prix!$B:$B,$B54,BNA_Historique_prix!$E:$E,$C54))/SUMIFS(BNA_Historique_prix!AD:AD,BNA_Historique_prix!$B:$B,$B54,BNA_Historique_prix!$E:$E,$C54),""))</f>
        <v>-</v>
      </c>
      <c r="AF54" s="14" t="str">
        <f ca="1">IF(OR(SUMIFS(BNA_Historique_prix!AE:AE,BNA_Historique_prix!$B:$B,$B54,BNA_Historique_prix!$E:$E,$D54)=0,SUMIFS(BNA_Historique_prix!AE:AE,BNA_Historique_prix!$B:$B,$B54,BNA_Historique_prix!$E:$E,$C54)=0),"-",IFERROR((SUMIFS(BNA_Historique_prix!AE:AE,BNA_Historique_prix!$B:$B,$B54,BNA_Historique_prix!$E:$E,$D54)-SUMIFS(BNA_Historique_prix!AE:AE,BNA_Historique_prix!$B:$B,$B54,BNA_Historique_prix!$E:$E,$C54))/SUMIFS(BNA_Historique_prix!AE:AE,BNA_Historique_prix!$B:$B,$B54,BNA_Historique_prix!$E:$E,$C54),""))</f>
        <v>-</v>
      </c>
      <c r="AG54" s="14" t="str">
        <f ca="1">IF(OR(SUMIFS(BNA_Historique_prix!AF:AF,BNA_Historique_prix!$B:$B,$B54,BNA_Historique_prix!$E:$E,$D54)=0,SUMIFS(BNA_Historique_prix!AF:AF,BNA_Historique_prix!$B:$B,$B54,BNA_Historique_prix!$E:$E,$C54)=0),"-",IFERROR((SUMIFS(BNA_Historique_prix!AF:AF,BNA_Historique_prix!$B:$B,$B54,BNA_Historique_prix!$E:$E,$D54)-SUMIFS(BNA_Historique_prix!AF:AF,BNA_Historique_prix!$B:$B,$B54,BNA_Historique_prix!$E:$E,$C54))/SUMIFS(BNA_Historique_prix!AF:AF,BNA_Historique_prix!$B:$B,$B54,BNA_Historique_prix!$E:$E,$C54),""))</f>
        <v>-</v>
      </c>
      <c r="AH54" s="14" t="str">
        <f ca="1">IF(OR(SUMIFS(BNA_Historique_prix!AG:AG,BNA_Historique_prix!$B:$B,$B54,BNA_Historique_prix!$E:$E,$D54)=0,SUMIFS(BNA_Historique_prix!AG:AG,BNA_Historique_prix!$B:$B,$B54,BNA_Historique_prix!$E:$E,$C54)=0),"-",IFERROR((SUMIFS(BNA_Historique_prix!AG:AG,BNA_Historique_prix!$B:$B,$B54,BNA_Historique_prix!$E:$E,$D54)-SUMIFS(BNA_Historique_prix!AG:AG,BNA_Historique_prix!$B:$B,$B54,BNA_Historique_prix!$E:$E,$C54))/SUMIFS(BNA_Historique_prix!AG:AG,BNA_Historique_prix!$B:$B,$B54,BNA_Historique_prix!$E:$E,$C54),""))</f>
        <v>-</v>
      </c>
      <c r="AI54" s="14" t="str">
        <f ca="1">IF(OR(SUMIFS(BNA_Historique_prix!AH:AH,BNA_Historique_prix!$B:$B,$B54,BNA_Historique_prix!$E:$E,$D54)=0,SUMIFS(BNA_Historique_prix!AH:AH,BNA_Historique_prix!$B:$B,$B54,BNA_Historique_prix!$E:$E,$C54)=0),"-",IFERROR((SUMIFS(BNA_Historique_prix!AH:AH,BNA_Historique_prix!$B:$B,$B54,BNA_Historique_prix!$E:$E,$D54)-SUMIFS(BNA_Historique_prix!AH:AH,BNA_Historique_prix!$B:$B,$B54,BNA_Historique_prix!$E:$E,$C54))/SUMIFS(BNA_Historique_prix!AH:AH,BNA_Historique_prix!$B:$B,$B54,BNA_Historique_prix!$E:$E,$C54),""))</f>
        <v>-</v>
      </c>
      <c r="AJ54" s="14" t="str">
        <f ca="1">IF(OR(SUMIFS(BNA_Historique_prix!AI:AI,BNA_Historique_prix!$B:$B,$B54,BNA_Historique_prix!$E:$E,$D54)=0,SUMIFS(BNA_Historique_prix!AI:AI,BNA_Historique_prix!$B:$B,$B54,BNA_Historique_prix!$E:$E,$C54)=0),"-",IFERROR((SUMIFS(BNA_Historique_prix!AI:AI,BNA_Historique_prix!$B:$B,$B54,BNA_Historique_prix!$E:$E,$D54)-SUMIFS(BNA_Historique_prix!AI:AI,BNA_Historique_prix!$B:$B,$B54,BNA_Historique_prix!$E:$E,$C54))/SUMIFS(BNA_Historique_prix!AI:AI,BNA_Historique_prix!$B:$B,$B54,BNA_Historique_prix!$E:$E,$C54),""))</f>
        <v>-</v>
      </c>
    </row>
    <row r="56" spans="1:36" x14ac:dyDescent="0.35">
      <c r="F56" s="5" t="s">
        <v>91</v>
      </c>
    </row>
    <row r="57" spans="1:36" x14ac:dyDescent="0.35">
      <c r="A57" s="5" t="s">
        <v>81</v>
      </c>
      <c r="B57" s="5" t="s">
        <v>92</v>
      </c>
      <c r="C57" s="11">
        <f t="shared" ref="C57:D57" si="27">C52</f>
        <v>45108</v>
      </c>
      <c r="D57" s="11">
        <f t="shared" si="27"/>
        <v>45139</v>
      </c>
      <c r="E57" s="11" t="str">
        <f>_xlfn.CONCAT(B57,D57)</f>
        <v>marche_matiacoali45139</v>
      </c>
      <c r="F57" s="11" t="str">
        <f>F52</f>
        <v>% var mensuelle</v>
      </c>
      <c r="H57" s="14" t="str">
        <f ca="1">IF(OR(SUMIFS(BNA_Historique_prix!G:G,BNA_Historique_prix!$B:$B,$B57,BNA_Historique_prix!$E:$E,$D57)=0,SUMIFS(BNA_Historique_prix!G:G,BNA_Historique_prix!$B:$B,$B57,BNA_Historique_prix!$E:$E,$C57)=0),"-",IFERROR((SUMIFS(BNA_Historique_prix!G:G,BNA_Historique_prix!$B:$B,$B57,BNA_Historique_prix!$E:$E,$D57)-SUMIFS(BNA_Historique_prix!G:G,BNA_Historique_prix!$B:$B,$B57,BNA_Historique_prix!$E:$E,$C57))/SUMIFS(BNA_Historique_prix!G:G,BNA_Historique_prix!$B:$B,$B57,BNA_Historique_prix!$E:$E,$C57),""))</f>
        <v>-</v>
      </c>
      <c r="I57" s="14" t="str">
        <f ca="1">IF(OR(SUMIFS(BNA_Historique_prix!H:H,BNA_Historique_prix!$B:$B,$B57,BNA_Historique_prix!$E:$E,$D57)=0,SUMIFS(BNA_Historique_prix!H:H,BNA_Historique_prix!$B:$B,$B57,BNA_Historique_prix!$E:$E,$C57)=0),"-",IFERROR((SUMIFS(BNA_Historique_prix!H:H,BNA_Historique_prix!$B:$B,$B57,BNA_Historique_prix!$E:$E,$D57)-SUMIFS(BNA_Historique_prix!H:H,BNA_Historique_prix!$B:$B,$B57,BNA_Historique_prix!$E:$E,$C57))/SUMIFS(BNA_Historique_prix!H:H,BNA_Historique_prix!$B:$B,$B57,BNA_Historique_prix!$E:$E,$C57),""))</f>
        <v>-</v>
      </c>
      <c r="J57" s="14" t="str">
        <f ca="1">IF(OR(SUMIFS(BNA_Historique_prix!I:I,BNA_Historique_prix!$B:$B,$B57,BNA_Historique_prix!$E:$E,$D57)=0,SUMIFS(BNA_Historique_prix!I:I,BNA_Historique_prix!$B:$B,$B57,BNA_Historique_prix!$E:$E,$C57)=0),"-",IFERROR((SUMIFS(BNA_Historique_prix!I:I,BNA_Historique_prix!$B:$B,$B57,BNA_Historique_prix!$E:$E,$D57)-SUMIFS(BNA_Historique_prix!I:I,BNA_Historique_prix!$B:$B,$B57,BNA_Historique_prix!$E:$E,$C57))/SUMIFS(BNA_Historique_prix!I:I,BNA_Historique_prix!$B:$B,$B57,BNA_Historique_prix!$E:$E,$C57),""))</f>
        <v>-</v>
      </c>
      <c r="K57" s="14" t="str">
        <f ca="1">IF(OR(SUMIFS(BNA_Historique_prix!J:J,BNA_Historique_prix!$B:$B,$B57,BNA_Historique_prix!$E:$E,$D57)=0,SUMIFS(BNA_Historique_prix!J:J,BNA_Historique_prix!$B:$B,$B57,BNA_Historique_prix!$E:$E,$C57)=0),"-",IFERROR((SUMIFS(BNA_Historique_prix!J:J,BNA_Historique_prix!$B:$B,$B57,BNA_Historique_prix!$E:$E,$D57)-SUMIFS(BNA_Historique_prix!J:J,BNA_Historique_prix!$B:$B,$B57,BNA_Historique_prix!$E:$E,$C57))/SUMIFS(BNA_Historique_prix!J:J,BNA_Historique_prix!$B:$B,$B57,BNA_Historique_prix!$E:$E,$C57),""))</f>
        <v>-</v>
      </c>
      <c r="L57" s="14" t="str">
        <f ca="1">IF(OR(SUMIFS(BNA_Historique_prix!K:K,BNA_Historique_prix!$B:$B,$B57,BNA_Historique_prix!$E:$E,$D57)=0,SUMIFS(BNA_Historique_prix!K:K,BNA_Historique_prix!$B:$B,$B57,BNA_Historique_prix!$E:$E,$C57)=0),"-",IFERROR((SUMIFS(BNA_Historique_prix!K:K,BNA_Historique_prix!$B:$B,$B57,BNA_Historique_prix!$E:$E,$D57)-SUMIFS(BNA_Historique_prix!K:K,BNA_Historique_prix!$B:$B,$B57,BNA_Historique_prix!$E:$E,$C57))/SUMIFS(BNA_Historique_prix!K:K,BNA_Historique_prix!$B:$B,$B57,BNA_Historique_prix!$E:$E,$C57),""))</f>
        <v>-</v>
      </c>
      <c r="M57" s="14" t="str">
        <f ca="1">IF(OR(SUMIFS(BNA_Historique_prix!L:L,BNA_Historique_prix!$B:$B,$B57,BNA_Historique_prix!$E:$E,$D57)=0,SUMIFS(BNA_Historique_prix!L:L,BNA_Historique_prix!$B:$B,$B57,BNA_Historique_prix!$E:$E,$C57)=0),"-",IFERROR((SUMIFS(BNA_Historique_prix!L:L,BNA_Historique_prix!$B:$B,$B57,BNA_Historique_prix!$E:$E,$D57)-SUMIFS(BNA_Historique_prix!L:L,BNA_Historique_prix!$B:$B,$B57,BNA_Historique_prix!$E:$E,$C57))/SUMIFS(BNA_Historique_prix!L:L,BNA_Historique_prix!$B:$B,$B57,BNA_Historique_prix!$E:$E,$C57),""))</f>
        <v>-</v>
      </c>
      <c r="N57" s="14" t="str">
        <f ca="1">IF(OR(SUMIFS(BNA_Historique_prix!M:M,BNA_Historique_prix!$B:$B,$B57,BNA_Historique_prix!$E:$E,$D57)=0,SUMIFS(BNA_Historique_prix!M:M,BNA_Historique_prix!$B:$B,$B57,BNA_Historique_prix!$E:$E,$C57)=0),"-",IFERROR((SUMIFS(BNA_Historique_prix!M:M,BNA_Historique_prix!$B:$B,$B57,BNA_Historique_prix!$E:$E,$D57)-SUMIFS(BNA_Historique_prix!M:M,BNA_Historique_prix!$B:$B,$B57,BNA_Historique_prix!$E:$E,$C57))/SUMIFS(BNA_Historique_prix!M:M,BNA_Historique_prix!$B:$B,$B57,BNA_Historique_prix!$E:$E,$C57),""))</f>
        <v>-</v>
      </c>
      <c r="O57" s="14" t="str">
        <f ca="1">IF(OR(SUMIFS(BNA_Historique_prix!N:N,BNA_Historique_prix!$B:$B,$B57,BNA_Historique_prix!$E:$E,$D57)=0,SUMIFS(BNA_Historique_prix!N:N,BNA_Historique_prix!$B:$B,$B57,BNA_Historique_prix!$E:$E,$C57)=0),"-",IFERROR((SUMIFS(BNA_Historique_prix!N:N,BNA_Historique_prix!$B:$B,$B57,BNA_Historique_prix!$E:$E,$D57)-SUMIFS(BNA_Historique_prix!N:N,BNA_Historique_prix!$B:$B,$B57,BNA_Historique_prix!$E:$E,$C57))/SUMIFS(BNA_Historique_prix!N:N,BNA_Historique_prix!$B:$B,$B57,BNA_Historique_prix!$E:$E,$C57),""))</f>
        <v>-</v>
      </c>
      <c r="P57" s="14" t="str">
        <f ca="1">IF(OR(SUMIFS(BNA_Historique_prix!O:O,BNA_Historique_prix!$B:$B,$B57,BNA_Historique_prix!$E:$E,$D57)=0,SUMIFS(BNA_Historique_prix!O:O,BNA_Historique_prix!$B:$B,$B57,BNA_Historique_prix!$E:$E,$C57)=0),"-",IFERROR((SUMIFS(BNA_Historique_prix!O:O,BNA_Historique_prix!$B:$B,$B57,BNA_Historique_prix!$E:$E,$D57)-SUMIFS(BNA_Historique_prix!O:O,BNA_Historique_prix!$B:$B,$B57,BNA_Historique_prix!$E:$E,$C57))/SUMIFS(BNA_Historique_prix!O:O,BNA_Historique_prix!$B:$B,$B57,BNA_Historique_prix!$E:$E,$C57),""))</f>
        <v>-</v>
      </c>
      <c r="Q57" s="14" t="str">
        <f ca="1">IF(OR(SUMIFS(BNA_Historique_prix!P:P,BNA_Historique_prix!$B:$B,$B57,BNA_Historique_prix!$E:$E,$D57)=0,SUMIFS(BNA_Historique_prix!P:P,BNA_Historique_prix!$B:$B,$B57,BNA_Historique_prix!$E:$E,$C57)=0),"-",IFERROR((SUMIFS(BNA_Historique_prix!P:P,BNA_Historique_prix!$B:$B,$B57,BNA_Historique_prix!$E:$E,$D57)-SUMIFS(BNA_Historique_prix!P:P,BNA_Historique_prix!$B:$B,$B57,BNA_Historique_prix!$E:$E,$C57))/SUMIFS(BNA_Historique_prix!P:P,BNA_Historique_prix!$B:$B,$B57,BNA_Historique_prix!$E:$E,$C57),""))</f>
        <v>-</v>
      </c>
      <c r="R57" s="14" t="str">
        <f ca="1">IF(OR(SUMIFS(BNA_Historique_prix!Q:Q,BNA_Historique_prix!$B:$B,$B57,BNA_Historique_prix!$E:$E,$D57)=0,SUMIFS(BNA_Historique_prix!Q:Q,BNA_Historique_prix!$B:$B,$B57,BNA_Historique_prix!$E:$E,$C57)=0),"-",IFERROR((SUMIFS(BNA_Historique_prix!Q:Q,BNA_Historique_prix!$B:$B,$B57,BNA_Historique_prix!$E:$E,$D57)-SUMIFS(BNA_Historique_prix!Q:Q,BNA_Historique_prix!$B:$B,$B57,BNA_Historique_prix!$E:$E,$C57))/SUMIFS(BNA_Historique_prix!Q:Q,BNA_Historique_prix!$B:$B,$B57,BNA_Historique_prix!$E:$E,$C57),""))</f>
        <v>-</v>
      </c>
      <c r="S57" s="14" t="str">
        <f ca="1">IF(OR(SUMIFS(BNA_Historique_prix!R:R,BNA_Historique_prix!$B:$B,$B57,BNA_Historique_prix!$E:$E,$D57)=0,SUMIFS(BNA_Historique_prix!R:R,BNA_Historique_prix!$B:$B,$B57,BNA_Historique_prix!$E:$E,$C57)=0),"-",IFERROR((SUMIFS(BNA_Historique_prix!R:R,BNA_Historique_prix!$B:$B,$B57,BNA_Historique_prix!$E:$E,$D57)-SUMIFS(BNA_Historique_prix!R:R,BNA_Historique_prix!$B:$B,$B57,BNA_Historique_prix!$E:$E,$C57))/SUMIFS(BNA_Historique_prix!R:R,BNA_Historique_prix!$B:$B,$B57,BNA_Historique_prix!$E:$E,$C57),""))</f>
        <v>-</v>
      </c>
      <c r="T57" s="14" t="str">
        <f ca="1">IF(OR(SUMIFS(BNA_Historique_prix!S:S,BNA_Historique_prix!$B:$B,$B57,BNA_Historique_prix!$E:$E,$D57)=0,SUMIFS(BNA_Historique_prix!S:S,BNA_Historique_prix!$B:$B,$B57,BNA_Historique_prix!$E:$E,$C57)=0),"-",IFERROR((SUMIFS(BNA_Historique_prix!S:S,BNA_Historique_prix!$B:$B,$B57,BNA_Historique_prix!$E:$E,$D57)-SUMIFS(BNA_Historique_prix!S:S,BNA_Historique_prix!$B:$B,$B57,BNA_Historique_prix!$E:$E,$C57))/SUMIFS(BNA_Historique_prix!S:S,BNA_Historique_prix!$B:$B,$B57,BNA_Historique_prix!$E:$E,$C57),""))</f>
        <v>-</v>
      </c>
      <c r="U57" s="14" t="str">
        <f ca="1">IF(OR(SUMIFS(BNA_Historique_prix!T:T,BNA_Historique_prix!$B:$B,$B57,BNA_Historique_prix!$E:$E,$D57)=0,SUMIFS(BNA_Historique_prix!T:T,BNA_Historique_prix!$B:$B,$B57,BNA_Historique_prix!$E:$E,$C57)=0),"-",IFERROR((SUMIFS(BNA_Historique_prix!T:T,BNA_Historique_prix!$B:$B,$B57,BNA_Historique_prix!$E:$E,$D57)-SUMIFS(BNA_Historique_prix!T:T,BNA_Historique_prix!$B:$B,$B57,BNA_Historique_prix!$E:$E,$C57))/SUMIFS(BNA_Historique_prix!T:T,BNA_Historique_prix!$B:$B,$B57,BNA_Historique_prix!$E:$E,$C57),""))</f>
        <v>-</v>
      </c>
      <c r="V57" s="14" t="str">
        <f ca="1">IF(OR(SUMIFS(BNA_Historique_prix!U:U,BNA_Historique_prix!$B:$B,$B57,BNA_Historique_prix!$E:$E,$D57)=0,SUMIFS(BNA_Historique_prix!U:U,BNA_Historique_prix!$B:$B,$B57,BNA_Historique_prix!$E:$E,$C57)=0),"-",IFERROR((SUMIFS(BNA_Historique_prix!U:U,BNA_Historique_prix!$B:$B,$B57,BNA_Historique_prix!$E:$E,$D57)-SUMIFS(BNA_Historique_prix!U:U,BNA_Historique_prix!$B:$B,$B57,BNA_Historique_prix!$E:$E,$C57))/SUMIFS(BNA_Historique_prix!U:U,BNA_Historique_prix!$B:$B,$B57,BNA_Historique_prix!$E:$E,$C57),""))</f>
        <v>-</v>
      </c>
      <c r="W57" s="14" t="str">
        <f ca="1">IF(OR(SUMIFS(BNA_Historique_prix!V:V,BNA_Historique_prix!$B:$B,$B57,BNA_Historique_prix!$E:$E,$D57)=0,SUMIFS(BNA_Historique_prix!V:V,BNA_Historique_prix!$B:$B,$B57,BNA_Historique_prix!$E:$E,$C57)=0),"-",IFERROR((SUMIFS(BNA_Historique_prix!V:V,BNA_Historique_prix!$B:$B,$B57,BNA_Historique_prix!$E:$E,$D57)-SUMIFS(BNA_Historique_prix!V:V,BNA_Historique_prix!$B:$B,$B57,BNA_Historique_prix!$E:$E,$C57))/SUMIFS(BNA_Historique_prix!V:V,BNA_Historique_prix!$B:$B,$B57,BNA_Historique_prix!$E:$E,$C57),""))</f>
        <v>-</v>
      </c>
      <c r="X57" s="14" t="str">
        <f ca="1">IF(OR(SUMIFS(BNA_Historique_prix!W:W,BNA_Historique_prix!$B:$B,$B57,BNA_Historique_prix!$E:$E,$D57)=0,SUMIFS(BNA_Historique_prix!W:W,BNA_Historique_prix!$B:$B,$B57,BNA_Historique_prix!$E:$E,$C57)=0),"-",IFERROR((SUMIFS(BNA_Historique_prix!W:W,BNA_Historique_prix!$B:$B,$B57,BNA_Historique_prix!$E:$E,$D57)-SUMIFS(BNA_Historique_prix!W:W,BNA_Historique_prix!$B:$B,$B57,BNA_Historique_prix!$E:$E,$C57))/SUMIFS(BNA_Historique_prix!W:W,BNA_Historique_prix!$B:$B,$B57,BNA_Historique_prix!$E:$E,$C57),""))</f>
        <v>-</v>
      </c>
      <c r="Y57" s="14" t="str">
        <f ca="1">IF(OR(SUMIFS(BNA_Historique_prix!X:X,BNA_Historique_prix!$B:$B,$B57,BNA_Historique_prix!$E:$E,$D57)=0,SUMIFS(BNA_Historique_prix!X:X,BNA_Historique_prix!$B:$B,$B57,BNA_Historique_prix!$E:$E,$C57)=0),"-",IFERROR((SUMIFS(BNA_Historique_prix!X:X,BNA_Historique_prix!$B:$B,$B57,BNA_Historique_prix!$E:$E,$D57)-SUMIFS(BNA_Historique_prix!X:X,BNA_Historique_prix!$B:$B,$B57,BNA_Historique_prix!$E:$E,$C57))/SUMIFS(BNA_Historique_prix!X:X,BNA_Historique_prix!$B:$B,$B57,BNA_Historique_prix!$E:$E,$C57),""))</f>
        <v>-</v>
      </c>
      <c r="Z57" s="14" t="str">
        <f ca="1">IF(OR(SUMIFS(BNA_Historique_prix!Y:Y,BNA_Historique_prix!$B:$B,$B57,BNA_Historique_prix!$E:$E,$D57)=0,SUMIFS(BNA_Historique_prix!Y:Y,BNA_Historique_prix!$B:$B,$B57,BNA_Historique_prix!$E:$E,$C57)=0),"-",IFERROR((SUMIFS(BNA_Historique_prix!Y:Y,BNA_Historique_prix!$B:$B,$B57,BNA_Historique_prix!$E:$E,$D57)-SUMIFS(BNA_Historique_prix!Y:Y,BNA_Historique_prix!$B:$B,$B57,BNA_Historique_prix!$E:$E,$C57))/SUMIFS(BNA_Historique_prix!Y:Y,BNA_Historique_prix!$B:$B,$B57,BNA_Historique_prix!$E:$E,$C57),""))</f>
        <v>-</v>
      </c>
      <c r="AA57" s="14" t="str">
        <f ca="1">IF(OR(SUMIFS(BNA_Historique_prix!Z:Z,BNA_Historique_prix!$B:$B,$B57,BNA_Historique_prix!$E:$E,$D57)=0,SUMIFS(BNA_Historique_prix!Z:Z,BNA_Historique_prix!$B:$B,$B57,BNA_Historique_prix!$E:$E,$C57)=0),"-",IFERROR((SUMIFS(BNA_Historique_prix!Z:Z,BNA_Historique_prix!$B:$B,$B57,BNA_Historique_prix!$E:$E,$D57)-SUMIFS(BNA_Historique_prix!Z:Z,BNA_Historique_prix!$B:$B,$B57,BNA_Historique_prix!$E:$E,$C57))/SUMIFS(BNA_Historique_prix!Z:Z,BNA_Historique_prix!$B:$B,$B57,BNA_Historique_prix!$E:$E,$C57),""))</f>
        <v>-</v>
      </c>
      <c r="AB57" s="14" t="str">
        <f ca="1">IF(OR(SUMIFS(BNA_Historique_prix!AA:AA,BNA_Historique_prix!$B:$B,$B57,BNA_Historique_prix!$E:$E,$D57)=0,SUMIFS(BNA_Historique_prix!AA:AA,BNA_Historique_prix!$B:$B,$B57,BNA_Historique_prix!$E:$E,$C57)=0),"-",IFERROR((SUMIFS(BNA_Historique_prix!AA:AA,BNA_Historique_prix!$B:$B,$B57,BNA_Historique_prix!$E:$E,$D57)-SUMIFS(BNA_Historique_prix!AA:AA,BNA_Historique_prix!$B:$B,$B57,BNA_Historique_prix!$E:$E,$C57))/SUMIFS(BNA_Historique_prix!AA:AA,BNA_Historique_prix!$B:$B,$B57,BNA_Historique_prix!$E:$E,$C57),""))</f>
        <v>-</v>
      </c>
      <c r="AC57" s="14" t="str">
        <f ca="1">IF(OR(SUMIFS(BNA_Historique_prix!AB:AB,BNA_Historique_prix!$B:$B,$B57,BNA_Historique_prix!$E:$E,$D57)=0,SUMIFS(BNA_Historique_prix!AB:AB,BNA_Historique_prix!$B:$B,$B57,BNA_Historique_prix!$E:$E,$C57)=0),"-",IFERROR((SUMIFS(BNA_Historique_prix!AB:AB,BNA_Historique_prix!$B:$B,$B57,BNA_Historique_prix!$E:$E,$D57)-SUMIFS(BNA_Historique_prix!AB:AB,BNA_Historique_prix!$B:$B,$B57,BNA_Historique_prix!$E:$E,$C57))/SUMIFS(BNA_Historique_prix!AB:AB,BNA_Historique_prix!$B:$B,$B57,BNA_Historique_prix!$E:$E,$C57),""))</f>
        <v>-</v>
      </c>
      <c r="AD57" s="14" t="str">
        <f ca="1">IF(OR(SUMIFS(BNA_Historique_prix!AC:AC,BNA_Historique_prix!$B:$B,$B57,BNA_Historique_prix!$E:$E,$D57)=0,SUMIFS(BNA_Historique_prix!AC:AC,BNA_Historique_prix!$B:$B,$B57,BNA_Historique_prix!$E:$E,$C57)=0),"-",IFERROR((SUMIFS(BNA_Historique_prix!AC:AC,BNA_Historique_prix!$B:$B,$B57,BNA_Historique_prix!$E:$E,$D57)-SUMIFS(BNA_Historique_prix!AC:AC,BNA_Historique_prix!$B:$B,$B57,BNA_Historique_prix!$E:$E,$C57))/SUMIFS(BNA_Historique_prix!AC:AC,BNA_Historique_prix!$B:$B,$B57,BNA_Historique_prix!$E:$E,$C57),""))</f>
        <v>-</v>
      </c>
      <c r="AE57" s="14" t="str">
        <f ca="1">IF(OR(SUMIFS(BNA_Historique_prix!AD:AD,BNA_Historique_prix!$B:$B,$B57,BNA_Historique_prix!$E:$E,$D57)=0,SUMIFS(BNA_Historique_prix!AD:AD,BNA_Historique_prix!$B:$B,$B57,BNA_Historique_prix!$E:$E,$C57)=0),"-",IFERROR((SUMIFS(BNA_Historique_prix!AD:AD,BNA_Historique_prix!$B:$B,$B57,BNA_Historique_prix!$E:$E,$D57)-SUMIFS(BNA_Historique_prix!AD:AD,BNA_Historique_prix!$B:$B,$B57,BNA_Historique_prix!$E:$E,$C57))/SUMIFS(BNA_Historique_prix!AD:AD,BNA_Historique_prix!$B:$B,$B57,BNA_Historique_prix!$E:$E,$C57),""))</f>
        <v>-</v>
      </c>
      <c r="AF57" s="14" t="str">
        <f ca="1">IF(OR(SUMIFS(BNA_Historique_prix!AE:AE,BNA_Historique_prix!$B:$B,$B57,BNA_Historique_prix!$E:$E,$D57)=0,SUMIFS(BNA_Historique_prix!AE:AE,BNA_Historique_prix!$B:$B,$B57,BNA_Historique_prix!$E:$E,$C57)=0),"-",IFERROR((SUMIFS(BNA_Historique_prix!AE:AE,BNA_Historique_prix!$B:$B,$B57,BNA_Historique_prix!$E:$E,$D57)-SUMIFS(BNA_Historique_prix!AE:AE,BNA_Historique_prix!$B:$B,$B57,BNA_Historique_prix!$E:$E,$C57))/SUMIFS(BNA_Historique_prix!AE:AE,BNA_Historique_prix!$B:$B,$B57,BNA_Historique_prix!$E:$E,$C57),""))</f>
        <v>-</v>
      </c>
      <c r="AG57" s="14" t="str">
        <f ca="1">IF(OR(SUMIFS(BNA_Historique_prix!AF:AF,BNA_Historique_prix!$B:$B,$B57,BNA_Historique_prix!$E:$E,$D57)=0,SUMIFS(BNA_Historique_prix!AF:AF,BNA_Historique_prix!$B:$B,$B57,BNA_Historique_prix!$E:$E,$C57)=0),"-",IFERROR((SUMIFS(BNA_Historique_prix!AF:AF,BNA_Historique_prix!$B:$B,$B57,BNA_Historique_prix!$E:$E,$D57)-SUMIFS(BNA_Historique_prix!AF:AF,BNA_Historique_prix!$B:$B,$B57,BNA_Historique_prix!$E:$E,$C57))/SUMIFS(BNA_Historique_prix!AF:AF,BNA_Historique_prix!$B:$B,$B57,BNA_Historique_prix!$E:$E,$C57),""))</f>
        <v>-</v>
      </c>
      <c r="AH57" s="14" t="str">
        <f ca="1">IF(OR(SUMIFS(BNA_Historique_prix!AG:AG,BNA_Historique_prix!$B:$B,$B57,BNA_Historique_prix!$E:$E,$D57)=0,SUMIFS(BNA_Historique_prix!AG:AG,BNA_Historique_prix!$B:$B,$B57,BNA_Historique_prix!$E:$E,$C57)=0),"-",IFERROR((SUMIFS(BNA_Historique_prix!AG:AG,BNA_Historique_prix!$B:$B,$B57,BNA_Historique_prix!$E:$E,$D57)-SUMIFS(BNA_Historique_prix!AG:AG,BNA_Historique_prix!$B:$B,$B57,BNA_Historique_prix!$E:$E,$C57))/SUMIFS(BNA_Historique_prix!AG:AG,BNA_Historique_prix!$B:$B,$B57,BNA_Historique_prix!$E:$E,$C57),""))</f>
        <v>-</v>
      </c>
      <c r="AI57" s="14" t="str">
        <f ca="1">IF(OR(SUMIFS(BNA_Historique_prix!AH:AH,BNA_Historique_prix!$B:$B,$B57,BNA_Historique_prix!$E:$E,$D57)=0,SUMIFS(BNA_Historique_prix!AH:AH,BNA_Historique_prix!$B:$B,$B57,BNA_Historique_prix!$E:$E,$C57)=0),"-",IFERROR((SUMIFS(BNA_Historique_prix!AH:AH,BNA_Historique_prix!$B:$B,$B57,BNA_Historique_prix!$E:$E,$D57)-SUMIFS(BNA_Historique_prix!AH:AH,BNA_Historique_prix!$B:$B,$B57,BNA_Historique_prix!$E:$E,$C57))/SUMIFS(BNA_Historique_prix!AH:AH,BNA_Historique_prix!$B:$B,$B57,BNA_Historique_prix!$E:$E,$C57),""))</f>
        <v>-</v>
      </c>
      <c r="AJ57" s="14" t="str">
        <f ca="1">IF(OR(SUMIFS(BNA_Historique_prix!AI:AI,BNA_Historique_prix!$B:$B,$B57,BNA_Historique_prix!$E:$E,$D57)=0,SUMIFS(BNA_Historique_prix!AI:AI,BNA_Historique_prix!$B:$B,$B57,BNA_Historique_prix!$E:$E,$C57)=0),"-",IFERROR((SUMIFS(BNA_Historique_prix!AI:AI,BNA_Historique_prix!$B:$B,$B57,BNA_Historique_prix!$E:$E,$D57)-SUMIFS(BNA_Historique_prix!AI:AI,BNA_Historique_prix!$B:$B,$B57,BNA_Historique_prix!$E:$E,$C57))/SUMIFS(BNA_Historique_prix!AI:AI,BNA_Historique_prix!$B:$B,$B57,BNA_Historique_prix!$E:$E,$C57),""))</f>
        <v>-</v>
      </c>
    </row>
    <row r="58" spans="1:36" x14ac:dyDescent="0.35">
      <c r="A58" s="5" t="s">
        <v>81</v>
      </c>
      <c r="B58" s="5" t="s">
        <v>92</v>
      </c>
      <c r="C58" s="11">
        <f t="shared" ref="C58:F58" si="28">C53</f>
        <v>45078</v>
      </c>
      <c r="D58" s="11">
        <f t="shared" si="28"/>
        <v>45139</v>
      </c>
      <c r="E58" s="11"/>
      <c r="F58" s="11" t="str">
        <f t="shared" si="28"/>
        <v>% var trimestrielle</v>
      </c>
      <c r="H58" s="14" t="str">
        <f ca="1">IF(OR(SUMIFS(BNA_Historique_prix!G:G,BNA_Historique_prix!$B:$B,$B58,BNA_Historique_prix!$E:$E,$D58)=0,SUMIFS(BNA_Historique_prix!G:G,BNA_Historique_prix!$B:$B,$B58,BNA_Historique_prix!$E:$E,$C58)=0),"-",IFERROR((SUMIFS(BNA_Historique_prix!G:G,BNA_Historique_prix!$B:$B,$B58,BNA_Historique_prix!$E:$E,$D58)-SUMIFS(BNA_Historique_prix!G:G,BNA_Historique_prix!$B:$B,$B58,BNA_Historique_prix!$E:$E,$C58))/SUMIFS(BNA_Historique_prix!G:G,BNA_Historique_prix!$B:$B,$B58,BNA_Historique_prix!$E:$E,$C58),""))</f>
        <v>-</v>
      </c>
      <c r="I58" s="14" t="str">
        <f ca="1">IF(OR(SUMIFS(BNA_Historique_prix!H:H,BNA_Historique_prix!$B:$B,$B58,BNA_Historique_prix!$E:$E,$D58)=0,SUMIFS(BNA_Historique_prix!H:H,BNA_Historique_prix!$B:$B,$B58,BNA_Historique_prix!$E:$E,$C58)=0),"-",IFERROR((SUMIFS(BNA_Historique_prix!H:H,BNA_Historique_prix!$B:$B,$B58,BNA_Historique_prix!$E:$E,$D58)-SUMIFS(BNA_Historique_prix!H:H,BNA_Historique_prix!$B:$B,$B58,BNA_Historique_prix!$E:$E,$C58))/SUMIFS(BNA_Historique_prix!H:H,BNA_Historique_prix!$B:$B,$B58,BNA_Historique_prix!$E:$E,$C58),""))</f>
        <v>-</v>
      </c>
      <c r="J58" s="14" t="str">
        <f ca="1">IF(OR(SUMIFS(BNA_Historique_prix!I:I,BNA_Historique_prix!$B:$B,$B58,BNA_Historique_prix!$E:$E,$D58)=0,SUMIFS(BNA_Historique_prix!I:I,BNA_Historique_prix!$B:$B,$B58,BNA_Historique_prix!$E:$E,$C58)=0),"-",IFERROR((SUMIFS(BNA_Historique_prix!I:I,BNA_Historique_prix!$B:$B,$B58,BNA_Historique_prix!$E:$E,$D58)-SUMIFS(BNA_Historique_prix!I:I,BNA_Historique_prix!$B:$B,$B58,BNA_Historique_prix!$E:$E,$C58))/SUMIFS(BNA_Historique_prix!I:I,BNA_Historique_prix!$B:$B,$B58,BNA_Historique_prix!$E:$E,$C58),""))</f>
        <v>-</v>
      </c>
      <c r="K58" s="14" t="str">
        <f ca="1">IF(OR(SUMIFS(BNA_Historique_prix!J:J,BNA_Historique_prix!$B:$B,$B58,BNA_Historique_prix!$E:$E,$D58)=0,SUMIFS(BNA_Historique_prix!J:J,BNA_Historique_prix!$B:$B,$B58,BNA_Historique_prix!$E:$E,$C58)=0),"-",IFERROR((SUMIFS(BNA_Historique_prix!J:J,BNA_Historique_prix!$B:$B,$B58,BNA_Historique_prix!$E:$E,$D58)-SUMIFS(BNA_Historique_prix!J:J,BNA_Historique_prix!$B:$B,$B58,BNA_Historique_prix!$E:$E,$C58))/SUMIFS(BNA_Historique_prix!J:J,BNA_Historique_prix!$B:$B,$B58,BNA_Historique_prix!$E:$E,$C58),""))</f>
        <v>-</v>
      </c>
      <c r="L58" s="14" t="str">
        <f ca="1">IF(OR(SUMIFS(BNA_Historique_prix!K:K,BNA_Historique_prix!$B:$B,$B58,BNA_Historique_prix!$E:$E,$D58)=0,SUMIFS(BNA_Historique_prix!K:K,BNA_Historique_prix!$B:$B,$B58,BNA_Historique_prix!$E:$E,$C58)=0),"-",IFERROR((SUMIFS(BNA_Historique_prix!K:K,BNA_Historique_prix!$B:$B,$B58,BNA_Historique_prix!$E:$E,$D58)-SUMIFS(BNA_Historique_prix!K:K,BNA_Historique_prix!$B:$B,$B58,BNA_Historique_prix!$E:$E,$C58))/SUMIFS(BNA_Historique_prix!K:K,BNA_Historique_prix!$B:$B,$B58,BNA_Historique_prix!$E:$E,$C58),""))</f>
        <v>-</v>
      </c>
      <c r="M58" s="14" t="str">
        <f ca="1">IF(OR(SUMIFS(BNA_Historique_prix!L:L,BNA_Historique_prix!$B:$B,$B58,BNA_Historique_prix!$E:$E,$D58)=0,SUMIFS(BNA_Historique_prix!L:L,BNA_Historique_prix!$B:$B,$B58,BNA_Historique_prix!$E:$E,$C58)=0),"-",IFERROR((SUMIFS(BNA_Historique_prix!L:L,BNA_Historique_prix!$B:$B,$B58,BNA_Historique_prix!$E:$E,$D58)-SUMIFS(BNA_Historique_prix!L:L,BNA_Historique_prix!$B:$B,$B58,BNA_Historique_prix!$E:$E,$C58))/SUMIFS(BNA_Historique_prix!L:L,BNA_Historique_prix!$B:$B,$B58,BNA_Historique_prix!$E:$E,$C58),""))</f>
        <v>-</v>
      </c>
      <c r="N58" s="14" t="str">
        <f ca="1">IF(OR(SUMIFS(BNA_Historique_prix!M:M,BNA_Historique_prix!$B:$B,$B58,BNA_Historique_prix!$E:$E,$D58)=0,SUMIFS(BNA_Historique_prix!M:M,BNA_Historique_prix!$B:$B,$B58,BNA_Historique_prix!$E:$E,$C58)=0),"-",IFERROR((SUMIFS(BNA_Historique_prix!M:M,BNA_Historique_prix!$B:$B,$B58,BNA_Historique_prix!$E:$E,$D58)-SUMIFS(BNA_Historique_prix!M:M,BNA_Historique_prix!$B:$B,$B58,BNA_Historique_prix!$E:$E,$C58))/SUMIFS(BNA_Historique_prix!M:M,BNA_Historique_prix!$B:$B,$B58,BNA_Historique_prix!$E:$E,$C58),""))</f>
        <v>-</v>
      </c>
      <c r="O58" s="14" t="str">
        <f ca="1">IF(OR(SUMIFS(BNA_Historique_prix!N:N,BNA_Historique_prix!$B:$B,$B58,BNA_Historique_prix!$E:$E,$D58)=0,SUMIFS(BNA_Historique_prix!N:N,BNA_Historique_prix!$B:$B,$B58,BNA_Historique_prix!$E:$E,$C58)=0),"-",IFERROR((SUMIFS(BNA_Historique_prix!N:N,BNA_Historique_prix!$B:$B,$B58,BNA_Historique_prix!$E:$E,$D58)-SUMIFS(BNA_Historique_prix!N:N,BNA_Historique_prix!$B:$B,$B58,BNA_Historique_prix!$E:$E,$C58))/SUMIFS(BNA_Historique_prix!N:N,BNA_Historique_prix!$B:$B,$B58,BNA_Historique_prix!$E:$E,$C58),""))</f>
        <v>-</v>
      </c>
      <c r="P58" s="14" t="str">
        <f ca="1">IF(OR(SUMIFS(BNA_Historique_prix!O:O,BNA_Historique_prix!$B:$B,$B58,BNA_Historique_prix!$E:$E,$D58)=0,SUMIFS(BNA_Historique_prix!O:O,BNA_Historique_prix!$B:$B,$B58,BNA_Historique_prix!$E:$E,$C58)=0),"-",IFERROR((SUMIFS(BNA_Historique_prix!O:O,BNA_Historique_prix!$B:$B,$B58,BNA_Historique_prix!$E:$E,$D58)-SUMIFS(BNA_Historique_prix!O:O,BNA_Historique_prix!$B:$B,$B58,BNA_Historique_prix!$E:$E,$C58))/SUMIFS(BNA_Historique_prix!O:O,BNA_Historique_prix!$B:$B,$B58,BNA_Historique_prix!$E:$E,$C58),""))</f>
        <v>-</v>
      </c>
      <c r="Q58" s="14" t="str">
        <f ca="1">IF(OR(SUMIFS(BNA_Historique_prix!P:P,BNA_Historique_prix!$B:$B,$B58,BNA_Historique_prix!$E:$E,$D58)=0,SUMIFS(BNA_Historique_prix!P:P,BNA_Historique_prix!$B:$B,$B58,BNA_Historique_prix!$E:$E,$C58)=0),"-",IFERROR((SUMIFS(BNA_Historique_prix!P:P,BNA_Historique_prix!$B:$B,$B58,BNA_Historique_prix!$E:$E,$D58)-SUMIFS(BNA_Historique_prix!P:P,BNA_Historique_prix!$B:$B,$B58,BNA_Historique_prix!$E:$E,$C58))/SUMIFS(BNA_Historique_prix!P:P,BNA_Historique_prix!$B:$B,$B58,BNA_Historique_prix!$E:$E,$C58),""))</f>
        <v>-</v>
      </c>
      <c r="R58" s="14" t="str">
        <f ca="1">IF(OR(SUMIFS(BNA_Historique_prix!Q:Q,BNA_Historique_prix!$B:$B,$B58,BNA_Historique_prix!$E:$E,$D58)=0,SUMIFS(BNA_Historique_prix!Q:Q,BNA_Historique_prix!$B:$B,$B58,BNA_Historique_prix!$E:$E,$C58)=0),"-",IFERROR((SUMIFS(BNA_Historique_prix!Q:Q,BNA_Historique_prix!$B:$B,$B58,BNA_Historique_prix!$E:$E,$D58)-SUMIFS(BNA_Historique_prix!Q:Q,BNA_Historique_prix!$B:$B,$B58,BNA_Historique_prix!$E:$E,$C58))/SUMIFS(BNA_Historique_prix!Q:Q,BNA_Historique_prix!$B:$B,$B58,BNA_Historique_prix!$E:$E,$C58),""))</f>
        <v>-</v>
      </c>
      <c r="S58" s="14" t="str">
        <f ca="1">IF(OR(SUMIFS(BNA_Historique_prix!R:R,BNA_Historique_prix!$B:$B,$B58,BNA_Historique_prix!$E:$E,$D58)=0,SUMIFS(BNA_Historique_prix!R:R,BNA_Historique_prix!$B:$B,$B58,BNA_Historique_prix!$E:$E,$C58)=0),"-",IFERROR((SUMIFS(BNA_Historique_prix!R:R,BNA_Historique_prix!$B:$B,$B58,BNA_Historique_prix!$E:$E,$D58)-SUMIFS(BNA_Historique_prix!R:R,BNA_Historique_prix!$B:$B,$B58,BNA_Historique_prix!$E:$E,$C58))/SUMIFS(BNA_Historique_prix!R:R,BNA_Historique_prix!$B:$B,$B58,BNA_Historique_prix!$E:$E,$C58),""))</f>
        <v>-</v>
      </c>
      <c r="T58" s="14" t="str">
        <f ca="1">IF(OR(SUMIFS(BNA_Historique_prix!S:S,BNA_Historique_prix!$B:$B,$B58,BNA_Historique_prix!$E:$E,$D58)=0,SUMIFS(BNA_Historique_prix!S:S,BNA_Historique_prix!$B:$B,$B58,BNA_Historique_prix!$E:$E,$C58)=0),"-",IFERROR((SUMIFS(BNA_Historique_prix!S:S,BNA_Historique_prix!$B:$B,$B58,BNA_Historique_prix!$E:$E,$D58)-SUMIFS(BNA_Historique_prix!S:S,BNA_Historique_prix!$B:$B,$B58,BNA_Historique_prix!$E:$E,$C58))/SUMIFS(BNA_Historique_prix!S:S,BNA_Historique_prix!$B:$B,$B58,BNA_Historique_prix!$E:$E,$C58),""))</f>
        <v>-</v>
      </c>
      <c r="U58" s="14" t="str">
        <f ca="1">IF(OR(SUMIFS(BNA_Historique_prix!T:T,BNA_Historique_prix!$B:$B,$B58,BNA_Historique_prix!$E:$E,$D58)=0,SUMIFS(BNA_Historique_prix!T:T,BNA_Historique_prix!$B:$B,$B58,BNA_Historique_prix!$E:$E,$C58)=0),"-",IFERROR((SUMIFS(BNA_Historique_prix!T:T,BNA_Historique_prix!$B:$B,$B58,BNA_Historique_prix!$E:$E,$D58)-SUMIFS(BNA_Historique_prix!T:T,BNA_Historique_prix!$B:$B,$B58,BNA_Historique_prix!$E:$E,$C58))/SUMIFS(BNA_Historique_prix!T:T,BNA_Historique_prix!$B:$B,$B58,BNA_Historique_prix!$E:$E,$C58),""))</f>
        <v>-</v>
      </c>
      <c r="V58" s="14" t="str">
        <f ca="1">IF(OR(SUMIFS(BNA_Historique_prix!U:U,BNA_Historique_prix!$B:$B,$B58,BNA_Historique_prix!$E:$E,$D58)=0,SUMIFS(BNA_Historique_prix!U:U,BNA_Historique_prix!$B:$B,$B58,BNA_Historique_prix!$E:$E,$C58)=0),"-",IFERROR((SUMIFS(BNA_Historique_prix!U:U,BNA_Historique_prix!$B:$B,$B58,BNA_Historique_prix!$E:$E,$D58)-SUMIFS(BNA_Historique_prix!U:U,BNA_Historique_prix!$B:$B,$B58,BNA_Historique_prix!$E:$E,$C58))/SUMIFS(BNA_Historique_prix!U:U,BNA_Historique_prix!$B:$B,$B58,BNA_Historique_prix!$E:$E,$C58),""))</f>
        <v>-</v>
      </c>
      <c r="W58" s="14" t="str">
        <f ca="1">IF(OR(SUMIFS(BNA_Historique_prix!V:V,BNA_Historique_prix!$B:$B,$B58,BNA_Historique_prix!$E:$E,$D58)=0,SUMIFS(BNA_Historique_prix!V:V,BNA_Historique_prix!$B:$B,$B58,BNA_Historique_prix!$E:$E,$C58)=0),"-",IFERROR((SUMIFS(BNA_Historique_prix!V:V,BNA_Historique_prix!$B:$B,$B58,BNA_Historique_prix!$E:$E,$D58)-SUMIFS(BNA_Historique_prix!V:V,BNA_Historique_prix!$B:$B,$B58,BNA_Historique_prix!$E:$E,$C58))/SUMIFS(BNA_Historique_prix!V:V,BNA_Historique_prix!$B:$B,$B58,BNA_Historique_prix!$E:$E,$C58),""))</f>
        <v>-</v>
      </c>
      <c r="X58" s="14" t="str">
        <f ca="1">IF(OR(SUMIFS(BNA_Historique_prix!W:W,BNA_Historique_prix!$B:$B,$B58,BNA_Historique_prix!$E:$E,$D58)=0,SUMIFS(BNA_Historique_prix!W:W,BNA_Historique_prix!$B:$B,$B58,BNA_Historique_prix!$E:$E,$C58)=0),"-",IFERROR((SUMIFS(BNA_Historique_prix!W:W,BNA_Historique_prix!$B:$B,$B58,BNA_Historique_prix!$E:$E,$D58)-SUMIFS(BNA_Historique_prix!W:W,BNA_Historique_prix!$B:$B,$B58,BNA_Historique_prix!$E:$E,$C58))/SUMIFS(BNA_Historique_prix!W:W,BNA_Historique_prix!$B:$B,$B58,BNA_Historique_prix!$E:$E,$C58),""))</f>
        <v>-</v>
      </c>
      <c r="Y58" s="14" t="str">
        <f ca="1">IF(OR(SUMIFS(BNA_Historique_prix!X:X,BNA_Historique_prix!$B:$B,$B58,BNA_Historique_prix!$E:$E,$D58)=0,SUMIFS(BNA_Historique_prix!X:X,BNA_Historique_prix!$B:$B,$B58,BNA_Historique_prix!$E:$E,$C58)=0),"-",IFERROR((SUMIFS(BNA_Historique_prix!X:X,BNA_Historique_prix!$B:$B,$B58,BNA_Historique_prix!$E:$E,$D58)-SUMIFS(BNA_Historique_prix!X:X,BNA_Historique_prix!$B:$B,$B58,BNA_Historique_prix!$E:$E,$C58))/SUMIFS(BNA_Historique_prix!X:X,BNA_Historique_prix!$B:$B,$B58,BNA_Historique_prix!$E:$E,$C58),""))</f>
        <v>-</v>
      </c>
      <c r="Z58" s="14" t="str">
        <f ca="1">IF(OR(SUMIFS(BNA_Historique_prix!Y:Y,BNA_Historique_prix!$B:$B,$B58,BNA_Historique_prix!$E:$E,$D58)=0,SUMIFS(BNA_Historique_prix!Y:Y,BNA_Historique_prix!$B:$B,$B58,BNA_Historique_prix!$E:$E,$C58)=0),"-",IFERROR((SUMIFS(BNA_Historique_prix!Y:Y,BNA_Historique_prix!$B:$B,$B58,BNA_Historique_prix!$E:$E,$D58)-SUMIFS(BNA_Historique_prix!Y:Y,BNA_Historique_prix!$B:$B,$B58,BNA_Historique_prix!$E:$E,$C58))/SUMIFS(BNA_Historique_prix!Y:Y,BNA_Historique_prix!$B:$B,$B58,BNA_Historique_prix!$E:$E,$C58),""))</f>
        <v>-</v>
      </c>
      <c r="AA58" s="14" t="str">
        <f ca="1">IF(OR(SUMIFS(BNA_Historique_prix!Z:Z,BNA_Historique_prix!$B:$B,$B58,BNA_Historique_prix!$E:$E,$D58)=0,SUMIFS(BNA_Historique_prix!Z:Z,BNA_Historique_prix!$B:$B,$B58,BNA_Historique_prix!$E:$E,$C58)=0),"-",IFERROR((SUMIFS(BNA_Historique_prix!Z:Z,BNA_Historique_prix!$B:$B,$B58,BNA_Historique_prix!$E:$E,$D58)-SUMIFS(BNA_Historique_prix!Z:Z,BNA_Historique_prix!$B:$B,$B58,BNA_Historique_prix!$E:$E,$C58))/SUMIFS(BNA_Historique_prix!Z:Z,BNA_Historique_prix!$B:$B,$B58,BNA_Historique_prix!$E:$E,$C58),""))</f>
        <v>-</v>
      </c>
      <c r="AB58" s="14" t="str">
        <f ca="1">IF(OR(SUMIFS(BNA_Historique_prix!AA:AA,BNA_Historique_prix!$B:$B,$B58,BNA_Historique_prix!$E:$E,$D58)=0,SUMIFS(BNA_Historique_prix!AA:AA,BNA_Historique_prix!$B:$B,$B58,BNA_Historique_prix!$E:$E,$C58)=0),"-",IFERROR((SUMIFS(BNA_Historique_prix!AA:AA,BNA_Historique_prix!$B:$B,$B58,BNA_Historique_prix!$E:$E,$D58)-SUMIFS(BNA_Historique_prix!AA:AA,BNA_Historique_prix!$B:$B,$B58,BNA_Historique_prix!$E:$E,$C58))/SUMIFS(BNA_Historique_prix!AA:AA,BNA_Historique_prix!$B:$B,$B58,BNA_Historique_prix!$E:$E,$C58),""))</f>
        <v>-</v>
      </c>
      <c r="AC58" s="14" t="str">
        <f ca="1">IF(OR(SUMIFS(BNA_Historique_prix!AB:AB,BNA_Historique_prix!$B:$B,$B58,BNA_Historique_prix!$E:$E,$D58)=0,SUMIFS(BNA_Historique_prix!AB:AB,BNA_Historique_prix!$B:$B,$B58,BNA_Historique_prix!$E:$E,$C58)=0),"-",IFERROR((SUMIFS(BNA_Historique_prix!AB:AB,BNA_Historique_prix!$B:$B,$B58,BNA_Historique_prix!$E:$E,$D58)-SUMIFS(BNA_Historique_prix!AB:AB,BNA_Historique_prix!$B:$B,$B58,BNA_Historique_prix!$E:$E,$C58))/SUMIFS(BNA_Historique_prix!AB:AB,BNA_Historique_prix!$B:$B,$B58,BNA_Historique_prix!$E:$E,$C58),""))</f>
        <v>-</v>
      </c>
      <c r="AD58" s="14" t="str">
        <f ca="1">IF(OR(SUMIFS(BNA_Historique_prix!AC:AC,BNA_Historique_prix!$B:$B,$B58,BNA_Historique_prix!$E:$E,$D58)=0,SUMIFS(BNA_Historique_prix!AC:AC,BNA_Historique_prix!$B:$B,$B58,BNA_Historique_prix!$E:$E,$C58)=0),"-",IFERROR((SUMIFS(BNA_Historique_prix!AC:AC,BNA_Historique_prix!$B:$B,$B58,BNA_Historique_prix!$E:$E,$D58)-SUMIFS(BNA_Historique_prix!AC:AC,BNA_Historique_prix!$B:$B,$B58,BNA_Historique_prix!$E:$E,$C58))/SUMIFS(BNA_Historique_prix!AC:AC,BNA_Historique_prix!$B:$B,$B58,BNA_Historique_prix!$E:$E,$C58),""))</f>
        <v>-</v>
      </c>
      <c r="AE58" s="14" t="str">
        <f ca="1">IF(OR(SUMIFS(BNA_Historique_prix!AD:AD,BNA_Historique_prix!$B:$B,$B58,BNA_Historique_prix!$E:$E,$D58)=0,SUMIFS(BNA_Historique_prix!AD:AD,BNA_Historique_prix!$B:$B,$B58,BNA_Historique_prix!$E:$E,$C58)=0),"-",IFERROR((SUMIFS(BNA_Historique_prix!AD:AD,BNA_Historique_prix!$B:$B,$B58,BNA_Historique_prix!$E:$E,$D58)-SUMIFS(BNA_Historique_prix!AD:AD,BNA_Historique_prix!$B:$B,$B58,BNA_Historique_prix!$E:$E,$C58))/SUMIFS(BNA_Historique_prix!AD:AD,BNA_Historique_prix!$B:$B,$B58,BNA_Historique_prix!$E:$E,$C58),""))</f>
        <v>-</v>
      </c>
      <c r="AF58" s="14" t="str">
        <f ca="1">IF(OR(SUMIFS(BNA_Historique_prix!AE:AE,BNA_Historique_prix!$B:$B,$B58,BNA_Historique_prix!$E:$E,$D58)=0,SUMIFS(BNA_Historique_prix!AE:AE,BNA_Historique_prix!$B:$B,$B58,BNA_Historique_prix!$E:$E,$C58)=0),"-",IFERROR((SUMIFS(BNA_Historique_prix!AE:AE,BNA_Historique_prix!$B:$B,$B58,BNA_Historique_prix!$E:$E,$D58)-SUMIFS(BNA_Historique_prix!AE:AE,BNA_Historique_prix!$B:$B,$B58,BNA_Historique_prix!$E:$E,$C58))/SUMIFS(BNA_Historique_prix!AE:AE,BNA_Historique_prix!$B:$B,$B58,BNA_Historique_prix!$E:$E,$C58),""))</f>
        <v>-</v>
      </c>
      <c r="AG58" s="14" t="str">
        <f ca="1">IF(OR(SUMIFS(BNA_Historique_prix!AF:AF,BNA_Historique_prix!$B:$B,$B58,BNA_Historique_prix!$E:$E,$D58)=0,SUMIFS(BNA_Historique_prix!AF:AF,BNA_Historique_prix!$B:$B,$B58,BNA_Historique_prix!$E:$E,$C58)=0),"-",IFERROR((SUMIFS(BNA_Historique_prix!AF:AF,BNA_Historique_prix!$B:$B,$B58,BNA_Historique_prix!$E:$E,$D58)-SUMIFS(BNA_Historique_prix!AF:AF,BNA_Historique_prix!$B:$B,$B58,BNA_Historique_prix!$E:$E,$C58))/SUMIFS(BNA_Historique_prix!AF:AF,BNA_Historique_prix!$B:$B,$B58,BNA_Historique_prix!$E:$E,$C58),""))</f>
        <v>-</v>
      </c>
      <c r="AH58" s="14" t="str">
        <f ca="1">IF(OR(SUMIFS(BNA_Historique_prix!AG:AG,BNA_Historique_prix!$B:$B,$B58,BNA_Historique_prix!$E:$E,$D58)=0,SUMIFS(BNA_Historique_prix!AG:AG,BNA_Historique_prix!$B:$B,$B58,BNA_Historique_prix!$E:$E,$C58)=0),"-",IFERROR((SUMIFS(BNA_Historique_prix!AG:AG,BNA_Historique_prix!$B:$B,$B58,BNA_Historique_prix!$E:$E,$D58)-SUMIFS(BNA_Historique_prix!AG:AG,BNA_Historique_prix!$B:$B,$B58,BNA_Historique_prix!$E:$E,$C58))/SUMIFS(BNA_Historique_prix!AG:AG,BNA_Historique_prix!$B:$B,$B58,BNA_Historique_prix!$E:$E,$C58),""))</f>
        <v>-</v>
      </c>
      <c r="AI58" s="14" t="str">
        <f ca="1">IF(OR(SUMIFS(BNA_Historique_prix!AH:AH,BNA_Historique_prix!$B:$B,$B58,BNA_Historique_prix!$E:$E,$D58)=0,SUMIFS(BNA_Historique_prix!AH:AH,BNA_Historique_prix!$B:$B,$B58,BNA_Historique_prix!$E:$E,$C58)=0),"-",IFERROR((SUMIFS(BNA_Historique_prix!AH:AH,BNA_Historique_prix!$B:$B,$B58,BNA_Historique_prix!$E:$E,$D58)-SUMIFS(BNA_Historique_prix!AH:AH,BNA_Historique_prix!$B:$B,$B58,BNA_Historique_prix!$E:$E,$C58))/SUMIFS(BNA_Historique_prix!AH:AH,BNA_Historique_prix!$B:$B,$B58,BNA_Historique_prix!$E:$E,$C58),""))</f>
        <v>-</v>
      </c>
      <c r="AJ58" s="14" t="str">
        <f ca="1">IF(OR(SUMIFS(BNA_Historique_prix!AI:AI,BNA_Historique_prix!$B:$B,$B58,BNA_Historique_prix!$E:$E,$D58)=0,SUMIFS(BNA_Historique_prix!AI:AI,BNA_Historique_prix!$B:$B,$B58,BNA_Historique_prix!$E:$E,$C58)=0),"-",IFERROR((SUMIFS(BNA_Historique_prix!AI:AI,BNA_Historique_prix!$B:$B,$B58,BNA_Historique_prix!$E:$E,$D58)-SUMIFS(BNA_Historique_prix!AI:AI,BNA_Historique_prix!$B:$B,$B58,BNA_Historique_prix!$E:$E,$C58))/SUMIFS(BNA_Historique_prix!AI:AI,BNA_Historique_prix!$B:$B,$B58,BNA_Historique_prix!$E:$E,$C58),""))</f>
        <v>-</v>
      </c>
    </row>
    <row r="59" spans="1:36" x14ac:dyDescent="0.35">
      <c r="A59" s="5" t="s">
        <v>81</v>
      </c>
      <c r="B59" s="5" t="s">
        <v>92</v>
      </c>
      <c r="C59" s="11">
        <f t="shared" ref="C59:F59" si="29">C54</f>
        <v>44774</v>
      </c>
      <c r="D59" s="11">
        <f t="shared" si="29"/>
        <v>45139</v>
      </c>
      <c r="E59" s="11"/>
      <c r="F59" s="11" t="str">
        <f t="shared" si="29"/>
        <v>% var annuelle</v>
      </c>
      <c r="H59" s="14" t="str">
        <f ca="1">IF(OR(SUMIFS(BNA_Historique_prix!G:G,BNA_Historique_prix!$B:$B,$B59,BNA_Historique_prix!$E:$E,$D59)=0,SUMIFS(BNA_Historique_prix!G:G,BNA_Historique_prix!$B:$B,$B59,BNA_Historique_prix!$E:$E,$C59)=0),"-",IFERROR((SUMIFS(BNA_Historique_prix!G:G,BNA_Historique_prix!$B:$B,$B59,BNA_Historique_prix!$E:$E,$D59)-SUMIFS(BNA_Historique_prix!G:G,BNA_Historique_prix!$B:$B,$B59,BNA_Historique_prix!$E:$E,$C59))/SUMIFS(BNA_Historique_prix!G:G,BNA_Historique_prix!$B:$B,$B59,BNA_Historique_prix!$E:$E,$C59),""))</f>
        <v>-</v>
      </c>
      <c r="I59" s="14" t="str">
        <f ca="1">IF(OR(SUMIFS(BNA_Historique_prix!H:H,BNA_Historique_prix!$B:$B,$B59,BNA_Historique_prix!$E:$E,$D59)=0,SUMIFS(BNA_Historique_prix!H:H,BNA_Historique_prix!$B:$B,$B59,BNA_Historique_prix!$E:$E,$C59)=0),"-",IFERROR((SUMIFS(BNA_Historique_prix!H:H,BNA_Historique_prix!$B:$B,$B59,BNA_Historique_prix!$E:$E,$D59)-SUMIFS(BNA_Historique_prix!H:H,BNA_Historique_prix!$B:$B,$B59,BNA_Historique_prix!$E:$E,$C59))/SUMIFS(BNA_Historique_prix!H:H,BNA_Historique_prix!$B:$B,$B59,BNA_Historique_prix!$E:$E,$C59),""))</f>
        <v>-</v>
      </c>
      <c r="J59" s="14" t="str">
        <f ca="1">IF(OR(SUMIFS(BNA_Historique_prix!I:I,BNA_Historique_prix!$B:$B,$B59,BNA_Historique_prix!$E:$E,$D59)=0,SUMIFS(BNA_Historique_prix!I:I,BNA_Historique_prix!$B:$B,$B59,BNA_Historique_prix!$E:$E,$C59)=0),"-",IFERROR((SUMIFS(BNA_Historique_prix!I:I,BNA_Historique_prix!$B:$B,$B59,BNA_Historique_prix!$E:$E,$D59)-SUMIFS(BNA_Historique_prix!I:I,BNA_Historique_prix!$B:$B,$B59,BNA_Historique_prix!$E:$E,$C59))/SUMIFS(BNA_Historique_prix!I:I,BNA_Historique_prix!$B:$B,$B59,BNA_Historique_prix!$E:$E,$C59),""))</f>
        <v>-</v>
      </c>
      <c r="K59" s="14" t="str">
        <f ca="1">IF(OR(SUMIFS(BNA_Historique_prix!J:J,BNA_Historique_prix!$B:$B,$B59,BNA_Historique_prix!$E:$E,$D59)=0,SUMIFS(BNA_Historique_prix!J:J,BNA_Historique_prix!$B:$B,$B59,BNA_Historique_prix!$E:$E,$C59)=0),"-",IFERROR((SUMIFS(BNA_Historique_prix!J:J,BNA_Historique_prix!$B:$B,$B59,BNA_Historique_prix!$E:$E,$D59)-SUMIFS(BNA_Historique_prix!J:J,BNA_Historique_prix!$B:$B,$B59,BNA_Historique_prix!$E:$E,$C59))/SUMIFS(BNA_Historique_prix!J:J,BNA_Historique_prix!$B:$B,$B59,BNA_Historique_prix!$E:$E,$C59),""))</f>
        <v>-</v>
      </c>
      <c r="L59" s="14" t="str">
        <f ca="1">IF(OR(SUMIFS(BNA_Historique_prix!K:K,BNA_Historique_prix!$B:$B,$B59,BNA_Historique_prix!$E:$E,$D59)=0,SUMIFS(BNA_Historique_prix!K:K,BNA_Historique_prix!$B:$B,$B59,BNA_Historique_prix!$E:$E,$C59)=0),"-",IFERROR((SUMIFS(BNA_Historique_prix!K:K,BNA_Historique_prix!$B:$B,$B59,BNA_Historique_prix!$E:$E,$D59)-SUMIFS(BNA_Historique_prix!K:K,BNA_Historique_prix!$B:$B,$B59,BNA_Historique_prix!$E:$E,$C59))/SUMIFS(BNA_Historique_prix!K:K,BNA_Historique_prix!$B:$B,$B59,BNA_Historique_prix!$E:$E,$C59),""))</f>
        <v>-</v>
      </c>
      <c r="M59" s="14" t="str">
        <f ca="1">IF(OR(SUMIFS(BNA_Historique_prix!L:L,BNA_Historique_prix!$B:$B,$B59,BNA_Historique_prix!$E:$E,$D59)=0,SUMIFS(BNA_Historique_prix!L:L,BNA_Historique_prix!$B:$B,$B59,BNA_Historique_prix!$E:$E,$C59)=0),"-",IFERROR((SUMIFS(BNA_Historique_prix!L:L,BNA_Historique_prix!$B:$B,$B59,BNA_Historique_prix!$E:$E,$D59)-SUMIFS(BNA_Historique_prix!L:L,BNA_Historique_prix!$B:$B,$B59,BNA_Historique_prix!$E:$E,$C59))/SUMIFS(BNA_Historique_prix!L:L,BNA_Historique_prix!$B:$B,$B59,BNA_Historique_prix!$E:$E,$C59),""))</f>
        <v>-</v>
      </c>
      <c r="N59" s="14" t="str">
        <f ca="1">IF(OR(SUMIFS(BNA_Historique_prix!M:M,BNA_Historique_prix!$B:$B,$B59,BNA_Historique_prix!$E:$E,$D59)=0,SUMIFS(BNA_Historique_prix!M:M,BNA_Historique_prix!$B:$B,$B59,BNA_Historique_prix!$E:$E,$C59)=0),"-",IFERROR((SUMIFS(BNA_Historique_prix!M:M,BNA_Historique_prix!$B:$B,$B59,BNA_Historique_prix!$E:$E,$D59)-SUMIFS(BNA_Historique_prix!M:M,BNA_Historique_prix!$B:$B,$B59,BNA_Historique_prix!$E:$E,$C59))/SUMIFS(BNA_Historique_prix!M:M,BNA_Historique_prix!$B:$B,$B59,BNA_Historique_prix!$E:$E,$C59),""))</f>
        <v>-</v>
      </c>
      <c r="O59" s="14" t="str">
        <f ca="1">IF(OR(SUMIFS(BNA_Historique_prix!N:N,BNA_Historique_prix!$B:$B,$B59,BNA_Historique_prix!$E:$E,$D59)=0,SUMIFS(BNA_Historique_prix!N:N,BNA_Historique_prix!$B:$B,$B59,BNA_Historique_prix!$E:$E,$C59)=0),"-",IFERROR((SUMIFS(BNA_Historique_prix!N:N,BNA_Historique_prix!$B:$B,$B59,BNA_Historique_prix!$E:$E,$D59)-SUMIFS(BNA_Historique_prix!N:N,BNA_Historique_prix!$B:$B,$B59,BNA_Historique_prix!$E:$E,$C59))/SUMIFS(BNA_Historique_prix!N:N,BNA_Historique_prix!$B:$B,$B59,BNA_Historique_prix!$E:$E,$C59),""))</f>
        <v>-</v>
      </c>
      <c r="P59" s="14" t="str">
        <f ca="1">IF(OR(SUMIFS(BNA_Historique_prix!O:O,BNA_Historique_prix!$B:$B,$B59,BNA_Historique_prix!$E:$E,$D59)=0,SUMIFS(BNA_Historique_prix!O:O,BNA_Historique_prix!$B:$B,$B59,BNA_Historique_prix!$E:$E,$C59)=0),"-",IFERROR((SUMIFS(BNA_Historique_prix!O:O,BNA_Historique_prix!$B:$B,$B59,BNA_Historique_prix!$E:$E,$D59)-SUMIFS(BNA_Historique_prix!O:O,BNA_Historique_prix!$B:$B,$B59,BNA_Historique_prix!$E:$E,$C59))/SUMIFS(BNA_Historique_prix!O:O,BNA_Historique_prix!$B:$B,$B59,BNA_Historique_prix!$E:$E,$C59),""))</f>
        <v>-</v>
      </c>
      <c r="Q59" s="14" t="str">
        <f ca="1">IF(OR(SUMIFS(BNA_Historique_prix!P:P,BNA_Historique_prix!$B:$B,$B59,BNA_Historique_prix!$E:$E,$D59)=0,SUMIFS(BNA_Historique_prix!P:P,BNA_Historique_prix!$B:$B,$B59,BNA_Historique_prix!$E:$E,$C59)=0),"-",IFERROR((SUMIFS(BNA_Historique_prix!P:P,BNA_Historique_prix!$B:$B,$B59,BNA_Historique_prix!$E:$E,$D59)-SUMIFS(BNA_Historique_prix!P:P,BNA_Historique_prix!$B:$B,$B59,BNA_Historique_prix!$E:$E,$C59))/SUMIFS(BNA_Historique_prix!P:P,BNA_Historique_prix!$B:$B,$B59,BNA_Historique_prix!$E:$E,$C59),""))</f>
        <v>-</v>
      </c>
      <c r="R59" s="14" t="str">
        <f ca="1">IF(OR(SUMIFS(BNA_Historique_prix!Q:Q,BNA_Historique_prix!$B:$B,$B59,BNA_Historique_prix!$E:$E,$D59)=0,SUMIFS(BNA_Historique_prix!Q:Q,BNA_Historique_prix!$B:$B,$B59,BNA_Historique_prix!$E:$E,$C59)=0),"-",IFERROR((SUMIFS(BNA_Historique_prix!Q:Q,BNA_Historique_prix!$B:$B,$B59,BNA_Historique_prix!$E:$E,$D59)-SUMIFS(BNA_Historique_prix!Q:Q,BNA_Historique_prix!$B:$B,$B59,BNA_Historique_prix!$E:$E,$C59))/SUMIFS(BNA_Historique_prix!Q:Q,BNA_Historique_prix!$B:$B,$B59,BNA_Historique_prix!$E:$E,$C59),""))</f>
        <v>-</v>
      </c>
      <c r="S59" s="14" t="str">
        <f ca="1">IF(OR(SUMIFS(BNA_Historique_prix!R:R,BNA_Historique_prix!$B:$B,$B59,BNA_Historique_prix!$E:$E,$D59)=0,SUMIFS(BNA_Historique_prix!R:R,BNA_Historique_prix!$B:$B,$B59,BNA_Historique_prix!$E:$E,$C59)=0),"-",IFERROR((SUMIFS(BNA_Historique_prix!R:R,BNA_Historique_prix!$B:$B,$B59,BNA_Historique_prix!$E:$E,$D59)-SUMIFS(BNA_Historique_prix!R:R,BNA_Historique_prix!$B:$B,$B59,BNA_Historique_prix!$E:$E,$C59))/SUMIFS(BNA_Historique_prix!R:R,BNA_Historique_prix!$B:$B,$B59,BNA_Historique_prix!$E:$E,$C59),""))</f>
        <v>-</v>
      </c>
      <c r="T59" s="14" t="str">
        <f ca="1">IF(OR(SUMIFS(BNA_Historique_prix!S:S,BNA_Historique_prix!$B:$B,$B59,BNA_Historique_prix!$E:$E,$D59)=0,SUMIFS(BNA_Historique_prix!S:S,BNA_Historique_prix!$B:$B,$B59,BNA_Historique_prix!$E:$E,$C59)=0),"-",IFERROR((SUMIFS(BNA_Historique_prix!S:S,BNA_Historique_prix!$B:$B,$B59,BNA_Historique_prix!$E:$E,$D59)-SUMIFS(BNA_Historique_prix!S:S,BNA_Historique_prix!$B:$B,$B59,BNA_Historique_prix!$E:$E,$C59))/SUMIFS(BNA_Historique_prix!S:S,BNA_Historique_prix!$B:$B,$B59,BNA_Historique_prix!$E:$E,$C59),""))</f>
        <v>-</v>
      </c>
      <c r="U59" s="14" t="str">
        <f ca="1">IF(OR(SUMIFS(BNA_Historique_prix!T:T,BNA_Historique_prix!$B:$B,$B59,BNA_Historique_prix!$E:$E,$D59)=0,SUMIFS(BNA_Historique_prix!T:T,BNA_Historique_prix!$B:$B,$B59,BNA_Historique_prix!$E:$E,$C59)=0),"-",IFERROR((SUMIFS(BNA_Historique_prix!T:T,BNA_Historique_prix!$B:$B,$B59,BNA_Historique_prix!$E:$E,$D59)-SUMIFS(BNA_Historique_prix!T:T,BNA_Historique_prix!$B:$B,$B59,BNA_Historique_prix!$E:$E,$C59))/SUMIFS(BNA_Historique_prix!T:T,BNA_Historique_prix!$B:$B,$B59,BNA_Historique_prix!$E:$E,$C59),""))</f>
        <v>-</v>
      </c>
      <c r="V59" s="14" t="str">
        <f ca="1">IF(OR(SUMIFS(BNA_Historique_prix!U:U,BNA_Historique_prix!$B:$B,$B59,BNA_Historique_prix!$E:$E,$D59)=0,SUMIFS(BNA_Historique_prix!U:U,BNA_Historique_prix!$B:$B,$B59,BNA_Historique_prix!$E:$E,$C59)=0),"-",IFERROR((SUMIFS(BNA_Historique_prix!U:U,BNA_Historique_prix!$B:$B,$B59,BNA_Historique_prix!$E:$E,$D59)-SUMIFS(BNA_Historique_prix!U:U,BNA_Historique_prix!$B:$B,$B59,BNA_Historique_prix!$E:$E,$C59))/SUMIFS(BNA_Historique_prix!U:U,BNA_Historique_prix!$B:$B,$B59,BNA_Historique_prix!$E:$E,$C59),""))</f>
        <v>-</v>
      </c>
      <c r="W59" s="14" t="str">
        <f ca="1">IF(OR(SUMIFS(BNA_Historique_prix!V:V,BNA_Historique_prix!$B:$B,$B59,BNA_Historique_prix!$E:$E,$D59)=0,SUMIFS(BNA_Historique_prix!V:V,BNA_Historique_prix!$B:$B,$B59,BNA_Historique_prix!$E:$E,$C59)=0),"-",IFERROR((SUMIFS(BNA_Historique_prix!V:V,BNA_Historique_prix!$B:$B,$B59,BNA_Historique_prix!$E:$E,$D59)-SUMIFS(BNA_Historique_prix!V:V,BNA_Historique_prix!$B:$B,$B59,BNA_Historique_prix!$E:$E,$C59))/SUMIFS(BNA_Historique_prix!V:V,BNA_Historique_prix!$B:$B,$B59,BNA_Historique_prix!$E:$E,$C59),""))</f>
        <v>-</v>
      </c>
      <c r="X59" s="14" t="str">
        <f ca="1">IF(OR(SUMIFS(BNA_Historique_prix!W:W,BNA_Historique_prix!$B:$B,$B59,BNA_Historique_prix!$E:$E,$D59)=0,SUMIFS(BNA_Historique_prix!W:W,BNA_Historique_prix!$B:$B,$B59,BNA_Historique_prix!$E:$E,$C59)=0),"-",IFERROR((SUMIFS(BNA_Historique_prix!W:W,BNA_Historique_prix!$B:$B,$B59,BNA_Historique_prix!$E:$E,$D59)-SUMIFS(BNA_Historique_prix!W:W,BNA_Historique_prix!$B:$B,$B59,BNA_Historique_prix!$E:$E,$C59))/SUMIFS(BNA_Historique_prix!W:W,BNA_Historique_prix!$B:$B,$B59,BNA_Historique_prix!$E:$E,$C59),""))</f>
        <v>-</v>
      </c>
      <c r="Y59" s="14" t="str">
        <f ca="1">IF(OR(SUMIFS(BNA_Historique_prix!X:X,BNA_Historique_prix!$B:$B,$B59,BNA_Historique_prix!$E:$E,$D59)=0,SUMIFS(BNA_Historique_prix!X:X,BNA_Historique_prix!$B:$B,$B59,BNA_Historique_prix!$E:$E,$C59)=0),"-",IFERROR((SUMIFS(BNA_Historique_prix!X:X,BNA_Historique_prix!$B:$B,$B59,BNA_Historique_prix!$E:$E,$D59)-SUMIFS(BNA_Historique_prix!X:X,BNA_Historique_prix!$B:$B,$B59,BNA_Historique_prix!$E:$E,$C59))/SUMIFS(BNA_Historique_prix!X:X,BNA_Historique_prix!$B:$B,$B59,BNA_Historique_prix!$E:$E,$C59),""))</f>
        <v>-</v>
      </c>
      <c r="Z59" s="14" t="str">
        <f ca="1">IF(OR(SUMIFS(BNA_Historique_prix!Y:Y,BNA_Historique_prix!$B:$B,$B59,BNA_Historique_prix!$E:$E,$D59)=0,SUMIFS(BNA_Historique_prix!Y:Y,BNA_Historique_prix!$B:$B,$B59,BNA_Historique_prix!$E:$E,$C59)=0),"-",IFERROR((SUMIFS(BNA_Historique_prix!Y:Y,BNA_Historique_prix!$B:$B,$B59,BNA_Historique_prix!$E:$E,$D59)-SUMIFS(BNA_Historique_prix!Y:Y,BNA_Historique_prix!$B:$B,$B59,BNA_Historique_prix!$E:$E,$C59))/SUMIFS(BNA_Historique_prix!Y:Y,BNA_Historique_prix!$B:$B,$B59,BNA_Historique_prix!$E:$E,$C59),""))</f>
        <v>-</v>
      </c>
      <c r="AA59" s="14" t="str">
        <f ca="1">IF(OR(SUMIFS(BNA_Historique_prix!Z:Z,BNA_Historique_prix!$B:$B,$B59,BNA_Historique_prix!$E:$E,$D59)=0,SUMIFS(BNA_Historique_prix!Z:Z,BNA_Historique_prix!$B:$B,$B59,BNA_Historique_prix!$E:$E,$C59)=0),"-",IFERROR((SUMIFS(BNA_Historique_prix!Z:Z,BNA_Historique_prix!$B:$B,$B59,BNA_Historique_prix!$E:$E,$D59)-SUMIFS(BNA_Historique_prix!Z:Z,BNA_Historique_prix!$B:$B,$B59,BNA_Historique_prix!$E:$E,$C59))/SUMIFS(BNA_Historique_prix!Z:Z,BNA_Historique_prix!$B:$B,$B59,BNA_Historique_prix!$E:$E,$C59),""))</f>
        <v>-</v>
      </c>
      <c r="AB59" s="14" t="str">
        <f ca="1">IF(OR(SUMIFS(BNA_Historique_prix!AA:AA,BNA_Historique_prix!$B:$B,$B59,BNA_Historique_prix!$E:$E,$D59)=0,SUMIFS(BNA_Historique_prix!AA:AA,BNA_Historique_prix!$B:$B,$B59,BNA_Historique_prix!$E:$E,$C59)=0),"-",IFERROR((SUMIFS(BNA_Historique_prix!AA:AA,BNA_Historique_prix!$B:$B,$B59,BNA_Historique_prix!$E:$E,$D59)-SUMIFS(BNA_Historique_prix!AA:AA,BNA_Historique_prix!$B:$B,$B59,BNA_Historique_prix!$E:$E,$C59))/SUMIFS(BNA_Historique_prix!AA:AA,BNA_Historique_prix!$B:$B,$B59,BNA_Historique_prix!$E:$E,$C59),""))</f>
        <v>-</v>
      </c>
      <c r="AC59" s="14" t="str">
        <f ca="1">IF(OR(SUMIFS(BNA_Historique_prix!AB:AB,BNA_Historique_prix!$B:$B,$B59,BNA_Historique_prix!$E:$E,$D59)=0,SUMIFS(BNA_Historique_prix!AB:AB,BNA_Historique_prix!$B:$B,$B59,BNA_Historique_prix!$E:$E,$C59)=0),"-",IFERROR((SUMIFS(BNA_Historique_prix!AB:AB,BNA_Historique_prix!$B:$B,$B59,BNA_Historique_prix!$E:$E,$D59)-SUMIFS(BNA_Historique_prix!AB:AB,BNA_Historique_prix!$B:$B,$B59,BNA_Historique_prix!$E:$E,$C59))/SUMIFS(BNA_Historique_prix!AB:AB,BNA_Historique_prix!$B:$B,$B59,BNA_Historique_prix!$E:$E,$C59),""))</f>
        <v>-</v>
      </c>
      <c r="AD59" s="14" t="str">
        <f ca="1">IF(OR(SUMIFS(BNA_Historique_prix!AC:AC,BNA_Historique_prix!$B:$B,$B59,BNA_Historique_prix!$E:$E,$D59)=0,SUMIFS(BNA_Historique_prix!AC:AC,BNA_Historique_prix!$B:$B,$B59,BNA_Historique_prix!$E:$E,$C59)=0),"-",IFERROR((SUMIFS(BNA_Historique_prix!AC:AC,BNA_Historique_prix!$B:$B,$B59,BNA_Historique_prix!$E:$E,$D59)-SUMIFS(BNA_Historique_prix!AC:AC,BNA_Historique_prix!$B:$B,$B59,BNA_Historique_prix!$E:$E,$C59))/SUMIFS(BNA_Historique_prix!AC:AC,BNA_Historique_prix!$B:$B,$B59,BNA_Historique_prix!$E:$E,$C59),""))</f>
        <v>-</v>
      </c>
      <c r="AE59" s="14" t="str">
        <f ca="1">IF(OR(SUMIFS(BNA_Historique_prix!AD:AD,BNA_Historique_prix!$B:$B,$B59,BNA_Historique_prix!$E:$E,$D59)=0,SUMIFS(BNA_Historique_prix!AD:AD,BNA_Historique_prix!$B:$B,$B59,BNA_Historique_prix!$E:$E,$C59)=0),"-",IFERROR((SUMIFS(BNA_Historique_prix!AD:AD,BNA_Historique_prix!$B:$B,$B59,BNA_Historique_prix!$E:$E,$D59)-SUMIFS(BNA_Historique_prix!AD:AD,BNA_Historique_prix!$B:$B,$B59,BNA_Historique_prix!$E:$E,$C59))/SUMIFS(BNA_Historique_prix!AD:AD,BNA_Historique_prix!$B:$B,$B59,BNA_Historique_prix!$E:$E,$C59),""))</f>
        <v>-</v>
      </c>
      <c r="AF59" s="14" t="str">
        <f ca="1">IF(OR(SUMIFS(BNA_Historique_prix!AE:AE,BNA_Historique_prix!$B:$B,$B59,BNA_Historique_prix!$E:$E,$D59)=0,SUMIFS(BNA_Historique_prix!AE:AE,BNA_Historique_prix!$B:$B,$B59,BNA_Historique_prix!$E:$E,$C59)=0),"-",IFERROR((SUMIFS(BNA_Historique_prix!AE:AE,BNA_Historique_prix!$B:$B,$B59,BNA_Historique_prix!$E:$E,$D59)-SUMIFS(BNA_Historique_prix!AE:AE,BNA_Historique_prix!$B:$B,$B59,BNA_Historique_prix!$E:$E,$C59))/SUMIFS(BNA_Historique_prix!AE:AE,BNA_Historique_prix!$B:$B,$B59,BNA_Historique_prix!$E:$E,$C59),""))</f>
        <v>-</v>
      </c>
      <c r="AG59" s="14" t="str">
        <f ca="1">IF(OR(SUMIFS(BNA_Historique_prix!AF:AF,BNA_Historique_prix!$B:$B,$B59,BNA_Historique_prix!$E:$E,$D59)=0,SUMIFS(BNA_Historique_prix!AF:AF,BNA_Historique_prix!$B:$B,$B59,BNA_Historique_prix!$E:$E,$C59)=0),"-",IFERROR((SUMIFS(BNA_Historique_prix!AF:AF,BNA_Historique_prix!$B:$B,$B59,BNA_Historique_prix!$E:$E,$D59)-SUMIFS(BNA_Historique_prix!AF:AF,BNA_Historique_prix!$B:$B,$B59,BNA_Historique_prix!$E:$E,$C59))/SUMIFS(BNA_Historique_prix!AF:AF,BNA_Historique_prix!$B:$B,$B59,BNA_Historique_prix!$E:$E,$C59),""))</f>
        <v>-</v>
      </c>
      <c r="AH59" s="14" t="str">
        <f ca="1">IF(OR(SUMIFS(BNA_Historique_prix!AG:AG,BNA_Historique_prix!$B:$B,$B59,BNA_Historique_prix!$E:$E,$D59)=0,SUMIFS(BNA_Historique_prix!AG:AG,BNA_Historique_prix!$B:$B,$B59,BNA_Historique_prix!$E:$E,$C59)=0),"-",IFERROR((SUMIFS(BNA_Historique_prix!AG:AG,BNA_Historique_prix!$B:$B,$B59,BNA_Historique_prix!$E:$E,$D59)-SUMIFS(BNA_Historique_prix!AG:AG,BNA_Historique_prix!$B:$B,$B59,BNA_Historique_prix!$E:$E,$C59))/SUMIFS(BNA_Historique_prix!AG:AG,BNA_Historique_prix!$B:$B,$B59,BNA_Historique_prix!$E:$E,$C59),""))</f>
        <v>-</v>
      </c>
      <c r="AI59" s="14" t="str">
        <f ca="1">IF(OR(SUMIFS(BNA_Historique_prix!AH:AH,BNA_Historique_prix!$B:$B,$B59,BNA_Historique_prix!$E:$E,$D59)=0,SUMIFS(BNA_Historique_prix!AH:AH,BNA_Historique_prix!$B:$B,$B59,BNA_Historique_prix!$E:$E,$C59)=0),"-",IFERROR((SUMIFS(BNA_Historique_prix!AH:AH,BNA_Historique_prix!$B:$B,$B59,BNA_Historique_prix!$E:$E,$D59)-SUMIFS(BNA_Historique_prix!AH:AH,BNA_Historique_prix!$B:$B,$B59,BNA_Historique_prix!$E:$E,$C59))/SUMIFS(BNA_Historique_prix!AH:AH,BNA_Historique_prix!$B:$B,$B59,BNA_Historique_prix!$E:$E,$C59),""))</f>
        <v>-</v>
      </c>
      <c r="AJ59" s="14" t="str">
        <f ca="1">IF(OR(SUMIFS(BNA_Historique_prix!AI:AI,BNA_Historique_prix!$B:$B,$B59,BNA_Historique_prix!$E:$E,$D59)=0,SUMIFS(BNA_Historique_prix!AI:AI,BNA_Historique_prix!$B:$B,$B59,BNA_Historique_prix!$E:$E,$C59)=0),"-",IFERROR((SUMIFS(BNA_Historique_prix!AI:AI,BNA_Historique_prix!$B:$B,$B59,BNA_Historique_prix!$E:$E,$D59)-SUMIFS(BNA_Historique_prix!AI:AI,BNA_Historique_prix!$B:$B,$B59,BNA_Historique_prix!$E:$E,$C59))/SUMIFS(BNA_Historique_prix!AI:AI,BNA_Historique_prix!$B:$B,$B59,BNA_Historique_prix!$E:$E,$C59),""))</f>
        <v>-</v>
      </c>
    </row>
    <row r="61" spans="1:36" x14ac:dyDescent="0.35">
      <c r="F61" s="5" t="s">
        <v>93</v>
      </c>
    </row>
    <row r="62" spans="1:36" x14ac:dyDescent="0.35">
      <c r="A62" s="5" t="s">
        <v>81</v>
      </c>
      <c r="B62" s="5" t="s">
        <v>94</v>
      </c>
      <c r="C62" s="11">
        <f t="shared" ref="C62:D62" si="30">C57</f>
        <v>45108</v>
      </c>
      <c r="D62" s="11">
        <f t="shared" si="30"/>
        <v>45139</v>
      </c>
      <c r="E62" s="11" t="str">
        <f>_xlfn.CONCAT(B62,D62)</f>
        <v>marche_tibga45139</v>
      </c>
      <c r="F62" s="11" t="str">
        <f>F57</f>
        <v>% var mensuelle</v>
      </c>
      <c r="H62" s="14" t="str">
        <f ca="1">IF(OR(SUMIFS(BNA_Historique_prix!G:G,BNA_Historique_prix!$B:$B,$B62,BNA_Historique_prix!$E:$E,$D62)=0,SUMIFS(BNA_Historique_prix!G:G,BNA_Historique_prix!$B:$B,$B62,BNA_Historique_prix!$E:$E,$C62)=0),"-",IFERROR((SUMIFS(BNA_Historique_prix!G:G,BNA_Historique_prix!$B:$B,$B62,BNA_Historique_prix!$E:$E,$D62)-SUMIFS(BNA_Historique_prix!G:G,BNA_Historique_prix!$B:$B,$B62,BNA_Historique_prix!$E:$E,$C62))/SUMIFS(BNA_Historique_prix!G:G,BNA_Historique_prix!$B:$B,$B62,BNA_Historique_prix!$E:$E,$C62),""))</f>
        <v>-</v>
      </c>
      <c r="I62" s="14" t="str">
        <f ca="1">IF(OR(SUMIFS(BNA_Historique_prix!H:H,BNA_Historique_prix!$B:$B,$B62,BNA_Historique_prix!$E:$E,$D62)=0,SUMIFS(BNA_Historique_prix!H:H,BNA_Historique_prix!$B:$B,$B62,BNA_Historique_prix!$E:$E,$C62)=0),"-",IFERROR((SUMIFS(BNA_Historique_prix!H:H,BNA_Historique_prix!$B:$B,$B62,BNA_Historique_prix!$E:$E,$D62)-SUMIFS(BNA_Historique_prix!H:H,BNA_Historique_prix!$B:$B,$B62,BNA_Historique_prix!$E:$E,$C62))/SUMIFS(BNA_Historique_prix!H:H,BNA_Historique_prix!$B:$B,$B62,BNA_Historique_prix!$E:$E,$C62),""))</f>
        <v>-</v>
      </c>
      <c r="J62" s="14" t="str">
        <f ca="1">IF(OR(SUMIFS(BNA_Historique_prix!I:I,BNA_Historique_prix!$B:$B,$B62,BNA_Historique_prix!$E:$E,$D62)=0,SUMIFS(BNA_Historique_prix!I:I,BNA_Historique_prix!$B:$B,$B62,BNA_Historique_prix!$E:$E,$C62)=0),"-",IFERROR((SUMIFS(BNA_Historique_prix!I:I,BNA_Historique_prix!$B:$B,$B62,BNA_Historique_prix!$E:$E,$D62)-SUMIFS(BNA_Historique_prix!I:I,BNA_Historique_prix!$B:$B,$B62,BNA_Historique_prix!$E:$E,$C62))/SUMIFS(BNA_Historique_prix!I:I,BNA_Historique_prix!$B:$B,$B62,BNA_Historique_prix!$E:$E,$C62),""))</f>
        <v>-</v>
      </c>
      <c r="K62" s="14" t="str">
        <f ca="1">IF(OR(SUMIFS(BNA_Historique_prix!J:J,BNA_Historique_prix!$B:$B,$B62,BNA_Historique_prix!$E:$E,$D62)=0,SUMIFS(BNA_Historique_prix!J:J,BNA_Historique_prix!$B:$B,$B62,BNA_Historique_prix!$E:$E,$C62)=0),"-",IFERROR((SUMIFS(BNA_Historique_prix!J:J,BNA_Historique_prix!$B:$B,$B62,BNA_Historique_prix!$E:$E,$D62)-SUMIFS(BNA_Historique_prix!J:J,BNA_Historique_prix!$B:$B,$B62,BNA_Historique_prix!$E:$E,$C62))/SUMIFS(BNA_Historique_prix!J:J,BNA_Historique_prix!$B:$B,$B62,BNA_Historique_prix!$E:$E,$C62),""))</f>
        <v>-</v>
      </c>
      <c r="L62" s="14" t="str">
        <f ca="1">IF(OR(SUMIFS(BNA_Historique_prix!K:K,BNA_Historique_prix!$B:$B,$B62,BNA_Historique_prix!$E:$E,$D62)=0,SUMIFS(BNA_Historique_prix!K:K,BNA_Historique_prix!$B:$B,$B62,BNA_Historique_prix!$E:$E,$C62)=0),"-",IFERROR((SUMIFS(BNA_Historique_prix!K:K,BNA_Historique_prix!$B:$B,$B62,BNA_Historique_prix!$E:$E,$D62)-SUMIFS(BNA_Historique_prix!K:K,BNA_Historique_prix!$B:$B,$B62,BNA_Historique_prix!$E:$E,$C62))/SUMIFS(BNA_Historique_prix!K:K,BNA_Historique_prix!$B:$B,$B62,BNA_Historique_prix!$E:$E,$C62),""))</f>
        <v>-</v>
      </c>
      <c r="M62" s="14" t="str">
        <f ca="1">IF(OR(SUMIFS(BNA_Historique_prix!L:L,BNA_Historique_prix!$B:$B,$B62,BNA_Historique_prix!$E:$E,$D62)=0,SUMIFS(BNA_Historique_prix!L:L,BNA_Historique_prix!$B:$B,$B62,BNA_Historique_prix!$E:$E,$C62)=0),"-",IFERROR((SUMIFS(BNA_Historique_prix!L:L,BNA_Historique_prix!$B:$B,$B62,BNA_Historique_prix!$E:$E,$D62)-SUMIFS(BNA_Historique_prix!L:L,BNA_Historique_prix!$B:$B,$B62,BNA_Historique_prix!$E:$E,$C62))/SUMIFS(BNA_Historique_prix!L:L,BNA_Historique_prix!$B:$B,$B62,BNA_Historique_prix!$E:$E,$C62),""))</f>
        <v>-</v>
      </c>
      <c r="N62" s="14" t="str">
        <f ca="1">IF(OR(SUMIFS(BNA_Historique_prix!M:M,BNA_Historique_prix!$B:$B,$B62,BNA_Historique_prix!$E:$E,$D62)=0,SUMIFS(BNA_Historique_prix!M:M,BNA_Historique_prix!$B:$B,$B62,BNA_Historique_prix!$E:$E,$C62)=0),"-",IFERROR((SUMIFS(BNA_Historique_prix!M:M,BNA_Historique_prix!$B:$B,$B62,BNA_Historique_prix!$E:$E,$D62)-SUMIFS(BNA_Historique_prix!M:M,BNA_Historique_prix!$B:$B,$B62,BNA_Historique_prix!$E:$E,$C62))/SUMIFS(BNA_Historique_prix!M:M,BNA_Historique_prix!$B:$B,$B62,BNA_Historique_prix!$E:$E,$C62),""))</f>
        <v>-</v>
      </c>
      <c r="O62" s="14" t="str">
        <f ca="1">IF(OR(SUMIFS(BNA_Historique_prix!N:N,BNA_Historique_prix!$B:$B,$B62,BNA_Historique_prix!$E:$E,$D62)=0,SUMIFS(BNA_Historique_prix!N:N,BNA_Historique_prix!$B:$B,$B62,BNA_Historique_prix!$E:$E,$C62)=0),"-",IFERROR((SUMIFS(BNA_Historique_prix!N:N,BNA_Historique_prix!$B:$B,$B62,BNA_Historique_prix!$E:$E,$D62)-SUMIFS(BNA_Historique_prix!N:N,BNA_Historique_prix!$B:$B,$B62,BNA_Historique_prix!$E:$E,$C62))/SUMIFS(BNA_Historique_prix!N:N,BNA_Historique_prix!$B:$B,$B62,BNA_Historique_prix!$E:$E,$C62),""))</f>
        <v>-</v>
      </c>
      <c r="P62" s="14" t="str">
        <f ca="1">IF(OR(SUMIFS(BNA_Historique_prix!O:O,BNA_Historique_prix!$B:$B,$B62,BNA_Historique_prix!$E:$E,$D62)=0,SUMIFS(BNA_Historique_prix!O:O,BNA_Historique_prix!$B:$B,$B62,BNA_Historique_prix!$E:$E,$C62)=0),"-",IFERROR((SUMIFS(BNA_Historique_prix!O:O,BNA_Historique_prix!$B:$B,$B62,BNA_Historique_prix!$E:$E,$D62)-SUMIFS(BNA_Historique_prix!O:O,BNA_Historique_prix!$B:$B,$B62,BNA_Historique_prix!$E:$E,$C62))/SUMIFS(BNA_Historique_prix!O:O,BNA_Historique_prix!$B:$B,$B62,BNA_Historique_prix!$E:$E,$C62),""))</f>
        <v>-</v>
      </c>
      <c r="Q62" s="14" t="str">
        <f ca="1">IF(OR(SUMIFS(BNA_Historique_prix!P:P,BNA_Historique_prix!$B:$B,$B62,BNA_Historique_prix!$E:$E,$D62)=0,SUMIFS(BNA_Historique_prix!P:P,BNA_Historique_prix!$B:$B,$B62,BNA_Historique_prix!$E:$E,$C62)=0),"-",IFERROR((SUMIFS(BNA_Historique_prix!P:P,BNA_Historique_prix!$B:$B,$B62,BNA_Historique_prix!$E:$E,$D62)-SUMIFS(BNA_Historique_prix!P:P,BNA_Historique_prix!$B:$B,$B62,BNA_Historique_prix!$E:$E,$C62))/SUMIFS(BNA_Historique_prix!P:P,BNA_Historique_prix!$B:$B,$B62,BNA_Historique_prix!$E:$E,$C62),""))</f>
        <v>-</v>
      </c>
      <c r="R62" s="14" t="str">
        <f ca="1">IF(OR(SUMIFS(BNA_Historique_prix!Q:Q,BNA_Historique_prix!$B:$B,$B62,BNA_Historique_prix!$E:$E,$D62)=0,SUMIFS(BNA_Historique_prix!Q:Q,BNA_Historique_prix!$B:$B,$B62,BNA_Historique_prix!$E:$E,$C62)=0),"-",IFERROR((SUMIFS(BNA_Historique_prix!Q:Q,BNA_Historique_prix!$B:$B,$B62,BNA_Historique_prix!$E:$E,$D62)-SUMIFS(BNA_Historique_prix!Q:Q,BNA_Historique_prix!$B:$B,$B62,BNA_Historique_prix!$E:$E,$C62))/SUMIFS(BNA_Historique_prix!Q:Q,BNA_Historique_prix!$B:$B,$B62,BNA_Historique_prix!$E:$E,$C62),""))</f>
        <v>-</v>
      </c>
      <c r="S62" s="14" t="str">
        <f ca="1">IF(OR(SUMIFS(BNA_Historique_prix!R:R,BNA_Historique_prix!$B:$B,$B62,BNA_Historique_prix!$E:$E,$D62)=0,SUMIFS(BNA_Historique_prix!R:R,BNA_Historique_prix!$B:$B,$B62,BNA_Historique_prix!$E:$E,$C62)=0),"-",IFERROR((SUMIFS(BNA_Historique_prix!R:R,BNA_Historique_prix!$B:$B,$B62,BNA_Historique_prix!$E:$E,$D62)-SUMIFS(BNA_Historique_prix!R:R,BNA_Historique_prix!$B:$B,$B62,BNA_Historique_prix!$E:$E,$C62))/SUMIFS(BNA_Historique_prix!R:R,BNA_Historique_prix!$B:$B,$B62,BNA_Historique_prix!$E:$E,$C62),""))</f>
        <v>-</v>
      </c>
      <c r="T62" s="14" t="str">
        <f ca="1">IF(OR(SUMIFS(BNA_Historique_prix!S:S,BNA_Historique_prix!$B:$B,$B62,BNA_Historique_prix!$E:$E,$D62)=0,SUMIFS(BNA_Historique_prix!S:S,BNA_Historique_prix!$B:$B,$B62,BNA_Historique_prix!$E:$E,$C62)=0),"-",IFERROR((SUMIFS(BNA_Historique_prix!S:S,BNA_Historique_prix!$B:$B,$B62,BNA_Historique_prix!$E:$E,$D62)-SUMIFS(BNA_Historique_prix!S:S,BNA_Historique_prix!$B:$B,$B62,BNA_Historique_prix!$E:$E,$C62))/SUMIFS(BNA_Historique_prix!S:S,BNA_Historique_prix!$B:$B,$B62,BNA_Historique_prix!$E:$E,$C62),""))</f>
        <v>-</v>
      </c>
      <c r="U62" s="14" t="str">
        <f ca="1">IF(OR(SUMIFS(BNA_Historique_prix!T:T,BNA_Historique_prix!$B:$B,$B62,BNA_Historique_prix!$E:$E,$D62)=0,SUMIFS(BNA_Historique_prix!T:T,BNA_Historique_prix!$B:$B,$B62,BNA_Historique_prix!$E:$E,$C62)=0),"-",IFERROR((SUMIFS(BNA_Historique_prix!T:T,BNA_Historique_prix!$B:$B,$B62,BNA_Historique_prix!$E:$E,$D62)-SUMIFS(BNA_Historique_prix!T:T,BNA_Historique_prix!$B:$B,$B62,BNA_Historique_prix!$E:$E,$C62))/SUMIFS(BNA_Historique_prix!T:T,BNA_Historique_prix!$B:$B,$B62,BNA_Historique_prix!$E:$E,$C62),""))</f>
        <v>-</v>
      </c>
      <c r="V62" s="14" t="str">
        <f ca="1">IF(OR(SUMIFS(BNA_Historique_prix!U:U,BNA_Historique_prix!$B:$B,$B62,BNA_Historique_prix!$E:$E,$D62)=0,SUMIFS(BNA_Historique_prix!U:U,BNA_Historique_prix!$B:$B,$B62,BNA_Historique_prix!$E:$E,$C62)=0),"-",IFERROR((SUMIFS(BNA_Historique_prix!U:U,BNA_Historique_prix!$B:$B,$B62,BNA_Historique_prix!$E:$E,$D62)-SUMIFS(BNA_Historique_prix!U:U,BNA_Historique_prix!$B:$B,$B62,BNA_Historique_prix!$E:$E,$C62))/SUMIFS(BNA_Historique_prix!U:U,BNA_Historique_prix!$B:$B,$B62,BNA_Historique_prix!$E:$E,$C62),""))</f>
        <v>-</v>
      </c>
      <c r="W62" s="14" t="str">
        <f ca="1">IF(OR(SUMIFS(BNA_Historique_prix!V:V,BNA_Historique_prix!$B:$B,$B62,BNA_Historique_prix!$E:$E,$D62)=0,SUMIFS(BNA_Historique_prix!V:V,BNA_Historique_prix!$B:$B,$B62,BNA_Historique_prix!$E:$E,$C62)=0),"-",IFERROR((SUMIFS(BNA_Historique_prix!V:V,BNA_Historique_prix!$B:$B,$B62,BNA_Historique_prix!$E:$E,$D62)-SUMIFS(BNA_Historique_prix!V:V,BNA_Historique_prix!$B:$B,$B62,BNA_Historique_prix!$E:$E,$C62))/SUMIFS(BNA_Historique_prix!V:V,BNA_Historique_prix!$B:$B,$B62,BNA_Historique_prix!$E:$E,$C62),""))</f>
        <v>-</v>
      </c>
      <c r="X62" s="14" t="str">
        <f ca="1">IF(OR(SUMIFS(BNA_Historique_prix!W:W,BNA_Historique_prix!$B:$B,$B62,BNA_Historique_prix!$E:$E,$D62)=0,SUMIFS(BNA_Historique_prix!W:W,BNA_Historique_prix!$B:$B,$B62,BNA_Historique_prix!$E:$E,$C62)=0),"-",IFERROR((SUMIFS(BNA_Historique_prix!W:W,BNA_Historique_prix!$B:$B,$B62,BNA_Historique_prix!$E:$E,$D62)-SUMIFS(BNA_Historique_prix!W:W,BNA_Historique_prix!$B:$B,$B62,BNA_Historique_prix!$E:$E,$C62))/SUMIFS(BNA_Historique_prix!W:W,BNA_Historique_prix!$B:$B,$B62,BNA_Historique_prix!$E:$E,$C62),""))</f>
        <v>-</v>
      </c>
      <c r="Y62" s="14" t="str">
        <f ca="1">IF(OR(SUMIFS(BNA_Historique_prix!X:X,BNA_Historique_prix!$B:$B,$B62,BNA_Historique_prix!$E:$E,$D62)=0,SUMIFS(BNA_Historique_prix!X:X,BNA_Historique_prix!$B:$B,$B62,BNA_Historique_prix!$E:$E,$C62)=0),"-",IFERROR((SUMIFS(BNA_Historique_prix!X:X,BNA_Historique_prix!$B:$B,$B62,BNA_Historique_prix!$E:$E,$D62)-SUMIFS(BNA_Historique_prix!X:X,BNA_Historique_prix!$B:$B,$B62,BNA_Historique_prix!$E:$E,$C62))/SUMIFS(BNA_Historique_prix!X:X,BNA_Historique_prix!$B:$B,$B62,BNA_Historique_prix!$E:$E,$C62),""))</f>
        <v>-</v>
      </c>
      <c r="Z62" s="14" t="str">
        <f ca="1">IF(OR(SUMIFS(BNA_Historique_prix!Y:Y,BNA_Historique_prix!$B:$B,$B62,BNA_Historique_prix!$E:$E,$D62)=0,SUMIFS(BNA_Historique_prix!Y:Y,BNA_Historique_prix!$B:$B,$B62,BNA_Historique_prix!$E:$E,$C62)=0),"-",IFERROR((SUMIFS(BNA_Historique_prix!Y:Y,BNA_Historique_prix!$B:$B,$B62,BNA_Historique_prix!$E:$E,$D62)-SUMIFS(BNA_Historique_prix!Y:Y,BNA_Historique_prix!$B:$B,$B62,BNA_Historique_prix!$E:$E,$C62))/SUMIFS(BNA_Historique_prix!Y:Y,BNA_Historique_prix!$B:$B,$B62,BNA_Historique_prix!$E:$E,$C62),""))</f>
        <v>-</v>
      </c>
      <c r="AA62" s="14" t="str">
        <f ca="1">IF(OR(SUMIFS(BNA_Historique_prix!Z:Z,BNA_Historique_prix!$B:$B,$B62,BNA_Historique_prix!$E:$E,$D62)=0,SUMIFS(BNA_Historique_prix!Z:Z,BNA_Historique_prix!$B:$B,$B62,BNA_Historique_prix!$E:$E,$C62)=0),"-",IFERROR((SUMIFS(BNA_Historique_prix!Z:Z,BNA_Historique_prix!$B:$B,$B62,BNA_Historique_prix!$E:$E,$D62)-SUMIFS(BNA_Historique_prix!Z:Z,BNA_Historique_prix!$B:$B,$B62,BNA_Historique_prix!$E:$E,$C62))/SUMIFS(BNA_Historique_prix!Z:Z,BNA_Historique_prix!$B:$B,$B62,BNA_Historique_prix!$E:$E,$C62),""))</f>
        <v>-</v>
      </c>
      <c r="AB62" s="14" t="str">
        <f ca="1">IF(OR(SUMIFS(BNA_Historique_prix!AA:AA,BNA_Historique_prix!$B:$B,$B62,BNA_Historique_prix!$E:$E,$D62)=0,SUMIFS(BNA_Historique_prix!AA:AA,BNA_Historique_prix!$B:$B,$B62,BNA_Historique_prix!$E:$E,$C62)=0),"-",IFERROR((SUMIFS(BNA_Historique_prix!AA:AA,BNA_Historique_prix!$B:$B,$B62,BNA_Historique_prix!$E:$E,$D62)-SUMIFS(BNA_Historique_prix!AA:AA,BNA_Historique_prix!$B:$B,$B62,BNA_Historique_prix!$E:$E,$C62))/SUMIFS(BNA_Historique_prix!AA:AA,BNA_Historique_prix!$B:$B,$B62,BNA_Historique_prix!$E:$E,$C62),""))</f>
        <v>-</v>
      </c>
      <c r="AC62" s="14" t="str">
        <f ca="1">IF(OR(SUMIFS(BNA_Historique_prix!AB:AB,BNA_Historique_prix!$B:$B,$B62,BNA_Historique_prix!$E:$E,$D62)=0,SUMIFS(BNA_Historique_prix!AB:AB,BNA_Historique_prix!$B:$B,$B62,BNA_Historique_prix!$E:$E,$C62)=0),"-",IFERROR((SUMIFS(BNA_Historique_prix!AB:AB,BNA_Historique_prix!$B:$B,$B62,BNA_Historique_prix!$E:$E,$D62)-SUMIFS(BNA_Historique_prix!AB:AB,BNA_Historique_prix!$B:$B,$B62,BNA_Historique_prix!$E:$E,$C62))/SUMIFS(BNA_Historique_prix!AB:AB,BNA_Historique_prix!$B:$B,$B62,BNA_Historique_prix!$E:$E,$C62),""))</f>
        <v>-</v>
      </c>
      <c r="AD62" s="14" t="str">
        <f ca="1">IF(OR(SUMIFS(BNA_Historique_prix!AC:AC,BNA_Historique_prix!$B:$B,$B62,BNA_Historique_prix!$E:$E,$D62)=0,SUMIFS(BNA_Historique_prix!AC:AC,BNA_Historique_prix!$B:$B,$B62,BNA_Historique_prix!$E:$E,$C62)=0),"-",IFERROR((SUMIFS(BNA_Historique_prix!AC:AC,BNA_Historique_prix!$B:$B,$B62,BNA_Historique_prix!$E:$E,$D62)-SUMIFS(BNA_Historique_prix!AC:AC,BNA_Historique_prix!$B:$B,$B62,BNA_Historique_prix!$E:$E,$C62))/SUMIFS(BNA_Historique_prix!AC:AC,BNA_Historique_prix!$B:$B,$B62,BNA_Historique_prix!$E:$E,$C62),""))</f>
        <v>-</v>
      </c>
      <c r="AE62" s="14" t="str">
        <f ca="1">IF(OR(SUMIFS(BNA_Historique_prix!AD:AD,BNA_Historique_prix!$B:$B,$B62,BNA_Historique_prix!$E:$E,$D62)=0,SUMIFS(BNA_Historique_prix!AD:AD,BNA_Historique_prix!$B:$B,$B62,BNA_Historique_prix!$E:$E,$C62)=0),"-",IFERROR((SUMIFS(BNA_Historique_prix!AD:AD,BNA_Historique_prix!$B:$B,$B62,BNA_Historique_prix!$E:$E,$D62)-SUMIFS(BNA_Historique_prix!AD:AD,BNA_Historique_prix!$B:$B,$B62,BNA_Historique_prix!$E:$E,$C62))/SUMIFS(BNA_Historique_prix!AD:AD,BNA_Historique_prix!$B:$B,$B62,BNA_Historique_prix!$E:$E,$C62),""))</f>
        <v>-</v>
      </c>
      <c r="AF62" s="14" t="str">
        <f ca="1">IF(OR(SUMIFS(BNA_Historique_prix!AE:AE,BNA_Historique_prix!$B:$B,$B62,BNA_Historique_prix!$E:$E,$D62)=0,SUMIFS(BNA_Historique_prix!AE:AE,BNA_Historique_prix!$B:$B,$B62,BNA_Historique_prix!$E:$E,$C62)=0),"-",IFERROR((SUMIFS(BNA_Historique_prix!AE:AE,BNA_Historique_prix!$B:$B,$B62,BNA_Historique_prix!$E:$E,$D62)-SUMIFS(BNA_Historique_prix!AE:AE,BNA_Historique_prix!$B:$B,$B62,BNA_Historique_prix!$E:$E,$C62))/SUMIFS(BNA_Historique_prix!AE:AE,BNA_Historique_prix!$B:$B,$B62,BNA_Historique_prix!$E:$E,$C62),""))</f>
        <v>-</v>
      </c>
      <c r="AG62" s="14" t="str">
        <f ca="1">IF(OR(SUMIFS(BNA_Historique_prix!AF:AF,BNA_Historique_prix!$B:$B,$B62,BNA_Historique_prix!$E:$E,$D62)=0,SUMIFS(BNA_Historique_prix!AF:AF,BNA_Historique_prix!$B:$B,$B62,BNA_Historique_prix!$E:$E,$C62)=0),"-",IFERROR((SUMIFS(BNA_Historique_prix!AF:AF,BNA_Historique_prix!$B:$B,$B62,BNA_Historique_prix!$E:$E,$D62)-SUMIFS(BNA_Historique_prix!AF:AF,BNA_Historique_prix!$B:$B,$B62,BNA_Historique_prix!$E:$E,$C62))/SUMIFS(BNA_Historique_prix!AF:AF,BNA_Historique_prix!$B:$B,$B62,BNA_Historique_prix!$E:$E,$C62),""))</f>
        <v>-</v>
      </c>
      <c r="AH62" s="14" t="str">
        <f ca="1">IF(OR(SUMIFS(BNA_Historique_prix!AG:AG,BNA_Historique_prix!$B:$B,$B62,BNA_Historique_prix!$E:$E,$D62)=0,SUMIFS(BNA_Historique_prix!AG:AG,BNA_Historique_prix!$B:$B,$B62,BNA_Historique_prix!$E:$E,$C62)=0),"-",IFERROR((SUMIFS(BNA_Historique_prix!AG:AG,BNA_Historique_prix!$B:$B,$B62,BNA_Historique_prix!$E:$E,$D62)-SUMIFS(BNA_Historique_prix!AG:AG,BNA_Historique_prix!$B:$B,$B62,BNA_Historique_prix!$E:$E,$C62))/SUMIFS(BNA_Historique_prix!AG:AG,BNA_Historique_prix!$B:$B,$B62,BNA_Historique_prix!$E:$E,$C62),""))</f>
        <v>-</v>
      </c>
      <c r="AI62" s="14" t="str">
        <f ca="1">IF(OR(SUMIFS(BNA_Historique_prix!AH:AH,BNA_Historique_prix!$B:$B,$B62,BNA_Historique_prix!$E:$E,$D62)=0,SUMIFS(BNA_Historique_prix!AH:AH,BNA_Historique_prix!$B:$B,$B62,BNA_Historique_prix!$E:$E,$C62)=0),"-",IFERROR((SUMIFS(BNA_Historique_prix!AH:AH,BNA_Historique_prix!$B:$B,$B62,BNA_Historique_prix!$E:$E,$D62)-SUMIFS(BNA_Historique_prix!AH:AH,BNA_Historique_prix!$B:$B,$B62,BNA_Historique_prix!$E:$E,$C62))/SUMIFS(BNA_Historique_prix!AH:AH,BNA_Historique_prix!$B:$B,$B62,BNA_Historique_prix!$E:$E,$C62),""))</f>
        <v>-</v>
      </c>
      <c r="AJ62" s="14" t="str">
        <f ca="1">IF(OR(SUMIFS(BNA_Historique_prix!AI:AI,BNA_Historique_prix!$B:$B,$B62,BNA_Historique_prix!$E:$E,$D62)=0,SUMIFS(BNA_Historique_prix!AI:AI,BNA_Historique_prix!$B:$B,$B62,BNA_Historique_prix!$E:$E,$C62)=0),"-",IFERROR((SUMIFS(BNA_Historique_prix!AI:AI,BNA_Historique_prix!$B:$B,$B62,BNA_Historique_prix!$E:$E,$D62)-SUMIFS(BNA_Historique_prix!AI:AI,BNA_Historique_prix!$B:$B,$B62,BNA_Historique_prix!$E:$E,$C62))/SUMIFS(BNA_Historique_prix!AI:AI,BNA_Historique_prix!$B:$B,$B62,BNA_Historique_prix!$E:$E,$C62),""))</f>
        <v>-</v>
      </c>
    </row>
    <row r="63" spans="1:36" x14ac:dyDescent="0.35">
      <c r="A63" s="5" t="s">
        <v>81</v>
      </c>
      <c r="B63" s="5" t="s">
        <v>94</v>
      </c>
      <c r="C63" s="11">
        <f t="shared" ref="C63:F63" si="31">C58</f>
        <v>45078</v>
      </c>
      <c r="D63" s="11">
        <f t="shared" si="31"/>
        <v>45139</v>
      </c>
      <c r="E63" s="11"/>
      <c r="F63" s="11" t="str">
        <f t="shared" si="31"/>
        <v>% var trimestrielle</v>
      </c>
      <c r="H63" s="14" t="str">
        <f ca="1">IF(OR(SUMIFS(BNA_Historique_prix!G:G,BNA_Historique_prix!$B:$B,$B63,BNA_Historique_prix!$E:$E,$D63)=0,SUMIFS(BNA_Historique_prix!G:G,BNA_Historique_prix!$B:$B,$B63,BNA_Historique_prix!$E:$E,$C63)=0),"-",IFERROR((SUMIFS(BNA_Historique_prix!G:G,BNA_Historique_prix!$B:$B,$B63,BNA_Historique_prix!$E:$E,$D63)-SUMIFS(BNA_Historique_prix!G:G,BNA_Historique_prix!$B:$B,$B63,BNA_Historique_prix!$E:$E,$C63))/SUMIFS(BNA_Historique_prix!G:G,BNA_Historique_prix!$B:$B,$B63,BNA_Historique_prix!$E:$E,$C63),""))</f>
        <v>-</v>
      </c>
      <c r="I63" s="14" t="str">
        <f ca="1">IF(OR(SUMIFS(BNA_Historique_prix!H:H,BNA_Historique_prix!$B:$B,$B63,BNA_Historique_prix!$E:$E,$D63)=0,SUMIFS(BNA_Historique_prix!H:H,BNA_Historique_prix!$B:$B,$B63,BNA_Historique_prix!$E:$E,$C63)=0),"-",IFERROR((SUMIFS(BNA_Historique_prix!H:H,BNA_Historique_prix!$B:$B,$B63,BNA_Historique_prix!$E:$E,$D63)-SUMIFS(BNA_Historique_prix!H:H,BNA_Historique_prix!$B:$B,$B63,BNA_Historique_prix!$E:$E,$C63))/SUMIFS(BNA_Historique_prix!H:H,BNA_Historique_prix!$B:$B,$B63,BNA_Historique_prix!$E:$E,$C63),""))</f>
        <v>-</v>
      </c>
      <c r="J63" s="14" t="str">
        <f ca="1">IF(OR(SUMIFS(BNA_Historique_prix!I:I,BNA_Historique_prix!$B:$B,$B63,BNA_Historique_prix!$E:$E,$D63)=0,SUMIFS(BNA_Historique_prix!I:I,BNA_Historique_prix!$B:$B,$B63,BNA_Historique_prix!$E:$E,$C63)=0),"-",IFERROR((SUMIFS(BNA_Historique_prix!I:I,BNA_Historique_prix!$B:$B,$B63,BNA_Historique_prix!$E:$E,$D63)-SUMIFS(BNA_Historique_prix!I:I,BNA_Historique_prix!$B:$B,$B63,BNA_Historique_prix!$E:$E,$C63))/SUMIFS(BNA_Historique_prix!I:I,BNA_Historique_prix!$B:$B,$B63,BNA_Historique_prix!$E:$E,$C63),""))</f>
        <v>-</v>
      </c>
      <c r="K63" s="14" t="str">
        <f ca="1">IF(OR(SUMIFS(BNA_Historique_prix!J:J,BNA_Historique_prix!$B:$B,$B63,BNA_Historique_prix!$E:$E,$D63)=0,SUMIFS(BNA_Historique_prix!J:J,BNA_Historique_prix!$B:$B,$B63,BNA_Historique_prix!$E:$E,$C63)=0),"-",IFERROR((SUMIFS(BNA_Historique_prix!J:J,BNA_Historique_prix!$B:$B,$B63,BNA_Historique_prix!$E:$E,$D63)-SUMIFS(BNA_Historique_prix!J:J,BNA_Historique_prix!$B:$B,$B63,BNA_Historique_prix!$E:$E,$C63))/SUMIFS(BNA_Historique_prix!J:J,BNA_Historique_prix!$B:$B,$B63,BNA_Historique_prix!$E:$E,$C63),""))</f>
        <v>-</v>
      </c>
      <c r="L63" s="14" t="str">
        <f ca="1">IF(OR(SUMIFS(BNA_Historique_prix!K:K,BNA_Historique_prix!$B:$B,$B63,BNA_Historique_prix!$E:$E,$D63)=0,SUMIFS(BNA_Historique_prix!K:K,BNA_Historique_prix!$B:$B,$B63,BNA_Historique_prix!$E:$E,$C63)=0),"-",IFERROR((SUMIFS(BNA_Historique_prix!K:K,BNA_Historique_prix!$B:$B,$B63,BNA_Historique_prix!$E:$E,$D63)-SUMIFS(BNA_Historique_prix!K:K,BNA_Historique_prix!$B:$B,$B63,BNA_Historique_prix!$E:$E,$C63))/SUMIFS(BNA_Historique_prix!K:K,BNA_Historique_prix!$B:$B,$B63,BNA_Historique_prix!$E:$E,$C63),""))</f>
        <v>-</v>
      </c>
      <c r="M63" s="14" t="str">
        <f ca="1">IF(OR(SUMIFS(BNA_Historique_prix!L:L,BNA_Historique_prix!$B:$B,$B63,BNA_Historique_prix!$E:$E,$D63)=0,SUMIFS(BNA_Historique_prix!L:L,BNA_Historique_prix!$B:$B,$B63,BNA_Historique_prix!$E:$E,$C63)=0),"-",IFERROR((SUMIFS(BNA_Historique_prix!L:L,BNA_Historique_prix!$B:$B,$B63,BNA_Historique_prix!$E:$E,$D63)-SUMIFS(BNA_Historique_prix!L:L,BNA_Historique_prix!$B:$B,$B63,BNA_Historique_prix!$E:$E,$C63))/SUMIFS(BNA_Historique_prix!L:L,BNA_Historique_prix!$B:$B,$B63,BNA_Historique_prix!$E:$E,$C63),""))</f>
        <v>-</v>
      </c>
      <c r="N63" s="14" t="str">
        <f ca="1">IF(OR(SUMIFS(BNA_Historique_prix!M:M,BNA_Historique_prix!$B:$B,$B63,BNA_Historique_prix!$E:$E,$D63)=0,SUMIFS(BNA_Historique_prix!M:M,BNA_Historique_prix!$B:$B,$B63,BNA_Historique_prix!$E:$E,$C63)=0),"-",IFERROR((SUMIFS(BNA_Historique_prix!M:M,BNA_Historique_prix!$B:$B,$B63,BNA_Historique_prix!$E:$E,$D63)-SUMIFS(BNA_Historique_prix!M:M,BNA_Historique_prix!$B:$B,$B63,BNA_Historique_prix!$E:$E,$C63))/SUMIFS(BNA_Historique_prix!M:M,BNA_Historique_prix!$B:$B,$B63,BNA_Historique_prix!$E:$E,$C63),""))</f>
        <v>-</v>
      </c>
      <c r="O63" s="14" t="str">
        <f ca="1">IF(OR(SUMIFS(BNA_Historique_prix!N:N,BNA_Historique_prix!$B:$B,$B63,BNA_Historique_prix!$E:$E,$D63)=0,SUMIFS(BNA_Historique_prix!N:N,BNA_Historique_prix!$B:$B,$B63,BNA_Historique_prix!$E:$E,$C63)=0),"-",IFERROR((SUMIFS(BNA_Historique_prix!N:N,BNA_Historique_prix!$B:$B,$B63,BNA_Historique_prix!$E:$E,$D63)-SUMIFS(BNA_Historique_prix!N:N,BNA_Historique_prix!$B:$B,$B63,BNA_Historique_prix!$E:$E,$C63))/SUMIFS(BNA_Historique_prix!N:N,BNA_Historique_prix!$B:$B,$B63,BNA_Historique_prix!$E:$E,$C63),""))</f>
        <v>-</v>
      </c>
      <c r="P63" s="14" t="str">
        <f ca="1">IF(OR(SUMIFS(BNA_Historique_prix!O:O,BNA_Historique_prix!$B:$B,$B63,BNA_Historique_prix!$E:$E,$D63)=0,SUMIFS(BNA_Historique_prix!O:O,BNA_Historique_prix!$B:$B,$B63,BNA_Historique_prix!$E:$E,$C63)=0),"-",IFERROR((SUMIFS(BNA_Historique_prix!O:O,BNA_Historique_prix!$B:$B,$B63,BNA_Historique_prix!$E:$E,$D63)-SUMIFS(BNA_Historique_prix!O:O,BNA_Historique_prix!$B:$B,$B63,BNA_Historique_prix!$E:$E,$C63))/SUMIFS(BNA_Historique_prix!O:O,BNA_Historique_prix!$B:$B,$B63,BNA_Historique_prix!$E:$E,$C63),""))</f>
        <v>-</v>
      </c>
      <c r="Q63" s="14" t="str">
        <f ca="1">IF(OR(SUMIFS(BNA_Historique_prix!P:P,BNA_Historique_prix!$B:$B,$B63,BNA_Historique_prix!$E:$E,$D63)=0,SUMIFS(BNA_Historique_prix!P:P,BNA_Historique_prix!$B:$B,$B63,BNA_Historique_prix!$E:$E,$C63)=0),"-",IFERROR((SUMIFS(BNA_Historique_prix!P:P,BNA_Historique_prix!$B:$B,$B63,BNA_Historique_prix!$E:$E,$D63)-SUMIFS(BNA_Historique_prix!P:P,BNA_Historique_prix!$B:$B,$B63,BNA_Historique_prix!$E:$E,$C63))/SUMIFS(BNA_Historique_prix!P:P,BNA_Historique_prix!$B:$B,$B63,BNA_Historique_prix!$E:$E,$C63),""))</f>
        <v>-</v>
      </c>
      <c r="R63" s="14" t="str">
        <f ca="1">IF(OR(SUMIFS(BNA_Historique_prix!Q:Q,BNA_Historique_prix!$B:$B,$B63,BNA_Historique_prix!$E:$E,$D63)=0,SUMIFS(BNA_Historique_prix!Q:Q,BNA_Historique_prix!$B:$B,$B63,BNA_Historique_prix!$E:$E,$C63)=0),"-",IFERROR((SUMIFS(BNA_Historique_prix!Q:Q,BNA_Historique_prix!$B:$B,$B63,BNA_Historique_prix!$E:$E,$D63)-SUMIFS(BNA_Historique_prix!Q:Q,BNA_Historique_prix!$B:$B,$B63,BNA_Historique_prix!$E:$E,$C63))/SUMIFS(BNA_Historique_prix!Q:Q,BNA_Historique_prix!$B:$B,$B63,BNA_Historique_prix!$E:$E,$C63),""))</f>
        <v>-</v>
      </c>
      <c r="S63" s="14" t="str">
        <f ca="1">IF(OR(SUMIFS(BNA_Historique_prix!R:R,BNA_Historique_prix!$B:$B,$B63,BNA_Historique_prix!$E:$E,$D63)=0,SUMIFS(BNA_Historique_prix!R:R,BNA_Historique_prix!$B:$B,$B63,BNA_Historique_prix!$E:$E,$C63)=0),"-",IFERROR((SUMIFS(BNA_Historique_prix!R:R,BNA_Historique_prix!$B:$B,$B63,BNA_Historique_prix!$E:$E,$D63)-SUMIFS(BNA_Historique_prix!R:R,BNA_Historique_prix!$B:$B,$B63,BNA_Historique_prix!$E:$E,$C63))/SUMIFS(BNA_Historique_prix!R:R,BNA_Historique_prix!$B:$B,$B63,BNA_Historique_prix!$E:$E,$C63),""))</f>
        <v>-</v>
      </c>
      <c r="T63" s="14" t="str">
        <f ca="1">IF(OR(SUMIFS(BNA_Historique_prix!S:S,BNA_Historique_prix!$B:$B,$B63,BNA_Historique_prix!$E:$E,$D63)=0,SUMIFS(BNA_Historique_prix!S:S,BNA_Historique_prix!$B:$B,$B63,BNA_Historique_prix!$E:$E,$C63)=0),"-",IFERROR((SUMIFS(BNA_Historique_prix!S:S,BNA_Historique_prix!$B:$B,$B63,BNA_Historique_prix!$E:$E,$D63)-SUMIFS(BNA_Historique_prix!S:S,BNA_Historique_prix!$B:$B,$B63,BNA_Historique_prix!$E:$E,$C63))/SUMIFS(BNA_Historique_prix!S:S,BNA_Historique_prix!$B:$B,$B63,BNA_Historique_prix!$E:$E,$C63),""))</f>
        <v>-</v>
      </c>
      <c r="U63" s="14" t="str">
        <f ca="1">IF(OR(SUMIFS(BNA_Historique_prix!T:T,BNA_Historique_prix!$B:$B,$B63,BNA_Historique_prix!$E:$E,$D63)=0,SUMIFS(BNA_Historique_prix!T:T,BNA_Historique_prix!$B:$B,$B63,BNA_Historique_prix!$E:$E,$C63)=0),"-",IFERROR((SUMIFS(BNA_Historique_prix!T:T,BNA_Historique_prix!$B:$B,$B63,BNA_Historique_prix!$E:$E,$D63)-SUMIFS(BNA_Historique_prix!T:T,BNA_Historique_prix!$B:$B,$B63,BNA_Historique_prix!$E:$E,$C63))/SUMIFS(BNA_Historique_prix!T:T,BNA_Historique_prix!$B:$B,$B63,BNA_Historique_prix!$E:$E,$C63),""))</f>
        <v>-</v>
      </c>
      <c r="V63" s="14" t="str">
        <f ca="1">IF(OR(SUMIFS(BNA_Historique_prix!U:U,BNA_Historique_prix!$B:$B,$B63,BNA_Historique_prix!$E:$E,$D63)=0,SUMIFS(BNA_Historique_prix!U:U,BNA_Historique_prix!$B:$B,$B63,BNA_Historique_prix!$E:$E,$C63)=0),"-",IFERROR((SUMIFS(BNA_Historique_prix!U:U,BNA_Historique_prix!$B:$B,$B63,BNA_Historique_prix!$E:$E,$D63)-SUMIFS(BNA_Historique_prix!U:U,BNA_Historique_prix!$B:$B,$B63,BNA_Historique_prix!$E:$E,$C63))/SUMIFS(BNA_Historique_prix!U:U,BNA_Historique_prix!$B:$B,$B63,BNA_Historique_prix!$E:$E,$C63),""))</f>
        <v>-</v>
      </c>
      <c r="W63" s="14" t="str">
        <f ca="1">IF(OR(SUMIFS(BNA_Historique_prix!V:V,BNA_Historique_prix!$B:$B,$B63,BNA_Historique_prix!$E:$E,$D63)=0,SUMIFS(BNA_Historique_prix!V:V,BNA_Historique_prix!$B:$B,$B63,BNA_Historique_prix!$E:$E,$C63)=0),"-",IFERROR((SUMIFS(BNA_Historique_prix!V:V,BNA_Historique_prix!$B:$B,$B63,BNA_Historique_prix!$E:$E,$D63)-SUMIFS(BNA_Historique_prix!V:V,BNA_Historique_prix!$B:$B,$B63,BNA_Historique_prix!$E:$E,$C63))/SUMIFS(BNA_Historique_prix!V:V,BNA_Historique_prix!$B:$B,$B63,BNA_Historique_prix!$E:$E,$C63),""))</f>
        <v>-</v>
      </c>
      <c r="X63" s="14" t="str">
        <f ca="1">IF(OR(SUMIFS(BNA_Historique_prix!W:W,BNA_Historique_prix!$B:$B,$B63,BNA_Historique_prix!$E:$E,$D63)=0,SUMIFS(BNA_Historique_prix!W:W,BNA_Historique_prix!$B:$B,$B63,BNA_Historique_prix!$E:$E,$C63)=0),"-",IFERROR((SUMIFS(BNA_Historique_prix!W:W,BNA_Historique_prix!$B:$B,$B63,BNA_Historique_prix!$E:$E,$D63)-SUMIFS(BNA_Historique_prix!W:W,BNA_Historique_prix!$B:$B,$B63,BNA_Historique_prix!$E:$E,$C63))/SUMIFS(BNA_Historique_prix!W:W,BNA_Historique_prix!$B:$B,$B63,BNA_Historique_prix!$E:$E,$C63),""))</f>
        <v>-</v>
      </c>
      <c r="Y63" s="14" t="str">
        <f ca="1">IF(OR(SUMIFS(BNA_Historique_prix!X:X,BNA_Historique_prix!$B:$B,$B63,BNA_Historique_prix!$E:$E,$D63)=0,SUMIFS(BNA_Historique_prix!X:X,BNA_Historique_prix!$B:$B,$B63,BNA_Historique_prix!$E:$E,$C63)=0),"-",IFERROR((SUMIFS(BNA_Historique_prix!X:X,BNA_Historique_prix!$B:$B,$B63,BNA_Historique_prix!$E:$E,$D63)-SUMIFS(BNA_Historique_prix!X:X,BNA_Historique_prix!$B:$B,$B63,BNA_Historique_prix!$E:$E,$C63))/SUMIFS(BNA_Historique_prix!X:X,BNA_Historique_prix!$B:$B,$B63,BNA_Historique_prix!$E:$E,$C63),""))</f>
        <v>-</v>
      </c>
      <c r="Z63" s="14" t="str">
        <f ca="1">IF(OR(SUMIFS(BNA_Historique_prix!Y:Y,BNA_Historique_prix!$B:$B,$B63,BNA_Historique_prix!$E:$E,$D63)=0,SUMIFS(BNA_Historique_prix!Y:Y,BNA_Historique_prix!$B:$B,$B63,BNA_Historique_prix!$E:$E,$C63)=0),"-",IFERROR((SUMIFS(BNA_Historique_prix!Y:Y,BNA_Historique_prix!$B:$B,$B63,BNA_Historique_prix!$E:$E,$D63)-SUMIFS(BNA_Historique_prix!Y:Y,BNA_Historique_prix!$B:$B,$B63,BNA_Historique_prix!$E:$E,$C63))/SUMIFS(BNA_Historique_prix!Y:Y,BNA_Historique_prix!$B:$B,$B63,BNA_Historique_prix!$E:$E,$C63),""))</f>
        <v>-</v>
      </c>
      <c r="AA63" s="14" t="str">
        <f ca="1">IF(OR(SUMIFS(BNA_Historique_prix!Z:Z,BNA_Historique_prix!$B:$B,$B63,BNA_Historique_prix!$E:$E,$D63)=0,SUMIFS(BNA_Historique_prix!Z:Z,BNA_Historique_prix!$B:$B,$B63,BNA_Historique_prix!$E:$E,$C63)=0),"-",IFERROR((SUMIFS(BNA_Historique_prix!Z:Z,BNA_Historique_prix!$B:$B,$B63,BNA_Historique_prix!$E:$E,$D63)-SUMIFS(BNA_Historique_prix!Z:Z,BNA_Historique_prix!$B:$B,$B63,BNA_Historique_prix!$E:$E,$C63))/SUMIFS(BNA_Historique_prix!Z:Z,BNA_Historique_prix!$B:$B,$B63,BNA_Historique_prix!$E:$E,$C63),""))</f>
        <v>-</v>
      </c>
      <c r="AB63" s="14" t="str">
        <f ca="1">IF(OR(SUMIFS(BNA_Historique_prix!AA:AA,BNA_Historique_prix!$B:$B,$B63,BNA_Historique_prix!$E:$E,$D63)=0,SUMIFS(BNA_Historique_prix!AA:AA,BNA_Historique_prix!$B:$B,$B63,BNA_Historique_prix!$E:$E,$C63)=0),"-",IFERROR((SUMIFS(BNA_Historique_prix!AA:AA,BNA_Historique_prix!$B:$B,$B63,BNA_Historique_prix!$E:$E,$D63)-SUMIFS(BNA_Historique_prix!AA:AA,BNA_Historique_prix!$B:$B,$B63,BNA_Historique_prix!$E:$E,$C63))/SUMIFS(BNA_Historique_prix!AA:AA,BNA_Historique_prix!$B:$B,$B63,BNA_Historique_prix!$E:$E,$C63),""))</f>
        <v>-</v>
      </c>
      <c r="AC63" s="14" t="str">
        <f ca="1">IF(OR(SUMIFS(BNA_Historique_prix!AB:AB,BNA_Historique_prix!$B:$B,$B63,BNA_Historique_prix!$E:$E,$D63)=0,SUMIFS(BNA_Historique_prix!AB:AB,BNA_Historique_prix!$B:$B,$B63,BNA_Historique_prix!$E:$E,$C63)=0),"-",IFERROR((SUMIFS(BNA_Historique_prix!AB:AB,BNA_Historique_prix!$B:$B,$B63,BNA_Historique_prix!$E:$E,$D63)-SUMIFS(BNA_Historique_prix!AB:AB,BNA_Historique_prix!$B:$B,$B63,BNA_Historique_prix!$E:$E,$C63))/SUMIFS(BNA_Historique_prix!AB:AB,BNA_Historique_prix!$B:$B,$B63,BNA_Historique_prix!$E:$E,$C63),""))</f>
        <v>-</v>
      </c>
      <c r="AD63" s="14" t="str">
        <f ca="1">IF(OR(SUMIFS(BNA_Historique_prix!AC:AC,BNA_Historique_prix!$B:$B,$B63,BNA_Historique_prix!$E:$E,$D63)=0,SUMIFS(BNA_Historique_prix!AC:AC,BNA_Historique_prix!$B:$B,$B63,BNA_Historique_prix!$E:$E,$C63)=0),"-",IFERROR((SUMIFS(BNA_Historique_prix!AC:AC,BNA_Historique_prix!$B:$B,$B63,BNA_Historique_prix!$E:$E,$D63)-SUMIFS(BNA_Historique_prix!AC:AC,BNA_Historique_prix!$B:$B,$B63,BNA_Historique_prix!$E:$E,$C63))/SUMIFS(BNA_Historique_prix!AC:AC,BNA_Historique_prix!$B:$B,$B63,BNA_Historique_prix!$E:$E,$C63),""))</f>
        <v>-</v>
      </c>
      <c r="AE63" s="14" t="str">
        <f ca="1">IF(OR(SUMIFS(BNA_Historique_prix!AD:AD,BNA_Historique_prix!$B:$B,$B63,BNA_Historique_prix!$E:$E,$D63)=0,SUMIFS(BNA_Historique_prix!AD:AD,BNA_Historique_prix!$B:$B,$B63,BNA_Historique_prix!$E:$E,$C63)=0),"-",IFERROR((SUMIFS(BNA_Historique_prix!AD:AD,BNA_Historique_prix!$B:$B,$B63,BNA_Historique_prix!$E:$E,$D63)-SUMIFS(BNA_Historique_prix!AD:AD,BNA_Historique_prix!$B:$B,$B63,BNA_Historique_prix!$E:$E,$C63))/SUMIFS(BNA_Historique_prix!AD:AD,BNA_Historique_prix!$B:$B,$B63,BNA_Historique_prix!$E:$E,$C63),""))</f>
        <v>-</v>
      </c>
      <c r="AF63" s="14" t="str">
        <f ca="1">IF(OR(SUMIFS(BNA_Historique_prix!AE:AE,BNA_Historique_prix!$B:$B,$B63,BNA_Historique_prix!$E:$E,$D63)=0,SUMIFS(BNA_Historique_prix!AE:AE,BNA_Historique_prix!$B:$B,$B63,BNA_Historique_prix!$E:$E,$C63)=0),"-",IFERROR((SUMIFS(BNA_Historique_prix!AE:AE,BNA_Historique_prix!$B:$B,$B63,BNA_Historique_prix!$E:$E,$D63)-SUMIFS(BNA_Historique_prix!AE:AE,BNA_Historique_prix!$B:$B,$B63,BNA_Historique_prix!$E:$E,$C63))/SUMIFS(BNA_Historique_prix!AE:AE,BNA_Historique_prix!$B:$B,$B63,BNA_Historique_prix!$E:$E,$C63),""))</f>
        <v>-</v>
      </c>
      <c r="AG63" s="14" t="str">
        <f ca="1">IF(OR(SUMIFS(BNA_Historique_prix!AF:AF,BNA_Historique_prix!$B:$B,$B63,BNA_Historique_prix!$E:$E,$D63)=0,SUMIFS(BNA_Historique_prix!AF:AF,BNA_Historique_prix!$B:$B,$B63,BNA_Historique_prix!$E:$E,$C63)=0),"-",IFERROR((SUMIFS(BNA_Historique_prix!AF:AF,BNA_Historique_prix!$B:$B,$B63,BNA_Historique_prix!$E:$E,$D63)-SUMIFS(BNA_Historique_prix!AF:AF,BNA_Historique_prix!$B:$B,$B63,BNA_Historique_prix!$E:$E,$C63))/SUMIFS(BNA_Historique_prix!AF:AF,BNA_Historique_prix!$B:$B,$B63,BNA_Historique_prix!$E:$E,$C63),""))</f>
        <v>-</v>
      </c>
      <c r="AH63" s="14" t="str">
        <f ca="1">IF(OR(SUMIFS(BNA_Historique_prix!AG:AG,BNA_Historique_prix!$B:$B,$B63,BNA_Historique_prix!$E:$E,$D63)=0,SUMIFS(BNA_Historique_prix!AG:AG,BNA_Historique_prix!$B:$B,$B63,BNA_Historique_prix!$E:$E,$C63)=0),"-",IFERROR((SUMIFS(BNA_Historique_prix!AG:AG,BNA_Historique_prix!$B:$B,$B63,BNA_Historique_prix!$E:$E,$D63)-SUMIFS(BNA_Historique_prix!AG:AG,BNA_Historique_prix!$B:$B,$B63,BNA_Historique_prix!$E:$E,$C63))/SUMIFS(BNA_Historique_prix!AG:AG,BNA_Historique_prix!$B:$B,$B63,BNA_Historique_prix!$E:$E,$C63),""))</f>
        <v>-</v>
      </c>
      <c r="AI63" s="14" t="str">
        <f ca="1">IF(OR(SUMIFS(BNA_Historique_prix!AH:AH,BNA_Historique_prix!$B:$B,$B63,BNA_Historique_prix!$E:$E,$D63)=0,SUMIFS(BNA_Historique_prix!AH:AH,BNA_Historique_prix!$B:$B,$B63,BNA_Historique_prix!$E:$E,$C63)=0),"-",IFERROR((SUMIFS(BNA_Historique_prix!AH:AH,BNA_Historique_prix!$B:$B,$B63,BNA_Historique_prix!$E:$E,$D63)-SUMIFS(BNA_Historique_prix!AH:AH,BNA_Historique_prix!$B:$B,$B63,BNA_Historique_prix!$E:$E,$C63))/SUMIFS(BNA_Historique_prix!AH:AH,BNA_Historique_prix!$B:$B,$B63,BNA_Historique_prix!$E:$E,$C63),""))</f>
        <v>-</v>
      </c>
      <c r="AJ63" s="14" t="str">
        <f ca="1">IF(OR(SUMIFS(BNA_Historique_prix!AI:AI,BNA_Historique_prix!$B:$B,$B63,BNA_Historique_prix!$E:$E,$D63)=0,SUMIFS(BNA_Historique_prix!AI:AI,BNA_Historique_prix!$B:$B,$B63,BNA_Historique_prix!$E:$E,$C63)=0),"-",IFERROR((SUMIFS(BNA_Historique_prix!AI:AI,BNA_Historique_prix!$B:$B,$B63,BNA_Historique_prix!$E:$E,$D63)-SUMIFS(BNA_Historique_prix!AI:AI,BNA_Historique_prix!$B:$B,$B63,BNA_Historique_prix!$E:$E,$C63))/SUMIFS(BNA_Historique_prix!AI:AI,BNA_Historique_prix!$B:$B,$B63,BNA_Historique_prix!$E:$E,$C63),""))</f>
        <v>-</v>
      </c>
    </row>
    <row r="64" spans="1:36" x14ac:dyDescent="0.35">
      <c r="A64" s="5" t="s">
        <v>81</v>
      </c>
      <c r="B64" s="5" t="s">
        <v>94</v>
      </c>
      <c r="C64" s="11">
        <f t="shared" ref="C64:F64" si="32">C59</f>
        <v>44774</v>
      </c>
      <c r="D64" s="11">
        <f t="shared" si="32"/>
        <v>45139</v>
      </c>
      <c r="E64" s="11"/>
      <c r="F64" s="11" t="str">
        <f t="shared" si="32"/>
        <v>% var annuelle</v>
      </c>
      <c r="H64" s="14" t="str">
        <f ca="1">IF(OR(SUMIFS(BNA_Historique_prix!G:G,BNA_Historique_prix!$B:$B,$B64,BNA_Historique_prix!$E:$E,$D64)=0,SUMIFS(BNA_Historique_prix!G:G,BNA_Historique_prix!$B:$B,$B64,BNA_Historique_prix!$E:$E,$C64)=0),"-",IFERROR((SUMIFS(BNA_Historique_prix!G:G,BNA_Historique_prix!$B:$B,$B64,BNA_Historique_prix!$E:$E,$D64)-SUMIFS(BNA_Historique_prix!G:G,BNA_Historique_prix!$B:$B,$B64,BNA_Historique_prix!$E:$E,$C64))/SUMIFS(BNA_Historique_prix!G:G,BNA_Historique_prix!$B:$B,$B64,BNA_Historique_prix!$E:$E,$C64),""))</f>
        <v>-</v>
      </c>
      <c r="I64" s="14" t="str">
        <f ca="1">IF(OR(SUMIFS(BNA_Historique_prix!H:H,BNA_Historique_prix!$B:$B,$B64,BNA_Historique_prix!$E:$E,$D64)=0,SUMIFS(BNA_Historique_prix!H:H,BNA_Historique_prix!$B:$B,$B64,BNA_Historique_prix!$E:$E,$C64)=0),"-",IFERROR((SUMIFS(BNA_Historique_prix!H:H,BNA_Historique_prix!$B:$B,$B64,BNA_Historique_prix!$E:$E,$D64)-SUMIFS(BNA_Historique_prix!H:H,BNA_Historique_prix!$B:$B,$B64,BNA_Historique_prix!$E:$E,$C64))/SUMIFS(BNA_Historique_prix!H:H,BNA_Historique_prix!$B:$B,$B64,BNA_Historique_prix!$E:$E,$C64),""))</f>
        <v>-</v>
      </c>
      <c r="J64" s="14" t="str">
        <f ca="1">IF(OR(SUMIFS(BNA_Historique_prix!I:I,BNA_Historique_prix!$B:$B,$B64,BNA_Historique_prix!$E:$E,$D64)=0,SUMIFS(BNA_Historique_prix!I:I,BNA_Historique_prix!$B:$B,$B64,BNA_Historique_prix!$E:$E,$C64)=0),"-",IFERROR((SUMIFS(BNA_Historique_prix!I:I,BNA_Historique_prix!$B:$B,$B64,BNA_Historique_prix!$E:$E,$D64)-SUMIFS(BNA_Historique_prix!I:I,BNA_Historique_prix!$B:$B,$B64,BNA_Historique_prix!$E:$E,$C64))/SUMIFS(BNA_Historique_prix!I:I,BNA_Historique_prix!$B:$B,$B64,BNA_Historique_prix!$E:$E,$C64),""))</f>
        <v>-</v>
      </c>
      <c r="K64" s="14" t="str">
        <f ca="1">IF(OR(SUMIFS(BNA_Historique_prix!J:J,BNA_Historique_prix!$B:$B,$B64,BNA_Historique_prix!$E:$E,$D64)=0,SUMIFS(BNA_Historique_prix!J:J,BNA_Historique_prix!$B:$B,$B64,BNA_Historique_prix!$E:$E,$C64)=0),"-",IFERROR((SUMIFS(BNA_Historique_prix!J:J,BNA_Historique_prix!$B:$B,$B64,BNA_Historique_prix!$E:$E,$D64)-SUMIFS(BNA_Historique_prix!J:J,BNA_Historique_prix!$B:$B,$B64,BNA_Historique_prix!$E:$E,$C64))/SUMIFS(BNA_Historique_prix!J:J,BNA_Historique_prix!$B:$B,$B64,BNA_Historique_prix!$E:$E,$C64),""))</f>
        <v>-</v>
      </c>
      <c r="L64" s="14" t="str">
        <f ca="1">IF(OR(SUMIFS(BNA_Historique_prix!K:K,BNA_Historique_prix!$B:$B,$B64,BNA_Historique_prix!$E:$E,$D64)=0,SUMIFS(BNA_Historique_prix!K:K,BNA_Historique_prix!$B:$B,$B64,BNA_Historique_prix!$E:$E,$C64)=0),"-",IFERROR((SUMIFS(BNA_Historique_prix!K:K,BNA_Historique_prix!$B:$B,$B64,BNA_Historique_prix!$E:$E,$D64)-SUMIFS(BNA_Historique_prix!K:K,BNA_Historique_prix!$B:$B,$B64,BNA_Historique_prix!$E:$E,$C64))/SUMIFS(BNA_Historique_prix!K:K,BNA_Historique_prix!$B:$B,$B64,BNA_Historique_prix!$E:$E,$C64),""))</f>
        <v>-</v>
      </c>
      <c r="M64" s="14" t="str">
        <f ca="1">IF(OR(SUMIFS(BNA_Historique_prix!L:L,BNA_Historique_prix!$B:$B,$B64,BNA_Historique_prix!$E:$E,$D64)=0,SUMIFS(BNA_Historique_prix!L:L,BNA_Historique_prix!$B:$B,$B64,BNA_Historique_prix!$E:$E,$C64)=0),"-",IFERROR((SUMIFS(BNA_Historique_prix!L:L,BNA_Historique_prix!$B:$B,$B64,BNA_Historique_prix!$E:$E,$D64)-SUMIFS(BNA_Historique_prix!L:L,BNA_Historique_prix!$B:$B,$B64,BNA_Historique_prix!$E:$E,$C64))/SUMIFS(BNA_Historique_prix!L:L,BNA_Historique_prix!$B:$B,$B64,BNA_Historique_prix!$E:$E,$C64),""))</f>
        <v>-</v>
      </c>
      <c r="N64" s="14" t="str">
        <f ca="1">IF(OR(SUMIFS(BNA_Historique_prix!M:M,BNA_Historique_prix!$B:$B,$B64,BNA_Historique_prix!$E:$E,$D64)=0,SUMIFS(BNA_Historique_prix!M:M,BNA_Historique_prix!$B:$B,$B64,BNA_Historique_prix!$E:$E,$C64)=0),"-",IFERROR((SUMIFS(BNA_Historique_prix!M:M,BNA_Historique_prix!$B:$B,$B64,BNA_Historique_prix!$E:$E,$D64)-SUMIFS(BNA_Historique_prix!M:M,BNA_Historique_prix!$B:$B,$B64,BNA_Historique_prix!$E:$E,$C64))/SUMIFS(BNA_Historique_prix!M:M,BNA_Historique_prix!$B:$B,$B64,BNA_Historique_prix!$E:$E,$C64),""))</f>
        <v>-</v>
      </c>
      <c r="O64" s="14" t="str">
        <f ca="1">IF(OR(SUMIFS(BNA_Historique_prix!N:N,BNA_Historique_prix!$B:$B,$B64,BNA_Historique_prix!$E:$E,$D64)=0,SUMIFS(BNA_Historique_prix!N:N,BNA_Historique_prix!$B:$B,$B64,BNA_Historique_prix!$E:$E,$C64)=0),"-",IFERROR((SUMIFS(BNA_Historique_prix!N:N,BNA_Historique_prix!$B:$B,$B64,BNA_Historique_prix!$E:$E,$D64)-SUMIFS(BNA_Historique_prix!N:N,BNA_Historique_prix!$B:$B,$B64,BNA_Historique_prix!$E:$E,$C64))/SUMIFS(BNA_Historique_prix!N:N,BNA_Historique_prix!$B:$B,$B64,BNA_Historique_prix!$E:$E,$C64),""))</f>
        <v>-</v>
      </c>
      <c r="P64" s="14" t="str">
        <f ca="1">IF(OR(SUMIFS(BNA_Historique_prix!O:O,BNA_Historique_prix!$B:$B,$B64,BNA_Historique_prix!$E:$E,$D64)=0,SUMIFS(BNA_Historique_prix!O:O,BNA_Historique_prix!$B:$B,$B64,BNA_Historique_prix!$E:$E,$C64)=0),"-",IFERROR((SUMIFS(BNA_Historique_prix!O:O,BNA_Historique_prix!$B:$B,$B64,BNA_Historique_prix!$E:$E,$D64)-SUMIFS(BNA_Historique_prix!O:O,BNA_Historique_prix!$B:$B,$B64,BNA_Historique_prix!$E:$E,$C64))/SUMIFS(BNA_Historique_prix!O:O,BNA_Historique_prix!$B:$B,$B64,BNA_Historique_prix!$E:$E,$C64),""))</f>
        <v>-</v>
      </c>
      <c r="Q64" s="14" t="str">
        <f ca="1">IF(OR(SUMIFS(BNA_Historique_prix!P:P,BNA_Historique_prix!$B:$B,$B64,BNA_Historique_prix!$E:$E,$D64)=0,SUMIFS(BNA_Historique_prix!P:P,BNA_Historique_prix!$B:$B,$B64,BNA_Historique_prix!$E:$E,$C64)=0),"-",IFERROR((SUMIFS(BNA_Historique_prix!P:P,BNA_Historique_prix!$B:$B,$B64,BNA_Historique_prix!$E:$E,$D64)-SUMIFS(BNA_Historique_prix!P:P,BNA_Historique_prix!$B:$B,$B64,BNA_Historique_prix!$E:$E,$C64))/SUMIFS(BNA_Historique_prix!P:P,BNA_Historique_prix!$B:$B,$B64,BNA_Historique_prix!$E:$E,$C64),""))</f>
        <v>-</v>
      </c>
      <c r="R64" s="14" t="str">
        <f ca="1">IF(OR(SUMIFS(BNA_Historique_prix!Q:Q,BNA_Historique_prix!$B:$B,$B64,BNA_Historique_prix!$E:$E,$D64)=0,SUMIFS(BNA_Historique_prix!Q:Q,BNA_Historique_prix!$B:$B,$B64,BNA_Historique_prix!$E:$E,$C64)=0),"-",IFERROR((SUMIFS(BNA_Historique_prix!Q:Q,BNA_Historique_prix!$B:$B,$B64,BNA_Historique_prix!$E:$E,$D64)-SUMIFS(BNA_Historique_prix!Q:Q,BNA_Historique_prix!$B:$B,$B64,BNA_Historique_prix!$E:$E,$C64))/SUMIFS(BNA_Historique_prix!Q:Q,BNA_Historique_prix!$B:$B,$B64,BNA_Historique_prix!$E:$E,$C64),""))</f>
        <v>-</v>
      </c>
      <c r="S64" s="14" t="str">
        <f ca="1">IF(OR(SUMIFS(BNA_Historique_prix!R:R,BNA_Historique_prix!$B:$B,$B64,BNA_Historique_prix!$E:$E,$D64)=0,SUMIFS(BNA_Historique_prix!R:R,BNA_Historique_prix!$B:$B,$B64,BNA_Historique_prix!$E:$E,$C64)=0),"-",IFERROR((SUMIFS(BNA_Historique_prix!R:R,BNA_Historique_prix!$B:$B,$B64,BNA_Historique_prix!$E:$E,$D64)-SUMIFS(BNA_Historique_prix!R:R,BNA_Historique_prix!$B:$B,$B64,BNA_Historique_prix!$E:$E,$C64))/SUMIFS(BNA_Historique_prix!R:R,BNA_Historique_prix!$B:$B,$B64,BNA_Historique_prix!$E:$E,$C64),""))</f>
        <v>-</v>
      </c>
      <c r="T64" s="14" t="str">
        <f ca="1">IF(OR(SUMIFS(BNA_Historique_prix!S:S,BNA_Historique_prix!$B:$B,$B64,BNA_Historique_prix!$E:$E,$D64)=0,SUMIFS(BNA_Historique_prix!S:S,BNA_Historique_prix!$B:$B,$B64,BNA_Historique_prix!$E:$E,$C64)=0),"-",IFERROR((SUMIFS(BNA_Historique_prix!S:S,BNA_Historique_prix!$B:$B,$B64,BNA_Historique_prix!$E:$E,$D64)-SUMIFS(BNA_Historique_prix!S:S,BNA_Historique_prix!$B:$B,$B64,BNA_Historique_prix!$E:$E,$C64))/SUMIFS(BNA_Historique_prix!S:S,BNA_Historique_prix!$B:$B,$B64,BNA_Historique_prix!$E:$E,$C64),""))</f>
        <v>-</v>
      </c>
      <c r="U64" s="14" t="str">
        <f ca="1">IF(OR(SUMIFS(BNA_Historique_prix!T:T,BNA_Historique_prix!$B:$B,$B64,BNA_Historique_prix!$E:$E,$D64)=0,SUMIFS(BNA_Historique_prix!T:T,BNA_Historique_prix!$B:$B,$B64,BNA_Historique_prix!$E:$E,$C64)=0),"-",IFERROR((SUMIFS(BNA_Historique_prix!T:T,BNA_Historique_prix!$B:$B,$B64,BNA_Historique_prix!$E:$E,$D64)-SUMIFS(BNA_Historique_prix!T:T,BNA_Historique_prix!$B:$B,$B64,BNA_Historique_prix!$E:$E,$C64))/SUMIFS(BNA_Historique_prix!T:T,BNA_Historique_prix!$B:$B,$B64,BNA_Historique_prix!$E:$E,$C64),""))</f>
        <v>-</v>
      </c>
      <c r="V64" s="14" t="str">
        <f ca="1">IF(OR(SUMIFS(BNA_Historique_prix!U:U,BNA_Historique_prix!$B:$B,$B64,BNA_Historique_prix!$E:$E,$D64)=0,SUMIFS(BNA_Historique_prix!U:U,BNA_Historique_prix!$B:$B,$B64,BNA_Historique_prix!$E:$E,$C64)=0),"-",IFERROR((SUMIFS(BNA_Historique_prix!U:U,BNA_Historique_prix!$B:$B,$B64,BNA_Historique_prix!$E:$E,$D64)-SUMIFS(BNA_Historique_prix!U:U,BNA_Historique_prix!$B:$B,$B64,BNA_Historique_prix!$E:$E,$C64))/SUMIFS(BNA_Historique_prix!U:U,BNA_Historique_prix!$B:$B,$B64,BNA_Historique_prix!$E:$E,$C64),""))</f>
        <v>-</v>
      </c>
      <c r="W64" s="14" t="str">
        <f ca="1">IF(OR(SUMIFS(BNA_Historique_prix!V:V,BNA_Historique_prix!$B:$B,$B64,BNA_Historique_prix!$E:$E,$D64)=0,SUMIFS(BNA_Historique_prix!V:V,BNA_Historique_prix!$B:$B,$B64,BNA_Historique_prix!$E:$E,$C64)=0),"-",IFERROR((SUMIFS(BNA_Historique_prix!V:V,BNA_Historique_prix!$B:$B,$B64,BNA_Historique_prix!$E:$E,$D64)-SUMIFS(BNA_Historique_prix!V:V,BNA_Historique_prix!$B:$B,$B64,BNA_Historique_prix!$E:$E,$C64))/SUMIFS(BNA_Historique_prix!V:V,BNA_Historique_prix!$B:$B,$B64,BNA_Historique_prix!$E:$E,$C64),""))</f>
        <v>-</v>
      </c>
      <c r="X64" s="14" t="str">
        <f ca="1">IF(OR(SUMIFS(BNA_Historique_prix!W:W,BNA_Historique_prix!$B:$B,$B64,BNA_Historique_prix!$E:$E,$D64)=0,SUMIFS(BNA_Historique_prix!W:W,BNA_Historique_prix!$B:$B,$B64,BNA_Historique_prix!$E:$E,$C64)=0),"-",IFERROR((SUMIFS(BNA_Historique_prix!W:W,BNA_Historique_prix!$B:$B,$B64,BNA_Historique_prix!$E:$E,$D64)-SUMIFS(BNA_Historique_prix!W:W,BNA_Historique_prix!$B:$B,$B64,BNA_Historique_prix!$E:$E,$C64))/SUMIFS(BNA_Historique_prix!W:W,BNA_Historique_prix!$B:$B,$B64,BNA_Historique_prix!$E:$E,$C64),""))</f>
        <v>-</v>
      </c>
      <c r="Y64" s="14" t="str">
        <f ca="1">IF(OR(SUMIFS(BNA_Historique_prix!X:X,BNA_Historique_prix!$B:$B,$B64,BNA_Historique_prix!$E:$E,$D64)=0,SUMIFS(BNA_Historique_prix!X:X,BNA_Historique_prix!$B:$B,$B64,BNA_Historique_prix!$E:$E,$C64)=0),"-",IFERROR((SUMIFS(BNA_Historique_prix!X:X,BNA_Historique_prix!$B:$B,$B64,BNA_Historique_prix!$E:$E,$D64)-SUMIFS(BNA_Historique_prix!X:X,BNA_Historique_prix!$B:$B,$B64,BNA_Historique_prix!$E:$E,$C64))/SUMIFS(BNA_Historique_prix!X:X,BNA_Historique_prix!$B:$B,$B64,BNA_Historique_prix!$E:$E,$C64),""))</f>
        <v>-</v>
      </c>
      <c r="Z64" s="14" t="str">
        <f ca="1">IF(OR(SUMIFS(BNA_Historique_prix!Y:Y,BNA_Historique_prix!$B:$B,$B64,BNA_Historique_prix!$E:$E,$D64)=0,SUMIFS(BNA_Historique_prix!Y:Y,BNA_Historique_prix!$B:$B,$B64,BNA_Historique_prix!$E:$E,$C64)=0),"-",IFERROR((SUMIFS(BNA_Historique_prix!Y:Y,BNA_Historique_prix!$B:$B,$B64,BNA_Historique_prix!$E:$E,$D64)-SUMIFS(BNA_Historique_prix!Y:Y,BNA_Historique_prix!$B:$B,$B64,BNA_Historique_prix!$E:$E,$C64))/SUMIFS(BNA_Historique_prix!Y:Y,BNA_Historique_prix!$B:$B,$B64,BNA_Historique_prix!$E:$E,$C64),""))</f>
        <v>-</v>
      </c>
      <c r="AA64" s="14" t="str">
        <f ca="1">IF(OR(SUMIFS(BNA_Historique_prix!Z:Z,BNA_Historique_prix!$B:$B,$B64,BNA_Historique_prix!$E:$E,$D64)=0,SUMIFS(BNA_Historique_prix!Z:Z,BNA_Historique_prix!$B:$B,$B64,BNA_Historique_prix!$E:$E,$C64)=0),"-",IFERROR((SUMIFS(BNA_Historique_prix!Z:Z,BNA_Historique_prix!$B:$B,$B64,BNA_Historique_prix!$E:$E,$D64)-SUMIFS(BNA_Historique_prix!Z:Z,BNA_Historique_prix!$B:$B,$B64,BNA_Historique_prix!$E:$E,$C64))/SUMIFS(BNA_Historique_prix!Z:Z,BNA_Historique_prix!$B:$B,$B64,BNA_Historique_prix!$E:$E,$C64),""))</f>
        <v>-</v>
      </c>
      <c r="AB64" s="14" t="str">
        <f ca="1">IF(OR(SUMIFS(BNA_Historique_prix!AA:AA,BNA_Historique_prix!$B:$B,$B64,BNA_Historique_prix!$E:$E,$D64)=0,SUMIFS(BNA_Historique_prix!AA:AA,BNA_Historique_prix!$B:$B,$B64,BNA_Historique_prix!$E:$E,$C64)=0),"-",IFERROR((SUMIFS(BNA_Historique_prix!AA:AA,BNA_Historique_prix!$B:$B,$B64,BNA_Historique_prix!$E:$E,$D64)-SUMIFS(BNA_Historique_prix!AA:AA,BNA_Historique_prix!$B:$B,$B64,BNA_Historique_prix!$E:$E,$C64))/SUMIFS(BNA_Historique_prix!AA:AA,BNA_Historique_prix!$B:$B,$B64,BNA_Historique_prix!$E:$E,$C64),""))</f>
        <v>-</v>
      </c>
      <c r="AC64" s="14" t="str">
        <f ca="1">IF(OR(SUMIFS(BNA_Historique_prix!AB:AB,BNA_Historique_prix!$B:$B,$B64,BNA_Historique_prix!$E:$E,$D64)=0,SUMIFS(BNA_Historique_prix!AB:AB,BNA_Historique_prix!$B:$B,$B64,BNA_Historique_prix!$E:$E,$C64)=0),"-",IFERROR((SUMIFS(BNA_Historique_prix!AB:AB,BNA_Historique_prix!$B:$B,$B64,BNA_Historique_prix!$E:$E,$D64)-SUMIFS(BNA_Historique_prix!AB:AB,BNA_Historique_prix!$B:$B,$B64,BNA_Historique_prix!$E:$E,$C64))/SUMIFS(BNA_Historique_prix!AB:AB,BNA_Historique_prix!$B:$B,$B64,BNA_Historique_prix!$E:$E,$C64),""))</f>
        <v>-</v>
      </c>
      <c r="AD64" s="14" t="str">
        <f ca="1">IF(OR(SUMIFS(BNA_Historique_prix!AC:AC,BNA_Historique_prix!$B:$B,$B64,BNA_Historique_prix!$E:$E,$D64)=0,SUMIFS(BNA_Historique_prix!AC:AC,BNA_Historique_prix!$B:$B,$B64,BNA_Historique_prix!$E:$E,$C64)=0),"-",IFERROR((SUMIFS(BNA_Historique_prix!AC:AC,BNA_Historique_prix!$B:$B,$B64,BNA_Historique_prix!$E:$E,$D64)-SUMIFS(BNA_Historique_prix!AC:AC,BNA_Historique_prix!$B:$B,$B64,BNA_Historique_prix!$E:$E,$C64))/SUMIFS(BNA_Historique_prix!AC:AC,BNA_Historique_prix!$B:$B,$B64,BNA_Historique_prix!$E:$E,$C64),""))</f>
        <v>-</v>
      </c>
      <c r="AE64" s="14" t="str">
        <f ca="1">IF(OR(SUMIFS(BNA_Historique_prix!AD:AD,BNA_Historique_prix!$B:$B,$B64,BNA_Historique_prix!$E:$E,$D64)=0,SUMIFS(BNA_Historique_prix!AD:AD,BNA_Historique_prix!$B:$B,$B64,BNA_Historique_prix!$E:$E,$C64)=0),"-",IFERROR((SUMIFS(BNA_Historique_prix!AD:AD,BNA_Historique_prix!$B:$B,$B64,BNA_Historique_prix!$E:$E,$D64)-SUMIFS(BNA_Historique_prix!AD:AD,BNA_Historique_prix!$B:$B,$B64,BNA_Historique_prix!$E:$E,$C64))/SUMIFS(BNA_Historique_prix!AD:AD,BNA_Historique_prix!$B:$B,$B64,BNA_Historique_prix!$E:$E,$C64),""))</f>
        <v>-</v>
      </c>
      <c r="AF64" s="14" t="str">
        <f ca="1">IF(OR(SUMIFS(BNA_Historique_prix!AE:AE,BNA_Historique_prix!$B:$B,$B64,BNA_Historique_prix!$E:$E,$D64)=0,SUMIFS(BNA_Historique_prix!AE:AE,BNA_Historique_prix!$B:$B,$B64,BNA_Historique_prix!$E:$E,$C64)=0),"-",IFERROR((SUMIFS(BNA_Historique_prix!AE:AE,BNA_Historique_prix!$B:$B,$B64,BNA_Historique_prix!$E:$E,$D64)-SUMIFS(BNA_Historique_prix!AE:AE,BNA_Historique_prix!$B:$B,$B64,BNA_Historique_prix!$E:$E,$C64))/SUMIFS(BNA_Historique_prix!AE:AE,BNA_Historique_prix!$B:$B,$B64,BNA_Historique_prix!$E:$E,$C64),""))</f>
        <v>-</v>
      </c>
      <c r="AG64" s="14" t="str">
        <f ca="1">IF(OR(SUMIFS(BNA_Historique_prix!AF:AF,BNA_Historique_prix!$B:$B,$B64,BNA_Historique_prix!$E:$E,$D64)=0,SUMIFS(BNA_Historique_prix!AF:AF,BNA_Historique_prix!$B:$B,$B64,BNA_Historique_prix!$E:$E,$C64)=0),"-",IFERROR((SUMIFS(BNA_Historique_prix!AF:AF,BNA_Historique_prix!$B:$B,$B64,BNA_Historique_prix!$E:$E,$D64)-SUMIFS(BNA_Historique_prix!AF:AF,BNA_Historique_prix!$B:$B,$B64,BNA_Historique_prix!$E:$E,$C64))/SUMIFS(BNA_Historique_prix!AF:AF,BNA_Historique_prix!$B:$B,$B64,BNA_Historique_prix!$E:$E,$C64),""))</f>
        <v>-</v>
      </c>
      <c r="AH64" s="14" t="str">
        <f ca="1">IF(OR(SUMIFS(BNA_Historique_prix!AG:AG,BNA_Historique_prix!$B:$B,$B64,BNA_Historique_prix!$E:$E,$D64)=0,SUMIFS(BNA_Historique_prix!AG:AG,BNA_Historique_prix!$B:$B,$B64,BNA_Historique_prix!$E:$E,$C64)=0),"-",IFERROR((SUMIFS(BNA_Historique_prix!AG:AG,BNA_Historique_prix!$B:$B,$B64,BNA_Historique_prix!$E:$E,$D64)-SUMIFS(BNA_Historique_prix!AG:AG,BNA_Historique_prix!$B:$B,$B64,BNA_Historique_prix!$E:$E,$C64))/SUMIFS(BNA_Historique_prix!AG:AG,BNA_Historique_prix!$B:$B,$B64,BNA_Historique_prix!$E:$E,$C64),""))</f>
        <v>-</v>
      </c>
      <c r="AI64" s="14" t="str">
        <f ca="1">IF(OR(SUMIFS(BNA_Historique_prix!AH:AH,BNA_Historique_prix!$B:$B,$B64,BNA_Historique_prix!$E:$E,$D64)=0,SUMIFS(BNA_Historique_prix!AH:AH,BNA_Historique_prix!$B:$B,$B64,BNA_Historique_prix!$E:$E,$C64)=0),"-",IFERROR((SUMIFS(BNA_Historique_prix!AH:AH,BNA_Historique_prix!$B:$B,$B64,BNA_Historique_prix!$E:$E,$D64)-SUMIFS(BNA_Historique_prix!AH:AH,BNA_Historique_prix!$B:$B,$B64,BNA_Historique_prix!$E:$E,$C64))/SUMIFS(BNA_Historique_prix!AH:AH,BNA_Historique_prix!$B:$B,$B64,BNA_Historique_prix!$E:$E,$C64),""))</f>
        <v>-</v>
      </c>
      <c r="AJ64" s="14" t="str">
        <f ca="1">IF(OR(SUMIFS(BNA_Historique_prix!AI:AI,BNA_Historique_prix!$B:$B,$B64,BNA_Historique_prix!$E:$E,$D64)=0,SUMIFS(BNA_Historique_prix!AI:AI,BNA_Historique_prix!$B:$B,$B64,BNA_Historique_prix!$E:$E,$C64)=0),"-",IFERROR((SUMIFS(BNA_Historique_prix!AI:AI,BNA_Historique_prix!$B:$B,$B64,BNA_Historique_prix!$E:$E,$D64)-SUMIFS(BNA_Historique_prix!AI:AI,BNA_Historique_prix!$B:$B,$B64,BNA_Historique_prix!$E:$E,$C64))/SUMIFS(BNA_Historique_prix!AI:AI,BNA_Historique_prix!$B:$B,$B64,BNA_Historique_prix!$E:$E,$C64),""))</f>
        <v>-</v>
      </c>
    </row>
    <row r="66" spans="1:36" x14ac:dyDescent="0.35">
      <c r="F66" s="5" t="s">
        <v>95</v>
      </c>
    </row>
    <row r="67" spans="1:36" x14ac:dyDescent="0.35">
      <c r="A67" s="5" t="s">
        <v>96</v>
      </c>
      <c r="B67" s="5" t="s">
        <v>97</v>
      </c>
      <c r="C67" s="11">
        <f t="shared" ref="C67:D67" si="33">C62</f>
        <v>45108</v>
      </c>
      <c r="D67" s="11">
        <f t="shared" si="33"/>
        <v>45139</v>
      </c>
      <c r="E67" s="11" t="str">
        <f>_xlfn.CONCAT(B67,D67)</f>
        <v>marche_ouahigouya45139</v>
      </c>
      <c r="F67" s="11" t="str">
        <f>F62</f>
        <v>% var mensuelle</v>
      </c>
      <c r="H67" s="14">
        <f ca="1">IF(OR(SUMIFS(BNA_Historique_prix!G:G,BNA_Historique_prix!$B:$B,$B67,BNA_Historique_prix!$E:$E,$D67)=0,SUMIFS(BNA_Historique_prix!G:G,BNA_Historique_prix!$B:$B,$B67,BNA_Historique_prix!$E:$E,$C67)=0),"-",IFERROR((SUMIFS(BNA_Historique_prix!G:G,BNA_Historique_prix!$B:$B,$B67,BNA_Historique_prix!$E:$E,$D67)-SUMIFS(BNA_Historique_prix!G:G,BNA_Historique_prix!$B:$B,$B67,BNA_Historique_prix!$E:$E,$C67))/SUMIFS(BNA_Historique_prix!G:G,BNA_Historique_prix!$B:$B,$B67,BNA_Historique_prix!$E:$E,$C67),""))</f>
        <v>0</v>
      </c>
      <c r="I67" s="14">
        <f ca="1">IF(OR(SUMIFS(BNA_Historique_prix!H:H,BNA_Historique_prix!$B:$B,$B67,BNA_Historique_prix!$E:$E,$D67)=0,SUMIFS(BNA_Historique_prix!H:H,BNA_Historique_prix!$B:$B,$B67,BNA_Historique_prix!$E:$E,$C67)=0),"-",IFERROR((SUMIFS(BNA_Historique_prix!H:H,BNA_Historique_prix!$B:$B,$B67,BNA_Historique_prix!$E:$E,$D67)-SUMIFS(BNA_Historique_prix!H:H,BNA_Historique_prix!$B:$B,$B67,BNA_Historique_prix!$E:$E,$C67))/SUMIFS(BNA_Historique_prix!H:H,BNA_Historique_prix!$B:$B,$B67,BNA_Historique_prix!$E:$E,$C67),""))</f>
        <v>0</v>
      </c>
      <c r="J67" s="14" t="str">
        <f ca="1">IF(OR(SUMIFS(BNA_Historique_prix!I:I,BNA_Historique_prix!$B:$B,$B67,BNA_Historique_prix!$E:$E,$D67)=0,SUMIFS(BNA_Historique_prix!I:I,BNA_Historique_prix!$B:$B,$B67,BNA_Historique_prix!$E:$E,$C67)=0),"-",IFERROR((SUMIFS(BNA_Historique_prix!I:I,BNA_Historique_prix!$B:$B,$B67,BNA_Historique_prix!$E:$E,$D67)-SUMIFS(BNA_Historique_prix!I:I,BNA_Historique_prix!$B:$B,$B67,BNA_Historique_prix!$E:$E,$C67))/SUMIFS(BNA_Historique_prix!I:I,BNA_Historique_prix!$B:$B,$B67,BNA_Historique_prix!$E:$E,$C67),""))</f>
        <v>-</v>
      </c>
      <c r="K67" s="14">
        <f ca="1">IF(OR(SUMIFS(BNA_Historique_prix!J:J,BNA_Historique_prix!$B:$B,$B67,BNA_Historique_prix!$E:$E,$D67)=0,SUMIFS(BNA_Historique_prix!J:J,BNA_Historique_prix!$B:$B,$B67,BNA_Historique_prix!$E:$E,$C67)=0),"-",IFERROR((SUMIFS(BNA_Historique_prix!J:J,BNA_Historique_prix!$B:$B,$B67,BNA_Historique_prix!$E:$E,$D67)-SUMIFS(BNA_Historique_prix!J:J,BNA_Historique_prix!$B:$B,$B67,BNA_Historique_prix!$E:$E,$C67))/SUMIFS(BNA_Historique_prix!J:J,BNA_Historique_prix!$B:$B,$B67,BNA_Historique_prix!$E:$E,$C67),""))</f>
        <v>0</v>
      </c>
      <c r="L67" s="14">
        <f ca="1">IF(OR(SUMIFS(BNA_Historique_prix!K:K,BNA_Historique_prix!$B:$B,$B67,BNA_Historique_prix!$E:$E,$D67)=0,SUMIFS(BNA_Historique_prix!K:K,BNA_Historique_prix!$B:$B,$B67,BNA_Historique_prix!$E:$E,$C67)=0),"-",IFERROR((SUMIFS(BNA_Historique_prix!K:K,BNA_Historique_prix!$B:$B,$B67,BNA_Historique_prix!$E:$E,$D67)-SUMIFS(BNA_Historique_prix!K:K,BNA_Historique_prix!$B:$B,$B67,BNA_Historique_prix!$E:$E,$C67))/SUMIFS(BNA_Historique_prix!K:K,BNA_Historique_prix!$B:$B,$B67,BNA_Historique_prix!$E:$E,$C67),""))</f>
        <v>0</v>
      </c>
      <c r="M67" s="14">
        <f ca="1">IF(OR(SUMIFS(BNA_Historique_prix!L:L,BNA_Historique_prix!$B:$B,$B67,BNA_Historique_prix!$E:$E,$D67)=0,SUMIFS(BNA_Historique_prix!L:L,BNA_Historique_prix!$B:$B,$B67,BNA_Historique_prix!$E:$E,$C67)=0),"-",IFERROR((SUMIFS(BNA_Historique_prix!L:L,BNA_Historique_prix!$B:$B,$B67,BNA_Historique_prix!$E:$E,$D67)-SUMIFS(BNA_Historique_prix!L:L,BNA_Historique_prix!$B:$B,$B67,BNA_Historique_prix!$E:$E,$C67))/SUMIFS(BNA_Historique_prix!L:L,BNA_Historique_prix!$B:$B,$B67,BNA_Historique_prix!$E:$E,$C67),""))</f>
        <v>-0.02</v>
      </c>
      <c r="N67" s="14">
        <f ca="1">IF(OR(SUMIFS(BNA_Historique_prix!M:M,BNA_Historique_prix!$B:$B,$B67,BNA_Historique_prix!$E:$E,$D67)=0,SUMIFS(BNA_Historique_prix!M:M,BNA_Historique_prix!$B:$B,$B67,BNA_Historique_prix!$E:$E,$C67)=0),"-",IFERROR((SUMIFS(BNA_Historique_prix!M:M,BNA_Historique_prix!$B:$B,$B67,BNA_Historique_prix!$E:$E,$D67)-SUMIFS(BNA_Historique_prix!M:M,BNA_Historique_prix!$B:$B,$B67,BNA_Historique_prix!$E:$E,$C67))/SUMIFS(BNA_Historique_prix!M:M,BNA_Historique_prix!$B:$B,$B67,BNA_Historique_prix!$E:$E,$C67),""))</f>
        <v>0</v>
      </c>
      <c r="O67" s="14">
        <f ca="1">IF(OR(SUMIFS(BNA_Historique_prix!N:N,BNA_Historique_prix!$B:$B,$B67,BNA_Historique_prix!$E:$E,$D67)=0,SUMIFS(BNA_Historique_prix!N:N,BNA_Historique_prix!$B:$B,$B67,BNA_Historique_prix!$E:$E,$C67)=0),"-",IFERROR((SUMIFS(BNA_Historique_prix!N:N,BNA_Historique_prix!$B:$B,$B67,BNA_Historique_prix!$E:$E,$D67)-SUMIFS(BNA_Historique_prix!N:N,BNA_Historique_prix!$B:$B,$B67,BNA_Historique_prix!$E:$E,$C67))/SUMIFS(BNA_Historique_prix!N:N,BNA_Historique_prix!$B:$B,$B67,BNA_Historique_prix!$E:$E,$C67),""))</f>
        <v>3.3333333333333333E-2</v>
      </c>
      <c r="P67" s="14">
        <f ca="1">IF(OR(SUMIFS(BNA_Historique_prix!O:O,BNA_Historique_prix!$B:$B,$B67,BNA_Historique_prix!$E:$E,$D67)=0,SUMIFS(BNA_Historique_prix!O:O,BNA_Historique_prix!$B:$B,$B67,BNA_Historique_prix!$E:$E,$C67)=0),"-",IFERROR((SUMIFS(BNA_Historique_prix!O:O,BNA_Historique_prix!$B:$B,$B67,BNA_Historique_prix!$E:$E,$D67)-SUMIFS(BNA_Historique_prix!O:O,BNA_Historique_prix!$B:$B,$B67,BNA_Historique_prix!$E:$E,$C67))/SUMIFS(BNA_Historique_prix!O:O,BNA_Historique_prix!$B:$B,$B67,BNA_Historique_prix!$E:$E,$C67),""))</f>
        <v>-4.7619047619047616E-2</v>
      </c>
      <c r="Q67" s="14">
        <f ca="1">IF(OR(SUMIFS(BNA_Historique_prix!P:P,BNA_Historique_prix!$B:$B,$B67,BNA_Historique_prix!$E:$E,$D67)=0,SUMIFS(BNA_Historique_prix!P:P,BNA_Historique_prix!$B:$B,$B67,BNA_Historique_prix!$E:$E,$C67)=0),"-",IFERROR((SUMIFS(BNA_Historique_prix!P:P,BNA_Historique_prix!$B:$B,$B67,BNA_Historique_prix!$E:$E,$D67)-SUMIFS(BNA_Historique_prix!P:P,BNA_Historique_prix!$B:$B,$B67,BNA_Historique_prix!$E:$E,$C67))/SUMIFS(BNA_Historique_prix!P:P,BNA_Historique_prix!$B:$B,$B67,BNA_Historique_prix!$E:$E,$C67),""))</f>
        <v>3.125E-2</v>
      </c>
      <c r="R67" s="14">
        <f ca="1">IF(OR(SUMIFS(BNA_Historique_prix!Q:Q,BNA_Historique_prix!$B:$B,$B67,BNA_Historique_prix!$E:$E,$D67)=0,SUMIFS(BNA_Historique_prix!Q:Q,BNA_Historique_prix!$B:$B,$B67,BNA_Historique_prix!$E:$E,$C67)=0),"-",IFERROR((SUMIFS(BNA_Historique_prix!Q:Q,BNA_Historique_prix!$B:$B,$B67,BNA_Historique_prix!$E:$E,$D67)-SUMIFS(BNA_Historique_prix!Q:Q,BNA_Historique_prix!$B:$B,$B67,BNA_Historique_prix!$E:$E,$C67))/SUMIFS(BNA_Historique_prix!Q:Q,BNA_Historique_prix!$B:$B,$B67,BNA_Historique_prix!$E:$E,$C67),""))</f>
        <v>0</v>
      </c>
      <c r="S67" s="14">
        <f ca="1">IF(OR(SUMIFS(BNA_Historique_prix!R:R,BNA_Historique_prix!$B:$B,$B67,BNA_Historique_prix!$E:$E,$D67)=0,SUMIFS(BNA_Historique_prix!R:R,BNA_Historique_prix!$B:$B,$B67,BNA_Historique_prix!$E:$E,$C67)=0),"-",IFERROR((SUMIFS(BNA_Historique_prix!R:R,BNA_Historique_prix!$B:$B,$B67,BNA_Historique_prix!$E:$E,$D67)-SUMIFS(BNA_Historique_prix!R:R,BNA_Historique_prix!$B:$B,$B67,BNA_Historique_prix!$E:$E,$C67))/SUMIFS(BNA_Historique_prix!R:R,BNA_Historique_prix!$B:$B,$B67,BNA_Historique_prix!$E:$E,$C67),""))</f>
        <v>0</v>
      </c>
      <c r="T67" s="14">
        <f ca="1">IF(OR(SUMIFS(BNA_Historique_prix!S:S,BNA_Historique_prix!$B:$B,$B67,BNA_Historique_prix!$E:$E,$D67)=0,SUMIFS(BNA_Historique_prix!S:S,BNA_Historique_prix!$B:$B,$B67,BNA_Historique_prix!$E:$E,$C67)=0),"-",IFERROR((SUMIFS(BNA_Historique_prix!S:S,BNA_Historique_prix!$B:$B,$B67,BNA_Historique_prix!$E:$E,$D67)-SUMIFS(BNA_Historique_prix!S:S,BNA_Historique_prix!$B:$B,$B67,BNA_Historique_prix!$E:$E,$C67))/SUMIFS(BNA_Historique_prix!S:S,BNA_Historique_prix!$B:$B,$B67,BNA_Historique_prix!$E:$E,$C67),""))</f>
        <v>0</v>
      </c>
      <c r="U67" s="14">
        <f ca="1">IF(OR(SUMIFS(BNA_Historique_prix!T:T,BNA_Historique_prix!$B:$B,$B67,BNA_Historique_prix!$E:$E,$D67)=0,SUMIFS(BNA_Historique_prix!T:T,BNA_Historique_prix!$B:$B,$B67,BNA_Historique_prix!$E:$E,$C67)=0),"-",IFERROR((SUMIFS(BNA_Historique_prix!T:T,BNA_Historique_prix!$B:$B,$B67,BNA_Historique_prix!$E:$E,$D67)-SUMIFS(BNA_Historique_prix!T:T,BNA_Historique_prix!$B:$B,$B67,BNA_Historique_prix!$E:$E,$C67))/SUMIFS(BNA_Historique_prix!T:T,BNA_Historique_prix!$B:$B,$B67,BNA_Historique_prix!$E:$E,$C67),""))</f>
        <v>0</v>
      </c>
      <c r="V67" s="14">
        <f ca="1">IF(OR(SUMIFS(BNA_Historique_prix!U:U,BNA_Historique_prix!$B:$B,$B67,BNA_Historique_prix!$E:$E,$D67)=0,SUMIFS(BNA_Historique_prix!U:U,BNA_Historique_prix!$B:$B,$B67,BNA_Historique_prix!$E:$E,$C67)=0),"-",IFERROR((SUMIFS(BNA_Historique_prix!U:U,BNA_Historique_prix!$B:$B,$B67,BNA_Historique_prix!$E:$E,$D67)-SUMIFS(BNA_Historique_prix!U:U,BNA_Historique_prix!$B:$B,$B67,BNA_Historique_prix!$E:$E,$C67))/SUMIFS(BNA_Historique_prix!U:U,BNA_Historique_prix!$B:$B,$B67,BNA_Historique_prix!$E:$E,$C67),""))</f>
        <v>0</v>
      </c>
      <c r="W67" s="14">
        <f ca="1">IF(OR(SUMIFS(BNA_Historique_prix!V:V,BNA_Historique_prix!$B:$B,$B67,BNA_Historique_prix!$E:$E,$D67)=0,SUMIFS(BNA_Historique_prix!V:V,BNA_Historique_prix!$B:$B,$B67,BNA_Historique_prix!$E:$E,$C67)=0),"-",IFERROR((SUMIFS(BNA_Historique_prix!V:V,BNA_Historique_prix!$B:$B,$B67,BNA_Historique_prix!$E:$E,$D67)-SUMIFS(BNA_Historique_prix!V:V,BNA_Historique_prix!$B:$B,$B67,BNA_Historique_prix!$E:$E,$C67))/SUMIFS(BNA_Historique_prix!V:V,BNA_Historique_prix!$B:$B,$B67,BNA_Historique_prix!$E:$E,$C67),""))</f>
        <v>-2.8571428571428571E-2</v>
      </c>
      <c r="X67" s="14">
        <f ca="1">IF(OR(SUMIFS(BNA_Historique_prix!W:W,BNA_Historique_prix!$B:$B,$B67,BNA_Historique_prix!$E:$E,$D67)=0,SUMIFS(BNA_Historique_prix!W:W,BNA_Historique_prix!$B:$B,$B67,BNA_Historique_prix!$E:$E,$C67)=0),"-",IFERROR((SUMIFS(BNA_Historique_prix!W:W,BNA_Historique_prix!$B:$B,$B67,BNA_Historique_prix!$E:$E,$D67)-SUMIFS(BNA_Historique_prix!W:W,BNA_Historique_prix!$B:$B,$B67,BNA_Historique_prix!$E:$E,$C67))/SUMIFS(BNA_Historique_prix!W:W,BNA_Historique_prix!$B:$B,$B67,BNA_Historique_prix!$E:$E,$C67),""))</f>
        <v>-0.32</v>
      </c>
      <c r="Y67" s="14">
        <f ca="1">IF(OR(SUMIFS(BNA_Historique_prix!X:X,BNA_Historique_prix!$B:$B,$B67,BNA_Historique_prix!$E:$E,$D67)=0,SUMIFS(BNA_Historique_prix!X:X,BNA_Historique_prix!$B:$B,$B67,BNA_Historique_prix!$E:$E,$C67)=0),"-",IFERROR((SUMIFS(BNA_Historique_prix!X:X,BNA_Historique_prix!$B:$B,$B67,BNA_Historique_prix!$E:$E,$D67)-SUMIFS(BNA_Historique_prix!X:X,BNA_Historique_prix!$B:$B,$B67,BNA_Historique_prix!$E:$E,$C67))/SUMIFS(BNA_Historique_prix!X:X,BNA_Historique_prix!$B:$B,$B67,BNA_Historique_prix!$E:$E,$C67),""))</f>
        <v>-0.84</v>
      </c>
      <c r="Z67" s="14">
        <f ca="1">IF(OR(SUMIFS(BNA_Historique_prix!Y:Y,BNA_Historique_prix!$B:$B,$B67,BNA_Historique_prix!$E:$E,$D67)=0,SUMIFS(BNA_Historique_prix!Y:Y,BNA_Historique_prix!$B:$B,$B67,BNA_Historique_prix!$E:$E,$C67)=0),"-",IFERROR((SUMIFS(BNA_Historique_prix!Y:Y,BNA_Historique_prix!$B:$B,$B67,BNA_Historique_prix!$E:$E,$D67)-SUMIFS(BNA_Historique_prix!Y:Y,BNA_Historique_prix!$B:$B,$B67,BNA_Historique_prix!$E:$E,$C67))/SUMIFS(BNA_Historique_prix!Y:Y,BNA_Historique_prix!$B:$B,$B67,BNA_Historique_prix!$E:$E,$C67),""))</f>
        <v>3.2258064516129031E-2</v>
      </c>
      <c r="AA67" s="14">
        <f ca="1">IF(OR(SUMIFS(BNA_Historique_prix!Z:Z,BNA_Historique_prix!$B:$B,$B67,BNA_Historique_prix!$E:$E,$D67)=0,SUMIFS(BNA_Historique_prix!Z:Z,BNA_Historique_prix!$B:$B,$B67,BNA_Historique_prix!$E:$E,$C67)=0),"-",IFERROR((SUMIFS(BNA_Historique_prix!Z:Z,BNA_Historique_prix!$B:$B,$B67,BNA_Historique_prix!$E:$E,$D67)-SUMIFS(BNA_Historique_prix!Z:Z,BNA_Historique_prix!$B:$B,$B67,BNA_Historique_prix!$E:$E,$C67))/SUMIFS(BNA_Historique_prix!Z:Z,BNA_Historique_prix!$B:$B,$B67,BNA_Historique_prix!$E:$E,$C67),""))</f>
        <v>-9.0909090909090912E-2</v>
      </c>
      <c r="AB67" s="14">
        <f ca="1">IF(OR(SUMIFS(BNA_Historique_prix!AA:AA,BNA_Historique_prix!$B:$B,$B67,BNA_Historique_prix!$E:$E,$D67)=0,SUMIFS(BNA_Historique_prix!AA:AA,BNA_Historique_prix!$B:$B,$B67,BNA_Historique_prix!$E:$E,$C67)=0),"-",IFERROR((SUMIFS(BNA_Historique_prix!AA:AA,BNA_Historique_prix!$B:$B,$B67,BNA_Historique_prix!$E:$E,$D67)-SUMIFS(BNA_Historique_prix!AA:AA,BNA_Historique_prix!$B:$B,$B67,BNA_Historique_prix!$E:$E,$C67))/SUMIFS(BNA_Historique_prix!AA:AA,BNA_Historique_prix!$B:$B,$B67,BNA_Historique_prix!$E:$E,$C67),""))</f>
        <v>-0.10909090909090909</v>
      </c>
      <c r="AC67" s="14">
        <f ca="1">IF(OR(SUMIFS(BNA_Historique_prix!AB:AB,BNA_Historique_prix!$B:$B,$B67,BNA_Historique_prix!$E:$E,$D67)=0,SUMIFS(BNA_Historique_prix!AB:AB,BNA_Historique_prix!$B:$B,$B67,BNA_Historique_prix!$E:$E,$C67)=0),"-",IFERROR((SUMIFS(BNA_Historique_prix!AB:AB,BNA_Historique_prix!$B:$B,$B67,BNA_Historique_prix!$E:$E,$D67)-SUMIFS(BNA_Historique_prix!AB:AB,BNA_Historique_prix!$B:$B,$B67,BNA_Historique_prix!$E:$E,$C67))/SUMIFS(BNA_Historique_prix!AB:AB,BNA_Historique_prix!$B:$B,$B67,BNA_Historique_prix!$E:$E,$C67),""))</f>
        <v>-1.6393442622950821E-2</v>
      </c>
      <c r="AD67" s="14">
        <f ca="1">IF(OR(SUMIFS(BNA_Historique_prix!AC:AC,BNA_Historique_prix!$B:$B,$B67,BNA_Historique_prix!$E:$E,$D67)=0,SUMIFS(BNA_Historique_prix!AC:AC,BNA_Historique_prix!$B:$B,$B67,BNA_Historique_prix!$E:$E,$C67)=0),"-",IFERROR((SUMIFS(BNA_Historique_prix!AC:AC,BNA_Historique_prix!$B:$B,$B67,BNA_Historique_prix!$E:$E,$D67)-SUMIFS(BNA_Historique_prix!AC:AC,BNA_Historique_prix!$B:$B,$B67,BNA_Historique_prix!$E:$E,$C67))/SUMIFS(BNA_Historique_prix!AC:AC,BNA_Historique_prix!$B:$B,$B67,BNA_Historique_prix!$E:$E,$C67),""))</f>
        <v>-9.0909090909090905E-3</v>
      </c>
      <c r="AE67" s="14">
        <f ca="1">IF(OR(SUMIFS(BNA_Historique_prix!AD:AD,BNA_Historique_prix!$B:$B,$B67,BNA_Historique_prix!$E:$E,$D67)=0,SUMIFS(BNA_Historique_prix!AD:AD,BNA_Historique_prix!$B:$B,$B67,BNA_Historique_prix!$E:$E,$C67)=0),"-",IFERROR((SUMIFS(BNA_Historique_prix!AD:AD,BNA_Historique_prix!$B:$B,$B67,BNA_Historique_prix!$E:$E,$D67)-SUMIFS(BNA_Historique_prix!AD:AD,BNA_Historique_prix!$B:$B,$B67,BNA_Historique_prix!$E:$E,$C67))/SUMIFS(BNA_Historique_prix!AD:AD,BNA_Historique_prix!$B:$B,$B67,BNA_Historique_prix!$E:$E,$C67),""))</f>
        <v>0</v>
      </c>
      <c r="AF67" s="14">
        <f ca="1">IF(OR(SUMIFS(BNA_Historique_prix!AE:AE,BNA_Historique_prix!$B:$B,$B67,BNA_Historique_prix!$E:$E,$D67)=0,SUMIFS(BNA_Historique_prix!AE:AE,BNA_Historique_prix!$B:$B,$B67,BNA_Historique_prix!$E:$E,$C67)=0),"-",IFERROR((SUMIFS(BNA_Historique_prix!AE:AE,BNA_Historique_prix!$B:$B,$B67,BNA_Historique_prix!$E:$E,$D67)-SUMIFS(BNA_Historique_prix!AE:AE,BNA_Historique_prix!$B:$B,$B67,BNA_Historique_prix!$E:$E,$C67))/SUMIFS(BNA_Historique_prix!AE:AE,BNA_Historique_prix!$B:$B,$B67,BNA_Historique_prix!$E:$E,$C67),""))</f>
        <v>0</v>
      </c>
      <c r="AG67" s="14">
        <f ca="1">IF(OR(SUMIFS(BNA_Historique_prix!AF:AF,BNA_Historique_prix!$B:$B,$B67,BNA_Historique_prix!$E:$E,$D67)=0,SUMIFS(BNA_Historique_prix!AF:AF,BNA_Historique_prix!$B:$B,$B67,BNA_Historique_prix!$E:$E,$C67)=0),"-",IFERROR((SUMIFS(BNA_Historique_prix!AF:AF,BNA_Historique_prix!$B:$B,$B67,BNA_Historique_prix!$E:$E,$D67)-SUMIFS(BNA_Historique_prix!AF:AF,BNA_Historique_prix!$B:$B,$B67,BNA_Historique_prix!$E:$E,$C67))/SUMIFS(BNA_Historique_prix!AF:AF,BNA_Historique_prix!$B:$B,$B67,BNA_Historique_prix!$E:$E,$C67),""))</f>
        <v>0.15</v>
      </c>
      <c r="AH67" s="14">
        <f ca="1">IF(OR(SUMIFS(BNA_Historique_prix!AG:AG,BNA_Historique_prix!$B:$B,$B67,BNA_Historique_prix!$E:$E,$D67)=0,SUMIFS(BNA_Historique_prix!AG:AG,BNA_Historique_prix!$B:$B,$B67,BNA_Historique_prix!$E:$E,$C67)=0),"-",IFERROR((SUMIFS(BNA_Historique_prix!AG:AG,BNA_Historique_prix!$B:$B,$B67,BNA_Historique_prix!$E:$E,$D67)-SUMIFS(BNA_Historique_prix!AG:AG,BNA_Historique_prix!$B:$B,$B67,BNA_Historique_prix!$E:$E,$C67))/SUMIFS(BNA_Historique_prix!AG:AG,BNA_Historique_prix!$B:$B,$B67,BNA_Historique_prix!$E:$E,$C67),""))</f>
        <v>0</v>
      </c>
      <c r="AI67" s="14">
        <f ca="1">IF(OR(SUMIFS(BNA_Historique_prix!AH:AH,BNA_Historique_prix!$B:$B,$B67,BNA_Historique_prix!$E:$E,$D67)=0,SUMIFS(BNA_Historique_prix!AH:AH,BNA_Historique_prix!$B:$B,$B67,BNA_Historique_prix!$E:$E,$C67)=0),"-",IFERROR((SUMIFS(BNA_Historique_prix!AH:AH,BNA_Historique_prix!$B:$B,$B67,BNA_Historique_prix!$E:$E,$D67)-SUMIFS(BNA_Historique_prix!AH:AH,BNA_Historique_prix!$B:$B,$B67,BNA_Historique_prix!$E:$E,$C67))/SUMIFS(BNA_Historique_prix!AH:AH,BNA_Historique_prix!$B:$B,$B67,BNA_Historique_prix!$E:$E,$C67),""))</f>
        <v>0.125</v>
      </c>
      <c r="AJ67" s="14">
        <f ca="1">IF(OR(SUMIFS(BNA_Historique_prix!AI:AI,BNA_Historique_prix!$B:$B,$B67,BNA_Historique_prix!$E:$E,$D67)=0,SUMIFS(BNA_Historique_prix!AI:AI,BNA_Historique_prix!$B:$B,$B67,BNA_Historique_prix!$E:$E,$C67)=0),"-",IFERROR((SUMIFS(BNA_Historique_prix!AI:AI,BNA_Historique_prix!$B:$B,$B67,BNA_Historique_prix!$E:$E,$D67)-SUMIFS(BNA_Historique_prix!AI:AI,BNA_Historique_prix!$B:$B,$B67,BNA_Historique_prix!$E:$E,$C67))/SUMIFS(BNA_Historique_prix!AI:AI,BNA_Historique_prix!$B:$B,$B67,BNA_Historique_prix!$E:$E,$C67),""))</f>
        <v>0</v>
      </c>
    </row>
    <row r="68" spans="1:36" x14ac:dyDescent="0.35">
      <c r="A68" s="5" t="s">
        <v>96</v>
      </c>
      <c r="B68" s="5" t="s">
        <v>97</v>
      </c>
      <c r="C68" s="11">
        <f t="shared" ref="C68:F68" si="34">C63</f>
        <v>45078</v>
      </c>
      <c r="D68" s="11">
        <f t="shared" si="34"/>
        <v>45139</v>
      </c>
      <c r="E68" s="11"/>
      <c r="F68" s="11" t="str">
        <f t="shared" si="34"/>
        <v>% var trimestrielle</v>
      </c>
      <c r="H68" s="14">
        <f ca="1">IF(OR(SUMIFS(BNA_Historique_prix!G:G,BNA_Historique_prix!$B:$B,$B68,BNA_Historique_prix!$E:$E,$D68)=0,SUMIFS(BNA_Historique_prix!G:G,BNA_Historique_prix!$B:$B,$B68,BNA_Historique_prix!$E:$E,$C68)=0),"-",IFERROR((SUMIFS(BNA_Historique_prix!G:G,BNA_Historique_prix!$B:$B,$B68,BNA_Historique_prix!$E:$E,$D68)-SUMIFS(BNA_Historique_prix!G:G,BNA_Historique_prix!$B:$B,$B68,BNA_Historique_prix!$E:$E,$C68))/SUMIFS(BNA_Historique_prix!G:G,BNA_Historique_prix!$B:$B,$B68,BNA_Historique_prix!$E:$E,$C68),""))</f>
        <v>-9.0909090909090912E-2</v>
      </c>
      <c r="I68" s="14" t="str">
        <f ca="1">IF(OR(SUMIFS(BNA_Historique_prix!H:H,BNA_Historique_prix!$B:$B,$B68,BNA_Historique_prix!$E:$E,$D68)=0,SUMIFS(BNA_Historique_prix!H:H,BNA_Historique_prix!$B:$B,$B68,BNA_Historique_prix!$E:$E,$C68)=0),"-",IFERROR((SUMIFS(BNA_Historique_prix!H:H,BNA_Historique_prix!$B:$B,$B68,BNA_Historique_prix!$E:$E,$D68)-SUMIFS(BNA_Historique_prix!H:H,BNA_Historique_prix!$B:$B,$B68,BNA_Historique_prix!$E:$E,$C68))/SUMIFS(BNA_Historique_prix!H:H,BNA_Historique_prix!$B:$B,$B68,BNA_Historique_prix!$E:$E,$C68),""))</f>
        <v>-</v>
      </c>
      <c r="J68" s="14" t="str">
        <f ca="1">IF(OR(SUMIFS(BNA_Historique_prix!I:I,BNA_Historique_prix!$B:$B,$B68,BNA_Historique_prix!$E:$E,$D68)=0,SUMIFS(BNA_Historique_prix!I:I,BNA_Historique_prix!$B:$B,$B68,BNA_Historique_prix!$E:$E,$C68)=0),"-",IFERROR((SUMIFS(BNA_Historique_prix!I:I,BNA_Historique_prix!$B:$B,$B68,BNA_Historique_prix!$E:$E,$D68)-SUMIFS(BNA_Historique_prix!I:I,BNA_Historique_prix!$B:$B,$B68,BNA_Historique_prix!$E:$E,$C68))/SUMIFS(BNA_Historique_prix!I:I,BNA_Historique_prix!$B:$B,$B68,BNA_Historique_prix!$E:$E,$C68),""))</f>
        <v>-</v>
      </c>
      <c r="K68" s="14">
        <f ca="1">IF(OR(SUMIFS(BNA_Historique_prix!J:J,BNA_Historique_prix!$B:$B,$B68,BNA_Historique_prix!$E:$E,$D68)=0,SUMIFS(BNA_Historique_prix!J:J,BNA_Historique_prix!$B:$B,$B68,BNA_Historique_prix!$E:$E,$C68)=0),"-",IFERROR((SUMIFS(BNA_Historique_prix!J:J,BNA_Historique_prix!$B:$B,$B68,BNA_Historique_prix!$E:$E,$D68)-SUMIFS(BNA_Historique_prix!J:J,BNA_Historique_prix!$B:$B,$B68,BNA_Historique_prix!$E:$E,$C68))/SUMIFS(BNA_Historique_prix!J:J,BNA_Historique_prix!$B:$B,$B68,BNA_Historique_prix!$E:$E,$C68),""))</f>
        <v>0</v>
      </c>
      <c r="L68" s="14">
        <f ca="1">IF(OR(SUMIFS(BNA_Historique_prix!K:K,BNA_Historique_prix!$B:$B,$B68,BNA_Historique_prix!$E:$E,$D68)=0,SUMIFS(BNA_Historique_prix!K:K,BNA_Historique_prix!$B:$B,$B68,BNA_Historique_prix!$E:$E,$C68)=0),"-",IFERROR((SUMIFS(BNA_Historique_prix!K:K,BNA_Historique_prix!$B:$B,$B68,BNA_Historique_prix!$E:$E,$D68)-SUMIFS(BNA_Historique_prix!K:K,BNA_Historique_prix!$B:$B,$B68,BNA_Historique_prix!$E:$E,$C68))/SUMIFS(BNA_Historique_prix!K:K,BNA_Historique_prix!$B:$B,$B68,BNA_Historique_prix!$E:$E,$C68),""))</f>
        <v>0</v>
      </c>
      <c r="M68" s="14">
        <f ca="1">IF(OR(SUMIFS(BNA_Historique_prix!L:L,BNA_Historique_prix!$B:$B,$B68,BNA_Historique_prix!$E:$E,$D68)=0,SUMIFS(BNA_Historique_prix!L:L,BNA_Historique_prix!$B:$B,$B68,BNA_Historique_prix!$E:$E,$C68)=0),"-",IFERROR((SUMIFS(BNA_Historique_prix!L:L,BNA_Historique_prix!$B:$B,$B68,BNA_Historique_prix!$E:$E,$D68)-SUMIFS(BNA_Historique_prix!L:L,BNA_Historique_prix!$B:$B,$B68,BNA_Historique_prix!$E:$E,$C68))/SUMIFS(BNA_Historique_prix!L:L,BNA_Historique_prix!$B:$B,$B68,BNA_Historique_prix!$E:$E,$C68),""))</f>
        <v>-0.10909090909090909</v>
      </c>
      <c r="N68" s="14">
        <f ca="1">IF(OR(SUMIFS(BNA_Historique_prix!M:M,BNA_Historique_prix!$B:$B,$B68,BNA_Historique_prix!$E:$E,$D68)=0,SUMIFS(BNA_Historique_prix!M:M,BNA_Historique_prix!$B:$B,$B68,BNA_Historique_prix!$E:$E,$C68)=0),"-",IFERROR((SUMIFS(BNA_Historique_prix!M:M,BNA_Historique_prix!$B:$B,$B68,BNA_Historique_prix!$E:$E,$D68)-SUMIFS(BNA_Historique_prix!M:M,BNA_Historique_prix!$B:$B,$B68,BNA_Historique_prix!$E:$E,$C68))/SUMIFS(BNA_Historique_prix!M:M,BNA_Historique_prix!$B:$B,$B68,BNA_Historique_prix!$E:$E,$C68),""))</f>
        <v>-7.6923076923076927E-2</v>
      </c>
      <c r="O68" s="14">
        <f ca="1">IF(OR(SUMIFS(BNA_Historique_prix!N:N,BNA_Historique_prix!$B:$B,$B68,BNA_Historique_prix!$E:$E,$D68)=0,SUMIFS(BNA_Historique_prix!N:N,BNA_Historique_prix!$B:$B,$B68,BNA_Historique_prix!$E:$E,$C68)=0),"-",IFERROR((SUMIFS(BNA_Historique_prix!N:N,BNA_Historique_prix!$B:$B,$B68,BNA_Historique_prix!$E:$E,$D68)-SUMIFS(BNA_Historique_prix!N:N,BNA_Historique_prix!$B:$B,$B68,BNA_Historique_prix!$E:$E,$C68))/SUMIFS(BNA_Historique_prix!N:N,BNA_Historique_prix!$B:$B,$B68,BNA_Historique_prix!$E:$E,$C68),""))</f>
        <v>3.3333333333333333E-2</v>
      </c>
      <c r="P68" s="14">
        <f ca="1">IF(OR(SUMIFS(BNA_Historique_prix!O:O,BNA_Historique_prix!$B:$B,$B68,BNA_Historique_prix!$E:$E,$D68)=0,SUMIFS(BNA_Historique_prix!O:O,BNA_Historique_prix!$B:$B,$B68,BNA_Historique_prix!$E:$E,$C68)=0),"-",IFERROR((SUMIFS(BNA_Historique_prix!O:O,BNA_Historique_prix!$B:$B,$B68,BNA_Historique_prix!$E:$E,$D68)-SUMIFS(BNA_Historique_prix!O:O,BNA_Historique_prix!$B:$B,$B68,BNA_Historique_prix!$E:$E,$C68))/SUMIFS(BNA_Historique_prix!O:O,BNA_Historique_prix!$B:$B,$B68,BNA_Historique_prix!$E:$E,$C68),""))</f>
        <v>-0.2</v>
      </c>
      <c r="Q68" s="14">
        <f ca="1">IF(OR(SUMIFS(BNA_Historique_prix!P:P,BNA_Historique_prix!$B:$B,$B68,BNA_Historique_prix!$E:$E,$D68)=0,SUMIFS(BNA_Historique_prix!P:P,BNA_Historique_prix!$B:$B,$B68,BNA_Historique_prix!$E:$E,$C68)=0),"-",IFERROR((SUMIFS(BNA_Historique_prix!P:P,BNA_Historique_prix!$B:$B,$B68,BNA_Historique_prix!$E:$E,$D68)-SUMIFS(BNA_Historique_prix!P:P,BNA_Historique_prix!$B:$B,$B68,BNA_Historique_prix!$E:$E,$C68))/SUMIFS(BNA_Historique_prix!P:P,BNA_Historique_prix!$B:$B,$B68,BNA_Historique_prix!$E:$E,$C68),""))</f>
        <v>4.4303797468354431E-2</v>
      </c>
      <c r="R68" s="14">
        <f ca="1">IF(OR(SUMIFS(BNA_Historique_prix!Q:Q,BNA_Historique_prix!$B:$B,$B68,BNA_Historique_prix!$E:$E,$D68)=0,SUMIFS(BNA_Historique_prix!Q:Q,BNA_Historique_prix!$B:$B,$B68,BNA_Historique_prix!$E:$E,$C68)=0),"-",IFERROR((SUMIFS(BNA_Historique_prix!Q:Q,BNA_Historique_prix!$B:$B,$B68,BNA_Historique_prix!$E:$E,$D68)-SUMIFS(BNA_Historique_prix!Q:Q,BNA_Historique_prix!$B:$B,$B68,BNA_Historique_prix!$E:$E,$C68))/SUMIFS(BNA_Historique_prix!Q:Q,BNA_Historique_prix!$B:$B,$B68,BNA_Historique_prix!$E:$E,$C68),""))</f>
        <v>0</v>
      </c>
      <c r="S68" s="14" t="str">
        <f ca="1">IF(OR(SUMIFS(BNA_Historique_prix!R:R,BNA_Historique_prix!$B:$B,$B68,BNA_Historique_prix!$E:$E,$D68)=0,SUMIFS(BNA_Historique_prix!R:R,BNA_Historique_prix!$B:$B,$B68,BNA_Historique_prix!$E:$E,$C68)=0),"-",IFERROR((SUMIFS(BNA_Historique_prix!R:R,BNA_Historique_prix!$B:$B,$B68,BNA_Historique_prix!$E:$E,$D68)-SUMIFS(BNA_Historique_prix!R:R,BNA_Historique_prix!$B:$B,$B68,BNA_Historique_prix!$E:$E,$C68))/SUMIFS(BNA_Historique_prix!R:R,BNA_Historique_prix!$B:$B,$B68,BNA_Historique_prix!$E:$E,$C68),""))</f>
        <v>-</v>
      </c>
      <c r="T68" s="14">
        <f ca="1">IF(OR(SUMIFS(BNA_Historique_prix!S:S,BNA_Historique_prix!$B:$B,$B68,BNA_Historique_prix!$E:$E,$D68)=0,SUMIFS(BNA_Historique_prix!S:S,BNA_Historique_prix!$B:$B,$B68,BNA_Historique_prix!$E:$E,$C68)=0),"-",IFERROR((SUMIFS(BNA_Historique_prix!S:S,BNA_Historique_prix!$B:$B,$B68,BNA_Historique_prix!$E:$E,$D68)-SUMIFS(BNA_Historique_prix!S:S,BNA_Historique_prix!$B:$B,$B68,BNA_Historique_prix!$E:$E,$C68))/SUMIFS(BNA_Historique_prix!S:S,BNA_Historique_prix!$B:$B,$B68,BNA_Historique_prix!$E:$E,$C68),""))</f>
        <v>5.2631578947368418E-2</v>
      </c>
      <c r="U68" s="14">
        <f ca="1">IF(OR(SUMIFS(BNA_Historique_prix!T:T,BNA_Historique_prix!$B:$B,$B68,BNA_Historique_prix!$E:$E,$D68)=0,SUMIFS(BNA_Historique_prix!T:T,BNA_Historique_prix!$B:$B,$B68,BNA_Historique_prix!$E:$E,$C68)=0),"-",IFERROR((SUMIFS(BNA_Historique_prix!T:T,BNA_Historique_prix!$B:$B,$B68,BNA_Historique_prix!$E:$E,$D68)-SUMIFS(BNA_Historique_prix!T:T,BNA_Historique_prix!$B:$B,$B68,BNA_Historique_prix!$E:$E,$C68))/SUMIFS(BNA_Historique_prix!T:T,BNA_Historique_prix!$B:$B,$B68,BNA_Historique_prix!$E:$E,$C68),""))</f>
        <v>9.2198581560283682E-2</v>
      </c>
      <c r="V68" s="14">
        <f ca="1">IF(OR(SUMIFS(BNA_Historique_prix!U:U,BNA_Historique_prix!$B:$B,$B68,BNA_Historique_prix!$E:$E,$D68)=0,SUMIFS(BNA_Historique_prix!U:U,BNA_Historique_prix!$B:$B,$B68,BNA_Historique_prix!$E:$E,$C68)=0),"-",IFERROR((SUMIFS(BNA_Historique_prix!U:U,BNA_Historique_prix!$B:$B,$B68,BNA_Historique_prix!$E:$E,$D68)-SUMIFS(BNA_Historique_prix!U:U,BNA_Historique_prix!$B:$B,$B68,BNA_Historique_prix!$E:$E,$C68))/SUMIFS(BNA_Historique_prix!U:U,BNA_Historique_prix!$B:$B,$B68,BNA_Historique_prix!$E:$E,$C68),""))</f>
        <v>-7.6923076923076927E-2</v>
      </c>
      <c r="W68" s="14">
        <f ca="1">IF(OR(SUMIFS(BNA_Historique_prix!V:V,BNA_Historique_prix!$B:$B,$B68,BNA_Historique_prix!$E:$E,$D68)=0,SUMIFS(BNA_Historique_prix!V:V,BNA_Historique_prix!$B:$B,$B68,BNA_Historique_prix!$E:$E,$C68)=0),"-",IFERROR((SUMIFS(BNA_Historique_prix!V:V,BNA_Historique_prix!$B:$B,$B68,BNA_Historique_prix!$E:$E,$D68)-SUMIFS(BNA_Historique_prix!V:V,BNA_Historique_prix!$B:$B,$B68,BNA_Historique_prix!$E:$E,$C68))/SUMIFS(BNA_Historique_prix!V:V,BNA_Historique_prix!$B:$B,$B68,BNA_Historique_prix!$E:$E,$C68),""))</f>
        <v>-0.1099476439790576</v>
      </c>
      <c r="X68" s="14">
        <f ca="1">IF(OR(SUMIFS(BNA_Historique_prix!W:W,BNA_Historique_prix!$B:$B,$B68,BNA_Historique_prix!$E:$E,$D68)=0,SUMIFS(BNA_Historique_prix!W:W,BNA_Historique_prix!$B:$B,$B68,BNA_Historique_prix!$E:$E,$C68)=0),"-",IFERROR((SUMIFS(BNA_Historique_prix!W:W,BNA_Historique_prix!$B:$B,$B68,BNA_Historique_prix!$E:$E,$D68)-SUMIFS(BNA_Historique_prix!W:W,BNA_Historique_prix!$B:$B,$B68,BNA_Historique_prix!$E:$E,$C68))/SUMIFS(BNA_Historique_prix!W:W,BNA_Historique_prix!$B:$B,$B68,BNA_Historique_prix!$E:$E,$C68),""))</f>
        <v>-0.72580645161290325</v>
      </c>
      <c r="Y68" s="14">
        <f ca="1">IF(OR(SUMIFS(BNA_Historique_prix!X:X,BNA_Historique_prix!$B:$B,$B68,BNA_Historique_prix!$E:$E,$D68)=0,SUMIFS(BNA_Historique_prix!X:X,BNA_Historique_prix!$B:$B,$B68,BNA_Historique_prix!$E:$E,$C68)=0),"-",IFERROR((SUMIFS(BNA_Historique_prix!X:X,BNA_Historique_prix!$B:$B,$B68,BNA_Historique_prix!$E:$E,$D68)-SUMIFS(BNA_Historique_prix!X:X,BNA_Historique_prix!$B:$B,$B68,BNA_Historique_prix!$E:$E,$C68))/SUMIFS(BNA_Historique_prix!X:X,BNA_Historique_prix!$B:$B,$B68,BNA_Historique_prix!$E:$E,$C68),""))</f>
        <v>0.33333333333333331</v>
      </c>
      <c r="Z68" s="14">
        <f ca="1">IF(OR(SUMIFS(BNA_Historique_prix!Y:Y,BNA_Historique_prix!$B:$B,$B68,BNA_Historique_prix!$E:$E,$D68)=0,SUMIFS(BNA_Historique_prix!Y:Y,BNA_Historique_prix!$B:$B,$B68,BNA_Historique_prix!$E:$E,$C68)=0),"-",IFERROR((SUMIFS(BNA_Historique_prix!Y:Y,BNA_Historique_prix!$B:$B,$B68,BNA_Historique_prix!$E:$E,$D68)-SUMIFS(BNA_Historique_prix!Y:Y,BNA_Historique_prix!$B:$B,$B68,BNA_Historique_prix!$E:$E,$C68))/SUMIFS(BNA_Historique_prix!Y:Y,BNA_Historique_prix!$B:$B,$B68,BNA_Historique_prix!$E:$E,$C68),""))</f>
        <v>0.23076923076923078</v>
      </c>
      <c r="AA68" s="14">
        <f ca="1">IF(OR(SUMIFS(BNA_Historique_prix!Z:Z,BNA_Historique_prix!$B:$B,$B68,BNA_Historique_prix!$E:$E,$D68)=0,SUMIFS(BNA_Historique_prix!Z:Z,BNA_Historique_prix!$B:$B,$B68,BNA_Historique_prix!$E:$E,$C68)=0),"-",IFERROR((SUMIFS(BNA_Historique_prix!Z:Z,BNA_Historique_prix!$B:$B,$B68,BNA_Historique_prix!$E:$E,$D68)-SUMIFS(BNA_Historique_prix!Z:Z,BNA_Historique_prix!$B:$B,$B68,BNA_Historique_prix!$E:$E,$C68))/SUMIFS(BNA_Historique_prix!Z:Z,BNA_Historique_prix!$B:$B,$B68,BNA_Historique_prix!$E:$E,$C68),""))</f>
        <v>-9.0909090909090912E-2</v>
      </c>
      <c r="AB68" s="14">
        <f ca="1">IF(OR(SUMIFS(BNA_Historique_prix!AA:AA,BNA_Historique_prix!$B:$B,$B68,BNA_Historique_prix!$E:$E,$D68)=0,SUMIFS(BNA_Historique_prix!AA:AA,BNA_Historique_prix!$B:$B,$B68,BNA_Historique_prix!$E:$E,$C68)=0),"-",IFERROR((SUMIFS(BNA_Historique_prix!AA:AA,BNA_Historique_prix!$B:$B,$B68,BNA_Historique_prix!$E:$E,$D68)-SUMIFS(BNA_Historique_prix!AA:AA,BNA_Historique_prix!$B:$B,$B68,BNA_Historique_prix!$E:$E,$C68))/SUMIFS(BNA_Historique_prix!AA:AA,BNA_Historique_prix!$B:$B,$B68,BNA_Historique_prix!$E:$E,$C68),""))</f>
        <v>-0.18333333333333332</v>
      </c>
      <c r="AC68" s="14">
        <f ca="1">IF(OR(SUMIFS(BNA_Historique_prix!AB:AB,BNA_Historique_prix!$B:$B,$B68,BNA_Historique_prix!$E:$E,$D68)=0,SUMIFS(BNA_Historique_prix!AB:AB,BNA_Historique_prix!$B:$B,$B68,BNA_Historique_prix!$E:$E,$C68)=0),"-",IFERROR((SUMIFS(BNA_Historique_prix!AB:AB,BNA_Historique_prix!$B:$B,$B68,BNA_Historique_prix!$E:$E,$D68)-SUMIFS(BNA_Historique_prix!AB:AB,BNA_Historique_prix!$B:$B,$B68,BNA_Historique_prix!$E:$E,$C68))/SUMIFS(BNA_Historique_prix!AB:AB,BNA_Historique_prix!$B:$B,$B68,BNA_Historique_prix!$E:$E,$C68),""))</f>
        <v>0.15384615384615385</v>
      </c>
      <c r="AD68" s="14">
        <f ca="1">IF(OR(SUMIFS(BNA_Historique_prix!AC:AC,BNA_Historique_prix!$B:$B,$B68,BNA_Historique_prix!$E:$E,$D68)=0,SUMIFS(BNA_Historique_prix!AC:AC,BNA_Historique_prix!$B:$B,$B68,BNA_Historique_prix!$E:$E,$C68)=0),"-",IFERROR((SUMIFS(BNA_Historique_prix!AC:AC,BNA_Historique_prix!$B:$B,$B68,BNA_Historique_prix!$E:$E,$D68)-SUMIFS(BNA_Historique_prix!AC:AC,BNA_Historique_prix!$B:$B,$B68,BNA_Historique_prix!$E:$E,$C68))/SUMIFS(BNA_Historique_prix!AC:AC,BNA_Historique_prix!$B:$B,$B68,BNA_Historique_prix!$E:$E,$C68),""))</f>
        <v>-9.166666666666666E-2</v>
      </c>
      <c r="AE68" s="14">
        <f ca="1">IF(OR(SUMIFS(BNA_Historique_prix!AD:AD,BNA_Historique_prix!$B:$B,$B68,BNA_Historique_prix!$E:$E,$D68)=0,SUMIFS(BNA_Historique_prix!AD:AD,BNA_Historique_prix!$B:$B,$B68,BNA_Historique_prix!$E:$E,$C68)=0),"-",IFERROR((SUMIFS(BNA_Historique_prix!AD:AD,BNA_Historique_prix!$B:$B,$B68,BNA_Historique_prix!$E:$E,$D68)-SUMIFS(BNA_Historique_prix!AD:AD,BNA_Historique_prix!$B:$B,$B68,BNA_Historique_prix!$E:$E,$C68))/SUMIFS(BNA_Historique_prix!AD:AD,BNA_Historique_prix!$B:$B,$B68,BNA_Historique_prix!$E:$E,$C68),""))</f>
        <v>-0.5</v>
      </c>
      <c r="AF68" s="14">
        <f ca="1">IF(OR(SUMIFS(BNA_Historique_prix!AE:AE,BNA_Historique_prix!$B:$B,$B68,BNA_Historique_prix!$E:$E,$D68)=0,SUMIFS(BNA_Historique_prix!AE:AE,BNA_Historique_prix!$B:$B,$B68,BNA_Historique_prix!$E:$E,$C68)=0),"-",IFERROR((SUMIFS(BNA_Historique_prix!AE:AE,BNA_Historique_prix!$B:$B,$B68,BNA_Historique_prix!$E:$E,$D68)-SUMIFS(BNA_Historique_prix!AE:AE,BNA_Historique_prix!$B:$B,$B68,BNA_Historique_prix!$E:$E,$C68))/SUMIFS(BNA_Historique_prix!AE:AE,BNA_Historique_prix!$B:$B,$B68,BNA_Historique_prix!$E:$E,$C68),""))</f>
        <v>-0.41176470588235292</v>
      </c>
      <c r="AG68" s="14">
        <f ca="1">IF(OR(SUMIFS(BNA_Historique_prix!AF:AF,BNA_Historique_prix!$B:$B,$B68,BNA_Historique_prix!$E:$E,$D68)=0,SUMIFS(BNA_Historique_prix!AF:AF,BNA_Historique_prix!$B:$B,$B68,BNA_Historique_prix!$E:$E,$C68)=0),"-",IFERROR((SUMIFS(BNA_Historique_prix!AF:AF,BNA_Historique_prix!$B:$B,$B68,BNA_Historique_prix!$E:$E,$D68)-SUMIFS(BNA_Historique_prix!AF:AF,BNA_Historique_prix!$B:$B,$B68,BNA_Historique_prix!$E:$E,$C68))/SUMIFS(BNA_Historique_prix!AF:AF,BNA_Historique_prix!$B:$B,$B68,BNA_Historique_prix!$E:$E,$C68),""))</f>
        <v>0.15</v>
      </c>
      <c r="AH68" s="14">
        <f ca="1">IF(OR(SUMIFS(BNA_Historique_prix!AG:AG,BNA_Historique_prix!$B:$B,$B68,BNA_Historique_prix!$E:$E,$D68)=0,SUMIFS(BNA_Historique_prix!AG:AG,BNA_Historique_prix!$B:$B,$B68,BNA_Historique_prix!$E:$E,$C68)=0),"-",IFERROR((SUMIFS(BNA_Historique_prix!AG:AG,BNA_Historique_prix!$B:$B,$B68,BNA_Historique_prix!$E:$E,$D68)-SUMIFS(BNA_Historique_prix!AG:AG,BNA_Historique_prix!$B:$B,$B68,BNA_Historique_prix!$E:$E,$C68))/SUMIFS(BNA_Historique_prix!AG:AG,BNA_Historique_prix!$B:$B,$B68,BNA_Historique_prix!$E:$E,$C68),""))</f>
        <v>0</v>
      </c>
      <c r="AI68" s="14">
        <f ca="1">IF(OR(SUMIFS(BNA_Historique_prix!AH:AH,BNA_Historique_prix!$B:$B,$B68,BNA_Historique_prix!$E:$E,$D68)=0,SUMIFS(BNA_Historique_prix!AH:AH,BNA_Historique_prix!$B:$B,$B68,BNA_Historique_prix!$E:$E,$C68)=0),"-",IFERROR((SUMIFS(BNA_Historique_prix!AH:AH,BNA_Historique_prix!$B:$B,$B68,BNA_Historique_prix!$E:$E,$D68)-SUMIFS(BNA_Historique_prix!AH:AH,BNA_Historique_prix!$B:$B,$B68,BNA_Historique_prix!$E:$E,$C68))/SUMIFS(BNA_Historique_prix!AH:AH,BNA_Historique_prix!$B:$B,$B68,BNA_Historique_prix!$E:$E,$C68),""))</f>
        <v>0.125</v>
      </c>
      <c r="AJ68" s="14">
        <f ca="1">IF(OR(SUMIFS(BNA_Historique_prix!AI:AI,BNA_Historique_prix!$B:$B,$B68,BNA_Historique_prix!$E:$E,$D68)=0,SUMIFS(BNA_Historique_prix!AI:AI,BNA_Historique_prix!$B:$B,$B68,BNA_Historique_prix!$E:$E,$C68)=0),"-",IFERROR((SUMIFS(BNA_Historique_prix!AI:AI,BNA_Historique_prix!$B:$B,$B68,BNA_Historique_prix!$E:$E,$D68)-SUMIFS(BNA_Historique_prix!AI:AI,BNA_Historique_prix!$B:$B,$B68,BNA_Historique_prix!$E:$E,$C68))/SUMIFS(BNA_Historique_prix!AI:AI,BNA_Historique_prix!$B:$B,$B68,BNA_Historique_prix!$E:$E,$C68),""))</f>
        <v>0.1</v>
      </c>
    </row>
    <row r="69" spans="1:36" x14ac:dyDescent="0.35">
      <c r="A69" s="5" t="s">
        <v>96</v>
      </c>
      <c r="B69" s="5" t="s">
        <v>97</v>
      </c>
      <c r="C69" s="11">
        <f t="shared" ref="C69:F69" si="35">C64</f>
        <v>44774</v>
      </c>
      <c r="D69" s="11">
        <f t="shared" si="35"/>
        <v>45139</v>
      </c>
      <c r="E69" s="11"/>
      <c r="F69" s="11" t="str">
        <f t="shared" si="35"/>
        <v>% var annuelle</v>
      </c>
      <c r="H69" s="14" t="str">
        <f ca="1">IF(OR(SUMIFS(BNA_Historique_prix!G:G,BNA_Historique_prix!$B:$B,$B69,BNA_Historique_prix!$E:$E,$D69)=0,SUMIFS(BNA_Historique_prix!G:G,BNA_Historique_prix!$B:$B,$B69,BNA_Historique_prix!$E:$E,$C69)=0),"-",IFERROR((SUMIFS(BNA_Historique_prix!G:G,BNA_Historique_prix!$B:$B,$B69,BNA_Historique_prix!$E:$E,$D69)-SUMIFS(BNA_Historique_prix!G:G,BNA_Historique_prix!$B:$B,$B69,BNA_Historique_prix!$E:$E,$C69))/SUMIFS(BNA_Historique_prix!G:G,BNA_Historique_prix!$B:$B,$B69,BNA_Historique_prix!$E:$E,$C69),""))</f>
        <v>-</v>
      </c>
      <c r="I69" s="14" t="str">
        <f ca="1">IF(OR(SUMIFS(BNA_Historique_prix!H:H,BNA_Historique_prix!$B:$B,$B69,BNA_Historique_prix!$E:$E,$D69)=0,SUMIFS(BNA_Historique_prix!H:H,BNA_Historique_prix!$B:$B,$B69,BNA_Historique_prix!$E:$E,$C69)=0),"-",IFERROR((SUMIFS(BNA_Historique_prix!H:H,BNA_Historique_prix!$B:$B,$B69,BNA_Historique_prix!$E:$E,$D69)-SUMIFS(BNA_Historique_prix!H:H,BNA_Historique_prix!$B:$B,$B69,BNA_Historique_prix!$E:$E,$C69))/SUMIFS(BNA_Historique_prix!H:H,BNA_Historique_prix!$B:$B,$B69,BNA_Historique_prix!$E:$E,$C69),""))</f>
        <v>-</v>
      </c>
      <c r="J69" s="14" t="str">
        <f ca="1">IF(OR(SUMIFS(BNA_Historique_prix!I:I,BNA_Historique_prix!$B:$B,$B69,BNA_Historique_prix!$E:$E,$D69)=0,SUMIFS(BNA_Historique_prix!I:I,BNA_Historique_prix!$B:$B,$B69,BNA_Historique_prix!$E:$E,$C69)=0),"-",IFERROR((SUMIFS(BNA_Historique_prix!I:I,BNA_Historique_prix!$B:$B,$B69,BNA_Historique_prix!$E:$E,$D69)-SUMIFS(BNA_Historique_prix!I:I,BNA_Historique_prix!$B:$B,$B69,BNA_Historique_prix!$E:$E,$C69))/SUMIFS(BNA_Historique_prix!I:I,BNA_Historique_prix!$B:$B,$B69,BNA_Historique_prix!$E:$E,$C69),""))</f>
        <v>-</v>
      </c>
      <c r="K69" s="14" t="str">
        <f ca="1">IF(OR(SUMIFS(BNA_Historique_prix!J:J,BNA_Historique_prix!$B:$B,$B69,BNA_Historique_prix!$E:$E,$D69)=0,SUMIFS(BNA_Historique_prix!J:J,BNA_Historique_prix!$B:$B,$B69,BNA_Historique_prix!$E:$E,$C69)=0),"-",IFERROR((SUMIFS(BNA_Historique_prix!J:J,BNA_Historique_prix!$B:$B,$B69,BNA_Historique_prix!$E:$E,$D69)-SUMIFS(BNA_Historique_prix!J:J,BNA_Historique_prix!$B:$B,$B69,BNA_Historique_prix!$E:$E,$C69))/SUMIFS(BNA_Historique_prix!J:J,BNA_Historique_prix!$B:$B,$B69,BNA_Historique_prix!$E:$E,$C69),""))</f>
        <v>-</v>
      </c>
      <c r="L69" s="14" t="str">
        <f ca="1">IF(OR(SUMIFS(BNA_Historique_prix!K:K,BNA_Historique_prix!$B:$B,$B69,BNA_Historique_prix!$E:$E,$D69)=0,SUMIFS(BNA_Historique_prix!K:K,BNA_Historique_prix!$B:$B,$B69,BNA_Historique_prix!$E:$E,$C69)=0),"-",IFERROR((SUMIFS(BNA_Historique_prix!K:K,BNA_Historique_prix!$B:$B,$B69,BNA_Historique_prix!$E:$E,$D69)-SUMIFS(BNA_Historique_prix!K:K,BNA_Historique_prix!$B:$B,$B69,BNA_Historique_prix!$E:$E,$C69))/SUMIFS(BNA_Historique_prix!K:K,BNA_Historique_prix!$B:$B,$B69,BNA_Historique_prix!$E:$E,$C69),""))</f>
        <v>-</v>
      </c>
      <c r="M69" s="14" t="str">
        <f ca="1">IF(OR(SUMIFS(BNA_Historique_prix!L:L,BNA_Historique_prix!$B:$B,$B69,BNA_Historique_prix!$E:$E,$D69)=0,SUMIFS(BNA_Historique_prix!L:L,BNA_Historique_prix!$B:$B,$B69,BNA_Historique_prix!$E:$E,$C69)=0),"-",IFERROR((SUMIFS(BNA_Historique_prix!L:L,BNA_Historique_prix!$B:$B,$B69,BNA_Historique_prix!$E:$E,$D69)-SUMIFS(BNA_Historique_prix!L:L,BNA_Historique_prix!$B:$B,$B69,BNA_Historique_prix!$E:$E,$C69))/SUMIFS(BNA_Historique_prix!L:L,BNA_Historique_prix!$B:$B,$B69,BNA_Historique_prix!$E:$E,$C69),""))</f>
        <v>-</v>
      </c>
      <c r="N69" s="14" t="str">
        <f ca="1">IF(OR(SUMIFS(BNA_Historique_prix!M:M,BNA_Historique_prix!$B:$B,$B69,BNA_Historique_prix!$E:$E,$D69)=0,SUMIFS(BNA_Historique_prix!M:M,BNA_Historique_prix!$B:$B,$B69,BNA_Historique_prix!$E:$E,$C69)=0),"-",IFERROR((SUMIFS(BNA_Historique_prix!M:M,BNA_Historique_prix!$B:$B,$B69,BNA_Historique_prix!$E:$E,$D69)-SUMIFS(BNA_Historique_prix!M:M,BNA_Historique_prix!$B:$B,$B69,BNA_Historique_prix!$E:$E,$C69))/SUMIFS(BNA_Historique_prix!M:M,BNA_Historique_prix!$B:$B,$B69,BNA_Historique_prix!$E:$E,$C69),""))</f>
        <v>-</v>
      </c>
      <c r="O69" s="14" t="str">
        <f ca="1">IF(OR(SUMIFS(BNA_Historique_prix!N:N,BNA_Historique_prix!$B:$B,$B69,BNA_Historique_prix!$E:$E,$D69)=0,SUMIFS(BNA_Historique_prix!N:N,BNA_Historique_prix!$B:$B,$B69,BNA_Historique_prix!$E:$E,$C69)=0),"-",IFERROR((SUMIFS(BNA_Historique_prix!N:N,BNA_Historique_prix!$B:$B,$B69,BNA_Historique_prix!$E:$E,$D69)-SUMIFS(BNA_Historique_prix!N:N,BNA_Historique_prix!$B:$B,$B69,BNA_Historique_prix!$E:$E,$C69))/SUMIFS(BNA_Historique_prix!N:N,BNA_Historique_prix!$B:$B,$B69,BNA_Historique_prix!$E:$E,$C69),""))</f>
        <v>-</v>
      </c>
      <c r="P69" s="14" t="str">
        <f ca="1">IF(OR(SUMIFS(BNA_Historique_prix!O:O,BNA_Historique_prix!$B:$B,$B69,BNA_Historique_prix!$E:$E,$D69)=0,SUMIFS(BNA_Historique_prix!O:O,BNA_Historique_prix!$B:$B,$B69,BNA_Historique_prix!$E:$E,$C69)=0),"-",IFERROR((SUMIFS(BNA_Historique_prix!O:O,BNA_Historique_prix!$B:$B,$B69,BNA_Historique_prix!$E:$E,$D69)-SUMIFS(BNA_Historique_prix!O:O,BNA_Historique_prix!$B:$B,$B69,BNA_Historique_prix!$E:$E,$C69))/SUMIFS(BNA_Historique_prix!O:O,BNA_Historique_prix!$B:$B,$B69,BNA_Historique_prix!$E:$E,$C69),""))</f>
        <v>-</v>
      </c>
      <c r="Q69" s="14" t="str">
        <f ca="1">IF(OR(SUMIFS(BNA_Historique_prix!P:P,BNA_Historique_prix!$B:$B,$B69,BNA_Historique_prix!$E:$E,$D69)=0,SUMIFS(BNA_Historique_prix!P:P,BNA_Historique_prix!$B:$B,$B69,BNA_Historique_prix!$E:$E,$C69)=0),"-",IFERROR((SUMIFS(BNA_Historique_prix!P:P,BNA_Historique_prix!$B:$B,$B69,BNA_Historique_prix!$E:$E,$D69)-SUMIFS(BNA_Historique_prix!P:P,BNA_Historique_prix!$B:$B,$B69,BNA_Historique_prix!$E:$E,$C69))/SUMIFS(BNA_Historique_prix!P:P,BNA_Historique_prix!$B:$B,$B69,BNA_Historique_prix!$E:$E,$C69),""))</f>
        <v>-</v>
      </c>
      <c r="R69" s="14" t="str">
        <f ca="1">IF(OR(SUMIFS(BNA_Historique_prix!Q:Q,BNA_Historique_prix!$B:$B,$B69,BNA_Historique_prix!$E:$E,$D69)=0,SUMIFS(BNA_Historique_prix!Q:Q,BNA_Historique_prix!$B:$B,$B69,BNA_Historique_prix!$E:$E,$C69)=0),"-",IFERROR((SUMIFS(BNA_Historique_prix!Q:Q,BNA_Historique_prix!$B:$B,$B69,BNA_Historique_prix!$E:$E,$D69)-SUMIFS(BNA_Historique_prix!Q:Q,BNA_Historique_prix!$B:$B,$B69,BNA_Historique_prix!$E:$E,$C69))/SUMIFS(BNA_Historique_prix!Q:Q,BNA_Historique_prix!$B:$B,$B69,BNA_Historique_prix!$E:$E,$C69),""))</f>
        <v>-</v>
      </c>
      <c r="S69" s="14" t="str">
        <f ca="1">IF(OR(SUMIFS(BNA_Historique_prix!R:R,BNA_Historique_prix!$B:$B,$B69,BNA_Historique_prix!$E:$E,$D69)=0,SUMIFS(BNA_Historique_prix!R:R,BNA_Historique_prix!$B:$B,$B69,BNA_Historique_prix!$E:$E,$C69)=0),"-",IFERROR((SUMIFS(BNA_Historique_prix!R:R,BNA_Historique_prix!$B:$B,$B69,BNA_Historique_prix!$E:$E,$D69)-SUMIFS(BNA_Historique_prix!R:R,BNA_Historique_prix!$B:$B,$B69,BNA_Historique_prix!$E:$E,$C69))/SUMIFS(BNA_Historique_prix!R:R,BNA_Historique_prix!$B:$B,$B69,BNA_Historique_prix!$E:$E,$C69),""))</f>
        <v>-</v>
      </c>
      <c r="T69" s="14" t="str">
        <f ca="1">IF(OR(SUMIFS(BNA_Historique_prix!S:S,BNA_Historique_prix!$B:$B,$B69,BNA_Historique_prix!$E:$E,$D69)=0,SUMIFS(BNA_Historique_prix!S:S,BNA_Historique_prix!$B:$B,$B69,BNA_Historique_prix!$E:$E,$C69)=0),"-",IFERROR((SUMIFS(BNA_Historique_prix!S:S,BNA_Historique_prix!$B:$B,$B69,BNA_Historique_prix!$E:$E,$D69)-SUMIFS(BNA_Historique_prix!S:S,BNA_Historique_prix!$B:$B,$B69,BNA_Historique_prix!$E:$E,$C69))/SUMIFS(BNA_Historique_prix!S:S,BNA_Historique_prix!$B:$B,$B69,BNA_Historique_prix!$E:$E,$C69),""))</f>
        <v>-</v>
      </c>
      <c r="U69" s="14" t="str">
        <f ca="1">IF(OR(SUMIFS(BNA_Historique_prix!T:T,BNA_Historique_prix!$B:$B,$B69,BNA_Historique_prix!$E:$E,$D69)=0,SUMIFS(BNA_Historique_prix!T:T,BNA_Historique_prix!$B:$B,$B69,BNA_Historique_prix!$E:$E,$C69)=0),"-",IFERROR((SUMIFS(BNA_Historique_prix!T:T,BNA_Historique_prix!$B:$B,$B69,BNA_Historique_prix!$E:$E,$D69)-SUMIFS(BNA_Historique_prix!T:T,BNA_Historique_prix!$B:$B,$B69,BNA_Historique_prix!$E:$E,$C69))/SUMIFS(BNA_Historique_prix!T:T,BNA_Historique_prix!$B:$B,$B69,BNA_Historique_prix!$E:$E,$C69),""))</f>
        <v>-</v>
      </c>
      <c r="V69" s="14" t="str">
        <f ca="1">IF(OR(SUMIFS(BNA_Historique_prix!U:U,BNA_Historique_prix!$B:$B,$B69,BNA_Historique_prix!$E:$E,$D69)=0,SUMIFS(BNA_Historique_prix!U:U,BNA_Historique_prix!$B:$B,$B69,BNA_Historique_prix!$E:$E,$C69)=0),"-",IFERROR((SUMIFS(BNA_Historique_prix!U:U,BNA_Historique_prix!$B:$B,$B69,BNA_Historique_prix!$E:$E,$D69)-SUMIFS(BNA_Historique_prix!U:U,BNA_Historique_prix!$B:$B,$B69,BNA_Historique_prix!$E:$E,$C69))/SUMIFS(BNA_Historique_prix!U:U,BNA_Historique_prix!$B:$B,$B69,BNA_Historique_prix!$E:$E,$C69),""))</f>
        <v>-</v>
      </c>
      <c r="W69" s="14" t="str">
        <f ca="1">IF(OR(SUMIFS(BNA_Historique_prix!V:V,BNA_Historique_prix!$B:$B,$B69,BNA_Historique_prix!$E:$E,$D69)=0,SUMIFS(BNA_Historique_prix!V:V,BNA_Historique_prix!$B:$B,$B69,BNA_Historique_prix!$E:$E,$C69)=0),"-",IFERROR((SUMIFS(BNA_Historique_prix!V:V,BNA_Historique_prix!$B:$B,$B69,BNA_Historique_prix!$E:$E,$D69)-SUMIFS(BNA_Historique_prix!V:V,BNA_Historique_prix!$B:$B,$B69,BNA_Historique_prix!$E:$E,$C69))/SUMIFS(BNA_Historique_prix!V:V,BNA_Historique_prix!$B:$B,$B69,BNA_Historique_prix!$E:$E,$C69),""))</f>
        <v>-</v>
      </c>
      <c r="X69" s="14" t="str">
        <f ca="1">IF(OR(SUMIFS(BNA_Historique_prix!W:W,BNA_Historique_prix!$B:$B,$B69,BNA_Historique_prix!$E:$E,$D69)=0,SUMIFS(BNA_Historique_prix!W:W,BNA_Historique_prix!$B:$B,$B69,BNA_Historique_prix!$E:$E,$C69)=0),"-",IFERROR((SUMIFS(BNA_Historique_prix!W:W,BNA_Historique_prix!$B:$B,$B69,BNA_Historique_prix!$E:$E,$D69)-SUMIFS(BNA_Historique_prix!W:W,BNA_Historique_prix!$B:$B,$B69,BNA_Historique_prix!$E:$E,$C69))/SUMIFS(BNA_Historique_prix!W:W,BNA_Historique_prix!$B:$B,$B69,BNA_Historique_prix!$E:$E,$C69),""))</f>
        <v>-</v>
      </c>
      <c r="Y69" s="14" t="str">
        <f ca="1">IF(OR(SUMIFS(BNA_Historique_prix!X:X,BNA_Historique_prix!$B:$B,$B69,BNA_Historique_prix!$E:$E,$D69)=0,SUMIFS(BNA_Historique_prix!X:X,BNA_Historique_prix!$B:$B,$B69,BNA_Historique_prix!$E:$E,$C69)=0),"-",IFERROR((SUMIFS(BNA_Historique_prix!X:X,BNA_Historique_prix!$B:$B,$B69,BNA_Historique_prix!$E:$E,$D69)-SUMIFS(BNA_Historique_prix!X:X,BNA_Historique_prix!$B:$B,$B69,BNA_Historique_prix!$E:$E,$C69))/SUMIFS(BNA_Historique_prix!X:X,BNA_Historique_prix!$B:$B,$B69,BNA_Historique_prix!$E:$E,$C69),""))</f>
        <v>-</v>
      </c>
      <c r="Z69" s="14" t="str">
        <f ca="1">IF(OR(SUMIFS(BNA_Historique_prix!Y:Y,BNA_Historique_prix!$B:$B,$B69,BNA_Historique_prix!$E:$E,$D69)=0,SUMIFS(BNA_Historique_prix!Y:Y,BNA_Historique_prix!$B:$B,$B69,BNA_Historique_prix!$E:$E,$C69)=0),"-",IFERROR((SUMIFS(BNA_Historique_prix!Y:Y,BNA_Historique_prix!$B:$B,$B69,BNA_Historique_prix!$E:$E,$D69)-SUMIFS(BNA_Historique_prix!Y:Y,BNA_Historique_prix!$B:$B,$B69,BNA_Historique_prix!$E:$E,$C69))/SUMIFS(BNA_Historique_prix!Y:Y,BNA_Historique_prix!$B:$B,$B69,BNA_Historique_prix!$E:$E,$C69),""))</f>
        <v>-</v>
      </c>
      <c r="AA69" s="14" t="str">
        <f ca="1">IF(OR(SUMIFS(BNA_Historique_prix!Z:Z,BNA_Historique_prix!$B:$B,$B69,BNA_Historique_prix!$E:$E,$D69)=0,SUMIFS(BNA_Historique_prix!Z:Z,BNA_Historique_prix!$B:$B,$B69,BNA_Historique_prix!$E:$E,$C69)=0),"-",IFERROR((SUMIFS(BNA_Historique_prix!Z:Z,BNA_Historique_prix!$B:$B,$B69,BNA_Historique_prix!$E:$E,$D69)-SUMIFS(BNA_Historique_prix!Z:Z,BNA_Historique_prix!$B:$B,$B69,BNA_Historique_prix!$E:$E,$C69))/SUMIFS(BNA_Historique_prix!Z:Z,BNA_Historique_prix!$B:$B,$B69,BNA_Historique_prix!$E:$E,$C69),""))</f>
        <v>-</v>
      </c>
      <c r="AB69" s="14" t="str">
        <f ca="1">IF(OR(SUMIFS(BNA_Historique_prix!AA:AA,BNA_Historique_prix!$B:$B,$B69,BNA_Historique_prix!$E:$E,$D69)=0,SUMIFS(BNA_Historique_prix!AA:AA,BNA_Historique_prix!$B:$B,$B69,BNA_Historique_prix!$E:$E,$C69)=0),"-",IFERROR((SUMIFS(BNA_Historique_prix!AA:AA,BNA_Historique_prix!$B:$B,$B69,BNA_Historique_prix!$E:$E,$D69)-SUMIFS(BNA_Historique_prix!AA:AA,BNA_Historique_prix!$B:$B,$B69,BNA_Historique_prix!$E:$E,$C69))/SUMIFS(BNA_Historique_prix!AA:AA,BNA_Historique_prix!$B:$B,$B69,BNA_Historique_prix!$E:$E,$C69),""))</f>
        <v>-</v>
      </c>
      <c r="AC69" s="14" t="str">
        <f ca="1">IF(OR(SUMIFS(BNA_Historique_prix!AB:AB,BNA_Historique_prix!$B:$B,$B69,BNA_Historique_prix!$E:$E,$D69)=0,SUMIFS(BNA_Historique_prix!AB:AB,BNA_Historique_prix!$B:$B,$B69,BNA_Historique_prix!$E:$E,$C69)=0),"-",IFERROR((SUMIFS(BNA_Historique_prix!AB:AB,BNA_Historique_prix!$B:$B,$B69,BNA_Historique_prix!$E:$E,$D69)-SUMIFS(BNA_Historique_prix!AB:AB,BNA_Historique_prix!$B:$B,$B69,BNA_Historique_prix!$E:$E,$C69))/SUMIFS(BNA_Historique_prix!AB:AB,BNA_Historique_prix!$B:$B,$B69,BNA_Historique_prix!$E:$E,$C69),""))</f>
        <v>-</v>
      </c>
      <c r="AD69" s="14" t="str">
        <f ca="1">IF(OR(SUMIFS(BNA_Historique_prix!AC:AC,BNA_Historique_prix!$B:$B,$B69,BNA_Historique_prix!$E:$E,$D69)=0,SUMIFS(BNA_Historique_prix!AC:AC,BNA_Historique_prix!$B:$B,$B69,BNA_Historique_prix!$E:$E,$C69)=0),"-",IFERROR((SUMIFS(BNA_Historique_prix!AC:AC,BNA_Historique_prix!$B:$B,$B69,BNA_Historique_prix!$E:$E,$D69)-SUMIFS(BNA_Historique_prix!AC:AC,BNA_Historique_prix!$B:$B,$B69,BNA_Historique_prix!$E:$E,$C69))/SUMIFS(BNA_Historique_prix!AC:AC,BNA_Historique_prix!$B:$B,$B69,BNA_Historique_prix!$E:$E,$C69),""))</f>
        <v>-</v>
      </c>
      <c r="AE69" s="14" t="str">
        <f ca="1">IF(OR(SUMIFS(BNA_Historique_prix!AD:AD,BNA_Historique_prix!$B:$B,$B69,BNA_Historique_prix!$E:$E,$D69)=0,SUMIFS(BNA_Historique_prix!AD:AD,BNA_Historique_prix!$B:$B,$B69,BNA_Historique_prix!$E:$E,$C69)=0),"-",IFERROR((SUMIFS(BNA_Historique_prix!AD:AD,BNA_Historique_prix!$B:$B,$B69,BNA_Historique_prix!$E:$E,$D69)-SUMIFS(BNA_Historique_prix!AD:AD,BNA_Historique_prix!$B:$B,$B69,BNA_Historique_prix!$E:$E,$C69))/SUMIFS(BNA_Historique_prix!AD:AD,BNA_Historique_prix!$B:$B,$B69,BNA_Historique_prix!$E:$E,$C69),""))</f>
        <v>-</v>
      </c>
      <c r="AF69" s="14" t="str">
        <f ca="1">IF(OR(SUMIFS(BNA_Historique_prix!AE:AE,BNA_Historique_prix!$B:$B,$B69,BNA_Historique_prix!$E:$E,$D69)=0,SUMIFS(BNA_Historique_prix!AE:AE,BNA_Historique_prix!$B:$B,$B69,BNA_Historique_prix!$E:$E,$C69)=0),"-",IFERROR((SUMIFS(BNA_Historique_prix!AE:AE,BNA_Historique_prix!$B:$B,$B69,BNA_Historique_prix!$E:$E,$D69)-SUMIFS(BNA_Historique_prix!AE:AE,BNA_Historique_prix!$B:$B,$B69,BNA_Historique_prix!$E:$E,$C69))/SUMIFS(BNA_Historique_prix!AE:AE,BNA_Historique_prix!$B:$B,$B69,BNA_Historique_prix!$E:$E,$C69),""))</f>
        <v>-</v>
      </c>
      <c r="AG69" s="14" t="str">
        <f ca="1">IF(OR(SUMIFS(BNA_Historique_prix!AF:AF,BNA_Historique_prix!$B:$B,$B69,BNA_Historique_prix!$E:$E,$D69)=0,SUMIFS(BNA_Historique_prix!AF:AF,BNA_Historique_prix!$B:$B,$B69,BNA_Historique_prix!$E:$E,$C69)=0),"-",IFERROR((SUMIFS(BNA_Historique_prix!AF:AF,BNA_Historique_prix!$B:$B,$B69,BNA_Historique_prix!$E:$E,$D69)-SUMIFS(BNA_Historique_prix!AF:AF,BNA_Historique_prix!$B:$B,$B69,BNA_Historique_prix!$E:$E,$C69))/SUMIFS(BNA_Historique_prix!AF:AF,BNA_Historique_prix!$B:$B,$B69,BNA_Historique_prix!$E:$E,$C69),""))</f>
        <v>-</v>
      </c>
      <c r="AH69" s="14" t="str">
        <f ca="1">IF(OR(SUMIFS(BNA_Historique_prix!AG:AG,BNA_Historique_prix!$B:$B,$B69,BNA_Historique_prix!$E:$E,$D69)=0,SUMIFS(BNA_Historique_prix!AG:AG,BNA_Historique_prix!$B:$B,$B69,BNA_Historique_prix!$E:$E,$C69)=0),"-",IFERROR((SUMIFS(BNA_Historique_prix!AG:AG,BNA_Historique_prix!$B:$B,$B69,BNA_Historique_prix!$E:$E,$D69)-SUMIFS(BNA_Historique_prix!AG:AG,BNA_Historique_prix!$B:$B,$B69,BNA_Historique_prix!$E:$E,$C69))/SUMIFS(BNA_Historique_prix!AG:AG,BNA_Historique_prix!$B:$B,$B69,BNA_Historique_prix!$E:$E,$C69),""))</f>
        <v>-</v>
      </c>
      <c r="AI69" s="14" t="str">
        <f ca="1">IF(OR(SUMIFS(BNA_Historique_prix!AH:AH,BNA_Historique_prix!$B:$B,$B69,BNA_Historique_prix!$E:$E,$D69)=0,SUMIFS(BNA_Historique_prix!AH:AH,BNA_Historique_prix!$B:$B,$B69,BNA_Historique_prix!$E:$E,$C69)=0),"-",IFERROR((SUMIFS(BNA_Historique_prix!AH:AH,BNA_Historique_prix!$B:$B,$B69,BNA_Historique_prix!$E:$E,$D69)-SUMIFS(BNA_Historique_prix!AH:AH,BNA_Historique_prix!$B:$B,$B69,BNA_Historique_prix!$E:$E,$C69))/SUMIFS(BNA_Historique_prix!AH:AH,BNA_Historique_prix!$B:$B,$B69,BNA_Historique_prix!$E:$E,$C69),""))</f>
        <v>-</v>
      </c>
      <c r="AJ69" s="14" t="str">
        <f ca="1">IF(OR(SUMIFS(BNA_Historique_prix!AI:AI,BNA_Historique_prix!$B:$B,$B69,BNA_Historique_prix!$E:$E,$D69)=0,SUMIFS(BNA_Historique_prix!AI:AI,BNA_Historique_prix!$B:$B,$B69,BNA_Historique_prix!$E:$E,$C69)=0),"-",IFERROR((SUMIFS(BNA_Historique_prix!AI:AI,BNA_Historique_prix!$B:$B,$B69,BNA_Historique_prix!$E:$E,$D69)-SUMIFS(BNA_Historique_prix!AI:AI,BNA_Historique_prix!$B:$B,$B69,BNA_Historique_prix!$E:$E,$C69))/SUMIFS(BNA_Historique_prix!AI:AI,BNA_Historique_prix!$B:$B,$B69,BNA_Historique_prix!$E:$E,$C69),""))</f>
        <v>-</v>
      </c>
    </row>
    <row r="71" spans="1:36" x14ac:dyDescent="0.35">
      <c r="F71" s="5" t="s">
        <v>98</v>
      </c>
    </row>
    <row r="72" spans="1:36" x14ac:dyDescent="0.35">
      <c r="A72" s="5" t="s">
        <v>99</v>
      </c>
      <c r="B72" s="5" t="s">
        <v>100</v>
      </c>
      <c r="C72" s="11">
        <f t="shared" ref="C72:D72" si="36">C67</f>
        <v>45108</v>
      </c>
      <c r="D72" s="11">
        <f t="shared" si="36"/>
        <v>45139</v>
      </c>
      <c r="E72" s="11" t="str">
        <f>_xlfn.CONCAT(B72,D72)</f>
        <v>marche_djibo45139</v>
      </c>
      <c r="F72" s="11" t="str">
        <f>F67</f>
        <v>% var mensuelle</v>
      </c>
      <c r="H72" s="14">
        <f ca="1">IF(OR(SUMIFS(BNA_Historique_prix!G:G,BNA_Historique_prix!$B:$B,$B72,BNA_Historique_prix!$E:$E,$D72)=0,SUMIFS(BNA_Historique_prix!G:G,BNA_Historique_prix!$B:$B,$B72,BNA_Historique_prix!$E:$E,$C72)=0),"-",IFERROR((SUMIFS(BNA_Historique_prix!G:G,BNA_Historique_prix!$B:$B,$B72,BNA_Historique_prix!$E:$E,$D72)-SUMIFS(BNA_Historique_prix!G:G,BNA_Historique_prix!$B:$B,$B72,BNA_Historique_prix!$E:$E,$C72))/SUMIFS(BNA_Historique_prix!G:G,BNA_Historique_prix!$B:$B,$B72,BNA_Historique_prix!$E:$E,$C72),""))</f>
        <v>-0.125</v>
      </c>
      <c r="I72" s="14" t="str">
        <f ca="1">IF(OR(SUMIFS(BNA_Historique_prix!H:H,BNA_Historique_prix!$B:$B,$B72,BNA_Historique_prix!$E:$E,$D72)=0,SUMIFS(BNA_Historique_prix!H:H,BNA_Historique_prix!$B:$B,$B72,BNA_Historique_prix!$E:$E,$C72)=0),"-",IFERROR((SUMIFS(BNA_Historique_prix!H:H,BNA_Historique_prix!$B:$B,$B72,BNA_Historique_prix!$E:$E,$D72)-SUMIFS(BNA_Historique_prix!H:H,BNA_Historique_prix!$B:$B,$B72,BNA_Historique_prix!$E:$E,$C72))/SUMIFS(BNA_Historique_prix!H:H,BNA_Historique_prix!$B:$B,$B72,BNA_Historique_prix!$E:$E,$C72),""))</f>
        <v>-</v>
      </c>
      <c r="J72" s="14" t="str">
        <f ca="1">IF(OR(SUMIFS(BNA_Historique_prix!I:I,BNA_Historique_prix!$B:$B,$B72,BNA_Historique_prix!$E:$E,$D72)=0,SUMIFS(BNA_Historique_prix!I:I,BNA_Historique_prix!$B:$B,$B72,BNA_Historique_prix!$E:$E,$C72)=0),"-",IFERROR((SUMIFS(BNA_Historique_prix!I:I,BNA_Historique_prix!$B:$B,$B72,BNA_Historique_prix!$E:$E,$D72)-SUMIFS(BNA_Historique_prix!I:I,BNA_Historique_prix!$B:$B,$B72,BNA_Historique_prix!$E:$E,$C72))/SUMIFS(BNA_Historique_prix!I:I,BNA_Historique_prix!$B:$B,$B72,BNA_Historique_prix!$E:$E,$C72),""))</f>
        <v>-</v>
      </c>
      <c r="K72" s="14" t="str">
        <f ca="1">IF(OR(SUMIFS(BNA_Historique_prix!J:J,BNA_Historique_prix!$B:$B,$B72,BNA_Historique_prix!$E:$E,$D72)=0,SUMIFS(BNA_Historique_prix!J:J,BNA_Historique_prix!$B:$B,$B72,BNA_Historique_prix!$E:$E,$C72)=0),"-",IFERROR((SUMIFS(BNA_Historique_prix!J:J,BNA_Historique_prix!$B:$B,$B72,BNA_Historique_prix!$E:$E,$D72)-SUMIFS(BNA_Historique_prix!J:J,BNA_Historique_prix!$B:$B,$B72,BNA_Historique_prix!$E:$E,$C72))/SUMIFS(BNA_Historique_prix!J:J,BNA_Historique_prix!$B:$B,$B72,BNA_Historique_prix!$E:$E,$C72),""))</f>
        <v>-</v>
      </c>
      <c r="L72" s="14">
        <f ca="1">IF(OR(SUMIFS(BNA_Historique_prix!K:K,BNA_Historique_prix!$B:$B,$B72,BNA_Historique_prix!$E:$E,$D72)=0,SUMIFS(BNA_Historique_prix!K:K,BNA_Historique_prix!$B:$B,$B72,BNA_Historique_prix!$E:$E,$C72)=0),"-",IFERROR((SUMIFS(BNA_Historique_prix!K:K,BNA_Historique_prix!$B:$B,$B72,BNA_Historique_prix!$E:$E,$D72)-SUMIFS(BNA_Historique_prix!K:K,BNA_Historique_prix!$B:$B,$B72,BNA_Historique_prix!$E:$E,$C72))/SUMIFS(BNA_Historique_prix!K:K,BNA_Historique_prix!$B:$B,$B72,BNA_Historique_prix!$E:$E,$C72),""))</f>
        <v>0.1111111111111111</v>
      </c>
      <c r="M72" s="14">
        <f ca="1">IF(OR(SUMIFS(BNA_Historique_prix!L:L,BNA_Historique_prix!$B:$B,$B72,BNA_Historique_prix!$E:$E,$D72)=0,SUMIFS(BNA_Historique_prix!L:L,BNA_Historique_prix!$B:$B,$B72,BNA_Historique_prix!$E:$E,$C72)=0),"-",IFERROR((SUMIFS(BNA_Historique_prix!L:L,BNA_Historique_prix!$B:$B,$B72,BNA_Historique_prix!$E:$E,$D72)-SUMIFS(BNA_Historique_prix!L:L,BNA_Historique_prix!$B:$B,$B72,BNA_Historique_prix!$E:$E,$C72))/SUMIFS(BNA_Historique_prix!L:L,BNA_Historique_prix!$B:$B,$B72,BNA_Historique_prix!$E:$E,$C72),""))</f>
        <v>-0.22727272727272727</v>
      </c>
      <c r="N72" s="14" t="str">
        <f ca="1">IF(OR(SUMIFS(BNA_Historique_prix!M:M,BNA_Historique_prix!$B:$B,$B72,BNA_Historique_prix!$E:$E,$D72)=0,SUMIFS(BNA_Historique_prix!M:M,BNA_Historique_prix!$B:$B,$B72,BNA_Historique_prix!$E:$E,$C72)=0),"-",IFERROR((SUMIFS(BNA_Historique_prix!M:M,BNA_Historique_prix!$B:$B,$B72,BNA_Historique_prix!$E:$E,$D72)-SUMIFS(BNA_Historique_prix!M:M,BNA_Historique_prix!$B:$B,$B72,BNA_Historique_prix!$E:$E,$C72))/SUMIFS(BNA_Historique_prix!M:M,BNA_Historique_prix!$B:$B,$B72,BNA_Historique_prix!$E:$E,$C72),""))</f>
        <v>-</v>
      </c>
      <c r="O72" s="14" t="str">
        <f ca="1">IF(OR(SUMIFS(BNA_Historique_prix!N:N,BNA_Historique_prix!$B:$B,$B72,BNA_Historique_prix!$E:$E,$D72)=0,SUMIFS(BNA_Historique_prix!N:N,BNA_Historique_prix!$B:$B,$B72,BNA_Historique_prix!$E:$E,$C72)=0),"-",IFERROR((SUMIFS(BNA_Historique_prix!N:N,BNA_Historique_prix!$B:$B,$B72,BNA_Historique_prix!$E:$E,$D72)-SUMIFS(BNA_Historique_prix!N:N,BNA_Historique_prix!$B:$B,$B72,BNA_Historique_prix!$E:$E,$C72))/SUMIFS(BNA_Historique_prix!N:N,BNA_Historique_prix!$B:$B,$B72,BNA_Historique_prix!$E:$E,$C72),""))</f>
        <v>-</v>
      </c>
      <c r="P72" s="14" t="str">
        <f ca="1">IF(OR(SUMIFS(BNA_Historique_prix!O:O,BNA_Historique_prix!$B:$B,$B72,BNA_Historique_prix!$E:$E,$D72)=0,SUMIFS(BNA_Historique_prix!O:O,BNA_Historique_prix!$B:$B,$B72,BNA_Historique_prix!$E:$E,$C72)=0),"-",IFERROR((SUMIFS(BNA_Historique_prix!O:O,BNA_Historique_prix!$B:$B,$B72,BNA_Historique_prix!$E:$E,$D72)-SUMIFS(BNA_Historique_prix!O:O,BNA_Historique_prix!$B:$B,$B72,BNA_Historique_prix!$E:$E,$C72))/SUMIFS(BNA_Historique_prix!O:O,BNA_Historique_prix!$B:$B,$B72,BNA_Historique_prix!$E:$E,$C72),""))</f>
        <v>-</v>
      </c>
      <c r="Q72" s="14" t="str">
        <f ca="1">IF(OR(SUMIFS(BNA_Historique_prix!P:P,BNA_Historique_prix!$B:$B,$B72,BNA_Historique_prix!$E:$E,$D72)=0,SUMIFS(BNA_Historique_prix!P:P,BNA_Historique_prix!$B:$B,$B72,BNA_Historique_prix!$E:$E,$C72)=0),"-",IFERROR((SUMIFS(BNA_Historique_prix!P:P,BNA_Historique_prix!$B:$B,$B72,BNA_Historique_prix!$E:$E,$D72)-SUMIFS(BNA_Historique_prix!P:P,BNA_Historique_prix!$B:$B,$B72,BNA_Historique_prix!$E:$E,$C72))/SUMIFS(BNA_Historique_prix!P:P,BNA_Historique_prix!$B:$B,$B72,BNA_Historique_prix!$E:$E,$C72),""))</f>
        <v>-</v>
      </c>
      <c r="R72" s="14" t="str">
        <f ca="1">IF(OR(SUMIFS(BNA_Historique_prix!Q:Q,BNA_Historique_prix!$B:$B,$B72,BNA_Historique_prix!$E:$E,$D72)=0,SUMIFS(BNA_Historique_prix!Q:Q,BNA_Historique_prix!$B:$B,$B72,BNA_Historique_prix!$E:$E,$C72)=0),"-",IFERROR((SUMIFS(BNA_Historique_prix!Q:Q,BNA_Historique_prix!$B:$B,$B72,BNA_Historique_prix!$E:$E,$D72)-SUMIFS(BNA_Historique_prix!Q:Q,BNA_Historique_prix!$B:$B,$B72,BNA_Historique_prix!$E:$E,$C72))/SUMIFS(BNA_Historique_prix!Q:Q,BNA_Historique_prix!$B:$B,$B72,BNA_Historique_prix!$E:$E,$C72),""))</f>
        <v>-</v>
      </c>
      <c r="S72" s="14" t="str">
        <f ca="1">IF(OR(SUMIFS(BNA_Historique_prix!R:R,BNA_Historique_prix!$B:$B,$B72,BNA_Historique_prix!$E:$E,$D72)=0,SUMIFS(BNA_Historique_prix!R:R,BNA_Historique_prix!$B:$B,$B72,BNA_Historique_prix!$E:$E,$C72)=0),"-",IFERROR((SUMIFS(BNA_Historique_prix!R:R,BNA_Historique_prix!$B:$B,$B72,BNA_Historique_prix!$E:$E,$D72)-SUMIFS(BNA_Historique_prix!R:R,BNA_Historique_prix!$B:$B,$B72,BNA_Historique_prix!$E:$E,$C72))/SUMIFS(BNA_Historique_prix!R:R,BNA_Historique_prix!$B:$B,$B72,BNA_Historique_prix!$E:$E,$C72),""))</f>
        <v>-</v>
      </c>
      <c r="T72" s="14" t="str">
        <f ca="1">IF(OR(SUMIFS(BNA_Historique_prix!S:S,BNA_Historique_prix!$B:$B,$B72,BNA_Historique_prix!$E:$E,$D72)=0,SUMIFS(BNA_Historique_prix!S:S,BNA_Historique_prix!$B:$B,$B72,BNA_Historique_prix!$E:$E,$C72)=0),"-",IFERROR((SUMIFS(BNA_Historique_prix!S:S,BNA_Historique_prix!$B:$B,$B72,BNA_Historique_prix!$E:$E,$D72)-SUMIFS(BNA_Historique_prix!S:S,BNA_Historique_prix!$B:$B,$B72,BNA_Historique_prix!$E:$E,$C72))/SUMIFS(BNA_Historique_prix!S:S,BNA_Historique_prix!$B:$B,$B72,BNA_Historique_prix!$E:$E,$C72),""))</f>
        <v>-</v>
      </c>
      <c r="U72" s="14" t="str">
        <f ca="1">IF(OR(SUMIFS(BNA_Historique_prix!T:T,BNA_Historique_prix!$B:$B,$B72,BNA_Historique_prix!$E:$E,$D72)=0,SUMIFS(BNA_Historique_prix!T:T,BNA_Historique_prix!$B:$B,$B72,BNA_Historique_prix!$E:$E,$C72)=0),"-",IFERROR((SUMIFS(BNA_Historique_prix!T:T,BNA_Historique_prix!$B:$B,$B72,BNA_Historique_prix!$E:$E,$D72)-SUMIFS(BNA_Historique_prix!T:T,BNA_Historique_prix!$B:$B,$B72,BNA_Historique_prix!$E:$E,$C72))/SUMIFS(BNA_Historique_prix!T:T,BNA_Historique_prix!$B:$B,$B72,BNA_Historique_prix!$E:$E,$C72),""))</f>
        <v>-</v>
      </c>
      <c r="V72" s="14">
        <f ca="1">IF(OR(SUMIFS(BNA_Historique_prix!U:U,BNA_Historique_prix!$B:$B,$B72,BNA_Historique_prix!$E:$E,$D72)=0,SUMIFS(BNA_Historique_prix!U:U,BNA_Historique_prix!$B:$B,$B72,BNA_Historique_prix!$E:$E,$C72)=0),"-",IFERROR((SUMIFS(BNA_Historique_prix!U:U,BNA_Historique_prix!$B:$B,$B72,BNA_Historique_prix!$E:$E,$D72)-SUMIFS(BNA_Historique_prix!U:U,BNA_Historique_prix!$B:$B,$B72,BNA_Historique_prix!$E:$E,$C72))/SUMIFS(BNA_Historique_prix!U:U,BNA_Historique_prix!$B:$B,$B72,BNA_Historique_prix!$E:$E,$C72),""))</f>
        <v>-1.7857142857142856E-2</v>
      </c>
      <c r="W72" s="14">
        <f ca="1">IF(OR(SUMIFS(BNA_Historique_prix!V:V,BNA_Historique_prix!$B:$B,$B72,BNA_Historique_prix!$E:$E,$D72)=0,SUMIFS(BNA_Historique_prix!V:V,BNA_Historique_prix!$B:$B,$B72,BNA_Historique_prix!$E:$E,$C72)=0),"-",IFERROR((SUMIFS(BNA_Historique_prix!V:V,BNA_Historique_prix!$B:$B,$B72,BNA_Historique_prix!$E:$E,$D72)-SUMIFS(BNA_Historique_prix!V:V,BNA_Historique_prix!$B:$B,$B72,BNA_Historique_prix!$E:$E,$C72))/SUMIFS(BNA_Historique_prix!V:V,BNA_Historique_prix!$B:$B,$B72,BNA_Historique_prix!$E:$E,$C72),""))</f>
        <v>-0.15384615384615385</v>
      </c>
      <c r="X72" s="14" t="str">
        <f ca="1">IF(OR(SUMIFS(BNA_Historique_prix!W:W,BNA_Historique_prix!$B:$B,$B72,BNA_Historique_prix!$E:$E,$D72)=0,SUMIFS(BNA_Historique_prix!W:W,BNA_Historique_prix!$B:$B,$B72,BNA_Historique_prix!$E:$E,$C72)=0),"-",IFERROR((SUMIFS(BNA_Historique_prix!W:W,BNA_Historique_prix!$B:$B,$B72,BNA_Historique_prix!$E:$E,$D72)-SUMIFS(BNA_Historique_prix!W:W,BNA_Historique_prix!$B:$B,$B72,BNA_Historique_prix!$E:$E,$C72))/SUMIFS(BNA_Historique_prix!W:W,BNA_Historique_prix!$B:$B,$B72,BNA_Historique_prix!$E:$E,$C72),""))</f>
        <v>-</v>
      </c>
      <c r="Y72" s="14">
        <f ca="1">IF(OR(SUMIFS(BNA_Historique_prix!X:X,BNA_Historique_prix!$B:$B,$B72,BNA_Historique_prix!$E:$E,$D72)=0,SUMIFS(BNA_Historique_prix!X:X,BNA_Historique_prix!$B:$B,$B72,BNA_Historique_prix!$E:$E,$C72)=0),"-",IFERROR((SUMIFS(BNA_Historique_prix!X:X,BNA_Historique_prix!$B:$B,$B72,BNA_Historique_prix!$E:$E,$D72)-SUMIFS(BNA_Historique_prix!X:X,BNA_Historique_prix!$B:$B,$B72,BNA_Historique_prix!$E:$E,$C72))/SUMIFS(BNA_Historique_prix!X:X,BNA_Historique_prix!$B:$B,$B72,BNA_Historique_prix!$E:$E,$C72),""))</f>
        <v>-0.125</v>
      </c>
      <c r="Z72" s="14" t="str">
        <f ca="1">IF(OR(SUMIFS(BNA_Historique_prix!Y:Y,BNA_Historique_prix!$B:$B,$B72,BNA_Historique_prix!$E:$E,$D72)=0,SUMIFS(BNA_Historique_prix!Y:Y,BNA_Historique_prix!$B:$B,$B72,BNA_Historique_prix!$E:$E,$C72)=0),"-",IFERROR((SUMIFS(BNA_Historique_prix!Y:Y,BNA_Historique_prix!$B:$B,$B72,BNA_Historique_prix!$E:$E,$D72)-SUMIFS(BNA_Historique_prix!Y:Y,BNA_Historique_prix!$B:$B,$B72,BNA_Historique_prix!$E:$E,$C72))/SUMIFS(BNA_Historique_prix!Y:Y,BNA_Historique_prix!$B:$B,$B72,BNA_Historique_prix!$E:$E,$C72),""))</f>
        <v>-</v>
      </c>
      <c r="AA72" s="14" t="str">
        <f ca="1">IF(OR(SUMIFS(BNA_Historique_prix!Z:Z,BNA_Historique_prix!$B:$B,$B72,BNA_Historique_prix!$E:$E,$D72)=0,SUMIFS(BNA_Historique_prix!Z:Z,BNA_Historique_prix!$B:$B,$B72,BNA_Historique_prix!$E:$E,$C72)=0),"-",IFERROR((SUMIFS(BNA_Historique_prix!Z:Z,BNA_Historique_prix!$B:$B,$B72,BNA_Historique_prix!$E:$E,$D72)-SUMIFS(BNA_Historique_prix!Z:Z,BNA_Historique_prix!$B:$B,$B72,BNA_Historique_prix!$E:$E,$C72))/SUMIFS(BNA_Historique_prix!Z:Z,BNA_Historique_prix!$B:$B,$B72,BNA_Historique_prix!$E:$E,$C72),""))</f>
        <v>-</v>
      </c>
      <c r="AB72" s="14" t="str">
        <f ca="1">IF(OR(SUMIFS(BNA_Historique_prix!AA:AA,BNA_Historique_prix!$B:$B,$B72,BNA_Historique_prix!$E:$E,$D72)=0,SUMIFS(BNA_Historique_prix!AA:AA,BNA_Historique_prix!$B:$B,$B72,BNA_Historique_prix!$E:$E,$C72)=0),"-",IFERROR((SUMIFS(BNA_Historique_prix!AA:AA,BNA_Historique_prix!$B:$B,$B72,BNA_Historique_prix!$E:$E,$D72)-SUMIFS(BNA_Historique_prix!AA:AA,BNA_Historique_prix!$B:$B,$B72,BNA_Historique_prix!$E:$E,$C72))/SUMIFS(BNA_Historique_prix!AA:AA,BNA_Historique_prix!$B:$B,$B72,BNA_Historique_prix!$E:$E,$C72),""))</f>
        <v>-</v>
      </c>
      <c r="AC72" s="14">
        <f ca="1">IF(OR(SUMIFS(BNA_Historique_prix!AB:AB,BNA_Historique_prix!$B:$B,$B72,BNA_Historique_prix!$E:$E,$D72)=0,SUMIFS(BNA_Historique_prix!AB:AB,BNA_Historique_prix!$B:$B,$B72,BNA_Historique_prix!$E:$E,$C72)=0),"-",IFERROR((SUMIFS(BNA_Historique_prix!AB:AB,BNA_Historique_prix!$B:$B,$B72,BNA_Historique_prix!$E:$E,$D72)-SUMIFS(BNA_Historique_prix!AB:AB,BNA_Historique_prix!$B:$B,$B72,BNA_Historique_prix!$E:$E,$C72))/SUMIFS(BNA_Historique_prix!AB:AB,BNA_Historique_prix!$B:$B,$B72,BNA_Historique_prix!$E:$E,$C72),""))</f>
        <v>-0.5</v>
      </c>
      <c r="AD72" s="14">
        <f ca="1">IF(OR(SUMIFS(BNA_Historique_prix!AC:AC,BNA_Historique_prix!$B:$B,$B72,BNA_Historique_prix!$E:$E,$D72)=0,SUMIFS(BNA_Historique_prix!AC:AC,BNA_Historique_prix!$B:$B,$B72,BNA_Historique_prix!$E:$E,$C72)=0),"-",IFERROR((SUMIFS(BNA_Historique_prix!AC:AC,BNA_Historique_prix!$B:$B,$B72,BNA_Historique_prix!$E:$E,$D72)-SUMIFS(BNA_Historique_prix!AC:AC,BNA_Historique_prix!$B:$B,$B72,BNA_Historique_prix!$E:$E,$C72))/SUMIFS(BNA_Historique_prix!AC:AC,BNA_Historique_prix!$B:$B,$B72,BNA_Historique_prix!$E:$E,$C72),""))</f>
        <v>0.14285714285714285</v>
      </c>
      <c r="AE72" s="14" t="str">
        <f ca="1">IF(OR(SUMIFS(BNA_Historique_prix!AD:AD,BNA_Historique_prix!$B:$B,$B72,BNA_Historique_prix!$E:$E,$D72)=0,SUMIFS(BNA_Historique_prix!AD:AD,BNA_Historique_prix!$B:$B,$B72,BNA_Historique_prix!$E:$E,$C72)=0),"-",IFERROR((SUMIFS(BNA_Historique_prix!AD:AD,BNA_Historique_prix!$B:$B,$B72,BNA_Historique_prix!$E:$E,$D72)-SUMIFS(BNA_Historique_prix!AD:AD,BNA_Historique_prix!$B:$B,$B72,BNA_Historique_prix!$E:$E,$C72))/SUMIFS(BNA_Historique_prix!AD:AD,BNA_Historique_prix!$B:$B,$B72,BNA_Historique_prix!$E:$E,$C72),""))</f>
        <v>-</v>
      </c>
      <c r="AF72" s="14" t="str">
        <f ca="1">IF(OR(SUMIFS(BNA_Historique_prix!AE:AE,BNA_Historique_prix!$B:$B,$B72,BNA_Historique_prix!$E:$E,$D72)=0,SUMIFS(BNA_Historique_prix!AE:AE,BNA_Historique_prix!$B:$B,$B72,BNA_Historique_prix!$E:$E,$C72)=0),"-",IFERROR((SUMIFS(BNA_Historique_prix!AE:AE,BNA_Historique_prix!$B:$B,$B72,BNA_Historique_prix!$E:$E,$D72)-SUMIFS(BNA_Historique_prix!AE:AE,BNA_Historique_prix!$B:$B,$B72,BNA_Historique_prix!$E:$E,$C72))/SUMIFS(BNA_Historique_prix!AE:AE,BNA_Historique_prix!$B:$B,$B72,BNA_Historique_prix!$E:$E,$C72),""))</f>
        <v>-</v>
      </c>
      <c r="AG72" s="14" t="str">
        <f ca="1">IF(OR(SUMIFS(BNA_Historique_prix!AF:AF,BNA_Historique_prix!$B:$B,$B72,BNA_Historique_prix!$E:$E,$D72)=0,SUMIFS(BNA_Historique_prix!AF:AF,BNA_Historique_prix!$B:$B,$B72,BNA_Historique_prix!$E:$E,$C72)=0),"-",IFERROR((SUMIFS(BNA_Historique_prix!AF:AF,BNA_Historique_prix!$B:$B,$B72,BNA_Historique_prix!$E:$E,$D72)-SUMIFS(BNA_Historique_prix!AF:AF,BNA_Historique_prix!$B:$B,$B72,BNA_Historique_prix!$E:$E,$C72))/SUMIFS(BNA_Historique_prix!AF:AF,BNA_Historique_prix!$B:$B,$B72,BNA_Historique_prix!$E:$E,$C72),""))</f>
        <v>-</v>
      </c>
      <c r="AH72" s="14" t="str">
        <f ca="1">IF(OR(SUMIFS(BNA_Historique_prix!AG:AG,BNA_Historique_prix!$B:$B,$B72,BNA_Historique_prix!$E:$E,$D72)=0,SUMIFS(BNA_Historique_prix!AG:AG,BNA_Historique_prix!$B:$B,$B72,BNA_Historique_prix!$E:$E,$C72)=0),"-",IFERROR((SUMIFS(BNA_Historique_prix!AG:AG,BNA_Historique_prix!$B:$B,$B72,BNA_Historique_prix!$E:$E,$D72)-SUMIFS(BNA_Historique_prix!AG:AG,BNA_Historique_prix!$B:$B,$B72,BNA_Historique_prix!$E:$E,$C72))/SUMIFS(BNA_Historique_prix!AG:AG,BNA_Historique_prix!$B:$B,$B72,BNA_Historique_prix!$E:$E,$C72),""))</f>
        <v>-</v>
      </c>
      <c r="AI72" s="14" t="str">
        <f ca="1">IF(OR(SUMIFS(BNA_Historique_prix!AH:AH,BNA_Historique_prix!$B:$B,$B72,BNA_Historique_prix!$E:$E,$D72)=0,SUMIFS(BNA_Historique_prix!AH:AH,BNA_Historique_prix!$B:$B,$B72,BNA_Historique_prix!$E:$E,$C72)=0),"-",IFERROR((SUMIFS(BNA_Historique_prix!AH:AH,BNA_Historique_prix!$B:$B,$B72,BNA_Historique_prix!$E:$E,$D72)-SUMIFS(BNA_Historique_prix!AH:AH,BNA_Historique_prix!$B:$B,$B72,BNA_Historique_prix!$E:$E,$C72))/SUMIFS(BNA_Historique_prix!AH:AH,BNA_Historique_prix!$B:$B,$B72,BNA_Historique_prix!$E:$E,$C72),""))</f>
        <v>-</v>
      </c>
      <c r="AJ72" s="14" t="str">
        <f ca="1">IF(OR(SUMIFS(BNA_Historique_prix!AI:AI,BNA_Historique_prix!$B:$B,$B72,BNA_Historique_prix!$E:$E,$D72)=0,SUMIFS(BNA_Historique_prix!AI:AI,BNA_Historique_prix!$B:$B,$B72,BNA_Historique_prix!$E:$E,$C72)=0),"-",IFERROR((SUMIFS(BNA_Historique_prix!AI:AI,BNA_Historique_prix!$B:$B,$B72,BNA_Historique_prix!$E:$E,$D72)-SUMIFS(BNA_Historique_prix!AI:AI,BNA_Historique_prix!$B:$B,$B72,BNA_Historique_prix!$E:$E,$C72))/SUMIFS(BNA_Historique_prix!AI:AI,BNA_Historique_prix!$B:$B,$B72,BNA_Historique_prix!$E:$E,$C72),""))</f>
        <v>-</v>
      </c>
    </row>
    <row r="73" spans="1:36" x14ac:dyDescent="0.35">
      <c r="A73" s="5" t="s">
        <v>99</v>
      </c>
      <c r="B73" s="5" t="s">
        <v>100</v>
      </c>
      <c r="C73" s="11">
        <f t="shared" ref="C73:F73" si="37">C68</f>
        <v>45078</v>
      </c>
      <c r="D73" s="11">
        <f t="shared" si="37"/>
        <v>45139</v>
      </c>
      <c r="E73" s="11"/>
      <c r="F73" s="11" t="str">
        <f t="shared" si="37"/>
        <v>% var trimestrielle</v>
      </c>
      <c r="H73" s="14" t="str">
        <f ca="1">IF(OR(SUMIFS(BNA_Historique_prix!G:G,BNA_Historique_prix!$B:$B,$B73,BNA_Historique_prix!$E:$E,$D73)=0,SUMIFS(BNA_Historique_prix!G:G,BNA_Historique_prix!$B:$B,$B73,BNA_Historique_prix!$E:$E,$C73)=0),"-",IFERROR((SUMIFS(BNA_Historique_prix!G:G,BNA_Historique_prix!$B:$B,$B73,BNA_Historique_prix!$E:$E,$D73)-SUMIFS(BNA_Historique_prix!G:G,BNA_Historique_prix!$B:$B,$B73,BNA_Historique_prix!$E:$E,$C73))/SUMIFS(BNA_Historique_prix!G:G,BNA_Historique_prix!$B:$B,$B73,BNA_Historique_prix!$E:$E,$C73),""))</f>
        <v>-</v>
      </c>
      <c r="I73" s="14" t="str">
        <f ca="1">IF(OR(SUMIFS(BNA_Historique_prix!H:H,BNA_Historique_prix!$B:$B,$B73,BNA_Historique_prix!$E:$E,$D73)=0,SUMIFS(BNA_Historique_prix!H:H,BNA_Historique_prix!$B:$B,$B73,BNA_Historique_prix!$E:$E,$C73)=0),"-",IFERROR((SUMIFS(BNA_Historique_prix!H:H,BNA_Historique_prix!$B:$B,$B73,BNA_Historique_prix!$E:$E,$D73)-SUMIFS(BNA_Historique_prix!H:H,BNA_Historique_prix!$B:$B,$B73,BNA_Historique_prix!$E:$E,$C73))/SUMIFS(BNA_Historique_prix!H:H,BNA_Historique_prix!$B:$B,$B73,BNA_Historique_prix!$E:$E,$C73),""))</f>
        <v>-</v>
      </c>
      <c r="J73" s="14" t="str">
        <f ca="1">IF(OR(SUMIFS(BNA_Historique_prix!I:I,BNA_Historique_prix!$B:$B,$B73,BNA_Historique_prix!$E:$E,$D73)=0,SUMIFS(BNA_Historique_prix!I:I,BNA_Historique_prix!$B:$B,$B73,BNA_Historique_prix!$E:$E,$C73)=0),"-",IFERROR((SUMIFS(BNA_Historique_prix!I:I,BNA_Historique_prix!$B:$B,$B73,BNA_Historique_prix!$E:$E,$D73)-SUMIFS(BNA_Historique_prix!I:I,BNA_Historique_prix!$B:$B,$B73,BNA_Historique_prix!$E:$E,$C73))/SUMIFS(BNA_Historique_prix!I:I,BNA_Historique_prix!$B:$B,$B73,BNA_Historique_prix!$E:$E,$C73),""))</f>
        <v>-</v>
      </c>
      <c r="K73" s="14" t="str">
        <f ca="1">IF(OR(SUMIFS(BNA_Historique_prix!J:J,BNA_Historique_prix!$B:$B,$B73,BNA_Historique_prix!$E:$E,$D73)=0,SUMIFS(BNA_Historique_prix!J:J,BNA_Historique_prix!$B:$B,$B73,BNA_Historique_prix!$E:$E,$C73)=0),"-",IFERROR((SUMIFS(BNA_Historique_prix!J:J,BNA_Historique_prix!$B:$B,$B73,BNA_Historique_prix!$E:$E,$D73)-SUMIFS(BNA_Historique_prix!J:J,BNA_Historique_prix!$B:$B,$B73,BNA_Historique_prix!$E:$E,$C73))/SUMIFS(BNA_Historique_prix!J:J,BNA_Historique_prix!$B:$B,$B73,BNA_Historique_prix!$E:$E,$C73),""))</f>
        <v>-</v>
      </c>
      <c r="L73" s="14" t="str">
        <f ca="1">IF(OR(SUMIFS(BNA_Historique_prix!K:K,BNA_Historique_prix!$B:$B,$B73,BNA_Historique_prix!$E:$E,$D73)=0,SUMIFS(BNA_Historique_prix!K:K,BNA_Historique_prix!$B:$B,$B73,BNA_Historique_prix!$E:$E,$C73)=0),"-",IFERROR((SUMIFS(BNA_Historique_prix!K:K,BNA_Historique_prix!$B:$B,$B73,BNA_Historique_prix!$E:$E,$D73)-SUMIFS(BNA_Historique_prix!K:K,BNA_Historique_prix!$B:$B,$B73,BNA_Historique_prix!$E:$E,$C73))/SUMIFS(BNA_Historique_prix!K:K,BNA_Historique_prix!$B:$B,$B73,BNA_Historique_prix!$E:$E,$C73),""))</f>
        <v>-</v>
      </c>
      <c r="M73" s="14" t="str">
        <f ca="1">IF(OR(SUMIFS(BNA_Historique_prix!L:L,BNA_Historique_prix!$B:$B,$B73,BNA_Historique_prix!$E:$E,$D73)=0,SUMIFS(BNA_Historique_prix!L:L,BNA_Historique_prix!$B:$B,$B73,BNA_Historique_prix!$E:$E,$C73)=0),"-",IFERROR((SUMIFS(BNA_Historique_prix!L:L,BNA_Historique_prix!$B:$B,$B73,BNA_Historique_prix!$E:$E,$D73)-SUMIFS(BNA_Historique_prix!L:L,BNA_Historique_prix!$B:$B,$B73,BNA_Historique_prix!$E:$E,$C73))/SUMIFS(BNA_Historique_prix!L:L,BNA_Historique_prix!$B:$B,$B73,BNA_Historique_prix!$E:$E,$C73),""))</f>
        <v>-</v>
      </c>
      <c r="N73" s="14" t="str">
        <f ca="1">IF(OR(SUMIFS(BNA_Historique_prix!M:M,BNA_Historique_prix!$B:$B,$B73,BNA_Historique_prix!$E:$E,$D73)=0,SUMIFS(BNA_Historique_prix!M:M,BNA_Historique_prix!$B:$B,$B73,BNA_Historique_prix!$E:$E,$C73)=0),"-",IFERROR((SUMIFS(BNA_Historique_prix!M:M,BNA_Historique_prix!$B:$B,$B73,BNA_Historique_prix!$E:$E,$D73)-SUMIFS(BNA_Historique_prix!M:M,BNA_Historique_prix!$B:$B,$B73,BNA_Historique_prix!$E:$E,$C73))/SUMIFS(BNA_Historique_prix!M:M,BNA_Historique_prix!$B:$B,$B73,BNA_Historique_prix!$E:$E,$C73),""))</f>
        <v>-</v>
      </c>
      <c r="O73" s="14" t="str">
        <f ca="1">IF(OR(SUMIFS(BNA_Historique_prix!N:N,BNA_Historique_prix!$B:$B,$B73,BNA_Historique_prix!$E:$E,$D73)=0,SUMIFS(BNA_Historique_prix!N:N,BNA_Historique_prix!$B:$B,$B73,BNA_Historique_prix!$E:$E,$C73)=0),"-",IFERROR((SUMIFS(BNA_Historique_prix!N:N,BNA_Historique_prix!$B:$B,$B73,BNA_Historique_prix!$E:$E,$D73)-SUMIFS(BNA_Historique_prix!N:N,BNA_Historique_prix!$B:$B,$B73,BNA_Historique_prix!$E:$E,$C73))/SUMIFS(BNA_Historique_prix!N:N,BNA_Historique_prix!$B:$B,$B73,BNA_Historique_prix!$E:$E,$C73),""))</f>
        <v>-</v>
      </c>
      <c r="P73" s="14" t="str">
        <f ca="1">IF(OR(SUMIFS(BNA_Historique_prix!O:O,BNA_Historique_prix!$B:$B,$B73,BNA_Historique_prix!$E:$E,$D73)=0,SUMIFS(BNA_Historique_prix!O:O,BNA_Historique_prix!$B:$B,$B73,BNA_Historique_prix!$E:$E,$C73)=0),"-",IFERROR((SUMIFS(BNA_Historique_prix!O:O,BNA_Historique_prix!$B:$B,$B73,BNA_Historique_prix!$E:$E,$D73)-SUMIFS(BNA_Historique_prix!O:O,BNA_Historique_prix!$B:$B,$B73,BNA_Historique_prix!$E:$E,$C73))/SUMIFS(BNA_Historique_prix!O:O,BNA_Historique_prix!$B:$B,$B73,BNA_Historique_prix!$E:$E,$C73),""))</f>
        <v>-</v>
      </c>
      <c r="Q73" s="14" t="str">
        <f ca="1">IF(OR(SUMIFS(BNA_Historique_prix!P:P,BNA_Historique_prix!$B:$B,$B73,BNA_Historique_prix!$E:$E,$D73)=0,SUMIFS(BNA_Historique_prix!P:P,BNA_Historique_prix!$B:$B,$B73,BNA_Historique_prix!$E:$E,$C73)=0),"-",IFERROR((SUMIFS(BNA_Historique_prix!P:P,BNA_Historique_prix!$B:$B,$B73,BNA_Historique_prix!$E:$E,$D73)-SUMIFS(BNA_Historique_prix!P:P,BNA_Historique_prix!$B:$B,$B73,BNA_Historique_prix!$E:$E,$C73))/SUMIFS(BNA_Historique_prix!P:P,BNA_Historique_prix!$B:$B,$B73,BNA_Historique_prix!$E:$E,$C73),""))</f>
        <v>-</v>
      </c>
      <c r="R73" s="14" t="str">
        <f ca="1">IF(OR(SUMIFS(BNA_Historique_prix!Q:Q,BNA_Historique_prix!$B:$B,$B73,BNA_Historique_prix!$E:$E,$D73)=0,SUMIFS(BNA_Historique_prix!Q:Q,BNA_Historique_prix!$B:$B,$B73,BNA_Historique_prix!$E:$E,$C73)=0),"-",IFERROR((SUMIFS(BNA_Historique_prix!Q:Q,BNA_Historique_prix!$B:$B,$B73,BNA_Historique_prix!$E:$E,$D73)-SUMIFS(BNA_Historique_prix!Q:Q,BNA_Historique_prix!$B:$B,$B73,BNA_Historique_prix!$E:$E,$C73))/SUMIFS(BNA_Historique_prix!Q:Q,BNA_Historique_prix!$B:$B,$B73,BNA_Historique_prix!$E:$E,$C73),""))</f>
        <v>-</v>
      </c>
      <c r="S73" s="14" t="str">
        <f ca="1">IF(OR(SUMIFS(BNA_Historique_prix!R:R,BNA_Historique_prix!$B:$B,$B73,BNA_Historique_prix!$E:$E,$D73)=0,SUMIFS(BNA_Historique_prix!R:R,BNA_Historique_prix!$B:$B,$B73,BNA_Historique_prix!$E:$E,$C73)=0),"-",IFERROR((SUMIFS(BNA_Historique_prix!R:R,BNA_Historique_prix!$B:$B,$B73,BNA_Historique_prix!$E:$E,$D73)-SUMIFS(BNA_Historique_prix!R:R,BNA_Historique_prix!$B:$B,$B73,BNA_Historique_prix!$E:$E,$C73))/SUMIFS(BNA_Historique_prix!R:R,BNA_Historique_prix!$B:$B,$B73,BNA_Historique_prix!$E:$E,$C73),""))</f>
        <v>-</v>
      </c>
      <c r="T73" s="14" t="str">
        <f ca="1">IF(OR(SUMIFS(BNA_Historique_prix!S:S,BNA_Historique_prix!$B:$B,$B73,BNA_Historique_prix!$E:$E,$D73)=0,SUMIFS(BNA_Historique_prix!S:S,BNA_Historique_prix!$B:$B,$B73,BNA_Historique_prix!$E:$E,$C73)=0),"-",IFERROR((SUMIFS(BNA_Historique_prix!S:S,BNA_Historique_prix!$B:$B,$B73,BNA_Historique_prix!$E:$E,$D73)-SUMIFS(BNA_Historique_prix!S:S,BNA_Historique_prix!$B:$B,$B73,BNA_Historique_prix!$E:$E,$C73))/SUMIFS(BNA_Historique_prix!S:S,BNA_Historique_prix!$B:$B,$B73,BNA_Historique_prix!$E:$E,$C73),""))</f>
        <v>-</v>
      </c>
      <c r="U73" s="14" t="str">
        <f ca="1">IF(OR(SUMIFS(BNA_Historique_prix!T:T,BNA_Historique_prix!$B:$B,$B73,BNA_Historique_prix!$E:$E,$D73)=0,SUMIFS(BNA_Historique_prix!T:T,BNA_Historique_prix!$B:$B,$B73,BNA_Historique_prix!$E:$E,$C73)=0),"-",IFERROR((SUMIFS(BNA_Historique_prix!T:T,BNA_Historique_prix!$B:$B,$B73,BNA_Historique_prix!$E:$E,$D73)-SUMIFS(BNA_Historique_prix!T:T,BNA_Historique_prix!$B:$B,$B73,BNA_Historique_prix!$E:$E,$C73))/SUMIFS(BNA_Historique_prix!T:T,BNA_Historique_prix!$B:$B,$B73,BNA_Historique_prix!$E:$E,$C73),""))</f>
        <v>-</v>
      </c>
      <c r="V73" s="14" t="str">
        <f ca="1">IF(OR(SUMIFS(BNA_Historique_prix!U:U,BNA_Historique_prix!$B:$B,$B73,BNA_Historique_prix!$E:$E,$D73)=0,SUMIFS(BNA_Historique_prix!U:U,BNA_Historique_prix!$B:$B,$B73,BNA_Historique_prix!$E:$E,$C73)=0),"-",IFERROR((SUMIFS(BNA_Historique_prix!U:U,BNA_Historique_prix!$B:$B,$B73,BNA_Historique_prix!$E:$E,$D73)-SUMIFS(BNA_Historique_prix!U:U,BNA_Historique_prix!$B:$B,$B73,BNA_Historique_prix!$E:$E,$C73))/SUMIFS(BNA_Historique_prix!U:U,BNA_Historique_prix!$B:$B,$B73,BNA_Historique_prix!$E:$E,$C73),""))</f>
        <v>-</v>
      </c>
      <c r="W73" s="14" t="str">
        <f ca="1">IF(OR(SUMIFS(BNA_Historique_prix!V:V,BNA_Historique_prix!$B:$B,$B73,BNA_Historique_prix!$E:$E,$D73)=0,SUMIFS(BNA_Historique_prix!V:V,BNA_Historique_prix!$B:$B,$B73,BNA_Historique_prix!$E:$E,$C73)=0),"-",IFERROR((SUMIFS(BNA_Historique_prix!V:V,BNA_Historique_prix!$B:$B,$B73,BNA_Historique_prix!$E:$E,$D73)-SUMIFS(BNA_Historique_prix!V:V,BNA_Historique_prix!$B:$B,$B73,BNA_Historique_prix!$E:$E,$C73))/SUMIFS(BNA_Historique_prix!V:V,BNA_Historique_prix!$B:$B,$B73,BNA_Historique_prix!$E:$E,$C73),""))</f>
        <v>-</v>
      </c>
      <c r="X73" s="14" t="str">
        <f ca="1">IF(OR(SUMIFS(BNA_Historique_prix!W:W,BNA_Historique_prix!$B:$B,$B73,BNA_Historique_prix!$E:$E,$D73)=0,SUMIFS(BNA_Historique_prix!W:W,BNA_Historique_prix!$B:$B,$B73,BNA_Historique_prix!$E:$E,$C73)=0),"-",IFERROR((SUMIFS(BNA_Historique_prix!W:W,BNA_Historique_prix!$B:$B,$B73,BNA_Historique_prix!$E:$E,$D73)-SUMIFS(BNA_Historique_prix!W:W,BNA_Historique_prix!$B:$B,$B73,BNA_Historique_prix!$E:$E,$C73))/SUMIFS(BNA_Historique_prix!W:W,BNA_Historique_prix!$B:$B,$B73,BNA_Historique_prix!$E:$E,$C73),""))</f>
        <v>-</v>
      </c>
      <c r="Y73" s="14" t="str">
        <f ca="1">IF(OR(SUMIFS(BNA_Historique_prix!X:X,BNA_Historique_prix!$B:$B,$B73,BNA_Historique_prix!$E:$E,$D73)=0,SUMIFS(BNA_Historique_prix!X:X,BNA_Historique_prix!$B:$B,$B73,BNA_Historique_prix!$E:$E,$C73)=0),"-",IFERROR((SUMIFS(BNA_Historique_prix!X:X,BNA_Historique_prix!$B:$B,$B73,BNA_Historique_prix!$E:$E,$D73)-SUMIFS(BNA_Historique_prix!X:X,BNA_Historique_prix!$B:$B,$B73,BNA_Historique_prix!$E:$E,$C73))/SUMIFS(BNA_Historique_prix!X:X,BNA_Historique_prix!$B:$B,$B73,BNA_Historique_prix!$E:$E,$C73),""))</f>
        <v>-</v>
      </c>
      <c r="Z73" s="14" t="str">
        <f ca="1">IF(OR(SUMIFS(BNA_Historique_prix!Y:Y,BNA_Historique_prix!$B:$B,$B73,BNA_Historique_prix!$E:$E,$D73)=0,SUMIFS(BNA_Historique_prix!Y:Y,BNA_Historique_prix!$B:$B,$B73,BNA_Historique_prix!$E:$E,$C73)=0),"-",IFERROR((SUMIFS(BNA_Historique_prix!Y:Y,BNA_Historique_prix!$B:$B,$B73,BNA_Historique_prix!$E:$E,$D73)-SUMIFS(BNA_Historique_prix!Y:Y,BNA_Historique_prix!$B:$B,$B73,BNA_Historique_prix!$E:$E,$C73))/SUMIFS(BNA_Historique_prix!Y:Y,BNA_Historique_prix!$B:$B,$B73,BNA_Historique_prix!$E:$E,$C73),""))</f>
        <v>-</v>
      </c>
      <c r="AA73" s="14" t="str">
        <f ca="1">IF(OR(SUMIFS(BNA_Historique_prix!Z:Z,BNA_Historique_prix!$B:$B,$B73,BNA_Historique_prix!$E:$E,$D73)=0,SUMIFS(BNA_Historique_prix!Z:Z,BNA_Historique_prix!$B:$B,$B73,BNA_Historique_prix!$E:$E,$C73)=0),"-",IFERROR((SUMIFS(BNA_Historique_prix!Z:Z,BNA_Historique_prix!$B:$B,$B73,BNA_Historique_prix!$E:$E,$D73)-SUMIFS(BNA_Historique_prix!Z:Z,BNA_Historique_prix!$B:$B,$B73,BNA_Historique_prix!$E:$E,$C73))/SUMIFS(BNA_Historique_prix!Z:Z,BNA_Historique_prix!$B:$B,$B73,BNA_Historique_prix!$E:$E,$C73),""))</f>
        <v>-</v>
      </c>
      <c r="AB73" s="14" t="str">
        <f ca="1">IF(OR(SUMIFS(BNA_Historique_prix!AA:AA,BNA_Historique_prix!$B:$B,$B73,BNA_Historique_prix!$E:$E,$D73)=0,SUMIFS(BNA_Historique_prix!AA:AA,BNA_Historique_prix!$B:$B,$B73,BNA_Historique_prix!$E:$E,$C73)=0),"-",IFERROR((SUMIFS(BNA_Historique_prix!AA:AA,BNA_Historique_prix!$B:$B,$B73,BNA_Historique_prix!$E:$E,$D73)-SUMIFS(BNA_Historique_prix!AA:AA,BNA_Historique_prix!$B:$B,$B73,BNA_Historique_prix!$E:$E,$C73))/SUMIFS(BNA_Historique_prix!AA:AA,BNA_Historique_prix!$B:$B,$B73,BNA_Historique_prix!$E:$E,$C73),""))</f>
        <v>-</v>
      </c>
      <c r="AC73" s="14" t="str">
        <f ca="1">IF(OR(SUMIFS(BNA_Historique_prix!AB:AB,BNA_Historique_prix!$B:$B,$B73,BNA_Historique_prix!$E:$E,$D73)=0,SUMIFS(BNA_Historique_prix!AB:AB,BNA_Historique_prix!$B:$B,$B73,BNA_Historique_prix!$E:$E,$C73)=0),"-",IFERROR((SUMIFS(BNA_Historique_prix!AB:AB,BNA_Historique_prix!$B:$B,$B73,BNA_Historique_prix!$E:$E,$D73)-SUMIFS(BNA_Historique_prix!AB:AB,BNA_Historique_prix!$B:$B,$B73,BNA_Historique_prix!$E:$E,$C73))/SUMIFS(BNA_Historique_prix!AB:AB,BNA_Historique_prix!$B:$B,$B73,BNA_Historique_prix!$E:$E,$C73),""))</f>
        <v>-</v>
      </c>
      <c r="AD73" s="14" t="str">
        <f ca="1">IF(OR(SUMIFS(BNA_Historique_prix!AC:AC,BNA_Historique_prix!$B:$B,$B73,BNA_Historique_prix!$E:$E,$D73)=0,SUMIFS(BNA_Historique_prix!AC:AC,BNA_Historique_prix!$B:$B,$B73,BNA_Historique_prix!$E:$E,$C73)=0),"-",IFERROR((SUMIFS(BNA_Historique_prix!AC:AC,BNA_Historique_prix!$B:$B,$B73,BNA_Historique_prix!$E:$E,$D73)-SUMIFS(BNA_Historique_prix!AC:AC,BNA_Historique_prix!$B:$B,$B73,BNA_Historique_prix!$E:$E,$C73))/SUMIFS(BNA_Historique_prix!AC:AC,BNA_Historique_prix!$B:$B,$B73,BNA_Historique_prix!$E:$E,$C73),""))</f>
        <v>-</v>
      </c>
      <c r="AE73" s="14" t="str">
        <f ca="1">IF(OR(SUMIFS(BNA_Historique_prix!AD:AD,BNA_Historique_prix!$B:$B,$B73,BNA_Historique_prix!$E:$E,$D73)=0,SUMIFS(BNA_Historique_prix!AD:AD,BNA_Historique_prix!$B:$B,$B73,BNA_Historique_prix!$E:$E,$C73)=0),"-",IFERROR((SUMIFS(BNA_Historique_prix!AD:AD,BNA_Historique_prix!$B:$B,$B73,BNA_Historique_prix!$E:$E,$D73)-SUMIFS(BNA_Historique_prix!AD:AD,BNA_Historique_prix!$B:$B,$B73,BNA_Historique_prix!$E:$E,$C73))/SUMIFS(BNA_Historique_prix!AD:AD,BNA_Historique_prix!$B:$B,$B73,BNA_Historique_prix!$E:$E,$C73),""))</f>
        <v>-</v>
      </c>
      <c r="AF73" s="14" t="str">
        <f ca="1">IF(OR(SUMIFS(BNA_Historique_prix!AE:AE,BNA_Historique_prix!$B:$B,$B73,BNA_Historique_prix!$E:$E,$D73)=0,SUMIFS(BNA_Historique_prix!AE:AE,BNA_Historique_prix!$B:$B,$B73,BNA_Historique_prix!$E:$E,$C73)=0),"-",IFERROR((SUMIFS(BNA_Historique_prix!AE:AE,BNA_Historique_prix!$B:$B,$B73,BNA_Historique_prix!$E:$E,$D73)-SUMIFS(BNA_Historique_prix!AE:AE,BNA_Historique_prix!$B:$B,$B73,BNA_Historique_prix!$E:$E,$C73))/SUMIFS(BNA_Historique_prix!AE:AE,BNA_Historique_prix!$B:$B,$B73,BNA_Historique_prix!$E:$E,$C73),""))</f>
        <v>-</v>
      </c>
      <c r="AG73" s="14" t="str">
        <f ca="1">IF(OR(SUMIFS(BNA_Historique_prix!AF:AF,BNA_Historique_prix!$B:$B,$B73,BNA_Historique_prix!$E:$E,$D73)=0,SUMIFS(BNA_Historique_prix!AF:AF,BNA_Historique_prix!$B:$B,$B73,BNA_Historique_prix!$E:$E,$C73)=0),"-",IFERROR((SUMIFS(BNA_Historique_prix!AF:AF,BNA_Historique_prix!$B:$B,$B73,BNA_Historique_prix!$E:$E,$D73)-SUMIFS(BNA_Historique_prix!AF:AF,BNA_Historique_prix!$B:$B,$B73,BNA_Historique_prix!$E:$E,$C73))/SUMIFS(BNA_Historique_prix!AF:AF,BNA_Historique_prix!$B:$B,$B73,BNA_Historique_prix!$E:$E,$C73),""))</f>
        <v>-</v>
      </c>
      <c r="AH73" s="14" t="str">
        <f ca="1">IF(OR(SUMIFS(BNA_Historique_prix!AG:AG,BNA_Historique_prix!$B:$B,$B73,BNA_Historique_prix!$E:$E,$D73)=0,SUMIFS(BNA_Historique_prix!AG:AG,BNA_Historique_prix!$B:$B,$B73,BNA_Historique_prix!$E:$E,$C73)=0),"-",IFERROR((SUMIFS(BNA_Historique_prix!AG:AG,BNA_Historique_prix!$B:$B,$B73,BNA_Historique_prix!$E:$E,$D73)-SUMIFS(BNA_Historique_prix!AG:AG,BNA_Historique_prix!$B:$B,$B73,BNA_Historique_prix!$E:$E,$C73))/SUMIFS(BNA_Historique_prix!AG:AG,BNA_Historique_prix!$B:$B,$B73,BNA_Historique_prix!$E:$E,$C73),""))</f>
        <v>-</v>
      </c>
      <c r="AI73" s="14" t="str">
        <f ca="1">IF(OR(SUMIFS(BNA_Historique_prix!AH:AH,BNA_Historique_prix!$B:$B,$B73,BNA_Historique_prix!$E:$E,$D73)=0,SUMIFS(BNA_Historique_prix!AH:AH,BNA_Historique_prix!$B:$B,$B73,BNA_Historique_prix!$E:$E,$C73)=0),"-",IFERROR((SUMIFS(BNA_Historique_prix!AH:AH,BNA_Historique_prix!$B:$B,$B73,BNA_Historique_prix!$E:$E,$D73)-SUMIFS(BNA_Historique_prix!AH:AH,BNA_Historique_prix!$B:$B,$B73,BNA_Historique_prix!$E:$E,$C73))/SUMIFS(BNA_Historique_prix!AH:AH,BNA_Historique_prix!$B:$B,$B73,BNA_Historique_prix!$E:$E,$C73),""))</f>
        <v>-</v>
      </c>
      <c r="AJ73" s="14" t="str">
        <f ca="1">IF(OR(SUMIFS(BNA_Historique_prix!AI:AI,BNA_Historique_prix!$B:$B,$B73,BNA_Historique_prix!$E:$E,$D73)=0,SUMIFS(BNA_Historique_prix!AI:AI,BNA_Historique_prix!$B:$B,$B73,BNA_Historique_prix!$E:$E,$C73)=0),"-",IFERROR((SUMIFS(BNA_Historique_prix!AI:AI,BNA_Historique_prix!$B:$B,$B73,BNA_Historique_prix!$E:$E,$D73)-SUMIFS(BNA_Historique_prix!AI:AI,BNA_Historique_prix!$B:$B,$B73,BNA_Historique_prix!$E:$E,$C73))/SUMIFS(BNA_Historique_prix!AI:AI,BNA_Historique_prix!$B:$B,$B73,BNA_Historique_prix!$E:$E,$C73),""))</f>
        <v>-</v>
      </c>
    </row>
    <row r="74" spans="1:36" x14ac:dyDescent="0.35">
      <c r="A74" s="5" t="s">
        <v>99</v>
      </c>
      <c r="B74" s="5" t="s">
        <v>100</v>
      </c>
      <c r="C74" s="11">
        <f t="shared" ref="C74:F74" si="38">C69</f>
        <v>44774</v>
      </c>
      <c r="D74" s="11">
        <f t="shared" si="38"/>
        <v>45139</v>
      </c>
      <c r="E74" s="11"/>
      <c r="F74" s="11" t="str">
        <f t="shared" si="38"/>
        <v>% var annuelle</v>
      </c>
      <c r="H74" s="14" t="str">
        <f ca="1">IF(OR(SUMIFS(BNA_Historique_prix!G:G,BNA_Historique_prix!$B:$B,$B74,BNA_Historique_prix!$E:$E,$D74)=0,SUMIFS(BNA_Historique_prix!G:G,BNA_Historique_prix!$B:$B,$B74,BNA_Historique_prix!$E:$E,$C74)=0),"-",IFERROR((SUMIFS(BNA_Historique_prix!G:G,BNA_Historique_prix!$B:$B,$B74,BNA_Historique_prix!$E:$E,$D74)-SUMIFS(BNA_Historique_prix!G:G,BNA_Historique_prix!$B:$B,$B74,BNA_Historique_prix!$E:$E,$C74))/SUMIFS(BNA_Historique_prix!G:G,BNA_Historique_prix!$B:$B,$B74,BNA_Historique_prix!$E:$E,$C74),""))</f>
        <v>-</v>
      </c>
      <c r="I74" s="14" t="str">
        <f ca="1">IF(OR(SUMIFS(BNA_Historique_prix!H:H,BNA_Historique_prix!$B:$B,$B74,BNA_Historique_prix!$E:$E,$D74)=0,SUMIFS(BNA_Historique_prix!H:H,BNA_Historique_prix!$B:$B,$B74,BNA_Historique_prix!$E:$E,$C74)=0),"-",IFERROR((SUMIFS(BNA_Historique_prix!H:H,BNA_Historique_prix!$B:$B,$B74,BNA_Historique_prix!$E:$E,$D74)-SUMIFS(BNA_Historique_prix!H:H,BNA_Historique_prix!$B:$B,$B74,BNA_Historique_prix!$E:$E,$C74))/SUMIFS(BNA_Historique_prix!H:H,BNA_Historique_prix!$B:$B,$B74,BNA_Historique_prix!$E:$E,$C74),""))</f>
        <v>-</v>
      </c>
      <c r="J74" s="14" t="str">
        <f ca="1">IF(OR(SUMIFS(BNA_Historique_prix!I:I,BNA_Historique_prix!$B:$B,$B74,BNA_Historique_prix!$E:$E,$D74)=0,SUMIFS(BNA_Historique_prix!I:I,BNA_Historique_prix!$B:$B,$B74,BNA_Historique_prix!$E:$E,$C74)=0),"-",IFERROR((SUMIFS(BNA_Historique_prix!I:I,BNA_Historique_prix!$B:$B,$B74,BNA_Historique_prix!$E:$E,$D74)-SUMIFS(BNA_Historique_prix!I:I,BNA_Historique_prix!$B:$B,$B74,BNA_Historique_prix!$E:$E,$C74))/SUMIFS(BNA_Historique_prix!I:I,BNA_Historique_prix!$B:$B,$B74,BNA_Historique_prix!$E:$E,$C74),""))</f>
        <v>-</v>
      </c>
      <c r="K74" s="14" t="str">
        <f ca="1">IF(OR(SUMIFS(BNA_Historique_prix!J:J,BNA_Historique_prix!$B:$B,$B74,BNA_Historique_prix!$E:$E,$D74)=0,SUMIFS(BNA_Historique_prix!J:J,BNA_Historique_prix!$B:$B,$B74,BNA_Historique_prix!$E:$E,$C74)=0),"-",IFERROR((SUMIFS(BNA_Historique_prix!J:J,BNA_Historique_prix!$B:$B,$B74,BNA_Historique_prix!$E:$E,$D74)-SUMIFS(BNA_Historique_prix!J:J,BNA_Historique_prix!$B:$B,$B74,BNA_Historique_prix!$E:$E,$C74))/SUMIFS(BNA_Historique_prix!J:J,BNA_Historique_prix!$B:$B,$B74,BNA_Historique_prix!$E:$E,$C74),""))</f>
        <v>-</v>
      </c>
      <c r="L74" s="14" t="str">
        <f ca="1">IF(OR(SUMIFS(BNA_Historique_prix!K:K,BNA_Historique_prix!$B:$B,$B74,BNA_Historique_prix!$E:$E,$D74)=0,SUMIFS(BNA_Historique_prix!K:K,BNA_Historique_prix!$B:$B,$B74,BNA_Historique_prix!$E:$E,$C74)=0),"-",IFERROR((SUMIFS(BNA_Historique_prix!K:K,BNA_Historique_prix!$B:$B,$B74,BNA_Historique_prix!$E:$E,$D74)-SUMIFS(BNA_Historique_prix!K:K,BNA_Historique_prix!$B:$B,$B74,BNA_Historique_prix!$E:$E,$C74))/SUMIFS(BNA_Historique_prix!K:K,BNA_Historique_prix!$B:$B,$B74,BNA_Historique_prix!$E:$E,$C74),""))</f>
        <v>-</v>
      </c>
      <c r="M74" s="14" t="str">
        <f ca="1">IF(OR(SUMIFS(BNA_Historique_prix!L:L,BNA_Historique_prix!$B:$B,$B74,BNA_Historique_prix!$E:$E,$D74)=0,SUMIFS(BNA_Historique_prix!L:L,BNA_Historique_prix!$B:$B,$B74,BNA_Historique_prix!$E:$E,$C74)=0),"-",IFERROR((SUMIFS(BNA_Historique_prix!L:L,BNA_Historique_prix!$B:$B,$B74,BNA_Historique_prix!$E:$E,$D74)-SUMIFS(BNA_Historique_prix!L:L,BNA_Historique_prix!$B:$B,$B74,BNA_Historique_prix!$E:$E,$C74))/SUMIFS(BNA_Historique_prix!L:L,BNA_Historique_prix!$B:$B,$B74,BNA_Historique_prix!$E:$E,$C74),""))</f>
        <v>-</v>
      </c>
      <c r="N74" s="14" t="str">
        <f ca="1">IF(OR(SUMIFS(BNA_Historique_prix!M:M,BNA_Historique_prix!$B:$B,$B74,BNA_Historique_prix!$E:$E,$D74)=0,SUMIFS(BNA_Historique_prix!M:M,BNA_Historique_prix!$B:$B,$B74,BNA_Historique_prix!$E:$E,$C74)=0),"-",IFERROR((SUMIFS(BNA_Historique_prix!M:M,BNA_Historique_prix!$B:$B,$B74,BNA_Historique_prix!$E:$E,$D74)-SUMIFS(BNA_Historique_prix!M:M,BNA_Historique_prix!$B:$B,$B74,BNA_Historique_prix!$E:$E,$C74))/SUMIFS(BNA_Historique_prix!M:M,BNA_Historique_prix!$B:$B,$B74,BNA_Historique_prix!$E:$E,$C74),""))</f>
        <v>-</v>
      </c>
      <c r="O74" s="14" t="str">
        <f ca="1">IF(OR(SUMIFS(BNA_Historique_prix!N:N,BNA_Historique_prix!$B:$B,$B74,BNA_Historique_prix!$E:$E,$D74)=0,SUMIFS(BNA_Historique_prix!N:N,BNA_Historique_prix!$B:$B,$B74,BNA_Historique_prix!$E:$E,$C74)=0),"-",IFERROR((SUMIFS(BNA_Historique_prix!N:N,BNA_Historique_prix!$B:$B,$B74,BNA_Historique_prix!$E:$E,$D74)-SUMIFS(BNA_Historique_prix!N:N,BNA_Historique_prix!$B:$B,$B74,BNA_Historique_prix!$E:$E,$C74))/SUMIFS(BNA_Historique_prix!N:N,BNA_Historique_prix!$B:$B,$B74,BNA_Historique_prix!$E:$E,$C74),""))</f>
        <v>-</v>
      </c>
      <c r="P74" s="14" t="str">
        <f ca="1">IF(OR(SUMIFS(BNA_Historique_prix!O:O,BNA_Historique_prix!$B:$B,$B74,BNA_Historique_prix!$E:$E,$D74)=0,SUMIFS(BNA_Historique_prix!O:O,BNA_Historique_prix!$B:$B,$B74,BNA_Historique_prix!$E:$E,$C74)=0),"-",IFERROR((SUMIFS(BNA_Historique_prix!O:O,BNA_Historique_prix!$B:$B,$B74,BNA_Historique_prix!$E:$E,$D74)-SUMIFS(BNA_Historique_prix!O:O,BNA_Historique_prix!$B:$B,$B74,BNA_Historique_prix!$E:$E,$C74))/SUMIFS(BNA_Historique_prix!O:O,BNA_Historique_prix!$B:$B,$B74,BNA_Historique_prix!$E:$E,$C74),""))</f>
        <v>-</v>
      </c>
      <c r="Q74" s="14" t="str">
        <f ca="1">IF(OR(SUMIFS(BNA_Historique_prix!P:P,BNA_Historique_prix!$B:$B,$B74,BNA_Historique_prix!$E:$E,$D74)=0,SUMIFS(BNA_Historique_prix!P:P,BNA_Historique_prix!$B:$B,$B74,BNA_Historique_prix!$E:$E,$C74)=0),"-",IFERROR((SUMIFS(BNA_Historique_prix!P:P,BNA_Historique_prix!$B:$B,$B74,BNA_Historique_prix!$E:$E,$D74)-SUMIFS(BNA_Historique_prix!P:P,BNA_Historique_prix!$B:$B,$B74,BNA_Historique_prix!$E:$E,$C74))/SUMIFS(BNA_Historique_prix!P:P,BNA_Historique_prix!$B:$B,$B74,BNA_Historique_prix!$E:$E,$C74),""))</f>
        <v>-</v>
      </c>
      <c r="R74" s="14" t="str">
        <f ca="1">IF(OR(SUMIFS(BNA_Historique_prix!Q:Q,BNA_Historique_prix!$B:$B,$B74,BNA_Historique_prix!$E:$E,$D74)=0,SUMIFS(BNA_Historique_prix!Q:Q,BNA_Historique_prix!$B:$B,$B74,BNA_Historique_prix!$E:$E,$C74)=0),"-",IFERROR((SUMIFS(BNA_Historique_prix!Q:Q,BNA_Historique_prix!$B:$B,$B74,BNA_Historique_prix!$E:$E,$D74)-SUMIFS(BNA_Historique_prix!Q:Q,BNA_Historique_prix!$B:$B,$B74,BNA_Historique_prix!$E:$E,$C74))/SUMIFS(BNA_Historique_prix!Q:Q,BNA_Historique_prix!$B:$B,$B74,BNA_Historique_prix!$E:$E,$C74),""))</f>
        <v>-</v>
      </c>
      <c r="S74" s="14" t="str">
        <f ca="1">IF(OR(SUMIFS(BNA_Historique_prix!R:R,BNA_Historique_prix!$B:$B,$B74,BNA_Historique_prix!$E:$E,$D74)=0,SUMIFS(BNA_Historique_prix!R:R,BNA_Historique_prix!$B:$B,$B74,BNA_Historique_prix!$E:$E,$C74)=0),"-",IFERROR((SUMIFS(BNA_Historique_prix!R:R,BNA_Historique_prix!$B:$B,$B74,BNA_Historique_prix!$E:$E,$D74)-SUMIFS(BNA_Historique_prix!R:R,BNA_Historique_prix!$B:$B,$B74,BNA_Historique_prix!$E:$E,$C74))/SUMIFS(BNA_Historique_prix!R:R,BNA_Historique_prix!$B:$B,$B74,BNA_Historique_prix!$E:$E,$C74),""))</f>
        <v>-</v>
      </c>
      <c r="T74" s="14" t="str">
        <f ca="1">IF(OR(SUMIFS(BNA_Historique_prix!S:S,BNA_Historique_prix!$B:$B,$B74,BNA_Historique_prix!$E:$E,$D74)=0,SUMIFS(BNA_Historique_prix!S:S,BNA_Historique_prix!$B:$B,$B74,BNA_Historique_prix!$E:$E,$C74)=0),"-",IFERROR((SUMIFS(BNA_Historique_prix!S:S,BNA_Historique_prix!$B:$B,$B74,BNA_Historique_prix!$E:$E,$D74)-SUMIFS(BNA_Historique_prix!S:S,BNA_Historique_prix!$B:$B,$B74,BNA_Historique_prix!$E:$E,$C74))/SUMIFS(BNA_Historique_prix!S:S,BNA_Historique_prix!$B:$B,$B74,BNA_Historique_prix!$E:$E,$C74),""))</f>
        <v>-</v>
      </c>
      <c r="U74" s="14" t="str">
        <f ca="1">IF(OR(SUMIFS(BNA_Historique_prix!T:T,BNA_Historique_prix!$B:$B,$B74,BNA_Historique_prix!$E:$E,$D74)=0,SUMIFS(BNA_Historique_prix!T:T,BNA_Historique_prix!$B:$B,$B74,BNA_Historique_prix!$E:$E,$C74)=0),"-",IFERROR((SUMIFS(BNA_Historique_prix!T:T,BNA_Historique_prix!$B:$B,$B74,BNA_Historique_prix!$E:$E,$D74)-SUMIFS(BNA_Historique_prix!T:T,BNA_Historique_prix!$B:$B,$B74,BNA_Historique_prix!$E:$E,$C74))/SUMIFS(BNA_Historique_prix!T:T,BNA_Historique_prix!$B:$B,$B74,BNA_Historique_prix!$E:$E,$C74),""))</f>
        <v>-</v>
      </c>
      <c r="V74" s="14" t="str">
        <f ca="1">IF(OR(SUMIFS(BNA_Historique_prix!U:U,BNA_Historique_prix!$B:$B,$B74,BNA_Historique_prix!$E:$E,$D74)=0,SUMIFS(BNA_Historique_prix!U:U,BNA_Historique_prix!$B:$B,$B74,BNA_Historique_prix!$E:$E,$C74)=0),"-",IFERROR((SUMIFS(BNA_Historique_prix!U:U,BNA_Historique_prix!$B:$B,$B74,BNA_Historique_prix!$E:$E,$D74)-SUMIFS(BNA_Historique_prix!U:U,BNA_Historique_prix!$B:$B,$B74,BNA_Historique_prix!$E:$E,$C74))/SUMIFS(BNA_Historique_prix!U:U,BNA_Historique_prix!$B:$B,$B74,BNA_Historique_prix!$E:$E,$C74),""))</f>
        <v>-</v>
      </c>
      <c r="W74" s="14" t="str">
        <f ca="1">IF(OR(SUMIFS(BNA_Historique_prix!V:V,BNA_Historique_prix!$B:$B,$B74,BNA_Historique_prix!$E:$E,$D74)=0,SUMIFS(BNA_Historique_prix!V:V,BNA_Historique_prix!$B:$B,$B74,BNA_Historique_prix!$E:$E,$C74)=0),"-",IFERROR((SUMIFS(BNA_Historique_prix!V:V,BNA_Historique_prix!$B:$B,$B74,BNA_Historique_prix!$E:$E,$D74)-SUMIFS(BNA_Historique_prix!V:V,BNA_Historique_prix!$B:$B,$B74,BNA_Historique_prix!$E:$E,$C74))/SUMIFS(BNA_Historique_prix!V:V,BNA_Historique_prix!$B:$B,$B74,BNA_Historique_prix!$E:$E,$C74),""))</f>
        <v>-</v>
      </c>
      <c r="X74" s="14" t="str">
        <f ca="1">IF(OR(SUMIFS(BNA_Historique_prix!W:W,BNA_Historique_prix!$B:$B,$B74,BNA_Historique_prix!$E:$E,$D74)=0,SUMIFS(BNA_Historique_prix!W:W,BNA_Historique_prix!$B:$B,$B74,BNA_Historique_prix!$E:$E,$C74)=0),"-",IFERROR((SUMIFS(BNA_Historique_prix!W:W,BNA_Historique_prix!$B:$B,$B74,BNA_Historique_prix!$E:$E,$D74)-SUMIFS(BNA_Historique_prix!W:W,BNA_Historique_prix!$B:$B,$B74,BNA_Historique_prix!$E:$E,$C74))/SUMIFS(BNA_Historique_prix!W:W,BNA_Historique_prix!$B:$B,$B74,BNA_Historique_prix!$E:$E,$C74),""))</f>
        <v>-</v>
      </c>
      <c r="Y74" s="14" t="str">
        <f ca="1">IF(OR(SUMIFS(BNA_Historique_prix!X:X,BNA_Historique_prix!$B:$B,$B74,BNA_Historique_prix!$E:$E,$D74)=0,SUMIFS(BNA_Historique_prix!X:X,BNA_Historique_prix!$B:$B,$B74,BNA_Historique_prix!$E:$E,$C74)=0),"-",IFERROR((SUMIFS(BNA_Historique_prix!X:X,BNA_Historique_prix!$B:$B,$B74,BNA_Historique_prix!$E:$E,$D74)-SUMIFS(BNA_Historique_prix!X:X,BNA_Historique_prix!$B:$B,$B74,BNA_Historique_prix!$E:$E,$C74))/SUMIFS(BNA_Historique_prix!X:X,BNA_Historique_prix!$B:$B,$B74,BNA_Historique_prix!$E:$E,$C74),""))</f>
        <v>-</v>
      </c>
      <c r="Z74" s="14" t="str">
        <f ca="1">IF(OR(SUMIFS(BNA_Historique_prix!Y:Y,BNA_Historique_prix!$B:$B,$B74,BNA_Historique_prix!$E:$E,$D74)=0,SUMIFS(BNA_Historique_prix!Y:Y,BNA_Historique_prix!$B:$B,$B74,BNA_Historique_prix!$E:$E,$C74)=0),"-",IFERROR((SUMIFS(BNA_Historique_prix!Y:Y,BNA_Historique_prix!$B:$B,$B74,BNA_Historique_prix!$E:$E,$D74)-SUMIFS(BNA_Historique_prix!Y:Y,BNA_Historique_prix!$B:$B,$B74,BNA_Historique_prix!$E:$E,$C74))/SUMIFS(BNA_Historique_prix!Y:Y,BNA_Historique_prix!$B:$B,$B74,BNA_Historique_prix!$E:$E,$C74),""))</f>
        <v>-</v>
      </c>
      <c r="AA74" s="14" t="str">
        <f ca="1">IF(OR(SUMIFS(BNA_Historique_prix!Z:Z,BNA_Historique_prix!$B:$B,$B74,BNA_Historique_prix!$E:$E,$D74)=0,SUMIFS(BNA_Historique_prix!Z:Z,BNA_Historique_prix!$B:$B,$B74,BNA_Historique_prix!$E:$E,$C74)=0),"-",IFERROR((SUMIFS(BNA_Historique_prix!Z:Z,BNA_Historique_prix!$B:$B,$B74,BNA_Historique_prix!$E:$E,$D74)-SUMIFS(BNA_Historique_prix!Z:Z,BNA_Historique_prix!$B:$B,$B74,BNA_Historique_prix!$E:$E,$C74))/SUMIFS(BNA_Historique_prix!Z:Z,BNA_Historique_prix!$B:$B,$B74,BNA_Historique_prix!$E:$E,$C74),""))</f>
        <v>-</v>
      </c>
      <c r="AB74" s="14" t="str">
        <f ca="1">IF(OR(SUMIFS(BNA_Historique_prix!AA:AA,BNA_Historique_prix!$B:$B,$B74,BNA_Historique_prix!$E:$E,$D74)=0,SUMIFS(BNA_Historique_prix!AA:AA,BNA_Historique_prix!$B:$B,$B74,BNA_Historique_prix!$E:$E,$C74)=0),"-",IFERROR((SUMIFS(BNA_Historique_prix!AA:AA,BNA_Historique_prix!$B:$B,$B74,BNA_Historique_prix!$E:$E,$D74)-SUMIFS(BNA_Historique_prix!AA:AA,BNA_Historique_prix!$B:$B,$B74,BNA_Historique_prix!$E:$E,$C74))/SUMIFS(BNA_Historique_prix!AA:AA,BNA_Historique_prix!$B:$B,$B74,BNA_Historique_prix!$E:$E,$C74),""))</f>
        <v>-</v>
      </c>
      <c r="AC74" s="14" t="str">
        <f ca="1">IF(OR(SUMIFS(BNA_Historique_prix!AB:AB,BNA_Historique_prix!$B:$B,$B74,BNA_Historique_prix!$E:$E,$D74)=0,SUMIFS(BNA_Historique_prix!AB:AB,BNA_Historique_prix!$B:$B,$B74,BNA_Historique_prix!$E:$E,$C74)=0),"-",IFERROR((SUMIFS(BNA_Historique_prix!AB:AB,BNA_Historique_prix!$B:$B,$B74,BNA_Historique_prix!$E:$E,$D74)-SUMIFS(BNA_Historique_prix!AB:AB,BNA_Historique_prix!$B:$B,$B74,BNA_Historique_prix!$E:$E,$C74))/SUMIFS(BNA_Historique_prix!AB:AB,BNA_Historique_prix!$B:$B,$B74,BNA_Historique_prix!$E:$E,$C74),""))</f>
        <v>-</v>
      </c>
      <c r="AD74" s="14" t="str">
        <f ca="1">IF(OR(SUMIFS(BNA_Historique_prix!AC:AC,BNA_Historique_prix!$B:$B,$B74,BNA_Historique_prix!$E:$E,$D74)=0,SUMIFS(BNA_Historique_prix!AC:AC,BNA_Historique_prix!$B:$B,$B74,BNA_Historique_prix!$E:$E,$C74)=0),"-",IFERROR((SUMIFS(BNA_Historique_prix!AC:AC,BNA_Historique_prix!$B:$B,$B74,BNA_Historique_prix!$E:$E,$D74)-SUMIFS(BNA_Historique_prix!AC:AC,BNA_Historique_prix!$B:$B,$B74,BNA_Historique_prix!$E:$E,$C74))/SUMIFS(BNA_Historique_prix!AC:AC,BNA_Historique_prix!$B:$B,$B74,BNA_Historique_prix!$E:$E,$C74),""))</f>
        <v>-</v>
      </c>
      <c r="AE74" s="14" t="str">
        <f ca="1">IF(OR(SUMIFS(BNA_Historique_prix!AD:AD,BNA_Historique_prix!$B:$B,$B74,BNA_Historique_prix!$E:$E,$D74)=0,SUMIFS(BNA_Historique_prix!AD:AD,BNA_Historique_prix!$B:$B,$B74,BNA_Historique_prix!$E:$E,$C74)=0),"-",IFERROR((SUMIFS(BNA_Historique_prix!AD:AD,BNA_Historique_prix!$B:$B,$B74,BNA_Historique_prix!$E:$E,$D74)-SUMIFS(BNA_Historique_prix!AD:AD,BNA_Historique_prix!$B:$B,$B74,BNA_Historique_prix!$E:$E,$C74))/SUMIFS(BNA_Historique_prix!AD:AD,BNA_Historique_prix!$B:$B,$B74,BNA_Historique_prix!$E:$E,$C74),""))</f>
        <v>-</v>
      </c>
      <c r="AF74" s="14" t="str">
        <f ca="1">IF(OR(SUMIFS(BNA_Historique_prix!AE:AE,BNA_Historique_prix!$B:$B,$B74,BNA_Historique_prix!$E:$E,$D74)=0,SUMIFS(BNA_Historique_prix!AE:AE,BNA_Historique_prix!$B:$B,$B74,BNA_Historique_prix!$E:$E,$C74)=0),"-",IFERROR((SUMIFS(BNA_Historique_prix!AE:AE,BNA_Historique_prix!$B:$B,$B74,BNA_Historique_prix!$E:$E,$D74)-SUMIFS(BNA_Historique_prix!AE:AE,BNA_Historique_prix!$B:$B,$B74,BNA_Historique_prix!$E:$E,$C74))/SUMIFS(BNA_Historique_prix!AE:AE,BNA_Historique_prix!$B:$B,$B74,BNA_Historique_prix!$E:$E,$C74),""))</f>
        <v>-</v>
      </c>
      <c r="AG74" s="14" t="str">
        <f ca="1">IF(OR(SUMIFS(BNA_Historique_prix!AF:AF,BNA_Historique_prix!$B:$B,$B74,BNA_Historique_prix!$E:$E,$D74)=0,SUMIFS(BNA_Historique_prix!AF:AF,BNA_Historique_prix!$B:$B,$B74,BNA_Historique_prix!$E:$E,$C74)=0),"-",IFERROR((SUMIFS(BNA_Historique_prix!AF:AF,BNA_Historique_prix!$B:$B,$B74,BNA_Historique_prix!$E:$E,$D74)-SUMIFS(BNA_Historique_prix!AF:AF,BNA_Historique_prix!$B:$B,$B74,BNA_Historique_prix!$E:$E,$C74))/SUMIFS(BNA_Historique_prix!AF:AF,BNA_Historique_prix!$B:$B,$B74,BNA_Historique_prix!$E:$E,$C74),""))</f>
        <v>-</v>
      </c>
      <c r="AH74" s="14" t="str">
        <f ca="1">IF(OR(SUMIFS(BNA_Historique_prix!AG:AG,BNA_Historique_prix!$B:$B,$B74,BNA_Historique_prix!$E:$E,$D74)=0,SUMIFS(BNA_Historique_prix!AG:AG,BNA_Historique_prix!$B:$B,$B74,BNA_Historique_prix!$E:$E,$C74)=0),"-",IFERROR((SUMIFS(BNA_Historique_prix!AG:AG,BNA_Historique_prix!$B:$B,$B74,BNA_Historique_prix!$E:$E,$D74)-SUMIFS(BNA_Historique_prix!AG:AG,BNA_Historique_prix!$B:$B,$B74,BNA_Historique_prix!$E:$E,$C74))/SUMIFS(BNA_Historique_prix!AG:AG,BNA_Historique_prix!$B:$B,$B74,BNA_Historique_prix!$E:$E,$C74),""))</f>
        <v>-</v>
      </c>
      <c r="AI74" s="14" t="str">
        <f ca="1">IF(OR(SUMIFS(BNA_Historique_prix!AH:AH,BNA_Historique_prix!$B:$B,$B74,BNA_Historique_prix!$E:$E,$D74)=0,SUMIFS(BNA_Historique_prix!AH:AH,BNA_Historique_prix!$B:$B,$B74,BNA_Historique_prix!$E:$E,$C74)=0),"-",IFERROR((SUMIFS(BNA_Historique_prix!AH:AH,BNA_Historique_prix!$B:$B,$B74,BNA_Historique_prix!$E:$E,$D74)-SUMIFS(BNA_Historique_prix!AH:AH,BNA_Historique_prix!$B:$B,$B74,BNA_Historique_prix!$E:$E,$C74))/SUMIFS(BNA_Historique_prix!AH:AH,BNA_Historique_prix!$B:$B,$B74,BNA_Historique_prix!$E:$E,$C74),""))</f>
        <v>-</v>
      </c>
      <c r="AJ74" s="14" t="str">
        <f ca="1">IF(OR(SUMIFS(BNA_Historique_prix!AI:AI,BNA_Historique_prix!$B:$B,$B74,BNA_Historique_prix!$E:$E,$D74)=0,SUMIFS(BNA_Historique_prix!AI:AI,BNA_Historique_prix!$B:$B,$B74,BNA_Historique_prix!$E:$E,$C74)=0),"-",IFERROR((SUMIFS(BNA_Historique_prix!AI:AI,BNA_Historique_prix!$B:$B,$B74,BNA_Historique_prix!$E:$E,$D74)-SUMIFS(BNA_Historique_prix!AI:AI,BNA_Historique_prix!$B:$B,$B74,BNA_Historique_prix!$E:$E,$C74))/SUMIFS(BNA_Historique_prix!AI:AI,BNA_Historique_prix!$B:$B,$B74,BNA_Historique_prix!$E:$E,$C74),""))</f>
        <v>-</v>
      </c>
    </row>
    <row r="76" spans="1:36" x14ac:dyDescent="0.35">
      <c r="F76" s="5" t="s">
        <v>101</v>
      </c>
    </row>
    <row r="77" spans="1:36" x14ac:dyDescent="0.35">
      <c r="A77" s="5" t="s">
        <v>99</v>
      </c>
      <c r="B77" s="5" t="s">
        <v>102</v>
      </c>
      <c r="C77" s="11">
        <f t="shared" ref="C77:D77" si="39">C72</f>
        <v>45108</v>
      </c>
      <c r="D77" s="11">
        <f t="shared" si="39"/>
        <v>45139</v>
      </c>
      <c r="E77" s="11" t="str">
        <f>_xlfn.CONCAT(B77,D77)</f>
        <v>marche_gorgadji45139</v>
      </c>
      <c r="F77" s="11" t="str">
        <f>F72</f>
        <v>% var mensuelle</v>
      </c>
      <c r="H77" s="14">
        <f ca="1">IF(OR(SUMIFS(BNA_Historique_prix!G:G,BNA_Historique_prix!$B:$B,$B77,BNA_Historique_prix!$E:$E,$D77)=0,SUMIFS(BNA_Historique_prix!G:G,BNA_Historique_prix!$B:$B,$B77,BNA_Historique_prix!$E:$E,$C77)=0),"-",IFERROR((SUMIFS(BNA_Historique_prix!G:G,BNA_Historique_prix!$B:$B,$B77,BNA_Historique_prix!$E:$E,$D77)-SUMIFS(BNA_Historique_prix!G:G,BNA_Historique_prix!$B:$B,$B77,BNA_Historique_prix!$E:$E,$C77))/SUMIFS(BNA_Historique_prix!G:G,BNA_Historique_prix!$B:$B,$B77,BNA_Historique_prix!$E:$E,$C77),""))</f>
        <v>-0.52941176470588236</v>
      </c>
      <c r="I77" s="14" t="str">
        <f ca="1">IF(OR(SUMIFS(BNA_Historique_prix!H:H,BNA_Historique_prix!$B:$B,$B77,BNA_Historique_prix!$E:$E,$D77)=0,SUMIFS(BNA_Historique_prix!H:H,BNA_Historique_prix!$B:$B,$B77,BNA_Historique_prix!$E:$E,$C77)=0),"-",IFERROR((SUMIFS(BNA_Historique_prix!H:H,BNA_Historique_prix!$B:$B,$B77,BNA_Historique_prix!$E:$E,$D77)-SUMIFS(BNA_Historique_prix!H:H,BNA_Historique_prix!$B:$B,$B77,BNA_Historique_prix!$E:$E,$C77))/SUMIFS(BNA_Historique_prix!H:H,BNA_Historique_prix!$B:$B,$B77,BNA_Historique_prix!$E:$E,$C77),""))</f>
        <v>-</v>
      </c>
      <c r="J77" s="14" t="str">
        <f ca="1">IF(OR(SUMIFS(BNA_Historique_prix!I:I,BNA_Historique_prix!$B:$B,$B77,BNA_Historique_prix!$E:$E,$D77)=0,SUMIFS(BNA_Historique_prix!I:I,BNA_Historique_prix!$B:$B,$B77,BNA_Historique_prix!$E:$E,$C77)=0),"-",IFERROR((SUMIFS(BNA_Historique_prix!I:I,BNA_Historique_prix!$B:$B,$B77,BNA_Historique_prix!$E:$E,$D77)-SUMIFS(BNA_Historique_prix!I:I,BNA_Historique_prix!$B:$B,$B77,BNA_Historique_prix!$E:$E,$C77))/SUMIFS(BNA_Historique_prix!I:I,BNA_Historique_prix!$B:$B,$B77,BNA_Historique_prix!$E:$E,$C77),""))</f>
        <v>-</v>
      </c>
      <c r="K77" s="14">
        <f ca="1">IF(OR(SUMIFS(BNA_Historique_prix!J:J,BNA_Historique_prix!$B:$B,$B77,BNA_Historique_prix!$E:$E,$D77)=0,SUMIFS(BNA_Historique_prix!J:J,BNA_Historique_prix!$B:$B,$B77,BNA_Historique_prix!$E:$E,$C77)=0),"-",IFERROR((SUMIFS(BNA_Historique_prix!J:J,BNA_Historique_prix!$B:$B,$B77,BNA_Historique_prix!$E:$E,$D77)-SUMIFS(BNA_Historique_prix!J:J,BNA_Historique_prix!$B:$B,$B77,BNA_Historique_prix!$E:$E,$C77))/SUMIFS(BNA_Historique_prix!J:J,BNA_Historique_prix!$B:$B,$B77,BNA_Historique_prix!$E:$E,$C77),""))</f>
        <v>4.5454545454545456E-2</v>
      </c>
      <c r="L77" s="14" t="str">
        <f ca="1">IF(OR(SUMIFS(BNA_Historique_prix!K:K,BNA_Historique_prix!$B:$B,$B77,BNA_Historique_prix!$E:$E,$D77)=0,SUMIFS(BNA_Historique_prix!K:K,BNA_Historique_prix!$B:$B,$B77,BNA_Historique_prix!$E:$E,$C77)=0),"-",IFERROR((SUMIFS(BNA_Historique_prix!K:K,BNA_Historique_prix!$B:$B,$B77,BNA_Historique_prix!$E:$E,$D77)-SUMIFS(BNA_Historique_prix!K:K,BNA_Historique_prix!$B:$B,$B77,BNA_Historique_prix!$E:$E,$C77))/SUMIFS(BNA_Historique_prix!K:K,BNA_Historique_prix!$B:$B,$B77,BNA_Historique_prix!$E:$E,$C77),""))</f>
        <v>-</v>
      </c>
      <c r="M77" s="14">
        <f ca="1">IF(OR(SUMIFS(BNA_Historique_prix!L:L,BNA_Historique_prix!$B:$B,$B77,BNA_Historique_prix!$E:$E,$D77)=0,SUMIFS(BNA_Historique_prix!L:L,BNA_Historique_prix!$B:$B,$B77,BNA_Historique_prix!$E:$E,$C77)=0),"-",IFERROR((SUMIFS(BNA_Historique_prix!L:L,BNA_Historique_prix!$B:$B,$B77,BNA_Historique_prix!$E:$E,$D77)-SUMIFS(BNA_Historique_prix!L:L,BNA_Historique_prix!$B:$B,$B77,BNA_Historique_prix!$E:$E,$C77))/SUMIFS(BNA_Historique_prix!L:L,BNA_Historique_prix!$B:$B,$B77,BNA_Historique_prix!$E:$E,$C77),""))</f>
        <v>-0.04</v>
      </c>
      <c r="N77" s="14" t="str">
        <f ca="1">IF(OR(SUMIFS(BNA_Historique_prix!M:M,BNA_Historique_prix!$B:$B,$B77,BNA_Historique_prix!$E:$E,$D77)=0,SUMIFS(BNA_Historique_prix!M:M,BNA_Historique_prix!$B:$B,$B77,BNA_Historique_prix!$E:$E,$C77)=0),"-",IFERROR((SUMIFS(BNA_Historique_prix!M:M,BNA_Historique_prix!$B:$B,$B77,BNA_Historique_prix!$E:$E,$D77)-SUMIFS(BNA_Historique_prix!M:M,BNA_Historique_prix!$B:$B,$B77,BNA_Historique_prix!$E:$E,$C77))/SUMIFS(BNA_Historique_prix!M:M,BNA_Historique_prix!$B:$B,$B77,BNA_Historique_prix!$E:$E,$C77),""))</f>
        <v>-</v>
      </c>
      <c r="O77" s="14">
        <f ca="1">IF(OR(SUMIFS(BNA_Historique_prix!N:N,BNA_Historique_prix!$B:$B,$B77,BNA_Historique_prix!$E:$E,$D77)=0,SUMIFS(BNA_Historique_prix!N:N,BNA_Historique_prix!$B:$B,$B77,BNA_Historique_prix!$E:$E,$C77)=0),"-",IFERROR((SUMIFS(BNA_Historique_prix!N:N,BNA_Historique_prix!$B:$B,$B77,BNA_Historique_prix!$E:$E,$D77)-SUMIFS(BNA_Historique_prix!N:N,BNA_Historique_prix!$B:$B,$B77,BNA_Historique_prix!$E:$E,$C77))/SUMIFS(BNA_Historique_prix!N:N,BNA_Historique_prix!$B:$B,$B77,BNA_Historique_prix!$E:$E,$C77),""))</f>
        <v>-0.35</v>
      </c>
      <c r="P77" s="14">
        <f ca="1">IF(OR(SUMIFS(BNA_Historique_prix!O:O,BNA_Historique_prix!$B:$B,$B77,BNA_Historique_prix!$E:$E,$D77)=0,SUMIFS(BNA_Historique_prix!O:O,BNA_Historique_prix!$B:$B,$B77,BNA_Historique_prix!$E:$E,$C77)=0),"-",IFERROR((SUMIFS(BNA_Historique_prix!O:O,BNA_Historique_prix!$B:$B,$B77,BNA_Historique_prix!$E:$E,$D77)-SUMIFS(BNA_Historique_prix!O:O,BNA_Historique_prix!$B:$B,$B77,BNA_Historique_prix!$E:$E,$C77))/SUMIFS(BNA_Historique_prix!O:O,BNA_Historique_prix!$B:$B,$B77,BNA_Historique_prix!$E:$E,$C77),""))</f>
        <v>0</v>
      </c>
      <c r="Q77" s="14" t="str">
        <f ca="1">IF(OR(SUMIFS(BNA_Historique_prix!P:P,BNA_Historique_prix!$B:$B,$B77,BNA_Historique_prix!$E:$E,$D77)=0,SUMIFS(BNA_Historique_prix!P:P,BNA_Historique_prix!$B:$B,$B77,BNA_Historique_prix!$E:$E,$C77)=0),"-",IFERROR((SUMIFS(BNA_Historique_prix!P:P,BNA_Historique_prix!$B:$B,$B77,BNA_Historique_prix!$E:$E,$D77)-SUMIFS(BNA_Historique_prix!P:P,BNA_Historique_prix!$B:$B,$B77,BNA_Historique_prix!$E:$E,$C77))/SUMIFS(BNA_Historique_prix!P:P,BNA_Historique_prix!$B:$B,$B77,BNA_Historique_prix!$E:$E,$C77),""))</f>
        <v>-</v>
      </c>
      <c r="R77" s="14" t="str">
        <f ca="1">IF(OR(SUMIFS(BNA_Historique_prix!Q:Q,BNA_Historique_prix!$B:$B,$B77,BNA_Historique_prix!$E:$E,$D77)=0,SUMIFS(BNA_Historique_prix!Q:Q,BNA_Historique_prix!$B:$B,$B77,BNA_Historique_prix!$E:$E,$C77)=0),"-",IFERROR((SUMIFS(BNA_Historique_prix!Q:Q,BNA_Historique_prix!$B:$B,$B77,BNA_Historique_prix!$E:$E,$D77)-SUMIFS(BNA_Historique_prix!Q:Q,BNA_Historique_prix!$B:$B,$B77,BNA_Historique_prix!$E:$E,$C77))/SUMIFS(BNA_Historique_prix!Q:Q,BNA_Historique_prix!$B:$B,$B77,BNA_Historique_prix!$E:$E,$C77),""))</f>
        <v>-</v>
      </c>
      <c r="S77" s="14" t="str">
        <f ca="1">IF(OR(SUMIFS(BNA_Historique_prix!R:R,BNA_Historique_prix!$B:$B,$B77,BNA_Historique_prix!$E:$E,$D77)=0,SUMIFS(BNA_Historique_prix!R:R,BNA_Historique_prix!$B:$B,$B77,BNA_Historique_prix!$E:$E,$C77)=0),"-",IFERROR((SUMIFS(BNA_Historique_prix!R:R,BNA_Historique_prix!$B:$B,$B77,BNA_Historique_prix!$E:$E,$D77)-SUMIFS(BNA_Historique_prix!R:R,BNA_Historique_prix!$B:$B,$B77,BNA_Historique_prix!$E:$E,$C77))/SUMIFS(BNA_Historique_prix!R:R,BNA_Historique_prix!$B:$B,$B77,BNA_Historique_prix!$E:$E,$C77),""))</f>
        <v>-</v>
      </c>
      <c r="T77" s="14" t="str">
        <f ca="1">IF(OR(SUMIFS(BNA_Historique_prix!S:S,BNA_Historique_prix!$B:$B,$B77,BNA_Historique_prix!$E:$E,$D77)=0,SUMIFS(BNA_Historique_prix!S:S,BNA_Historique_prix!$B:$B,$B77,BNA_Historique_prix!$E:$E,$C77)=0),"-",IFERROR((SUMIFS(BNA_Historique_prix!S:S,BNA_Historique_prix!$B:$B,$B77,BNA_Historique_prix!$E:$E,$D77)-SUMIFS(BNA_Historique_prix!S:S,BNA_Historique_prix!$B:$B,$B77,BNA_Historique_prix!$E:$E,$C77))/SUMIFS(BNA_Historique_prix!S:S,BNA_Historique_prix!$B:$B,$B77,BNA_Historique_prix!$E:$E,$C77),""))</f>
        <v>-</v>
      </c>
      <c r="U77" s="14" t="str">
        <f ca="1">IF(OR(SUMIFS(BNA_Historique_prix!T:T,BNA_Historique_prix!$B:$B,$B77,BNA_Historique_prix!$E:$E,$D77)=0,SUMIFS(BNA_Historique_prix!T:T,BNA_Historique_prix!$B:$B,$B77,BNA_Historique_prix!$E:$E,$C77)=0),"-",IFERROR((SUMIFS(BNA_Historique_prix!T:T,BNA_Historique_prix!$B:$B,$B77,BNA_Historique_prix!$E:$E,$D77)-SUMIFS(BNA_Historique_prix!T:T,BNA_Historique_prix!$B:$B,$B77,BNA_Historique_prix!$E:$E,$C77))/SUMIFS(BNA_Historique_prix!T:T,BNA_Historique_prix!$B:$B,$B77,BNA_Historique_prix!$E:$E,$C77),""))</f>
        <v>-</v>
      </c>
      <c r="V77" s="14" t="str">
        <f ca="1">IF(OR(SUMIFS(BNA_Historique_prix!U:U,BNA_Historique_prix!$B:$B,$B77,BNA_Historique_prix!$E:$E,$D77)=0,SUMIFS(BNA_Historique_prix!U:U,BNA_Historique_prix!$B:$B,$B77,BNA_Historique_prix!$E:$E,$C77)=0),"-",IFERROR((SUMIFS(BNA_Historique_prix!U:U,BNA_Historique_prix!$B:$B,$B77,BNA_Historique_prix!$E:$E,$D77)-SUMIFS(BNA_Historique_prix!U:U,BNA_Historique_prix!$B:$B,$B77,BNA_Historique_prix!$E:$E,$C77))/SUMIFS(BNA_Historique_prix!U:U,BNA_Historique_prix!$B:$B,$B77,BNA_Historique_prix!$E:$E,$C77),""))</f>
        <v>-</v>
      </c>
      <c r="W77" s="14" t="str">
        <f ca="1">IF(OR(SUMIFS(BNA_Historique_prix!V:V,BNA_Historique_prix!$B:$B,$B77,BNA_Historique_prix!$E:$E,$D77)=0,SUMIFS(BNA_Historique_prix!V:V,BNA_Historique_prix!$B:$B,$B77,BNA_Historique_prix!$E:$E,$C77)=0),"-",IFERROR((SUMIFS(BNA_Historique_prix!V:V,BNA_Historique_prix!$B:$B,$B77,BNA_Historique_prix!$E:$E,$D77)-SUMIFS(BNA_Historique_prix!V:V,BNA_Historique_prix!$B:$B,$B77,BNA_Historique_prix!$E:$E,$C77))/SUMIFS(BNA_Historique_prix!V:V,BNA_Historique_prix!$B:$B,$B77,BNA_Historique_prix!$E:$E,$C77),""))</f>
        <v>-</v>
      </c>
      <c r="X77" s="14" t="str">
        <f ca="1">IF(OR(SUMIFS(BNA_Historique_prix!W:W,BNA_Historique_prix!$B:$B,$B77,BNA_Historique_prix!$E:$E,$D77)=0,SUMIFS(BNA_Historique_prix!W:W,BNA_Historique_prix!$B:$B,$B77,BNA_Historique_prix!$E:$E,$C77)=0),"-",IFERROR((SUMIFS(BNA_Historique_prix!W:W,BNA_Historique_prix!$B:$B,$B77,BNA_Historique_prix!$E:$E,$D77)-SUMIFS(BNA_Historique_prix!W:W,BNA_Historique_prix!$B:$B,$B77,BNA_Historique_prix!$E:$E,$C77))/SUMIFS(BNA_Historique_prix!W:W,BNA_Historique_prix!$B:$B,$B77,BNA_Historique_prix!$E:$E,$C77),""))</f>
        <v>-</v>
      </c>
      <c r="Y77" s="14" t="str">
        <f ca="1">IF(OR(SUMIFS(BNA_Historique_prix!X:X,BNA_Historique_prix!$B:$B,$B77,BNA_Historique_prix!$E:$E,$D77)=0,SUMIFS(BNA_Historique_prix!X:X,BNA_Historique_prix!$B:$B,$B77,BNA_Historique_prix!$E:$E,$C77)=0),"-",IFERROR((SUMIFS(BNA_Historique_prix!X:X,BNA_Historique_prix!$B:$B,$B77,BNA_Historique_prix!$E:$E,$D77)-SUMIFS(BNA_Historique_prix!X:X,BNA_Historique_prix!$B:$B,$B77,BNA_Historique_prix!$E:$E,$C77))/SUMIFS(BNA_Historique_prix!X:X,BNA_Historique_prix!$B:$B,$B77,BNA_Historique_prix!$E:$E,$C77),""))</f>
        <v>-</v>
      </c>
      <c r="Z77" s="14" t="str">
        <f ca="1">IF(OR(SUMIFS(BNA_Historique_prix!Y:Y,BNA_Historique_prix!$B:$B,$B77,BNA_Historique_prix!$E:$E,$D77)=0,SUMIFS(BNA_Historique_prix!Y:Y,BNA_Historique_prix!$B:$B,$B77,BNA_Historique_prix!$E:$E,$C77)=0),"-",IFERROR((SUMIFS(BNA_Historique_prix!Y:Y,BNA_Historique_prix!$B:$B,$B77,BNA_Historique_prix!$E:$E,$D77)-SUMIFS(BNA_Historique_prix!Y:Y,BNA_Historique_prix!$B:$B,$B77,BNA_Historique_prix!$E:$E,$C77))/SUMIFS(BNA_Historique_prix!Y:Y,BNA_Historique_prix!$B:$B,$B77,BNA_Historique_prix!$E:$E,$C77),""))</f>
        <v>-</v>
      </c>
      <c r="AA77" s="14" t="str">
        <f ca="1">IF(OR(SUMIFS(BNA_Historique_prix!Z:Z,BNA_Historique_prix!$B:$B,$B77,BNA_Historique_prix!$E:$E,$D77)=0,SUMIFS(BNA_Historique_prix!Z:Z,BNA_Historique_prix!$B:$B,$B77,BNA_Historique_prix!$E:$E,$C77)=0),"-",IFERROR((SUMIFS(BNA_Historique_prix!Z:Z,BNA_Historique_prix!$B:$B,$B77,BNA_Historique_prix!$E:$E,$D77)-SUMIFS(BNA_Historique_prix!Z:Z,BNA_Historique_prix!$B:$B,$B77,BNA_Historique_prix!$E:$E,$C77))/SUMIFS(BNA_Historique_prix!Z:Z,BNA_Historique_prix!$B:$B,$B77,BNA_Historique_prix!$E:$E,$C77),""))</f>
        <v>-</v>
      </c>
      <c r="AB77" s="14" t="str">
        <f ca="1">IF(OR(SUMIFS(BNA_Historique_prix!AA:AA,BNA_Historique_prix!$B:$B,$B77,BNA_Historique_prix!$E:$E,$D77)=0,SUMIFS(BNA_Historique_prix!AA:AA,BNA_Historique_prix!$B:$B,$B77,BNA_Historique_prix!$E:$E,$C77)=0),"-",IFERROR((SUMIFS(BNA_Historique_prix!AA:AA,BNA_Historique_prix!$B:$B,$B77,BNA_Historique_prix!$E:$E,$D77)-SUMIFS(BNA_Historique_prix!AA:AA,BNA_Historique_prix!$B:$B,$B77,BNA_Historique_prix!$E:$E,$C77))/SUMIFS(BNA_Historique_prix!AA:AA,BNA_Historique_prix!$B:$B,$B77,BNA_Historique_prix!$E:$E,$C77),""))</f>
        <v>-</v>
      </c>
      <c r="AC77" s="14" t="str">
        <f ca="1">IF(OR(SUMIFS(BNA_Historique_prix!AB:AB,BNA_Historique_prix!$B:$B,$B77,BNA_Historique_prix!$E:$E,$D77)=0,SUMIFS(BNA_Historique_prix!AB:AB,BNA_Historique_prix!$B:$B,$B77,BNA_Historique_prix!$E:$E,$C77)=0),"-",IFERROR((SUMIFS(BNA_Historique_prix!AB:AB,BNA_Historique_prix!$B:$B,$B77,BNA_Historique_prix!$E:$E,$D77)-SUMIFS(BNA_Historique_prix!AB:AB,BNA_Historique_prix!$B:$B,$B77,BNA_Historique_prix!$E:$E,$C77))/SUMIFS(BNA_Historique_prix!AB:AB,BNA_Historique_prix!$B:$B,$B77,BNA_Historique_prix!$E:$E,$C77),""))</f>
        <v>-</v>
      </c>
      <c r="AD77" s="14">
        <f ca="1">IF(OR(SUMIFS(BNA_Historique_prix!AC:AC,BNA_Historique_prix!$B:$B,$B77,BNA_Historique_prix!$E:$E,$D77)=0,SUMIFS(BNA_Historique_prix!AC:AC,BNA_Historique_prix!$B:$B,$B77,BNA_Historique_prix!$E:$E,$C77)=0),"-",IFERROR((SUMIFS(BNA_Historique_prix!AC:AC,BNA_Historique_prix!$B:$B,$B77,BNA_Historique_prix!$E:$E,$D77)-SUMIFS(BNA_Historique_prix!AC:AC,BNA_Historique_prix!$B:$B,$B77,BNA_Historique_prix!$E:$E,$C77))/SUMIFS(BNA_Historique_prix!AC:AC,BNA_Historique_prix!$B:$B,$B77,BNA_Historique_prix!$E:$E,$C77),""))</f>
        <v>6.4814814814814811E-2</v>
      </c>
      <c r="AE77" s="14">
        <f ca="1">IF(OR(SUMIFS(BNA_Historique_prix!AD:AD,BNA_Historique_prix!$B:$B,$B77,BNA_Historique_prix!$E:$E,$D77)=0,SUMIFS(BNA_Historique_prix!AD:AD,BNA_Historique_prix!$B:$B,$B77,BNA_Historique_prix!$E:$E,$C77)=0),"-",IFERROR((SUMIFS(BNA_Historique_prix!AD:AD,BNA_Historique_prix!$B:$B,$B77,BNA_Historique_prix!$E:$E,$D77)-SUMIFS(BNA_Historique_prix!AD:AD,BNA_Historique_prix!$B:$B,$B77,BNA_Historique_prix!$E:$E,$C77))/SUMIFS(BNA_Historique_prix!AD:AD,BNA_Historique_prix!$B:$B,$B77,BNA_Historique_prix!$E:$E,$C77),""))</f>
        <v>9.6153846153846159E-3</v>
      </c>
      <c r="AF77" s="14" t="str">
        <f ca="1">IF(OR(SUMIFS(BNA_Historique_prix!AE:AE,BNA_Historique_prix!$B:$B,$B77,BNA_Historique_prix!$E:$E,$D77)=0,SUMIFS(BNA_Historique_prix!AE:AE,BNA_Historique_prix!$B:$B,$B77,BNA_Historique_prix!$E:$E,$C77)=0),"-",IFERROR((SUMIFS(BNA_Historique_prix!AE:AE,BNA_Historique_prix!$B:$B,$B77,BNA_Historique_prix!$E:$E,$D77)-SUMIFS(BNA_Historique_prix!AE:AE,BNA_Historique_prix!$B:$B,$B77,BNA_Historique_prix!$E:$E,$C77))/SUMIFS(BNA_Historique_prix!AE:AE,BNA_Historique_prix!$B:$B,$B77,BNA_Historique_prix!$E:$E,$C77),""))</f>
        <v>-</v>
      </c>
      <c r="AG77" s="14" t="str">
        <f ca="1">IF(OR(SUMIFS(BNA_Historique_prix!AF:AF,BNA_Historique_prix!$B:$B,$B77,BNA_Historique_prix!$E:$E,$D77)=0,SUMIFS(BNA_Historique_prix!AF:AF,BNA_Historique_prix!$B:$B,$B77,BNA_Historique_prix!$E:$E,$C77)=0),"-",IFERROR((SUMIFS(BNA_Historique_prix!AF:AF,BNA_Historique_prix!$B:$B,$B77,BNA_Historique_prix!$E:$E,$D77)-SUMIFS(BNA_Historique_prix!AF:AF,BNA_Historique_prix!$B:$B,$B77,BNA_Historique_prix!$E:$E,$C77))/SUMIFS(BNA_Historique_prix!AF:AF,BNA_Historique_prix!$B:$B,$B77,BNA_Historique_prix!$E:$E,$C77),""))</f>
        <v>-</v>
      </c>
      <c r="AH77" s="14" t="str">
        <f ca="1">IF(OR(SUMIFS(BNA_Historique_prix!AG:AG,BNA_Historique_prix!$B:$B,$B77,BNA_Historique_prix!$E:$E,$D77)=0,SUMIFS(BNA_Historique_prix!AG:AG,BNA_Historique_prix!$B:$B,$B77,BNA_Historique_prix!$E:$E,$C77)=0),"-",IFERROR((SUMIFS(BNA_Historique_prix!AG:AG,BNA_Historique_prix!$B:$B,$B77,BNA_Historique_prix!$E:$E,$D77)-SUMIFS(BNA_Historique_prix!AG:AG,BNA_Historique_prix!$B:$B,$B77,BNA_Historique_prix!$E:$E,$C77))/SUMIFS(BNA_Historique_prix!AG:AG,BNA_Historique_prix!$B:$B,$B77,BNA_Historique_prix!$E:$E,$C77),""))</f>
        <v>-</v>
      </c>
      <c r="AI77" s="14" t="str">
        <f ca="1">IF(OR(SUMIFS(BNA_Historique_prix!AH:AH,BNA_Historique_prix!$B:$B,$B77,BNA_Historique_prix!$E:$E,$D77)=0,SUMIFS(BNA_Historique_prix!AH:AH,BNA_Historique_prix!$B:$B,$B77,BNA_Historique_prix!$E:$E,$C77)=0),"-",IFERROR((SUMIFS(BNA_Historique_prix!AH:AH,BNA_Historique_prix!$B:$B,$B77,BNA_Historique_prix!$E:$E,$D77)-SUMIFS(BNA_Historique_prix!AH:AH,BNA_Historique_prix!$B:$B,$B77,BNA_Historique_prix!$E:$E,$C77))/SUMIFS(BNA_Historique_prix!AH:AH,BNA_Historique_prix!$B:$B,$B77,BNA_Historique_prix!$E:$E,$C77),""))</f>
        <v>-</v>
      </c>
      <c r="AJ77" s="14" t="str">
        <f ca="1">IF(OR(SUMIFS(BNA_Historique_prix!AI:AI,BNA_Historique_prix!$B:$B,$B77,BNA_Historique_prix!$E:$E,$D77)=0,SUMIFS(BNA_Historique_prix!AI:AI,BNA_Historique_prix!$B:$B,$B77,BNA_Historique_prix!$E:$E,$C77)=0),"-",IFERROR((SUMIFS(BNA_Historique_prix!AI:AI,BNA_Historique_prix!$B:$B,$B77,BNA_Historique_prix!$E:$E,$D77)-SUMIFS(BNA_Historique_prix!AI:AI,BNA_Historique_prix!$B:$B,$B77,BNA_Historique_prix!$E:$E,$C77))/SUMIFS(BNA_Historique_prix!AI:AI,BNA_Historique_prix!$B:$B,$B77,BNA_Historique_prix!$E:$E,$C77),""))</f>
        <v>-</v>
      </c>
    </row>
    <row r="78" spans="1:36" x14ac:dyDescent="0.35">
      <c r="A78" s="5" t="s">
        <v>99</v>
      </c>
      <c r="B78" s="5" t="s">
        <v>102</v>
      </c>
      <c r="C78" s="11">
        <f t="shared" ref="C78:F78" si="40">C73</f>
        <v>45078</v>
      </c>
      <c r="D78" s="11">
        <f t="shared" si="40"/>
        <v>45139</v>
      </c>
      <c r="E78" s="11"/>
      <c r="F78" s="11" t="str">
        <f t="shared" si="40"/>
        <v>% var trimestrielle</v>
      </c>
      <c r="H78" s="14" t="str">
        <f ca="1">IF(OR(SUMIFS(BNA_Historique_prix!G:G,BNA_Historique_prix!$B:$B,$B78,BNA_Historique_prix!$E:$E,$D78)=0,SUMIFS(BNA_Historique_prix!G:G,BNA_Historique_prix!$B:$B,$B78,BNA_Historique_prix!$E:$E,$C78)=0),"-",IFERROR((SUMIFS(BNA_Historique_prix!G:G,BNA_Historique_prix!$B:$B,$B78,BNA_Historique_prix!$E:$E,$D78)-SUMIFS(BNA_Historique_prix!G:G,BNA_Historique_prix!$B:$B,$B78,BNA_Historique_prix!$E:$E,$C78))/SUMIFS(BNA_Historique_prix!G:G,BNA_Historique_prix!$B:$B,$B78,BNA_Historique_prix!$E:$E,$C78),""))</f>
        <v>-</v>
      </c>
      <c r="I78" s="14" t="str">
        <f ca="1">IF(OR(SUMIFS(BNA_Historique_prix!H:H,BNA_Historique_prix!$B:$B,$B78,BNA_Historique_prix!$E:$E,$D78)=0,SUMIFS(BNA_Historique_prix!H:H,BNA_Historique_prix!$B:$B,$B78,BNA_Historique_prix!$E:$E,$C78)=0),"-",IFERROR((SUMIFS(BNA_Historique_prix!H:H,BNA_Historique_prix!$B:$B,$B78,BNA_Historique_prix!$E:$E,$D78)-SUMIFS(BNA_Historique_prix!H:H,BNA_Historique_prix!$B:$B,$B78,BNA_Historique_prix!$E:$E,$C78))/SUMIFS(BNA_Historique_prix!H:H,BNA_Historique_prix!$B:$B,$B78,BNA_Historique_prix!$E:$E,$C78),""))</f>
        <v>-</v>
      </c>
      <c r="J78" s="14" t="str">
        <f ca="1">IF(OR(SUMIFS(BNA_Historique_prix!I:I,BNA_Historique_prix!$B:$B,$B78,BNA_Historique_prix!$E:$E,$D78)=0,SUMIFS(BNA_Historique_prix!I:I,BNA_Historique_prix!$B:$B,$B78,BNA_Historique_prix!$E:$E,$C78)=0),"-",IFERROR((SUMIFS(BNA_Historique_prix!I:I,BNA_Historique_prix!$B:$B,$B78,BNA_Historique_prix!$E:$E,$D78)-SUMIFS(BNA_Historique_prix!I:I,BNA_Historique_prix!$B:$B,$B78,BNA_Historique_prix!$E:$E,$C78))/SUMIFS(BNA_Historique_prix!I:I,BNA_Historique_prix!$B:$B,$B78,BNA_Historique_prix!$E:$E,$C78),""))</f>
        <v>-</v>
      </c>
      <c r="K78" s="14" t="str">
        <f ca="1">IF(OR(SUMIFS(BNA_Historique_prix!J:J,BNA_Historique_prix!$B:$B,$B78,BNA_Historique_prix!$E:$E,$D78)=0,SUMIFS(BNA_Historique_prix!J:J,BNA_Historique_prix!$B:$B,$B78,BNA_Historique_prix!$E:$E,$C78)=0),"-",IFERROR((SUMIFS(BNA_Historique_prix!J:J,BNA_Historique_prix!$B:$B,$B78,BNA_Historique_prix!$E:$E,$D78)-SUMIFS(BNA_Historique_prix!J:J,BNA_Historique_prix!$B:$B,$B78,BNA_Historique_prix!$E:$E,$C78))/SUMIFS(BNA_Historique_prix!J:J,BNA_Historique_prix!$B:$B,$B78,BNA_Historique_prix!$E:$E,$C78),""))</f>
        <v>-</v>
      </c>
      <c r="L78" s="14" t="str">
        <f ca="1">IF(OR(SUMIFS(BNA_Historique_prix!K:K,BNA_Historique_prix!$B:$B,$B78,BNA_Historique_prix!$E:$E,$D78)=0,SUMIFS(BNA_Historique_prix!K:K,BNA_Historique_prix!$B:$B,$B78,BNA_Historique_prix!$E:$E,$C78)=0),"-",IFERROR((SUMIFS(BNA_Historique_prix!K:K,BNA_Historique_prix!$B:$B,$B78,BNA_Historique_prix!$E:$E,$D78)-SUMIFS(BNA_Historique_prix!K:K,BNA_Historique_prix!$B:$B,$B78,BNA_Historique_prix!$E:$E,$C78))/SUMIFS(BNA_Historique_prix!K:K,BNA_Historique_prix!$B:$B,$B78,BNA_Historique_prix!$E:$E,$C78),""))</f>
        <v>-</v>
      </c>
      <c r="M78" s="14" t="str">
        <f ca="1">IF(OR(SUMIFS(BNA_Historique_prix!L:L,BNA_Historique_prix!$B:$B,$B78,BNA_Historique_prix!$E:$E,$D78)=0,SUMIFS(BNA_Historique_prix!L:L,BNA_Historique_prix!$B:$B,$B78,BNA_Historique_prix!$E:$E,$C78)=0),"-",IFERROR((SUMIFS(BNA_Historique_prix!L:L,BNA_Historique_prix!$B:$B,$B78,BNA_Historique_prix!$E:$E,$D78)-SUMIFS(BNA_Historique_prix!L:L,BNA_Historique_prix!$B:$B,$B78,BNA_Historique_prix!$E:$E,$C78))/SUMIFS(BNA_Historique_prix!L:L,BNA_Historique_prix!$B:$B,$B78,BNA_Historique_prix!$E:$E,$C78),""))</f>
        <v>-</v>
      </c>
      <c r="N78" s="14" t="str">
        <f ca="1">IF(OR(SUMIFS(BNA_Historique_prix!M:M,BNA_Historique_prix!$B:$B,$B78,BNA_Historique_prix!$E:$E,$D78)=0,SUMIFS(BNA_Historique_prix!M:M,BNA_Historique_prix!$B:$B,$B78,BNA_Historique_prix!$E:$E,$C78)=0),"-",IFERROR((SUMIFS(BNA_Historique_prix!M:M,BNA_Historique_prix!$B:$B,$B78,BNA_Historique_prix!$E:$E,$D78)-SUMIFS(BNA_Historique_prix!M:M,BNA_Historique_prix!$B:$B,$B78,BNA_Historique_prix!$E:$E,$C78))/SUMIFS(BNA_Historique_prix!M:M,BNA_Historique_prix!$B:$B,$B78,BNA_Historique_prix!$E:$E,$C78),""))</f>
        <v>-</v>
      </c>
      <c r="O78" s="14" t="str">
        <f ca="1">IF(OR(SUMIFS(BNA_Historique_prix!N:N,BNA_Historique_prix!$B:$B,$B78,BNA_Historique_prix!$E:$E,$D78)=0,SUMIFS(BNA_Historique_prix!N:N,BNA_Historique_prix!$B:$B,$B78,BNA_Historique_prix!$E:$E,$C78)=0),"-",IFERROR((SUMIFS(BNA_Historique_prix!N:N,BNA_Historique_prix!$B:$B,$B78,BNA_Historique_prix!$E:$E,$D78)-SUMIFS(BNA_Historique_prix!N:N,BNA_Historique_prix!$B:$B,$B78,BNA_Historique_prix!$E:$E,$C78))/SUMIFS(BNA_Historique_prix!N:N,BNA_Historique_prix!$B:$B,$B78,BNA_Historique_prix!$E:$E,$C78),""))</f>
        <v>-</v>
      </c>
      <c r="P78" s="14" t="str">
        <f ca="1">IF(OR(SUMIFS(BNA_Historique_prix!O:O,BNA_Historique_prix!$B:$B,$B78,BNA_Historique_prix!$E:$E,$D78)=0,SUMIFS(BNA_Historique_prix!O:O,BNA_Historique_prix!$B:$B,$B78,BNA_Historique_prix!$E:$E,$C78)=0),"-",IFERROR((SUMIFS(BNA_Historique_prix!O:O,BNA_Historique_prix!$B:$B,$B78,BNA_Historique_prix!$E:$E,$D78)-SUMIFS(BNA_Historique_prix!O:O,BNA_Historique_prix!$B:$B,$B78,BNA_Historique_prix!$E:$E,$C78))/SUMIFS(BNA_Historique_prix!O:O,BNA_Historique_prix!$B:$B,$B78,BNA_Historique_prix!$E:$E,$C78),""))</f>
        <v>-</v>
      </c>
      <c r="Q78" s="14" t="str">
        <f ca="1">IF(OR(SUMIFS(BNA_Historique_prix!P:P,BNA_Historique_prix!$B:$B,$B78,BNA_Historique_prix!$E:$E,$D78)=0,SUMIFS(BNA_Historique_prix!P:P,BNA_Historique_prix!$B:$B,$B78,BNA_Historique_prix!$E:$E,$C78)=0),"-",IFERROR((SUMIFS(BNA_Historique_prix!P:P,BNA_Historique_prix!$B:$B,$B78,BNA_Historique_prix!$E:$E,$D78)-SUMIFS(BNA_Historique_prix!P:P,BNA_Historique_prix!$B:$B,$B78,BNA_Historique_prix!$E:$E,$C78))/SUMIFS(BNA_Historique_prix!P:P,BNA_Historique_prix!$B:$B,$B78,BNA_Historique_prix!$E:$E,$C78),""))</f>
        <v>-</v>
      </c>
      <c r="R78" s="14" t="str">
        <f ca="1">IF(OR(SUMIFS(BNA_Historique_prix!Q:Q,BNA_Historique_prix!$B:$B,$B78,BNA_Historique_prix!$E:$E,$D78)=0,SUMIFS(BNA_Historique_prix!Q:Q,BNA_Historique_prix!$B:$B,$B78,BNA_Historique_prix!$E:$E,$C78)=0),"-",IFERROR((SUMIFS(BNA_Historique_prix!Q:Q,BNA_Historique_prix!$B:$B,$B78,BNA_Historique_prix!$E:$E,$D78)-SUMIFS(BNA_Historique_prix!Q:Q,BNA_Historique_prix!$B:$B,$B78,BNA_Historique_prix!$E:$E,$C78))/SUMIFS(BNA_Historique_prix!Q:Q,BNA_Historique_prix!$B:$B,$B78,BNA_Historique_prix!$E:$E,$C78),""))</f>
        <v>-</v>
      </c>
      <c r="S78" s="14" t="str">
        <f ca="1">IF(OR(SUMIFS(BNA_Historique_prix!R:R,BNA_Historique_prix!$B:$B,$B78,BNA_Historique_prix!$E:$E,$D78)=0,SUMIFS(BNA_Historique_prix!R:R,BNA_Historique_prix!$B:$B,$B78,BNA_Historique_prix!$E:$E,$C78)=0),"-",IFERROR((SUMIFS(BNA_Historique_prix!R:R,BNA_Historique_prix!$B:$B,$B78,BNA_Historique_prix!$E:$E,$D78)-SUMIFS(BNA_Historique_prix!R:R,BNA_Historique_prix!$B:$B,$B78,BNA_Historique_prix!$E:$E,$C78))/SUMIFS(BNA_Historique_prix!R:R,BNA_Historique_prix!$B:$B,$B78,BNA_Historique_prix!$E:$E,$C78),""))</f>
        <v>-</v>
      </c>
      <c r="T78" s="14" t="str">
        <f ca="1">IF(OR(SUMIFS(BNA_Historique_prix!S:S,BNA_Historique_prix!$B:$B,$B78,BNA_Historique_prix!$E:$E,$D78)=0,SUMIFS(BNA_Historique_prix!S:S,BNA_Historique_prix!$B:$B,$B78,BNA_Historique_prix!$E:$E,$C78)=0),"-",IFERROR((SUMIFS(BNA_Historique_prix!S:S,BNA_Historique_prix!$B:$B,$B78,BNA_Historique_prix!$E:$E,$D78)-SUMIFS(BNA_Historique_prix!S:S,BNA_Historique_prix!$B:$B,$B78,BNA_Historique_prix!$E:$E,$C78))/SUMIFS(BNA_Historique_prix!S:S,BNA_Historique_prix!$B:$B,$B78,BNA_Historique_prix!$E:$E,$C78),""))</f>
        <v>-</v>
      </c>
      <c r="U78" s="14" t="str">
        <f ca="1">IF(OR(SUMIFS(BNA_Historique_prix!T:T,BNA_Historique_prix!$B:$B,$B78,BNA_Historique_prix!$E:$E,$D78)=0,SUMIFS(BNA_Historique_prix!T:T,BNA_Historique_prix!$B:$B,$B78,BNA_Historique_prix!$E:$E,$C78)=0),"-",IFERROR((SUMIFS(BNA_Historique_prix!T:T,BNA_Historique_prix!$B:$B,$B78,BNA_Historique_prix!$E:$E,$D78)-SUMIFS(BNA_Historique_prix!T:T,BNA_Historique_prix!$B:$B,$B78,BNA_Historique_prix!$E:$E,$C78))/SUMIFS(BNA_Historique_prix!T:T,BNA_Historique_prix!$B:$B,$B78,BNA_Historique_prix!$E:$E,$C78),""))</f>
        <v>-</v>
      </c>
      <c r="V78" s="14" t="str">
        <f ca="1">IF(OR(SUMIFS(BNA_Historique_prix!U:U,BNA_Historique_prix!$B:$B,$B78,BNA_Historique_prix!$E:$E,$D78)=0,SUMIFS(BNA_Historique_prix!U:U,BNA_Historique_prix!$B:$B,$B78,BNA_Historique_prix!$E:$E,$C78)=0),"-",IFERROR((SUMIFS(BNA_Historique_prix!U:U,BNA_Historique_prix!$B:$B,$B78,BNA_Historique_prix!$E:$E,$D78)-SUMIFS(BNA_Historique_prix!U:U,BNA_Historique_prix!$B:$B,$B78,BNA_Historique_prix!$E:$E,$C78))/SUMIFS(BNA_Historique_prix!U:U,BNA_Historique_prix!$B:$B,$B78,BNA_Historique_prix!$E:$E,$C78),""))</f>
        <v>-</v>
      </c>
      <c r="W78" s="14" t="str">
        <f ca="1">IF(OR(SUMIFS(BNA_Historique_prix!V:V,BNA_Historique_prix!$B:$B,$B78,BNA_Historique_prix!$E:$E,$D78)=0,SUMIFS(BNA_Historique_prix!V:V,BNA_Historique_prix!$B:$B,$B78,BNA_Historique_prix!$E:$E,$C78)=0),"-",IFERROR((SUMIFS(BNA_Historique_prix!V:V,BNA_Historique_prix!$B:$B,$B78,BNA_Historique_prix!$E:$E,$D78)-SUMIFS(BNA_Historique_prix!V:V,BNA_Historique_prix!$B:$B,$B78,BNA_Historique_prix!$E:$E,$C78))/SUMIFS(BNA_Historique_prix!V:V,BNA_Historique_prix!$B:$B,$B78,BNA_Historique_prix!$E:$E,$C78),""))</f>
        <v>-</v>
      </c>
      <c r="X78" s="14" t="str">
        <f ca="1">IF(OR(SUMIFS(BNA_Historique_prix!W:W,BNA_Historique_prix!$B:$B,$B78,BNA_Historique_prix!$E:$E,$D78)=0,SUMIFS(BNA_Historique_prix!W:W,BNA_Historique_prix!$B:$B,$B78,BNA_Historique_prix!$E:$E,$C78)=0),"-",IFERROR((SUMIFS(BNA_Historique_prix!W:W,BNA_Historique_prix!$B:$B,$B78,BNA_Historique_prix!$E:$E,$D78)-SUMIFS(BNA_Historique_prix!W:W,BNA_Historique_prix!$B:$B,$B78,BNA_Historique_prix!$E:$E,$C78))/SUMIFS(BNA_Historique_prix!W:W,BNA_Historique_prix!$B:$B,$B78,BNA_Historique_prix!$E:$E,$C78),""))</f>
        <v>-</v>
      </c>
      <c r="Y78" s="14" t="str">
        <f ca="1">IF(OR(SUMIFS(BNA_Historique_prix!X:X,BNA_Historique_prix!$B:$B,$B78,BNA_Historique_prix!$E:$E,$D78)=0,SUMIFS(BNA_Historique_prix!X:X,BNA_Historique_prix!$B:$B,$B78,BNA_Historique_prix!$E:$E,$C78)=0),"-",IFERROR((SUMIFS(BNA_Historique_prix!X:X,BNA_Historique_prix!$B:$B,$B78,BNA_Historique_prix!$E:$E,$D78)-SUMIFS(BNA_Historique_prix!X:X,BNA_Historique_prix!$B:$B,$B78,BNA_Historique_prix!$E:$E,$C78))/SUMIFS(BNA_Historique_prix!X:X,BNA_Historique_prix!$B:$B,$B78,BNA_Historique_prix!$E:$E,$C78),""))</f>
        <v>-</v>
      </c>
      <c r="Z78" s="14" t="str">
        <f ca="1">IF(OR(SUMIFS(BNA_Historique_prix!Y:Y,BNA_Historique_prix!$B:$B,$B78,BNA_Historique_prix!$E:$E,$D78)=0,SUMIFS(BNA_Historique_prix!Y:Y,BNA_Historique_prix!$B:$B,$B78,BNA_Historique_prix!$E:$E,$C78)=0),"-",IFERROR((SUMIFS(BNA_Historique_prix!Y:Y,BNA_Historique_prix!$B:$B,$B78,BNA_Historique_prix!$E:$E,$D78)-SUMIFS(BNA_Historique_prix!Y:Y,BNA_Historique_prix!$B:$B,$B78,BNA_Historique_prix!$E:$E,$C78))/SUMIFS(BNA_Historique_prix!Y:Y,BNA_Historique_prix!$B:$B,$B78,BNA_Historique_prix!$E:$E,$C78),""))</f>
        <v>-</v>
      </c>
      <c r="AA78" s="14" t="str">
        <f ca="1">IF(OR(SUMIFS(BNA_Historique_prix!Z:Z,BNA_Historique_prix!$B:$B,$B78,BNA_Historique_prix!$E:$E,$D78)=0,SUMIFS(BNA_Historique_prix!Z:Z,BNA_Historique_prix!$B:$B,$B78,BNA_Historique_prix!$E:$E,$C78)=0),"-",IFERROR((SUMIFS(BNA_Historique_prix!Z:Z,BNA_Historique_prix!$B:$B,$B78,BNA_Historique_prix!$E:$E,$D78)-SUMIFS(BNA_Historique_prix!Z:Z,BNA_Historique_prix!$B:$B,$B78,BNA_Historique_prix!$E:$E,$C78))/SUMIFS(BNA_Historique_prix!Z:Z,BNA_Historique_prix!$B:$B,$B78,BNA_Historique_prix!$E:$E,$C78),""))</f>
        <v>-</v>
      </c>
      <c r="AB78" s="14" t="str">
        <f ca="1">IF(OR(SUMIFS(BNA_Historique_prix!AA:AA,BNA_Historique_prix!$B:$B,$B78,BNA_Historique_prix!$E:$E,$D78)=0,SUMIFS(BNA_Historique_prix!AA:AA,BNA_Historique_prix!$B:$B,$B78,BNA_Historique_prix!$E:$E,$C78)=0),"-",IFERROR((SUMIFS(BNA_Historique_prix!AA:AA,BNA_Historique_prix!$B:$B,$B78,BNA_Historique_prix!$E:$E,$D78)-SUMIFS(BNA_Historique_prix!AA:AA,BNA_Historique_prix!$B:$B,$B78,BNA_Historique_prix!$E:$E,$C78))/SUMIFS(BNA_Historique_prix!AA:AA,BNA_Historique_prix!$B:$B,$B78,BNA_Historique_prix!$E:$E,$C78),""))</f>
        <v>-</v>
      </c>
      <c r="AC78" s="14" t="str">
        <f ca="1">IF(OR(SUMIFS(BNA_Historique_prix!AB:AB,BNA_Historique_prix!$B:$B,$B78,BNA_Historique_prix!$E:$E,$D78)=0,SUMIFS(BNA_Historique_prix!AB:AB,BNA_Historique_prix!$B:$B,$B78,BNA_Historique_prix!$E:$E,$C78)=0),"-",IFERROR((SUMIFS(BNA_Historique_prix!AB:AB,BNA_Historique_prix!$B:$B,$B78,BNA_Historique_prix!$E:$E,$D78)-SUMIFS(BNA_Historique_prix!AB:AB,BNA_Historique_prix!$B:$B,$B78,BNA_Historique_prix!$E:$E,$C78))/SUMIFS(BNA_Historique_prix!AB:AB,BNA_Historique_prix!$B:$B,$B78,BNA_Historique_prix!$E:$E,$C78),""))</f>
        <v>-</v>
      </c>
      <c r="AD78" s="14" t="str">
        <f ca="1">IF(OR(SUMIFS(BNA_Historique_prix!AC:AC,BNA_Historique_prix!$B:$B,$B78,BNA_Historique_prix!$E:$E,$D78)=0,SUMIFS(BNA_Historique_prix!AC:AC,BNA_Historique_prix!$B:$B,$B78,BNA_Historique_prix!$E:$E,$C78)=0),"-",IFERROR((SUMIFS(BNA_Historique_prix!AC:AC,BNA_Historique_prix!$B:$B,$B78,BNA_Historique_prix!$E:$E,$D78)-SUMIFS(BNA_Historique_prix!AC:AC,BNA_Historique_prix!$B:$B,$B78,BNA_Historique_prix!$E:$E,$C78))/SUMIFS(BNA_Historique_prix!AC:AC,BNA_Historique_prix!$B:$B,$B78,BNA_Historique_prix!$E:$E,$C78),""))</f>
        <v>-</v>
      </c>
      <c r="AE78" s="14" t="str">
        <f ca="1">IF(OR(SUMIFS(BNA_Historique_prix!AD:AD,BNA_Historique_prix!$B:$B,$B78,BNA_Historique_prix!$E:$E,$D78)=0,SUMIFS(BNA_Historique_prix!AD:AD,BNA_Historique_prix!$B:$B,$B78,BNA_Historique_prix!$E:$E,$C78)=0),"-",IFERROR((SUMIFS(BNA_Historique_prix!AD:AD,BNA_Historique_prix!$B:$B,$B78,BNA_Historique_prix!$E:$E,$D78)-SUMIFS(BNA_Historique_prix!AD:AD,BNA_Historique_prix!$B:$B,$B78,BNA_Historique_prix!$E:$E,$C78))/SUMIFS(BNA_Historique_prix!AD:AD,BNA_Historique_prix!$B:$B,$B78,BNA_Historique_prix!$E:$E,$C78),""))</f>
        <v>-</v>
      </c>
      <c r="AF78" s="14" t="str">
        <f ca="1">IF(OR(SUMIFS(BNA_Historique_prix!AE:AE,BNA_Historique_prix!$B:$B,$B78,BNA_Historique_prix!$E:$E,$D78)=0,SUMIFS(BNA_Historique_prix!AE:AE,BNA_Historique_prix!$B:$B,$B78,BNA_Historique_prix!$E:$E,$C78)=0),"-",IFERROR((SUMIFS(BNA_Historique_prix!AE:AE,BNA_Historique_prix!$B:$B,$B78,BNA_Historique_prix!$E:$E,$D78)-SUMIFS(BNA_Historique_prix!AE:AE,BNA_Historique_prix!$B:$B,$B78,BNA_Historique_prix!$E:$E,$C78))/SUMIFS(BNA_Historique_prix!AE:AE,BNA_Historique_prix!$B:$B,$B78,BNA_Historique_prix!$E:$E,$C78),""))</f>
        <v>-</v>
      </c>
      <c r="AG78" s="14" t="str">
        <f ca="1">IF(OR(SUMIFS(BNA_Historique_prix!AF:AF,BNA_Historique_prix!$B:$B,$B78,BNA_Historique_prix!$E:$E,$D78)=0,SUMIFS(BNA_Historique_prix!AF:AF,BNA_Historique_prix!$B:$B,$B78,BNA_Historique_prix!$E:$E,$C78)=0),"-",IFERROR((SUMIFS(BNA_Historique_prix!AF:AF,BNA_Historique_prix!$B:$B,$B78,BNA_Historique_prix!$E:$E,$D78)-SUMIFS(BNA_Historique_prix!AF:AF,BNA_Historique_prix!$B:$B,$B78,BNA_Historique_prix!$E:$E,$C78))/SUMIFS(BNA_Historique_prix!AF:AF,BNA_Historique_prix!$B:$B,$B78,BNA_Historique_prix!$E:$E,$C78),""))</f>
        <v>-</v>
      </c>
      <c r="AH78" s="14" t="str">
        <f ca="1">IF(OR(SUMIFS(BNA_Historique_prix!AG:AG,BNA_Historique_prix!$B:$B,$B78,BNA_Historique_prix!$E:$E,$D78)=0,SUMIFS(BNA_Historique_prix!AG:AG,BNA_Historique_prix!$B:$B,$B78,BNA_Historique_prix!$E:$E,$C78)=0),"-",IFERROR((SUMIFS(BNA_Historique_prix!AG:AG,BNA_Historique_prix!$B:$B,$B78,BNA_Historique_prix!$E:$E,$D78)-SUMIFS(BNA_Historique_prix!AG:AG,BNA_Historique_prix!$B:$B,$B78,BNA_Historique_prix!$E:$E,$C78))/SUMIFS(BNA_Historique_prix!AG:AG,BNA_Historique_prix!$B:$B,$B78,BNA_Historique_prix!$E:$E,$C78),""))</f>
        <v>-</v>
      </c>
      <c r="AI78" s="14" t="str">
        <f ca="1">IF(OR(SUMIFS(BNA_Historique_prix!AH:AH,BNA_Historique_prix!$B:$B,$B78,BNA_Historique_prix!$E:$E,$D78)=0,SUMIFS(BNA_Historique_prix!AH:AH,BNA_Historique_prix!$B:$B,$B78,BNA_Historique_prix!$E:$E,$C78)=0),"-",IFERROR((SUMIFS(BNA_Historique_prix!AH:AH,BNA_Historique_prix!$B:$B,$B78,BNA_Historique_prix!$E:$E,$D78)-SUMIFS(BNA_Historique_prix!AH:AH,BNA_Historique_prix!$B:$B,$B78,BNA_Historique_prix!$E:$E,$C78))/SUMIFS(BNA_Historique_prix!AH:AH,BNA_Historique_prix!$B:$B,$B78,BNA_Historique_prix!$E:$E,$C78),""))</f>
        <v>-</v>
      </c>
      <c r="AJ78" s="14" t="str">
        <f ca="1">IF(OR(SUMIFS(BNA_Historique_prix!AI:AI,BNA_Historique_prix!$B:$B,$B78,BNA_Historique_prix!$E:$E,$D78)=0,SUMIFS(BNA_Historique_prix!AI:AI,BNA_Historique_prix!$B:$B,$B78,BNA_Historique_prix!$E:$E,$C78)=0),"-",IFERROR((SUMIFS(BNA_Historique_prix!AI:AI,BNA_Historique_prix!$B:$B,$B78,BNA_Historique_prix!$E:$E,$D78)-SUMIFS(BNA_Historique_prix!AI:AI,BNA_Historique_prix!$B:$B,$B78,BNA_Historique_prix!$E:$E,$C78))/SUMIFS(BNA_Historique_prix!AI:AI,BNA_Historique_prix!$B:$B,$B78,BNA_Historique_prix!$E:$E,$C78),""))</f>
        <v>-</v>
      </c>
    </row>
    <row r="79" spans="1:36" x14ac:dyDescent="0.35">
      <c r="A79" s="5" t="s">
        <v>99</v>
      </c>
      <c r="B79" s="5" t="s">
        <v>102</v>
      </c>
      <c r="C79" s="11">
        <f t="shared" ref="C79:F79" si="41">C74</f>
        <v>44774</v>
      </c>
      <c r="D79" s="11">
        <f t="shared" si="41"/>
        <v>45139</v>
      </c>
      <c r="E79" s="11"/>
      <c r="F79" s="11" t="str">
        <f t="shared" si="41"/>
        <v>% var annuelle</v>
      </c>
      <c r="H79" s="14" t="str">
        <f ca="1">IF(OR(SUMIFS(BNA_Historique_prix!G:G,BNA_Historique_prix!$B:$B,$B79,BNA_Historique_prix!$E:$E,$D79)=0,SUMIFS(BNA_Historique_prix!G:G,BNA_Historique_prix!$B:$B,$B79,BNA_Historique_prix!$E:$E,$C79)=0),"-",IFERROR((SUMIFS(BNA_Historique_prix!G:G,BNA_Historique_prix!$B:$B,$B79,BNA_Historique_prix!$E:$E,$D79)-SUMIFS(BNA_Historique_prix!G:G,BNA_Historique_prix!$B:$B,$B79,BNA_Historique_prix!$E:$E,$C79))/SUMIFS(BNA_Historique_prix!G:G,BNA_Historique_prix!$B:$B,$B79,BNA_Historique_prix!$E:$E,$C79),""))</f>
        <v>-</v>
      </c>
      <c r="I79" s="14" t="str">
        <f ca="1">IF(OR(SUMIFS(BNA_Historique_prix!H:H,BNA_Historique_prix!$B:$B,$B79,BNA_Historique_prix!$E:$E,$D79)=0,SUMIFS(BNA_Historique_prix!H:H,BNA_Historique_prix!$B:$B,$B79,BNA_Historique_prix!$E:$E,$C79)=0),"-",IFERROR((SUMIFS(BNA_Historique_prix!H:H,BNA_Historique_prix!$B:$B,$B79,BNA_Historique_prix!$E:$E,$D79)-SUMIFS(BNA_Historique_prix!H:H,BNA_Historique_prix!$B:$B,$B79,BNA_Historique_prix!$E:$E,$C79))/SUMIFS(BNA_Historique_prix!H:H,BNA_Historique_prix!$B:$B,$B79,BNA_Historique_prix!$E:$E,$C79),""))</f>
        <v>-</v>
      </c>
      <c r="J79" s="14" t="str">
        <f ca="1">IF(OR(SUMIFS(BNA_Historique_prix!I:I,BNA_Historique_prix!$B:$B,$B79,BNA_Historique_prix!$E:$E,$D79)=0,SUMIFS(BNA_Historique_prix!I:I,BNA_Historique_prix!$B:$B,$B79,BNA_Historique_prix!$E:$E,$C79)=0),"-",IFERROR((SUMIFS(BNA_Historique_prix!I:I,BNA_Historique_prix!$B:$B,$B79,BNA_Historique_prix!$E:$E,$D79)-SUMIFS(BNA_Historique_prix!I:I,BNA_Historique_prix!$B:$B,$B79,BNA_Historique_prix!$E:$E,$C79))/SUMIFS(BNA_Historique_prix!I:I,BNA_Historique_prix!$B:$B,$B79,BNA_Historique_prix!$E:$E,$C79),""))</f>
        <v>-</v>
      </c>
      <c r="K79" s="14" t="str">
        <f ca="1">IF(OR(SUMIFS(BNA_Historique_prix!J:J,BNA_Historique_prix!$B:$B,$B79,BNA_Historique_prix!$E:$E,$D79)=0,SUMIFS(BNA_Historique_prix!J:J,BNA_Historique_prix!$B:$B,$B79,BNA_Historique_prix!$E:$E,$C79)=0),"-",IFERROR((SUMIFS(BNA_Historique_prix!J:J,BNA_Historique_prix!$B:$B,$B79,BNA_Historique_prix!$E:$E,$D79)-SUMIFS(BNA_Historique_prix!J:J,BNA_Historique_prix!$B:$B,$B79,BNA_Historique_prix!$E:$E,$C79))/SUMIFS(BNA_Historique_prix!J:J,BNA_Historique_prix!$B:$B,$B79,BNA_Historique_prix!$E:$E,$C79),""))</f>
        <v>-</v>
      </c>
      <c r="L79" s="14" t="str">
        <f ca="1">IF(OR(SUMIFS(BNA_Historique_prix!K:K,BNA_Historique_prix!$B:$B,$B79,BNA_Historique_prix!$E:$E,$D79)=0,SUMIFS(BNA_Historique_prix!K:K,BNA_Historique_prix!$B:$B,$B79,BNA_Historique_prix!$E:$E,$C79)=0),"-",IFERROR((SUMIFS(BNA_Historique_prix!K:K,BNA_Historique_prix!$B:$B,$B79,BNA_Historique_prix!$E:$E,$D79)-SUMIFS(BNA_Historique_prix!K:K,BNA_Historique_prix!$B:$B,$B79,BNA_Historique_prix!$E:$E,$C79))/SUMIFS(BNA_Historique_prix!K:K,BNA_Historique_prix!$B:$B,$B79,BNA_Historique_prix!$E:$E,$C79),""))</f>
        <v>-</v>
      </c>
      <c r="M79" s="14" t="str">
        <f ca="1">IF(OR(SUMIFS(BNA_Historique_prix!L:L,BNA_Historique_prix!$B:$B,$B79,BNA_Historique_prix!$E:$E,$D79)=0,SUMIFS(BNA_Historique_prix!L:L,BNA_Historique_prix!$B:$B,$B79,BNA_Historique_prix!$E:$E,$C79)=0),"-",IFERROR((SUMIFS(BNA_Historique_prix!L:L,BNA_Historique_prix!$B:$B,$B79,BNA_Historique_prix!$E:$E,$D79)-SUMIFS(BNA_Historique_prix!L:L,BNA_Historique_prix!$B:$B,$B79,BNA_Historique_prix!$E:$E,$C79))/SUMIFS(BNA_Historique_prix!L:L,BNA_Historique_prix!$B:$B,$B79,BNA_Historique_prix!$E:$E,$C79),""))</f>
        <v>-</v>
      </c>
      <c r="N79" s="14" t="str">
        <f ca="1">IF(OR(SUMIFS(BNA_Historique_prix!M:M,BNA_Historique_prix!$B:$B,$B79,BNA_Historique_prix!$E:$E,$D79)=0,SUMIFS(BNA_Historique_prix!M:M,BNA_Historique_prix!$B:$B,$B79,BNA_Historique_prix!$E:$E,$C79)=0),"-",IFERROR((SUMIFS(BNA_Historique_prix!M:M,BNA_Historique_prix!$B:$B,$B79,BNA_Historique_prix!$E:$E,$D79)-SUMIFS(BNA_Historique_prix!M:M,BNA_Historique_prix!$B:$B,$B79,BNA_Historique_prix!$E:$E,$C79))/SUMIFS(BNA_Historique_prix!M:M,BNA_Historique_prix!$B:$B,$B79,BNA_Historique_prix!$E:$E,$C79),""))</f>
        <v>-</v>
      </c>
      <c r="O79" s="14" t="str">
        <f ca="1">IF(OR(SUMIFS(BNA_Historique_prix!N:N,BNA_Historique_prix!$B:$B,$B79,BNA_Historique_prix!$E:$E,$D79)=0,SUMIFS(BNA_Historique_prix!N:N,BNA_Historique_prix!$B:$B,$B79,BNA_Historique_prix!$E:$E,$C79)=0),"-",IFERROR((SUMIFS(BNA_Historique_prix!N:N,BNA_Historique_prix!$B:$B,$B79,BNA_Historique_prix!$E:$E,$D79)-SUMIFS(BNA_Historique_prix!N:N,BNA_Historique_prix!$B:$B,$B79,BNA_Historique_prix!$E:$E,$C79))/SUMIFS(BNA_Historique_prix!N:N,BNA_Historique_prix!$B:$B,$B79,BNA_Historique_prix!$E:$E,$C79),""))</f>
        <v>-</v>
      </c>
      <c r="P79" s="14" t="str">
        <f ca="1">IF(OR(SUMIFS(BNA_Historique_prix!O:O,BNA_Historique_prix!$B:$B,$B79,BNA_Historique_prix!$E:$E,$D79)=0,SUMIFS(BNA_Historique_prix!O:O,BNA_Historique_prix!$B:$B,$B79,BNA_Historique_prix!$E:$E,$C79)=0),"-",IFERROR((SUMIFS(BNA_Historique_prix!O:O,BNA_Historique_prix!$B:$B,$B79,BNA_Historique_prix!$E:$E,$D79)-SUMIFS(BNA_Historique_prix!O:O,BNA_Historique_prix!$B:$B,$B79,BNA_Historique_prix!$E:$E,$C79))/SUMIFS(BNA_Historique_prix!O:O,BNA_Historique_prix!$B:$B,$B79,BNA_Historique_prix!$E:$E,$C79),""))</f>
        <v>-</v>
      </c>
      <c r="Q79" s="14" t="str">
        <f ca="1">IF(OR(SUMIFS(BNA_Historique_prix!P:P,BNA_Historique_prix!$B:$B,$B79,BNA_Historique_prix!$E:$E,$D79)=0,SUMIFS(BNA_Historique_prix!P:P,BNA_Historique_prix!$B:$B,$B79,BNA_Historique_prix!$E:$E,$C79)=0),"-",IFERROR((SUMIFS(BNA_Historique_prix!P:P,BNA_Historique_prix!$B:$B,$B79,BNA_Historique_prix!$E:$E,$D79)-SUMIFS(BNA_Historique_prix!P:P,BNA_Historique_prix!$B:$B,$B79,BNA_Historique_prix!$E:$E,$C79))/SUMIFS(BNA_Historique_prix!P:P,BNA_Historique_prix!$B:$B,$B79,BNA_Historique_prix!$E:$E,$C79),""))</f>
        <v>-</v>
      </c>
      <c r="R79" s="14" t="str">
        <f ca="1">IF(OR(SUMIFS(BNA_Historique_prix!Q:Q,BNA_Historique_prix!$B:$B,$B79,BNA_Historique_prix!$E:$E,$D79)=0,SUMIFS(BNA_Historique_prix!Q:Q,BNA_Historique_prix!$B:$B,$B79,BNA_Historique_prix!$E:$E,$C79)=0),"-",IFERROR((SUMIFS(BNA_Historique_prix!Q:Q,BNA_Historique_prix!$B:$B,$B79,BNA_Historique_prix!$E:$E,$D79)-SUMIFS(BNA_Historique_prix!Q:Q,BNA_Historique_prix!$B:$B,$B79,BNA_Historique_prix!$E:$E,$C79))/SUMIFS(BNA_Historique_prix!Q:Q,BNA_Historique_prix!$B:$B,$B79,BNA_Historique_prix!$E:$E,$C79),""))</f>
        <v>-</v>
      </c>
      <c r="S79" s="14" t="str">
        <f ca="1">IF(OR(SUMIFS(BNA_Historique_prix!R:R,BNA_Historique_prix!$B:$B,$B79,BNA_Historique_prix!$E:$E,$D79)=0,SUMIFS(BNA_Historique_prix!R:R,BNA_Historique_prix!$B:$B,$B79,BNA_Historique_prix!$E:$E,$C79)=0),"-",IFERROR((SUMIFS(BNA_Historique_prix!R:R,BNA_Historique_prix!$B:$B,$B79,BNA_Historique_prix!$E:$E,$D79)-SUMIFS(BNA_Historique_prix!R:R,BNA_Historique_prix!$B:$B,$B79,BNA_Historique_prix!$E:$E,$C79))/SUMIFS(BNA_Historique_prix!R:R,BNA_Historique_prix!$B:$B,$B79,BNA_Historique_prix!$E:$E,$C79),""))</f>
        <v>-</v>
      </c>
      <c r="T79" s="14" t="str">
        <f ca="1">IF(OR(SUMIFS(BNA_Historique_prix!S:S,BNA_Historique_prix!$B:$B,$B79,BNA_Historique_prix!$E:$E,$D79)=0,SUMIFS(BNA_Historique_prix!S:S,BNA_Historique_prix!$B:$B,$B79,BNA_Historique_prix!$E:$E,$C79)=0),"-",IFERROR((SUMIFS(BNA_Historique_prix!S:S,BNA_Historique_prix!$B:$B,$B79,BNA_Historique_prix!$E:$E,$D79)-SUMIFS(BNA_Historique_prix!S:S,BNA_Historique_prix!$B:$B,$B79,BNA_Historique_prix!$E:$E,$C79))/SUMIFS(BNA_Historique_prix!S:S,BNA_Historique_prix!$B:$B,$B79,BNA_Historique_prix!$E:$E,$C79),""))</f>
        <v>-</v>
      </c>
      <c r="U79" s="14" t="str">
        <f ca="1">IF(OR(SUMIFS(BNA_Historique_prix!T:T,BNA_Historique_prix!$B:$B,$B79,BNA_Historique_prix!$E:$E,$D79)=0,SUMIFS(BNA_Historique_prix!T:T,BNA_Historique_prix!$B:$B,$B79,BNA_Historique_prix!$E:$E,$C79)=0),"-",IFERROR((SUMIFS(BNA_Historique_prix!T:T,BNA_Historique_prix!$B:$B,$B79,BNA_Historique_prix!$E:$E,$D79)-SUMIFS(BNA_Historique_prix!T:T,BNA_Historique_prix!$B:$B,$B79,BNA_Historique_prix!$E:$E,$C79))/SUMIFS(BNA_Historique_prix!T:T,BNA_Historique_prix!$B:$B,$B79,BNA_Historique_prix!$E:$E,$C79),""))</f>
        <v>-</v>
      </c>
      <c r="V79" s="14" t="str">
        <f ca="1">IF(OR(SUMIFS(BNA_Historique_prix!U:U,BNA_Historique_prix!$B:$B,$B79,BNA_Historique_prix!$E:$E,$D79)=0,SUMIFS(BNA_Historique_prix!U:U,BNA_Historique_prix!$B:$B,$B79,BNA_Historique_prix!$E:$E,$C79)=0),"-",IFERROR((SUMIFS(BNA_Historique_prix!U:U,BNA_Historique_prix!$B:$B,$B79,BNA_Historique_prix!$E:$E,$D79)-SUMIFS(BNA_Historique_prix!U:U,BNA_Historique_prix!$B:$B,$B79,BNA_Historique_prix!$E:$E,$C79))/SUMIFS(BNA_Historique_prix!U:U,BNA_Historique_prix!$B:$B,$B79,BNA_Historique_prix!$E:$E,$C79),""))</f>
        <v>-</v>
      </c>
      <c r="W79" s="14" t="str">
        <f ca="1">IF(OR(SUMIFS(BNA_Historique_prix!V:V,BNA_Historique_prix!$B:$B,$B79,BNA_Historique_prix!$E:$E,$D79)=0,SUMIFS(BNA_Historique_prix!V:V,BNA_Historique_prix!$B:$B,$B79,BNA_Historique_prix!$E:$E,$C79)=0),"-",IFERROR((SUMIFS(BNA_Historique_prix!V:V,BNA_Historique_prix!$B:$B,$B79,BNA_Historique_prix!$E:$E,$D79)-SUMIFS(BNA_Historique_prix!V:V,BNA_Historique_prix!$B:$B,$B79,BNA_Historique_prix!$E:$E,$C79))/SUMIFS(BNA_Historique_prix!V:V,BNA_Historique_prix!$B:$B,$B79,BNA_Historique_prix!$E:$E,$C79),""))</f>
        <v>-</v>
      </c>
      <c r="X79" s="14" t="str">
        <f ca="1">IF(OR(SUMIFS(BNA_Historique_prix!W:W,BNA_Historique_prix!$B:$B,$B79,BNA_Historique_prix!$E:$E,$D79)=0,SUMIFS(BNA_Historique_prix!W:W,BNA_Historique_prix!$B:$B,$B79,BNA_Historique_prix!$E:$E,$C79)=0),"-",IFERROR((SUMIFS(BNA_Historique_prix!W:W,BNA_Historique_prix!$B:$B,$B79,BNA_Historique_prix!$E:$E,$D79)-SUMIFS(BNA_Historique_prix!W:W,BNA_Historique_prix!$B:$B,$B79,BNA_Historique_prix!$E:$E,$C79))/SUMIFS(BNA_Historique_prix!W:W,BNA_Historique_prix!$B:$B,$B79,BNA_Historique_prix!$E:$E,$C79),""))</f>
        <v>-</v>
      </c>
      <c r="Y79" s="14" t="str">
        <f ca="1">IF(OR(SUMIFS(BNA_Historique_prix!X:X,BNA_Historique_prix!$B:$B,$B79,BNA_Historique_prix!$E:$E,$D79)=0,SUMIFS(BNA_Historique_prix!X:X,BNA_Historique_prix!$B:$B,$B79,BNA_Historique_prix!$E:$E,$C79)=0),"-",IFERROR((SUMIFS(BNA_Historique_prix!X:X,BNA_Historique_prix!$B:$B,$B79,BNA_Historique_prix!$E:$E,$D79)-SUMIFS(BNA_Historique_prix!X:X,BNA_Historique_prix!$B:$B,$B79,BNA_Historique_prix!$E:$E,$C79))/SUMIFS(BNA_Historique_prix!X:X,BNA_Historique_prix!$B:$B,$B79,BNA_Historique_prix!$E:$E,$C79),""))</f>
        <v>-</v>
      </c>
      <c r="Z79" s="14" t="str">
        <f ca="1">IF(OR(SUMIFS(BNA_Historique_prix!Y:Y,BNA_Historique_prix!$B:$B,$B79,BNA_Historique_prix!$E:$E,$D79)=0,SUMIFS(BNA_Historique_prix!Y:Y,BNA_Historique_prix!$B:$B,$B79,BNA_Historique_prix!$E:$E,$C79)=0),"-",IFERROR((SUMIFS(BNA_Historique_prix!Y:Y,BNA_Historique_prix!$B:$B,$B79,BNA_Historique_prix!$E:$E,$D79)-SUMIFS(BNA_Historique_prix!Y:Y,BNA_Historique_prix!$B:$B,$B79,BNA_Historique_prix!$E:$E,$C79))/SUMIFS(BNA_Historique_prix!Y:Y,BNA_Historique_prix!$B:$B,$B79,BNA_Historique_prix!$E:$E,$C79),""))</f>
        <v>-</v>
      </c>
      <c r="AA79" s="14" t="str">
        <f ca="1">IF(OR(SUMIFS(BNA_Historique_prix!Z:Z,BNA_Historique_prix!$B:$B,$B79,BNA_Historique_prix!$E:$E,$D79)=0,SUMIFS(BNA_Historique_prix!Z:Z,BNA_Historique_prix!$B:$B,$B79,BNA_Historique_prix!$E:$E,$C79)=0),"-",IFERROR((SUMIFS(BNA_Historique_prix!Z:Z,BNA_Historique_prix!$B:$B,$B79,BNA_Historique_prix!$E:$E,$D79)-SUMIFS(BNA_Historique_prix!Z:Z,BNA_Historique_prix!$B:$B,$B79,BNA_Historique_prix!$E:$E,$C79))/SUMIFS(BNA_Historique_prix!Z:Z,BNA_Historique_prix!$B:$B,$B79,BNA_Historique_prix!$E:$E,$C79),""))</f>
        <v>-</v>
      </c>
      <c r="AB79" s="14" t="str">
        <f ca="1">IF(OR(SUMIFS(BNA_Historique_prix!AA:AA,BNA_Historique_prix!$B:$B,$B79,BNA_Historique_prix!$E:$E,$D79)=0,SUMIFS(BNA_Historique_prix!AA:AA,BNA_Historique_prix!$B:$B,$B79,BNA_Historique_prix!$E:$E,$C79)=0),"-",IFERROR((SUMIFS(BNA_Historique_prix!AA:AA,BNA_Historique_prix!$B:$B,$B79,BNA_Historique_prix!$E:$E,$D79)-SUMIFS(BNA_Historique_prix!AA:AA,BNA_Historique_prix!$B:$B,$B79,BNA_Historique_prix!$E:$E,$C79))/SUMIFS(BNA_Historique_prix!AA:AA,BNA_Historique_prix!$B:$B,$B79,BNA_Historique_prix!$E:$E,$C79),""))</f>
        <v>-</v>
      </c>
      <c r="AC79" s="14" t="str">
        <f ca="1">IF(OR(SUMIFS(BNA_Historique_prix!AB:AB,BNA_Historique_prix!$B:$B,$B79,BNA_Historique_prix!$E:$E,$D79)=0,SUMIFS(BNA_Historique_prix!AB:AB,BNA_Historique_prix!$B:$B,$B79,BNA_Historique_prix!$E:$E,$C79)=0),"-",IFERROR((SUMIFS(BNA_Historique_prix!AB:AB,BNA_Historique_prix!$B:$B,$B79,BNA_Historique_prix!$E:$E,$D79)-SUMIFS(BNA_Historique_prix!AB:AB,BNA_Historique_prix!$B:$B,$B79,BNA_Historique_prix!$E:$E,$C79))/SUMIFS(BNA_Historique_prix!AB:AB,BNA_Historique_prix!$B:$B,$B79,BNA_Historique_prix!$E:$E,$C79),""))</f>
        <v>-</v>
      </c>
      <c r="AD79" s="14" t="str">
        <f ca="1">IF(OR(SUMIFS(BNA_Historique_prix!AC:AC,BNA_Historique_prix!$B:$B,$B79,BNA_Historique_prix!$E:$E,$D79)=0,SUMIFS(BNA_Historique_prix!AC:AC,BNA_Historique_prix!$B:$B,$B79,BNA_Historique_prix!$E:$E,$C79)=0),"-",IFERROR((SUMIFS(BNA_Historique_prix!AC:AC,BNA_Historique_prix!$B:$B,$B79,BNA_Historique_prix!$E:$E,$D79)-SUMIFS(BNA_Historique_prix!AC:AC,BNA_Historique_prix!$B:$B,$B79,BNA_Historique_prix!$E:$E,$C79))/SUMIFS(BNA_Historique_prix!AC:AC,BNA_Historique_prix!$B:$B,$B79,BNA_Historique_prix!$E:$E,$C79),""))</f>
        <v>-</v>
      </c>
      <c r="AE79" s="14" t="str">
        <f ca="1">IF(OR(SUMIFS(BNA_Historique_prix!AD:AD,BNA_Historique_prix!$B:$B,$B79,BNA_Historique_prix!$E:$E,$D79)=0,SUMIFS(BNA_Historique_prix!AD:AD,BNA_Historique_prix!$B:$B,$B79,BNA_Historique_prix!$E:$E,$C79)=0),"-",IFERROR((SUMIFS(BNA_Historique_prix!AD:AD,BNA_Historique_prix!$B:$B,$B79,BNA_Historique_prix!$E:$E,$D79)-SUMIFS(BNA_Historique_prix!AD:AD,BNA_Historique_prix!$B:$B,$B79,BNA_Historique_prix!$E:$E,$C79))/SUMIFS(BNA_Historique_prix!AD:AD,BNA_Historique_prix!$B:$B,$B79,BNA_Historique_prix!$E:$E,$C79),""))</f>
        <v>-</v>
      </c>
      <c r="AF79" s="14" t="str">
        <f ca="1">IF(OR(SUMIFS(BNA_Historique_prix!AE:AE,BNA_Historique_prix!$B:$B,$B79,BNA_Historique_prix!$E:$E,$D79)=0,SUMIFS(BNA_Historique_prix!AE:AE,BNA_Historique_prix!$B:$B,$B79,BNA_Historique_prix!$E:$E,$C79)=0),"-",IFERROR((SUMIFS(BNA_Historique_prix!AE:AE,BNA_Historique_prix!$B:$B,$B79,BNA_Historique_prix!$E:$E,$D79)-SUMIFS(BNA_Historique_prix!AE:AE,BNA_Historique_prix!$B:$B,$B79,BNA_Historique_prix!$E:$E,$C79))/SUMIFS(BNA_Historique_prix!AE:AE,BNA_Historique_prix!$B:$B,$B79,BNA_Historique_prix!$E:$E,$C79),""))</f>
        <v>-</v>
      </c>
      <c r="AG79" s="14" t="str">
        <f ca="1">IF(OR(SUMIFS(BNA_Historique_prix!AF:AF,BNA_Historique_prix!$B:$B,$B79,BNA_Historique_prix!$E:$E,$D79)=0,SUMIFS(BNA_Historique_prix!AF:AF,BNA_Historique_prix!$B:$B,$B79,BNA_Historique_prix!$E:$E,$C79)=0),"-",IFERROR((SUMIFS(BNA_Historique_prix!AF:AF,BNA_Historique_prix!$B:$B,$B79,BNA_Historique_prix!$E:$E,$D79)-SUMIFS(BNA_Historique_prix!AF:AF,BNA_Historique_prix!$B:$B,$B79,BNA_Historique_prix!$E:$E,$C79))/SUMIFS(BNA_Historique_prix!AF:AF,BNA_Historique_prix!$B:$B,$B79,BNA_Historique_prix!$E:$E,$C79),""))</f>
        <v>-</v>
      </c>
      <c r="AH79" s="14" t="str">
        <f ca="1">IF(OR(SUMIFS(BNA_Historique_prix!AG:AG,BNA_Historique_prix!$B:$B,$B79,BNA_Historique_prix!$E:$E,$D79)=0,SUMIFS(BNA_Historique_prix!AG:AG,BNA_Historique_prix!$B:$B,$B79,BNA_Historique_prix!$E:$E,$C79)=0),"-",IFERROR((SUMIFS(BNA_Historique_prix!AG:AG,BNA_Historique_prix!$B:$B,$B79,BNA_Historique_prix!$E:$E,$D79)-SUMIFS(BNA_Historique_prix!AG:AG,BNA_Historique_prix!$B:$B,$B79,BNA_Historique_prix!$E:$E,$C79))/SUMIFS(BNA_Historique_prix!AG:AG,BNA_Historique_prix!$B:$B,$B79,BNA_Historique_prix!$E:$E,$C79),""))</f>
        <v>-</v>
      </c>
      <c r="AI79" s="14" t="str">
        <f ca="1">IF(OR(SUMIFS(BNA_Historique_prix!AH:AH,BNA_Historique_prix!$B:$B,$B79,BNA_Historique_prix!$E:$E,$D79)=0,SUMIFS(BNA_Historique_prix!AH:AH,BNA_Historique_prix!$B:$B,$B79,BNA_Historique_prix!$E:$E,$C79)=0),"-",IFERROR((SUMIFS(BNA_Historique_prix!AH:AH,BNA_Historique_prix!$B:$B,$B79,BNA_Historique_prix!$E:$E,$D79)-SUMIFS(BNA_Historique_prix!AH:AH,BNA_Historique_prix!$B:$B,$B79,BNA_Historique_prix!$E:$E,$C79))/SUMIFS(BNA_Historique_prix!AH:AH,BNA_Historique_prix!$B:$B,$B79,BNA_Historique_prix!$E:$E,$C79),""))</f>
        <v>-</v>
      </c>
      <c r="AJ79" s="14" t="str">
        <f ca="1">IF(OR(SUMIFS(BNA_Historique_prix!AI:AI,BNA_Historique_prix!$B:$B,$B79,BNA_Historique_prix!$E:$E,$D79)=0,SUMIFS(BNA_Historique_prix!AI:AI,BNA_Historique_prix!$B:$B,$B79,BNA_Historique_prix!$E:$E,$C79)=0),"-",IFERROR((SUMIFS(BNA_Historique_prix!AI:AI,BNA_Historique_prix!$B:$B,$B79,BNA_Historique_prix!$E:$E,$D79)-SUMIFS(BNA_Historique_prix!AI:AI,BNA_Historique_prix!$B:$B,$B79,BNA_Historique_prix!$E:$E,$C79))/SUMIFS(BNA_Historique_prix!AI:AI,BNA_Historique_prix!$B:$B,$B79,BNA_Historique_prix!$E:$E,$C79),""))</f>
        <v>-</v>
      </c>
    </row>
    <row r="81" spans="1:36" x14ac:dyDescent="0.35">
      <c r="F81" s="5" t="s">
        <v>103</v>
      </c>
    </row>
    <row r="82" spans="1:36" x14ac:dyDescent="0.35">
      <c r="A82" s="5" t="s">
        <v>99</v>
      </c>
      <c r="B82" s="5" t="s">
        <v>104</v>
      </c>
      <c r="C82" s="11">
        <f t="shared" ref="C82:D82" si="42">C77</f>
        <v>45108</v>
      </c>
      <c r="D82" s="11">
        <f t="shared" si="42"/>
        <v>45139</v>
      </c>
      <c r="E82" s="11" t="str">
        <f>_xlfn.CONCAT(B82,D82)</f>
        <v>marche_gorom-gorom45139</v>
      </c>
      <c r="F82" s="11" t="str">
        <f>F77</f>
        <v>% var mensuelle</v>
      </c>
      <c r="H82" s="14">
        <f ca="1">IF(OR(SUMIFS(BNA_Historique_prix!G:G,BNA_Historique_prix!$B:$B,$B82,BNA_Historique_prix!$E:$E,$D82)=0,SUMIFS(BNA_Historique_prix!G:G,BNA_Historique_prix!$B:$B,$B82,BNA_Historique_prix!$E:$E,$C82)=0),"-",IFERROR((SUMIFS(BNA_Historique_prix!G:G,BNA_Historique_prix!$B:$B,$B82,BNA_Historique_prix!$E:$E,$D82)-SUMIFS(BNA_Historique_prix!G:G,BNA_Historique_prix!$B:$B,$B82,BNA_Historique_prix!$E:$E,$C82))/SUMIFS(BNA_Historique_prix!G:G,BNA_Historique_prix!$B:$B,$B82,BNA_Historique_prix!$E:$E,$C82),""))</f>
        <v>0.19402985074626866</v>
      </c>
      <c r="I82" s="14">
        <f ca="1">IF(OR(SUMIFS(BNA_Historique_prix!H:H,BNA_Historique_prix!$B:$B,$B82,BNA_Historique_prix!$E:$E,$D82)=0,SUMIFS(BNA_Historique_prix!H:H,BNA_Historique_prix!$B:$B,$B82,BNA_Historique_prix!$E:$E,$C82)=0),"-",IFERROR((SUMIFS(BNA_Historique_prix!H:H,BNA_Historique_prix!$B:$B,$B82,BNA_Historique_prix!$E:$E,$D82)-SUMIFS(BNA_Historique_prix!H:H,BNA_Historique_prix!$B:$B,$B82,BNA_Historique_prix!$E:$E,$C82))/SUMIFS(BNA_Historique_prix!H:H,BNA_Historique_prix!$B:$B,$B82,BNA_Historique_prix!$E:$E,$C82),""))</f>
        <v>0</v>
      </c>
      <c r="J82" s="14" t="str">
        <f ca="1">IF(OR(SUMIFS(BNA_Historique_prix!I:I,BNA_Historique_prix!$B:$B,$B82,BNA_Historique_prix!$E:$E,$D82)=0,SUMIFS(BNA_Historique_prix!I:I,BNA_Historique_prix!$B:$B,$B82,BNA_Historique_prix!$E:$E,$C82)=0),"-",IFERROR((SUMIFS(BNA_Historique_prix!I:I,BNA_Historique_prix!$B:$B,$B82,BNA_Historique_prix!$E:$E,$D82)-SUMIFS(BNA_Historique_prix!I:I,BNA_Historique_prix!$B:$B,$B82,BNA_Historique_prix!$E:$E,$C82))/SUMIFS(BNA_Historique_prix!I:I,BNA_Historique_prix!$B:$B,$B82,BNA_Historique_prix!$E:$E,$C82),""))</f>
        <v>-</v>
      </c>
      <c r="K82" s="14">
        <f ca="1">IF(OR(SUMIFS(BNA_Historique_prix!J:J,BNA_Historique_prix!$B:$B,$B82,BNA_Historique_prix!$E:$E,$D82)=0,SUMIFS(BNA_Historique_prix!J:J,BNA_Historique_prix!$B:$B,$B82,BNA_Historique_prix!$E:$E,$C82)=0),"-",IFERROR((SUMIFS(BNA_Historique_prix!J:J,BNA_Historique_prix!$B:$B,$B82,BNA_Historique_prix!$E:$E,$D82)-SUMIFS(BNA_Historique_prix!J:J,BNA_Historique_prix!$B:$B,$B82,BNA_Historique_prix!$E:$E,$C82))/SUMIFS(BNA_Historique_prix!J:J,BNA_Historique_prix!$B:$B,$B82,BNA_Historique_prix!$E:$E,$C82),""))</f>
        <v>0</v>
      </c>
      <c r="L82" s="14">
        <f ca="1">IF(OR(SUMIFS(BNA_Historique_prix!K:K,BNA_Historique_prix!$B:$B,$B82,BNA_Historique_prix!$E:$E,$D82)=0,SUMIFS(BNA_Historique_prix!K:K,BNA_Historique_prix!$B:$B,$B82,BNA_Historique_prix!$E:$E,$C82)=0),"-",IFERROR((SUMIFS(BNA_Historique_prix!K:K,BNA_Historique_prix!$B:$B,$B82,BNA_Historique_prix!$E:$E,$D82)-SUMIFS(BNA_Historique_prix!K:K,BNA_Historique_prix!$B:$B,$B82,BNA_Historique_prix!$E:$E,$C82))/SUMIFS(BNA_Historique_prix!K:K,BNA_Historique_prix!$B:$B,$B82,BNA_Historique_prix!$E:$E,$C82),""))</f>
        <v>7.6923076923076927E-2</v>
      </c>
      <c r="M82" s="14">
        <f ca="1">IF(OR(SUMIFS(BNA_Historique_prix!L:L,BNA_Historique_prix!$B:$B,$B82,BNA_Historique_prix!$E:$E,$D82)=0,SUMIFS(BNA_Historique_prix!L:L,BNA_Historique_prix!$B:$B,$B82,BNA_Historique_prix!$E:$E,$C82)=0),"-",IFERROR((SUMIFS(BNA_Historique_prix!L:L,BNA_Historique_prix!$B:$B,$B82,BNA_Historique_prix!$E:$E,$D82)-SUMIFS(BNA_Historique_prix!L:L,BNA_Historique_prix!$B:$B,$B82,BNA_Historique_prix!$E:$E,$C82))/SUMIFS(BNA_Historique_prix!L:L,BNA_Historique_prix!$B:$B,$B82,BNA_Historique_prix!$E:$E,$C82),""))</f>
        <v>3.4482758620689655E-2</v>
      </c>
      <c r="N82" s="14">
        <f ca="1">IF(OR(SUMIFS(BNA_Historique_prix!M:M,BNA_Historique_prix!$B:$B,$B82,BNA_Historique_prix!$E:$E,$D82)=0,SUMIFS(BNA_Historique_prix!M:M,BNA_Historique_prix!$B:$B,$B82,BNA_Historique_prix!$E:$E,$C82)=0),"-",IFERROR((SUMIFS(BNA_Historique_prix!M:M,BNA_Historique_prix!$B:$B,$B82,BNA_Historique_prix!$E:$E,$D82)-SUMIFS(BNA_Historique_prix!M:M,BNA_Historique_prix!$B:$B,$B82,BNA_Historique_prix!$E:$E,$C82))/SUMIFS(BNA_Historique_prix!M:M,BNA_Historique_prix!$B:$B,$B82,BNA_Historique_prix!$E:$E,$C82),""))</f>
        <v>0.12</v>
      </c>
      <c r="O82" s="14">
        <f ca="1">IF(OR(SUMIFS(BNA_Historique_prix!N:N,BNA_Historique_prix!$B:$B,$B82,BNA_Historique_prix!$E:$E,$D82)=0,SUMIFS(BNA_Historique_prix!N:N,BNA_Historique_prix!$B:$B,$B82,BNA_Historique_prix!$E:$E,$C82)=0),"-",IFERROR((SUMIFS(BNA_Historique_prix!N:N,BNA_Historique_prix!$B:$B,$B82,BNA_Historique_prix!$E:$E,$D82)-SUMIFS(BNA_Historique_prix!N:N,BNA_Historique_prix!$B:$B,$B82,BNA_Historique_prix!$E:$E,$C82))/SUMIFS(BNA_Historique_prix!N:N,BNA_Historique_prix!$B:$B,$B82,BNA_Historique_prix!$E:$E,$C82),""))</f>
        <v>0</v>
      </c>
      <c r="P82" s="14">
        <f ca="1">IF(OR(SUMIFS(BNA_Historique_prix!O:O,BNA_Historique_prix!$B:$B,$B82,BNA_Historique_prix!$E:$E,$D82)=0,SUMIFS(BNA_Historique_prix!O:O,BNA_Historique_prix!$B:$B,$B82,BNA_Historique_prix!$E:$E,$C82)=0),"-",IFERROR((SUMIFS(BNA_Historique_prix!O:O,BNA_Historique_prix!$B:$B,$B82,BNA_Historique_prix!$E:$E,$D82)-SUMIFS(BNA_Historique_prix!O:O,BNA_Historique_prix!$B:$B,$B82,BNA_Historique_prix!$E:$E,$C82))/SUMIFS(BNA_Historique_prix!O:O,BNA_Historique_prix!$B:$B,$B82,BNA_Historique_prix!$E:$E,$C82),""))</f>
        <v>-0.16666666666666666</v>
      </c>
      <c r="Q82" s="14">
        <f ca="1">IF(OR(SUMIFS(BNA_Historique_prix!P:P,BNA_Historique_prix!$B:$B,$B82,BNA_Historique_prix!$E:$E,$D82)=0,SUMIFS(BNA_Historique_prix!P:P,BNA_Historique_prix!$B:$B,$B82,BNA_Historique_prix!$E:$E,$C82)=0),"-",IFERROR((SUMIFS(BNA_Historique_prix!P:P,BNA_Historique_prix!$B:$B,$B82,BNA_Historique_prix!$E:$E,$D82)-SUMIFS(BNA_Historique_prix!P:P,BNA_Historique_prix!$B:$B,$B82,BNA_Historique_prix!$E:$E,$C82))/SUMIFS(BNA_Historique_prix!P:P,BNA_Historique_prix!$B:$B,$B82,BNA_Historique_prix!$E:$E,$C82),""))</f>
        <v>0</v>
      </c>
      <c r="R82" s="14">
        <f ca="1">IF(OR(SUMIFS(BNA_Historique_prix!Q:Q,BNA_Historique_prix!$B:$B,$B82,BNA_Historique_prix!$E:$E,$D82)=0,SUMIFS(BNA_Historique_prix!Q:Q,BNA_Historique_prix!$B:$B,$B82,BNA_Historique_prix!$E:$E,$C82)=0),"-",IFERROR((SUMIFS(BNA_Historique_prix!Q:Q,BNA_Historique_prix!$B:$B,$B82,BNA_Historique_prix!$E:$E,$D82)-SUMIFS(BNA_Historique_prix!Q:Q,BNA_Historique_prix!$B:$B,$B82,BNA_Historique_prix!$E:$E,$C82))/SUMIFS(BNA_Historique_prix!Q:Q,BNA_Historique_prix!$B:$B,$B82,BNA_Historique_prix!$E:$E,$C82),""))</f>
        <v>0</v>
      </c>
      <c r="S82" s="14" t="str">
        <f ca="1">IF(OR(SUMIFS(BNA_Historique_prix!R:R,BNA_Historique_prix!$B:$B,$B82,BNA_Historique_prix!$E:$E,$D82)=0,SUMIFS(BNA_Historique_prix!R:R,BNA_Historique_prix!$B:$B,$B82,BNA_Historique_prix!$E:$E,$C82)=0),"-",IFERROR((SUMIFS(BNA_Historique_prix!R:R,BNA_Historique_prix!$B:$B,$B82,BNA_Historique_prix!$E:$E,$D82)-SUMIFS(BNA_Historique_prix!R:R,BNA_Historique_prix!$B:$B,$B82,BNA_Historique_prix!$E:$E,$C82))/SUMIFS(BNA_Historique_prix!R:R,BNA_Historique_prix!$B:$B,$B82,BNA_Historique_prix!$E:$E,$C82),""))</f>
        <v>-</v>
      </c>
      <c r="T82" s="14" t="str">
        <f ca="1">IF(OR(SUMIFS(BNA_Historique_prix!S:S,BNA_Historique_prix!$B:$B,$B82,BNA_Historique_prix!$E:$E,$D82)=0,SUMIFS(BNA_Historique_prix!S:S,BNA_Historique_prix!$B:$B,$B82,BNA_Historique_prix!$E:$E,$C82)=0),"-",IFERROR((SUMIFS(BNA_Historique_prix!S:S,BNA_Historique_prix!$B:$B,$B82,BNA_Historique_prix!$E:$E,$D82)-SUMIFS(BNA_Historique_prix!S:S,BNA_Historique_prix!$B:$B,$B82,BNA_Historique_prix!$E:$E,$C82))/SUMIFS(BNA_Historique_prix!S:S,BNA_Historique_prix!$B:$B,$B82,BNA_Historique_prix!$E:$E,$C82),""))</f>
        <v>-</v>
      </c>
      <c r="U82" s="14" t="str">
        <f ca="1">IF(OR(SUMIFS(BNA_Historique_prix!T:T,BNA_Historique_prix!$B:$B,$B82,BNA_Historique_prix!$E:$E,$D82)=0,SUMIFS(BNA_Historique_prix!T:T,BNA_Historique_prix!$B:$B,$B82,BNA_Historique_prix!$E:$E,$C82)=0),"-",IFERROR((SUMIFS(BNA_Historique_prix!T:T,BNA_Historique_prix!$B:$B,$B82,BNA_Historique_prix!$E:$E,$D82)-SUMIFS(BNA_Historique_prix!T:T,BNA_Historique_prix!$B:$B,$B82,BNA_Historique_prix!$E:$E,$C82))/SUMIFS(BNA_Historique_prix!T:T,BNA_Historique_prix!$B:$B,$B82,BNA_Historique_prix!$E:$E,$C82),""))</f>
        <v>-</v>
      </c>
      <c r="V82" s="14">
        <f ca="1">IF(OR(SUMIFS(BNA_Historique_prix!U:U,BNA_Historique_prix!$B:$B,$B82,BNA_Historique_prix!$E:$E,$D82)=0,SUMIFS(BNA_Historique_prix!U:U,BNA_Historique_prix!$B:$B,$B82,BNA_Historique_prix!$E:$E,$C82)=0),"-",IFERROR((SUMIFS(BNA_Historique_prix!U:U,BNA_Historique_prix!$B:$B,$B82,BNA_Historique_prix!$E:$E,$D82)-SUMIFS(BNA_Historique_prix!U:U,BNA_Historique_prix!$B:$B,$B82,BNA_Historique_prix!$E:$E,$C82))/SUMIFS(BNA_Historique_prix!U:U,BNA_Historique_prix!$B:$B,$B82,BNA_Historique_prix!$E:$E,$C82),""))</f>
        <v>-0.10526315789473684</v>
      </c>
      <c r="W82" s="14">
        <f ca="1">IF(OR(SUMIFS(BNA_Historique_prix!V:V,BNA_Historique_prix!$B:$B,$B82,BNA_Historique_prix!$E:$E,$D82)=0,SUMIFS(BNA_Historique_prix!V:V,BNA_Historique_prix!$B:$B,$B82,BNA_Historique_prix!$E:$E,$C82)=0),"-",IFERROR((SUMIFS(BNA_Historique_prix!V:V,BNA_Historique_prix!$B:$B,$B82,BNA_Historique_prix!$E:$E,$D82)-SUMIFS(BNA_Historique_prix!V:V,BNA_Historique_prix!$B:$B,$B82,BNA_Historique_prix!$E:$E,$C82))/SUMIFS(BNA_Historique_prix!V:V,BNA_Historique_prix!$B:$B,$B82,BNA_Historique_prix!$E:$E,$C82),""))</f>
        <v>-6.25E-2</v>
      </c>
      <c r="X82" s="14">
        <f ca="1">IF(OR(SUMIFS(BNA_Historique_prix!W:W,BNA_Historique_prix!$B:$B,$B82,BNA_Historique_prix!$E:$E,$D82)=0,SUMIFS(BNA_Historique_prix!W:W,BNA_Historique_prix!$B:$B,$B82,BNA_Historique_prix!$E:$E,$C82)=0),"-",IFERROR((SUMIFS(BNA_Historique_prix!W:W,BNA_Historique_prix!$B:$B,$B82,BNA_Historique_prix!$E:$E,$D82)-SUMIFS(BNA_Historique_prix!W:W,BNA_Historique_prix!$B:$B,$B82,BNA_Historique_prix!$E:$E,$C82))/SUMIFS(BNA_Historique_prix!W:W,BNA_Historique_prix!$B:$B,$B82,BNA_Historique_prix!$E:$E,$C82),""))</f>
        <v>-0.1111111111111111</v>
      </c>
      <c r="Y82" s="14">
        <f ca="1">IF(OR(SUMIFS(BNA_Historique_prix!X:X,BNA_Historique_prix!$B:$B,$B82,BNA_Historique_prix!$E:$E,$D82)=0,SUMIFS(BNA_Historique_prix!X:X,BNA_Historique_prix!$B:$B,$B82,BNA_Historique_prix!$E:$E,$C82)=0),"-",IFERROR((SUMIFS(BNA_Historique_prix!X:X,BNA_Historique_prix!$B:$B,$B82,BNA_Historique_prix!$E:$E,$D82)-SUMIFS(BNA_Historique_prix!X:X,BNA_Historique_prix!$B:$B,$B82,BNA_Historique_prix!$E:$E,$C82))/SUMIFS(BNA_Historique_prix!X:X,BNA_Historique_prix!$B:$B,$B82,BNA_Historique_prix!$E:$E,$C82),""))</f>
        <v>0</v>
      </c>
      <c r="Z82" s="14">
        <f ca="1">IF(OR(SUMIFS(BNA_Historique_prix!Y:Y,BNA_Historique_prix!$B:$B,$B82,BNA_Historique_prix!$E:$E,$D82)=0,SUMIFS(BNA_Historique_prix!Y:Y,BNA_Historique_prix!$B:$B,$B82,BNA_Historique_prix!$E:$E,$C82)=0),"-",IFERROR((SUMIFS(BNA_Historique_prix!Y:Y,BNA_Historique_prix!$B:$B,$B82,BNA_Historique_prix!$E:$E,$D82)-SUMIFS(BNA_Historique_prix!Y:Y,BNA_Historique_prix!$B:$B,$B82,BNA_Historique_prix!$E:$E,$C82))/SUMIFS(BNA_Historique_prix!Y:Y,BNA_Historique_prix!$B:$B,$B82,BNA_Historique_prix!$E:$E,$C82),""))</f>
        <v>0</v>
      </c>
      <c r="AA82" s="14">
        <f ca="1">IF(OR(SUMIFS(BNA_Historique_prix!Z:Z,BNA_Historique_prix!$B:$B,$B82,BNA_Historique_prix!$E:$E,$D82)=0,SUMIFS(BNA_Historique_prix!Z:Z,BNA_Historique_prix!$B:$B,$B82,BNA_Historique_prix!$E:$E,$C82)=0),"-",IFERROR((SUMIFS(BNA_Historique_prix!Z:Z,BNA_Historique_prix!$B:$B,$B82,BNA_Historique_prix!$E:$E,$D82)-SUMIFS(BNA_Historique_prix!Z:Z,BNA_Historique_prix!$B:$B,$B82,BNA_Historique_prix!$E:$E,$C82))/SUMIFS(BNA_Historique_prix!Z:Z,BNA_Historique_prix!$B:$B,$B82,BNA_Historique_prix!$E:$E,$C82),""))</f>
        <v>-0.16666666666666666</v>
      </c>
      <c r="AB82" s="14">
        <f ca="1">IF(OR(SUMIFS(BNA_Historique_prix!AA:AA,BNA_Historique_prix!$B:$B,$B82,BNA_Historique_prix!$E:$E,$D82)=0,SUMIFS(BNA_Historique_prix!AA:AA,BNA_Historique_prix!$B:$B,$B82,BNA_Historique_prix!$E:$E,$C82)=0),"-",IFERROR((SUMIFS(BNA_Historique_prix!AA:AA,BNA_Historique_prix!$B:$B,$B82,BNA_Historique_prix!$E:$E,$D82)-SUMIFS(BNA_Historique_prix!AA:AA,BNA_Historique_prix!$B:$B,$B82,BNA_Historique_prix!$E:$E,$C82))/SUMIFS(BNA_Historique_prix!AA:AA,BNA_Historique_prix!$B:$B,$B82,BNA_Historique_prix!$E:$E,$C82),""))</f>
        <v>-0.1111111111111111</v>
      </c>
      <c r="AC82" s="14">
        <f ca="1">IF(OR(SUMIFS(BNA_Historique_prix!AB:AB,BNA_Historique_prix!$B:$B,$B82,BNA_Historique_prix!$E:$E,$D82)=0,SUMIFS(BNA_Historique_prix!AB:AB,BNA_Historique_prix!$B:$B,$B82,BNA_Historique_prix!$E:$E,$C82)=0),"-",IFERROR((SUMIFS(BNA_Historique_prix!AB:AB,BNA_Historique_prix!$B:$B,$B82,BNA_Historique_prix!$E:$E,$D82)-SUMIFS(BNA_Historique_prix!AB:AB,BNA_Historique_prix!$B:$B,$B82,BNA_Historique_prix!$E:$E,$C82))/SUMIFS(BNA_Historique_prix!AB:AB,BNA_Historique_prix!$B:$B,$B82,BNA_Historique_prix!$E:$E,$C82),""))</f>
        <v>0.66666666666666663</v>
      </c>
      <c r="AD82" s="14">
        <f ca="1">IF(OR(SUMIFS(BNA_Historique_prix!AC:AC,BNA_Historique_prix!$B:$B,$B82,BNA_Historique_prix!$E:$E,$D82)=0,SUMIFS(BNA_Historique_prix!AC:AC,BNA_Historique_prix!$B:$B,$B82,BNA_Historique_prix!$E:$E,$C82)=0),"-",IFERROR((SUMIFS(BNA_Historique_prix!AC:AC,BNA_Historique_prix!$B:$B,$B82,BNA_Historique_prix!$E:$E,$D82)-SUMIFS(BNA_Historique_prix!AC:AC,BNA_Historique_prix!$B:$B,$B82,BNA_Historique_prix!$E:$E,$C82))/SUMIFS(BNA_Historique_prix!AC:AC,BNA_Historique_prix!$B:$B,$B82,BNA_Historique_prix!$E:$E,$C82),""))</f>
        <v>0.2857142857142857</v>
      </c>
      <c r="AE82" s="14">
        <f ca="1">IF(OR(SUMIFS(BNA_Historique_prix!AD:AD,BNA_Historique_prix!$B:$B,$B82,BNA_Historique_prix!$E:$E,$D82)=0,SUMIFS(BNA_Historique_prix!AD:AD,BNA_Historique_prix!$B:$B,$B82,BNA_Historique_prix!$E:$E,$C82)=0),"-",IFERROR((SUMIFS(BNA_Historique_prix!AD:AD,BNA_Historique_prix!$B:$B,$B82,BNA_Historique_prix!$E:$E,$D82)-SUMIFS(BNA_Historique_prix!AD:AD,BNA_Historique_prix!$B:$B,$B82,BNA_Historique_prix!$E:$E,$C82))/SUMIFS(BNA_Historique_prix!AD:AD,BNA_Historique_prix!$B:$B,$B82,BNA_Historique_prix!$E:$E,$C82),""))</f>
        <v>0</v>
      </c>
      <c r="AF82" s="14">
        <f ca="1">IF(OR(SUMIFS(BNA_Historique_prix!AE:AE,BNA_Historique_prix!$B:$B,$B82,BNA_Historique_prix!$E:$E,$D82)=0,SUMIFS(BNA_Historique_prix!AE:AE,BNA_Historique_prix!$B:$B,$B82,BNA_Historique_prix!$E:$E,$C82)=0),"-",IFERROR((SUMIFS(BNA_Historique_prix!AE:AE,BNA_Historique_prix!$B:$B,$B82,BNA_Historique_prix!$E:$E,$D82)-SUMIFS(BNA_Historique_prix!AE:AE,BNA_Historique_prix!$B:$B,$B82,BNA_Historique_prix!$E:$E,$C82))/SUMIFS(BNA_Historique_prix!AE:AE,BNA_Historique_prix!$B:$B,$B82,BNA_Historique_prix!$E:$E,$C82),""))</f>
        <v>0</v>
      </c>
      <c r="AG82" s="14">
        <f ca="1">IF(OR(SUMIFS(BNA_Historique_prix!AF:AF,BNA_Historique_prix!$B:$B,$B82,BNA_Historique_prix!$E:$E,$D82)=0,SUMIFS(BNA_Historique_prix!AF:AF,BNA_Historique_prix!$B:$B,$B82,BNA_Historique_prix!$E:$E,$C82)=0),"-",IFERROR((SUMIFS(BNA_Historique_prix!AF:AF,BNA_Historique_prix!$B:$B,$B82,BNA_Historique_prix!$E:$E,$D82)-SUMIFS(BNA_Historique_prix!AF:AF,BNA_Historique_prix!$B:$B,$B82,BNA_Historique_prix!$E:$E,$C82))/SUMIFS(BNA_Historique_prix!AF:AF,BNA_Historique_prix!$B:$B,$B82,BNA_Historique_prix!$E:$E,$C82),""))</f>
        <v>-0.16666666666666666</v>
      </c>
      <c r="AH82" s="14">
        <f ca="1">IF(OR(SUMIFS(BNA_Historique_prix!AG:AG,BNA_Historique_prix!$B:$B,$B82,BNA_Historique_prix!$E:$E,$D82)=0,SUMIFS(BNA_Historique_prix!AG:AG,BNA_Historique_prix!$B:$B,$B82,BNA_Historique_prix!$E:$E,$C82)=0),"-",IFERROR((SUMIFS(BNA_Historique_prix!AG:AG,BNA_Historique_prix!$B:$B,$B82,BNA_Historique_prix!$E:$E,$D82)-SUMIFS(BNA_Historique_prix!AG:AG,BNA_Historique_prix!$B:$B,$B82,BNA_Historique_prix!$E:$E,$C82))/SUMIFS(BNA_Historique_prix!AG:AG,BNA_Historique_prix!$B:$B,$B82,BNA_Historique_prix!$E:$E,$C82),""))</f>
        <v>7.1428571428571425E-2</v>
      </c>
      <c r="AI82" s="14">
        <f ca="1">IF(OR(SUMIFS(BNA_Historique_prix!AH:AH,BNA_Historique_prix!$B:$B,$B82,BNA_Historique_prix!$E:$E,$D82)=0,SUMIFS(BNA_Historique_prix!AH:AH,BNA_Historique_prix!$B:$B,$B82,BNA_Historique_prix!$E:$E,$C82)=0),"-",IFERROR((SUMIFS(BNA_Historique_prix!AH:AH,BNA_Historique_prix!$B:$B,$B82,BNA_Historique_prix!$E:$E,$D82)-SUMIFS(BNA_Historique_prix!AH:AH,BNA_Historique_prix!$B:$B,$B82,BNA_Historique_prix!$E:$E,$C82))/SUMIFS(BNA_Historique_prix!AH:AH,BNA_Historique_prix!$B:$B,$B82,BNA_Historique_prix!$E:$E,$C82),""))</f>
        <v>-0.14285714285714285</v>
      </c>
      <c r="AJ82" s="14">
        <f ca="1">IF(OR(SUMIFS(BNA_Historique_prix!AI:AI,BNA_Historique_prix!$B:$B,$B82,BNA_Historique_prix!$E:$E,$D82)=0,SUMIFS(BNA_Historique_prix!AI:AI,BNA_Historique_prix!$B:$B,$B82,BNA_Historique_prix!$E:$E,$C82)=0),"-",IFERROR((SUMIFS(BNA_Historique_prix!AI:AI,BNA_Historique_prix!$B:$B,$B82,BNA_Historique_prix!$E:$E,$D82)-SUMIFS(BNA_Historique_prix!AI:AI,BNA_Historique_prix!$B:$B,$B82,BNA_Historique_prix!$E:$E,$C82))/SUMIFS(BNA_Historique_prix!AI:AI,BNA_Historique_prix!$B:$B,$B82,BNA_Historique_prix!$E:$E,$C82),""))</f>
        <v>0</v>
      </c>
    </row>
    <row r="83" spans="1:36" x14ac:dyDescent="0.35">
      <c r="A83" s="5" t="s">
        <v>99</v>
      </c>
      <c r="B83" s="5" t="s">
        <v>104</v>
      </c>
      <c r="C83" s="11">
        <f t="shared" ref="C83:F83" si="43">C78</f>
        <v>45078</v>
      </c>
      <c r="D83" s="11">
        <f t="shared" si="43"/>
        <v>45139</v>
      </c>
      <c r="E83" s="11"/>
      <c r="F83" s="11" t="str">
        <f t="shared" si="43"/>
        <v>% var trimestrielle</v>
      </c>
      <c r="H83" s="14">
        <f ca="1">IF(OR(SUMIFS(BNA_Historique_prix!G:G,BNA_Historique_prix!$B:$B,$B83,BNA_Historique_prix!$E:$E,$D83)=0,SUMIFS(BNA_Historique_prix!G:G,BNA_Historique_prix!$B:$B,$B83,BNA_Historique_prix!$E:$E,$C83)=0),"-",IFERROR((SUMIFS(BNA_Historique_prix!G:G,BNA_Historique_prix!$B:$B,$B83,BNA_Historique_prix!$E:$E,$D83)-SUMIFS(BNA_Historique_prix!G:G,BNA_Historique_prix!$B:$B,$B83,BNA_Historique_prix!$E:$E,$C83))/SUMIFS(BNA_Historique_prix!G:G,BNA_Historique_prix!$B:$B,$B83,BNA_Historique_prix!$E:$E,$C83),""))</f>
        <v>0.33333333333333331</v>
      </c>
      <c r="I83" s="14">
        <f ca="1">IF(OR(SUMIFS(BNA_Historique_prix!H:H,BNA_Historique_prix!$B:$B,$B83,BNA_Historique_prix!$E:$E,$D83)=0,SUMIFS(BNA_Historique_prix!H:H,BNA_Historique_prix!$B:$B,$B83,BNA_Historique_prix!$E:$E,$C83)=0),"-",IFERROR((SUMIFS(BNA_Historique_prix!H:H,BNA_Historique_prix!$B:$B,$B83,BNA_Historique_prix!$E:$E,$D83)-SUMIFS(BNA_Historique_prix!H:H,BNA_Historique_prix!$B:$B,$B83,BNA_Historique_prix!$E:$E,$C83))/SUMIFS(BNA_Historique_prix!H:H,BNA_Historique_prix!$B:$B,$B83,BNA_Historique_prix!$E:$E,$C83),""))</f>
        <v>0.1111111111111111</v>
      </c>
      <c r="J83" s="14">
        <f ca="1">IF(OR(SUMIFS(BNA_Historique_prix!I:I,BNA_Historique_prix!$B:$B,$B83,BNA_Historique_prix!$E:$E,$D83)=0,SUMIFS(BNA_Historique_prix!I:I,BNA_Historique_prix!$B:$B,$B83,BNA_Historique_prix!$E:$E,$C83)=0),"-",IFERROR((SUMIFS(BNA_Historique_prix!I:I,BNA_Historique_prix!$B:$B,$B83,BNA_Historique_prix!$E:$E,$D83)-SUMIFS(BNA_Historique_prix!I:I,BNA_Historique_prix!$B:$B,$B83,BNA_Historique_prix!$E:$E,$C83))/SUMIFS(BNA_Historique_prix!I:I,BNA_Historique_prix!$B:$B,$B83,BNA_Historique_prix!$E:$E,$C83),""))</f>
        <v>0.2</v>
      </c>
      <c r="K83" s="14">
        <f ca="1">IF(OR(SUMIFS(BNA_Historique_prix!J:J,BNA_Historique_prix!$B:$B,$B83,BNA_Historique_prix!$E:$E,$D83)=0,SUMIFS(BNA_Historique_prix!J:J,BNA_Historique_prix!$B:$B,$B83,BNA_Historique_prix!$E:$E,$C83)=0),"-",IFERROR((SUMIFS(BNA_Historique_prix!J:J,BNA_Historique_prix!$B:$B,$B83,BNA_Historique_prix!$E:$E,$D83)-SUMIFS(BNA_Historique_prix!J:J,BNA_Historique_prix!$B:$B,$B83,BNA_Historique_prix!$E:$E,$C83))/SUMIFS(BNA_Historique_prix!J:J,BNA_Historique_prix!$B:$B,$B83,BNA_Historique_prix!$E:$E,$C83),""))</f>
        <v>-9.0909090909090912E-2</v>
      </c>
      <c r="L83" s="14">
        <f ca="1">IF(OR(SUMIFS(BNA_Historique_prix!K:K,BNA_Historique_prix!$B:$B,$B83,BNA_Historique_prix!$E:$E,$D83)=0,SUMIFS(BNA_Historique_prix!K:K,BNA_Historique_prix!$B:$B,$B83,BNA_Historique_prix!$E:$E,$C83)=0),"-",IFERROR((SUMIFS(BNA_Historique_prix!K:K,BNA_Historique_prix!$B:$B,$B83,BNA_Historique_prix!$E:$E,$D83)-SUMIFS(BNA_Historique_prix!K:K,BNA_Historique_prix!$B:$B,$B83,BNA_Historique_prix!$E:$E,$C83))/SUMIFS(BNA_Historique_prix!K:K,BNA_Historique_prix!$B:$B,$B83,BNA_Historique_prix!$E:$E,$C83),""))</f>
        <v>0</v>
      </c>
      <c r="M83" s="14">
        <f ca="1">IF(OR(SUMIFS(BNA_Historique_prix!L:L,BNA_Historique_prix!$B:$B,$B83,BNA_Historique_prix!$E:$E,$D83)=0,SUMIFS(BNA_Historique_prix!L:L,BNA_Historique_prix!$B:$B,$B83,BNA_Historique_prix!$E:$E,$C83)=0),"-",IFERROR((SUMIFS(BNA_Historique_prix!L:L,BNA_Historique_prix!$B:$B,$B83,BNA_Historique_prix!$E:$E,$D83)-SUMIFS(BNA_Historique_prix!L:L,BNA_Historique_prix!$B:$B,$B83,BNA_Historique_prix!$E:$E,$C83))/SUMIFS(BNA_Historique_prix!L:L,BNA_Historique_prix!$B:$B,$B83,BNA_Historique_prix!$E:$E,$C83),""))</f>
        <v>7.1428571428571425E-2</v>
      </c>
      <c r="N83" s="14">
        <f ca="1">IF(OR(SUMIFS(BNA_Historique_prix!M:M,BNA_Historique_prix!$B:$B,$B83,BNA_Historique_prix!$E:$E,$D83)=0,SUMIFS(BNA_Historique_prix!M:M,BNA_Historique_prix!$B:$B,$B83,BNA_Historique_prix!$E:$E,$C83)=0),"-",IFERROR((SUMIFS(BNA_Historique_prix!M:M,BNA_Historique_prix!$B:$B,$B83,BNA_Historique_prix!$E:$E,$D83)-SUMIFS(BNA_Historique_prix!M:M,BNA_Historique_prix!$B:$B,$B83,BNA_Historique_prix!$E:$E,$C83))/SUMIFS(BNA_Historique_prix!M:M,BNA_Historique_prix!$B:$B,$B83,BNA_Historique_prix!$E:$E,$C83),""))</f>
        <v>0.4</v>
      </c>
      <c r="O83" s="14">
        <f ca="1">IF(OR(SUMIFS(BNA_Historique_prix!N:N,BNA_Historique_prix!$B:$B,$B83,BNA_Historique_prix!$E:$E,$D83)=0,SUMIFS(BNA_Historique_prix!N:N,BNA_Historique_prix!$B:$B,$B83,BNA_Historique_prix!$E:$E,$C83)=0),"-",IFERROR((SUMIFS(BNA_Historique_prix!N:N,BNA_Historique_prix!$B:$B,$B83,BNA_Historique_prix!$E:$E,$D83)-SUMIFS(BNA_Historique_prix!N:N,BNA_Historique_prix!$B:$B,$B83,BNA_Historique_prix!$E:$E,$C83))/SUMIFS(BNA_Historique_prix!N:N,BNA_Historique_prix!$B:$B,$B83,BNA_Historique_prix!$E:$E,$C83),""))</f>
        <v>0</v>
      </c>
      <c r="P83" s="14">
        <f ca="1">IF(OR(SUMIFS(BNA_Historique_prix!O:O,BNA_Historique_prix!$B:$B,$B83,BNA_Historique_prix!$E:$E,$D83)=0,SUMIFS(BNA_Historique_prix!O:O,BNA_Historique_prix!$B:$B,$B83,BNA_Historique_prix!$E:$E,$C83)=0),"-",IFERROR((SUMIFS(BNA_Historique_prix!O:O,BNA_Historique_prix!$B:$B,$B83,BNA_Historique_prix!$E:$E,$D83)-SUMIFS(BNA_Historique_prix!O:O,BNA_Historique_prix!$B:$B,$B83,BNA_Historique_prix!$E:$E,$C83))/SUMIFS(BNA_Historique_prix!O:O,BNA_Historique_prix!$B:$B,$B83,BNA_Historique_prix!$E:$E,$C83),""))</f>
        <v>0</v>
      </c>
      <c r="Q83" s="14">
        <f ca="1">IF(OR(SUMIFS(BNA_Historique_prix!P:P,BNA_Historique_prix!$B:$B,$B83,BNA_Historique_prix!$E:$E,$D83)=0,SUMIFS(BNA_Historique_prix!P:P,BNA_Historique_prix!$B:$B,$B83,BNA_Historique_prix!$E:$E,$C83)=0),"-",IFERROR((SUMIFS(BNA_Historique_prix!P:P,BNA_Historique_prix!$B:$B,$B83,BNA_Historique_prix!$E:$E,$D83)-SUMIFS(BNA_Historique_prix!P:P,BNA_Historique_prix!$B:$B,$B83,BNA_Historique_prix!$E:$E,$C83))/SUMIFS(BNA_Historique_prix!P:P,BNA_Historique_prix!$B:$B,$B83,BNA_Historique_prix!$E:$E,$C83),""))</f>
        <v>0.1111111111111111</v>
      </c>
      <c r="R83" s="14">
        <f ca="1">IF(OR(SUMIFS(BNA_Historique_prix!Q:Q,BNA_Historique_prix!$B:$B,$B83,BNA_Historique_prix!$E:$E,$D83)=0,SUMIFS(BNA_Historique_prix!Q:Q,BNA_Historique_prix!$B:$B,$B83,BNA_Historique_prix!$E:$E,$C83)=0),"-",IFERROR((SUMIFS(BNA_Historique_prix!Q:Q,BNA_Historique_prix!$B:$B,$B83,BNA_Historique_prix!$E:$E,$D83)-SUMIFS(BNA_Historique_prix!Q:Q,BNA_Historique_prix!$B:$B,$B83,BNA_Historique_prix!$E:$E,$C83))/SUMIFS(BNA_Historique_prix!Q:Q,BNA_Historique_prix!$B:$B,$B83,BNA_Historique_prix!$E:$E,$C83),""))</f>
        <v>0</v>
      </c>
      <c r="S83" s="14" t="str">
        <f ca="1">IF(OR(SUMIFS(BNA_Historique_prix!R:R,BNA_Historique_prix!$B:$B,$B83,BNA_Historique_prix!$E:$E,$D83)=0,SUMIFS(BNA_Historique_prix!R:R,BNA_Historique_prix!$B:$B,$B83,BNA_Historique_prix!$E:$E,$C83)=0),"-",IFERROR((SUMIFS(BNA_Historique_prix!R:R,BNA_Historique_prix!$B:$B,$B83,BNA_Historique_prix!$E:$E,$D83)-SUMIFS(BNA_Historique_prix!R:R,BNA_Historique_prix!$B:$B,$B83,BNA_Historique_prix!$E:$E,$C83))/SUMIFS(BNA_Historique_prix!R:R,BNA_Historique_prix!$B:$B,$B83,BNA_Historique_prix!$E:$E,$C83),""))</f>
        <v>-</v>
      </c>
      <c r="T83" s="14" t="str">
        <f ca="1">IF(OR(SUMIFS(BNA_Historique_prix!S:S,BNA_Historique_prix!$B:$B,$B83,BNA_Historique_prix!$E:$E,$D83)=0,SUMIFS(BNA_Historique_prix!S:S,BNA_Historique_prix!$B:$B,$B83,BNA_Historique_prix!$E:$E,$C83)=0),"-",IFERROR((SUMIFS(BNA_Historique_prix!S:S,BNA_Historique_prix!$B:$B,$B83,BNA_Historique_prix!$E:$E,$D83)-SUMIFS(BNA_Historique_prix!S:S,BNA_Historique_prix!$B:$B,$B83,BNA_Historique_prix!$E:$E,$C83))/SUMIFS(BNA_Historique_prix!S:S,BNA_Historique_prix!$B:$B,$B83,BNA_Historique_prix!$E:$E,$C83),""))</f>
        <v>-</v>
      </c>
      <c r="U83" s="14" t="str">
        <f ca="1">IF(OR(SUMIFS(BNA_Historique_prix!T:T,BNA_Historique_prix!$B:$B,$B83,BNA_Historique_prix!$E:$E,$D83)=0,SUMIFS(BNA_Historique_prix!T:T,BNA_Historique_prix!$B:$B,$B83,BNA_Historique_prix!$E:$E,$C83)=0),"-",IFERROR((SUMIFS(BNA_Historique_prix!T:T,BNA_Historique_prix!$B:$B,$B83,BNA_Historique_prix!$E:$E,$D83)-SUMIFS(BNA_Historique_prix!T:T,BNA_Historique_prix!$B:$B,$B83,BNA_Historique_prix!$E:$E,$C83))/SUMIFS(BNA_Historique_prix!T:T,BNA_Historique_prix!$B:$B,$B83,BNA_Historique_prix!$E:$E,$C83),""))</f>
        <v>-</v>
      </c>
      <c r="V83" s="14">
        <f ca="1">IF(OR(SUMIFS(BNA_Historique_prix!U:U,BNA_Historique_prix!$B:$B,$B83,BNA_Historique_prix!$E:$E,$D83)=0,SUMIFS(BNA_Historique_prix!U:U,BNA_Historique_prix!$B:$B,$B83,BNA_Historique_prix!$E:$E,$C83)=0),"-",IFERROR((SUMIFS(BNA_Historique_prix!U:U,BNA_Historique_prix!$B:$B,$B83,BNA_Historique_prix!$E:$E,$D83)-SUMIFS(BNA_Historique_prix!U:U,BNA_Historique_prix!$B:$B,$B83,BNA_Historique_prix!$E:$E,$C83))/SUMIFS(BNA_Historique_prix!U:U,BNA_Historique_prix!$B:$B,$B83,BNA_Historique_prix!$E:$E,$C83),""))</f>
        <v>0</v>
      </c>
      <c r="W83" s="14">
        <f ca="1">IF(OR(SUMIFS(BNA_Historique_prix!V:V,BNA_Historique_prix!$B:$B,$B83,BNA_Historique_prix!$E:$E,$D83)=0,SUMIFS(BNA_Historique_prix!V:V,BNA_Historique_prix!$B:$B,$B83,BNA_Historique_prix!$E:$E,$C83)=0),"-",IFERROR((SUMIFS(BNA_Historique_prix!V:V,BNA_Historique_prix!$B:$B,$B83,BNA_Historique_prix!$E:$E,$D83)-SUMIFS(BNA_Historique_prix!V:V,BNA_Historique_prix!$B:$B,$B83,BNA_Historique_prix!$E:$E,$C83))/SUMIFS(BNA_Historique_prix!V:V,BNA_Historique_prix!$B:$B,$B83,BNA_Historique_prix!$E:$E,$C83),""))</f>
        <v>0</v>
      </c>
      <c r="X83" s="14">
        <f ca="1">IF(OR(SUMIFS(BNA_Historique_prix!W:W,BNA_Historique_prix!$B:$B,$B83,BNA_Historique_prix!$E:$E,$D83)=0,SUMIFS(BNA_Historique_prix!W:W,BNA_Historique_prix!$B:$B,$B83,BNA_Historique_prix!$E:$E,$C83)=0),"-",IFERROR((SUMIFS(BNA_Historique_prix!W:W,BNA_Historique_prix!$B:$B,$B83,BNA_Historique_prix!$E:$E,$D83)-SUMIFS(BNA_Historique_prix!W:W,BNA_Historique_prix!$B:$B,$B83,BNA_Historique_prix!$E:$E,$C83))/SUMIFS(BNA_Historique_prix!W:W,BNA_Historique_prix!$B:$B,$B83,BNA_Historique_prix!$E:$E,$C83),""))</f>
        <v>-0.15789473684210525</v>
      </c>
      <c r="Y83" s="14">
        <f ca="1">IF(OR(SUMIFS(BNA_Historique_prix!X:X,BNA_Historique_prix!$B:$B,$B83,BNA_Historique_prix!$E:$E,$D83)=0,SUMIFS(BNA_Historique_prix!X:X,BNA_Historique_prix!$B:$B,$B83,BNA_Historique_prix!$E:$E,$C83)=0),"-",IFERROR((SUMIFS(BNA_Historique_prix!X:X,BNA_Historique_prix!$B:$B,$B83,BNA_Historique_prix!$E:$E,$D83)-SUMIFS(BNA_Historique_prix!X:X,BNA_Historique_prix!$B:$B,$B83,BNA_Historique_prix!$E:$E,$C83))/SUMIFS(BNA_Historique_prix!X:X,BNA_Historique_prix!$B:$B,$B83,BNA_Historique_prix!$E:$E,$C83),""))</f>
        <v>5.2631578947368418E-2</v>
      </c>
      <c r="Z83" s="14">
        <f ca="1">IF(OR(SUMIFS(BNA_Historique_prix!Y:Y,BNA_Historique_prix!$B:$B,$B83,BNA_Historique_prix!$E:$E,$D83)=0,SUMIFS(BNA_Historique_prix!Y:Y,BNA_Historique_prix!$B:$B,$B83,BNA_Historique_prix!$E:$E,$C83)=0),"-",IFERROR((SUMIFS(BNA_Historique_prix!Y:Y,BNA_Historique_prix!$B:$B,$B83,BNA_Historique_prix!$E:$E,$D83)-SUMIFS(BNA_Historique_prix!Y:Y,BNA_Historique_prix!$B:$B,$B83,BNA_Historique_prix!$E:$E,$C83))/SUMIFS(BNA_Historique_prix!Y:Y,BNA_Historique_prix!$B:$B,$B83,BNA_Historique_prix!$E:$E,$C83),""))</f>
        <v>0</v>
      </c>
      <c r="AA83" s="14">
        <f ca="1">IF(OR(SUMIFS(BNA_Historique_prix!Z:Z,BNA_Historique_prix!$B:$B,$B83,BNA_Historique_prix!$E:$E,$D83)=0,SUMIFS(BNA_Historique_prix!Z:Z,BNA_Historique_prix!$B:$B,$B83,BNA_Historique_prix!$E:$E,$C83)=0),"-",IFERROR((SUMIFS(BNA_Historique_prix!Z:Z,BNA_Historique_prix!$B:$B,$B83,BNA_Historique_prix!$E:$E,$D83)-SUMIFS(BNA_Historique_prix!Z:Z,BNA_Historique_prix!$B:$B,$B83,BNA_Historique_prix!$E:$E,$C83))/SUMIFS(BNA_Historique_prix!Z:Z,BNA_Historique_prix!$B:$B,$B83,BNA_Historique_prix!$E:$E,$C83),""))</f>
        <v>0</v>
      </c>
      <c r="AB83" s="14">
        <f ca="1">IF(OR(SUMIFS(BNA_Historique_prix!AA:AA,BNA_Historique_prix!$B:$B,$B83,BNA_Historique_prix!$E:$E,$D83)=0,SUMIFS(BNA_Historique_prix!AA:AA,BNA_Historique_prix!$B:$B,$B83,BNA_Historique_prix!$E:$E,$C83)=0),"-",IFERROR((SUMIFS(BNA_Historique_prix!AA:AA,BNA_Historique_prix!$B:$B,$B83,BNA_Historique_prix!$E:$E,$D83)-SUMIFS(BNA_Historique_prix!AA:AA,BNA_Historique_prix!$B:$B,$B83,BNA_Historique_prix!$E:$E,$C83))/SUMIFS(BNA_Historique_prix!AA:AA,BNA_Historique_prix!$B:$B,$B83,BNA_Historique_prix!$E:$E,$C83),""))</f>
        <v>0</v>
      </c>
      <c r="AC83" s="14">
        <f ca="1">IF(OR(SUMIFS(BNA_Historique_prix!AB:AB,BNA_Historique_prix!$B:$B,$B83,BNA_Historique_prix!$E:$E,$D83)=0,SUMIFS(BNA_Historique_prix!AB:AB,BNA_Historique_prix!$B:$B,$B83,BNA_Historique_prix!$E:$E,$C83)=0),"-",IFERROR((SUMIFS(BNA_Historique_prix!AB:AB,BNA_Historique_prix!$B:$B,$B83,BNA_Historique_prix!$E:$E,$D83)-SUMIFS(BNA_Historique_prix!AB:AB,BNA_Historique_prix!$B:$B,$B83,BNA_Historique_prix!$E:$E,$C83))/SUMIFS(BNA_Historique_prix!AB:AB,BNA_Historique_prix!$B:$B,$B83,BNA_Historique_prix!$E:$E,$C83),""))</f>
        <v>0.25</v>
      </c>
      <c r="AD83" s="14">
        <f ca="1">IF(OR(SUMIFS(BNA_Historique_prix!AC:AC,BNA_Historique_prix!$B:$B,$B83,BNA_Historique_prix!$E:$E,$D83)=0,SUMIFS(BNA_Historique_prix!AC:AC,BNA_Historique_prix!$B:$B,$B83,BNA_Historique_prix!$E:$E,$C83)=0),"-",IFERROR((SUMIFS(BNA_Historique_prix!AC:AC,BNA_Historique_prix!$B:$B,$B83,BNA_Historique_prix!$E:$E,$D83)-SUMIFS(BNA_Historique_prix!AC:AC,BNA_Historique_prix!$B:$B,$B83,BNA_Historique_prix!$E:$E,$C83))/SUMIFS(BNA_Historique_prix!AC:AC,BNA_Historique_prix!$B:$B,$B83,BNA_Historique_prix!$E:$E,$C83),""))</f>
        <v>0.2</v>
      </c>
      <c r="AE83" s="14">
        <f ca="1">IF(OR(SUMIFS(BNA_Historique_prix!AD:AD,BNA_Historique_prix!$B:$B,$B83,BNA_Historique_prix!$E:$E,$D83)=0,SUMIFS(BNA_Historique_prix!AD:AD,BNA_Historique_prix!$B:$B,$B83,BNA_Historique_prix!$E:$E,$C83)=0),"-",IFERROR((SUMIFS(BNA_Historique_prix!AD:AD,BNA_Historique_prix!$B:$B,$B83,BNA_Historique_prix!$E:$E,$D83)-SUMIFS(BNA_Historique_prix!AD:AD,BNA_Historique_prix!$B:$B,$B83,BNA_Historique_prix!$E:$E,$C83))/SUMIFS(BNA_Historique_prix!AD:AD,BNA_Historique_prix!$B:$B,$B83,BNA_Historique_prix!$E:$E,$C83),""))</f>
        <v>0</v>
      </c>
      <c r="AF83" s="14">
        <f ca="1">IF(OR(SUMIFS(BNA_Historique_prix!AE:AE,BNA_Historique_prix!$B:$B,$B83,BNA_Historique_prix!$E:$E,$D83)=0,SUMIFS(BNA_Historique_prix!AE:AE,BNA_Historique_prix!$B:$B,$B83,BNA_Historique_prix!$E:$E,$C83)=0),"-",IFERROR((SUMIFS(BNA_Historique_prix!AE:AE,BNA_Historique_prix!$B:$B,$B83,BNA_Historique_prix!$E:$E,$D83)-SUMIFS(BNA_Historique_prix!AE:AE,BNA_Historique_prix!$B:$B,$B83,BNA_Historique_prix!$E:$E,$C83))/SUMIFS(BNA_Historique_prix!AE:AE,BNA_Historique_prix!$B:$B,$B83,BNA_Historique_prix!$E:$E,$C83),""))</f>
        <v>0</v>
      </c>
      <c r="AG83" s="14">
        <f ca="1">IF(OR(SUMIFS(BNA_Historique_prix!AF:AF,BNA_Historique_prix!$B:$B,$B83,BNA_Historique_prix!$E:$E,$D83)=0,SUMIFS(BNA_Historique_prix!AF:AF,BNA_Historique_prix!$B:$B,$B83,BNA_Historique_prix!$E:$E,$C83)=0),"-",IFERROR((SUMIFS(BNA_Historique_prix!AF:AF,BNA_Historique_prix!$B:$B,$B83,BNA_Historique_prix!$E:$E,$D83)-SUMIFS(BNA_Historique_prix!AF:AF,BNA_Historique_prix!$B:$B,$B83,BNA_Historique_prix!$E:$E,$C83))/SUMIFS(BNA_Historique_prix!AF:AF,BNA_Historique_prix!$B:$B,$B83,BNA_Historique_prix!$E:$E,$C83),""))</f>
        <v>0.33333333333333331</v>
      </c>
      <c r="AH83" s="14">
        <f ca="1">IF(OR(SUMIFS(BNA_Historique_prix!AG:AG,BNA_Historique_prix!$B:$B,$B83,BNA_Historique_prix!$E:$E,$D83)=0,SUMIFS(BNA_Historique_prix!AG:AG,BNA_Historique_prix!$B:$B,$B83,BNA_Historique_prix!$E:$E,$C83)=0),"-",IFERROR((SUMIFS(BNA_Historique_prix!AG:AG,BNA_Historique_prix!$B:$B,$B83,BNA_Historique_prix!$E:$E,$D83)-SUMIFS(BNA_Historique_prix!AG:AG,BNA_Historique_prix!$B:$B,$B83,BNA_Historique_prix!$E:$E,$C83))/SUMIFS(BNA_Historique_prix!AG:AG,BNA_Historique_prix!$B:$B,$B83,BNA_Historique_prix!$E:$E,$C83),""))</f>
        <v>7.1428571428571425E-2</v>
      </c>
      <c r="AI83" s="14">
        <f ca="1">IF(OR(SUMIFS(BNA_Historique_prix!AH:AH,BNA_Historique_prix!$B:$B,$B83,BNA_Historique_prix!$E:$E,$D83)=0,SUMIFS(BNA_Historique_prix!AH:AH,BNA_Historique_prix!$B:$B,$B83,BNA_Historique_prix!$E:$E,$C83)=0),"-",IFERROR((SUMIFS(BNA_Historique_prix!AH:AH,BNA_Historique_prix!$B:$B,$B83,BNA_Historique_prix!$E:$E,$D83)-SUMIFS(BNA_Historique_prix!AH:AH,BNA_Historique_prix!$B:$B,$B83,BNA_Historique_prix!$E:$E,$C83))/SUMIFS(BNA_Historique_prix!AH:AH,BNA_Historique_prix!$B:$B,$B83,BNA_Historique_prix!$E:$E,$C83),""))</f>
        <v>0.2</v>
      </c>
      <c r="AJ83" s="14">
        <f ca="1">IF(OR(SUMIFS(BNA_Historique_prix!AI:AI,BNA_Historique_prix!$B:$B,$B83,BNA_Historique_prix!$E:$E,$D83)=0,SUMIFS(BNA_Historique_prix!AI:AI,BNA_Historique_prix!$B:$B,$B83,BNA_Historique_prix!$E:$E,$C83)=0),"-",IFERROR((SUMIFS(BNA_Historique_prix!AI:AI,BNA_Historique_prix!$B:$B,$B83,BNA_Historique_prix!$E:$E,$D83)-SUMIFS(BNA_Historique_prix!AI:AI,BNA_Historique_prix!$B:$B,$B83,BNA_Historique_prix!$E:$E,$C83))/SUMIFS(BNA_Historique_prix!AI:AI,BNA_Historique_prix!$B:$B,$B83,BNA_Historique_prix!$E:$E,$C83),""))</f>
        <v>0</v>
      </c>
    </row>
    <row r="84" spans="1:36" x14ac:dyDescent="0.35">
      <c r="A84" s="5" t="s">
        <v>99</v>
      </c>
      <c r="B84" s="5" t="s">
        <v>104</v>
      </c>
      <c r="C84" s="11">
        <f t="shared" ref="C84:F84" si="44">C79</f>
        <v>44774</v>
      </c>
      <c r="D84" s="11">
        <f t="shared" si="44"/>
        <v>45139</v>
      </c>
      <c r="E84" s="11"/>
      <c r="F84" s="11" t="str">
        <f t="shared" si="44"/>
        <v>% var annuelle</v>
      </c>
      <c r="H84" s="14" t="str">
        <f ca="1">IF(OR(SUMIFS(BNA_Historique_prix!G:G,BNA_Historique_prix!$B:$B,$B84,BNA_Historique_prix!$E:$E,$D84)=0,SUMIFS(BNA_Historique_prix!G:G,BNA_Historique_prix!$B:$B,$B84,BNA_Historique_prix!$E:$E,$C84)=0),"-",IFERROR((SUMIFS(BNA_Historique_prix!G:G,BNA_Historique_prix!$B:$B,$B84,BNA_Historique_prix!$E:$E,$D84)-SUMIFS(BNA_Historique_prix!G:G,BNA_Historique_prix!$B:$B,$B84,BNA_Historique_prix!$E:$E,$C84))/SUMIFS(BNA_Historique_prix!G:G,BNA_Historique_prix!$B:$B,$B84,BNA_Historique_prix!$E:$E,$C84),""))</f>
        <v>-</v>
      </c>
      <c r="I84" s="14" t="str">
        <f ca="1">IF(OR(SUMIFS(BNA_Historique_prix!H:H,BNA_Historique_prix!$B:$B,$B84,BNA_Historique_prix!$E:$E,$D84)=0,SUMIFS(BNA_Historique_prix!H:H,BNA_Historique_prix!$B:$B,$B84,BNA_Historique_prix!$E:$E,$C84)=0),"-",IFERROR((SUMIFS(BNA_Historique_prix!H:H,BNA_Historique_prix!$B:$B,$B84,BNA_Historique_prix!$E:$E,$D84)-SUMIFS(BNA_Historique_prix!H:H,BNA_Historique_prix!$B:$B,$B84,BNA_Historique_prix!$E:$E,$C84))/SUMIFS(BNA_Historique_prix!H:H,BNA_Historique_prix!$B:$B,$B84,BNA_Historique_prix!$E:$E,$C84),""))</f>
        <v>-</v>
      </c>
      <c r="J84" s="14" t="str">
        <f ca="1">IF(OR(SUMIFS(BNA_Historique_prix!I:I,BNA_Historique_prix!$B:$B,$B84,BNA_Historique_prix!$E:$E,$D84)=0,SUMIFS(BNA_Historique_prix!I:I,BNA_Historique_prix!$B:$B,$B84,BNA_Historique_prix!$E:$E,$C84)=0),"-",IFERROR((SUMIFS(BNA_Historique_prix!I:I,BNA_Historique_prix!$B:$B,$B84,BNA_Historique_prix!$E:$E,$D84)-SUMIFS(BNA_Historique_prix!I:I,BNA_Historique_prix!$B:$B,$B84,BNA_Historique_prix!$E:$E,$C84))/SUMIFS(BNA_Historique_prix!I:I,BNA_Historique_prix!$B:$B,$B84,BNA_Historique_prix!$E:$E,$C84),""))</f>
        <v>-</v>
      </c>
      <c r="K84" s="14" t="str">
        <f ca="1">IF(OR(SUMIFS(BNA_Historique_prix!J:J,BNA_Historique_prix!$B:$B,$B84,BNA_Historique_prix!$E:$E,$D84)=0,SUMIFS(BNA_Historique_prix!J:J,BNA_Historique_prix!$B:$B,$B84,BNA_Historique_prix!$E:$E,$C84)=0),"-",IFERROR((SUMIFS(BNA_Historique_prix!J:J,BNA_Historique_prix!$B:$B,$B84,BNA_Historique_prix!$E:$E,$D84)-SUMIFS(BNA_Historique_prix!J:J,BNA_Historique_prix!$B:$B,$B84,BNA_Historique_prix!$E:$E,$C84))/SUMIFS(BNA_Historique_prix!J:J,BNA_Historique_prix!$B:$B,$B84,BNA_Historique_prix!$E:$E,$C84),""))</f>
        <v>-</v>
      </c>
      <c r="L84" s="14" t="str">
        <f ca="1">IF(OR(SUMIFS(BNA_Historique_prix!K:K,BNA_Historique_prix!$B:$B,$B84,BNA_Historique_prix!$E:$E,$D84)=0,SUMIFS(BNA_Historique_prix!K:K,BNA_Historique_prix!$B:$B,$B84,BNA_Historique_prix!$E:$E,$C84)=0),"-",IFERROR((SUMIFS(BNA_Historique_prix!K:K,BNA_Historique_prix!$B:$B,$B84,BNA_Historique_prix!$E:$E,$D84)-SUMIFS(BNA_Historique_prix!K:K,BNA_Historique_prix!$B:$B,$B84,BNA_Historique_prix!$E:$E,$C84))/SUMIFS(BNA_Historique_prix!K:K,BNA_Historique_prix!$B:$B,$B84,BNA_Historique_prix!$E:$E,$C84),""))</f>
        <v>-</v>
      </c>
      <c r="M84" s="14" t="str">
        <f ca="1">IF(OR(SUMIFS(BNA_Historique_prix!L:L,BNA_Historique_prix!$B:$B,$B84,BNA_Historique_prix!$E:$E,$D84)=0,SUMIFS(BNA_Historique_prix!L:L,BNA_Historique_prix!$B:$B,$B84,BNA_Historique_prix!$E:$E,$C84)=0),"-",IFERROR((SUMIFS(BNA_Historique_prix!L:L,BNA_Historique_prix!$B:$B,$B84,BNA_Historique_prix!$E:$E,$D84)-SUMIFS(BNA_Historique_prix!L:L,BNA_Historique_prix!$B:$B,$B84,BNA_Historique_prix!$E:$E,$C84))/SUMIFS(BNA_Historique_prix!L:L,BNA_Historique_prix!$B:$B,$B84,BNA_Historique_prix!$E:$E,$C84),""))</f>
        <v>-</v>
      </c>
      <c r="N84" s="14" t="str">
        <f ca="1">IF(OR(SUMIFS(BNA_Historique_prix!M:M,BNA_Historique_prix!$B:$B,$B84,BNA_Historique_prix!$E:$E,$D84)=0,SUMIFS(BNA_Historique_prix!M:M,BNA_Historique_prix!$B:$B,$B84,BNA_Historique_prix!$E:$E,$C84)=0),"-",IFERROR((SUMIFS(BNA_Historique_prix!M:M,BNA_Historique_prix!$B:$B,$B84,BNA_Historique_prix!$E:$E,$D84)-SUMIFS(BNA_Historique_prix!M:M,BNA_Historique_prix!$B:$B,$B84,BNA_Historique_prix!$E:$E,$C84))/SUMIFS(BNA_Historique_prix!M:M,BNA_Historique_prix!$B:$B,$B84,BNA_Historique_prix!$E:$E,$C84),""))</f>
        <v>-</v>
      </c>
      <c r="O84" s="14" t="str">
        <f ca="1">IF(OR(SUMIFS(BNA_Historique_prix!N:N,BNA_Historique_prix!$B:$B,$B84,BNA_Historique_prix!$E:$E,$D84)=0,SUMIFS(BNA_Historique_prix!N:N,BNA_Historique_prix!$B:$B,$B84,BNA_Historique_prix!$E:$E,$C84)=0),"-",IFERROR((SUMIFS(BNA_Historique_prix!N:N,BNA_Historique_prix!$B:$B,$B84,BNA_Historique_prix!$E:$E,$D84)-SUMIFS(BNA_Historique_prix!N:N,BNA_Historique_prix!$B:$B,$B84,BNA_Historique_prix!$E:$E,$C84))/SUMIFS(BNA_Historique_prix!N:N,BNA_Historique_prix!$B:$B,$B84,BNA_Historique_prix!$E:$E,$C84),""))</f>
        <v>-</v>
      </c>
      <c r="P84" s="14" t="str">
        <f ca="1">IF(OR(SUMIFS(BNA_Historique_prix!O:O,BNA_Historique_prix!$B:$B,$B84,BNA_Historique_prix!$E:$E,$D84)=0,SUMIFS(BNA_Historique_prix!O:O,BNA_Historique_prix!$B:$B,$B84,BNA_Historique_prix!$E:$E,$C84)=0),"-",IFERROR((SUMIFS(BNA_Historique_prix!O:O,BNA_Historique_prix!$B:$B,$B84,BNA_Historique_prix!$E:$E,$D84)-SUMIFS(BNA_Historique_prix!O:O,BNA_Historique_prix!$B:$B,$B84,BNA_Historique_prix!$E:$E,$C84))/SUMIFS(BNA_Historique_prix!O:O,BNA_Historique_prix!$B:$B,$B84,BNA_Historique_prix!$E:$E,$C84),""))</f>
        <v>-</v>
      </c>
      <c r="Q84" s="14" t="str">
        <f ca="1">IF(OR(SUMIFS(BNA_Historique_prix!P:P,BNA_Historique_prix!$B:$B,$B84,BNA_Historique_prix!$E:$E,$D84)=0,SUMIFS(BNA_Historique_prix!P:P,BNA_Historique_prix!$B:$B,$B84,BNA_Historique_prix!$E:$E,$C84)=0),"-",IFERROR((SUMIFS(BNA_Historique_prix!P:P,BNA_Historique_prix!$B:$B,$B84,BNA_Historique_prix!$E:$E,$D84)-SUMIFS(BNA_Historique_prix!P:P,BNA_Historique_prix!$B:$B,$B84,BNA_Historique_prix!$E:$E,$C84))/SUMIFS(BNA_Historique_prix!P:P,BNA_Historique_prix!$B:$B,$B84,BNA_Historique_prix!$E:$E,$C84),""))</f>
        <v>-</v>
      </c>
      <c r="R84" s="14" t="str">
        <f ca="1">IF(OR(SUMIFS(BNA_Historique_prix!Q:Q,BNA_Historique_prix!$B:$B,$B84,BNA_Historique_prix!$E:$E,$D84)=0,SUMIFS(BNA_Historique_prix!Q:Q,BNA_Historique_prix!$B:$B,$B84,BNA_Historique_prix!$E:$E,$C84)=0),"-",IFERROR((SUMIFS(BNA_Historique_prix!Q:Q,BNA_Historique_prix!$B:$B,$B84,BNA_Historique_prix!$E:$E,$D84)-SUMIFS(BNA_Historique_prix!Q:Q,BNA_Historique_prix!$B:$B,$B84,BNA_Historique_prix!$E:$E,$C84))/SUMIFS(BNA_Historique_prix!Q:Q,BNA_Historique_prix!$B:$B,$B84,BNA_Historique_prix!$E:$E,$C84),""))</f>
        <v>-</v>
      </c>
      <c r="S84" s="14" t="str">
        <f ca="1">IF(OR(SUMIFS(BNA_Historique_prix!R:R,BNA_Historique_prix!$B:$B,$B84,BNA_Historique_prix!$E:$E,$D84)=0,SUMIFS(BNA_Historique_prix!R:R,BNA_Historique_prix!$B:$B,$B84,BNA_Historique_prix!$E:$E,$C84)=0),"-",IFERROR((SUMIFS(BNA_Historique_prix!R:R,BNA_Historique_prix!$B:$B,$B84,BNA_Historique_prix!$E:$E,$D84)-SUMIFS(BNA_Historique_prix!R:R,BNA_Historique_prix!$B:$B,$B84,BNA_Historique_prix!$E:$E,$C84))/SUMIFS(BNA_Historique_prix!R:R,BNA_Historique_prix!$B:$B,$B84,BNA_Historique_prix!$E:$E,$C84),""))</f>
        <v>-</v>
      </c>
      <c r="T84" s="14" t="str">
        <f ca="1">IF(OR(SUMIFS(BNA_Historique_prix!S:S,BNA_Historique_prix!$B:$B,$B84,BNA_Historique_prix!$E:$E,$D84)=0,SUMIFS(BNA_Historique_prix!S:S,BNA_Historique_prix!$B:$B,$B84,BNA_Historique_prix!$E:$E,$C84)=0),"-",IFERROR((SUMIFS(BNA_Historique_prix!S:S,BNA_Historique_prix!$B:$B,$B84,BNA_Historique_prix!$E:$E,$D84)-SUMIFS(BNA_Historique_prix!S:S,BNA_Historique_prix!$B:$B,$B84,BNA_Historique_prix!$E:$E,$C84))/SUMIFS(BNA_Historique_prix!S:S,BNA_Historique_prix!$B:$B,$B84,BNA_Historique_prix!$E:$E,$C84),""))</f>
        <v>-</v>
      </c>
      <c r="U84" s="14" t="str">
        <f ca="1">IF(OR(SUMIFS(BNA_Historique_prix!T:T,BNA_Historique_prix!$B:$B,$B84,BNA_Historique_prix!$E:$E,$D84)=0,SUMIFS(BNA_Historique_prix!T:T,BNA_Historique_prix!$B:$B,$B84,BNA_Historique_prix!$E:$E,$C84)=0),"-",IFERROR((SUMIFS(BNA_Historique_prix!T:T,BNA_Historique_prix!$B:$B,$B84,BNA_Historique_prix!$E:$E,$D84)-SUMIFS(BNA_Historique_prix!T:T,BNA_Historique_prix!$B:$B,$B84,BNA_Historique_prix!$E:$E,$C84))/SUMIFS(BNA_Historique_prix!T:T,BNA_Historique_prix!$B:$B,$B84,BNA_Historique_prix!$E:$E,$C84),""))</f>
        <v>-</v>
      </c>
      <c r="V84" s="14" t="str">
        <f ca="1">IF(OR(SUMIFS(BNA_Historique_prix!U:U,BNA_Historique_prix!$B:$B,$B84,BNA_Historique_prix!$E:$E,$D84)=0,SUMIFS(BNA_Historique_prix!U:U,BNA_Historique_prix!$B:$B,$B84,BNA_Historique_prix!$E:$E,$C84)=0),"-",IFERROR((SUMIFS(BNA_Historique_prix!U:U,BNA_Historique_prix!$B:$B,$B84,BNA_Historique_prix!$E:$E,$D84)-SUMIFS(BNA_Historique_prix!U:U,BNA_Historique_prix!$B:$B,$B84,BNA_Historique_prix!$E:$E,$C84))/SUMIFS(BNA_Historique_prix!U:U,BNA_Historique_prix!$B:$B,$B84,BNA_Historique_prix!$E:$E,$C84),""))</f>
        <v>-</v>
      </c>
      <c r="W84" s="14" t="str">
        <f ca="1">IF(OR(SUMIFS(BNA_Historique_prix!V:V,BNA_Historique_prix!$B:$B,$B84,BNA_Historique_prix!$E:$E,$D84)=0,SUMIFS(BNA_Historique_prix!V:V,BNA_Historique_prix!$B:$B,$B84,BNA_Historique_prix!$E:$E,$C84)=0),"-",IFERROR((SUMIFS(BNA_Historique_prix!V:V,BNA_Historique_prix!$B:$B,$B84,BNA_Historique_prix!$E:$E,$D84)-SUMIFS(BNA_Historique_prix!V:V,BNA_Historique_prix!$B:$B,$B84,BNA_Historique_prix!$E:$E,$C84))/SUMIFS(BNA_Historique_prix!V:V,BNA_Historique_prix!$B:$B,$B84,BNA_Historique_prix!$E:$E,$C84),""))</f>
        <v>-</v>
      </c>
      <c r="X84" s="14" t="str">
        <f ca="1">IF(OR(SUMIFS(BNA_Historique_prix!W:W,BNA_Historique_prix!$B:$B,$B84,BNA_Historique_prix!$E:$E,$D84)=0,SUMIFS(BNA_Historique_prix!W:W,BNA_Historique_prix!$B:$B,$B84,BNA_Historique_prix!$E:$E,$C84)=0),"-",IFERROR((SUMIFS(BNA_Historique_prix!W:W,BNA_Historique_prix!$B:$B,$B84,BNA_Historique_prix!$E:$E,$D84)-SUMIFS(BNA_Historique_prix!W:W,BNA_Historique_prix!$B:$B,$B84,BNA_Historique_prix!$E:$E,$C84))/SUMIFS(BNA_Historique_prix!W:W,BNA_Historique_prix!$B:$B,$B84,BNA_Historique_prix!$E:$E,$C84),""))</f>
        <v>-</v>
      </c>
      <c r="Y84" s="14" t="str">
        <f ca="1">IF(OR(SUMIFS(BNA_Historique_prix!X:X,BNA_Historique_prix!$B:$B,$B84,BNA_Historique_prix!$E:$E,$D84)=0,SUMIFS(BNA_Historique_prix!X:X,BNA_Historique_prix!$B:$B,$B84,BNA_Historique_prix!$E:$E,$C84)=0),"-",IFERROR((SUMIFS(BNA_Historique_prix!X:X,BNA_Historique_prix!$B:$B,$B84,BNA_Historique_prix!$E:$E,$D84)-SUMIFS(BNA_Historique_prix!X:X,BNA_Historique_prix!$B:$B,$B84,BNA_Historique_prix!$E:$E,$C84))/SUMIFS(BNA_Historique_prix!X:X,BNA_Historique_prix!$B:$B,$B84,BNA_Historique_prix!$E:$E,$C84),""))</f>
        <v>-</v>
      </c>
      <c r="Z84" s="14" t="str">
        <f ca="1">IF(OR(SUMIFS(BNA_Historique_prix!Y:Y,BNA_Historique_prix!$B:$B,$B84,BNA_Historique_prix!$E:$E,$D84)=0,SUMIFS(BNA_Historique_prix!Y:Y,BNA_Historique_prix!$B:$B,$B84,BNA_Historique_prix!$E:$E,$C84)=0),"-",IFERROR((SUMIFS(BNA_Historique_prix!Y:Y,BNA_Historique_prix!$B:$B,$B84,BNA_Historique_prix!$E:$E,$D84)-SUMIFS(BNA_Historique_prix!Y:Y,BNA_Historique_prix!$B:$B,$B84,BNA_Historique_prix!$E:$E,$C84))/SUMIFS(BNA_Historique_prix!Y:Y,BNA_Historique_prix!$B:$B,$B84,BNA_Historique_prix!$E:$E,$C84),""))</f>
        <v>-</v>
      </c>
      <c r="AA84" s="14" t="str">
        <f ca="1">IF(OR(SUMIFS(BNA_Historique_prix!Z:Z,BNA_Historique_prix!$B:$B,$B84,BNA_Historique_prix!$E:$E,$D84)=0,SUMIFS(BNA_Historique_prix!Z:Z,BNA_Historique_prix!$B:$B,$B84,BNA_Historique_prix!$E:$E,$C84)=0),"-",IFERROR((SUMIFS(BNA_Historique_prix!Z:Z,BNA_Historique_prix!$B:$B,$B84,BNA_Historique_prix!$E:$E,$D84)-SUMIFS(BNA_Historique_prix!Z:Z,BNA_Historique_prix!$B:$B,$B84,BNA_Historique_prix!$E:$E,$C84))/SUMIFS(BNA_Historique_prix!Z:Z,BNA_Historique_prix!$B:$B,$B84,BNA_Historique_prix!$E:$E,$C84),""))</f>
        <v>-</v>
      </c>
      <c r="AB84" s="14" t="str">
        <f ca="1">IF(OR(SUMIFS(BNA_Historique_prix!AA:AA,BNA_Historique_prix!$B:$B,$B84,BNA_Historique_prix!$E:$E,$D84)=0,SUMIFS(BNA_Historique_prix!AA:AA,BNA_Historique_prix!$B:$B,$B84,BNA_Historique_prix!$E:$E,$C84)=0),"-",IFERROR((SUMIFS(BNA_Historique_prix!AA:AA,BNA_Historique_prix!$B:$B,$B84,BNA_Historique_prix!$E:$E,$D84)-SUMIFS(BNA_Historique_prix!AA:AA,BNA_Historique_prix!$B:$B,$B84,BNA_Historique_prix!$E:$E,$C84))/SUMIFS(BNA_Historique_prix!AA:AA,BNA_Historique_prix!$B:$B,$B84,BNA_Historique_prix!$E:$E,$C84),""))</f>
        <v>-</v>
      </c>
      <c r="AC84" s="14" t="str">
        <f ca="1">IF(OR(SUMIFS(BNA_Historique_prix!AB:AB,BNA_Historique_prix!$B:$B,$B84,BNA_Historique_prix!$E:$E,$D84)=0,SUMIFS(BNA_Historique_prix!AB:AB,BNA_Historique_prix!$B:$B,$B84,BNA_Historique_prix!$E:$E,$C84)=0),"-",IFERROR((SUMIFS(BNA_Historique_prix!AB:AB,BNA_Historique_prix!$B:$B,$B84,BNA_Historique_prix!$E:$E,$D84)-SUMIFS(BNA_Historique_prix!AB:AB,BNA_Historique_prix!$B:$B,$B84,BNA_Historique_prix!$E:$E,$C84))/SUMIFS(BNA_Historique_prix!AB:AB,BNA_Historique_prix!$B:$B,$B84,BNA_Historique_prix!$E:$E,$C84),""))</f>
        <v>-</v>
      </c>
      <c r="AD84" s="14" t="str">
        <f ca="1">IF(OR(SUMIFS(BNA_Historique_prix!AC:AC,BNA_Historique_prix!$B:$B,$B84,BNA_Historique_prix!$E:$E,$D84)=0,SUMIFS(BNA_Historique_prix!AC:AC,BNA_Historique_prix!$B:$B,$B84,BNA_Historique_prix!$E:$E,$C84)=0),"-",IFERROR((SUMIFS(BNA_Historique_prix!AC:AC,BNA_Historique_prix!$B:$B,$B84,BNA_Historique_prix!$E:$E,$D84)-SUMIFS(BNA_Historique_prix!AC:AC,BNA_Historique_prix!$B:$B,$B84,BNA_Historique_prix!$E:$E,$C84))/SUMIFS(BNA_Historique_prix!AC:AC,BNA_Historique_prix!$B:$B,$B84,BNA_Historique_prix!$E:$E,$C84),""))</f>
        <v>-</v>
      </c>
      <c r="AE84" s="14" t="str">
        <f ca="1">IF(OR(SUMIFS(BNA_Historique_prix!AD:AD,BNA_Historique_prix!$B:$B,$B84,BNA_Historique_prix!$E:$E,$D84)=0,SUMIFS(BNA_Historique_prix!AD:AD,BNA_Historique_prix!$B:$B,$B84,BNA_Historique_prix!$E:$E,$C84)=0),"-",IFERROR((SUMIFS(BNA_Historique_prix!AD:AD,BNA_Historique_prix!$B:$B,$B84,BNA_Historique_prix!$E:$E,$D84)-SUMIFS(BNA_Historique_prix!AD:AD,BNA_Historique_prix!$B:$B,$B84,BNA_Historique_prix!$E:$E,$C84))/SUMIFS(BNA_Historique_prix!AD:AD,BNA_Historique_prix!$B:$B,$B84,BNA_Historique_prix!$E:$E,$C84),""))</f>
        <v>-</v>
      </c>
      <c r="AF84" s="14" t="str">
        <f ca="1">IF(OR(SUMIFS(BNA_Historique_prix!AE:AE,BNA_Historique_prix!$B:$B,$B84,BNA_Historique_prix!$E:$E,$D84)=0,SUMIFS(BNA_Historique_prix!AE:AE,BNA_Historique_prix!$B:$B,$B84,BNA_Historique_prix!$E:$E,$C84)=0),"-",IFERROR((SUMIFS(BNA_Historique_prix!AE:AE,BNA_Historique_prix!$B:$B,$B84,BNA_Historique_prix!$E:$E,$D84)-SUMIFS(BNA_Historique_prix!AE:AE,BNA_Historique_prix!$B:$B,$B84,BNA_Historique_prix!$E:$E,$C84))/SUMIFS(BNA_Historique_prix!AE:AE,BNA_Historique_prix!$B:$B,$B84,BNA_Historique_prix!$E:$E,$C84),""))</f>
        <v>-</v>
      </c>
      <c r="AG84" s="14" t="str">
        <f ca="1">IF(OR(SUMIFS(BNA_Historique_prix!AF:AF,BNA_Historique_prix!$B:$B,$B84,BNA_Historique_prix!$E:$E,$D84)=0,SUMIFS(BNA_Historique_prix!AF:AF,BNA_Historique_prix!$B:$B,$B84,BNA_Historique_prix!$E:$E,$C84)=0),"-",IFERROR((SUMIFS(BNA_Historique_prix!AF:AF,BNA_Historique_prix!$B:$B,$B84,BNA_Historique_prix!$E:$E,$D84)-SUMIFS(BNA_Historique_prix!AF:AF,BNA_Historique_prix!$B:$B,$B84,BNA_Historique_prix!$E:$E,$C84))/SUMIFS(BNA_Historique_prix!AF:AF,BNA_Historique_prix!$B:$B,$B84,BNA_Historique_prix!$E:$E,$C84),""))</f>
        <v>-</v>
      </c>
      <c r="AH84" s="14" t="str">
        <f ca="1">IF(OR(SUMIFS(BNA_Historique_prix!AG:AG,BNA_Historique_prix!$B:$B,$B84,BNA_Historique_prix!$E:$E,$D84)=0,SUMIFS(BNA_Historique_prix!AG:AG,BNA_Historique_prix!$B:$B,$B84,BNA_Historique_prix!$E:$E,$C84)=0),"-",IFERROR((SUMIFS(BNA_Historique_prix!AG:AG,BNA_Historique_prix!$B:$B,$B84,BNA_Historique_prix!$E:$E,$D84)-SUMIFS(BNA_Historique_prix!AG:AG,BNA_Historique_prix!$B:$B,$B84,BNA_Historique_prix!$E:$E,$C84))/SUMIFS(BNA_Historique_prix!AG:AG,BNA_Historique_prix!$B:$B,$B84,BNA_Historique_prix!$E:$E,$C84),""))</f>
        <v>-</v>
      </c>
      <c r="AI84" s="14" t="str">
        <f ca="1">IF(OR(SUMIFS(BNA_Historique_prix!AH:AH,BNA_Historique_prix!$B:$B,$B84,BNA_Historique_prix!$E:$E,$D84)=0,SUMIFS(BNA_Historique_prix!AH:AH,BNA_Historique_prix!$B:$B,$B84,BNA_Historique_prix!$E:$E,$C84)=0),"-",IFERROR((SUMIFS(BNA_Historique_prix!AH:AH,BNA_Historique_prix!$B:$B,$B84,BNA_Historique_prix!$E:$E,$D84)-SUMIFS(BNA_Historique_prix!AH:AH,BNA_Historique_prix!$B:$B,$B84,BNA_Historique_prix!$E:$E,$C84))/SUMIFS(BNA_Historique_prix!AH:AH,BNA_Historique_prix!$B:$B,$B84,BNA_Historique_prix!$E:$E,$C84),""))</f>
        <v>-</v>
      </c>
      <c r="AJ84" s="14" t="str">
        <f ca="1">IF(OR(SUMIFS(BNA_Historique_prix!AI:AI,BNA_Historique_prix!$B:$B,$B84,BNA_Historique_prix!$E:$E,$D84)=0,SUMIFS(BNA_Historique_prix!AI:AI,BNA_Historique_prix!$B:$B,$B84,BNA_Historique_prix!$E:$E,$C84)=0),"-",IFERROR((SUMIFS(BNA_Historique_prix!AI:AI,BNA_Historique_prix!$B:$B,$B84,BNA_Historique_prix!$E:$E,$D84)-SUMIFS(BNA_Historique_prix!AI:AI,BNA_Historique_prix!$B:$B,$B84,BNA_Historique_prix!$E:$E,$C84))/SUMIFS(BNA_Historique_prix!AI:AI,BNA_Historique_prix!$B:$B,$B84,BNA_Historique_prix!$E:$E,$C84),""))</f>
        <v>-</v>
      </c>
    </row>
    <row r="86" spans="1:36" x14ac:dyDescent="0.35">
      <c r="F86" s="5" t="s">
        <v>105</v>
      </c>
    </row>
    <row r="87" spans="1:36" x14ac:dyDescent="0.35">
      <c r="A87" s="5" t="s">
        <v>99</v>
      </c>
      <c r="B87" s="5" t="s">
        <v>106</v>
      </c>
      <c r="C87" s="11">
        <f t="shared" ref="C87:D87" si="45">C82</f>
        <v>45108</v>
      </c>
      <c r="D87" s="11">
        <f t="shared" si="45"/>
        <v>45139</v>
      </c>
      <c r="E87" s="11" t="str">
        <f>_xlfn.CONCAT(B87,D87)</f>
        <v>marche_sebba45139</v>
      </c>
      <c r="F87" s="11" t="str">
        <f>F82</f>
        <v>% var mensuelle</v>
      </c>
      <c r="H87" s="14" t="str">
        <f ca="1">IF(OR(SUMIFS(BNA_Historique_prix!G:G,BNA_Historique_prix!$B:$B,$B87,BNA_Historique_prix!$E:$E,$D87)=0,SUMIFS(BNA_Historique_prix!G:G,BNA_Historique_prix!$B:$B,$B87,BNA_Historique_prix!$E:$E,$C87)=0),"-",IFERROR((SUMIFS(BNA_Historique_prix!G:G,BNA_Historique_prix!$B:$B,$B87,BNA_Historique_prix!$E:$E,$D87)-SUMIFS(BNA_Historique_prix!G:G,BNA_Historique_prix!$B:$B,$B87,BNA_Historique_prix!$E:$E,$C87))/SUMIFS(BNA_Historique_prix!G:G,BNA_Historique_prix!$B:$B,$B87,BNA_Historique_prix!$E:$E,$C87),""))</f>
        <v>-</v>
      </c>
      <c r="I87" s="14" t="str">
        <f ca="1">IF(OR(SUMIFS(BNA_Historique_prix!H:H,BNA_Historique_prix!$B:$B,$B87,BNA_Historique_prix!$E:$E,$D87)=0,SUMIFS(BNA_Historique_prix!H:H,BNA_Historique_prix!$B:$B,$B87,BNA_Historique_prix!$E:$E,$C87)=0),"-",IFERROR((SUMIFS(BNA_Historique_prix!H:H,BNA_Historique_prix!$B:$B,$B87,BNA_Historique_prix!$E:$E,$D87)-SUMIFS(BNA_Historique_prix!H:H,BNA_Historique_prix!$B:$B,$B87,BNA_Historique_prix!$E:$E,$C87))/SUMIFS(BNA_Historique_prix!H:H,BNA_Historique_prix!$B:$B,$B87,BNA_Historique_prix!$E:$E,$C87),""))</f>
        <v>-</v>
      </c>
      <c r="J87" s="14" t="str">
        <f ca="1">IF(OR(SUMIFS(BNA_Historique_prix!I:I,BNA_Historique_prix!$B:$B,$B87,BNA_Historique_prix!$E:$E,$D87)=0,SUMIFS(BNA_Historique_prix!I:I,BNA_Historique_prix!$B:$B,$B87,BNA_Historique_prix!$E:$E,$C87)=0),"-",IFERROR((SUMIFS(BNA_Historique_prix!I:I,BNA_Historique_prix!$B:$B,$B87,BNA_Historique_prix!$E:$E,$D87)-SUMIFS(BNA_Historique_prix!I:I,BNA_Historique_prix!$B:$B,$B87,BNA_Historique_prix!$E:$E,$C87))/SUMIFS(BNA_Historique_prix!I:I,BNA_Historique_prix!$B:$B,$B87,BNA_Historique_prix!$E:$E,$C87),""))</f>
        <v>-</v>
      </c>
      <c r="K87" s="14" t="str">
        <f ca="1">IF(OR(SUMIFS(BNA_Historique_prix!J:J,BNA_Historique_prix!$B:$B,$B87,BNA_Historique_prix!$E:$E,$D87)=0,SUMIFS(BNA_Historique_prix!J:J,BNA_Historique_prix!$B:$B,$B87,BNA_Historique_prix!$E:$E,$C87)=0),"-",IFERROR((SUMIFS(BNA_Historique_prix!J:J,BNA_Historique_prix!$B:$B,$B87,BNA_Historique_prix!$E:$E,$D87)-SUMIFS(BNA_Historique_prix!J:J,BNA_Historique_prix!$B:$B,$B87,BNA_Historique_prix!$E:$E,$C87))/SUMIFS(BNA_Historique_prix!J:J,BNA_Historique_prix!$B:$B,$B87,BNA_Historique_prix!$E:$E,$C87),""))</f>
        <v>-</v>
      </c>
      <c r="L87" s="14" t="str">
        <f ca="1">IF(OR(SUMIFS(BNA_Historique_prix!K:K,BNA_Historique_prix!$B:$B,$B87,BNA_Historique_prix!$E:$E,$D87)=0,SUMIFS(BNA_Historique_prix!K:K,BNA_Historique_prix!$B:$B,$B87,BNA_Historique_prix!$E:$E,$C87)=0),"-",IFERROR((SUMIFS(BNA_Historique_prix!K:K,BNA_Historique_prix!$B:$B,$B87,BNA_Historique_prix!$E:$E,$D87)-SUMIFS(BNA_Historique_prix!K:K,BNA_Historique_prix!$B:$B,$B87,BNA_Historique_prix!$E:$E,$C87))/SUMIFS(BNA_Historique_prix!K:K,BNA_Historique_prix!$B:$B,$B87,BNA_Historique_prix!$E:$E,$C87),""))</f>
        <v>-</v>
      </c>
      <c r="M87" s="14" t="str">
        <f ca="1">IF(OR(SUMIFS(BNA_Historique_prix!L:L,BNA_Historique_prix!$B:$B,$B87,BNA_Historique_prix!$E:$E,$D87)=0,SUMIFS(BNA_Historique_prix!L:L,BNA_Historique_prix!$B:$B,$B87,BNA_Historique_prix!$E:$E,$C87)=0),"-",IFERROR((SUMIFS(BNA_Historique_prix!L:L,BNA_Historique_prix!$B:$B,$B87,BNA_Historique_prix!$E:$E,$D87)-SUMIFS(BNA_Historique_prix!L:L,BNA_Historique_prix!$B:$B,$B87,BNA_Historique_prix!$E:$E,$C87))/SUMIFS(BNA_Historique_prix!L:L,BNA_Historique_prix!$B:$B,$B87,BNA_Historique_prix!$E:$E,$C87),""))</f>
        <v>-</v>
      </c>
      <c r="N87" s="14" t="str">
        <f ca="1">IF(OR(SUMIFS(BNA_Historique_prix!M:M,BNA_Historique_prix!$B:$B,$B87,BNA_Historique_prix!$E:$E,$D87)=0,SUMIFS(BNA_Historique_prix!M:M,BNA_Historique_prix!$B:$B,$B87,BNA_Historique_prix!$E:$E,$C87)=0),"-",IFERROR((SUMIFS(BNA_Historique_prix!M:M,BNA_Historique_prix!$B:$B,$B87,BNA_Historique_prix!$E:$E,$D87)-SUMIFS(BNA_Historique_prix!M:M,BNA_Historique_prix!$B:$B,$B87,BNA_Historique_prix!$E:$E,$C87))/SUMIFS(BNA_Historique_prix!M:M,BNA_Historique_prix!$B:$B,$B87,BNA_Historique_prix!$E:$E,$C87),""))</f>
        <v>-</v>
      </c>
      <c r="O87" s="14" t="str">
        <f ca="1">IF(OR(SUMIFS(BNA_Historique_prix!N:N,BNA_Historique_prix!$B:$B,$B87,BNA_Historique_prix!$E:$E,$D87)=0,SUMIFS(BNA_Historique_prix!N:N,BNA_Historique_prix!$B:$B,$B87,BNA_Historique_prix!$E:$E,$C87)=0),"-",IFERROR((SUMIFS(BNA_Historique_prix!N:N,BNA_Historique_prix!$B:$B,$B87,BNA_Historique_prix!$E:$E,$D87)-SUMIFS(BNA_Historique_prix!N:N,BNA_Historique_prix!$B:$B,$B87,BNA_Historique_prix!$E:$E,$C87))/SUMIFS(BNA_Historique_prix!N:N,BNA_Historique_prix!$B:$B,$B87,BNA_Historique_prix!$E:$E,$C87),""))</f>
        <v>-</v>
      </c>
      <c r="P87" s="14" t="str">
        <f ca="1">IF(OR(SUMIFS(BNA_Historique_prix!O:O,BNA_Historique_prix!$B:$B,$B87,BNA_Historique_prix!$E:$E,$D87)=0,SUMIFS(BNA_Historique_prix!O:O,BNA_Historique_prix!$B:$B,$B87,BNA_Historique_prix!$E:$E,$C87)=0),"-",IFERROR((SUMIFS(BNA_Historique_prix!O:O,BNA_Historique_prix!$B:$B,$B87,BNA_Historique_prix!$E:$E,$D87)-SUMIFS(BNA_Historique_prix!O:O,BNA_Historique_prix!$B:$B,$B87,BNA_Historique_prix!$E:$E,$C87))/SUMIFS(BNA_Historique_prix!O:O,BNA_Historique_prix!$B:$B,$B87,BNA_Historique_prix!$E:$E,$C87),""))</f>
        <v>-</v>
      </c>
      <c r="Q87" s="14" t="str">
        <f ca="1">IF(OR(SUMIFS(BNA_Historique_prix!P:P,BNA_Historique_prix!$B:$B,$B87,BNA_Historique_prix!$E:$E,$D87)=0,SUMIFS(BNA_Historique_prix!P:P,BNA_Historique_prix!$B:$B,$B87,BNA_Historique_prix!$E:$E,$C87)=0),"-",IFERROR((SUMIFS(BNA_Historique_prix!P:P,BNA_Historique_prix!$B:$B,$B87,BNA_Historique_prix!$E:$E,$D87)-SUMIFS(BNA_Historique_prix!P:P,BNA_Historique_prix!$B:$B,$B87,BNA_Historique_prix!$E:$E,$C87))/SUMIFS(BNA_Historique_prix!P:P,BNA_Historique_prix!$B:$B,$B87,BNA_Historique_prix!$E:$E,$C87),""))</f>
        <v>-</v>
      </c>
      <c r="R87" s="14" t="str">
        <f ca="1">IF(OR(SUMIFS(BNA_Historique_prix!Q:Q,BNA_Historique_prix!$B:$B,$B87,BNA_Historique_prix!$E:$E,$D87)=0,SUMIFS(BNA_Historique_prix!Q:Q,BNA_Historique_prix!$B:$B,$B87,BNA_Historique_prix!$E:$E,$C87)=0),"-",IFERROR((SUMIFS(BNA_Historique_prix!Q:Q,BNA_Historique_prix!$B:$B,$B87,BNA_Historique_prix!$E:$E,$D87)-SUMIFS(BNA_Historique_prix!Q:Q,BNA_Historique_prix!$B:$B,$B87,BNA_Historique_prix!$E:$E,$C87))/SUMIFS(BNA_Historique_prix!Q:Q,BNA_Historique_prix!$B:$B,$B87,BNA_Historique_prix!$E:$E,$C87),""))</f>
        <v>-</v>
      </c>
      <c r="S87" s="14" t="str">
        <f ca="1">IF(OR(SUMIFS(BNA_Historique_prix!R:R,BNA_Historique_prix!$B:$B,$B87,BNA_Historique_prix!$E:$E,$D87)=0,SUMIFS(BNA_Historique_prix!R:R,BNA_Historique_prix!$B:$B,$B87,BNA_Historique_prix!$E:$E,$C87)=0),"-",IFERROR((SUMIFS(BNA_Historique_prix!R:R,BNA_Historique_prix!$B:$B,$B87,BNA_Historique_prix!$E:$E,$D87)-SUMIFS(BNA_Historique_prix!R:R,BNA_Historique_prix!$B:$B,$B87,BNA_Historique_prix!$E:$E,$C87))/SUMIFS(BNA_Historique_prix!R:R,BNA_Historique_prix!$B:$B,$B87,BNA_Historique_prix!$E:$E,$C87),""))</f>
        <v>-</v>
      </c>
      <c r="T87" s="14" t="str">
        <f ca="1">IF(OR(SUMIFS(BNA_Historique_prix!S:S,BNA_Historique_prix!$B:$B,$B87,BNA_Historique_prix!$E:$E,$D87)=0,SUMIFS(BNA_Historique_prix!S:S,BNA_Historique_prix!$B:$B,$B87,BNA_Historique_prix!$E:$E,$C87)=0),"-",IFERROR((SUMIFS(BNA_Historique_prix!S:S,BNA_Historique_prix!$B:$B,$B87,BNA_Historique_prix!$E:$E,$D87)-SUMIFS(BNA_Historique_prix!S:S,BNA_Historique_prix!$B:$B,$B87,BNA_Historique_prix!$E:$E,$C87))/SUMIFS(BNA_Historique_prix!S:S,BNA_Historique_prix!$B:$B,$B87,BNA_Historique_prix!$E:$E,$C87),""))</f>
        <v>-</v>
      </c>
      <c r="U87" s="14" t="str">
        <f ca="1">IF(OR(SUMIFS(BNA_Historique_prix!T:T,BNA_Historique_prix!$B:$B,$B87,BNA_Historique_prix!$E:$E,$D87)=0,SUMIFS(BNA_Historique_prix!T:T,BNA_Historique_prix!$B:$B,$B87,BNA_Historique_prix!$E:$E,$C87)=0),"-",IFERROR((SUMIFS(BNA_Historique_prix!T:T,BNA_Historique_prix!$B:$B,$B87,BNA_Historique_prix!$E:$E,$D87)-SUMIFS(BNA_Historique_prix!T:T,BNA_Historique_prix!$B:$B,$B87,BNA_Historique_prix!$E:$E,$C87))/SUMIFS(BNA_Historique_prix!T:T,BNA_Historique_prix!$B:$B,$B87,BNA_Historique_prix!$E:$E,$C87),""))</f>
        <v>-</v>
      </c>
      <c r="V87" s="14" t="str">
        <f ca="1">IF(OR(SUMIFS(BNA_Historique_prix!U:U,BNA_Historique_prix!$B:$B,$B87,BNA_Historique_prix!$E:$E,$D87)=0,SUMIFS(BNA_Historique_prix!U:U,BNA_Historique_prix!$B:$B,$B87,BNA_Historique_prix!$E:$E,$C87)=0),"-",IFERROR((SUMIFS(BNA_Historique_prix!U:U,BNA_Historique_prix!$B:$B,$B87,BNA_Historique_prix!$E:$E,$D87)-SUMIFS(BNA_Historique_prix!U:U,BNA_Historique_prix!$B:$B,$B87,BNA_Historique_prix!$E:$E,$C87))/SUMIFS(BNA_Historique_prix!U:U,BNA_Historique_prix!$B:$B,$B87,BNA_Historique_prix!$E:$E,$C87),""))</f>
        <v>-</v>
      </c>
      <c r="W87" s="14" t="str">
        <f ca="1">IF(OR(SUMIFS(BNA_Historique_prix!V:V,BNA_Historique_prix!$B:$B,$B87,BNA_Historique_prix!$E:$E,$D87)=0,SUMIFS(BNA_Historique_prix!V:V,BNA_Historique_prix!$B:$B,$B87,BNA_Historique_prix!$E:$E,$C87)=0),"-",IFERROR((SUMIFS(BNA_Historique_prix!V:V,BNA_Historique_prix!$B:$B,$B87,BNA_Historique_prix!$E:$E,$D87)-SUMIFS(BNA_Historique_prix!V:V,BNA_Historique_prix!$B:$B,$B87,BNA_Historique_prix!$E:$E,$C87))/SUMIFS(BNA_Historique_prix!V:V,BNA_Historique_prix!$B:$B,$B87,BNA_Historique_prix!$E:$E,$C87),""))</f>
        <v>-</v>
      </c>
      <c r="X87" s="14" t="str">
        <f ca="1">IF(OR(SUMIFS(BNA_Historique_prix!W:W,BNA_Historique_prix!$B:$B,$B87,BNA_Historique_prix!$E:$E,$D87)=0,SUMIFS(BNA_Historique_prix!W:W,BNA_Historique_prix!$B:$B,$B87,BNA_Historique_prix!$E:$E,$C87)=0),"-",IFERROR((SUMIFS(BNA_Historique_prix!W:W,BNA_Historique_prix!$B:$B,$B87,BNA_Historique_prix!$E:$E,$D87)-SUMIFS(BNA_Historique_prix!W:W,BNA_Historique_prix!$B:$B,$B87,BNA_Historique_prix!$E:$E,$C87))/SUMIFS(BNA_Historique_prix!W:W,BNA_Historique_prix!$B:$B,$B87,BNA_Historique_prix!$E:$E,$C87),""))</f>
        <v>-</v>
      </c>
      <c r="Y87" s="14" t="str">
        <f ca="1">IF(OR(SUMIFS(BNA_Historique_prix!X:X,BNA_Historique_prix!$B:$B,$B87,BNA_Historique_prix!$E:$E,$D87)=0,SUMIFS(BNA_Historique_prix!X:X,BNA_Historique_prix!$B:$B,$B87,BNA_Historique_prix!$E:$E,$C87)=0),"-",IFERROR((SUMIFS(BNA_Historique_prix!X:X,BNA_Historique_prix!$B:$B,$B87,BNA_Historique_prix!$E:$E,$D87)-SUMIFS(BNA_Historique_prix!X:X,BNA_Historique_prix!$B:$B,$B87,BNA_Historique_prix!$E:$E,$C87))/SUMIFS(BNA_Historique_prix!X:X,BNA_Historique_prix!$B:$B,$B87,BNA_Historique_prix!$E:$E,$C87),""))</f>
        <v>-</v>
      </c>
      <c r="Z87" s="14" t="str">
        <f ca="1">IF(OR(SUMIFS(BNA_Historique_prix!Y:Y,BNA_Historique_prix!$B:$B,$B87,BNA_Historique_prix!$E:$E,$D87)=0,SUMIFS(BNA_Historique_prix!Y:Y,BNA_Historique_prix!$B:$B,$B87,BNA_Historique_prix!$E:$E,$C87)=0),"-",IFERROR((SUMIFS(BNA_Historique_prix!Y:Y,BNA_Historique_prix!$B:$B,$B87,BNA_Historique_prix!$E:$E,$D87)-SUMIFS(BNA_Historique_prix!Y:Y,BNA_Historique_prix!$B:$B,$B87,BNA_Historique_prix!$E:$E,$C87))/SUMIFS(BNA_Historique_prix!Y:Y,BNA_Historique_prix!$B:$B,$B87,BNA_Historique_prix!$E:$E,$C87),""))</f>
        <v>-</v>
      </c>
      <c r="AA87" s="14" t="str">
        <f ca="1">IF(OR(SUMIFS(BNA_Historique_prix!Z:Z,BNA_Historique_prix!$B:$B,$B87,BNA_Historique_prix!$E:$E,$D87)=0,SUMIFS(BNA_Historique_prix!Z:Z,BNA_Historique_prix!$B:$B,$B87,BNA_Historique_prix!$E:$E,$C87)=0),"-",IFERROR((SUMIFS(BNA_Historique_prix!Z:Z,BNA_Historique_prix!$B:$B,$B87,BNA_Historique_prix!$E:$E,$D87)-SUMIFS(BNA_Historique_prix!Z:Z,BNA_Historique_prix!$B:$B,$B87,BNA_Historique_prix!$E:$E,$C87))/SUMIFS(BNA_Historique_prix!Z:Z,BNA_Historique_prix!$B:$B,$B87,BNA_Historique_prix!$E:$E,$C87),""))</f>
        <v>-</v>
      </c>
      <c r="AB87" s="14" t="str">
        <f ca="1">IF(OR(SUMIFS(BNA_Historique_prix!AA:AA,BNA_Historique_prix!$B:$B,$B87,BNA_Historique_prix!$E:$E,$D87)=0,SUMIFS(BNA_Historique_prix!AA:AA,BNA_Historique_prix!$B:$B,$B87,BNA_Historique_prix!$E:$E,$C87)=0),"-",IFERROR((SUMIFS(BNA_Historique_prix!AA:AA,BNA_Historique_prix!$B:$B,$B87,BNA_Historique_prix!$E:$E,$D87)-SUMIFS(BNA_Historique_prix!AA:AA,BNA_Historique_prix!$B:$B,$B87,BNA_Historique_prix!$E:$E,$C87))/SUMIFS(BNA_Historique_prix!AA:AA,BNA_Historique_prix!$B:$B,$B87,BNA_Historique_prix!$E:$E,$C87),""))</f>
        <v>-</v>
      </c>
      <c r="AC87" s="14" t="str">
        <f ca="1">IF(OR(SUMIFS(BNA_Historique_prix!AB:AB,BNA_Historique_prix!$B:$B,$B87,BNA_Historique_prix!$E:$E,$D87)=0,SUMIFS(BNA_Historique_prix!AB:AB,BNA_Historique_prix!$B:$B,$B87,BNA_Historique_prix!$E:$E,$C87)=0),"-",IFERROR((SUMIFS(BNA_Historique_prix!AB:AB,BNA_Historique_prix!$B:$B,$B87,BNA_Historique_prix!$E:$E,$D87)-SUMIFS(BNA_Historique_prix!AB:AB,BNA_Historique_prix!$B:$B,$B87,BNA_Historique_prix!$E:$E,$C87))/SUMIFS(BNA_Historique_prix!AB:AB,BNA_Historique_prix!$B:$B,$B87,BNA_Historique_prix!$E:$E,$C87),""))</f>
        <v>-</v>
      </c>
      <c r="AD87" s="14" t="str">
        <f ca="1">IF(OR(SUMIFS(BNA_Historique_prix!AC:AC,BNA_Historique_prix!$B:$B,$B87,BNA_Historique_prix!$E:$E,$D87)=0,SUMIFS(BNA_Historique_prix!AC:AC,BNA_Historique_prix!$B:$B,$B87,BNA_Historique_prix!$E:$E,$C87)=0),"-",IFERROR((SUMIFS(BNA_Historique_prix!AC:AC,BNA_Historique_prix!$B:$B,$B87,BNA_Historique_prix!$E:$E,$D87)-SUMIFS(BNA_Historique_prix!AC:AC,BNA_Historique_prix!$B:$B,$B87,BNA_Historique_prix!$E:$E,$C87))/SUMIFS(BNA_Historique_prix!AC:AC,BNA_Historique_prix!$B:$B,$B87,BNA_Historique_prix!$E:$E,$C87),""))</f>
        <v>-</v>
      </c>
      <c r="AE87" s="14" t="str">
        <f ca="1">IF(OR(SUMIFS(BNA_Historique_prix!AD:AD,BNA_Historique_prix!$B:$B,$B87,BNA_Historique_prix!$E:$E,$D87)=0,SUMIFS(BNA_Historique_prix!AD:AD,BNA_Historique_prix!$B:$B,$B87,BNA_Historique_prix!$E:$E,$C87)=0),"-",IFERROR((SUMIFS(BNA_Historique_prix!AD:AD,BNA_Historique_prix!$B:$B,$B87,BNA_Historique_prix!$E:$E,$D87)-SUMIFS(BNA_Historique_prix!AD:AD,BNA_Historique_prix!$B:$B,$B87,BNA_Historique_prix!$E:$E,$C87))/SUMIFS(BNA_Historique_prix!AD:AD,BNA_Historique_prix!$B:$B,$B87,BNA_Historique_prix!$E:$E,$C87),""))</f>
        <v>-</v>
      </c>
      <c r="AF87" s="14" t="str">
        <f ca="1">IF(OR(SUMIFS(BNA_Historique_prix!AE:AE,BNA_Historique_prix!$B:$B,$B87,BNA_Historique_prix!$E:$E,$D87)=0,SUMIFS(BNA_Historique_prix!AE:AE,BNA_Historique_prix!$B:$B,$B87,BNA_Historique_prix!$E:$E,$C87)=0),"-",IFERROR((SUMIFS(BNA_Historique_prix!AE:AE,BNA_Historique_prix!$B:$B,$B87,BNA_Historique_prix!$E:$E,$D87)-SUMIFS(BNA_Historique_prix!AE:AE,BNA_Historique_prix!$B:$B,$B87,BNA_Historique_prix!$E:$E,$C87))/SUMIFS(BNA_Historique_prix!AE:AE,BNA_Historique_prix!$B:$B,$B87,BNA_Historique_prix!$E:$E,$C87),""))</f>
        <v>-</v>
      </c>
      <c r="AG87" s="14" t="str">
        <f ca="1">IF(OR(SUMIFS(BNA_Historique_prix!AF:AF,BNA_Historique_prix!$B:$B,$B87,BNA_Historique_prix!$E:$E,$D87)=0,SUMIFS(BNA_Historique_prix!AF:AF,BNA_Historique_prix!$B:$B,$B87,BNA_Historique_prix!$E:$E,$C87)=0),"-",IFERROR((SUMIFS(BNA_Historique_prix!AF:AF,BNA_Historique_prix!$B:$B,$B87,BNA_Historique_prix!$E:$E,$D87)-SUMIFS(BNA_Historique_prix!AF:AF,BNA_Historique_prix!$B:$B,$B87,BNA_Historique_prix!$E:$E,$C87))/SUMIFS(BNA_Historique_prix!AF:AF,BNA_Historique_prix!$B:$B,$B87,BNA_Historique_prix!$E:$E,$C87),""))</f>
        <v>-</v>
      </c>
      <c r="AH87" s="14" t="str">
        <f ca="1">IF(OR(SUMIFS(BNA_Historique_prix!AG:AG,BNA_Historique_prix!$B:$B,$B87,BNA_Historique_prix!$E:$E,$D87)=0,SUMIFS(BNA_Historique_prix!AG:AG,BNA_Historique_prix!$B:$B,$B87,BNA_Historique_prix!$E:$E,$C87)=0),"-",IFERROR((SUMIFS(BNA_Historique_prix!AG:AG,BNA_Historique_prix!$B:$B,$B87,BNA_Historique_prix!$E:$E,$D87)-SUMIFS(BNA_Historique_prix!AG:AG,BNA_Historique_prix!$B:$B,$B87,BNA_Historique_prix!$E:$E,$C87))/SUMIFS(BNA_Historique_prix!AG:AG,BNA_Historique_prix!$B:$B,$B87,BNA_Historique_prix!$E:$E,$C87),""))</f>
        <v>-</v>
      </c>
      <c r="AI87" s="14" t="str">
        <f ca="1">IF(OR(SUMIFS(BNA_Historique_prix!AH:AH,BNA_Historique_prix!$B:$B,$B87,BNA_Historique_prix!$E:$E,$D87)=0,SUMIFS(BNA_Historique_prix!AH:AH,BNA_Historique_prix!$B:$B,$B87,BNA_Historique_prix!$E:$E,$C87)=0),"-",IFERROR((SUMIFS(BNA_Historique_prix!AH:AH,BNA_Historique_prix!$B:$B,$B87,BNA_Historique_prix!$E:$E,$D87)-SUMIFS(BNA_Historique_prix!AH:AH,BNA_Historique_prix!$B:$B,$B87,BNA_Historique_prix!$E:$E,$C87))/SUMIFS(BNA_Historique_prix!AH:AH,BNA_Historique_prix!$B:$B,$B87,BNA_Historique_prix!$E:$E,$C87),""))</f>
        <v>-</v>
      </c>
      <c r="AJ87" s="14" t="str">
        <f ca="1">IF(OR(SUMIFS(BNA_Historique_prix!AI:AI,BNA_Historique_prix!$B:$B,$B87,BNA_Historique_prix!$E:$E,$D87)=0,SUMIFS(BNA_Historique_prix!AI:AI,BNA_Historique_prix!$B:$B,$B87,BNA_Historique_prix!$E:$E,$C87)=0),"-",IFERROR((SUMIFS(BNA_Historique_prix!AI:AI,BNA_Historique_prix!$B:$B,$B87,BNA_Historique_prix!$E:$E,$D87)-SUMIFS(BNA_Historique_prix!AI:AI,BNA_Historique_prix!$B:$B,$B87,BNA_Historique_prix!$E:$E,$C87))/SUMIFS(BNA_Historique_prix!AI:AI,BNA_Historique_prix!$B:$B,$B87,BNA_Historique_prix!$E:$E,$C87),""))</f>
        <v>-</v>
      </c>
    </row>
    <row r="88" spans="1:36" x14ac:dyDescent="0.35">
      <c r="A88" s="5" t="s">
        <v>99</v>
      </c>
      <c r="B88" s="5" t="s">
        <v>106</v>
      </c>
      <c r="C88" s="11">
        <f t="shared" ref="C88:F88" si="46">C83</f>
        <v>45078</v>
      </c>
      <c r="D88" s="11">
        <f t="shared" si="46"/>
        <v>45139</v>
      </c>
      <c r="E88" s="11"/>
      <c r="F88" s="11" t="str">
        <f t="shared" si="46"/>
        <v>% var trimestrielle</v>
      </c>
      <c r="H88" s="14">
        <f ca="1">IF(OR(SUMIFS(BNA_Historique_prix!G:G,BNA_Historique_prix!$B:$B,$B88,BNA_Historique_prix!$E:$E,$D88)=0,SUMIFS(BNA_Historique_prix!G:G,BNA_Historique_prix!$B:$B,$B88,BNA_Historique_prix!$E:$E,$C88)=0),"-",IFERROR((SUMIFS(BNA_Historique_prix!G:G,BNA_Historique_prix!$B:$B,$B88,BNA_Historique_prix!$E:$E,$D88)-SUMIFS(BNA_Historique_prix!G:G,BNA_Historique_prix!$B:$B,$B88,BNA_Historique_prix!$E:$E,$C88))/SUMIFS(BNA_Historique_prix!G:G,BNA_Historique_prix!$B:$B,$B88,BNA_Historique_prix!$E:$E,$C88),""))</f>
        <v>-0.5357142857142857</v>
      </c>
      <c r="I88" s="14">
        <f ca="1">IF(OR(SUMIFS(BNA_Historique_prix!H:H,BNA_Historique_prix!$B:$B,$B88,BNA_Historique_prix!$E:$E,$D88)=0,SUMIFS(BNA_Historique_prix!H:H,BNA_Historique_prix!$B:$B,$B88,BNA_Historique_prix!$E:$E,$C88)=0),"-",IFERROR((SUMIFS(BNA_Historique_prix!H:H,BNA_Historique_prix!$B:$B,$B88,BNA_Historique_prix!$E:$E,$D88)-SUMIFS(BNA_Historique_prix!H:H,BNA_Historique_prix!$B:$B,$B88,BNA_Historique_prix!$E:$E,$C88))/SUMIFS(BNA_Historique_prix!H:H,BNA_Historique_prix!$B:$B,$B88,BNA_Historique_prix!$E:$E,$C88),""))</f>
        <v>7.1428571428571425E-2</v>
      </c>
      <c r="J88" s="14">
        <f ca="1">IF(OR(SUMIFS(BNA_Historique_prix!I:I,BNA_Historique_prix!$B:$B,$B88,BNA_Historique_prix!$E:$E,$D88)=0,SUMIFS(BNA_Historique_prix!I:I,BNA_Historique_prix!$B:$B,$B88,BNA_Historique_prix!$E:$E,$C88)=0),"-",IFERROR((SUMIFS(BNA_Historique_prix!I:I,BNA_Historique_prix!$B:$B,$B88,BNA_Historique_prix!$E:$E,$D88)-SUMIFS(BNA_Historique_prix!I:I,BNA_Historique_prix!$B:$B,$B88,BNA_Historique_prix!$E:$E,$C88))/SUMIFS(BNA_Historique_prix!I:I,BNA_Historique_prix!$B:$B,$B88,BNA_Historique_prix!$E:$E,$C88),""))</f>
        <v>6.25E-2</v>
      </c>
      <c r="K88" s="14" t="str">
        <f ca="1">IF(OR(SUMIFS(BNA_Historique_prix!J:J,BNA_Historique_prix!$B:$B,$B88,BNA_Historique_prix!$E:$E,$D88)=0,SUMIFS(BNA_Historique_prix!J:J,BNA_Historique_prix!$B:$B,$B88,BNA_Historique_prix!$E:$E,$C88)=0),"-",IFERROR((SUMIFS(BNA_Historique_prix!J:J,BNA_Historique_prix!$B:$B,$B88,BNA_Historique_prix!$E:$E,$D88)-SUMIFS(BNA_Historique_prix!J:J,BNA_Historique_prix!$B:$B,$B88,BNA_Historique_prix!$E:$E,$C88))/SUMIFS(BNA_Historique_prix!J:J,BNA_Historique_prix!$B:$B,$B88,BNA_Historique_prix!$E:$E,$C88),""))</f>
        <v>-</v>
      </c>
      <c r="L88" s="14" t="str">
        <f ca="1">IF(OR(SUMIFS(BNA_Historique_prix!K:K,BNA_Historique_prix!$B:$B,$B88,BNA_Historique_prix!$E:$E,$D88)=0,SUMIFS(BNA_Historique_prix!K:K,BNA_Historique_prix!$B:$B,$B88,BNA_Historique_prix!$E:$E,$C88)=0),"-",IFERROR((SUMIFS(BNA_Historique_prix!K:K,BNA_Historique_prix!$B:$B,$B88,BNA_Historique_prix!$E:$E,$D88)-SUMIFS(BNA_Historique_prix!K:K,BNA_Historique_prix!$B:$B,$B88,BNA_Historique_prix!$E:$E,$C88))/SUMIFS(BNA_Historique_prix!K:K,BNA_Historique_prix!$B:$B,$B88,BNA_Historique_prix!$E:$E,$C88),""))</f>
        <v>-</v>
      </c>
      <c r="M88" s="14" t="str">
        <f ca="1">IF(OR(SUMIFS(BNA_Historique_prix!L:L,BNA_Historique_prix!$B:$B,$B88,BNA_Historique_prix!$E:$E,$D88)=0,SUMIFS(BNA_Historique_prix!L:L,BNA_Historique_prix!$B:$B,$B88,BNA_Historique_prix!$E:$E,$C88)=0),"-",IFERROR((SUMIFS(BNA_Historique_prix!L:L,BNA_Historique_prix!$B:$B,$B88,BNA_Historique_prix!$E:$E,$D88)-SUMIFS(BNA_Historique_prix!L:L,BNA_Historique_prix!$B:$B,$B88,BNA_Historique_prix!$E:$E,$C88))/SUMIFS(BNA_Historique_prix!L:L,BNA_Historique_prix!$B:$B,$B88,BNA_Historique_prix!$E:$E,$C88),""))</f>
        <v>-</v>
      </c>
      <c r="N88" s="14" t="str">
        <f ca="1">IF(OR(SUMIFS(BNA_Historique_prix!M:M,BNA_Historique_prix!$B:$B,$B88,BNA_Historique_prix!$E:$E,$D88)=0,SUMIFS(BNA_Historique_prix!M:M,BNA_Historique_prix!$B:$B,$B88,BNA_Historique_prix!$E:$E,$C88)=0),"-",IFERROR((SUMIFS(BNA_Historique_prix!M:M,BNA_Historique_prix!$B:$B,$B88,BNA_Historique_prix!$E:$E,$D88)-SUMIFS(BNA_Historique_prix!M:M,BNA_Historique_prix!$B:$B,$B88,BNA_Historique_prix!$E:$E,$C88))/SUMIFS(BNA_Historique_prix!M:M,BNA_Historique_prix!$B:$B,$B88,BNA_Historique_prix!$E:$E,$C88),""))</f>
        <v>-</v>
      </c>
      <c r="O88" s="14" t="str">
        <f ca="1">IF(OR(SUMIFS(BNA_Historique_prix!N:N,BNA_Historique_prix!$B:$B,$B88,BNA_Historique_prix!$E:$E,$D88)=0,SUMIFS(BNA_Historique_prix!N:N,BNA_Historique_prix!$B:$B,$B88,BNA_Historique_prix!$E:$E,$C88)=0),"-",IFERROR((SUMIFS(BNA_Historique_prix!N:N,BNA_Historique_prix!$B:$B,$B88,BNA_Historique_prix!$E:$E,$D88)-SUMIFS(BNA_Historique_prix!N:N,BNA_Historique_prix!$B:$B,$B88,BNA_Historique_prix!$E:$E,$C88))/SUMIFS(BNA_Historique_prix!N:N,BNA_Historique_prix!$B:$B,$B88,BNA_Historique_prix!$E:$E,$C88),""))</f>
        <v>-</v>
      </c>
      <c r="P88" s="14" t="str">
        <f ca="1">IF(OR(SUMIFS(BNA_Historique_prix!O:O,BNA_Historique_prix!$B:$B,$B88,BNA_Historique_prix!$E:$E,$D88)=0,SUMIFS(BNA_Historique_prix!O:O,BNA_Historique_prix!$B:$B,$B88,BNA_Historique_prix!$E:$E,$C88)=0),"-",IFERROR((SUMIFS(BNA_Historique_prix!O:O,BNA_Historique_prix!$B:$B,$B88,BNA_Historique_prix!$E:$E,$D88)-SUMIFS(BNA_Historique_prix!O:O,BNA_Historique_prix!$B:$B,$B88,BNA_Historique_prix!$E:$E,$C88))/SUMIFS(BNA_Historique_prix!O:O,BNA_Historique_prix!$B:$B,$B88,BNA_Historique_prix!$E:$E,$C88),""))</f>
        <v>-</v>
      </c>
      <c r="Q88" s="14">
        <f ca="1">IF(OR(SUMIFS(BNA_Historique_prix!P:P,BNA_Historique_prix!$B:$B,$B88,BNA_Historique_prix!$E:$E,$D88)=0,SUMIFS(BNA_Historique_prix!P:P,BNA_Historique_prix!$B:$B,$B88,BNA_Historique_prix!$E:$E,$C88)=0),"-",IFERROR((SUMIFS(BNA_Historique_prix!P:P,BNA_Historique_prix!$B:$B,$B88,BNA_Historique_prix!$E:$E,$D88)-SUMIFS(BNA_Historique_prix!P:P,BNA_Historique_prix!$B:$B,$B88,BNA_Historique_prix!$E:$E,$C88))/SUMIFS(BNA_Historique_prix!P:P,BNA_Historique_prix!$B:$B,$B88,BNA_Historique_prix!$E:$E,$C88),""))</f>
        <v>-8.3333333333333329E-2</v>
      </c>
      <c r="R88" s="14" t="str">
        <f ca="1">IF(OR(SUMIFS(BNA_Historique_prix!Q:Q,BNA_Historique_prix!$B:$B,$B88,BNA_Historique_prix!$E:$E,$D88)=0,SUMIFS(BNA_Historique_prix!Q:Q,BNA_Historique_prix!$B:$B,$B88,BNA_Historique_prix!$E:$E,$C88)=0),"-",IFERROR((SUMIFS(BNA_Historique_prix!Q:Q,BNA_Historique_prix!$B:$B,$B88,BNA_Historique_prix!$E:$E,$D88)-SUMIFS(BNA_Historique_prix!Q:Q,BNA_Historique_prix!$B:$B,$B88,BNA_Historique_prix!$E:$E,$C88))/SUMIFS(BNA_Historique_prix!Q:Q,BNA_Historique_prix!$B:$B,$B88,BNA_Historique_prix!$E:$E,$C88),""))</f>
        <v>-</v>
      </c>
      <c r="S88" s="14" t="str">
        <f ca="1">IF(OR(SUMIFS(BNA_Historique_prix!R:R,BNA_Historique_prix!$B:$B,$B88,BNA_Historique_prix!$E:$E,$D88)=0,SUMIFS(BNA_Historique_prix!R:R,BNA_Historique_prix!$B:$B,$B88,BNA_Historique_prix!$E:$E,$C88)=0),"-",IFERROR((SUMIFS(BNA_Historique_prix!R:R,BNA_Historique_prix!$B:$B,$B88,BNA_Historique_prix!$E:$E,$D88)-SUMIFS(BNA_Historique_prix!R:R,BNA_Historique_prix!$B:$B,$B88,BNA_Historique_prix!$E:$E,$C88))/SUMIFS(BNA_Historique_prix!R:R,BNA_Historique_prix!$B:$B,$B88,BNA_Historique_prix!$E:$E,$C88),""))</f>
        <v>-</v>
      </c>
      <c r="T88" s="14" t="str">
        <f ca="1">IF(OR(SUMIFS(BNA_Historique_prix!S:S,BNA_Historique_prix!$B:$B,$B88,BNA_Historique_prix!$E:$E,$D88)=0,SUMIFS(BNA_Historique_prix!S:S,BNA_Historique_prix!$B:$B,$B88,BNA_Historique_prix!$E:$E,$C88)=0),"-",IFERROR((SUMIFS(BNA_Historique_prix!S:S,BNA_Historique_prix!$B:$B,$B88,BNA_Historique_prix!$E:$E,$D88)-SUMIFS(BNA_Historique_prix!S:S,BNA_Historique_prix!$B:$B,$B88,BNA_Historique_prix!$E:$E,$C88))/SUMIFS(BNA_Historique_prix!S:S,BNA_Historique_prix!$B:$B,$B88,BNA_Historique_prix!$E:$E,$C88),""))</f>
        <v>-</v>
      </c>
      <c r="U88" s="14" t="str">
        <f ca="1">IF(OR(SUMIFS(BNA_Historique_prix!T:T,BNA_Historique_prix!$B:$B,$B88,BNA_Historique_prix!$E:$E,$D88)=0,SUMIFS(BNA_Historique_prix!T:T,BNA_Historique_prix!$B:$B,$B88,BNA_Historique_prix!$E:$E,$C88)=0),"-",IFERROR((SUMIFS(BNA_Historique_prix!T:T,BNA_Historique_prix!$B:$B,$B88,BNA_Historique_prix!$E:$E,$D88)-SUMIFS(BNA_Historique_prix!T:T,BNA_Historique_prix!$B:$B,$B88,BNA_Historique_prix!$E:$E,$C88))/SUMIFS(BNA_Historique_prix!T:T,BNA_Historique_prix!$B:$B,$B88,BNA_Historique_prix!$E:$E,$C88),""))</f>
        <v>-</v>
      </c>
      <c r="V88" s="14" t="str">
        <f ca="1">IF(OR(SUMIFS(BNA_Historique_prix!U:U,BNA_Historique_prix!$B:$B,$B88,BNA_Historique_prix!$E:$E,$D88)=0,SUMIFS(BNA_Historique_prix!U:U,BNA_Historique_prix!$B:$B,$B88,BNA_Historique_prix!$E:$E,$C88)=0),"-",IFERROR((SUMIFS(BNA_Historique_prix!U:U,BNA_Historique_prix!$B:$B,$B88,BNA_Historique_prix!$E:$E,$D88)-SUMIFS(BNA_Historique_prix!U:U,BNA_Historique_prix!$B:$B,$B88,BNA_Historique_prix!$E:$E,$C88))/SUMIFS(BNA_Historique_prix!U:U,BNA_Historique_prix!$B:$B,$B88,BNA_Historique_prix!$E:$E,$C88),""))</f>
        <v>-</v>
      </c>
      <c r="W88" s="14" t="str">
        <f ca="1">IF(OR(SUMIFS(BNA_Historique_prix!V:V,BNA_Historique_prix!$B:$B,$B88,BNA_Historique_prix!$E:$E,$D88)=0,SUMIFS(BNA_Historique_prix!V:V,BNA_Historique_prix!$B:$B,$B88,BNA_Historique_prix!$E:$E,$C88)=0),"-",IFERROR((SUMIFS(BNA_Historique_prix!V:V,BNA_Historique_prix!$B:$B,$B88,BNA_Historique_prix!$E:$E,$D88)-SUMIFS(BNA_Historique_prix!V:V,BNA_Historique_prix!$B:$B,$B88,BNA_Historique_prix!$E:$E,$C88))/SUMIFS(BNA_Historique_prix!V:V,BNA_Historique_prix!$B:$B,$B88,BNA_Historique_prix!$E:$E,$C88),""))</f>
        <v>-</v>
      </c>
      <c r="X88" s="14" t="str">
        <f ca="1">IF(OR(SUMIFS(BNA_Historique_prix!W:W,BNA_Historique_prix!$B:$B,$B88,BNA_Historique_prix!$E:$E,$D88)=0,SUMIFS(BNA_Historique_prix!W:W,BNA_Historique_prix!$B:$B,$B88,BNA_Historique_prix!$E:$E,$C88)=0),"-",IFERROR((SUMIFS(BNA_Historique_prix!W:W,BNA_Historique_prix!$B:$B,$B88,BNA_Historique_prix!$E:$E,$D88)-SUMIFS(BNA_Historique_prix!W:W,BNA_Historique_prix!$B:$B,$B88,BNA_Historique_prix!$E:$E,$C88))/SUMIFS(BNA_Historique_prix!W:W,BNA_Historique_prix!$B:$B,$B88,BNA_Historique_prix!$E:$E,$C88),""))</f>
        <v>-</v>
      </c>
      <c r="Y88" s="14" t="str">
        <f ca="1">IF(OR(SUMIFS(BNA_Historique_prix!X:X,BNA_Historique_prix!$B:$B,$B88,BNA_Historique_prix!$E:$E,$D88)=0,SUMIFS(BNA_Historique_prix!X:X,BNA_Historique_prix!$B:$B,$B88,BNA_Historique_prix!$E:$E,$C88)=0),"-",IFERROR((SUMIFS(BNA_Historique_prix!X:X,BNA_Historique_prix!$B:$B,$B88,BNA_Historique_prix!$E:$E,$D88)-SUMIFS(BNA_Historique_prix!X:X,BNA_Historique_prix!$B:$B,$B88,BNA_Historique_prix!$E:$E,$C88))/SUMIFS(BNA_Historique_prix!X:X,BNA_Historique_prix!$B:$B,$B88,BNA_Historique_prix!$E:$E,$C88),""))</f>
        <v>-</v>
      </c>
      <c r="Z88" s="14" t="str">
        <f ca="1">IF(OR(SUMIFS(BNA_Historique_prix!Y:Y,BNA_Historique_prix!$B:$B,$B88,BNA_Historique_prix!$E:$E,$D88)=0,SUMIFS(BNA_Historique_prix!Y:Y,BNA_Historique_prix!$B:$B,$B88,BNA_Historique_prix!$E:$E,$C88)=0),"-",IFERROR((SUMIFS(BNA_Historique_prix!Y:Y,BNA_Historique_prix!$B:$B,$B88,BNA_Historique_prix!$E:$E,$D88)-SUMIFS(BNA_Historique_prix!Y:Y,BNA_Historique_prix!$B:$B,$B88,BNA_Historique_prix!$E:$E,$C88))/SUMIFS(BNA_Historique_prix!Y:Y,BNA_Historique_prix!$B:$B,$B88,BNA_Historique_prix!$E:$E,$C88),""))</f>
        <v>-</v>
      </c>
      <c r="AA88" s="14" t="str">
        <f ca="1">IF(OR(SUMIFS(BNA_Historique_prix!Z:Z,BNA_Historique_prix!$B:$B,$B88,BNA_Historique_prix!$E:$E,$D88)=0,SUMIFS(BNA_Historique_prix!Z:Z,BNA_Historique_prix!$B:$B,$B88,BNA_Historique_prix!$E:$E,$C88)=0),"-",IFERROR((SUMIFS(BNA_Historique_prix!Z:Z,BNA_Historique_prix!$B:$B,$B88,BNA_Historique_prix!$E:$E,$D88)-SUMIFS(BNA_Historique_prix!Z:Z,BNA_Historique_prix!$B:$B,$B88,BNA_Historique_prix!$E:$E,$C88))/SUMIFS(BNA_Historique_prix!Z:Z,BNA_Historique_prix!$B:$B,$B88,BNA_Historique_prix!$E:$E,$C88),""))</f>
        <v>-</v>
      </c>
      <c r="AB88" s="14" t="str">
        <f ca="1">IF(OR(SUMIFS(BNA_Historique_prix!AA:AA,BNA_Historique_prix!$B:$B,$B88,BNA_Historique_prix!$E:$E,$D88)=0,SUMIFS(BNA_Historique_prix!AA:AA,BNA_Historique_prix!$B:$B,$B88,BNA_Historique_prix!$E:$E,$C88)=0),"-",IFERROR((SUMIFS(BNA_Historique_prix!AA:AA,BNA_Historique_prix!$B:$B,$B88,BNA_Historique_prix!$E:$E,$D88)-SUMIFS(BNA_Historique_prix!AA:AA,BNA_Historique_prix!$B:$B,$B88,BNA_Historique_prix!$E:$E,$C88))/SUMIFS(BNA_Historique_prix!AA:AA,BNA_Historique_prix!$B:$B,$B88,BNA_Historique_prix!$E:$E,$C88),""))</f>
        <v>-</v>
      </c>
      <c r="AC88" s="14" t="str">
        <f ca="1">IF(OR(SUMIFS(BNA_Historique_prix!AB:AB,BNA_Historique_prix!$B:$B,$B88,BNA_Historique_prix!$E:$E,$D88)=0,SUMIFS(BNA_Historique_prix!AB:AB,BNA_Historique_prix!$B:$B,$B88,BNA_Historique_prix!$E:$E,$C88)=0),"-",IFERROR((SUMIFS(BNA_Historique_prix!AB:AB,BNA_Historique_prix!$B:$B,$B88,BNA_Historique_prix!$E:$E,$D88)-SUMIFS(BNA_Historique_prix!AB:AB,BNA_Historique_prix!$B:$B,$B88,BNA_Historique_prix!$E:$E,$C88))/SUMIFS(BNA_Historique_prix!AB:AB,BNA_Historique_prix!$B:$B,$B88,BNA_Historique_prix!$E:$E,$C88),""))</f>
        <v>-</v>
      </c>
      <c r="AD88" s="14" t="str">
        <f ca="1">IF(OR(SUMIFS(BNA_Historique_prix!AC:AC,BNA_Historique_prix!$B:$B,$B88,BNA_Historique_prix!$E:$E,$D88)=0,SUMIFS(BNA_Historique_prix!AC:AC,BNA_Historique_prix!$B:$B,$B88,BNA_Historique_prix!$E:$E,$C88)=0),"-",IFERROR((SUMIFS(BNA_Historique_prix!AC:AC,BNA_Historique_prix!$B:$B,$B88,BNA_Historique_prix!$E:$E,$D88)-SUMIFS(BNA_Historique_prix!AC:AC,BNA_Historique_prix!$B:$B,$B88,BNA_Historique_prix!$E:$E,$C88))/SUMIFS(BNA_Historique_prix!AC:AC,BNA_Historique_prix!$B:$B,$B88,BNA_Historique_prix!$E:$E,$C88),""))</f>
        <v>-</v>
      </c>
      <c r="AE88" s="14" t="str">
        <f ca="1">IF(OR(SUMIFS(BNA_Historique_prix!AD:AD,BNA_Historique_prix!$B:$B,$B88,BNA_Historique_prix!$E:$E,$D88)=0,SUMIFS(BNA_Historique_prix!AD:AD,BNA_Historique_prix!$B:$B,$B88,BNA_Historique_prix!$E:$E,$C88)=0),"-",IFERROR((SUMIFS(BNA_Historique_prix!AD:AD,BNA_Historique_prix!$B:$B,$B88,BNA_Historique_prix!$E:$E,$D88)-SUMIFS(BNA_Historique_prix!AD:AD,BNA_Historique_prix!$B:$B,$B88,BNA_Historique_prix!$E:$E,$C88))/SUMIFS(BNA_Historique_prix!AD:AD,BNA_Historique_prix!$B:$B,$B88,BNA_Historique_prix!$E:$E,$C88),""))</f>
        <v>-</v>
      </c>
      <c r="AF88" s="14" t="str">
        <f ca="1">IF(OR(SUMIFS(BNA_Historique_prix!AE:AE,BNA_Historique_prix!$B:$B,$B88,BNA_Historique_prix!$E:$E,$D88)=0,SUMIFS(BNA_Historique_prix!AE:AE,BNA_Historique_prix!$B:$B,$B88,BNA_Historique_prix!$E:$E,$C88)=0),"-",IFERROR((SUMIFS(BNA_Historique_prix!AE:AE,BNA_Historique_prix!$B:$B,$B88,BNA_Historique_prix!$E:$E,$D88)-SUMIFS(BNA_Historique_prix!AE:AE,BNA_Historique_prix!$B:$B,$B88,BNA_Historique_prix!$E:$E,$C88))/SUMIFS(BNA_Historique_prix!AE:AE,BNA_Historique_prix!$B:$B,$B88,BNA_Historique_prix!$E:$E,$C88),""))</f>
        <v>-</v>
      </c>
      <c r="AG88" s="14">
        <f ca="1">IF(OR(SUMIFS(BNA_Historique_prix!AF:AF,BNA_Historique_prix!$B:$B,$B88,BNA_Historique_prix!$E:$E,$D88)=0,SUMIFS(BNA_Historique_prix!AF:AF,BNA_Historique_prix!$B:$B,$B88,BNA_Historique_prix!$E:$E,$C88)=0),"-",IFERROR((SUMIFS(BNA_Historique_prix!AF:AF,BNA_Historique_prix!$B:$B,$B88,BNA_Historique_prix!$E:$E,$D88)-SUMIFS(BNA_Historique_prix!AF:AF,BNA_Historique_prix!$B:$B,$B88,BNA_Historique_prix!$E:$E,$C88))/SUMIFS(BNA_Historique_prix!AF:AF,BNA_Historique_prix!$B:$B,$B88,BNA_Historique_prix!$E:$E,$C88),""))</f>
        <v>0</v>
      </c>
      <c r="AH88" s="14" t="str">
        <f ca="1">IF(OR(SUMIFS(BNA_Historique_prix!AG:AG,BNA_Historique_prix!$B:$B,$B88,BNA_Historique_prix!$E:$E,$D88)=0,SUMIFS(BNA_Historique_prix!AG:AG,BNA_Historique_prix!$B:$B,$B88,BNA_Historique_prix!$E:$E,$C88)=0),"-",IFERROR((SUMIFS(BNA_Historique_prix!AG:AG,BNA_Historique_prix!$B:$B,$B88,BNA_Historique_prix!$E:$E,$D88)-SUMIFS(BNA_Historique_prix!AG:AG,BNA_Historique_prix!$B:$B,$B88,BNA_Historique_prix!$E:$E,$C88))/SUMIFS(BNA_Historique_prix!AG:AG,BNA_Historique_prix!$B:$B,$B88,BNA_Historique_prix!$E:$E,$C88),""))</f>
        <v>-</v>
      </c>
      <c r="AI88" s="14" t="str">
        <f ca="1">IF(OR(SUMIFS(BNA_Historique_prix!AH:AH,BNA_Historique_prix!$B:$B,$B88,BNA_Historique_prix!$E:$E,$D88)=0,SUMIFS(BNA_Historique_prix!AH:AH,BNA_Historique_prix!$B:$B,$B88,BNA_Historique_prix!$E:$E,$C88)=0),"-",IFERROR((SUMIFS(BNA_Historique_prix!AH:AH,BNA_Historique_prix!$B:$B,$B88,BNA_Historique_prix!$E:$E,$D88)-SUMIFS(BNA_Historique_prix!AH:AH,BNA_Historique_prix!$B:$B,$B88,BNA_Historique_prix!$E:$E,$C88))/SUMIFS(BNA_Historique_prix!AH:AH,BNA_Historique_prix!$B:$B,$B88,BNA_Historique_prix!$E:$E,$C88),""))</f>
        <v>-</v>
      </c>
      <c r="AJ88" s="14" t="str">
        <f ca="1">IF(OR(SUMIFS(BNA_Historique_prix!AI:AI,BNA_Historique_prix!$B:$B,$B88,BNA_Historique_prix!$E:$E,$D88)=0,SUMIFS(BNA_Historique_prix!AI:AI,BNA_Historique_prix!$B:$B,$B88,BNA_Historique_prix!$E:$E,$C88)=0),"-",IFERROR((SUMIFS(BNA_Historique_prix!AI:AI,BNA_Historique_prix!$B:$B,$B88,BNA_Historique_prix!$E:$E,$D88)-SUMIFS(BNA_Historique_prix!AI:AI,BNA_Historique_prix!$B:$B,$B88,BNA_Historique_prix!$E:$E,$C88))/SUMIFS(BNA_Historique_prix!AI:AI,BNA_Historique_prix!$B:$B,$B88,BNA_Historique_prix!$E:$E,$C88),""))</f>
        <v>-</v>
      </c>
    </row>
    <row r="89" spans="1:36" x14ac:dyDescent="0.35">
      <c r="A89" s="5" t="s">
        <v>99</v>
      </c>
      <c r="B89" s="5" t="s">
        <v>106</v>
      </c>
      <c r="C89" s="11">
        <f t="shared" ref="C89:F89" si="47">C84</f>
        <v>44774</v>
      </c>
      <c r="D89" s="11">
        <f t="shared" si="47"/>
        <v>45139</v>
      </c>
      <c r="E89" s="11"/>
      <c r="F89" s="11" t="str">
        <f t="shared" si="47"/>
        <v>% var annuelle</v>
      </c>
      <c r="H89" s="14" t="str">
        <f ca="1">IF(OR(SUMIFS(BNA_Historique_prix!G:G,BNA_Historique_prix!$B:$B,$B89,BNA_Historique_prix!$E:$E,$D89)=0,SUMIFS(BNA_Historique_prix!G:G,BNA_Historique_prix!$B:$B,$B89,BNA_Historique_prix!$E:$E,$C89)=0),"-",IFERROR((SUMIFS(BNA_Historique_prix!G:G,BNA_Historique_prix!$B:$B,$B89,BNA_Historique_prix!$E:$E,$D89)-SUMIFS(BNA_Historique_prix!G:G,BNA_Historique_prix!$B:$B,$B89,BNA_Historique_prix!$E:$E,$C89))/SUMIFS(BNA_Historique_prix!G:G,BNA_Historique_prix!$B:$B,$B89,BNA_Historique_prix!$E:$E,$C89),""))</f>
        <v>-</v>
      </c>
      <c r="I89" s="14" t="str">
        <f ca="1">IF(OR(SUMIFS(BNA_Historique_prix!H:H,BNA_Historique_prix!$B:$B,$B89,BNA_Historique_prix!$E:$E,$D89)=0,SUMIFS(BNA_Historique_prix!H:H,BNA_Historique_prix!$B:$B,$B89,BNA_Historique_prix!$E:$E,$C89)=0),"-",IFERROR((SUMIFS(BNA_Historique_prix!H:H,BNA_Historique_prix!$B:$B,$B89,BNA_Historique_prix!$E:$E,$D89)-SUMIFS(BNA_Historique_prix!H:H,BNA_Historique_prix!$B:$B,$B89,BNA_Historique_prix!$E:$E,$C89))/SUMIFS(BNA_Historique_prix!H:H,BNA_Historique_prix!$B:$B,$B89,BNA_Historique_prix!$E:$E,$C89),""))</f>
        <v>-</v>
      </c>
      <c r="J89" s="14" t="str">
        <f ca="1">IF(OR(SUMIFS(BNA_Historique_prix!I:I,BNA_Historique_prix!$B:$B,$B89,BNA_Historique_prix!$E:$E,$D89)=0,SUMIFS(BNA_Historique_prix!I:I,BNA_Historique_prix!$B:$B,$B89,BNA_Historique_prix!$E:$E,$C89)=0),"-",IFERROR((SUMIFS(BNA_Historique_prix!I:I,BNA_Historique_prix!$B:$B,$B89,BNA_Historique_prix!$E:$E,$D89)-SUMIFS(BNA_Historique_prix!I:I,BNA_Historique_prix!$B:$B,$B89,BNA_Historique_prix!$E:$E,$C89))/SUMIFS(BNA_Historique_prix!I:I,BNA_Historique_prix!$B:$B,$B89,BNA_Historique_prix!$E:$E,$C89),""))</f>
        <v>-</v>
      </c>
      <c r="K89" s="14" t="str">
        <f ca="1">IF(OR(SUMIFS(BNA_Historique_prix!J:J,BNA_Historique_prix!$B:$B,$B89,BNA_Historique_prix!$E:$E,$D89)=0,SUMIFS(BNA_Historique_prix!J:J,BNA_Historique_prix!$B:$B,$B89,BNA_Historique_prix!$E:$E,$C89)=0),"-",IFERROR((SUMIFS(BNA_Historique_prix!J:J,BNA_Historique_prix!$B:$B,$B89,BNA_Historique_prix!$E:$E,$D89)-SUMIFS(BNA_Historique_prix!J:J,BNA_Historique_prix!$B:$B,$B89,BNA_Historique_prix!$E:$E,$C89))/SUMIFS(BNA_Historique_prix!J:J,BNA_Historique_prix!$B:$B,$B89,BNA_Historique_prix!$E:$E,$C89),""))</f>
        <v>-</v>
      </c>
      <c r="L89" s="14" t="str">
        <f ca="1">IF(OR(SUMIFS(BNA_Historique_prix!K:K,BNA_Historique_prix!$B:$B,$B89,BNA_Historique_prix!$E:$E,$D89)=0,SUMIFS(BNA_Historique_prix!K:K,BNA_Historique_prix!$B:$B,$B89,BNA_Historique_prix!$E:$E,$C89)=0),"-",IFERROR((SUMIFS(BNA_Historique_prix!K:K,BNA_Historique_prix!$B:$B,$B89,BNA_Historique_prix!$E:$E,$D89)-SUMIFS(BNA_Historique_prix!K:K,BNA_Historique_prix!$B:$B,$B89,BNA_Historique_prix!$E:$E,$C89))/SUMIFS(BNA_Historique_prix!K:K,BNA_Historique_prix!$B:$B,$B89,BNA_Historique_prix!$E:$E,$C89),""))</f>
        <v>-</v>
      </c>
      <c r="M89" s="14" t="str">
        <f ca="1">IF(OR(SUMIFS(BNA_Historique_prix!L:L,BNA_Historique_prix!$B:$B,$B89,BNA_Historique_prix!$E:$E,$D89)=0,SUMIFS(BNA_Historique_prix!L:L,BNA_Historique_prix!$B:$B,$B89,BNA_Historique_prix!$E:$E,$C89)=0),"-",IFERROR((SUMIFS(BNA_Historique_prix!L:L,BNA_Historique_prix!$B:$B,$B89,BNA_Historique_prix!$E:$E,$D89)-SUMIFS(BNA_Historique_prix!L:L,BNA_Historique_prix!$B:$B,$B89,BNA_Historique_prix!$E:$E,$C89))/SUMIFS(BNA_Historique_prix!L:L,BNA_Historique_prix!$B:$B,$B89,BNA_Historique_prix!$E:$E,$C89),""))</f>
        <v>-</v>
      </c>
      <c r="N89" s="14" t="str">
        <f ca="1">IF(OR(SUMIFS(BNA_Historique_prix!M:M,BNA_Historique_prix!$B:$B,$B89,BNA_Historique_prix!$E:$E,$D89)=0,SUMIFS(BNA_Historique_prix!M:M,BNA_Historique_prix!$B:$B,$B89,BNA_Historique_prix!$E:$E,$C89)=0),"-",IFERROR((SUMIFS(BNA_Historique_prix!M:M,BNA_Historique_prix!$B:$B,$B89,BNA_Historique_prix!$E:$E,$D89)-SUMIFS(BNA_Historique_prix!M:M,BNA_Historique_prix!$B:$B,$B89,BNA_Historique_prix!$E:$E,$C89))/SUMIFS(BNA_Historique_prix!M:M,BNA_Historique_prix!$B:$B,$B89,BNA_Historique_prix!$E:$E,$C89),""))</f>
        <v>-</v>
      </c>
      <c r="O89" s="14" t="str">
        <f ca="1">IF(OR(SUMIFS(BNA_Historique_prix!N:N,BNA_Historique_prix!$B:$B,$B89,BNA_Historique_prix!$E:$E,$D89)=0,SUMIFS(BNA_Historique_prix!N:N,BNA_Historique_prix!$B:$B,$B89,BNA_Historique_prix!$E:$E,$C89)=0),"-",IFERROR((SUMIFS(BNA_Historique_prix!N:N,BNA_Historique_prix!$B:$B,$B89,BNA_Historique_prix!$E:$E,$D89)-SUMIFS(BNA_Historique_prix!N:N,BNA_Historique_prix!$B:$B,$B89,BNA_Historique_prix!$E:$E,$C89))/SUMIFS(BNA_Historique_prix!N:N,BNA_Historique_prix!$B:$B,$B89,BNA_Historique_prix!$E:$E,$C89),""))</f>
        <v>-</v>
      </c>
      <c r="P89" s="14" t="str">
        <f ca="1">IF(OR(SUMIFS(BNA_Historique_prix!O:O,BNA_Historique_prix!$B:$B,$B89,BNA_Historique_prix!$E:$E,$D89)=0,SUMIFS(BNA_Historique_prix!O:O,BNA_Historique_prix!$B:$B,$B89,BNA_Historique_prix!$E:$E,$C89)=0),"-",IFERROR((SUMIFS(BNA_Historique_prix!O:O,BNA_Historique_prix!$B:$B,$B89,BNA_Historique_prix!$E:$E,$D89)-SUMIFS(BNA_Historique_prix!O:O,BNA_Historique_prix!$B:$B,$B89,BNA_Historique_prix!$E:$E,$C89))/SUMIFS(BNA_Historique_prix!O:O,BNA_Historique_prix!$B:$B,$B89,BNA_Historique_prix!$E:$E,$C89),""))</f>
        <v>-</v>
      </c>
      <c r="Q89" s="14" t="str">
        <f ca="1">IF(OR(SUMIFS(BNA_Historique_prix!P:P,BNA_Historique_prix!$B:$B,$B89,BNA_Historique_prix!$E:$E,$D89)=0,SUMIFS(BNA_Historique_prix!P:P,BNA_Historique_prix!$B:$B,$B89,BNA_Historique_prix!$E:$E,$C89)=0),"-",IFERROR((SUMIFS(BNA_Historique_prix!P:P,BNA_Historique_prix!$B:$B,$B89,BNA_Historique_prix!$E:$E,$D89)-SUMIFS(BNA_Historique_prix!P:P,BNA_Historique_prix!$B:$B,$B89,BNA_Historique_prix!$E:$E,$C89))/SUMIFS(BNA_Historique_prix!P:P,BNA_Historique_prix!$B:$B,$B89,BNA_Historique_prix!$E:$E,$C89),""))</f>
        <v>-</v>
      </c>
      <c r="R89" s="14" t="str">
        <f ca="1">IF(OR(SUMIFS(BNA_Historique_prix!Q:Q,BNA_Historique_prix!$B:$B,$B89,BNA_Historique_prix!$E:$E,$D89)=0,SUMIFS(BNA_Historique_prix!Q:Q,BNA_Historique_prix!$B:$B,$B89,BNA_Historique_prix!$E:$E,$C89)=0),"-",IFERROR((SUMIFS(BNA_Historique_prix!Q:Q,BNA_Historique_prix!$B:$B,$B89,BNA_Historique_prix!$E:$E,$D89)-SUMIFS(BNA_Historique_prix!Q:Q,BNA_Historique_prix!$B:$B,$B89,BNA_Historique_prix!$E:$E,$C89))/SUMIFS(BNA_Historique_prix!Q:Q,BNA_Historique_prix!$B:$B,$B89,BNA_Historique_prix!$E:$E,$C89),""))</f>
        <v>-</v>
      </c>
      <c r="S89" s="14" t="str">
        <f ca="1">IF(OR(SUMIFS(BNA_Historique_prix!R:R,BNA_Historique_prix!$B:$B,$B89,BNA_Historique_prix!$E:$E,$D89)=0,SUMIFS(BNA_Historique_prix!R:R,BNA_Historique_prix!$B:$B,$B89,BNA_Historique_prix!$E:$E,$C89)=0),"-",IFERROR((SUMIFS(BNA_Historique_prix!R:R,BNA_Historique_prix!$B:$B,$B89,BNA_Historique_prix!$E:$E,$D89)-SUMIFS(BNA_Historique_prix!R:R,BNA_Historique_prix!$B:$B,$B89,BNA_Historique_prix!$E:$E,$C89))/SUMIFS(BNA_Historique_prix!R:R,BNA_Historique_prix!$B:$B,$B89,BNA_Historique_prix!$E:$E,$C89),""))</f>
        <v>-</v>
      </c>
      <c r="T89" s="14" t="str">
        <f ca="1">IF(OR(SUMIFS(BNA_Historique_prix!S:S,BNA_Historique_prix!$B:$B,$B89,BNA_Historique_prix!$E:$E,$D89)=0,SUMIFS(BNA_Historique_prix!S:S,BNA_Historique_prix!$B:$B,$B89,BNA_Historique_prix!$E:$E,$C89)=0),"-",IFERROR((SUMIFS(BNA_Historique_prix!S:S,BNA_Historique_prix!$B:$B,$B89,BNA_Historique_prix!$E:$E,$D89)-SUMIFS(BNA_Historique_prix!S:S,BNA_Historique_prix!$B:$B,$B89,BNA_Historique_prix!$E:$E,$C89))/SUMIFS(BNA_Historique_prix!S:S,BNA_Historique_prix!$B:$B,$B89,BNA_Historique_prix!$E:$E,$C89),""))</f>
        <v>-</v>
      </c>
      <c r="U89" s="14" t="str">
        <f ca="1">IF(OR(SUMIFS(BNA_Historique_prix!T:T,BNA_Historique_prix!$B:$B,$B89,BNA_Historique_prix!$E:$E,$D89)=0,SUMIFS(BNA_Historique_prix!T:T,BNA_Historique_prix!$B:$B,$B89,BNA_Historique_prix!$E:$E,$C89)=0),"-",IFERROR((SUMIFS(BNA_Historique_prix!T:T,BNA_Historique_prix!$B:$B,$B89,BNA_Historique_prix!$E:$E,$D89)-SUMIFS(BNA_Historique_prix!T:T,BNA_Historique_prix!$B:$B,$B89,BNA_Historique_prix!$E:$E,$C89))/SUMIFS(BNA_Historique_prix!T:T,BNA_Historique_prix!$B:$B,$B89,BNA_Historique_prix!$E:$E,$C89),""))</f>
        <v>-</v>
      </c>
      <c r="V89" s="14" t="str">
        <f ca="1">IF(OR(SUMIFS(BNA_Historique_prix!U:U,BNA_Historique_prix!$B:$B,$B89,BNA_Historique_prix!$E:$E,$D89)=0,SUMIFS(BNA_Historique_prix!U:U,BNA_Historique_prix!$B:$B,$B89,BNA_Historique_prix!$E:$E,$C89)=0),"-",IFERROR((SUMIFS(BNA_Historique_prix!U:U,BNA_Historique_prix!$B:$B,$B89,BNA_Historique_prix!$E:$E,$D89)-SUMIFS(BNA_Historique_prix!U:U,BNA_Historique_prix!$B:$B,$B89,BNA_Historique_prix!$E:$E,$C89))/SUMIFS(BNA_Historique_prix!U:U,BNA_Historique_prix!$B:$B,$B89,BNA_Historique_prix!$E:$E,$C89),""))</f>
        <v>-</v>
      </c>
      <c r="W89" s="14" t="str">
        <f ca="1">IF(OR(SUMIFS(BNA_Historique_prix!V:V,BNA_Historique_prix!$B:$B,$B89,BNA_Historique_prix!$E:$E,$D89)=0,SUMIFS(BNA_Historique_prix!V:V,BNA_Historique_prix!$B:$B,$B89,BNA_Historique_prix!$E:$E,$C89)=0),"-",IFERROR((SUMIFS(BNA_Historique_prix!V:V,BNA_Historique_prix!$B:$B,$B89,BNA_Historique_prix!$E:$E,$D89)-SUMIFS(BNA_Historique_prix!V:V,BNA_Historique_prix!$B:$B,$B89,BNA_Historique_prix!$E:$E,$C89))/SUMIFS(BNA_Historique_prix!V:V,BNA_Historique_prix!$B:$B,$B89,BNA_Historique_prix!$E:$E,$C89),""))</f>
        <v>-</v>
      </c>
      <c r="X89" s="14" t="str">
        <f ca="1">IF(OR(SUMIFS(BNA_Historique_prix!W:W,BNA_Historique_prix!$B:$B,$B89,BNA_Historique_prix!$E:$E,$D89)=0,SUMIFS(BNA_Historique_prix!W:W,BNA_Historique_prix!$B:$B,$B89,BNA_Historique_prix!$E:$E,$C89)=0),"-",IFERROR((SUMIFS(BNA_Historique_prix!W:W,BNA_Historique_prix!$B:$B,$B89,BNA_Historique_prix!$E:$E,$D89)-SUMIFS(BNA_Historique_prix!W:W,BNA_Historique_prix!$B:$B,$B89,BNA_Historique_prix!$E:$E,$C89))/SUMIFS(BNA_Historique_prix!W:W,BNA_Historique_prix!$B:$B,$B89,BNA_Historique_prix!$E:$E,$C89),""))</f>
        <v>-</v>
      </c>
      <c r="Y89" s="14" t="str">
        <f ca="1">IF(OR(SUMIFS(BNA_Historique_prix!X:X,BNA_Historique_prix!$B:$B,$B89,BNA_Historique_prix!$E:$E,$D89)=0,SUMIFS(BNA_Historique_prix!X:X,BNA_Historique_prix!$B:$B,$B89,BNA_Historique_prix!$E:$E,$C89)=0),"-",IFERROR((SUMIFS(BNA_Historique_prix!X:X,BNA_Historique_prix!$B:$B,$B89,BNA_Historique_prix!$E:$E,$D89)-SUMIFS(BNA_Historique_prix!X:X,BNA_Historique_prix!$B:$B,$B89,BNA_Historique_prix!$E:$E,$C89))/SUMIFS(BNA_Historique_prix!X:X,BNA_Historique_prix!$B:$B,$B89,BNA_Historique_prix!$E:$E,$C89),""))</f>
        <v>-</v>
      </c>
      <c r="Z89" s="14" t="str">
        <f ca="1">IF(OR(SUMIFS(BNA_Historique_prix!Y:Y,BNA_Historique_prix!$B:$B,$B89,BNA_Historique_prix!$E:$E,$D89)=0,SUMIFS(BNA_Historique_prix!Y:Y,BNA_Historique_prix!$B:$B,$B89,BNA_Historique_prix!$E:$E,$C89)=0),"-",IFERROR((SUMIFS(BNA_Historique_prix!Y:Y,BNA_Historique_prix!$B:$B,$B89,BNA_Historique_prix!$E:$E,$D89)-SUMIFS(BNA_Historique_prix!Y:Y,BNA_Historique_prix!$B:$B,$B89,BNA_Historique_prix!$E:$E,$C89))/SUMIFS(BNA_Historique_prix!Y:Y,BNA_Historique_prix!$B:$B,$B89,BNA_Historique_prix!$E:$E,$C89),""))</f>
        <v>-</v>
      </c>
      <c r="AA89" s="14" t="str">
        <f ca="1">IF(OR(SUMIFS(BNA_Historique_prix!Z:Z,BNA_Historique_prix!$B:$B,$B89,BNA_Historique_prix!$E:$E,$D89)=0,SUMIFS(BNA_Historique_prix!Z:Z,BNA_Historique_prix!$B:$B,$B89,BNA_Historique_prix!$E:$E,$C89)=0),"-",IFERROR((SUMIFS(BNA_Historique_prix!Z:Z,BNA_Historique_prix!$B:$B,$B89,BNA_Historique_prix!$E:$E,$D89)-SUMIFS(BNA_Historique_prix!Z:Z,BNA_Historique_prix!$B:$B,$B89,BNA_Historique_prix!$E:$E,$C89))/SUMIFS(BNA_Historique_prix!Z:Z,BNA_Historique_prix!$B:$B,$B89,BNA_Historique_prix!$E:$E,$C89),""))</f>
        <v>-</v>
      </c>
      <c r="AB89" s="14" t="str">
        <f ca="1">IF(OR(SUMIFS(BNA_Historique_prix!AA:AA,BNA_Historique_prix!$B:$B,$B89,BNA_Historique_prix!$E:$E,$D89)=0,SUMIFS(BNA_Historique_prix!AA:AA,BNA_Historique_prix!$B:$B,$B89,BNA_Historique_prix!$E:$E,$C89)=0),"-",IFERROR((SUMIFS(BNA_Historique_prix!AA:AA,BNA_Historique_prix!$B:$B,$B89,BNA_Historique_prix!$E:$E,$D89)-SUMIFS(BNA_Historique_prix!AA:AA,BNA_Historique_prix!$B:$B,$B89,BNA_Historique_prix!$E:$E,$C89))/SUMIFS(BNA_Historique_prix!AA:AA,BNA_Historique_prix!$B:$B,$B89,BNA_Historique_prix!$E:$E,$C89),""))</f>
        <v>-</v>
      </c>
      <c r="AC89" s="14" t="str">
        <f ca="1">IF(OR(SUMIFS(BNA_Historique_prix!AB:AB,BNA_Historique_prix!$B:$B,$B89,BNA_Historique_prix!$E:$E,$D89)=0,SUMIFS(BNA_Historique_prix!AB:AB,BNA_Historique_prix!$B:$B,$B89,BNA_Historique_prix!$E:$E,$C89)=0),"-",IFERROR((SUMIFS(BNA_Historique_prix!AB:AB,BNA_Historique_prix!$B:$B,$B89,BNA_Historique_prix!$E:$E,$D89)-SUMIFS(BNA_Historique_prix!AB:AB,BNA_Historique_prix!$B:$B,$B89,BNA_Historique_prix!$E:$E,$C89))/SUMIFS(BNA_Historique_prix!AB:AB,BNA_Historique_prix!$B:$B,$B89,BNA_Historique_prix!$E:$E,$C89),""))</f>
        <v>-</v>
      </c>
      <c r="AD89" s="14" t="str">
        <f ca="1">IF(OR(SUMIFS(BNA_Historique_prix!AC:AC,BNA_Historique_prix!$B:$B,$B89,BNA_Historique_prix!$E:$E,$D89)=0,SUMIFS(BNA_Historique_prix!AC:AC,BNA_Historique_prix!$B:$B,$B89,BNA_Historique_prix!$E:$E,$C89)=0),"-",IFERROR((SUMIFS(BNA_Historique_prix!AC:AC,BNA_Historique_prix!$B:$B,$B89,BNA_Historique_prix!$E:$E,$D89)-SUMIFS(BNA_Historique_prix!AC:AC,BNA_Historique_prix!$B:$B,$B89,BNA_Historique_prix!$E:$E,$C89))/SUMIFS(BNA_Historique_prix!AC:AC,BNA_Historique_prix!$B:$B,$B89,BNA_Historique_prix!$E:$E,$C89),""))</f>
        <v>-</v>
      </c>
      <c r="AE89" s="14" t="str">
        <f ca="1">IF(OR(SUMIFS(BNA_Historique_prix!AD:AD,BNA_Historique_prix!$B:$B,$B89,BNA_Historique_prix!$E:$E,$D89)=0,SUMIFS(BNA_Historique_prix!AD:AD,BNA_Historique_prix!$B:$B,$B89,BNA_Historique_prix!$E:$E,$C89)=0),"-",IFERROR((SUMIFS(BNA_Historique_prix!AD:AD,BNA_Historique_prix!$B:$B,$B89,BNA_Historique_prix!$E:$E,$D89)-SUMIFS(BNA_Historique_prix!AD:AD,BNA_Historique_prix!$B:$B,$B89,BNA_Historique_prix!$E:$E,$C89))/SUMIFS(BNA_Historique_prix!AD:AD,BNA_Historique_prix!$B:$B,$B89,BNA_Historique_prix!$E:$E,$C89),""))</f>
        <v>-</v>
      </c>
      <c r="AF89" s="14" t="str">
        <f ca="1">IF(OR(SUMIFS(BNA_Historique_prix!AE:AE,BNA_Historique_prix!$B:$B,$B89,BNA_Historique_prix!$E:$E,$D89)=0,SUMIFS(BNA_Historique_prix!AE:AE,BNA_Historique_prix!$B:$B,$B89,BNA_Historique_prix!$E:$E,$C89)=0),"-",IFERROR((SUMIFS(BNA_Historique_prix!AE:AE,BNA_Historique_prix!$B:$B,$B89,BNA_Historique_prix!$E:$E,$D89)-SUMIFS(BNA_Historique_prix!AE:AE,BNA_Historique_prix!$B:$B,$B89,BNA_Historique_prix!$E:$E,$C89))/SUMIFS(BNA_Historique_prix!AE:AE,BNA_Historique_prix!$B:$B,$B89,BNA_Historique_prix!$E:$E,$C89),""))</f>
        <v>-</v>
      </c>
      <c r="AG89" s="14" t="str">
        <f ca="1">IF(OR(SUMIFS(BNA_Historique_prix!AF:AF,BNA_Historique_prix!$B:$B,$B89,BNA_Historique_prix!$E:$E,$D89)=0,SUMIFS(BNA_Historique_prix!AF:AF,BNA_Historique_prix!$B:$B,$B89,BNA_Historique_prix!$E:$E,$C89)=0),"-",IFERROR((SUMIFS(BNA_Historique_prix!AF:AF,BNA_Historique_prix!$B:$B,$B89,BNA_Historique_prix!$E:$E,$D89)-SUMIFS(BNA_Historique_prix!AF:AF,BNA_Historique_prix!$B:$B,$B89,BNA_Historique_prix!$E:$E,$C89))/SUMIFS(BNA_Historique_prix!AF:AF,BNA_Historique_prix!$B:$B,$B89,BNA_Historique_prix!$E:$E,$C89),""))</f>
        <v>-</v>
      </c>
      <c r="AH89" s="14" t="str">
        <f ca="1">IF(OR(SUMIFS(BNA_Historique_prix!AG:AG,BNA_Historique_prix!$B:$B,$B89,BNA_Historique_prix!$E:$E,$D89)=0,SUMIFS(BNA_Historique_prix!AG:AG,BNA_Historique_prix!$B:$B,$B89,BNA_Historique_prix!$E:$E,$C89)=0),"-",IFERROR((SUMIFS(BNA_Historique_prix!AG:AG,BNA_Historique_prix!$B:$B,$B89,BNA_Historique_prix!$E:$E,$D89)-SUMIFS(BNA_Historique_prix!AG:AG,BNA_Historique_prix!$B:$B,$B89,BNA_Historique_prix!$E:$E,$C89))/SUMIFS(BNA_Historique_prix!AG:AG,BNA_Historique_prix!$B:$B,$B89,BNA_Historique_prix!$E:$E,$C89),""))</f>
        <v>-</v>
      </c>
      <c r="AI89" s="14" t="str">
        <f ca="1">IF(OR(SUMIFS(BNA_Historique_prix!AH:AH,BNA_Historique_prix!$B:$B,$B89,BNA_Historique_prix!$E:$E,$D89)=0,SUMIFS(BNA_Historique_prix!AH:AH,BNA_Historique_prix!$B:$B,$B89,BNA_Historique_prix!$E:$E,$C89)=0),"-",IFERROR((SUMIFS(BNA_Historique_prix!AH:AH,BNA_Historique_prix!$B:$B,$B89,BNA_Historique_prix!$E:$E,$D89)-SUMIFS(BNA_Historique_prix!AH:AH,BNA_Historique_prix!$B:$B,$B89,BNA_Historique_prix!$E:$E,$C89))/SUMIFS(BNA_Historique_prix!AH:AH,BNA_Historique_prix!$B:$B,$B89,BNA_Historique_prix!$E:$E,$C89),""))</f>
        <v>-</v>
      </c>
      <c r="AJ89" s="14" t="str">
        <f ca="1">IF(OR(SUMIFS(BNA_Historique_prix!AI:AI,BNA_Historique_prix!$B:$B,$B89,BNA_Historique_prix!$E:$E,$D89)=0,SUMIFS(BNA_Historique_prix!AI:AI,BNA_Historique_prix!$B:$B,$B89,BNA_Historique_prix!$E:$E,$C89)=0),"-",IFERROR((SUMIFS(BNA_Historique_prix!AI:AI,BNA_Historique_prix!$B:$B,$B89,BNA_Historique_prix!$E:$E,$D89)-SUMIFS(BNA_Historique_prix!AI:AI,BNA_Historique_prix!$B:$B,$B89,BNA_Historique_prix!$E:$E,$C89))/SUMIFS(BNA_Historique_prix!AI:AI,BNA_Historique_prix!$B:$B,$B89,BNA_Historique_prix!$E:$E,$C89),""))</f>
        <v>-</v>
      </c>
    </row>
    <row r="91" spans="1:36" x14ac:dyDescent="0.35">
      <c r="F91" s="5" t="s">
        <v>107</v>
      </c>
    </row>
    <row r="92" spans="1:36" x14ac:dyDescent="0.35">
      <c r="A92" s="5" t="s">
        <v>108</v>
      </c>
      <c r="B92" s="5" t="s">
        <v>109</v>
      </c>
      <c r="C92" s="11">
        <f t="shared" ref="C92:D92" si="48">C87</f>
        <v>45108</v>
      </c>
      <c r="D92" s="11">
        <f t="shared" si="48"/>
        <v>45139</v>
      </c>
      <c r="E92" s="11" t="str">
        <f>_xlfn.CONCAT(B92,D92)</f>
        <v>marche_gaoua45139</v>
      </c>
      <c r="F92" s="11" t="str">
        <f>F87</f>
        <v>% var mensuelle</v>
      </c>
      <c r="H92" s="14" t="str">
        <f ca="1">IF(OR(SUMIFS(BNA_Historique_prix!G:G,BNA_Historique_prix!$B:$B,$B92,BNA_Historique_prix!$E:$E,$D92)=0,SUMIFS(BNA_Historique_prix!G:G,BNA_Historique_prix!$B:$B,$B92,BNA_Historique_prix!$E:$E,$C92)=0),"-",IFERROR((SUMIFS(BNA_Historique_prix!G:G,BNA_Historique_prix!$B:$B,$B92,BNA_Historique_prix!$E:$E,$D92)-SUMIFS(BNA_Historique_prix!G:G,BNA_Historique_prix!$B:$B,$B92,BNA_Historique_prix!$E:$E,$C92))/SUMIFS(BNA_Historique_prix!G:G,BNA_Historique_prix!$B:$B,$B92,BNA_Historique_prix!$E:$E,$C92),""))</f>
        <v>-</v>
      </c>
      <c r="I92" s="14" t="str">
        <f ca="1">IF(OR(SUMIFS(BNA_Historique_prix!H:H,BNA_Historique_prix!$B:$B,$B92,BNA_Historique_prix!$E:$E,$D92)=0,SUMIFS(BNA_Historique_prix!H:H,BNA_Historique_prix!$B:$B,$B92,BNA_Historique_prix!$E:$E,$C92)=0),"-",IFERROR((SUMIFS(BNA_Historique_prix!H:H,BNA_Historique_prix!$B:$B,$B92,BNA_Historique_prix!$E:$E,$D92)-SUMIFS(BNA_Historique_prix!H:H,BNA_Historique_prix!$B:$B,$B92,BNA_Historique_prix!$E:$E,$C92))/SUMIFS(BNA_Historique_prix!H:H,BNA_Historique_prix!$B:$B,$B92,BNA_Historique_prix!$E:$E,$C92),""))</f>
        <v>-</v>
      </c>
      <c r="J92" s="14" t="str">
        <f ca="1">IF(OR(SUMIFS(BNA_Historique_prix!I:I,BNA_Historique_prix!$B:$B,$B92,BNA_Historique_prix!$E:$E,$D92)=0,SUMIFS(BNA_Historique_prix!I:I,BNA_Historique_prix!$B:$B,$B92,BNA_Historique_prix!$E:$E,$C92)=0),"-",IFERROR((SUMIFS(BNA_Historique_prix!I:I,BNA_Historique_prix!$B:$B,$B92,BNA_Historique_prix!$E:$E,$D92)-SUMIFS(BNA_Historique_prix!I:I,BNA_Historique_prix!$B:$B,$B92,BNA_Historique_prix!$E:$E,$C92))/SUMIFS(BNA_Historique_prix!I:I,BNA_Historique_prix!$B:$B,$B92,BNA_Historique_prix!$E:$E,$C92),""))</f>
        <v>-</v>
      </c>
      <c r="K92" s="14" t="str">
        <f ca="1">IF(OR(SUMIFS(BNA_Historique_prix!J:J,BNA_Historique_prix!$B:$B,$B92,BNA_Historique_prix!$E:$E,$D92)=0,SUMIFS(BNA_Historique_prix!J:J,BNA_Historique_prix!$B:$B,$B92,BNA_Historique_prix!$E:$E,$C92)=0),"-",IFERROR((SUMIFS(BNA_Historique_prix!J:J,BNA_Historique_prix!$B:$B,$B92,BNA_Historique_prix!$E:$E,$D92)-SUMIFS(BNA_Historique_prix!J:J,BNA_Historique_prix!$B:$B,$B92,BNA_Historique_prix!$E:$E,$C92))/SUMIFS(BNA_Historique_prix!J:J,BNA_Historique_prix!$B:$B,$B92,BNA_Historique_prix!$E:$E,$C92),""))</f>
        <v>-</v>
      </c>
      <c r="L92" s="14" t="str">
        <f ca="1">IF(OR(SUMIFS(BNA_Historique_prix!K:K,BNA_Historique_prix!$B:$B,$B92,BNA_Historique_prix!$E:$E,$D92)=0,SUMIFS(BNA_Historique_prix!K:K,BNA_Historique_prix!$B:$B,$B92,BNA_Historique_prix!$E:$E,$C92)=0),"-",IFERROR((SUMIFS(BNA_Historique_prix!K:K,BNA_Historique_prix!$B:$B,$B92,BNA_Historique_prix!$E:$E,$D92)-SUMIFS(BNA_Historique_prix!K:K,BNA_Historique_prix!$B:$B,$B92,BNA_Historique_prix!$E:$E,$C92))/SUMIFS(BNA_Historique_prix!K:K,BNA_Historique_prix!$B:$B,$B92,BNA_Historique_prix!$E:$E,$C92),""))</f>
        <v>-</v>
      </c>
      <c r="M92" s="14" t="str">
        <f ca="1">IF(OR(SUMIFS(BNA_Historique_prix!L:L,BNA_Historique_prix!$B:$B,$B92,BNA_Historique_prix!$E:$E,$D92)=0,SUMIFS(BNA_Historique_prix!L:L,BNA_Historique_prix!$B:$B,$B92,BNA_Historique_prix!$E:$E,$C92)=0),"-",IFERROR((SUMIFS(BNA_Historique_prix!L:L,BNA_Historique_prix!$B:$B,$B92,BNA_Historique_prix!$E:$E,$D92)-SUMIFS(BNA_Historique_prix!L:L,BNA_Historique_prix!$B:$B,$B92,BNA_Historique_prix!$E:$E,$C92))/SUMIFS(BNA_Historique_prix!L:L,BNA_Historique_prix!$B:$B,$B92,BNA_Historique_prix!$E:$E,$C92),""))</f>
        <v>-</v>
      </c>
      <c r="N92" s="14" t="str">
        <f ca="1">IF(OR(SUMIFS(BNA_Historique_prix!M:M,BNA_Historique_prix!$B:$B,$B92,BNA_Historique_prix!$E:$E,$D92)=0,SUMIFS(BNA_Historique_prix!M:M,BNA_Historique_prix!$B:$B,$B92,BNA_Historique_prix!$E:$E,$C92)=0),"-",IFERROR((SUMIFS(BNA_Historique_prix!M:M,BNA_Historique_prix!$B:$B,$B92,BNA_Historique_prix!$E:$E,$D92)-SUMIFS(BNA_Historique_prix!M:M,BNA_Historique_prix!$B:$B,$B92,BNA_Historique_prix!$E:$E,$C92))/SUMIFS(BNA_Historique_prix!M:M,BNA_Historique_prix!$B:$B,$B92,BNA_Historique_prix!$E:$E,$C92),""))</f>
        <v>-</v>
      </c>
      <c r="O92" s="14" t="str">
        <f ca="1">IF(OR(SUMIFS(BNA_Historique_prix!N:N,BNA_Historique_prix!$B:$B,$B92,BNA_Historique_prix!$E:$E,$D92)=0,SUMIFS(BNA_Historique_prix!N:N,BNA_Historique_prix!$B:$B,$B92,BNA_Historique_prix!$E:$E,$C92)=0),"-",IFERROR((SUMIFS(BNA_Historique_prix!N:N,BNA_Historique_prix!$B:$B,$B92,BNA_Historique_prix!$E:$E,$D92)-SUMIFS(BNA_Historique_prix!N:N,BNA_Historique_prix!$B:$B,$B92,BNA_Historique_prix!$E:$E,$C92))/SUMIFS(BNA_Historique_prix!N:N,BNA_Historique_prix!$B:$B,$B92,BNA_Historique_prix!$E:$E,$C92),""))</f>
        <v>-</v>
      </c>
      <c r="P92" s="14" t="str">
        <f ca="1">IF(OR(SUMIFS(BNA_Historique_prix!O:O,BNA_Historique_prix!$B:$B,$B92,BNA_Historique_prix!$E:$E,$D92)=0,SUMIFS(BNA_Historique_prix!O:O,BNA_Historique_prix!$B:$B,$B92,BNA_Historique_prix!$E:$E,$C92)=0),"-",IFERROR((SUMIFS(BNA_Historique_prix!O:O,BNA_Historique_prix!$B:$B,$B92,BNA_Historique_prix!$E:$E,$D92)-SUMIFS(BNA_Historique_prix!O:O,BNA_Historique_prix!$B:$B,$B92,BNA_Historique_prix!$E:$E,$C92))/SUMIFS(BNA_Historique_prix!O:O,BNA_Historique_prix!$B:$B,$B92,BNA_Historique_prix!$E:$E,$C92),""))</f>
        <v>-</v>
      </c>
      <c r="Q92" s="14" t="str">
        <f ca="1">IF(OR(SUMIFS(BNA_Historique_prix!P:P,BNA_Historique_prix!$B:$B,$B92,BNA_Historique_prix!$E:$E,$D92)=0,SUMIFS(BNA_Historique_prix!P:P,BNA_Historique_prix!$B:$B,$B92,BNA_Historique_prix!$E:$E,$C92)=0),"-",IFERROR((SUMIFS(BNA_Historique_prix!P:P,BNA_Historique_prix!$B:$B,$B92,BNA_Historique_prix!$E:$E,$D92)-SUMIFS(BNA_Historique_prix!P:P,BNA_Historique_prix!$B:$B,$B92,BNA_Historique_prix!$E:$E,$C92))/SUMIFS(BNA_Historique_prix!P:P,BNA_Historique_prix!$B:$B,$B92,BNA_Historique_prix!$E:$E,$C92),""))</f>
        <v>-</v>
      </c>
      <c r="R92" s="14" t="str">
        <f ca="1">IF(OR(SUMIFS(BNA_Historique_prix!Q:Q,BNA_Historique_prix!$B:$B,$B92,BNA_Historique_prix!$E:$E,$D92)=0,SUMIFS(BNA_Historique_prix!Q:Q,BNA_Historique_prix!$B:$B,$B92,BNA_Historique_prix!$E:$E,$C92)=0),"-",IFERROR((SUMIFS(BNA_Historique_prix!Q:Q,BNA_Historique_prix!$B:$B,$B92,BNA_Historique_prix!$E:$E,$D92)-SUMIFS(BNA_Historique_prix!Q:Q,BNA_Historique_prix!$B:$B,$B92,BNA_Historique_prix!$E:$E,$C92))/SUMIFS(BNA_Historique_prix!Q:Q,BNA_Historique_prix!$B:$B,$B92,BNA_Historique_prix!$E:$E,$C92),""))</f>
        <v>-</v>
      </c>
      <c r="S92" s="14" t="str">
        <f ca="1">IF(OR(SUMIFS(BNA_Historique_prix!R:R,BNA_Historique_prix!$B:$B,$B92,BNA_Historique_prix!$E:$E,$D92)=0,SUMIFS(BNA_Historique_prix!R:R,BNA_Historique_prix!$B:$B,$B92,BNA_Historique_prix!$E:$E,$C92)=0),"-",IFERROR((SUMIFS(BNA_Historique_prix!R:R,BNA_Historique_prix!$B:$B,$B92,BNA_Historique_prix!$E:$E,$D92)-SUMIFS(BNA_Historique_prix!R:R,BNA_Historique_prix!$B:$B,$B92,BNA_Historique_prix!$E:$E,$C92))/SUMIFS(BNA_Historique_prix!R:R,BNA_Historique_prix!$B:$B,$B92,BNA_Historique_prix!$E:$E,$C92),""))</f>
        <v>-</v>
      </c>
      <c r="T92" s="14" t="str">
        <f ca="1">IF(OR(SUMIFS(BNA_Historique_prix!S:S,BNA_Historique_prix!$B:$B,$B92,BNA_Historique_prix!$E:$E,$D92)=0,SUMIFS(BNA_Historique_prix!S:S,BNA_Historique_prix!$B:$B,$B92,BNA_Historique_prix!$E:$E,$C92)=0),"-",IFERROR((SUMIFS(BNA_Historique_prix!S:S,BNA_Historique_prix!$B:$B,$B92,BNA_Historique_prix!$E:$E,$D92)-SUMIFS(BNA_Historique_prix!S:S,BNA_Historique_prix!$B:$B,$B92,BNA_Historique_prix!$E:$E,$C92))/SUMIFS(BNA_Historique_prix!S:S,BNA_Historique_prix!$B:$B,$B92,BNA_Historique_prix!$E:$E,$C92),""))</f>
        <v>-</v>
      </c>
      <c r="U92" s="14" t="str">
        <f ca="1">IF(OR(SUMIFS(BNA_Historique_prix!T:T,BNA_Historique_prix!$B:$B,$B92,BNA_Historique_prix!$E:$E,$D92)=0,SUMIFS(BNA_Historique_prix!T:T,BNA_Historique_prix!$B:$B,$B92,BNA_Historique_prix!$E:$E,$C92)=0),"-",IFERROR((SUMIFS(BNA_Historique_prix!T:T,BNA_Historique_prix!$B:$B,$B92,BNA_Historique_prix!$E:$E,$D92)-SUMIFS(BNA_Historique_prix!T:T,BNA_Historique_prix!$B:$B,$B92,BNA_Historique_prix!$E:$E,$C92))/SUMIFS(BNA_Historique_prix!T:T,BNA_Historique_prix!$B:$B,$B92,BNA_Historique_prix!$E:$E,$C92),""))</f>
        <v>-</v>
      </c>
      <c r="V92" s="14" t="str">
        <f ca="1">IF(OR(SUMIFS(BNA_Historique_prix!U:U,BNA_Historique_prix!$B:$B,$B92,BNA_Historique_prix!$E:$E,$D92)=0,SUMIFS(BNA_Historique_prix!U:U,BNA_Historique_prix!$B:$B,$B92,BNA_Historique_prix!$E:$E,$C92)=0),"-",IFERROR((SUMIFS(BNA_Historique_prix!U:U,BNA_Historique_prix!$B:$B,$B92,BNA_Historique_prix!$E:$E,$D92)-SUMIFS(BNA_Historique_prix!U:U,BNA_Historique_prix!$B:$B,$B92,BNA_Historique_prix!$E:$E,$C92))/SUMIFS(BNA_Historique_prix!U:U,BNA_Historique_prix!$B:$B,$B92,BNA_Historique_prix!$E:$E,$C92),""))</f>
        <v>-</v>
      </c>
      <c r="W92" s="14" t="str">
        <f ca="1">IF(OR(SUMIFS(BNA_Historique_prix!V:V,BNA_Historique_prix!$B:$B,$B92,BNA_Historique_prix!$E:$E,$D92)=0,SUMIFS(BNA_Historique_prix!V:V,BNA_Historique_prix!$B:$B,$B92,BNA_Historique_prix!$E:$E,$C92)=0),"-",IFERROR((SUMIFS(BNA_Historique_prix!V:V,BNA_Historique_prix!$B:$B,$B92,BNA_Historique_prix!$E:$E,$D92)-SUMIFS(BNA_Historique_prix!V:V,BNA_Historique_prix!$B:$B,$B92,BNA_Historique_prix!$E:$E,$C92))/SUMIFS(BNA_Historique_prix!V:V,BNA_Historique_prix!$B:$B,$B92,BNA_Historique_prix!$E:$E,$C92),""))</f>
        <v>-</v>
      </c>
      <c r="X92" s="14" t="str">
        <f ca="1">IF(OR(SUMIFS(BNA_Historique_prix!W:W,BNA_Historique_prix!$B:$B,$B92,BNA_Historique_prix!$E:$E,$D92)=0,SUMIFS(BNA_Historique_prix!W:W,BNA_Historique_prix!$B:$B,$B92,BNA_Historique_prix!$E:$E,$C92)=0),"-",IFERROR((SUMIFS(BNA_Historique_prix!W:W,BNA_Historique_prix!$B:$B,$B92,BNA_Historique_prix!$E:$E,$D92)-SUMIFS(BNA_Historique_prix!W:W,BNA_Historique_prix!$B:$B,$B92,BNA_Historique_prix!$E:$E,$C92))/SUMIFS(BNA_Historique_prix!W:W,BNA_Historique_prix!$B:$B,$B92,BNA_Historique_prix!$E:$E,$C92),""))</f>
        <v>-</v>
      </c>
      <c r="Y92" s="14" t="str">
        <f ca="1">IF(OR(SUMIFS(BNA_Historique_prix!X:X,BNA_Historique_prix!$B:$B,$B92,BNA_Historique_prix!$E:$E,$D92)=0,SUMIFS(BNA_Historique_prix!X:X,BNA_Historique_prix!$B:$B,$B92,BNA_Historique_prix!$E:$E,$C92)=0),"-",IFERROR((SUMIFS(BNA_Historique_prix!X:X,BNA_Historique_prix!$B:$B,$B92,BNA_Historique_prix!$E:$E,$D92)-SUMIFS(BNA_Historique_prix!X:X,BNA_Historique_prix!$B:$B,$B92,BNA_Historique_prix!$E:$E,$C92))/SUMIFS(BNA_Historique_prix!X:X,BNA_Historique_prix!$B:$B,$B92,BNA_Historique_prix!$E:$E,$C92),""))</f>
        <v>-</v>
      </c>
      <c r="Z92" s="14" t="str">
        <f ca="1">IF(OR(SUMIFS(BNA_Historique_prix!Y:Y,BNA_Historique_prix!$B:$B,$B92,BNA_Historique_prix!$E:$E,$D92)=0,SUMIFS(BNA_Historique_prix!Y:Y,BNA_Historique_prix!$B:$B,$B92,BNA_Historique_prix!$E:$E,$C92)=0),"-",IFERROR((SUMIFS(BNA_Historique_prix!Y:Y,BNA_Historique_prix!$B:$B,$B92,BNA_Historique_prix!$E:$E,$D92)-SUMIFS(BNA_Historique_prix!Y:Y,BNA_Historique_prix!$B:$B,$B92,BNA_Historique_prix!$E:$E,$C92))/SUMIFS(BNA_Historique_prix!Y:Y,BNA_Historique_prix!$B:$B,$B92,BNA_Historique_prix!$E:$E,$C92),""))</f>
        <v>-</v>
      </c>
      <c r="AA92" s="14" t="str">
        <f ca="1">IF(OR(SUMIFS(BNA_Historique_prix!Z:Z,BNA_Historique_prix!$B:$B,$B92,BNA_Historique_prix!$E:$E,$D92)=0,SUMIFS(BNA_Historique_prix!Z:Z,BNA_Historique_prix!$B:$B,$B92,BNA_Historique_prix!$E:$E,$C92)=0),"-",IFERROR((SUMIFS(BNA_Historique_prix!Z:Z,BNA_Historique_prix!$B:$B,$B92,BNA_Historique_prix!$E:$E,$D92)-SUMIFS(BNA_Historique_prix!Z:Z,BNA_Historique_prix!$B:$B,$B92,BNA_Historique_prix!$E:$E,$C92))/SUMIFS(BNA_Historique_prix!Z:Z,BNA_Historique_prix!$B:$B,$B92,BNA_Historique_prix!$E:$E,$C92),""))</f>
        <v>-</v>
      </c>
      <c r="AB92" s="14" t="str">
        <f ca="1">IF(OR(SUMIFS(BNA_Historique_prix!AA:AA,BNA_Historique_prix!$B:$B,$B92,BNA_Historique_prix!$E:$E,$D92)=0,SUMIFS(BNA_Historique_prix!AA:AA,BNA_Historique_prix!$B:$B,$B92,BNA_Historique_prix!$E:$E,$C92)=0),"-",IFERROR((SUMIFS(BNA_Historique_prix!AA:AA,BNA_Historique_prix!$B:$B,$B92,BNA_Historique_prix!$E:$E,$D92)-SUMIFS(BNA_Historique_prix!AA:AA,BNA_Historique_prix!$B:$B,$B92,BNA_Historique_prix!$E:$E,$C92))/SUMIFS(BNA_Historique_prix!AA:AA,BNA_Historique_prix!$B:$B,$B92,BNA_Historique_prix!$E:$E,$C92),""))</f>
        <v>-</v>
      </c>
      <c r="AC92" s="14" t="str">
        <f ca="1">IF(OR(SUMIFS(BNA_Historique_prix!AB:AB,BNA_Historique_prix!$B:$B,$B92,BNA_Historique_prix!$E:$E,$D92)=0,SUMIFS(BNA_Historique_prix!AB:AB,BNA_Historique_prix!$B:$B,$B92,BNA_Historique_prix!$E:$E,$C92)=0),"-",IFERROR((SUMIFS(BNA_Historique_prix!AB:AB,BNA_Historique_prix!$B:$B,$B92,BNA_Historique_prix!$E:$E,$D92)-SUMIFS(BNA_Historique_prix!AB:AB,BNA_Historique_prix!$B:$B,$B92,BNA_Historique_prix!$E:$E,$C92))/SUMIFS(BNA_Historique_prix!AB:AB,BNA_Historique_prix!$B:$B,$B92,BNA_Historique_prix!$E:$E,$C92),""))</f>
        <v>-</v>
      </c>
      <c r="AD92" s="14" t="str">
        <f ca="1">IF(OR(SUMIFS(BNA_Historique_prix!AC:AC,BNA_Historique_prix!$B:$B,$B92,BNA_Historique_prix!$E:$E,$D92)=0,SUMIFS(BNA_Historique_prix!AC:AC,BNA_Historique_prix!$B:$B,$B92,BNA_Historique_prix!$E:$E,$C92)=0),"-",IFERROR((SUMIFS(BNA_Historique_prix!AC:AC,BNA_Historique_prix!$B:$B,$B92,BNA_Historique_prix!$E:$E,$D92)-SUMIFS(BNA_Historique_prix!AC:AC,BNA_Historique_prix!$B:$B,$B92,BNA_Historique_prix!$E:$E,$C92))/SUMIFS(BNA_Historique_prix!AC:AC,BNA_Historique_prix!$B:$B,$B92,BNA_Historique_prix!$E:$E,$C92),""))</f>
        <v>-</v>
      </c>
      <c r="AE92" s="14" t="str">
        <f ca="1">IF(OR(SUMIFS(BNA_Historique_prix!AD:AD,BNA_Historique_prix!$B:$B,$B92,BNA_Historique_prix!$E:$E,$D92)=0,SUMIFS(BNA_Historique_prix!AD:AD,BNA_Historique_prix!$B:$B,$B92,BNA_Historique_prix!$E:$E,$C92)=0),"-",IFERROR((SUMIFS(BNA_Historique_prix!AD:AD,BNA_Historique_prix!$B:$B,$B92,BNA_Historique_prix!$E:$E,$D92)-SUMIFS(BNA_Historique_prix!AD:AD,BNA_Historique_prix!$B:$B,$B92,BNA_Historique_prix!$E:$E,$C92))/SUMIFS(BNA_Historique_prix!AD:AD,BNA_Historique_prix!$B:$B,$B92,BNA_Historique_prix!$E:$E,$C92),""))</f>
        <v>-</v>
      </c>
      <c r="AF92" s="14" t="str">
        <f ca="1">IF(OR(SUMIFS(BNA_Historique_prix!AE:AE,BNA_Historique_prix!$B:$B,$B92,BNA_Historique_prix!$E:$E,$D92)=0,SUMIFS(BNA_Historique_prix!AE:AE,BNA_Historique_prix!$B:$B,$B92,BNA_Historique_prix!$E:$E,$C92)=0),"-",IFERROR((SUMIFS(BNA_Historique_prix!AE:AE,BNA_Historique_prix!$B:$B,$B92,BNA_Historique_prix!$E:$E,$D92)-SUMIFS(BNA_Historique_prix!AE:AE,BNA_Historique_prix!$B:$B,$B92,BNA_Historique_prix!$E:$E,$C92))/SUMIFS(BNA_Historique_prix!AE:AE,BNA_Historique_prix!$B:$B,$B92,BNA_Historique_prix!$E:$E,$C92),""))</f>
        <v>-</v>
      </c>
      <c r="AG92" s="14" t="str">
        <f ca="1">IF(OR(SUMIFS(BNA_Historique_prix!AF:AF,BNA_Historique_prix!$B:$B,$B92,BNA_Historique_prix!$E:$E,$D92)=0,SUMIFS(BNA_Historique_prix!AF:AF,BNA_Historique_prix!$B:$B,$B92,BNA_Historique_prix!$E:$E,$C92)=0),"-",IFERROR((SUMIFS(BNA_Historique_prix!AF:AF,BNA_Historique_prix!$B:$B,$B92,BNA_Historique_prix!$E:$E,$D92)-SUMIFS(BNA_Historique_prix!AF:AF,BNA_Historique_prix!$B:$B,$B92,BNA_Historique_prix!$E:$E,$C92))/SUMIFS(BNA_Historique_prix!AF:AF,BNA_Historique_prix!$B:$B,$B92,BNA_Historique_prix!$E:$E,$C92),""))</f>
        <v>-</v>
      </c>
      <c r="AH92" s="14" t="str">
        <f ca="1">IF(OR(SUMIFS(BNA_Historique_prix!AG:AG,BNA_Historique_prix!$B:$B,$B92,BNA_Historique_prix!$E:$E,$D92)=0,SUMIFS(BNA_Historique_prix!AG:AG,BNA_Historique_prix!$B:$B,$B92,BNA_Historique_prix!$E:$E,$C92)=0),"-",IFERROR((SUMIFS(BNA_Historique_prix!AG:AG,BNA_Historique_prix!$B:$B,$B92,BNA_Historique_prix!$E:$E,$D92)-SUMIFS(BNA_Historique_prix!AG:AG,BNA_Historique_prix!$B:$B,$B92,BNA_Historique_prix!$E:$E,$C92))/SUMIFS(BNA_Historique_prix!AG:AG,BNA_Historique_prix!$B:$B,$B92,BNA_Historique_prix!$E:$E,$C92),""))</f>
        <v>-</v>
      </c>
      <c r="AI92" s="14" t="str">
        <f ca="1">IF(OR(SUMIFS(BNA_Historique_prix!AH:AH,BNA_Historique_prix!$B:$B,$B92,BNA_Historique_prix!$E:$E,$D92)=0,SUMIFS(BNA_Historique_prix!AH:AH,BNA_Historique_prix!$B:$B,$B92,BNA_Historique_prix!$E:$E,$C92)=0),"-",IFERROR((SUMIFS(BNA_Historique_prix!AH:AH,BNA_Historique_prix!$B:$B,$B92,BNA_Historique_prix!$E:$E,$D92)-SUMIFS(BNA_Historique_prix!AH:AH,BNA_Historique_prix!$B:$B,$B92,BNA_Historique_prix!$E:$E,$C92))/SUMIFS(BNA_Historique_prix!AH:AH,BNA_Historique_prix!$B:$B,$B92,BNA_Historique_prix!$E:$E,$C92),""))</f>
        <v>-</v>
      </c>
      <c r="AJ92" s="14" t="str">
        <f ca="1">IF(OR(SUMIFS(BNA_Historique_prix!AI:AI,BNA_Historique_prix!$B:$B,$B92,BNA_Historique_prix!$E:$E,$D92)=0,SUMIFS(BNA_Historique_prix!AI:AI,BNA_Historique_prix!$B:$B,$B92,BNA_Historique_prix!$E:$E,$C92)=0),"-",IFERROR((SUMIFS(BNA_Historique_prix!AI:AI,BNA_Historique_prix!$B:$B,$B92,BNA_Historique_prix!$E:$E,$D92)-SUMIFS(BNA_Historique_prix!AI:AI,BNA_Historique_prix!$B:$B,$B92,BNA_Historique_prix!$E:$E,$C92))/SUMIFS(BNA_Historique_prix!AI:AI,BNA_Historique_prix!$B:$B,$B92,BNA_Historique_prix!$E:$E,$C92),""))</f>
        <v>-</v>
      </c>
    </row>
    <row r="93" spans="1:36" x14ac:dyDescent="0.35">
      <c r="A93" s="5" t="s">
        <v>108</v>
      </c>
      <c r="B93" s="5" t="s">
        <v>109</v>
      </c>
      <c r="C93" s="11">
        <f t="shared" ref="C93:F93" si="49">C88</f>
        <v>45078</v>
      </c>
      <c r="D93" s="11">
        <f t="shared" si="49"/>
        <v>45139</v>
      </c>
      <c r="E93" s="11"/>
      <c r="F93" s="11" t="str">
        <f t="shared" si="49"/>
        <v>% var trimestrielle</v>
      </c>
      <c r="H93" s="14" t="str">
        <f ca="1">IF(OR(SUMIFS(BNA_Historique_prix!G:G,BNA_Historique_prix!$B:$B,$B93,BNA_Historique_prix!$E:$E,$D93)=0,SUMIFS(BNA_Historique_prix!G:G,BNA_Historique_prix!$B:$B,$B93,BNA_Historique_prix!$E:$E,$C93)=0),"-",IFERROR((SUMIFS(BNA_Historique_prix!G:G,BNA_Historique_prix!$B:$B,$B93,BNA_Historique_prix!$E:$E,$D93)-SUMIFS(BNA_Historique_prix!G:G,BNA_Historique_prix!$B:$B,$B93,BNA_Historique_prix!$E:$E,$C93))/SUMIFS(BNA_Historique_prix!G:G,BNA_Historique_prix!$B:$B,$B93,BNA_Historique_prix!$E:$E,$C93),""))</f>
        <v>-</v>
      </c>
      <c r="I93" s="14" t="str">
        <f ca="1">IF(OR(SUMIFS(BNA_Historique_prix!H:H,BNA_Historique_prix!$B:$B,$B93,BNA_Historique_prix!$E:$E,$D93)=0,SUMIFS(BNA_Historique_prix!H:H,BNA_Historique_prix!$B:$B,$B93,BNA_Historique_prix!$E:$E,$C93)=0),"-",IFERROR((SUMIFS(BNA_Historique_prix!H:H,BNA_Historique_prix!$B:$B,$B93,BNA_Historique_prix!$E:$E,$D93)-SUMIFS(BNA_Historique_prix!H:H,BNA_Historique_prix!$B:$B,$B93,BNA_Historique_prix!$E:$E,$C93))/SUMIFS(BNA_Historique_prix!H:H,BNA_Historique_prix!$B:$B,$B93,BNA_Historique_prix!$E:$E,$C93),""))</f>
        <v>-</v>
      </c>
      <c r="J93" s="14" t="str">
        <f ca="1">IF(OR(SUMIFS(BNA_Historique_prix!I:I,BNA_Historique_prix!$B:$B,$B93,BNA_Historique_prix!$E:$E,$D93)=0,SUMIFS(BNA_Historique_prix!I:I,BNA_Historique_prix!$B:$B,$B93,BNA_Historique_prix!$E:$E,$C93)=0),"-",IFERROR((SUMIFS(BNA_Historique_prix!I:I,BNA_Historique_prix!$B:$B,$B93,BNA_Historique_prix!$E:$E,$D93)-SUMIFS(BNA_Historique_prix!I:I,BNA_Historique_prix!$B:$B,$B93,BNA_Historique_prix!$E:$E,$C93))/SUMIFS(BNA_Historique_prix!I:I,BNA_Historique_prix!$B:$B,$B93,BNA_Historique_prix!$E:$E,$C93),""))</f>
        <v>-</v>
      </c>
      <c r="K93" s="14" t="str">
        <f ca="1">IF(OR(SUMIFS(BNA_Historique_prix!J:J,BNA_Historique_prix!$B:$B,$B93,BNA_Historique_prix!$E:$E,$D93)=0,SUMIFS(BNA_Historique_prix!J:J,BNA_Historique_prix!$B:$B,$B93,BNA_Historique_prix!$E:$E,$C93)=0),"-",IFERROR((SUMIFS(BNA_Historique_prix!J:J,BNA_Historique_prix!$B:$B,$B93,BNA_Historique_prix!$E:$E,$D93)-SUMIFS(BNA_Historique_prix!J:J,BNA_Historique_prix!$B:$B,$B93,BNA_Historique_prix!$E:$E,$C93))/SUMIFS(BNA_Historique_prix!J:J,BNA_Historique_prix!$B:$B,$B93,BNA_Historique_prix!$E:$E,$C93),""))</f>
        <v>-</v>
      </c>
      <c r="L93" s="14" t="str">
        <f ca="1">IF(OR(SUMIFS(BNA_Historique_prix!K:K,BNA_Historique_prix!$B:$B,$B93,BNA_Historique_prix!$E:$E,$D93)=0,SUMIFS(BNA_Historique_prix!K:K,BNA_Historique_prix!$B:$B,$B93,BNA_Historique_prix!$E:$E,$C93)=0),"-",IFERROR((SUMIFS(BNA_Historique_prix!K:K,BNA_Historique_prix!$B:$B,$B93,BNA_Historique_prix!$E:$E,$D93)-SUMIFS(BNA_Historique_prix!K:K,BNA_Historique_prix!$B:$B,$B93,BNA_Historique_prix!$E:$E,$C93))/SUMIFS(BNA_Historique_prix!K:K,BNA_Historique_prix!$B:$B,$B93,BNA_Historique_prix!$E:$E,$C93),""))</f>
        <v>-</v>
      </c>
      <c r="M93" s="14" t="str">
        <f ca="1">IF(OR(SUMIFS(BNA_Historique_prix!L:L,BNA_Historique_prix!$B:$B,$B93,BNA_Historique_prix!$E:$E,$D93)=0,SUMIFS(BNA_Historique_prix!L:L,BNA_Historique_prix!$B:$B,$B93,BNA_Historique_prix!$E:$E,$C93)=0),"-",IFERROR((SUMIFS(BNA_Historique_prix!L:L,BNA_Historique_prix!$B:$B,$B93,BNA_Historique_prix!$E:$E,$D93)-SUMIFS(BNA_Historique_prix!L:L,BNA_Historique_prix!$B:$B,$B93,BNA_Historique_prix!$E:$E,$C93))/SUMIFS(BNA_Historique_prix!L:L,BNA_Historique_prix!$B:$B,$B93,BNA_Historique_prix!$E:$E,$C93),""))</f>
        <v>-</v>
      </c>
      <c r="N93" s="14" t="str">
        <f ca="1">IF(OR(SUMIFS(BNA_Historique_prix!M:M,BNA_Historique_prix!$B:$B,$B93,BNA_Historique_prix!$E:$E,$D93)=0,SUMIFS(BNA_Historique_prix!M:M,BNA_Historique_prix!$B:$B,$B93,BNA_Historique_prix!$E:$E,$C93)=0),"-",IFERROR((SUMIFS(BNA_Historique_prix!M:M,BNA_Historique_prix!$B:$B,$B93,BNA_Historique_prix!$E:$E,$D93)-SUMIFS(BNA_Historique_prix!M:M,BNA_Historique_prix!$B:$B,$B93,BNA_Historique_prix!$E:$E,$C93))/SUMIFS(BNA_Historique_prix!M:M,BNA_Historique_prix!$B:$B,$B93,BNA_Historique_prix!$E:$E,$C93),""))</f>
        <v>-</v>
      </c>
      <c r="O93" s="14" t="str">
        <f ca="1">IF(OR(SUMIFS(BNA_Historique_prix!N:N,BNA_Historique_prix!$B:$B,$B93,BNA_Historique_prix!$E:$E,$D93)=0,SUMIFS(BNA_Historique_prix!N:N,BNA_Historique_prix!$B:$B,$B93,BNA_Historique_prix!$E:$E,$C93)=0),"-",IFERROR((SUMIFS(BNA_Historique_prix!N:N,BNA_Historique_prix!$B:$B,$B93,BNA_Historique_prix!$E:$E,$D93)-SUMIFS(BNA_Historique_prix!N:N,BNA_Historique_prix!$B:$B,$B93,BNA_Historique_prix!$E:$E,$C93))/SUMIFS(BNA_Historique_prix!N:N,BNA_Historique_prix!$B:$B,$B93,BNA_Historique_prix!$E:$E,$C93),""))</f>
        <v>-</v>
      </c>
      <c r="P93" s="14" t="str">
        <f ca="1">IF(OR(SUMIFS(BNA_Historique_prix!O:O,BNA_Historique_prix!$B:$B,$B93,BNA_Historique_prix!$E:$E,$D93)=0,SUMIFS(BNA_Historique_prix!O:O,BNA_Historique_prix!$B:$B,$B93,BNA_Historique_prix!$E:$E,$C93)=0),"-",IFERROR((SUMIFS(BNA_Historique_prix!O:O,BNA_Historique_prix!$B:$B,$B93,BNA_Historique_prix!$E:$E,$D93)-SUMIFS(BNA_Historique_prix!O:O,BNA_Historique_prix!$B:$B,$B93,BNA_Historique_prix!$E:$E,$C93))/SUMIFS(BNA_Historique_prix!O:O,BNA_Historique_prix!$B:$B,$B93,BNA_Historique_prix!$E:$E,$C93),""))</f>
        <v>-</v>
      </c>
      <c r="Q93" s="14" t="str">
        <f ca="1">IF(OR(SUMIFS(BNA_Historique_prix!P:P,BNA_Historique_prix!$B:$B,$B93,BNA_Historique_prix!$E:$E,$D93)=0,SUMIFS(BNA_Historique_prix!P:P,BNA_Historique_prix!$B:$B,$B93,BNA_Historique_prix!$E:$E,$C93)=0),"-",IFERROR((SUMIFS(BNA_Historique_prix!P:P,BNA_Historique_prix!$B:$B,$B93,BNA_Historique_prix!$E:$E,$D93)-SUMIFS(BNA_Historique_prix!P:P,BNA_Historique_prix!$B:$B,$B93,BNA_Historique_prix!$E:$E,$C93))/SUMIFS(BNA_Historique_prix!P:P,BNA_Historique_prix!$B:$B,$B93,BNA_Historique_prix!$E:$E,$C93),""))</f>
        <v>-</v>
      </c>
      <c r="R93" s="14" t="str">
        <f ca="1">IF(OR(SUMIFS(BNA_Historique_prix!Q:Q,BNA_Historique_prix!$B:$B,$B93,BNA_Historique_prix!$E:$E,$D93)=0,SUMIFS(BNA_Historique_prix!Q:Q,BNA_Historique_prix!$B:$B,$B93,BNA_Historique_prix!$E:$E,$C93)=0),"-",IFERROR((SUMIFS(BNA_Historique_prix!Q:Q,BNA_Historique_prix!$B:$B,$B93,BNA_Historique_prix!$E:$E,$D93)-SUMIFS(BNA_Historique_prix!Q:Q,BNA_Historique_prix!$B:$B,$B93,BNA_Historique_prix!$E:$E,$C93))/SUMIFS(BNA_Historique_prix!Q:Q,BNA_Historique_prix!$B:$B,$B93,BNA_Historique_prix!$E:$E,$C93),""))</f>
        <v>-</v>
      </c>
      <c r="S93" s="14" t="str">
        <f ca="1">IF(OR(SUMIFS(BNA_Historique_prix!R:R,BNA_Historique_prix!$B:$B,$B93,BNA_Historique_prix!$E:$E,$D93)=0,SUMIFS(BNA_Historique_prix!R:R,BNA_Historique_prix!$B:$B,$B93,BNA_Historique_prix!$E:$E,$C93)=0),"-",IFERROR((SUMIFS(BNA_Historique_prix!R:R,BNA_Historique_prix!$B:$B,$B93,BNA_Historique_prix!$E:$E,$D93)-SUMIFS(BNA_Historique_prix!R:R,BNA_Historique_prix!$B:$B,$B93,BNA_Historique_prix!$E:$E,$C93))/SUMIFS(BNA_Historique_prix!R:R,BNA_Historique_prix!$B:$B,$B93,BNA_Historique_prix!$E:$E,$C93),""))</f>
        <v>-</v>
      </c>
      <c r="T93" s="14" t="str">
        <f ca="1">IF(OR(SUMIFS(BNA_Historique_prix!S:S,BNA_Historique_prix!$B:$B,$B93,BNA_Historique_prix!$E:$E,$D93)=0,SUMIFS(BNA_Historique_prix!S:S,BNA_Historique_prix!$B:$B,$B93,BNA_Historique_prix!$E:$E,$C93)=0),"-",IFERROR((SUMIFS(BNA_Historique_prix!S:S,BNA_Historique_prix!$B:$B,$B93,BNA_Historique_prix!$E:$E,$D93)-SUMIFS(BNA_Historique_prix!S:S,BNA_Historique_prix!$B:$B,$B93,BNA_Historique_prix!$E:$E,$C93))/SUMIFS(BNA_Historique_prix!S:S,BNA_Historique_prix!$B:$B,$B93,BNA_Historique_prix!$E:$E,$C93),""))</f>
        <v>-</v>
      </c>
      <c r="U93" s="14" t="str">
        <f ca="1">IF(OR(SUMIFS(BNA_Historique_prix!T:T,BNA_Historique_prix!$B:$B,$B93,BNA_Historique_prix!$E:$E,$D93)=0,SUMIFS(BNA_Historique_prix!T:T,BNA_Historique_prix!$B:$B,$B93,BNA_Historique_prix!$E:$E,$C93)=0),"-",IFERROR((SUMIFS(BNA_Historique_prix!T:T,BNA_Historique_prix!$B:$B,$B93,BNA_Historique_prix!$E:$E,$D93)-SUMIFS(BNA_Historique_prix!T:T,BNA_Historique_prix!$B:$B,$B93,BNA_Historique_prix!$E:$E,$C93))/SUMIFS(BNA_Historique_prix!T:T,BNA_Historique_prix!$B:$B,$B93,BNA_Historique_prix!$E:$E,$C93),""))</f>
        <v>-</v>
      </c>
      <c r="V93" s="14" t="str">
        <f ca="1">IF(OR(SUMIFS(BNA_Historique_prix!U:U,BNA_Historique_prix!$B:$B,$B93,BNA_Historique_prix!$E:$E,$D93)=0,SUMIFS(BNA_Historique_prix!U:U,BNA_Historique_prix!$B:$B,$B93,BNA_Historique_prix!$E:$E,$C93)=0),"-",IFERROR((SUMIFS(BNA_Historique_prix!U:U,BNA_Historique_prix!$B:$B,$B93,BNA_Historique_prix!$E:$E,$D93)-SUMIFS(BNA_Historique_prix!U:U,BNA_Historique_prix!$B:$B,$B93,BNA_Historique_prix!$E:$E,$C93))/SUMIFS(BNA_Historique_prix!U:U,BNA_Historique_prix!$B:$B,$B93,BNA_Historique_prix!$E:$E,$C93),""))</f>
        <v>-</v>
      </c>
      <c r="W93" s="14" t="str">
        <f ca="1">IF(OR(SUMIFS(BNA_Historique_prix!V:V,BNA_Historique_prix!$B:$B,$B93,BNA_Historique_prix!$E:$E,$D93)=0,SUMIFS(BNA_Historique_prix!V:V,BNA_Historique_prix!$B:$B,$B93,BNA_Historique_prix!$E:$E,$C93)=0),"-",IFERROR((SUMIFS(BNA_Historique_prix!V:V,BNA_Historique_prix!$B:$B,$B93,BNA_Historique_prix!$E:$E,$D93)-SUMIFS(BNA_Historique_prix!V:V,BNA_Historique_prix!$B:$B,$B93,BNA_Historique_prix!$E:$E,$C93))/SUMIFS(BNA_Historique_prix!V:V,BNA_Historique_prix!$B:$B,$B93,BNA_Historique_prix!$E:$E,$C93),""))</f>
        <v>-</v>
      </c>
      <c r="X93" s="14" t="str">
        <f ca="1">IF(OR(SUMIFS(BNA_Historique_prix!W:W,BNA_Historique_prix!$B:$B,$B93,BNA_Historique_prix!$E:$E,$D93)=0,SUMIFS(BNA_Historique_prix!W:W,BNA_Historique_prix!$B:$B,$B93,BNA_Historique_prix!$E:$E,$C93)=0),"-",IFERROR((SUMIFS(BNA_Historique_prix!W:W,BNA_Historique_prix!$B:$B,$B93,BNA_Historique_prix!$E:$E,$D93)-SUMIFS(BNA_Historique_prix!W:W,BNA_Historique_prix!$B:$B,$B93,BNA_Historique_prix!$E:$E,$C93))/SUMIFS(BNA_Historique_prix!W:W,BNA_Historique_prix!$B:$B,$B93,BNA_Historique_prix!$E:$E,$C93),""))</f>
        <v>-</v>
      </c>
      <c r="Y93" s="14" t="str">
        <f ca="1">IF(OR(SUMIFS(BNA_Historique_prix!X:X,BNA_Historique_prix!$B:$B,$B93,BNA_Historique_prix!$E:$E,$D93)=0,SUMIFS(BNA_Historique_prix!X:X,BNA_Historique_prix!$B:$B,$B93,BNA_Historique_prix!$E:$E,$C93)=0),"-",IFERROR((SUMIFS(BNA_Historique_prix!X:X,BNA_Historique_prix!$B:$B,$B93,BNA_Historique_prix!$E:$E,$D93)-SUMIFS(BNA_Historique_prix!X:X,BNA_Historique_prix!$B:$B,$B93,BNA_Historique_prix!$E:$E,$C93))/SUMIFS(BNA_Historique_prix!X:X,BNA_Historique_prix!$B:$B,$B93,BNA_Historique_prix!$E:$E,$C93),""))</f>
        <v>-</v>
      </c>
      <c r="Z93" s="14" t="str">
        <f ca="1">IF(OR(SUMIFS(BNA_Historique_prix!Y:Y,BNA_Historique_prix!$B:$B,$B93,BNA_Historique_prix!$E:$E,$D93)=0,SUMIFS(BNA_Historique_prix!Y:Y,BNA_Historique_prix!$B:$B,$B93,BNA_Historique_prix!$E:$E,$C93)=0),"-",IFERROR((SUMIFS(BNA_Historique_prix!Y:Y,BNA_Historique_prix!$B:$B,$B93,BNA_Historique_prix!$E:$E,$D93)-SUMIFS(BNA_Historique_prix!Y:Y,BNA_Historique_prix!$B:$B,$B93,BNA_Historique_prix!$E:$E,$C93))/SUMIFS(BNA_Historique_prix!Y:Y,BNA_Historique_prix!$B:$B,$B93,BNA_Historique_prix!$E:$E,$C93),""))</f>
        <v>-</v>
      </c>
      <c r="AA93" s="14" t="str">
        <f ca="1">IF(OR(SUMIFS(BNA_Historique_prix!Z:Z,BNA_Historique_prix!$B:$B,$B93,BNA_Historique_prix!$E:$E,$D93)=0,SUMIFS(BNA_Historique_prix!Z:Z,BNA_Historique_prix!$B:$B,$B93,BNA_Historique_prix!$E:$E,$C93)=0),"-",IFERROR((SUMIFS(BNA_Historique_prix!Z:Z,BNA_Historique_prix!$B:$B,$B93,BNA_Historique_prix!$E:$E,$D93)-SUMIFS(BNA_Historique_prix!Z:Z,BNA_Historique_prix!$B:$B,$B93,BNA_Historique_prix!$E:$E,$C93))/SUMIFS(BNA_Historique_prix!Z:Z,BNA_Historique_prix!$B:$B,$B93,BNA_Historique_prix!$E:$E,$C93),""))</f>
        <v>-</v>
      </c>
      <c r="AB93" s="14" t="str">
        <f ca="1">IF(OR(SUMIFS(BNA_Historique_prix!AA:AA,BNA_Historique_prix!$B:$B,$B93,BNA_Historique_prix!$E:$E,$D93)=0,SUMIFS(BNA_Historique_prix!AA:AA,BNA_Historique_prix!$B:$B,$B93,BNA_Historique_prix!$E:$E,$C93)=0),"-",IFERROR((SUMIFS(BNA_Historique_prix!AA:AA,BNA_Historique_prix!$B:$B,$B93,BNA_Historique_prix!$E:$E,$D93)-SUMIFS(BNA_Historique_prix!AA:AA,BNA_Historique_prix!$B:$B,$B93,BNA_Historique_prix!$E:$E,$C93))/SUMIFS(BNA_Historique_prix!AA:AA,BNA_Historique_prix!$B:$B,$B93,BNA_Historique_prix!$E:$E,$C93),""))</f>
        <v>-</v>
      </c>
      <c r="AC93" s="14" t="str">
        <f ca="1">IF(OR(SUMIFS(BNA_Historique_prix!AB:AB,BNA_Historique_prix!$B:$B,$B93,BNA_Historique_prix!$E:$E,$D93)=0,SUMIFS(BNA_Historique_prix!AB:AB,BNA_Historique_prix!$B:$B,$B93,BNA_Historique_prix!$E:$E,$C93)=0),"-",IFERROR((SUMIFS(BNA_Historique_prix!AB:AB,BNA_Historique_prix!$B:$B,$B93,BNA_Historique_prix!$E:$E,$D93)-SUMIFS(BNA_Historique_prix!AB:AB,BNA_Historique_prix!$B:$B,$B93,BNA_Historique_prix!$E:$E,$C93))/SUMIFS(BNA_Historique_prix!AB:AB,BNA_Historique_prix!$B:$B,$B93,BNA_Historique_prix!$E:$E,$C93),""))</f>
        <v>-</v>
      </c>
      <c r="AD93" s="14" t="str">
        <f ca="1">IF(OR(SUMIFS(BNA_Historique_prix!AC:AC,BNA_Historique_prix!$B:$B,$B93,BNA_Historique_prix!$E:$E,$D93)=0,SUMIFS(BNA_Historique_prix!AC:AC,BNA_Historique_prix!$B:$B,$B93,BNA_Historique_prix!$E:$E,$C93)=0),"-",IFERROR((SUMIFS(BNA_Historique_prix!AC:AC,BNA_Historique_prix!$B:$B,$B93,BNA_Historique_prix!$E:$E,$D93)-SUMIFS(BNA_Historique_prix!AC:AC,BNA_Historique_prix!$B:$B,$B93,BNA_Historique_prix!$E:$E,$C93))/SUMIFS(BNA_Historique_prix!AC:AC,BNA_Historique_prix!$B:$B,$B93,BNA_Historique_prix!$E:$E,$C93),""))</f>
        <v>-</v>
      </c>
      <c r="AE93" s="14" t="str">
        <f ca="1">IF(OR(SUMIFS(BNA_Historique_prix!AD:AD,BNA_Historique_prix!$B:$B,$B93,BNA_Historique_prix!$E:$E,$D93)=0,SUMIFS(BNA_Historique_prix!AD:AD,BNA_Historique_prix!$B:$B,$B93,BNA_Historique_prix!$E:$E,$C93)=0),"-",IFERROR((SUMIFS(BNA_Historique_prix!AD:AD,BNA_Historique_prix!$B:$B,$B93,BNA_Historique_prix!$E:$E,$D93)-SUMIFS(BNA_Historique_prix!AD:AD,BNA_Historique_prix!$B:$B,$B93,BNA_Historique_prix!$E:$E,$C93))/SUMIFS(BNA_Historique_prix!AD:AD,BNA_Historique_prix!$B:$B,$B93,BNA_Historique_prix!$E:$E,$C93),""))</f>
        <v>-</v>
      </c>
      <c r="AF93" s="14" t="str">
        <f ca="1">IF(OR(SUMIFS(BNA_Historique_prix!AE:AE,BNA_Historique_prix!$B:$B,$B93,BNA_Historique_prix!$E:$E,$D93)=0,SUMIFS(BNA_Historique_prix!AE:AE,BNA_Historique_prix!$B:$B,$B93,BNA_Historique_prix!$E:$E,$C93)=0),"-",IFERROR((SUMIFS(BNA_Historique_prix!AE:AE,BNA_Historique_prix!$B:$B,$B93,BNA_Historique_prix!$E:$E,$D93)-SUMIFS(BNA_Historique_prix!AE:AE,BNA_Historique_prix!$B:$B,$B93,BNA_Historique_prix!$E:$E,$C93))/SUMIFS(BNA_Historique_prix!AE:AE,BNA_Historique_prix!$B:$B,$B93,BNA_Historique_prix!$E:$E,$C93),""))</f>
        <v>-</v>
      </c>
      <c r="AG93" s="14" t="str">
        <f ca="1">IF(OR(SUMIFS(BNA_Historique_prix!AF:AF,BNA_Historique_prix!$B:$B,$B93,BNA_Historique_prix!$E:$E,$D93)=0,SUMIFS(BNA_Historique_prix!AF:AF,BNA_Historique_prix!$B:$B,$B93,BNA_Historique_prix!$E:$E,$C93)=0),"-",IFERROR((SUMIFS(BNA_Historique_prix!AF:AF,BNA_Historique_prix!$B:$B,$B93,BNA_Historique_prix!$E:$E,$D93)-SUMIFS(BNA_Historique_prix!AF:AF,BNA_Historique_prix!$B:$B,$B93,BNA_Historique_prix!$E:$E,$C93))/SUMIFS(BNA_Historique_prix!AF:AF,BNA_Historique_prix!$B:$B,$B93,BNA_Historique_prix!$E:$E,$C93),""))</f>
        <v>-</v>
      </c>
      <c r="AH93" s="14" t="str">
        <f ca="1">IF(OR(SUMIFS(BNA_Historique_prix!AG:AG,BNA_Historique_prix!$B:$B,$B93,BNA_Historique_prix!$E:$E,$D93)=0,SUMIFS(BNA_Historique_prix!AG:AG,BNA_Historique_prix!$B:$B,$B93,BNA_Historique_prix!$E:$E,$C93)=0),"-",IFERROR((SUMIFS(BNA_Historique_prix!AG:AG,BNA_Historique_prix!$B:$B,$B93,BNA_Historique_prix!$E:$E,$D93)-SUMIFS(BNA_Historique_prix!AG:AG,BNA_Historique_prix!$B:$B,$B93,BNA_Historique_prix!$E:$E,$C93))/SUMIFS(BNA_Historique_prix!AG:AG,BNA_Historique_prix!$B:$B,$B93,BNA_Historique_prix!$E:$E,$C93),""))</f>
        <v>-</v>
      </c>
      <c r="AI93" s="14" t="str">
        <f ca="1">IF(OR(SUMIFS(BNA_Historique_prix!AH:AH,BNA_Historique_prix!$B:$B,$B93,BNA_Historique_prix!$E:$E,$D93)=0,SUMIFS(BNA_Historique_prix!AH:AH,BNA_Historique_prix!$B:$B,$B93,BNA_Historique_prix!$E:$E,$C93)=0),"-",IFERROR((SUMIFS(BNA_Historique_prix!AH:AH,BNA_Historique_prix!$B:$B,$B93,BNA_Historique_prix!$E:$E,$D93)-SUMIFS(BNA_Historique_prix!AH:AH,BNA_Historique_prix!$B:$B,$B93,BNA_Historique_prix!$E:$E,$C93))/SUMIFS(BNA_Historique_prix!AH:AH,BNA_Historique_prix!$B:$B,$B93,BNA_Historique_prix!$E:$E,$C93),""))</f>
        <v>-</v>
      </c>
      <c r="AJ93" s="14" t="str">
        <f ca="1">IF(OR(SUMIFS(BNA_Historique_prix!AI:AI,BNA_Historique_prix!$B:$B,$B93,BNA_Historique_prix!$E:$E,$D93)=0,SUMIFS(BNA_Historique_prix!AI:AI,BNA_Historique_prix!$B:$B,$B93,BNA_Historique_prix!$E:$E,$C93)=0),"-",IFERROR((SUMIFS(BNA_Historique_prix!AI:AI,BNA_Historique_prix!$B:$B,$B93,BNA_Historique_prix!$E:$E,$D93)-SUMIFS(BNA_Historique_prix!AI:AI,BNA_Historique_prix!$B:$B,$B93,BNA_Historique_prix!$E:$E,$C93))/SUMIFS(BNA_Historique_prix!AI:AI,BNA_Historique_prix!$B:$B,$B93,BNA_Historique_prix!$E:$E,$C93),""))</f>
        <v>-</v>
      </c>
    </row>
    <row r="94" spans="1:36" x14ac:dyDescent="0.35">
      <c r="A94" s="5" t="s">
        <v>108</v>
      </c>
      <c r="B94" s="5" t="s">
        <v>109</v>
      </c>
      <c r="C94" s="11">
        <f t="shared" ref="C94:F94" si="50">C89</f>
        <v>44774</v>
      </c>
      <c r="D94" s="11">
        <f t="shared" si="50"/>
        <v>45139</v>
      </c>
      <c r="E94" s="11"/>
      <c r="F94" s="11" t="str">
        <f t="shared" si="50"/>
        <v>% var annuelle</v>
      </c>
      <c r="H94" s="14" t="str">
        <f ca="1">IF(OR(SUMIFS(BNA_Historique_prix!G:G,BNA_Historique_prix!$B:$B,$B94,BNA_Historique_prix!$E:$E,$D94)=0,SUMIFS(BNA_Historique_prix!G:G,BNA_Historique_prix!$B:$B,$B94,BNA_Historique_prix!$E:$E,$C94)=0),"-",IFERROR((SUMIFS(BNA_Historique_prix!G:G,BNA_Historique_prix!$B:$B,$B94,BNA_Historique_prix!$E:$E,$D94)-SUMIFS(BNA_Historique_prix!G:G,BNA_Historique_prix!$B:$B,$B94,BNA_Historique_prix!$E:$E,$C94))/SUMIFS(BNA_Historique_prix!G:G,BNA_Historique_prix!$B:$B,$B94,BNA_Historique_prix!$E:$E,$C94),""))</f>
        <v>-</v>
      </c>
      <c r="I94" s="14" t="str">
        <f ca="1">IF(OR(SUMIFS(BNA_Historique_prix!H:H,BNA_Historique_prix!$B:$B,$B94,BNA_Historique_prix!$E:$E,$D94)=0,SUMIFS(BNA_Historique_prix!H:H,BNA_Historique_prix!$B:$B,$B94,BNA_Historique_prix!$E:$E,$C94)=0),"-",IFERROR((SUMIFS(BNA_Historique_prix!H:H,BNA_Historique_prix!$B:$B,$B94,BNA_Historique_prix!$E:$E,$D94)-SUMIFS(BNA_Historique_prix!H:H,BNA_Historique_prix!$B:$B,$B94,BNA_Historique_prix!$E:$E,$C94))/SUMIFS(BNA_Historique_prix!H:H,BNA_Historique_prix!$B:$B,$B94,BNA_Historique_prix!$E:$E,$C94),""))</f>
        <v>-</v>
      </c>
      <c r="J94" s="14" t="str">
        <f ca="1">IF(OR(SUMIFS(BNA_Historique_prix!I:I,BNA_Historique_prix!$B:$B,$B94,BNA_Historique_prix!$E:$E,$D94)=0,SUMIFS(BNA_Historique_prix!I:I,BNA_Historique_prix!$B:$B,$B94,BNA_Historique_prix!$E:$E,$C94)=0),"-",IFERROR((SUMIFS(BNA_Historique_prix!I:I,BNA_Historique_prix!$B:$B,$B94,BNA_Historique_prix!$E:$E,$D94)-SUMIFS(BNA_Historique_prix!I:I,BNA_Historique_prix!$B:$B,$B94,BNA_Historique_prix!$E:$E,$C94))/SUMIFS(BNA_Historique_prix!I:I,BNA_Historique_prix!$B:$B,$B94,BNA_Historique_prix!$E:$E,$C94),""))</f>
        <v>-</v>
      </c>
      <c r="K94" s="14" t="str">
        <f ca="1">IF(OR(SUMIFS(BNA_Historique_prix!J:J,BNA_Historique_prix!$B:$B,$B94,BNA_Historique_prix!$E:$E,$D94)=0,SUMIFS(BNA_Historique_prix!J:J,BNA_Historique_prix!$B:$B,$B94,BNA_Historique_prix!$E:$E,$C94)=0),"-",IFERROR((SUMIFS(BNA_Historique_prix!J:J,BNA_Historique_prix!$B:$B,$B94,BNA_Historique_prix!$E:$E,$D94)-SUMIFS(BNA_Historique_prix!J:J,BNA_Historique_prix!$B:$B,$B94,BNA_Historique_prix!$E:$E,$C94))/SUMIFS(BNA_Historique_prix!J:J,BNA_Historique_prix!$B:$B,$B94,BNA_Historique_prix!$E:$E,$C94),""))</f>
        <v>-</v>
      </c>
      <c r="L94" s="14" t="str">
        <f ca="1">IF(OR(SUMIFS(BNA_Historique_prix!K:K,BNA_Historique_prix!$B:$B,$B94,BNA_Historique_prix!$E:$E,$D94)=0,SUMIFS(BNA_Historique_prix!K:K,BNA_Historique_prix!$B:$B,$B94,BNA_Historique_prix!$E:$E,$C94)=0),"-",IFERROR((SUMIFS(BNA_Historique_prix!K:K,BNA_Historique_prix!$B:$B,$B94,BNA_Historique_prix!$E:$E,$D94)-SUMIFS(BNA_Historique_prix!K:K,BNA_Historique_prix!$B:$B,$B94,BNA_Historique_prix!$E:$E,$C94))/SUMIFS(BNA_Historique_prix!K:K,BNA_Historique_prix!$B:$B,$B94,BNA_Historique_prix!$E:$E,$C94),""))</f>
        <v>-</v>
      </c>
      <c r="M94" s="14" t="str">
        <f ca="1">IF(OR(SUMIFS(BNA_Historique_prix!L:L,BNA_Historique_prix!$B:$B,$B94,BNA_Historique_prix!$E:$E,$D94)=0,SUMIFS(BNA_Historique_prix!L:L,BNA_Historique_prix!$B:$B,$B94,BNA_Historique_prix!$E:$E,$C94)=0),"-",IFERROR((SUMIFS(BNA_Historique_prix!L:L,BNA_Historique_prix!$B:$B,$B94,BNA_Historique_prix!$E:$E,$D94)-SUMIFS(BNA_Historique_prix!L:L,BNA_Historique_prix!$B:$B,$B94,BNA_Historique_prix!$E:$E,$C94))/SUMIFS(BNA_Historique_prix!L:L,BNA_Historique_prix!$B:$B,$B94,BNA_Historique_prix!$E:$E,$C94),""))</f>
        <v>-</v>
      </c>
      <c r="N94" s="14" t="str">
        <f ca="1">IF(OR(SUMIFS(BNA_Historique_prix!M:M,BNA_Historique_prix!$B:$B,$B94,BNA_Historique_prix!$E:$E,$D94)=0,SUMIFS(BNA_Historique_prix!M:M,BNA_Historique_prix!$B:$B,$B94,BNA_Historique_prix!$E:$E,$C94)=0),"-",IFERROR((SUMIFS(BNA_Historique_prix!M:M,BNA_Historique_prix!$B:$B,$B94,BNA_Historique_prix!$E:$E,$D94)-SUMIFS(BNA_Historique_prix!M:M,BNA_Historique_prix!$B:$B,$B94,BNA_Historique_prix!$E:$E,$C94))/SUMIFS(BNA_Historique_prix!M:M,BNA_Historique_prix!$B:$B,$B94,BNA_Historique_prix!$E:$E,$C94),""))</f>
        <v>-</v>
      </c>
      <c r="O94" s="14" t="str">
        <f ca="1">IF(OR(SUMIFS(BNA_Historique_prix!N:N,BNA_Historique_prix!$B:$B,$B94,BNA_Historique_prix!$E:$E,$D94)=0,SUMIFS(BNA_Historique_prix!N:N,BNA_Historique_prix!$B:$B,$B94,BNA_Historique_prix!$E:$E,$C94)=0),"-",IFERROR((SUMIFS(BNA_Historique_prix!N:N,BNA_Historique_prix!$B:$B,$B94,BNA_Historique_prix!$E:$E,$D94)-SUMIFS(BNA_Historique_prix!N:N,BNA_Historique_prix!$B:$B,$B94,BNA_Historique_prix!$E:$E,$C94))/SUMIFS(BNA_Historique_prix!N:N,BNA_Historique_prix!$B:$B,$B94,BNA_Historique_prix!$E:$E,$C94),""))</f>
        <v>-</v>
      </c>
      <c r="P94" s="14" t="str">
        <f ca="1">IF(OR(SUMIFS(BNA_Historique_prix!O:O,BNA_Historique_prix!$B:$B,$B94,BNA_Historique_prix!$E:$E,$D94)=0,SUMIFS(BNA_Historique_prix!O:O,BNA_Historique_prix!$B:$B,$B94,BNA_Historique_prix!$E:$E,$C94)=0),"-",IFERROR((SUMIFS(BNA_Historique_prix!O:O,BNA_Historique_prix!$B:$B,$B94,BNA_Historique_prix!$E:$E,$D94)-SUMIFS(BNA_Historique_prix!O:O,BNA_Historique_prix!$B:$B,$B94,BNA_Historique_prix!$E:$E,$C94))/SUMIFS(BNA_Historique_prix!O:O,BNA_Historique_prix!$B:$B,$B94,BNA_Historique_prix!$E:$E,$C94),""))</f>
        <v>-</v>
      </c>
      <c r="Q94" s="14" t="str">
        <f ca="1">IF(OR(SUMIFS(BNA_Historique_prix!P:P,BNA_Historique_prix!$B:$B,$B94,BNA_Historique_prix!$E:$E,$D94)=0,SUMIFS(BNA_Historique_prix!P:P,BNA_Historique_prix!$B:$B,$B94,BNA_Historique_prix!$E:$E,$C94)=0),"-",IFERROR((SUMIFS(BNA_Historique_prix!P:P,BNA_Historique_prix!$B:$B,$B94,BNA_Historique_prix!$E:$E,$D94)-SUMIFS(BNA_Historique_prix!P:P,BNA_Historique_prix!$B:$B,$B94,BNA_Historique_prix!$E:$E,$C94))/SUMIFS(BNA_Historique_prix!P:P,BNA_Historique_prix!$B:$B,$B94,BNA_Historique_prix!$E:$E,$C94),""))</f>
        <v>-</v>
      </c>
      <c r="R94" s="14" t="str">
        <f ca="1">IF(OR(SUMIFS(BNA_Historique_prix!Q:Q,BNA_Historique_prix!$B:$B,$B94,BNA_Historique_prix!$E:$E,$D94)=0,SUMIFS(BNA_Historique_prix!Q:Q,BNA_Historique_prix!$B:$B,$B94,BNA_Historique_prix!$E:$E,$C94)=0),"-",IFERROR((SUMIFS(BNA_Historique_prix!Q:Q,BNA_Historique_prix!$B:$B,$B94,BNA_Historique_prix!$E:$E,$D94)-SUMIFS(BNA_Historique_prix!Q:Q,BNA_Historique_prix!$B:$B,$B94,BNA_Historique_prix!$E:$E,$C94))/SUMIFS(BNA_Historique_prix!Q:Q,BNA_Historique_prix!$B:$B,$B94,BNA_Historique_prix!$E:$E,$C94),""))</f>
        <v>-</v>
      </c>
      <c r="S94" s="14" t="str">
        <f ca="1">IF(OR(SUMIFS(BNA_Historique_prix!R:R,BNA_Historique_prix!$B:$B,$B94,BNA_Historique_prix!$E:$E,$D94)=0,SUMIFS(BNA_Historique_prix!R:R,BNA_Historique_prix!$B:$B,$B94,BNA_Historique_prix!$E:$E,$C94)=0),"-",IFERROR((SUMIFS(BNA_Historique_prix!R:R,BNA_Historique_prix!$B:$B,$B94,BNA_Historique_prix!$E:$E,$D94)-SUMIFS(BNA_Historique_prix!R:R,BNA_Historique_prix!$B:$B,$B94,BNA_Historique_prix!$E:$E,$C94))/SUMIFS(BNA_Historique_prix!R:R,BNA_Historique_prix!$B:$B,$B94,BNA_Historique_prix!$E:$E,$C94),""))</f>
        <v>-</v>
      </c>
      <c r="T94" s="14" t="str">
        <f ca="1">IF(OR(SUMIFS(BNA_Historique_prix!S:S,BNA_Historique_prix!$B:$B,$B94,BNA_Historique_prix!$E:$E,$D94)=0,SUMIFS(BNA_Historique_prix!S:S,BNA_Historique_prix!$B:$B,$B94,BNA_Historique_prix!$E:$E,$C94)=0),"-",IFERROR((SUMIFS(BNA_Historique_prix!S:S,BNA_Historique_prix!$B:$B,$B94,BNA_Historique_prix!$E:$E,$D94)-SUMIFS(BNA_Historique_prix!S:S,BNA_Historique_prix!$B:$B,$B94,BNA_Historique_prix!$E:$E,$C94))/SUMIFS(BNA_Historique_prix!S:S,BNA_Historique_prix!$B:$B,$B94,BNA_Historique_prix!$E:$E,$C94),""))</f>
        <v>-</v>
      </c>
      <c r="U94" s="14" t="str">
        <f ca="1">IF(OR(SUMIFS(BNA_Historique_prix!T:T,BNA_Historique_prix!$B:$B,$B94,BNA_Historique_prix!$E:$E,$D94)=0,SUMIFS(BNA_Historique_prix!T:T,BNA_Historique_prix!$B:$B,$B94,BNA_Historique_prix!$E:$E,$C94)=0),"-",IFERROR((SUMIFS(BNA_Historique_prix!T:T,BNA_Historique_prix!$B:$B,$B94,BNA_Historique_prix!$E:$E,$D94)-SUMIFS(BNA_Historique_prix!T:T,BNA_Historique_prix!$B:$B,$B94,BNA_Historique_prix!$E:$E,$C94))/SUMIFS(BNA_Historique_prix!T:T,BNA_Historique_prix!$B:$B,$B94,BNA_Historique_prix!$E:$E,$C94),""))</f>
        <v>-</v>
      </c>
      <c r="V94" s="14" t="str">
        <f ca="1">IF(OR(SUMIFS(BNA_Historique_prix!U:U,BNA_Historique_prix!$B:$B,$B94,BNA_Historique_prix!$E:$E,$D94)=0,SUMIFS(BNA_Historique_prix!U:U,BNA_Historique_prix!$B:$B,$B94,BNA_Historique_prix!$E:$E,$C94)=0),"-",IFERROR((SUMIFS(BNA_Historique_prix!U:U,BNA_Historique_prix!$B:$B,$B94,BNA_Historique_prix!$E:$E,$D94)-SUMIFS(BNA_Historique_prix!U:U,BNA_Historique_prix!$B:$B,$B94,BNA_Historique_prix!$E:$E,$C94))/SUMIFS(BNA_Historique_prix!U:U,BNA_Historique_prix!$B:$B,$B94,BNA_Historique_prix!$E:$E,$C94),""))</f>
        <v>-</v>
      </c>
      <c r="W94" s="14" t="str">
        <f ca="1">IF(OR(SUMIFS(BNA_Historique_prix!V:V,BNA_Historique_prix!$B:$B,$B94,BNA_Historique_prix!$E:$E,$D94)=0,SUMIFS(BNA_Historique_prix!V:V,BNA_Historique_prix!$B:$B,$B94,BNA_Historique_prix!$E:$E,$C94)=0),"-",IFERROR((SUMIFS(BNA_Historique_prix!V:V,BNA_Historique_prix!$B:$B,$B94,BNA_Historique_prix!$E:$E,$D94)-SUMIFS(BNA_Historique_prix!V:V,BNA_Historique_prix!$B:$B,$B94,BNA_Historique_prix!$E:$E,$C94))/SUMIFS(BNA_Historique_prix!V:V,BNA_Historique_prix!$B:$B,$B94,BNA_Historique_prix!$E:$E,$C94),""))</f>
        <v>-</v>
      </c>
      <c r="X94" s="14" t="str">
        <f ca="1">IF(OR(SUMIFS(BNA_Historique_prix!W:W,BNA_Historique_prix!$B:$B,$B94,BNA_Historique_prix!$E:$E,$D94)=0,SUMIFS(BNA_Historique_prix!W:W,BNA_Historique_prix!$B:$B,$B94,BNA_Historique_prix!$E:$E,$C94)=0),"-",IFERROR((SUMIFS(BNA_Historique_prix!W:W,BNA_Historique_prix!$B:$B,$B94,BNA_Historique_prix!$E:$E,$D94)-SUMIFS(BNA_Historique_prix!W:W,BNA_Historique_prix!$B:$B,$B94,BNA_Historique_prix!$E:$E,$C94))/SUMIFS(BNA_Historique_prix!W:W,BNA_Historique_prix!$B:$B,$B94,BNA_Historique_prix!$E:$E,$C94),""))</f>
        <v>-</v>
      </c>
      <c r="Y94" s="14" t="str">
        <f ca="1">IF(OR(SUMIFS(BNA_Historique_prix!X:X,BNA_Historique_prix!$B:$B,$B94,BNA_Historique_prix!$E:$E,$D94)=0,SUMIFS(BNA_Historique_prix!X:X,BNA_Historique_prix!$B:$B,$B94,BNA_Historique_prix!$E:$E,$C94)=0),"-",IFERROR((SUMIFS(BNA_Historique_prix!X:X,BNA_Historique_prix!$B:$B,$B94,BNA_Historique_prix!$E:$E,$D94)-SUMIFS(BNA_Historique_prix!X:X,BNA_Historique_prix!$B:$B,$B94,BNA_Historique_prix!$E:$E,$C94))/SUMIFS(BNA_Historique_prix!X:X,BNA_Historique_prix!$B:$B,$B94,BNA_Historique_prix!$E:$E,$C94),""))</f>
        <v>-</v>
      </c>
      <c r="Z94" s="14" t="str">
        <f ca="1">IF(OR(SUMIFS(BNA_Historique_prix!Y:Y,BNA_Historique_prix!$B:$B,$B94,BNA_Historique_prix!$E:$E,$D94)=0,SUMIFS(BNA_Historique_prix!Y:Y,BNA_Historique_prix!$B:$B,$B94,BNA_Historique_prix!$E:$E,$C94)=0),"-",IFERROR((SUMIFS(BNA_Historique_prix!Y:Y,BNA_Historique_prix!$B:$B,$B94,BNA_Historique_prix!$E:$E,$D94)-SUMIFS(BNA_Historique_prix!Y:Y,BNA_Historique_prix!$B:$B,$B94,BNA_Historique_prix!$E:$E,$C94))/SUMIFS(BNA_Historique_prix!Y:Y,BNA_Historique_prix!$B:$B,$B94,BNA_Historique_prix!$E:$E,$C94),""))</f>
        <v>-</v>
      </c>
      <c r="AA94" s="14" t="str">
        <f ca="1">IF(OR(SUMIFS(BNA_Historique_prix!Z:Z,BNA_Historique_prix!$B:$B,$B94,BNA_Historique_prix!$E:$E,$D94)=0,SUMIFS(BNA_Historique_prix!Z:Z,BNA_Historique_prix!$B:$B,$B94,BNA_Historique_prix!$E:$E,$C94)=0),"-",IFERROR((SUMIFS(BNA_Historique_prix!Z:Z,BNA_Historique_prix!$B:$B,$B94,BNA_Historique_prix!$E:$E,$D94)-SUMIFS(BNA_Historique_prix!Z:Z,BNA_Historique_prix!$B:$B,$B94,BNA_Historique_prix!$E:$E,$C94))/SUMIFS(BNA_Historique_prix!Z:Z,BNA_Historique_prix!$B:$B,$B94,BNA_Historique_prix!$E:$E,$C94),""))</f>
        <v>-</v>
      </c>
      <c r="AB94" s="14" t="str">
        <f ca="1">IF(OR(SUMIFS(BNA_Historique_prix!AA:AA,BNA_Historique_prix!$B:$B,$B94,BNA_Historique_prix!$E:$E,$D94)=0,SUMIFS(BNA_Historique_prix!AA:AA,BNA_Historique_prix!$B:$B,$B94,BNA_Historique_prix!$E:$E,$C94)=0),"-",IFERROR((SUMIFS(BNA_Historique_prix!AA:AA,BNA_Historique_prix!$B:$B,$B94,BNA_Historique_prix!$E:$E,$D94)-SUMIFS(BNA_Historique_prix!AA:AA,BNA_Historique_prix!$B:$B,$B94,BNA_Historique_prix!$E:$E,$C94))/SUMIFS(BNA_Historique_prix!AA:AA,BNA_Historique_prix!$B:$B,$B94,BNA_Historique_prix!$E:$E,$C94),""))</f>
        <v>-</v>
      </c>
      <c r="AC94" s="14" t="str">
        <f ca="1">IF(OR(SUMIFS(BNA_Historique_prix!AB:AB,BNA_Historique_prix!$B:$B,$B94,BNA_Historique_prix!$E:$E,$D94)=0,SUMIFS(BNA_Historique_prix!AB:AB,BNA_Historique_prix!$B:$B,$B94,BNA_Historique_prix!$E:$E,$C94)=0),"-",IFERROR((SUMIFS(BNA_Historique_prix!AB:AB,BNA_Historique_prix!$B:$B,$B94,BNA_Historique_prix!$E:$E,$D94)-SUMIFS(BNA_Historique_prix!AB:AB,BNA_Historique_prix!$B:$B,$B94,BNA_Historique_prix!$E:$E,$C94))/SUMIFS(BNA_Historique_prix!AB:AB,BNA_Historique_prix!$B:$B,$B94,BNA_Historique_prix!$E:$E,$C94),""))</f>
        <v>-</v>
      </c>
      <c r="AD94" s="14" t="str">
        <f ca="1">IF(OR(SUMIFS(BNA_Historique_prix!AC:AC,BNA_Historique_prix!$B:$B,$B94,BNA_Historique_prix!$E:$E,$D94)=0,SUMIFS(BNA_Historique_prix!AC:AC,BNA_Historique_prix!$B:$B,$B94,BNA_Historique_prix!$E:$E,$C94)=0),"-",IFERROR((SUMIFS(BNA_Historique_prix!AC:AC,BNA_Historique_prix!$B:$B,$B94,BNA_Historique_prix!$E:$E,$D94)-SUMIFS(BNA_Historique_prix!AC:AC,BNA_Historique_prix!$B:$B,$B94,BNA_Historique_prix!$E:$E,$C94))/SUMIFS(BNA_Historique_prix!AC:AC,BNA_Historique_prix!$B:$B,$B94,BNA_Historique_prix!$E:$E,$C94),""))</f>
        <v>-</v>
      </c>
      <c r="AE94" s="14" t="str">
        <f ca="1">IF(OR(SUMIFS(BNA_Historique_prix!AD:AD,BNA_Historique_prix!$B:$B,$B94,BNA_Historique_prix!$E:$E,$D94)=0,SUMIFS(BNA_Historique_prix!AD:AD,BNA_Historique_prix!$B:$B,$B94,BNA_Historique_prix!$E:$E,$C94)=0),"-",IFERROR((SUMIFS(BNA_Historique_prix!AD:AD,BNA_Historique_prix!$B:$B,$B94,BNA_Historique_prix!$E:$E,$D94)-SUMIFS(BNA_Historique_prix!AD:AD,BNA_Historique_prix!$B:$B,$B94,BNA_Historique_prix!$E:$E,$C94))/SUMIFS(BNA_Historique_prix!AD:AD,BNA_Historique_prix!$B:$B,$B94,BNA_Historique_prix!$E:$E,$C94),""))</f>
        <v>-</v>
      </c>
      <c r="AF94" s="14" t="str">
        <f ca="1">IF(OR(SUMIFS(BNA_Historique_prix!AE:AE,BNA_Historique_prix!$B:$B,$B94,BNA_Historique_prix!$E:$E,$D94)=0,SUMIFS(BNA_Historique_prix!AE:AE,BNA_Historique_prix!$B:$B,$B94,BNA_Historique_prix!$E:$E,$C94)=0),"-",IFERROR((SUMIFS(BNA_Historique_prix!AE:AE,BNA_Historique_prix!$B:$B,$B94,BNA_Historique_prix!$E:$E,$D94)-SUMIFS(BNA_Historique_prix!AE:AE,BNA_Historique_prix!$B:$B,$B94,BNA_Historique_prix!$E:$E,$C94))/SUMIFS(BNA_Historique_prix!AE:AE,BNA_Historique_prix!$B:$B,$B94,BNA_Historique_prix!$E:$E,$C94),""))</f>
        <v>-</v>
      </c>
      <c r="AG94" s="14" t="str">
        <f ca="1">IF(OR(SUMIFS(BNA_Historique_prix!AF:AF,BNA_Historique_prix!$B:$B,$B94,BNA_Historique_prix!$E:$E,$D94)=0,SUMIFS(BNA_Historique_prix!AF:AF,BNA_Historique_prix!$B:$B,$B94,BNA_Historique_prix!$E:$E,$C94)=0),"-",IFERROR((SUMIFS(BNA_Historique_prix!AF:AF,BNA_Historique_prix!$B:$B,$B94,BNA_Historique_prix!$E:$E,$D94)-SUMIFS(BNA_Historique_prix!AF:AF,BNA_Historique_prix!$B:$B,$B94,BNA_Historique_prix!$E:$E,$C94))/SUMIFS(BNA_Historique_prix!AF:AF,BNA_Historique_prix!$B:$B,$B94,BNA_Historique_prix!$E:$E,$C94),""))</f>
        <v>-</v>
      </c>
      <c r="AH94" s="14" t="str">
        <f ca="1">IF(OR(SUMIFS(BNA_Historique_prix!AG:AG,BNA_Historique_prix!$B:$B,$B94,BNA_Historique_prix!$E:$E,$D94)=0,SUMIFS(BNA_Historique_prix!AG:AG,BNA_Historique_prix!$B:$B,$B94,BNA_Historique_prix!$E:$E,$C94)=0),"-",IFERROR((SUMIFS(BNA_Historique_prix!AG:AG,BNA_Historique_prix!$B:$B,$B94,BNA_Historique_prix!$E:$E,$D94)-SUMIFS(BNA_Historique_prix!AG:AG,BNA_Historique_prix!$B:$B,$B94,BNA_Historique_prix!$E:$E,$C94))/SUMIFS(BNA_Historique_prix!AG:AG,BNA_Historique_prix!$B:$B,$B94,BNA_Historique_prix!$E:$E,$C94),""))</f>
        <v>-</v>
      </c>
      <c r="AI94" s="14" t="str">
        <f ca="1">IF(OR(SUMIFS(BNA_Historique_prix!AH:AH,BNA_Historique_prix!$B:$B,$B94,BNA_Historique_prix!$E:$E,$D94)=0,SUMIFS(BNA_Historique_prix!AH:AH,BNA_Historique_prix!$B:$B,$B94,BNA_Historique_prix!$E:$E,$C94)=0),"-",IFERROR((SUMIFS(BNA_Historique_prix!AH:AH,BNA_Historique_prix!$B:$B,$B94,BNA_Historique_prix!$E:$E,$D94)-SUMIFS(BNA_Historique_prix!AH:AH,BNA_Historique_prix!$B:$B,$B94,BNA_Historique_prix!$E:$E,$C94))/SUMIFS(BNA_Historique_prix!AH:AH,BNA_Historique_prix!$B:$B,$B94,BNA_Historique_prix!$E:$E,$C94),""))</f>
        <v>-</v>
      </c>
      <c r="AJ94" s="14" t="str">
        <f ca="1">IF(OR(SUMIFS(BNA_Historique_prix!AI:AI,BNA_Historique_prix!$B:$B,$B94,BNA_Historique_prix!$E:$E,$D94)=0,SUMIFS(BNA_Historique_prix!AI:AI,BNA_Historique_prix!$B:$B,$B94,BNA_Historique_prix!$E:$E,$C94)=0),"-",IFERROR((SUMIFS(BNA_Historique_prix!AI:AI,BNA_Historique_prix!$B:$B,$B94,BNA_Historique_prix!$E:$E,$D94)-SUMIFS(BNA_Historique_prix!AI:AI,BNA_Historique_prix!$B:$B,$B94,BNA_Historique_prix!$E:$E,$C94))/SUMIFS(BNA_Historique_prix!AI:AI,BNA_Historique_prix!$B:$B,$B94,BNA_Historique_prix!$E:$E,$C94),""))</f>
        <v>-</v>
      </c>
    </row>
    <row r="104" spans="4:6" x14ac:dyDescent="0.35">
      <c r="D104" s="11"/>
      <c r="E104" s="11"/>
      <c r="F104" s="11"/>
    </row>
    <row r="105" spans="4:6" x14ac:dyDescent="0.35">
      <c r="D105" s="11"/>
      <c r="E105" s="11"/>
      <c r="F105" s="11"/>
    </row>
    <row r="106" spans="4:6" x14ac:dyDescent="0.35">
      <c r="D106" s="11"/>
      <c r="E106" s="11"/>
      <c r="F106" s="11"/>
    </row>
    <row r="107" spans="4:6" x14ac:dyDescent="0.35">
      <c r="D107" s="11"/>
      <c r="E107" s="11"/>
      <c r="F107" s="11"/>
    </row>
    <row r="108" spans="4:6" x14ac:dyDescent="0.35">
      <c r="D108" s="11"/>
      <c r="E108" s="11"/>
      <c r="F108" s="11"/>
    </row>
    <row r="109" spans="4:6" x14ac:dyDescent="0.35">
      <c r="D109" s="11"/>
      <c r="E109" s="11"/>
      <c r="F109" s="11"/>
    </row>
    <row r="110" spans="4:6" x14ac:dyDescent="0.35">
      <c r="D110" s="11"/>
      <c r="E110" s="11"/>
      <c r="F110" s="11"/>
    </row>
    <row r="111" spans="4:6" x14ac:dyDescent="0.35">
      <c r="D111" s="11"/>
      <c r="E111" s="11"/>
      <c r="F111" s="1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8635-6065-4070-999C-041A67343261}">
  <sheetPr>
    <tabColor theme="6"/>
  </sheetPr>
  <dimension ref="A1:AD32"/>
  <sheetViews>
    <sheetView workbookViewId="0">
      <selection activeCell="K21" sqref="K21"/>
    </sheetView>
  </sheetViews>
  <sheetFormatPr baseColWidth="10" defaultColWidth="11.453125" defaultRowHeight="14.5" x14ac:dyDescent="0.35"/>
  <cols>
    <col min="3" max="3" width="18.1796875" bestFit="1" customWidth="1"/>
  </cols>
  <sheetData>
    <row r="1" spans="1:30" x14ac:dyDescent="0.35">
      <c r="A1" s="5" t="s">
        <v>2185</v>
      </c>
      <c r="N1" t="s">
        <v>43</v>
      </c>
      <c r="O1" t="s">
        <v>45</v>
      </c>
      <c r="P1" t="s">
        <v>61</v>
      </c>
    </row>
    <row r="2" spans="1:30" x14ac:dyDescent="0.35">
      <c r="A2">
        <v>29</v>
      </c>
    </row>
    <row r="3" spans="1:30" x14ac:dyDescent="0.35">
      <c r="A3" s="5" t="s">
        <v>141</v>
      </c>
    </row>
    <row r="4" spans="1:30" ht="15.5" x14ac:dyDescent="0.35">
      <c r="A4" s="11" t="s">
        <v>2184</v>
      </c>
      <c r="E4" s="4" t="s">
        <v>3436</v>
      </c>
      <c r="J4" s="4" t="s">
        <v>3437</v>
      </c>
      <c r="N4" s="4" t="s">
        <v>3438</v>
      </c>
      <c r="Q4" s="4" t="s">
        <v>3439</v>
      </c>
    </row>
    <row r="5" spans="1:30" ht="29" x14ac:dyDescent="0.35">
      <c r="C5" s="22" t="s">
        <v>3202</v>
      </c>
      <c r="D5" s="36" t="s">
        <v>3440</v>
      </c>
      <c r="E5" s="23" t="s">
        <v>33</v>
      </c>
      <c r="F5" s="23" t="s">
        <v>34</v>
      </c>
      <c r="G5" s="23" t="s">
        <v>35</v>
      </c>
      <c r="H5" s="23" t="s">
        <v>36</v>
      </c>
      <c r="I5" s="23" t="s">
        <v>37</v>
      </c>
      <c r="J5" s="24" t="s">
        <v>38</v>
      </c>
      <c r="K5" s="24" t="s">
        <v>39</v>
      </c>
      <c r="L5" s="24" t="s">
        <v>40</v>
      </c>
      <c r="M5" s="24" t="s">
        <v>41</v>
      </c>
      <c r="N5" s="25" t="s">
        <v>43</v>
      </c>
      <c r="O5" s="25" t="s">
        <v>45</v>
      </c>
      <c r="P5" s="25" t="s">
        <v>61</v>
      </c>
      <c r="Q5" s="26" t="s">
        <v>47</v>
      </c>
      <c r="R5" s="26" t="s">
        <v>48</v>
      </c>
      <c r="S5" s="26" t="s">
        <v>49</v>
      </c>
      <c r="T5" s="26" t="s">
        <v>50</v>
      </c>
      <c r="U5" s="26" t="s">
        <v>51</v>
      </c>
      <c r="V5" s="26" t="s">
        <v>52</v>
      </c>
      <c r="W5" s="26" t="s">
        <v>53</v>
      </c>
      <c r="X5" s="26" t="s">
        <v>54</v>
      </c>
      <c r="Y5" s="26" t="s">
        <v>55</v>
      </c>
      <c r="Z5" s="26" t="s">
        <v>56</v>
      </c>
      <c r="AA5" s="26" t="s">
        <v>57</v>
      </c>
      <c r="AB5" s="26" t="s">
        <v>58</v>
      </c>
      <c r="AC5" s="26" t="s">
        <v>59</v>
      </c>
      <c r="AD5" s="26" t="s">
        <v>60</v>
      </c>
    </row>
    <row r="6" spans="1:30" x14ac:dyDescent="0.35">
      <c r="C6" s="21" t="s">
        <v>3183</v>
      </c>
      <c r="D6" s="37"/>
    </row>
    <row r="7" spans="1:30" x14ac:dyDescent="0.35">
      <c r="B7" t="s">
        <v>64</v>
      </c>
      <c r="C7" t="s">
        <v>62</v>
      </c>
      <c r="D7" s="38">
        <f ca="1">SUM(E7:AD7)</f>
        <v>83350</v>
      </c>
      <c r="E7" s="27">
        <f ca="1">IF(VLOOKUP($B7,BNA_aout23!$B$1:$BZ$1001,MATCH($A$1,BNA_aout23!$B$7:$BZ$7,0),FALSE)=$A$2,"",IF(VLOOKUP($B7,BNA_aout23!$B$1:$BZ$1001,MATCH(E$5,BNA_aout23!$B$7:$BZ$7,0),FALSE)="MC",VLOOKUP($A$3,BNA_aout23!$B$1:$BZ$1001,MATCH(E$5,BNA_aout23!$B$7:$BZ$7,0),FALSE),VLOOKUP($B7,BNA_aout23!$B$1:$BZ$1001,MATCH(E$5,BNA_aout23!$B$7:$BZ$7,0),FALSE)))</f>
        <v>1000</v>
      </c>
      <c r="F7" s="27">
        <f ca="1">IF(VLOOKUP($B7,BNA_aout23!$B$1:$BZ$1001,MATCH($A$1,BNA_aout23!$B$7:$BZ$7,0),FALSE)=$A$2,"",IF(VLOOKUP($B7,BNA_aout23!$B$1:$BZ$1001,MATCH(F$5,BNA_aout23!$B$7:$BZ$7,0),FALSE)="MC",VLOOKUP($A$3,BNA_aout23!$B$1:$BZ$1001,MATCH(F$5,BNA_aout23!$B$7:$BZ$7,0),FALSE),VLOOKUP($B7,BNA_aout23!$B$1:$BZ$1001,MATCH(F$5,BNA_aout23!$B$7:$BZ$7,0),FALSE)))</f>
        <v>2250</v>
      </c>
      <c r="G7" s="27">
        <f ca="1">IF(VLOOKUP($B7,BNA_aout23!$B$1:$BZ$1001,MATCH($A$1,BNA_aout23!$B$7:$BZ$7,0),FALSE)=$A$2,"",IF(VLOOKUP($B7,BNA_aout23!$B$1:$BZ$1001,MATCH(G$5,BNA_aout23!$B$7:$BZ$7,0),FALSE)="MC",VLOOKUP($A$3,BNA_aout23!$B$1:$BZ$1001,MATCH(G$5,BNA_aout23!$B$7:$BZ$7,0),FALSE),VLOOKUP($B7,BNA_aout23!$B$1:$BZ$1001,MATCH(G$5,BNA_aout23!$B$7:$BZ$7,0),FALSE)))</f>
        <v>2125</v>
      </c>
      <c r="H7" s="27">
        <f ca="1">IF(VLOOKUP($B7,BNA_aout23!$B$1:$BZ$1001,MATCH($A$1,BNA_aout23!$B$7:$BZ$7,0),FALSE)=$A$2,"",IF(VLOOKUP($B7,BNA_aout23!$B$1:$BZ$1001,MATCH(H$5,BNA_aout23!$B$7:$BZ$7,0),FALSE)="MC",VLOOKUP($A$3,BNA_aout23!$B$1:$BZ$1001,MATCH(H$5,BNA_aout23!$B$7:$BZ$7,0),FALSE),VLOOKUP($B7,BNA_aout23!$B$1:$BZ$1001,MATCH(H$5,BNA_aout23!$B$7:$BZ$7,0),FALSE)))</f>
        <v>500</v>
      </c>
      <c r="I7" s="27">
        <f ca="1">IF(VLOOKUP($B7,BNA_aout23!$B$1:$BZ$1001,MATCH($A$1,BNA_aout23!$B$7:$BZ$7,0),FALSE)=$A$2,"",IF(VLOOKUP($B7,BNA_aout23!$B$1:$BZ$1001,MATCH(I$5,BNA_aout23!$B$7:$BZ$7,0),FALSE)="MC",VLOOKUP($A$3,BNA_aout23!$B$1:$BZ$1001,MATCH(I$5,BNA_aout23!$B$7:$BZ$7,0),FALSE),VLOOKUP($B7,BNA_aout23!$B$1:$BZ$1001,MATCH(I$5,BNA_aout23!$B$7:$BZ$7,0),FALSE)))</f>
        <v>300</v>
      </c>
      <c r="J7" s="27">
        <f ca="1">IF(VLOOKUP($B7,BNA_aout23!$B$1:$BZ$1001,MATCH($A$1,BNA_aout23!$B$7:$BZ$7,0),FALSE)=$A$2,"",IF(VLOOKUP($B7,BNA_aout23!$B$1:$BZ$1001,MATCH(J$5,BNA_aout23!$B$7:$BZ$7,0),FALSE)="MC",VLOOKUP($A$3,BNA_aout23!$B$1:$BZ$1001,MATCH(J$5,BNA_aout23!$B$7:$BZ$7,0),FALSE),VLOOKUP($B7,BNA_aout23!$B$1:$BZ$1001,MATCH(J$5,BNA_aout23!$B$7:$BZ$7,0),FALSE)))</f>
        <v>5000</v>
      </c>
      <c r="K7" s="27">
        <f ca="1">IF(VLOOKUP($B7,BNA_aout23!$B$1:$BZ$1001,MATCH($A$1,BNA_aout23!$B$7:$BZ$7,0),FALSE)=$A$2,"",IF(VLOOKUP($B7,BNA_aout23!$B$1:$BZ$1001,MATCH(K$5,BNA_aout23!$B$7:$BZ$7,0),FALSE)="MC",VLOOKUP($A$3,BNA_aout23!$B$1:$BZ$1001,MATCH(K$5,BNA_aout23!$B$7:$BZ$7,0),FALSE),VLOOKUP($B7,BNA_aout23!$B$1:$BZ$1001,MATCH(K$5,BNA_aout23!$B$7:$BZ$7,0),FALSE)))</f>
        <v>6250</v>
      </c>
      <c r="L7" s="27">
        <f ca="1">IF(VLOOKUP($B7,BNA_aout23!$B$1:$BZ$1001,MATCH($A$1,BNA_aout23!$B$7:$BZ$7,0),FALSE)=$A$2,"",IF(VLOOKUP($B7,BNA_aout23!$B$1:$BZ$1001,MATCH(L$5,BNA_aout23!$B$7:$BZ$7,0),FALSE)="MC",VLOOKUP($A$3,BNA_aout23!$B$1:$BZ$1001,MATCH(L$5,BNA_aout23!$B$7:$BZ$7,0),FALSE),VLOOKUP($B7,BNA_aout23!$B$1:$BZ$1001,MATCH(L$5,BNA_aout23!$B$7:$BZ$7,0),FALSE)))</f>
        <v>1250</v>
      </c>
      <c r="M7" s="27">
        <f ca="1">IF(VLOOKUP($B7,BNA_aout23!$B$1:$BZ$1001,MATCH($A$1,BNA_aout23!$B$7:$BZ$7,0),FALSE)=$A$2,"",IF(VLOOKUP($B7,BNA_aout23!$B$1:$BZ$1001,MATCH(M$5,BNA_aout23!$B$7:$BZ$7,0),FALSE)="MC",VLOOKUP($A$3,BNA_aout23!$B$1:$BZ$1001,MATCH(M$5,BNA_aout23!$B$7:$BZ$7,0),FALSE),VLOOKUP($B7,BNA_aout23!$B$1:$BZ$1001,MATCH(M$5,BNA_aout23!$B$7:$BZ$7,0),FALSE)))</f>
        <v>2000</v>
      </c>
      <c r="N7" s="27">
        <f ca="1">IF(VLOOKUP($B7,BNA_aout23!$B$1:$BZ$1001,MATCH($A$1,BNA_aout23!$B$7:$BZ$7,0),FALSE)=$A$2,"",IF(VLOOKUP($B7,BNA_aout23!$B$1:$BZ$1001,MATCH(N$5,BNA_aout23!$B$7:$BZ$7,0),FALSE)="MC",VLOOKUP($A$3,BNA_aout23!$B$1:$BZ$1001,MATCH(N$5,BNA_aout23!$B$7:$BZ$7,0),FALSE),VLOOKUP($B7,BNA_aout23!$B$1:$BZ$1001,MATCH(N$5,BNA_aout23!$B$7:$BZ$7,0),FALSE)))</f>
        <v>100</v>
      </c>
      <c r="O7" s="27">
        <f ca="1">IF(VLOOKUP($B7,BNA_aout23!$B$1:$BZ$1001,MATCH($A$1,BNA_aout23!$B$7:$BZ$7,0),FALSE)=$A$2,"",IF(VLOOKUP($B7,BNA_aout23!$B$1:$BZ$1001,MATCH(O$5,BNA_aout23!$B$7:$BZ$7,0),FALSE)="MC",VLOOKUP($A$3,BNA_aout23!$B$1:$BZ$1001,MATCH(O$5,BNA_aout23!$B$7:$BZ$7,0),FALSE),VLOOKUP($B7,BNA_aout23!$B$1:$BZ$1001,MATCH(O$5,BNA_aout23!$B$7:$BZ$7,0),FALSE)))</f>
        <v>31250</v>
      </c>
      <c r="P7" s="27">
        <f ca="1">IF(VLOOKUP($B7,BNA_aout23!$B$1:$BZ$1001,MATCH($A$1,BNA_aout23!$B$7:$BZ$7,0),FALSE)=$A$2,"",IF(VLOOKUP($B7,BNA_aout23!$B$1:$BZ$1001,MATCH(P$5,BNA_aout23!$B$7:$BZ$7,0),FALSE)="MC",VLOOKUP($A$3,BNA_aout23!$B$1:$BZ$1001,MATCH(P$5,BNA_aout23!$B$7:$BZ$7,0),FALSE),VLOOKUP($B7,BNA_aout23!$B$1:$BZ$1001,MATCH(P$5,BNA_aout23!$B$7:$BZ$7,0),FALSE)))</f>
        <v>200</v>
      </c>
      <c r="Q7" s="27">
        <f ca="1">IF(VLOOKUP($B7,BNA_aout23!$B$1:$BZ$1001,MATCH($A$1,BNA_aout23!$B$7:$BZ$7,0),FALSE)=$A$2,"",IF(VLOOKUP($B7,BNA_aout23!$B$1:$BZ$1001,MATCH(Q$5,BNA_aout23!$B$7:$BZ$7,0),FALSE)="MC",VLOOKUP($A$3,BNA_aout23!$B$1:$BZ$1001,MATCH(Q$5,BNA_aout23!$B$7:$BZ$7,0),FALSE),VLOOKUP($B7,BNA_aout23!$B$1:$BZ$1001,MATCH(Q$5,BNA_aout23!$B$7:$BZ$7,0),FALSE)))</f>
        <v>7500</v>
      </c>
      <c r="R7" s="27">
        <f ca="1">IF(VLOOKUP($B7,BNA_aout23!$B$1:$BZ$1001,MATCH($A$1,BNA_aout23!$B$7:$BZ$7,0),FALSE)=$A$2,"",IF(VLOOKUP($B7,BNA_aout23!$B$1:$BZ$1001,MATCH(R$5,BNA_aout23!$B$7:$BZ$7,0),FALSE)="MC",VLOOKUP($A$3,BNA_aout23!$B$1:$BZ$1001,MATCH(R$5,BNA_aout23!$B$7:$BZ$7,0),FALSE),VLOOKUP($B7,BNA_aout23!$B$1:$BZ$1001,MATCH(R$5,BNA_aout23!$B$7:$BZ$7,0),FALSE)))</f>
        <v>5500</v>
      </c>
      <c r="S7" s="27">
        <f ca="1">IF(VLOOKUP($B7,BNA_aout23!$B$1:$BZ$1001,MATCH($A$1,BNA_aout23!$B$7:$BZ$7,0),FALSE)=$A$2,"",IF(VLOOKUP($B7,BNA_aout23!$B$1:$BZ$1001,MATCH(S$5,BNA_aout23!$B$7:$BZ$7,0),FALSE)="MC",VLOOKUP($A$3,BNA_aout23!$B$1:$BZ$1001,MATCH(S$5,BNA_aout23!$B$7:$BZ$7,0),FALSE),VLOOKUP($B7,BNA_aout23!$B$1:$BZ$1001,MATCH(S$5,BNA_aout23!$B$7:$BZ$7,0),FALSE)))</f>
        <v>450</v>
      </c>
      <c r="T7" s="27">
        <f ca="1">IF(VLOOKUP($B7,BNA_aout23!$B$1:$BZ$1001,MATCH($A$1,BNA_aout23!$B$7:$BZ$7,0),FALSE)=$A$2,"",IF(VLOOKUP($B7,BNA_aout23!$B$1:$BZ$1001,MATCH(T$5,BNA_aout23!$B$7:$BZ$7,0),FALSE)="MC",VLOOKUP($A$3,BNA_aout23!$B$1:$BZ$1001,MATCH(T$5,BNA_aout23!$B$7:$BZ$7,0),FALSE),VLOOKUP($B7,BNA_aout23!$B$1:$BZ$1001,MATCH(T$5,BNA_aout23!$B$7:$BZ$7,0),FALSE)))</f>
        <v>100</v>
      </c>
      <c r="U7" s="27">
        <f ca="1">IF(VLOOKUP($B7,BNA_aout23!$B$1:$BZ$1001,MATCH($A$1,BNA_aout23!$B$7:$BZ$7,0),FALSE)=$A$2,"",IF(VLOOKUP($B7,BNA_aout23!$B$1:$BZ$1001,MATCH(U$5,BNA_aout23!$B$7:$BZ$7,0),FALSE)="MC",VLOOKUP($A$3,BNA_aout23!$B$1:$BZ$1001,MATCH(U$5,BNA_aout23!$B$7:$BZ$7,0),FALSE),VLOOKUP($B7,BNA_aout23!$B$1:$BZ$1001,MATCH(U$5,BNA_aout23!$B$7:$BZ$7,0),FALSE)))</f>
        <v>600</v>
      </c>
      <c r="V7" s="27">
        <f ca="1">IF(VLOOKUP($B7,BNA_aout23!$B$1:$BZ$1001,MATCH($A$1,BNA_aout23!$B$7:$BZ$7,0),FALSE)=$A$2,"",IF(VLOOKUP($B7,BNA_aout23!$B$1:$BZ$1001,MATCH(V$5,BNA_aout23!$B$7:$BZ$7,0),FALSE)="MC",VLOOKUP($A$3,BNA_aout23!$B$1:$BZ$1001,MATCH(V$5,BNA_aout23!$B$7:$BZ$7,0),FALSE),VLOOKUP($B7,BNA_aout23!$B$1:$BZ$1001,MATCH(V$5,BNA_aout23!$B$7:$BZ$7,0),FALSE)))</f>
        <v>750</v>
      </c>
      <c r="W7" s="27">
        <f ca="1">IF(VLOOKUP($B7,BNA_aout23!$B$1:$BZ$1001,MATCH($A$1,BNA_aout23!$B$7:$BZ$7,0),FALSE)=$A$2,"",IF(VLOOKUP($B7,BNA_aout23!$B$1:$BZ$1001,MATCH(W$5,BNA_aout23!$B$7:$BZ$7,0),FALSE)="MC",VLOOKUP($A$3,BNA_aout23!$B$1:$BZ$1001,MATCH(W$5,BNA_aout23!$B$7:$BZ$7,0),FALSE),VLOOKUP($B7,BNA_aout23!$B$1:$BZ$1001,MATCH(W$5,BNA_aout23!$B$7:$BZ$7,0),FALSE)))</f>
        <v>1100</v>
      </c>
      <c r="X7" s="27">
        <f ca="1">IF(VLOOKUP($B7,BNA_aout23!$B$1:$BZ$1001,MATCH($A$1,BNA_aout23!$B$7:$BZ$7,0),FALSE)=$A$2,"",IF(VLOOKUP($B7,BNA_aout23!$B$1:$BZ$1001,MATCH(X$5,BNA_aout23!$B$7:$BZ$7,0),FALSE)="MC",VLOOKUP($A$3,BNA_aout23!$B$1:$BZ$1001,MATCH(X$5,BNA_aout23!$B$7:$BZ$7,0),FALSE),VLOOKUP($B7,BNA_aout23!$B$1:$BZ$1001,MATCH(X$5,BNA_aout23!$B$7:$BZ$7,0),FALSE)))</f>
        <v>2000</v>
      </c>
      <c r="Y7" s="27">
        <f ca="1">IF(VLOOKUP($B7,BNA_aout23!$B$1:$BZ$1001,MATCH($A$1,BNA_aout23!$B$7:$BZ$7,0),FALSE)=$A$2,"",IF(VLOOKUP($B7,BNA_aout23!$B$1:$BZ$1001,MATCH(Y$5,BNA_aout23!$B$7:$BZ$7,0),FALSE)="MC",VLOOKUP($A$3,BNA_aout23!$B$1:$BZ$1001,MATCH(Y$5,BNA_aout23!$B$7:$BZ$7,0),FALSE),VLOOKUP($B7,BNA_aout23!$B$1:$BZ$1001,MATCH(Y$5,BNA_aout23!$B$7:$BZ$7,0),FALSE)))</f>
        <v>3000</v>
      </c>
      <c r="Z7" s="27">
        <f ca="1">IF(VLOOKUP($B7,BNA_aout23!$B$1:$BZ$1001,MATCH($A$1,BNA_aout23!$B$7:$BZ$7,0),FALSE)=$A$2,"",IF(VLOOKUP($B7,BNA_aout23!$B$1:$BZ$1001,MATCH(Z$5,BNA_aout23!$B$7:$BZ$7,0),FALSE)="MC",VLOOKUP($A$3,BNA_aout23!$B$1:$BZ$1001,MATCH(Z$5,BNA_aout23!$B$7:$BZ$7,0),FALSE),VLOOKUP($B7,BNA_aout23!$B$1:$BZ$1001,MATCH(Z$5,BNA_aout23!$B$7:$BZ$7,0),FALSE)))</f>
        <v>3000</v>
      </c>
      <c r="AA7" s="27">
        <f ca="1">IF(VLOOKUP($B7,BNA_aout23!$B$1:$BZ$1001,MATCH($A$1,BNA_aout23!$B$7:$BZ$7,0),FALSE)=$A$2,"",IF(VLOOKUP($B7,BNA_aout23!$B$1:$BZ$1001,MATCH(AA$5,BNA_aout23!$B$7:$BZ$7,0),FALSE)="MC",VLOOKUP($A$3,BNA_aout23!$B$1:$BZ$1001,MATCH(AA$5,BNA_aout23!$B$7:$BZ$7,0),FALSE),VLOOKUP($B7,BNA_aout23!$B$1:$BZ$1001,MATCH(AA$5,BNA_aout23!$B$7:$BZ$7,0),FALSE)))</f>
        <v>2500</v>
      </c>
      <c r="AB7" s="27">
        <f ca="1">IF(VLOOKUP($B7,BNA_aout23!$B$1:$BZ$1001,MATCH($A$1,BNA_aout23!$B$7:$BZ$7,0),FALSE)=$A$2,"",IF(VLOOKUP($B7,BNA_aout23!$B$1:$BZ$1001,MATCH(AB$5,BNA_aout23!$B$7:$BZ$7,0),FALSE)="MC",VLOOKUP($A$3,BNA_aout23!$B$1:$BZ$1001,MATCH(AB$5,BNA_aout23!$B$7:$BZ$7,0),FALSE),VLOOKUP($B7,BNA_aout23!$B$1:$BZ$1001,MATCH(AB$5,BNA_aout23!$B$7:$BZ$7,0),FALSE)))</f>
        <v>1375</v>
      </c>
      <c r="AC7" s="27">
        <f ca="1">IF(VLOOKUP($B7,BNA_aout23!$B$1:$BZ$1001,MATCH($A$1,BNA_aout23!$B$7:$BZ$7,0),FALSE)=$A$2,"",IF(VLOOKUP($B7,BNA_aout23!$B$1:$BZ$1001,MATCH(AC$5,BNA_aout23!$B$7:$BZ$7,0),FALSE)="MC",VLOOKUP($A$3,BNA_aout23!$B$1:$BZ$1001,MATCH(AC$5,BNA_aout23!$B$7:$BZ$7,0),FALSE),VLOOKUP($B7,BNA_aout23!$B$1:$BZ$1001,MATCH(AC$5,BNA_aout23!$B$7:$BZ$7,0),FALSE)))</f>
        <v>3000</v>
      </c>
      <c r="AD7" s="27">
        <f ca="1">IF(VLOOKUP($B7,BNA_aout23!$B$1:$BZ$1001,MATCH($A$1,BNA_aout23!$B$7:$BZ$7,0),FALSE)=$A$2,"",IF(VLOOKUP($B7,BNA_aout23!$B$1:$BZ$1001,MATCH(AD$5,BNA_aout23!$B$7:$BZ$7,0),FALSE)="MC",VLOOKUP($A$3,BNA_aout23!$B$1:$BZ$1001,MATCH(AD$5,BNA_aout23!$B$7:$BZ$7,0),FALSE),VLOOKUP($B7,BNA_aout23!$B$1:$BZ$1001,MATCH(AD$5,BNA_aout23!$B$7:$BZ$7,0),FALSE)))</f>
        <v>250</v>
      </c>
    </row>
    <row r="8" spans="1:30" x14ac:dyDescent="0.35">
      <c r="B8" t="s">
        <v>71</v>
      </c>
      <c r="C8" t="s">
        <v>70</v>
      </c>
      <c r="D8" s="38">
        <f ca="1">SUM(E8:AD8)</f>
        <v>0</v>
      </c>
      <c r="E8" s="27" t="str">
        <f ca="1">IF(VLOOKUP($B8,BNA_aout23!$B$1:$BZ$1001,MATCH($A$1,BNA_aout23!$B$7:$BZ$7,0),FALSE)=$A$2,"",IF(VLOOKUP($B8,BNA_aout23!$B$1:$BZ$1001,MATCH(E$5,BNA_aout23!$B$7:$BZ$7,0),FALSE)="MC",VLOOKUP($A$3,BNA_aout23!$B$1:$BZ$1001,MATCH(E$5,BNA_aout23!$B$7:$BZ$7,0),FALSE),VLOOKUP($B8,BNA_aout23!$B$1:$BZ$1001,MATCH(E$5,BNA_aout23!$B$7:$BZ$7,0),FALSE)))</f>
        <v/>
      </c>
      <c r="F8" s="27" t="str">
        <f ca="1">IF(VLOOKUP($B8,BNA_aout23!$B$1:$BZ$1001,MATCH($A$1,BNA_aout23!$B$7:$BZ$7,0),FALSE)=$A$2,"",IF(VLOOKUP($B8,BNA_aout23!$B$1:$BZ$1001,MATCH(F$5,BNA_aout23!$B$7:$BZ$7,0),FALSE)="MC",VLOOKUP($A$3,BNA_aout23!$B$1:$BZ$1001,MATCH(F$5,BNA_aout23!$B$7:$BZ$7,0),FALSE),VLOOKUP($B8,BNA_aout23!$B$1:$BZ$1001,MATCH(F$5,BNA_aout23!$B$7:$BZ$7,0),FALSE)))</f>
        <v/>
      </c>
      <c r="G8" s="27" t="str">
        <f ca="1">IF(VLOOKUP($B8,BNA_aout23!$B$1:$BZ$1001,MATCH($A$1,BNA_aout23!$B$7:$BZ$7,0),FALSE)=$A$2,"",IF(VLOOKUP($B8,BNA_aout23!$B$1:$BZ$1001,MATCH(G$5,BNA_aout23!$B$7:$BZ$7,0),FALSE)="MC",VLOOKUP($A$3,BNA_aout23!$B$1:$BZ$1001,MATCH(G$5,BNA_aout23!$B$7:$BZ$7,0),FALSE),VLOOKUP($B8,BNA_aout23!$B$1:$BZ$1001,MATCH(G$5,BNA_aout23!$B$7:$BZ$7,0),FALSE)))</f>
        <v/>
      </c>
      <c r="H8" s="27" t="str">
        <f ca="1">IF(VLOOKUP($B8,BNA_aout23!$B$1:$BZ$1001,MATCH($A$1,BNA_aout23!$B$7:$BZ$7,0),FALSE)=$A$2,"",IF(VLOOKUP($B8,BNA_aout23!$B$1:$BZ$1001,MATCH(H$5,BNA_aout23!$B$7:$BZ$7,0),FALSE)="MC",VLOOKUP($A$3,BNA_aout23!$B$1:$BZ$1001,MATCH(H$5,BNA_aout23!$B$7:$BZ$7,0),FALSE),VLOOKUP($B8,BNA_aout23!$B$1:$BZ$1001,MATCH(H$5,BNA_aout23!$B$7:$BZ$7,0),FALSE)))</f>
        <v/>
      </c>
      <c r="I8" s="27" t="str">
        <f ca="1">IF(VLOOKUP($B8,BNA_aout23!$B$1:$BZ$1001,MATCH($A$1,BNA_aout23!$B$7:$BZ$7,0),FALSE)=$A$2,"",IF(VLOOKUP($B8,BNA_aout23!$B$1:$BZ$1001,MATCH(I$5,BNA_aout23!$B$7:$BZ$7,0),FALSE)="MC",VLOOKUP($A$3,BNA_aout23!$B$1:$BZ$1001,MATCH(I$5,BNA_aout23!$B$7:$BZ$7,0),FALSE),VLOOKUP($B8,BNA_aout23!$B$1:$BZ$1001,MATCH(I$5,BNA_aout23!$B$7:$BZ$7,0),FALSE)))</f>
        <v/>
      </c>
      <c r="J8" s="27" t="str">
        <f ca="1">IF(VLOOKUP($B8,BNA_aout23!$B$1:$BZ$1001,MATCH($A$1,BNA_aout23!$B$7:$BZ$7,0),FALSE)=$A$2,"",IF(VLOOKUP($B8,BNA_aout23!$B$1:$BZ$1001,MATCH(J$5,BNA_aout23!$B$7:$BZ$7,0),FALSE)="MC",VLOOKUP($A$3,BNA_aout23!$B$1:$BZ$1001,MATCH(J$5,BNA_aout23!$B$7:$BZ$7,0),FALSE),VLOOKUP($B8,BNA_aout23!$B$1:$BZ$1001,MATCH(J$5,BNA_aout23!$B$7:$BZ$7,0),FALSE)))</f>
        <v/>
      </c>
      <c r="K8" s="27" t="str">
        <f ca="1">IF(VLOOKUP($B8,BNA_aout23!$B$1:$BZ$1001,MATCH($A$1,BNA_aout23!$B$7:$BZ$7,0),FALSE)=$A$2,"",IF(VLOOKUP($B8,BNA_aout23!$B$1:$BZ$1001,MATCH(K$5,BNA_aout23!$B$7:$BZ$7,0),FALSE)="MC",VLOOKUP($A$3,BNA_aout23!$B$1:$BZ$1001,MATCH(K$5,BNA_aout23!$B$7:$BZ$7,0),FALSE),VLOOKUP($B8,BNA_aout23!$B$1:$BZ$1001,MATCH(K$5,BNA_aout23!$B$7:$BZ$7,0),FALSE)))</f>
        <v/>
      </c>
      <c r="L8" s="27" t="str">
        <f ca="1">IF(VLOOKUP($B8,BNA_aout23!$B$1:$BZ$1001,MATCH($A$1,BNA_aout23!$B$7:$BZ$7,0),FALSE)=$A$2,"",IF(VLOOKUP($B8,BNA_aout23!$B$1:$BZ$1001,MATCH(L$5,BNA_aout23!$B$7:$BZ$7,0),FALSE)="MC",VLOOKUP($A$3,BNA_aout23!$B$1:$BZ$1001,MATCH(L$5,BNA_aout23!$B$7:$BZ$7,0),FALSE),VLOOKUP($B8,BNA_aout23!$B$1:$BZ$1001,MATCH(L$5,BNA_aout23!$B$7:$BZ$7,0),FALSE)))</f>
        <v/>
      </c>
      <c r="M8" s="27" t="str">
        <f ca="1">IF(VLOOKUP($B8,BNA_aout23!$B$1:$BZ$1001,MATCH($A$1,BNA_aout23!$B$7:$BZ$7,0),FALSE)=$A$2,"",IF(VLOOKUP($B8,BNA_aout23!$B$1:$BZ$1001,MATCH(M$5,BNA_aout23!$B$7:$BZ$7,0),FALSE)="MC",VLOOKUP($A$3,BNA_aout23!$B$1:$BZ$1001,MATCH(M$5,BNA_aout23!$B$7:$BZ$7,0),FALSE),VLOOKUP($B8,BNA_aout23!$B$1:$BZ$1001,MATCH(M$5,BNA_aout23!$B$7:$BZ$7,0),FALSE)))</f>
        <v/>
      </c>
      <c r="N8" s="27" t="str">
        <f ca="1">IF(VLOOKUP($B8,BNA_aout23!$B$1:$BZ$1001,MATCH($A$1,BNA_aout23!$B$7:$BZ$7,0),FALSE)=$A$2,"",IF(VLOOKUP($B8,BNA_aout23!$B$1:$BZ$1001,MATCH(N$5,BNA_aout23!$B$7:$BZ$7,0),FALSE)="MC",VLOOKUP($A$3,BNA_aout23!$B$1:$BZ$1001,MATCH(N$5,BNA_aout23!$B$7:$BZ$7,0),FALSE),VLOOKUP($B8,BNA_aout23!$B$1:$BZ$1001,MATCH(N$5,BNA_aout23!$B$7:$BZ$7,0),FALSE)))</f>
        <v/>
      </c>
      <c r="O8" s="27" t="str">
        <f ca="1">IF(VLOOKUP($B8,BNA_aout23!$B$1:$BZ$1001,MATCH($A$1,BNA_aout23!$B$7:$BZ$7,0),FALSE)=$A$2,"",IF(VLOOKUP($B8,BNA_aout23!$B$1:$BZ$1001,MATCH(O$5,BNA_aout23!$B$7:$BZ$7,0),FALSE)="MC",VLOOKUP($A$3,BNA_aout23!$B$1:$BZ$1001,MATCH(O$5,BNA_aout23!$B$7:$BZ$7,0),FALSE),VLOOKUP($B8,BNA_aout23!$B$1:$BZ$1001,MATCH(O$5,BNA_aout23!$B$7:$BZ$7,0),FALSE)))</f>
        <v/>
      </c>
      <c r="P8" s="27" t="str">
        <f ca="1">IF(VLOOKUP($B8,BNA_aout23!$B$1:$BZ$1001,MATCH($A$1,BNA_aout23!$B$7:$BZ$7,0),FALSE)=$A$2,"",IF(VLOOKUP($B8,BNA_aout23!$B$1:$BZ$1001,MATCH(P$5,BNA_aout23!$B$7:$BZ$7,0),FALSE)="MC",VLOOKUP($A$3,BNA_aout23!$B$1:$BZ$1001,MATCH(P$5,BNA_aout23!$B$7:$BZ$7,0),FALSE),VLOOKUP($B8,BNA_aout23!$B$1:$BZ$1001,MATCH(P$5,BNA_aout23!$B$7:$BZ$7,0),FALSE)))</f>
        <v/>
      </c>
      <c r="Q8" s="27" t="str">
        <f ca="1">IF(VLOOKUP($B8,BNA_aout23!$B$1:$BZ$1001,MATCH($A$1,BNA_aout23!$B$7:$BZ$7,0),FALSE)=$A$2,"",IF(VLOOKUP($B8,BNA_aout23!$B$1:$BZ$1001,MATCH(Q$5,BNA_aout23!$B$7:$BZ$7,0),FALSE)="MC",VLOOKUP($A$3,BNA_aout23!$B$1:$BZ$1001,MATCH(Q$5,BNA_aout23!$B$7:$BZ$7,0),FALSE),VLOOKUP($B8,BNA_aout23!$B$1:$BZ$1001,MATCH(Q$5,BNA_aout23!$B$7:$BZ$7,0),FALSE)))</f>
        <v/>
      </c>
      <c r="R8" s="27" t="str">
        <f ca="1">IF(VLOOKUP($B8,BNA_aout23!$B$1:$BZ$1001,MATCH($A$1,BNA_aout23!$B$7:$BZ$7,0),FALSE)=$A$2,"",IF(VLOOKUP($B8,BNA_aout23!$B$1:$BZ$1001,MATCH(R$5,BNA_aout23!$B$7:$BZ$7,0),FALSE)="MC",VLOOKUP($A$3,BNA_aout23!$B$1:$BZ$1001,MATCH(R$5,BNA_aout23!$B$7:$BZ$7,0),FALSE),VLOOKUP($B8,BNA_aout23!$B$1:$BZ$1001,MATCH(R$5,BNA_aout23!$B$7:$BZ$7,0),FALSE)))</f>
        <v/>
      </c>
      <c r="S8" s="27" t="str">
        <f ca="1">IF(VLOOKUP($B8,BNA_aout23!$B$1:$BZ$1001,MATCH($A$1,BNA_aout23!$B$7:$BZ$7,0),FALSE)=$A$2,"",IF(VLOOKUP($B8,BNA_aout23!$B$1:$BZ$1001,MATCH(S$5,BNA_aout23!$B$7:$BZ$7,0),FALSE)="MC",VLOOKUP($A$3,BNA_aout23!$B$1:$BZ$1001,MATCH(S$5,BNA_aout23!$B$7:$BZ$7,0),FALSE),VLOOKUP($B8,BNA_aout23!$B$1:$BZ$1001,MATCH(S$5,BNA_aout23!$B$7:$BZ$7,0),FALSE)))</f>
        <v/>
      </c>
      <c r="T8" s="27" t="str">
        <f ca="1">IF(VLOOKUP($B8,BNA_aout23!$B$1:$BZ$1001,MATCH($A$1,BNA_aout23!$B$7:$BZ$7,0),FALSE)=$A$2,"",IF(VLOOKUP($B8,BNA_aout23!$B$1:$BZ$1001,MATCH(T$5,BNA_aout23!$B$7:$BZ$7,0),FALSE)="MC",VLOOKUP($A$3,BNA_aout23!$B$1:$BZ$1001,MATCH(T$5,BNA_aout23!$B$7:$BZ$7,0),FALSE),VLOOKUP($B8,BNA_aout23!$B$1:$BZ$1001,MATCH(T$5,BNA_aout23!$B$7:$BZ$7,0),FALSE)))</f>
        <v/>
      </c>
      <c r="U8" s="27" t="str">
        <f ca="1">IF(VLOOKUP($B8,BNA_aout23!$B$1:$BZ$1001,MATCH($A$1,BNA_aout23!$B$7:$BZ$7,0),FALSE)=$A$2,"",IF(VLOOKUP($B8,BNA_aout23!$B$1:$BZ$1001,MATCH(U$5,BNA_aout23!$B$7:$BZ$7,0),FALSE)="MC",VLOOKUP($A$3,BNA_aout23!$B$1:$BZ$1001,MATCH(U$5,BNA_aout23!$B$7:$BZ$7,0),FALSE),VLOOKUP($B8,BNA_aout23!$B$1:$BZ$1001,MATCH(U$5,BNA_aout23!$B$7:$BZ$7,0),FALSE)))</f>
        <v/>
      </c>
      <c r="V8" s="27" t="str">
        <f ca="1">IF(VLOOKUP($B8,BNA_aout23!$B$1:$BZ$1001,MATCH($A$1,BNA_aout23!$B$7:$BZ$7,0),FALSE)=$A$2,"",IF(VLOOKUP($B8,BNA_aout23!$B$1:$BZ$1001,MATCH(V$5,BNA_aout23!$B$7:$BZ$7,0),FALSE)="MC",VLOOKUP($A$3,BNA_aout23!$B$1:$BZ$1001,MATCH(V$5,BNA_aout23!$B$7:$BZ$7,0),FALSE),VLOOKUP($B8,BNA_aout23!$B$1:$BZ$1001,MATCH(V$5,BNA_aout23!$B$7:$BZ$7,0),FALSE)))</f>
        <v/>
      </c>
      <c r="W8" s="27" t="str">
        <f ca="1">IF(VLOOKUP($B8,BNA_aout23!$B$1:$BZ$1001,MATCH($A$1,BNA_aout23!$B$7:$BZ$7,0),FALSE)=$A$2,"",IF(VLOOKUP($B8,BNA_aout23!$B$1:$BZ$1001,MATCH(W$5,BNA_aout23!$B$7:$BZ$7,0),FALSE)="MC",VLOOKUP($A$3,BNA_aout23!$B$1:$BZ$1001,MATCH(W$5,BNA_aout23!$B$7:$BZ$7,0),FALSE),VLOOKUP($B8,BNA_aout23!$B$1:$BZ$1001,MATCH(W$5,BNA_aout23!$B$7:$BZ$7,0),FALSE)))</f>
        <v/>
      </c>
      <c r="X8" s="27" t="str">
        <f ca="1">IF(VLOOKUP($B8,BNA_aout23!$B$1:$BZ$1001,MATCH($A$1,BNA_aout23!$B$7:$BZ$7,0),FALSE)=$A$2,"",IF(VLOOKUP($B8,BNA_aout23!$B$1:$BZ$1001,MATCH(X$5,BNA_aout23!$B$7:$BZ$7,0),FALSE)="MC",VLOOKUP($A$3,BNA_aout23!$B$1:$BZ$1001,MATCH(X$5,BNA_aout23!$B$7:$BZ$7,0),FALSE),VLOOKUP($B8,BNA_aout23!$B$1:$BZ$1001,MATCH(X$5,BNA_aout23!$B$7:$BZ$7,0),FALSE)))</f>
        <v/>
      </c>
      <c r="Y8" s="27" t="str">
        <f ca="1">IF(VLOOKUP($B8,BNA_aout23!$B$1:$BZ$1001,MATCH($A$1,BNA_aout23!$B$7:$BZ$7,0),FALSE)=$A$2,"",IF(VLOOKUP($B8,BNA_aout23!$B$1:$BZ$1001,MATCH(Y$5,BNA_aout23!$B$7:$BZ$7,0),FALSE)="MC",VLOOKUP($A$3,BNA_aout23!$B$1:$BZ$1001,MATCH(Y$5,BNA_aout23!$B$7:$BZ$7,0),FALSE),VLOOKUP($B8,BNA_aout23!$B$1:$BZ$1001,MATCH(Y$5,BNA_aout23!$B$7:$BZ$7,0),FALSE)))</f>
        <v/>
      </c>
      <c r="Z8" s="27" t="str">
        <f ca="1">IF(VLOOKUP($B8,BNA_aout23!$B$1:$BZ$1001,MATCH($A$1,BNA_aout23!$B$7:$BZ$7,0),FALSE)=$A$2,"",IF(VLOOKUP($B8,BNA_aout23!$B$1:$BZ$1001,MATCH(Z$5,BNA_aout23!$B$7:$BZ$7,0),FALSE)="MC",VLOOKUP($A$3,BNA_aout23!$B$1:$BZ$1001,MATCH(Z$5,BNA_aout23!$B$7:$BZ$7,0),FALSE),VLOOKUP($B8,BNA_aout23!$B$1:$BZ$1001,MATCH(Z$5,BNA_aout23!$B$7:$BZ$7,0),FALSE)))</f>
        <v/>
      </c>
      <c r="AA8" s="27" t="str">
        <f ca="1">IF(VLOOKUP($B8,BNA_aout23!$B$1:$BZ$1001,MATCH($A$1,BNA_aout23!$B$7:$BZ$7,0),FALSE)=$A$2,"",IF(VLOOKUP($B8,BNA_aout23!$B$1:$BZ$1001,MATCH(AA$5,BNA_aout23!$B$7:$BZ$7,0),FALSE)="MC",VLOOKUP($A$3,BNA_aout23!$B$1:$BZ$1001,MATCH(AA$5,BNA_aout23!$B$7:$BZ$7,0),FALSE),VLOOKUP($B8,BNA_aout23!$B$1:$BZ$1001,MATCH(AA$5,BNA_aout23!$B$7:$BZ$7,0),FALSE)))</f>
        <v/>
      </c>
      <c r="AB8" s="27" t="str">
        <f ca="1">IF(VLOOKUP($B8,BNA_aout23!$B$1:$BZ$1001,MATCH($A$1,BNA_aout23!$B$7:$BZ$7,0),FALSE)=$A$2,"",IF(VLOOKUP($B8,BNA_aout23!$B$1:$BZ$1001,MATCH(AB$5,BNA_aout23!$B$7:$BZ$7,0),FALSE)="MC",VLOOKUP($A$3,BNA_aout23!$B$1:$BZ$1001,MATCH(AB$5,BNA_aout23!$B$7:$BZ$7,0),FALSE),VLOOKUP($B8,BNA_aout23!$B$1:$BZ$1001,MATCH(AB$5,BNA_aout23!$B$7:$BZ$7,0),FALSE)))</f>
        <v/>
      </c>
      <c r="AC8" s="27" t="str">
        <f ca="1">IF(VLOOKUP($B8,BNA_aout23!$B$1:$BZ$1001,MATCH($A$1,BNA_aout23!$B$7:$BZ$7,0),FALSE)=$A$2,"",IF(VLOOKUP($B8,BNA_aout23!$B$1:$BZ$1001,MATCH(AC$5,BNA_aout23!$B$7:$BZ$7,0),FALSE)="MC",VLOOKUP($A$3,BNA_aout23!$B$1:$BZ$1001,MATCH(AC$5,BNA_aout23!$B$7:$BZ$7,0),FALSE),VLOOKUP($B8,BNA_aout23!$B$1:$BZ$1001,MATCH(AC$5,BNA_aout23!$B$7:$BZ$7,0),FALSE)))</f>
        <v/>
      </c>
      <c r="AD8" s="27" t="str">
        <f ca="1">IF(VLOOKUP($B8,BNA_aout23!$B$1:$BZ$1001,MATCH($A$1,BNA_aout23!$B$7:$BZ$7,0),FALSE)=$A$2,"",IF(VLOOKUP($B8,BNA_aout23!$B$1:$BZ$1001,MATCH(AD$5,BNA_aout23!$B$7:$BZ$7,0),FALSE)="MC",VLOOKUP($A$3,BNA_aout23!$B$1:$BZ$1001,MATCH(AD$5,BNA_aout23!$B$7:$BZ$7,0),FALSE),VLOOKUP($B8,BNA_aout23!$B$1:$BZ$1001,MATCH(AD$5,BNA_aout23!$B$7:$BZ$7,0),FALSE)))</f>
        <v/>
      </c>
    </row>
    <row r="9" spans="1:30" x14ac:dyDescent="0.35">
      <c r="C9" s="21" t="s">
        <v>3186</v>
      </c>
      <c r="D9" s="37"/>
      <c r="E9" s="27"/>
      <c r="F9" s="27"/>
      <c r="G9" s="27"/>
      <c r="H9" s="27"/>
      <c r="I9" s="27"/>
      <c r="J9" s="27"/>
      <c r="K9" s="27"/>
      <c r="L9" s="27"/>
      <c r="M9" s="27"/>
      <c r="N9" s="27"/>
      <c r="O9" s="27"/>
      <c r="P9" s="27"/>
      <c r="Q9" s="27"/>
      <c r="R9" s="27"/>
      <c r="S9" s="27"/>
      <c r="T9" s="27"/>
      <c r="U9" s="27"/>
      <c r="V9" s="27"/>
      <c r="W9" s="27"/>
      <c r="X9" s="27"/>
      <c r="Y9" s="27"/>
      <c r="Z9" s="27"/>
      <c r="AA9" s="27"/>
      <c r="AB9" s="27"/>
      <c r="AC9" s="27"/>
      <c r="AD9" s="27"/>
    </row>
    <row r="10" spans="1:30" x14ac:dyDescent="0.35">
      <c r="B10" t="s">
        <v>74</v>
      </c>
      <c r="C10" t="s">
        <v>72</v>
      </c>
      <c r="D10" s="38">
        <f ca="1">SUM(E10:AD10)</f>
        <v>87562.5</v>
      </c>
      <c r="E10" s="27">
        <f ca="1">IF(VLOOKUP($B10,BNA_aout23!$B$1:$BZ$1001,MATCH($A$1,BNA_aout23!$B$7:$BZ$7,0),FALSE)=$A$2,"",IF(VLOOKUP($B10,BNA_aout23!$B$1:$BZ$1001,MATCH(E$5,BNA_aout23!$B$7:$BZ$7,0),FALSE)="MC",VLOOKUP($A$3,BNA_aout23!$B$1:$BZ$1001,MATCH(E$5,BNA_aout23!$B$7:$BZ$7,0),FALSE),VLOOKUP($B10,BNA_aout23!$B$1:$BZ$1001,MATCH(E$5,BNA_aout23!$B$7:$BZ$7,0),FALSE)))</f>
        <v>1350</v>
      </c>
      <c r="F10" s="27">
        <f ca="1">IF(VLOOKUP($B10,BNA_aout23!$B$1:$BZ$1001,MATCH($A$1,BNA_aout23!$B$7:$BZ$7,0),FALSE)=$A$2,"",IF(VLOOKUP($B10,BNA_aout23!$B$1:$BZ$1001,MATCH(F$5,BNA_aout23!$B$7:$BZ$7,0),FALSE)="MC",VLOOKUP($A$3,BNA_aout23!$B$1:$BZ$1001,MATCH(F$5,BNA_aout23!$B$7:$BZ$7,0),FALSE),VLOOKUP($B10,BNA_aout23!$B$1:$BZ$1001,MATCH(F$5,BNA_aout23!$B$7:$BZ$7,0),FALSE)))</f>
        <v>2250</v>
      </c>
      <c r="G10" s="27">
        <f ca="1">IF(VLOOKUP($B10,BNA_aout23!$B$1:$BZ$1001,MATCH($A$1,BNA_aout23!$B$7:$BZ$7,0),FALSE)=$A$2,"",IF(VLOOKUP($B10,BNA_aout23!$B$1:$BZ$1001,MATCH(G$5,BNA_aout23!$B$7:$BZ$7,0),FALSE)="MC",VLOOKUP($A$3,BNA_aout23!$B$1:$BZ$1001,MATCH(G$5,BNA_aout23!$B$7:$BZ$7,0),FALSE),VLOOKUP($B10,BNA_aout23!$B$1:$BZ$1001,MATCH(G$5,BNA_aout23!$B$7:$BZ$7,0),FALSE)))</f>
        <v>2125</v>
      </c>
      <c r="H10" s="27">
        <f ca="1">IF(VLOOKUP($B10,BNA_aout23!$B$1:$BZ$1001,MATCH($A$1,BNA_aout23!$B$7:$BZ$7,0),FALSE)=$A$2,"",IF(VLOOKUP($B10,BNA_aout23!$B$1:$BZ$1001,MATCH(H$5,BNA_aout23!$B$7:$BZ$7,0),FALSE)="MC",VLOOKUP($A$3,BNA_aout23!$B$1:$BZ$1001,MATCH(H$5,BNA_aout23!$B$7:$BZ$7,0),FALSE),VLOOKUP($B10,BNA_aout23!$B$1:$BZ$1001,MATCH(H$5,BNA_aout23!$B$7:$BZ$7,0),FALSE)))</f>
        <v>500</v>
      </c>
      <c r="I10" s="27">
        <f ca="1">IF(VLOOKUP($B10,BNA_aout23!$B$1:$BZ$1001,MATCH($A$1,BNA_aout23!$B$7:$BZ$7,0),FALSE)=$A$2,"",IF(VLOOKUP($B10,BNA_aout23!$B$1:$BZ$1001,MATCH(I$5,BNA_aout23!$B$7:$BZ$7,0),FALSE)="MC",VLOOKUP($A$3,BNA_aout23!$B$1:$BZ$1001,MATCH(I$5,BNA_aout23!$B$7:$BZ$7,0),FALSE),VLOOKUP($B10,BNA_aout23!$B$1:$BZ$1001,MATCH(I$5,BNA_aout23!$B$7:$BZ$7,0),FALSE)))</f>
        <v>387.5</v>
      </c>
      <c r="J10" s="27">
        <f ca="1">IF(VLOOKUP($B10,BNA_aout23!$B$1:$BZ$1001,MATCH($A$1,BNA_aout23!$B$7:$BZ$7,0),FALSE)=$A$2,"",IF(VLOOKUP($B10,BNA_aout23!$B$1:$BZ$1001,MATCH(J$5,BNA_aout23!$B$7:$BZ$7,0),FALSE)="MC",VLOOKUP($A$3,BNA_aout23!$B$1:$BZ$1001,MATCH(J$5,BNA_aout23!$B$7:$BZ$7,0),FALSE),VLOOKUP($B10,BNA_aout23!$B$1:$BZ$1001,MATCH(J$5,BNA_aout23!$B$7:$BZ$7,0),FALSE)))</f>
        <v>6750</v>
      </c>
      <c r="K10" s="27">
        <f ca="1">IF(VLOOKUP($B10,BNA_aout23!$B$1:$BZ$1001,MATCH($A$1,BNA_aout23!$B$7:$BZ$7,0),FALSE)=$A$2,"",IF(VLOOKUP($B10,BNA_aout23!$B$1:$BZ$1001,MATCH(K$5,BNA_aout23!$B$7:$BZ$7,0),FALSE)="MC",VLOOKUP($A$3,BNA_aout23!$B$1:$BZ$1001,MATCH(K$5,BNA_aout23!$B$7:$BZ$7,0),FALSE),VLOOKUP($B10,BNA_aout23!$B$1:$BZ$1001,MATCH(K$5,BNA_aout23!$B$7:$BZ$7,0),FALSE)))</f>
        <v>6250</v>
      </c>
      <c r="L10" s="27">
        <f ca="1">IF(VLOOKUP($B10,BNA_aout23!$B$1:$BZ$1001,MATCH($A$1,BNA_aout23!$B$7:$BZ$7,0),FALSE)=$A$2,"",IF(VLOOKUP($B10,BNA_aout23!$B$1:$BZ$1001,MATCH(L$5,BNA_aout23!$B$7:$BZ$7,0),FALSE)="MC",VLOOKUP($A$3,BNA_aout23!$B$1:$BZ$1001,MATCH(L$5,BNA_aout23!$B$7:$BZ$7,0),FALSE),VLOOKUP($B10,BNA_aout23!$B$1:$BZ$1001,MATCH(L$5,BNA_aout23!$B$7:$BZ$7,0),FALSE)))</f>
        <v>1387.5</v>
      </c>
      <c r="M10" s="27">
        <f ca="1">IF(VLOOKUP($B10,BNA_aout23!$B$1:$BZ$1001,MATCH($A$1,BNA_aout23!$B$7:$BZ$7,0),FALSE)=$A$2,"",IF(VLOOKUP($B10,BNA_aout23!$B$1:$BZ$1001,MATCH(M$5,BNA_aout23!$B$7:$BZ$7,0),FALSE)="MC",VLOOKUP($A$3,BNA_aout23!$B$1:$BZ$1001,MATCH(M$5,BNA_aout23!$B$7:$BZ$7,0),FALSE),VLOOKUP($B10,BNA_aout23!$B$1:$BZ$1001,MATCH(M$5,BNA_aout23!$B$7:$BZ$7,0),FALSE)))</f>
        <v>2500</v>
      </c>
      <c r="N10" s="27">
        <f ca="1">IF(VLOOKUP($B10,BNA_aout23!$B$1:$BZ$1001,MATCH($A$1,BNA_aout23!$B$7:$BZ$7,0),FALSE)=$A$2,"",IF(VLOOKUP($B10,BNA_aout23!$B$1:$BZ$1001,MATCH(N$5,BNA_aout23!$B$7:$BZ$7,0),FALSE)="MC",VLOOKUP($A$3,BNA_aout23!$B$1:$BZ$1001,MATCH(N$5,BNA_aout23!$B$7:$BZ$7,0),FALSE),VLOOKUP($B10,BNA_aout23!$B$1:$BZ$1001,MATCH(N$5,BNA_aout23!$B$7:$BZ$7,0),FALSE)))</f>
        <v>100</v>
      </c>
      <c r="O10" s="27">
        <f ca="1">IF(VLOOKUP($B10,BNA_aout23!$B$1:$BZ$1001,MATCH($A$1,BNA_aout23!$B$7:$BZ$7,0),FALSE)=$A$2,"",IF(VLOOKUP($B10,BNA_aout23!$B$1:$BZ$1001,MATCH(O$5,BNA_aout23!$B$7:$BZ$7,0),FALSE)="MC",VLOOKUP($A$3,BNA_aout23!$B$1:$BZ$1001,MATCH(O$5,BNA_aout23!$B$7:$BZ$7,0),FALSE),VLOOKUP($B10,BNA_aout23!$B$1:$BZ$1001,MATCH(O$5,BNA_aout23!$B$7:$BZ$7,0),FALSE)))</f>
        <v>27500</v>
      </c>
      <c r="P10" s="27">
        <f ca="1">IF(VLOOKUP($B10,BNA_aout23!$B$1:$BZ$1001,MATCH($A$1,BNA_aout23!$B$7:$BZ$7,0),FALSE)=$A$2,"",IF(VLOOKUP($B10,BNA_aout23!$B$1:$BZ$1001,MATCH(P$5,BNA_aout23!$B$7:$BZ$7,0),FALSE)="MC",VLOOKUP($A$3,BNA_aout23!$B$1:$BZ$1001,MATCH(P$5,BNA_aout23!$B$7:$BZ$7,0),FALSE),VLOOKUP($B10,BNA_aout23!$B$1:$BZ$1001,MATCH(P$5,BNA_aout23!$B$7:$BZ$7,0),FALSE)))</f>
        <v>275</v>
      </c>
      <c r="Q10" s="27">
        <f ca="1">IF(VLOOKUP($B10,BNA_aout23!$B$1:$BZ$1001,MATCH($A$1,BNA_aout23!$B$7:$BZ$7,0),FALSE)=$A$2,"",IF(VLOOKUP($B10,BNA_aout23!$B$1:$BZ$1001,MATCH(Q$5,BNA_aout23!$B$7:$BZ$7,0),FALSE)="MC",VLOOKUP($A$3,BNA_aout23!$B$1:$BZ$1001,MATCH(Q$5,BNA_aout23!$B$7:$BZ$7,0),FALSE),VLOOKUP($B10,BNA_aout23!$B$1:$BZ$1001,MATCH(Q$5,BNA_aout23!$B$7:$BZ$7,0),FALSE)))</f>
        <v>6687.5</v>
      </c>
      <c r="R10" s="27">
        <f ca="1">IF(VLOOKUP($B10,BNA_aout23!$B$1:$BZ$1001,MATCH($A$1,BNA_aout23!$B$7:$BZ$7,0),FALSE)=$A$2,"",IF(VLOOKUP($B10,BNA_aout23!$B$1:$BZ$1001,MATCH(R$5,BNA_aout23!$B$7:$BZ$7,0),FALSE)="MC",VLOOKUP($A$3,BNA_aout23!$B$1:$BZ$1001,MATCH(R$5,BNA_aout23!$B$7:$BZ$7,0),FALSE),VLOOKUP($B10,BNA_aout23!$B$1:$BZ$1001,MATCH(R$5,BNA_aout23!$B$7:$BZ$7,0),FALSE)))</f>
        <v>5500</v>
      </c>
      <c r="S10" s="27">
        <f ca="1">IF(VLOOKUP($B10,BNA_aout23!$B$1:$BZ$1001,MATCH($A$1,BNA_aout23!$B$7:$BZ$7,0),FALSE)=$A$2,"",IF(VLOOKUP($B10,BNA_aout23!$B$1:$BZ$1001,MATCH(S$5,BNA_aout23!$B$7:$BZ$7,0),FALSE)="MC",VLOOKUP($A$3,BNA_aout23!$B$1:$BZ$1001,MATCH(S$5,BNA_aout23!$B$7:$BZ$7,0),FALSE),VLOOKUP($B10,BNA_aout23!$B$1:$BZ$1001,MATCH(S$5,BNA_aout23!$B$7:$BZ$7,0),FALSE)))</f>
        <v>437.5</v>
      </c>
      <c r="T10" s="27">
        <f ca="1">IF(VLOOKUP($B10,BNA_aout23!$B$1:$BZ$1001,MATCH($A$1,BNA_aout23!$B$7:$BZ$7,0),FALSE)=$A$2,"",IF(VLOOKUP($B10,BNA_aout23!$B$1:$BZ$1001,MATCH(T$5,BNA_aout23!$B$7:$BZ$7,0),FALSE)="MC",VLOOKUP($A$3,BNA_aout23!$B$1:$BZ$1001,MATCH(T$5,BNA_aout23!$B$7:$BZ$7,0),FALSE),VLOOKUP($B10,BNA_aout23!$B$1:$BZ$1001,MATCH(T$5,BNA_aout23!$B$7:$BZ$7,0),FALSE)))</f>
        <v>375</v>
      </c>
      <c r="U10" s="27">
        <f ca="1">IF(VLOOKUP($B10,BNA_aout23!$B$1:$BZ$1001,MATCH($A$1,BNA_aout23!$B$7:$BZ$7,0),FALSE)=$A$2,"",IF(VLOOKUP($B10,BNA_aout23!$B$1:$BZ$1001,MATCH(U$5,BNA_aout23!$B$7:$BZ$7,0),FALSE)="MC",VLOOKUP($A$3,BNA_aout23!$B$1:$BZ$1001,MATCH(U$5,BNA_aout23!$B$7:$BZ$7,0),FALSE),VLOOKUP($B10,BNA_aout23!$B$1:$BZ$1001,MATCH(U$5,BNA_aout23!$B$7:$BZ$7,0),FALSE)))</f>
        <v>600</v>
      </c>
      <c r="V10" s="27">
        <f ca="1">IF(VLOOKUP($B10,BNA_aout23!$B$1:$BZ$1001,MATCH($A$1,BNA_aout23!$B$7:$BZ$7,0),FALSE)=$A$2,"",IF(VLOOKUP($B10,BNA_aout23!$B$1:$BZ$1001,MATCH(V$5,BNA_aout23!$B$7:$BZ$7,0),FALSE)="MC",VLOOKUP($A$3,BNA_aout23!$B$1:$BZ$1001,MATCH(V$5,BNA_aout23!$B$7:$BZ$7,0),FALSE),VLOOKUP($B10,BNA_aout23!$B$1:$BZ$1001,MATCH(V$5,BNA_aout23!$B$7:$BZ$7,0),FALSE)))</f>
        <v>875</v>
      </c>
      <c r="W10" s="27">
        <f ca="1">IF(VLOOKUP($B10,BNA_aout23!$B$1:$BZ$1001,MATCH($A$1,BNA_aout23!$B$7:$BZ$7,0),FALSE)=$A$2,"",IF(VLOOKUP($B10,BNA_aout23!$B$1:$BZ$1001,MATCH(W$5,BNA_aout23!$B$7:$BZ$7,0),FALSE)="MC",VLOOKUP($A$3,BNA_aout23!$B$1:$BZ$1001,MATCH(W$5,BNA_aout23!$B$7:$BZ$7,0),FALSE),VLOOKUP($B10,BNA_aout23!$B$1:$BZ$1001,MATCH(W$5,BNA_aout23!$B$7:$BZ$7,0),FALSE)))</f>
        <v>1225</v>
      </c>
      <c r="X10" s="27">
        <f ca="1">IF(VLOOKUP($B10,BNA_aout23!$B$1:$BZ$1001,MATCH($A$1,BNA_aout23!$B$7:$BZ$7,0),FALSE)=$A$2,"",IF(VLOOKUP($B10,BNA_aout23!$B$1:$BZ$1001,MATCH(X$5,BNA_aout23!$B$7:$BZ$7,0),FALSE)="MC",VLOOKUP($A$3,BNA_aout23!$B$1:$BZ$1001,MATCH(X$5,BNA_aout23!$B$7:$BZ$7,0),FALSE),VLOOKUP($B10,BNA_aout23!$B$1:$BZ$1001,MATCH(X$5,BNA_aout23!$B$7:$BZ$7,0),FALSE)))</f>
        <v>2250</v>
      </c>
      <c r="Y10" s="27">
        <f ca="1">IF(VLOOKUP($B10,BNA_aout23!$B$1:$BZ$1001,MATCH($A$1,BNA_aout23!$B$7:$BZ$7,0),FALSE)=$A$2,"",IF(VLOOKUP($B10,BNA_aout23!$B$1:$BZ$1001,MATCH(Y$5,BNA_aout23!$B$7:$BZ$7,0),FALSE)="MC",VLOOKUP($A$3,BNA_aout23!$B$1:$BZ$1001,MATCH(Y$5,BNA_aout23!$B$7:$BZ$7,0),FALSE),VLOOKUP($B10,BNA_aout23!$B$1:$BZ$1001,MATCH(Y$5,BNA_aout23!$B$7:$BZ$7,0),FALSE)))</f>
        <v>3000</v>
      </c>
      <c r="Z10" s="27">
        <f ca="1">IF(VLOOKUP($B10,BNA_aout23!$B$1:$BZ$1001,MATCH($A$1,BNA_aout23!$B$7:$BZ$7,0),FALSE)=$A$2,"",IF(VLOOKUP($B10,BNA_aout23!$B$1:$BZ$1001,MATCH(Z$5,BNA_aout23!$B$7:$BZ$7,0),FALSE)="MC",VLOOKUP($A$3,BNA_aout23!$B$1:$BZ$1001,MATCH(Z$5,BNA_aout23!$B$7:$BZ$7,0),FALSE),VLOOKUP($B10,BNA_aout23!$B$1:$BZ$1001,MATCH(Z$5,BNA_aout23!$B$7:$BZ$7,0),FALSE)))</f>
        <v>2562.5</v>
      </c>
      <c r="AA10" s="27">
        <f ca="1">IF(VLOOKUP($B10,BNA_aout23!$B$1:$BZ$1001,MATCH($A$1,BNA_aout23!$B$7:$BZ$7,0),FALSE)=$A$2,"",IF(VLOOKUP($B10,BNA_aout23!$B$1:$BZ$1001,MATCH(AA$5,BNA_aout23!$B$7:$BZ$7,0),FALSE)="MC",VLOOKUP($A$3,BNA_aout23!$B$1:$BZ$1001,MATCH(AA$5,BNA_aout23!$B$7:$BZ$7,0),FALSE),VLOOKUP($B10,BNA_aout23!$B$1:$BZ$1001,MATCH(AA$5,BNA_aout23!$B$7:$BZ$7,0),FALSE)))</f>
        <v>2500</v>
      </c>
      <c r="AB10" s="27">
        <f ca="1">IF(VLOOKUP($B10,BNA_aout23!$B$1:$BZ$1001,MATCH($A$1,BNA_aout23!$B$7:$BZ$7,0),FALSE)=$A$2,"",IF(VLOOKUP($B10,BNA_aout23!$B$1:$BZ$1001,MATCH(AB$5,BNA_aout23!$B$7:$BZ$7,0),FALSE)="MC",VLOOKUP($A$3,BNA_aout23!$B$1:$BZ$1001,MATCH(AB$5,BNA_aout23!$B$7:$BZ$7,0),FALSE),VLOOKUP($B10,BNA_aout23!$B$1:$BZ$1001,MATCH(AB$5,BNA_aout23!$B$7:$BZ$7,0),FALSE)))</f>
        <v>2000</v>
      </c>
      <c r="AC10" s="27">
        <f ca="1">IF(VLOOKUP($B10,BNA_aout23!$B$1:$BZ$1001,MATCH($A$1,BNA_aout23!$B$7:$BZ$7,0),FALSE)=$A$2,"",IF(VLOOKUP($B10,BNA_aout23!$B$1:$BZ$1001,MATCH(AC$5,BNA_aout23!$B$7:$BZ$7,0),FALSE)="MC",VLOOKUP($A$3,BNA_aout23!$B$1:$BZ$1001,MATCH(AC$5,BNA_aout23!$B$7:$BZ$7,0),FALSE),VLOOKUP($B10,BNA_aout23!$B$1:$BZ$1001,MATCH(AC$5,BNA_aout23!$B$7:$BZ$7,0),FALSE)))</f>
        <v>7875</v>
      </c>
      <c r="AD10" s="27">
        <f ca="1">IF(VLOOKUP($B10,BNA_aout23!$B$1:$BZ$1001,MATCH($A$1,BNA_aout23!$B$7:$BZ$7,0),FALSE)=$A$2,"",IF(VLOOKUP($B10,BNA_aout23!$B$1:$BZ$1001,MATCH(AD$5,BNA_aout23!$B$7:$BZ$7,0),FALSE)="MC",VLOOKUP($A$3,BNA_aout23!$B$1:$BZ$1001,MATCH(AD$5,BNA_aout23!$B$7:$BZ$7,0),FALSE),VLOOKUP($B10,BNA_aout23!$B$1:$BZ$1001,MATCH(AD$5,BNA_aout23!$B$7:$BZ$7,0),FALSE)))</f>
        <v>300</v>
      </c>
    </row>
    <row r="11" spans="1:30" x14ac:dyDescent="0.35">
      <c r="B11" t="s">
        <v>77</v>
      </c>
      <c r="C11" t="s">
        <v>76</v>
      </c>
      <c r="D11" s="38">
        <f ca="1">SUM(E11:AD11)</f>
        <v>63300</v>
      </c>
      <c r="E11" s="27">
        <f ca="1">IF(VLOOKUP($B11,BNA_aout23!$B$1:$BZ$1001,MATCH($A$1,BNA_aout23!$B$7:$BZ$7,0),FALSE)=$A$2,"",IF(VLOOKUP($B11,BNA_aout23!$B$1:$BZ$1001,MATCH(E$5,BNA_aout23!$B$7:$BZ$7,0),FALSE)="MC",VLOOKUP($A$3,BNA_aout23!$B$1:$BZ$1001,MATCH(E$5,BNA_aout23!$B$7:$BZ$7,0),FALSE),VLOOKUP($B11,BNA_aout23!$B$1:$BZ$1001,MATCH(E$5,BNA_aout23!$B$7:$BZ$7,0),FALSE)))</f>
        <v>1000</v>
      </c>
      <c r="F11" s="27">
        <f ca="1">IF(VLOOKUP($B11,BNA_aout23!$B$1:$BZ$1001,MATCH($A$1,BNA_aout23!$B$7:$BZ$7,0),FALSE)=$A$2,"",IF(VLOOKUP($B11,BNA_aout23!$B$1:$BZ$1001,MATCH(F$5,BNA_aout23!$B$7:$BZ$7,0),FALSE)="MC",VLOOKUP($A$3,BNA_aout23!$B$1:$BZ$1001,MATCH(F$5,BNA_aout23!$B$7:$BZ$7,0),FALSE),VLOOKUP($B11,BNA_aout23!$B$1:$BZ$1001,MATCH(F$5,BNA_aout23!$B$7:$BZ$7,0),FALSE)))</f>
        <v>1000</v>
      </c>
      <c r="G11" s="27">
        <f ca="1">IF(VLOOKUP($B11,BNA_aout23!$B$1:$BZ$1001,MATCH($A$1,BNA_aout23!$B$7:$BZ$7,0),FALSE)=$A$2,"",IF(VLOOKUP($B11,BNA_aout23!$B$1:$BZ$1001,MATCH(G$5,BNA_aout23!$B$7:$BZ$7,0),FALSE)="MC",VLOOKUP($A$3,BNA_aout23!$B$1:$BZ$1001,MATCH(G$5,BNA_aout23!$B$7:$BZ$7,0),FALSE),VLOOKUP($B11,BNA_aout23!$B$1:$BZ$1001,MATCH(G$5,BNA_aout23!$B$7:$BZ$7,0),FALSE)))</f>
        <v>1250</v>
      </c>
      <c r="H11" s="27">
        <f ca="1">IF(VLOOKUP($B11,BNA_aout23!$B$1:$BZ$1001,MATCH($A$1,BNA_aout23!$B$7:$BZ$7,0),FALSE)=$A$2,"",IF(VLOOKUP($B11,BNA_aout23!$B$1:$BZ$1001,MATCH(H$5,BNA_aout23!$B$7:$BZ$7,0),FALSE)="MC",VLOOKUP($A$3,BNA_aout23!$B$1:$BZ$1001,MATCH(H$5,BNA_aout23!$B$7:$BZ$7,0),FALSE),VLOOKUP($B11,BNA_aout23!$B$1:$BZ$1001,MATCH(H$5,BNA_aout23!$B$7:$BZ$7,0),FALSE)))</f>
        <v>450</v>
      </c>
      <c r="I11" s="27">
        <f ca="1">IF(VLOOKUP($B11,BNA_aout23!$B$1:$BZ$1001,MATCH($A$1,BNA_aout23!$B$7:$BZ$7,0),FALSE)=$A$2,"",IF(VLOOKUP($B11,BNA_aout23!$B$1:$BZ$1001,MATCH(I$5,BNA_aout23!$B$7:$BZ$7,0),FALSE)="MC",VLOOKUP($A$3,BNA_aout23!$B$1:$BZ$1001,MATCH(I$5,BNA_aout23!$B$7:$BZ$7,0),FALSE),VLOOKUP($B11,BNA_aout23!$B$1:$BZ$1001,MATCH(I$5,BNA_aout23!$B$7:$BZ$7,0),FALSE)))</f>
        <v>300</v>
      </c>
      <c r="J11" s="27">
        <f ca="1">IF(VLOOKUP($B11,BNA_aout23!$B$1:$BZ$1001,MATCH($A$1,BNA_aout23!$B$7:$BZ$7,0),FALSE)=$A$2,"",IF(VLOOKUP($B11,BNA_aout23!$B$1:$BZ$1001,MATCH(J$5,BNA_aout23!$B$7:$BZ$7,0),FALSE)="MC",VLOOKUP($A$3,BNA_aout23!$B$1:$BZ$1001,MATCH(J$5,BNA_aout23!$B$7:$BZ$7,0),FALSE),VLOOKUP($B11,BNA_aout23!$B$1:$BZ$1001,MATCH(J$5,BNA_aout23!$B$7:$BZ$7,0),FALSE)))</f>
        <v>5000</v>
      </c>
      <c r="K11" s="27">
        <f ca="1">IF(VLOOKUP($B11,BNA_aout23!$B$1:$BZ$1001,MATCH($A$1,BNA_aout23!$B$7:$BZ$7,0),FALSE)=$A$2,"",IF(VLOOKUP($B11,BNA_aout23!$B$1:$BZ$1001,MATCH(K$5,BNA_aout23!$B$7:$BZ$7,0),FALSE)="MC",VLOOKUP($A$3,BNA_aout23!$B$1:$BZ$1001,MATCH(K$5,BNA_aout23!$B$7:$BZ$7,0),FALSE),VLOOKUP($B11,BNA_aout23!$B$1:$BZ$1001,MATCH(K$5,BNA_aout23!$B$7:$BZ$7,0),FALSE)))</f>
        <v>3000</v>
      </c>
      <c r="L11" s="27">
        <f ca="1">IF(VLOOKUP($B11,BNA_aout23!$B$1:$BZ$1001,MATCH($A$1,BNA_aout23!$B$7:$BZ$7,0),FALSE)=$A$2,"",IF(VLOOKUP($B11,BNA_aout23!$B$1:$BZ$1001,MATCH(L$5,BNA_aout23!$B$7:$BZ$7,0),FALSE)="MC",VLOOKUP($A$3,BNA_aout23!$B$1:$BZ$1001,MATCH(L$5,BNA_aout23!$B$7:$BZ$7,0),FALSE),VLOOKUP($B11,BNA_aout23!$B$1:$BZ$1001,MATCH(L$5,BNA_aout23!$B$7:$BZ$7,0),FALSE)))</f>
        <v>1500</v>
      </c>
      <c r="M11" s="27">
        <f ca="1">IF(VLOOKUP($B11,BNA_aout23!$B$1:$BZ$1001,MATCH($A$1,BNA_aout23!$B$7:$BZ$7,0),FALSE)=$A$2,"",IF(VLOOKUP($B11,BNA_aout23!$B$1:$BZ$1001,MATCH(M$5,BNA_aout23!$B$7:$BZ$7,0),FALSE)="MC",VLOOKUP($A$3,BNA_aout23!$B$1:$BZ$1001,MATCH(M$5,BNA_aout23!$B$7:$BZ$7,0),FALSE),VLOOKUP($B11,BNA_aout23!$B$1:$BZ$1001,MATCH(M$5,BNA_aout23!$B$7:$BZ$7,0),FALSE)))</f>
        <v>1800</v>
      </c>
      <c r="N11" s="27">
        <f ca="1">IF(VLOOKUP($B11,BNA_aout23!$B$1:$BZ$1001,MATCH($A$1,BNA_aout23!$B$7:$BZ$7,0),FALSE)=$A$2,"",IF(VLOOKUP($B11,BNA_aout23!$B$1:$BZ$1001,MATCH(N$5,BNA_aout23!$B$7:$BZ$7,0),FALSE)="MC",VLOOKUP($A$3,BNA_aout23!$B$1:$BZ$1001,MATCH(N$5,BNA_aout23!$B$7:$BZ$7,0),FALSE),VLOOKUP($B11,BNA_aout23!$B$1:$BZ$1001,MATCH(N$5,BNA_aout23!$B$7:$BZ$7,0),FALSE)))</f>
        <v>100</v>
      </c>
      <c r="O11" s="27">
        <f ca="1">IF(VLOOKUP($B11,BNA_aout23!$B$1:$BZ$1001,MATCH($A$1,BNA_aout23!$B$7:$BZ$7,0),FALSE)=$A$2,"",IF(VLOOKUP($B11,BNA_aout23!$B$1:$BZ$1001,MATCH(O$5,BNA_aout23!$B$7:$BZ$7,0),FALSE)="MC",VLOOKUP($A$3,BNA_aout23!$B$1:$BZ$1001,MATCH(O$5,BNA_aout23!$B$7:$BZ$7,0),FALSE),VLOOKUP($B11,BNA_aout23!$B$1:$BZ$1001,MATCH(O$5,BNA_aout23!$B$7:$BZ$7,0),FALSE)))</f>
        <v>25000</v>
      </c>
      <c r="P11" s="27">
        <f ca="1">IF(VLOOKUP($B11,BNA_aout23!$B$1:$BZ$1001,MATCH($A$1,BNA_aout23!$B$7:$BZ$7,0),FALSE)=$A$2,"",IF(VLOOKUP($B11,BNA_aout23!$B$1:$BZ$1001,MATCH(P$5,BNA_aout23!$B$7:$BZ$7,0),FALSE)="MC",VLOOKUP($A$3,BNA_aout23!$B$1:$BZ$1001,MATCH(P$5,BNA_aout23!$B$7:$BZ$7,0),FALSE),VLOOKUP($B11,BNA_aout23!$B$1:$BZ$1001,MATCH(P$5,BNA_aout23!$B$7:$BZ$7,0),FALSE)))</f>
        <v>500</v>
      </c>
      <c r="Q11" s="27">
        <f ca="1">IF(VLOOKUP($B11,BNA_aout23!$B$1:$BZ$1001,MATCH($A$1,BNA_aout23!$B$7:$BZ$7,0),FALSE)=$A$2,"",IF(VLOOKUP($B11,BNA_aout23!$B$1:$BZ$1001,MATCH(Q$5,BNA_aout23!$B$7:$BZ$7,0),FALSE)="MC",VLOOKUP($A$3,BNA_aout23!$B$1:$BZ$1001,MATCH(Q$5,BNA_aout23!$B$7:$BZ$7,0),FALSE),VLOOKUP($B11,BNA_aout23!$B$1:$BZ$1001,MATCH(Q$5,BNA_aout23!$B$7:$BZ$7,0),FALSE)))</f>
        <v>3500</v>
      </c>
      <c r="R11" s="27">
        <f ca="1">IF(VLOOKUP($B11,BNA_aout23!$B$1:$BZ$1001,MATCH($A$1,BNA_aout23!$B$7:$BZ$7,0),FALSE)=$A$2,"",IF(VLOOKUP($B11,BNA_aout23!$B$1:$BZ$1001,MATCH(R$5,BNA_aout23!$B$7:$BZ$7,0),FALSE)="MC",VLOOKUP($A$3,BNA_aout23!$B$1:$BZ$1001,MATCH(R$5,BNA_aout23!$B$7:$BZ$7,0),FALSE),VLOOKUP($B11,BNA_aout23!$B$1:$BZ$1001,MATCH(R$5,BNA_aout23!$B$7:$BZ$7,0),FALSE)))</f>
        <v>2500</v>
      </c>
      <c r="S11" s="27">
        <f ca="1">IF(VLOOKUP($B11,BNA_aout23!$B$1:$BZ$1001,MATCH($A$1,BNA_aout23!$B$7:$BZ$7,0),FALSE)=$A$2,"",IF(VLOOKUP($B11,BNA_aout23!$B$1:$BZ$1001,MATCH(S$5,BNA_aout23!$B$7:$BZ$7,0),FALSE)="MC",VLOOKUP($A$3,BNA_aout23!$B$1:$BZ$1001,MATCH(S$5,BNA_aout23!$B$7:$BZ$7,0),FALSE),VLOOKUP($B11,BNA_aout23!$B$1:$BZ$1001,MATCH(S$5,BNA_aout23!$B$7:$BZ$7,0),FALSE)))</f>
        <v>400</v>
      </c>
      <c r="T11" s="27">
        <f ca="1">IF(VLOOKUP($B11,BNA_aout23!$B$1:$BZ$1001,MATCH($A$1,BNA_aout23!$B$7:$BZ$7,0),FALSE)=$A$2,"",IF(VLOOKUP($B11,BNA_aout23!$B$1:$BZ$1001,MATCH(T$5,BNA_aout23!$B$7:$BZ$7,0),FALSE)="MC",VLOOKUP($A$3,BNA_aout23!$B$1:$BZ$1001,MATCH(T$5,BNA_aout23!$B$7:$BZ$7,0),FALSE),VLOOKUP($B11,BNA_aout23!$B$1:$BZ$1001,MATCH(T$5,BNA_aout23!$B$7:$BZ$7,0),FALSE)))</f>
        <v>150</v>
      </c>
      <c r="U11" s="27">
        <f ca="1">IF(VLOOKUP($B11,BNA_aout23!$B$1:$BZ$1001,MATCH($A$1,BNA_aout23!$B$7:$BZ$7,0),FALSE)=$A$2,"",IF(VLOOKUP($B11,BNA_aout23!$B$1:$BZ$1001,MATCH(U$5,BNA_aout23!$B$7:$BZ$7,0),FALSE)="MC",VLOOKUP($A$3,BNA_aout23!$B$1:$BZ$1001,MATCH(U$5,BNA_aout23!$B$7:$BZ$7,0),FALSE),VLOOKUP($B11,BNA_aout23!$B$1:$BZ$1001,MATCH(U$5,BNA_aout23!$B$7:$BZ$7,0),FALSE)))</f>
        <v>300</v>
      </c>
      <c r="V11" s="27">
        <f ca="1">IF(VLOOKUP($B11,BNA_aout23!$B$1:$BZ$1001,MATCH($A$1,BNA_aout23!$B$7:$BZ$7,0),FALSE)=$A$2,"",IF(VLOOKUP($B11,BNA_aout23!$B$1:$BZ$1001,MATCH(V$5,BNA_aout23!$B$7:$BZ$7,0),FALSE)="MC",VLOOKUP($A$3,BNA_aout23!$B$1:$BZ$1001,MATCH(V$5,BNA_aout23!$B$7:$BZ$7,0),FALSE),VLOOKUP($B11,BNA_aout23!$B$1:$BZ$1001,MATCH(V$5,BNA_aout23!$B$7:$BZ$7,0),FALSE)))</f>
        <v>750</v>
      </c>
      <c r="W11" s="27">
        <f ca="1">IF(VLOOKUP($B11,BNA_aout23!$B$1:$BZ$1001,MATCH($A$1,BNA_aout23!$B$7:$BZ$7,0),FALSE)=$A$2,"",IF(VLOOKUP($B11,BNA_aout23!$B$1:$BZ$1001,MATCH(W$5,BNA_aout23!$B$7:$BZ$7,0),FALSE)="MC",VLOOKUP($A$3,BNA_aout23!$B$1:$BZ$1001,MATCH(W$5,BNA_aout23!$B$7:$BZ$7,0),FALSE),VLOOKUP($B11,BNA_aout23!$B$1:$BZ$1001,MATCH(W$5,BNA_aout23!$B$7:$BZ$7,0),FALSE)))</f>
        <v>1000</v>
      </c>
      <c r="X11" s="27">
        <f ca="1">IF(VLOOKUP($B11,BNA_aout23!$B$1:$BZ$1001,MATCH($A$1,BNA_aout23!$B$7:$BZ$7,0),FALSE)=$A$2,"",IF(VLOOKUP($B11,BNA_aout23!$B$1:$BZ$1001,MATCH(X$5,BNA_aout23!$B$7:$BZ$7,0),FALSE)="MC",VLOOKUP($A$3,BNA_aout23!$B$1:$BZ$1001,MATCH(X$5,BNA_aout23!$B$7:$BZ$7,0),FALSE),VLOOKUP($B11,BNA_aout23!$B$1:$BZ$1001,MATCH(X$5,BNA_aout23!$B$7:$BZ$7,0),FALSE)))</f>
        <v>2500</v>
      </c>
      <c r="Y11" s="27">
        <f ca="1">IF(VLOOKUP($B11,BNA_aout23!$B$1:$BZ$1001,MATCH($A$1,BNA_aout23!$B$7:$BZ$7,0),FALSE)=$A$2,"",IF(VLOOKUP($B11,BNA_aout23!$B$1:$BZ$1001,MATCH(Y$5,BNA_aout23!$B$7:$BZ$7,0),FALSE)="MC",VLOOKUP($A$3,BNA_aout23!$B$1:$BZ$1001,MATCH(Y$5,BNA_aout23!$B$7:$BZ$7,0),FALSE),VLOOKUP($B11,BNA_aout23!$B$1:$BZ$1001,MATCH(Y$5,BNA_aout23!$B$7:$BZ$7,0),FALSE)))</f>
        <v>2500</v>
      </c>
      <c r="Z11" s="27">
        <f ca="1">IF(VLOOKUP($B11,BNA_aout23!$B$1:$BZ$1001,MATCH($A$1,BNA_aout23!$B$7:$BZ$7,0),FALSE)=$A$2,"",IF(VLOOKUP($B11,BNA_aout23!$B$1:$BZ$1001,MATCH(Z$5,BNA_aout23!$B$7:$BZ$7,0),FALSE)="MC",VLOOKUP($A$3,BNA_aout23!$B$1:$BZ$1001,MATCH(Z$5,BNA_aout23!$B$7:$BZ$7,0),FALSE),VLOOKUP($B11,BNA_aout23!$B$1:$BZ$1001,MATCH(Z$5,BNA_aout23!$B$7:$BZ$7,0),FALSE)))</f>
        <v>2500</v>
      </c>
      <c r="AA11" s="27">
        <f ca="1">IF(VLOOKUP($B11,BNA_aout23!$B$1:$BZ$1001,MATCH($A$1,BNA_aout23!$B$7:$BZ$7,0),FALSE)=$A$2,"",IF(VLOOKUP($B11,BNA_aout23!$B$1:$BZ$1001,MATCH(AA$5,BNA_aout23!$B$7:$BZ$7,0),FALSE)="MC",VLOOKUP($A$3,BNA_aout23!$B$1:$BZ$1001,MATCH(AA$5,BNA_aout23!$B$7:$BZ$7,0),FALSE),VLOOKUP($B11,BNA_aout23!$B$1:$BZ$1001,MATCH(AA$5,BNA_aout23!$B$7:$BZ$7,0),FALSE)))</f>
        <v>2000</v>
      </c>
      <c r="AB11" s="27">
        <f ca="1">IF(VLOOKUP($B11,BNA_aout23!$B$1:$BZ$1001,MATCH($A$1,BNA_aout23!$B$7:$BZ$7,0),FALSE)=$A$2,"",IF(VLOOKUP($B11,BNA_aout23!$B$1:$BZ$1001,MATCH(AB$5,BNA_aout23!$B$7:$BZ$7,0),FALSE)="MC",VLOOKUP($A$3,BNA_aout23!$B$1:$BZ$1001,MATCH(AB$5,BNA_aout23!$B$7:$BZ$7,0),FALSE),VLOOKUP($B11,BNA_aout23!$B$1:$BZ$1001,MATCH(AB$5,BNA_aout23!$B$7:$BZ$7,0),FALSE)))</f>
        <v>1000</v>
      </c>
      <c r="AC11" s="27">
        <f ca="1">IF(VLOOKUP($B11,BNA_aout23!$B$1:$BZ$1001,MATCH($A$1,BNA_aout23!$B$7:$BZ$7,0),FALSE)=$A$2,"",IF(VLOOKUP($B11,BNA_aout23!$B$1:$BZ$1001,MATCH(AC$5,BNA_aout23!$B$7:$BZ$7,0),FALSE)="MC",VLOOKUP($A$3,BNA_aout23!$B$1:$BZ$1001,MATCH(AC$5,BNA_aout23!$B$7:$BZ$7,0),FALSE),VLOOKUP($B11,BNA_aout23!$B$1:$BZ$1001,MATCH(AC$5,BNA_aout23!$B$7:$BZ$7,0),FALSE)))</f>
        <v>3000</v>
      </c>
      <c r="AD11" s="27">
        <f ca="1">IF(VLOOKUP($B11,BNA_aout23!$B$1:$BZ$1001,MATCH($A$1,BNA_aout23!$B$7:$BZ$7,0),FALSE)=$A$2,"",IF(VLOOKUP($B11,BNA_aout23!$B$1:$BZ$1001,MATCH(AD$5,BNA_aout23!$B$7:$BZ$7,0),FALSE)="MC",VLOOKUP($A$3,BNA_aout23!$B$1:$BZ$1001,MATCH(AD$5,BNA_aout23!$B$7:$BZ$7,0),FALSE),VLOOKUP($B11,BNA_aout23!$B$1:$BZ$1001,MATCH(AD$5,BNA_aout23!$B$7:$BZ$7,0),FALSE)))</f>
        <v>300</v>
      </c>
    </row>
    <row r="12" spans="1:30" x14ac:dyDescent="0.35">
      <c r="B12" t="s">
        <v>79</v>
      </c>
      <c r="C12" t="s">
        <v>78</v>
      </c>
      <c r="D12" s="38">
        <f ca="1">SUM(E12:AD12)</f>
        <v>87100</v>
      </c>
      <c r="E12" s="27">
        <f ca="1">IF(VLOOKUP($B12,BNA_aout23!$B$1:$BZ$1001,MATCH($A$1,BNA_aout23!$B$7:$BZ$7,0),FALSE)=$A$2,"",IF(VLOOKUP($B12,BNA_aout23!$B$1:$BZ$1001,MATCH(E$5,BNA_aout23!$B$7:$BZ$7,0),FALSE)="MC",VLOOKUP($A$3,BNA_aout23!$B$1:$BZ$1001,MATCH(E$5,BNA_aout23!$B$7:$BZ$7,0),FALSE),VLOOKUP($B12,BNA_aout23!$B$1:$BZ$1001,MATCH(E$5,BNA_aout23!$B$7:$BZ$7,0),FALSE)))</f>
        <v>1250</v>
      </c>
      <c r="F12" s="27">
        <f ca="1">IF(VLOOKUP($B12,BNA_aout23!$B$1:$BZ$1001,MATCH($A$1,BNA_aout23!$B$7:$BZ$7,0),FALSE)=$A$2,"",IF(VLOOKUP($B12,BNA_aout23!$B$1:$BZ$1001,MATCH(F$5,BNA_aout23!$B$7:$BZ$7,0),FALSE)="MC",VLOOKUP($A$3,BNA_aout23!$B$1:$BZ$1001,MATCH(F$5,BNA_aout23!$B$7:$BZ$7,0),FALSE),VLOOKUP($B12,BNA_aout23!$B$1:$BZ$1001,MATCH(F$5,BNA_aout23!$B$7:$BZ$7,0),FALSE)))</f>
        <v>3625</v>
      </c>
      <c r="G12" s="27">
        <f ca="1">IF(VLOOKUP($B12,BNA_aout23!$B$1:$BZ$1001,MATCH($A$1,BNA_aout23!$B$7:$BZ$7,0),FALSE)=$A$2,"",IF(VLOOKUP($B12,BNA_aout23!$B$1:$BZ$1001,MATCH(G$5,BNA_aout23!$B$7:$BZ$7,0),FALSE)="MC",VLOOKUP($A$3,BNA_aout23!$B$1:$BZ$1001,MATCH(G$5,BNA_aout23!$B$7:$BZ$7,0),FALSE),VLOOKUP($B12,BNA_aout23!$B$1:$BZ$1001,MATCH(G$5,BNA_aout23!$B$7:$BZ$7,0),FALSE)))</f>
        <v>2125</v>
      </c>
      <c r="H12" s="27">
        <f ca="1">IF(VLOOKUP($B12,BNA_aout23!$B$1:$BZ$1001,MATCH($A$1,BNA_aout23!$B$7:$BZ$7,0),FALSE)=$A$2,"",IF(VLOOKUP($B12,BNA_aout23!$B$1:$BZ$1001,MATCH(H$5,BNA_aout23!$B$7:$BZ$7,0),FALSE)="MC",VLOOKUP($A$3,BNA_aout23!$B$1:$BZ$1001,MATCH(H$5,BNA_aout23!$B$7:$BZ$7,0),FALSE),VLOOKUP($B12,BNA_aout23!$B$1:$BZ$1001,MATCH(H$5,BNA_aout23!$B$7:$BZ$7,0),FALSE)))</f>
        <v>500</v>
      </c>
      <c r="I12" s="27">
        <f ca="1">IF(VLOOKUP($B12,BNA_aout23!$B$1:$BZ$1001,MATCH($A$1,BNA_aout23!$B$7:$BZ$7,0),FALSE)=$A$2,"",IF(VLOOKUP($B12,BNA_aout23!$B$1:$BZ$1001,MATCH(I$5,BNA_aout23!$B$7:$BZ$7,0),FALSE)="MC",VLOOKUP($A$3,BNA_aout23!$B$1:$BZ$1001,MATCH(I$5,BNA_aout23!$B$7:$BZ$7,0),FALSE),VLOOKUP($B12,BNA_aout23!$B$1:$BZ$1001,MATCH(I$5,BNA_aout23!$B$7:$BZ$7,0),FALSE)))</f>
        <v>300</v>
      </c>
      <c r="J12" s="27">
        <f ca="1">IF(VLOOKUP($B12,BNA_aout23!$B$1:$BZ$1001,MATCH($A$1,BNA_aout23!$B$7:$BZ$7,0),FALSE)=$A$2,"",IF(VLOOKUP($B12,BNA_aout23!$B$1:$BZ$1001,MATCH(J$5,BNA_aout23!$B$7:$BZ$7,0),FALSE)="MC",VLOOKUP($A$3,BNA_aout23!$B$1:$BZ$1001,MATCH(J$5,BNA_aout23!$B$7:$BZ$7,0),FALSE),VLOOKUP($B12,BNA_aout23!$B$1:$BZ$1001,MATCH(J$5,BNA_aout23!$B$7:$BZ$7,0),FALSE)))</f>
        <v>5000</v>
      </c>
      <c r="K12" s="27">
        <f ca="1">IF(VLOOKUP($B12,BNA_aout23!$B$1:$BZ$1001,MATCH($A$1,BNA_aout23!$B$7:$BZ$7,0),FALSE)=$A$2,"",IF(VLOOKUP($B12,BNA_aout23!$B$1:$BZ$1001,MATCH(K$5,BNA_aout23!$B$7:$BZ$7,0),FALSE)="MC",VLOOKUP($A$3,BNA_aout23!$B$1:$BZ$1001,MATCH(K$5,BNA_aout23!$B$7:$BZ$7,0),FALSE),VLOOKUP($B12,BNA_aout23!$B$1:$BZ$1001,MATCH(K$5,BNA_aout23!$B$7:$BZ$7,0),FALSE)))</f>
        <v>6250</v>
      </c>
      <c r="L12" s="27">
        <f ca="1">IF(VLOOKUP($B12,BNA_aout23!$B$1:$BZ$1001,MATCH($A$1,BNA_aout23!$B$7:$BZ$7,0),FALSE)=$A$2,"",IF(VLOOKUP($B12,BNA_aout23!$B$1:$BZ$1001,MATCH(L$5,BNA_aout23!$B$7:$BZ$7,0),FALSE)="MC",VLOOKUP($A$3,BNA_aout23!$B$1:$BZ$1001,MATCH(L$5,BNA_aout23!$B$7:$BZ$7,0),FALSE),VLOOKUP($B12,BNA_aout23!$B$1:$BZ$1001,MATCH(L$5,BNA_aout23!$B$7:$BZ$7,0),FALSE)))</f>
        <v>1387.5</v>
      </c>
      <c r="M12" s="27">
        <f ca="1">IF(VLOOKUP($B12,BNA_aout23!$B$1:$BZ$1001,MATCH($A$1,BNA_aout23!$B$7:$BZ$7,0),FALSE)=$A$2,"",IF(VLOOKUP($B12,BNA_aout23!$B$1:$BZ$1001,MATCH(M$5,BNA_aout23!$B$7:$BZ$7,0),FALSE)="MC",VLOOKUP($A$3,BNA_aout23!$B$1:$BZ$1001,MATCH(M$5,BNA_aout23!$B$7:$BZ$7,0),FALSE),VLOOKUP($B12,BNA_aout23!$B$1:$BZ$1001,MATCH(M$5,BNA_aout23!$B$7:$BZ$7,0),FALSE)))</f>
        <v>2500</v>
      </c>
      <c r="N12" s="27">
        <f ca="1">IF(VLOOKUP($B12,BNA_aout23!$B$1:$BZ$1001,MATCH($A$1,BNA_aout23!$B$7:$BZ$7,0),FALSE)=$A$2,"",IF(VLOOKUP($B12,BNA_aout23!$B$1:$BZ$1001,MATCH(N$5,BNA_aout23!$B$7:$BZ$7,0),FALSE)="MC",VLOOKUP($A$3,BNA_aout23!$B$1:$BZ$1001,MATCH(N$5,BNA_aout23!$B$7:$BZ$7,0),FALSE),VLOOKUP($B12,BNA_aout23!$B$1:$BZ$1001,MATCH(N$5,BNA_aout23!$B$7:$BZ$7,0),FALSE)))</f>
        <v>100</v>
      </c>
      <c r="O12" s="27">
        <f ca="1">IF(VLOOKUP($B12,BNA_aout23!$B$1:$BZ$1001,MATCH($A$1,BNA_aout23!$B$7:$BZ$7,0),FALSE)=$A$2,"",IF(VLOOKUP($B12,BNA_aout23!$B$1:$BZ$1001,MATCH(O$5,BNA_aout23!$B$7:$BZ$7,0),FALSE)="MC",VLOOKUP($A$3,BNA_aout23!$B$1:$BZ$1001,MATCH(O$5,BNA_aout23!$B$7:$BZ$7,0),FALSE),VLOOKUP($B12,BNA_aout23!$B$1:$BZ$1001,MATCH(O$5,BNA_aout23!$B$7:$BZ$7,0),FALSE)))</f>
        <v>27500</v>
      </c>
      <c r="P12" s="27">
        <f ca="1">IF(VLOOKUP($B12,BNA_aout23!$B$1:$BZ$1001,MATCH($A$1,BNA_aout23!$B$7:$BZ$7,0),FALSE)=$A$2,"",IF(VLOOKUP($B12,BNA_aout23!$B$1:$BZ$1001,MATCH(P$5,BNA_aout23!$B$7:$BZ$7,0),FALSE)="MC",VLOOKUP($A$3,BNA_aout23!$B$1:$BZ$1001,MATCH(P$5,BNA_aout23!$B$7:$BZ$7,0),FALSE),VLOOKUP($B12,BNA_aout23!$B$1:$BZ$1001,MATCH(P$5,BNA_aout23!$B$7:$BZ$7,0),FALSE)))</f>
        <v>275</v>
      </c>
      <c r="Q12" s="27">
        <f ca="1">IF(VLOOKUP($B12,BNA_aout23!$B$1:$BZ$1001,MATCH($A$1,BNA_aout23!$B$7:$BZ$7,0),FALSE)=$A$2,"",IF(VLOOKUP($B12,BNA_aout23!$B$1:$BZ$1001,MATCH(Q$5,BNA_aout23!$B$7:$BZ$7,0),FALSE)="MC",VLOOKUP($A$3,BNA_aout23!$B$1:$BZ$1001,MATCH(Q$5,BNA_aout23!$B$7:$BZ$7,0),FALSE),VLOOKUP($B12,BNA_aout23!$B$1:$BZ$1001,MATCH(Q$5,BNA_aout23!$B$7:$BZ$7,0),FALSE)))</f>
        <v>7000</v>
      </c>
      <c r="R12" s="27">
        <f ca="1">IF(VLOOKUP($B12,BNA_aout23!$B$1:$BZ$1001,MATCH($A$1,BNA_aout23!$B$7:$BZ$7,0),FALSE)=$A$2,"",IF(VLOOKUP($B12,BNA_aout23!$B$1:$BZ$1001,MATCH(R$5,BNA_aout23!$B$7:$BZ$7,0),FALSE)="MC",VLOOKUP($A$3,BNA_aout23!$B$1:$BZ$1001,MATCH(R$5,BNA_aout23!$B$7:$BZ$7,0),FALSE),VLOOKUP($B12,BNA_aout23!$B$1:$BZ$1001,MATCH(R$5,BNA_aout23!$B$7:$BZ$7,0),FALSE)))</f>
        <v>6500</v>
      </c>
      <c r="S12" s="27">
        <f ca="1">IF(VLOOKUP($B12,BNA_aout23!$B$1:$BZ$1001,MATCH($A$1,BNA_aout23!$B$7:$BZ$7,0),FALSE)=$A$2,"",IF(VLOOKUP($B12,BNA_aout23!$B$1:$BZ$1001,MATCH(S$5,BNA_aout23!$B$7:$BZ$7,0),FALSE)="MC",VLOOKUP($A$3,BNA_aout23!$B$1:$BZ$1001,MATCH(S$5,BNA_aout23!$B$7:$BZ$7,0),FALSE),VLOOKUP($B12,BNA_aout23!$B$1:$BZ$1001,MATCH(S$5,BNA_aout23!$B$7:$BZ$7,0),FALSE)))</f>
        <v>437.5</v>
      </c>
      <c r="T12" s="27">
        <f ca="1">IF(VLOOKUP($B12,BNA_aout23!$B$1:$BZ$1001,MATCH($A$1,BNA_aout23!$B$7:$BZ$7,0),FALSE)=$A$2,"",IF(VLOOKUP($B12,BNA_aout23!$B$1:$BZ$1001,MATCH(T$5,BNA_aout23!$B$7:$BZ$7,0),FALSE)="MC",VLOOKUP($A$3,BNA_aout23!$B$1:$BZ$1001,MATCH(T$5,BNA_aout23!$B$7:$BZ$7,0),FALSE),VLOOKUP($B12,BNA_aout23!$B$1:$BZ$1001,MATCH(T$5,BNA_aout23!$B$7:$BZ$7,0),FALSE)))</f>
        <v>150</v>
      </c>
      <c r="U12" s="27">
        <f ca="1">IF(VLOOKUP($B12,BNA_aout23!$B$1:$BZ$1001,MATCH($A$1,BNA_aout23!$B$7:$BZ$7,0),FALSE)=$A$2,"",IF(VLOOKUP($B12,BNA_aout23!$B$1:$BZ$1001,MATCH(U$5,BNA_aout23!$B$7:$BZ$7,0),FALSE)="MC",VLOOKUP($A$3,BNA_aout23!$B$1:$BZ$1001,MATCH(U$5,BNA_aout23!$B$7:$BZ$7,0),FALSE),VLOOKUP($B12,BNA_aout23!$B$1:$BZ$1001,MATCH(U$5,BNA_aout23!$B$7:$BZ$7,0),FALSE)))</f>
        <v>600</v>
      </c>
      <c r="V12" s="27">
        <f ca="1">IF(VLOOKUP($B12,BNA_aout23!$B$1:$BZ$1001,MATCH($A$1,BNA_aout23!$B$7:$BZ$7,0),FALSE)=$A$2,"",IF(VLOOKUP($B12,BNA_aout23!$B$1:$BZ$1001,MATCH(V$5,BNA_aout23!$B$7:$BZ$7,0),FALSE)="MC",VLOOKUP($A$3,BNA_aout23!$B$1:$BZ$1001,MATCH(V$5,BNA_aout23!$B$7:$BZ$7,0),FALSE),VLOOKUP($B12,BNA_aout23!$B$1:$BZ$1001,MATCH(V$5,BNA_aout23!$B$7:$BZ$7,0),FALSE)))</f>
        <v>875</v>
      </c>
      <c r="W12" s="27">
        <f ca="1">IF(VLOOKUP($B12,BNA_aout23!$B$1:$BZ$1001,MATCH($A$1,BNA_aout23!$B$7:$BZ$7,0),FALSE)=$A$2,"",IF(VLOOKUP($B12,BNA_aout23!$B$1:$BZ$1001,MATCH(W$5,BNA_aout23!$B$7:$BZ$7,0),FALSE)="MC",VLOOKUP($A$3,BNA_aout23!$B$1:$BZ$1001,MATCH(W$5,BNA_aout23!$B$7:$BZ$7,0),FALSE),VLOOKUP($B12,BNA_aout23!$B$1:$BZ$1001,MATCH(W$5,BNA_aout23!$B$7:$BZ$7,0),FALSE)))</f>
        <v>1225</v>
      </c>
      <c r="X12" s="27">
        <f ca="1">IF(VLOOKUP($B12,BNA_aout23!$B$1:$BZ$1001,MATCH($A$1,BNA_aout23!$B$7:$BZ$7,0),FALSE)=$A$2,"",IF(VLOOKUP($B12,BNA_aout23!$B$1:$BZ$1001,MATCH(X$5,BNA_aout23!$B$7:$BZ$7,0),FALSE)="MC",VLOOKUP($A$3,BNA_aout23!$B$1:$BZ$1001,MATCH(X$5,BNA_aout23!$B$7:$BZ$7,0),FALSE),VLOOKUP($B12,BNA_aout23!$B$1:$BZ$1001,MATCH(X$5,BNA_aout23!$B$7:$BZ$7,0),FALSE)))</f>
        <v>1750</v>
      </c>
      <c r="Y12" s="27">
        <f ca="1">IF(VLOOKUP($B12,BNA_aout23!$B$1:$BZ$1001,MATCH($A$1,BNA_aout23!$B$7:$BZ$7,0),FALSE)=$A$2,"",IF(VLOOKUP($B12,BNA_aout23!$B$1:$BZ$1001,MATCH(Y$5,BNA_aout23!$B$7:$BZ$7,0),FALSE)="MC",VLOOKUP($A$3,BNA_aout23!$B$1:$BZ$1001,MATCH(Y$5,BNA_aout23!$B$7:$BZ$7,0),FALSE),VLOOKUP($B12,BNA_aout23!$B$1:$BZ$1001,MATCH(Y$5,BNA_aout23!$B$7:$BZ$7,0),FALSE)))</f>
        <v>3000</v>
      </c>
      <c r="Z12" s="27">
        <f ca="1">IF(VLOOKUP($B12,BNA_aout23!$B$1:$BZ$1001,MATCH($A$1,BNA_aout23!$B$7:$BZ$7,0),FALSE)=$A$2,"",IF(VLOOKUP($B12,BNA_aout23!$B$1:$BZ$1001,MATCH(Z$5,BNA_aout23!$B$7:$BZ$7,0),FALSE)="MC",VLOOKUP($A$3,BNA_aout23!$B$1:$BZ$1001,MATCH(Z$5,BNA_aout23!$B$7:$BZ$7,0),FALSE),VLOOKUP($B12,BNA_aout23!$B$1:$BZ$1001,MATCH(Z$5,BNA_aout23!$B$7:$BZ$7,0),FALSE)))</f>
        <v>3250</v>
      </c>
      <c r="AA12" s="27">
        <f ca="1">IF(VLOOKUP($B12,BNA_aout23!$B$1:$BZ$1001,MATCH($A$1,BNA_aout23!$B$7:$BZ$7,0),FALSE)=$A$2,"",IF(VLOOKUP($B12,BNA_aout23!$B$1:$BZ$1001,MATCH(AA$5,BNA_aout23!$B$7:$BZ$7,0),FALSE)="MC",VLOOKUP($A$3,BNA_aout23!$B$1:$BZ$1001,MATCH(AA$5,BNA_aout23!$B$7:$BZ$7,0),FALSE),VLOOKUP($B12,BNA_aout23!$B$1:$BZ$1001,MATCH(AA$5,BNA_aout23!$B$7:$BZ$7,0),FALSE)))</f>
        <v>3500</v>
      </c>
      <c r="AB12" s="27">
        <f ca="1">IF(VLOOKUP($B12,BNA_aout23!$B$1:$BZ$1001,MATCH($A$1,BNA_aout23!$B$7:$BZ$7,0),FALSE)=$A$2,"",IF(VLOOKUP($B12,BNA_aout23!$B$1:$BZ$1001,MATCH(AB$5,BNA_aout23!$B$7:$BZ$7,0),FALSE)="MC",VLOOKUP($A$3,BNA_aout23!$B$1:$BZ$1001,MATCH(AB$5,BNA_aout23!$B$7:$BZ$7,0),FALSE),VLOOKUP($B12,BNA_aout23!$B$1:$BZ$1001,MATCH(AB$5,BNA_aout23!$B$7:$BZ$7,0),FALSE)))</f>
        <v>1750</v>
      </c>
      <c r="AC12" s="27">
        <f ca="1">IF(VLOOKUP($B12,BNA_aout23!$B$1:$BZ$1001,MATCH($A$1,BNA_aout23!$B$7:$BZ$7,0),FALSE)=$A$2,"",IF(VLOOKUP($B12,BNA_aout23!$B$1:$BZ$1001,MATCH(AC$5,BNA_aout23!$B$7:$BZ$7,0),FALSE)="MC",VLOOKUP($A$3,BNA_aout23!$B$1:$BZ$1001,MATCH(AC$5,BNA_aout23!$B$7:$BZ$7,0),FALSE),VLOOKUP($B12,BNA_aout23!$B$1:$BZ$1001,MATCH(AC$5,BNA_aout23!$B$7:$BZ$7,0),FALSE)))</f>
        <v>6000</v>
      </c>
      <c r="AD12" s="27">
        <f ca="1">IF(VLOOKUP($B12,BNA_aout23!$B$1:$BZ$1001,MATCH($A$1,BNA_aout23!$B$7:$BZ$7,0),FALSE)=$A$2,"",IF(VLOOKUP($B12,BNA_aout23!$B$1:$BZ$1001,MATCH(AD$5,BNA_aout23!$B$7:$BZ$7,0),FALSE)="MC",VLOOKUP($A$3,BNA_aout23!$B$1:$BZ$1001,MATCH(AD$5,BNA_aout23!$B$7:$BZ$7,0),FALSE),VLOOKUP($B12,BNA_aout23!$B$1:$BZ$1001,MATCH(AD$5,BNA_aout23!$B$7:$BZ$7,0),FALSE)))</f>
        <v>250</v>
      </c>
    </row>
    <row r="13" spans="1:30" x14ac:dyDescent="0.35">
      <c r="C13" s="21" t="s">
        <v>3189</v>
      </c>
      <c r="D13" s="3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x14ac:dyDescent="0.35">
      <c r="B14" t="s">
        <v>82</v>
      </c>
      <c r="C14" t="s">
        <v>80</v>
      </c>
      <c r="D14" s="38">
        <f t="shared" ref="D14:D20" ca="1" si="0">SUM(E14:AD14)</f>
        <v>82275</v>
      </c>
      <c r="E14" s="27">
        <f ca="1">IF(VLOOKUP($B14,BNA_aout23!$B$1:$BZ$1001,MATCH($A$1,BNA_aout23!$B$7:$BZ$7,0),FALSE)=$A$2,"",IF(VLOOKUP($B14,BNA_aout23!$B$1:$BZ$1001,MATCH(E$5,BNA_aout23!$B$7:$BZ$7,0),FALSE)="MC",VLOOKUP($A$3,BNA_aout23!$B$1:$BZ$1001,MATCH(E$5,BNA_aout23!$B$7:$BZ$7,0),FALSE),VLOOKUP($B14,BNA_aout23!$B$1:$BZ$1001,MATCH(E$5,BNA_aout23!$B$7:$BZ$7,0),FALSE)))</f>
        <v>1200</v>
      </c>
      <c r="F14" s="27">
        <f ca="1">IF(VLOOKUP($B14,BNA_aout23!$B$1:$BZ$1001,MATCH($A$1,BNA_aout23!$B$7:$BZ$7,0),FALSE)=$A$2,"",IF(VLOOKUP($B14,BNA_aout23!$B$1:$BZ$1001,MATCH(F$5,BNA_aout23!$B$7:$BZ$7,0),FALSE)="MC",VLOOKUP($A$3,BNA_aout23!$B$1:$BZ$1001,MATCH(F$5,BNA_aout23!$B$7:$BZ$7,0),FALSE),VLOOKUP($B14,BNA_aout23!$B$1:$BZ$1001,MATCH(F$5,BNA_aout23!$B$7:$BZ$7,0),FALSE)))</f>
        <v>1200</v>
      </c>
      <c r="G14" s="27">
        <f ca="1">IF(VLOOKUP($B14,BNA_aout23!$B$1:$BZ$1001,MATCH($A$1,BNA_aout23!$B$7:$BZ$7,0),FALSE)=$A$2,"",IF(VLOOKUP($B14,BNA_aout23!$B$1:$BZ$1001,MATCH(G$5,BNA_aout23!$B$7:$BZ$7,0),FALSE)="MC",VLOOKUP($A$3,BNA_aout23!$B$1:$BZ$1001,MATCH(G$5,BNA_aout23!$B$7:$BZ$7,0),FALSE),VLOOKUP($B14,BNA_aout23!$B$1:$BZ$1001,MATCH(G$5,BNA_aout23!$B$7:$BZ$7,0),FALSE)))</f>
        <v>1500</v>
      </c>
      <c r="H14" s="27">
        <f ca="1">IF(VLOOKUP($B14,BNA_aout23!$B$1:$BZ$1001,MATCH($A$1,BNA_aout23!$B$7:$BZ$7,0),FALSE)=$A$2,"",IF(VLOOKUP($B14,BNA_aout23!$B$1:$BZ$1001,MATCH(H$5,BNA_aout23!$B$7:$BZ$7,0),FALSE)="MC",VLOOKUP($A$3,BNA_aout23!$B$1:$BZ$1001,MATCH(H$5,BNA_aout23!$B$7:$BZ$7,0),FALSE),VLOOKUP($B14,BNA_aout23!$B$1:$BZ$1001,MATCH(H$5,BNA_aout23!$B$7:$BZ$7,0),FALSE)))</f>
        <v>500</v>
      </c>
      <c r="I14" s="27">
        <f ca="1">IF(VLOOKUP($B14,BNA_aout23!$B$1:$BZ$1001,MATCH($A$1,BNA_aout23!$B$7:$BZ$7,0),FALSE)=$A$2,"",IF(VLOOKUP($B14,BNA_aout23!$B$1:$BZ$1001,MATCH(I$5,BNA_aout23!$B$7:$BZ$7,0),FALSE)="MC",VLOOKUP($A$3,BNA_aout23!$B$1:$BZ$1001,MATCH(I$5,BNA_aout23!$B$7:$BZ$7,0),FALSE),VLOOKUP($B14,BNA_aout23!$B$1:$BZ$1001,MATCH(I$5,BNA_aout23!$B$7:$BZ$7,0),FALSE)))</f>
        <v>350</v>
      </c>
      <c r="J14" s="27">
        <f ca="1">IF(VLOOKUP($B14,BNA_aout23!$B$1:$BZ$1001,MATCH($A$1,BNA_aout23!$B$7:$BZ$7,0),FALSE)=$A$2,"",IF(VLOOKUP($B14,BNA_aout23!$B$1:$BZ$1001,MATCH(J$5,BNA_aout23!$B$7:$BZ$7,0),FALSE)="MC",VLOOKUP($A$3,BNA_aout23!$B$1:$BZ$1001,MATCH(J$5,BNA_aout23!$B$7:$BZ$7,0),FALSE),VLOOKUP($B14,BNA_aout23!$B$1:$BZ$1001,MATCH(J$5,BNA_aout23!$B$7:$BZ$7,0),FALSE)))</f>
        <v>5000</v>
      </c>
      <c r="K14" s="27">
        <f ca="1">IF(VLOOKUP($B14,BNA_aout23!$B$1:$BZ$1001,MATCH($A$1,BNA_aout23!$B$7:$BZ$7,0),FALSE)=$A$2,"",IF(VLOOKUP($B14,BNA_aout23!$B$1:$BZ$1001,MATCH(K$5,BNA_aout23!$B$7:$BZ$7,0),FALSE)="MC",VLOOKUP($A$3,BNA_aout23!$B$1:$BZ$1001,MATCH(K$5,BNA_aout23!$B$7:$BZ$7,0),FALSE),VLOOKUP($B14,BNA_aout23!$B$1:$BZ$1001,MATCH(K$5,BNA_aout23!$B$7:$BZ$7,0),FALSE)))</f>
        <v>5000</v>
      </c>
      <c r="L14" s="27">
        <f ca="1">IF(VLOOKUP($B14,BNA_aout23!$B$1:$BZ$1001,MATCH($A$1,BNA_aout23!$B$7:$BZ$7,0),FALSE)=$A$2,"",IF(VLOOKUP($B14,BNA_aout23!$B$1:$BZ$1001,MATCH(L$5,BNA_aout23!$B$7:$BZ$7,0),FALSE)="MC",VLOOKUP($A$3,BNA_aout23!$B$1:$BZ$1001,MATCH(L$5,BNA_aout23!$B$7:$BZ$7,0),FALSE),VLOOKUP($B14,BNA_aout23!$B$1:$BZ$1001,MATCH(L$5,BNA_aout23!$B$7:$BZ$7,0),FALSE)))</f>
        <v>1387.5</v>
      </c>
      <c r="M14" s="27">
        <f ca="1">IF(VLOOKUP($B14,BNA_aout23!$B$1:$BZ$1001,MATCH($A$1,BNA_aout23!$B$7:$BZ$7,0),FALSE)=$A$2,"",IF(VLOOKUP($B14,BNA_aout23!$B$1:$BZ$1001,MATCH(M$5,BNA_aout23!$B$7:$BZ$7,0),FALSE)="MC",VLOOKUP($A$3,BNA_aout23!$B$1:$BZ$1001,MATCH(M$5,BNA_aout23!$B$7:$BZ$7,0),FALSE),VLOOKUP($B14,BNA_aout23!$B$1:$BZ$1001,MATCH(M$5,BNA_aout23!$B$7:$BZ$7,0),FALSE)))</f>
        <v>2250</v>
      </c>
      <c r="N14" s="27">
        <f ca="1">IF(VLOOKUP($B14,BNA_aout23!$B$1:$BZ$1001,MATCH($A$1,BNA_aout23!$B$7:$BZ$7,0),FALSE)=$A$2,"",IF(VLOOKUP($B14,BNA_aout23!$B$1:$BZ$1001,MATCH(N$5,BNA_aout23!$B$7:$BZ$7,0),FALSE)="MC",VLOOKUP($A$3,BNA_aout23!$B$1:$BZ$1001,MATCH(N$5,BNA_aout23!$B$7:$BZ$7,0),FALSE),VLOOKUP($B14,BNA_aout23!$B$1:$BZ$1001,MATCH(N$5,BNA_aout23!$B$7:$BZ$7,0),FALSE)))</f>
        <v>100</v>
      </c>
      <c r="O14" s="27">
        <f ca="1">IF(VLOOKUP($B14,BNA_aout23!$B$1:$BZ$1001,MATCH($A$1,BNA_aout23!$B$7:$BZ$7,0),FALSE)=$A$2,"",IF(VLOOKUP($B14,BNA_aout23!$B$1:$BZ$1001,MATCH(O$5,BNA_aout23!$B$7:$BZ$7,0),FALSE)="MC",VLOOKUP($A$3,BNA_aout23!$B$1:$BZ$1001,MATCH(O$5,BNA_aout23!$B$7:$BZ$7,0),FALSE),VLOOKUP($B14,BNA_aout23!$B$1:$BZ$1001,MATCH(O$5,BNA_aout23!$B$7:$BZ$7,0),FALSE)))</f>
        <v>27500</v>
      </c>
      <c r="P14" s="27">
        <f ca="1">IF(VLOOKUP($B14,BNA_aout23!$B$1:$BZ$1001,MATCH($A$1,BNA_aout23!$B$7:$BZ$7,0),FALSE)=$A$2,"",IF(VLOOKUP($B14,BNA_aout23!$B$1:$BZ$1001,MATCH(P$5,BNA_aout23!$B$7:$BZ$7,0),FALSE)="MC",VLOOKUP($A$3,BNA_aout23!$B$1:$BZ$1001,MATCH(P$5,BNA_aout23!$B$7:$BZ$7,0),FALSE),VLOOKUP($B14,BNA_aout23!$B$1:$BZ$1001,MATCH(P$5,BNA_aout23!$B$7:$BZ$7,0),FALSE)))</f>
        <v>275</v>
      </c>
      <c r="Q14" s="27">
        <f ca="1">IF(VLOOKUP($B14,BNA_aout23!$B$1:$BZ$1001,MATCH($A$1,BNA_aout23!$B$7:$BZ$7,0),FALSE)=$A$2,"",IF(VLOOKUP($B14,BNA_aout23!$B$1:$BZ$1001,MATCH(Q$5,BNA_aout23!$B$7:$BZ$7,0),FALSE)="MC",VLOOKUP($A$3,BNA_aout23!$B$1:$BZ$1001,MATCH(Q$5,BNA_aout23!$B$7:$BZ$7,0),FALSE),VLOOKUP($B14,BNA_aout23!$B$1:$BZ$1001,MATCH(Q$5,BNA_aout23!$B$7:$BZ$7,0),FALSE)))</f>
        <v>6687.5</v>
      </c>
      <c r="R14" s="27">
        <f ca="1">IF(VLOOKUP($B14,BNA_aout23!$B$1:$BZ$1001,MATCH($A$1,BNA_aout23!$B$7:$BZ$7,0),FALSE)=$A$2,"",IF(VLOOKUP($B14,BNA_aout23!$B$1:$BZ$1001,MATCH(R$5,BNA_aout23!$B$7:$BZ$7,0),FALSE)="MC",VLOOKUP($A$3,BNA_aout23!$B$1:$BZ$1001,MATCH(R$5,BNA_aout23!$B$7:$BZ$7,0),FALSE),VLOOKUP($B14,BNA_aout23!$B$1:$BZ$1001,MATCH(R$5,BNA_aout23!$B$7:$BZ$7,0),FALSE)))</f>
        <v>5500</v>
      </c>
      <c r="S14" s="27">
        <f ca="1">IF(VLOOKUP($B14,BNA_aout23!$B$1:$BZ$1001,MATCH($A$1,BNA_aout23!$B$7:$BZ$7,0),FALSE)=$A$2,"",IF(VLOOKUP($B14,BNA_aout23!$B$1:$BZ$1001,MATCH(S$5,BNA_aout23!$B$7:$BZ$7,0),FALSE)="MC",VLOOKUP($A$3,BNA_aout23!$B$1:$BZ$1001,MATCH(S$5,BNA_aout23!$B$7:$BZ$7,0),FALSE),VLOOKUP($B14,BNA_aout23!$B$1:$BZ$1001,MATCH(S$5,BNA_aout23!$B$7:$BZ$7,0),FALSE)))</f>
        <v>437.5</v>
      </c>
      <c r="T14" s="27">
        <f ca="1">IF(VLOOKUP($B14,BNA_aout23!$B$1:$BZ$1001,MATCH($A$1,BNA_aout23!$B$7:$BZ$7,0),FALSE)=$A$2,"",IF(VLOOKUP($B14,BNA_aout23!$B$1:$BZ$1001,MATCH(T$5,BNA_aout23!$B$7:$BZ$7,0),FALSE)="MC",VLOOKUP($A$3,BNA_aout23!$B$1:$BZ$1001,MATCH(T$5,BNA_aout23!$B$7:$BZ$7,0),FALSE),VLOOKUP($B14,BNA_aout23!$B$1:$BZ$1001,MATCH(T$5,BNA_aout23!$B$7:$BZ$7,0),FALSE)))</f>
        <v>200</v>
      </c>
      <c r="U14" s="27">
        <f ca="1">IF(VLOOKUP($B14,BNA_aout23!$B$1:$BZ$1001,MATCH($A$1,BNA_aout23!$B$7:$BZ$7,0),FALSE)=$A$2,"",IF(VLOOKUP($B14,BNA_aout23!$B$1:$BZ$1001,MATCH(U$5,BNA_aout23!$B$7:$BZ$7,0),FALSE)="MC",VLOOKUP($A$3,BNA_aout23!$B$1:$BZ$1001,MATCH(U$5,BNA_aout23!$B$7:$BZ$7,0),FALSE),VLOOKUP($B14,BNA_aout23!$B$1:$BZ$1001,MATCH(U$5,BNA_aout23!$B$7:$BZ$7,0),FALSE)))</f>
        <v>600</v>
      </c>
      <c r="V14" s="27">
        <f ca="1">IF(VLOOKUP($B14,BNA_aout23!$B$1:$BZ$1001,MATCH($A$1,BNA_aout23!$B$7:$BZ$7,0),FALSE)=$A$2,"",IF(VLOOKUP($B14,BNA_aout23!$B$1:$BZ$1001,MATCH(V$5,BNA_aout23!$B$7:$BZ$7,0),FALSE)="MC",VLOOKUP($A$3,BNA_aout23!$B$1:$BZ$1001,MATCH(V$5,BNA_aout23!$B$7:$BZ$7,0),FALSE),VLOOKUP($B14,BNA_aout23!$B$1:$BZ$1001,MATCH(V$5,BNA_aout23!$B$7:$BZ$7,0),FALSE)))</f>
        <v>875</v>
      </c>
      <c r="W14" s="27">
        <f ca="1">IF(VLOOKUP($B14,BNA_aout23!$B$1:$BZ$1001,MATCH($A$1,BNA_aout23!$B$7:$BZ$7,0),FALSE)=$A$2,"",IF(VLOOKUP($B14,BNA_aout23!$B$1:$BZ$1001,MATCH(W$5,BNA_aout23!$B$7:$BZ$7,0),FALSE)="MC",VLOOKUP($A$3,BNA_aout23!$B$1:$BZ$1001,MATCH(W$5,BNA_aout23!$B$7:$BZ$7,0),FALSE),VLOOKUP($B14,BNA_aout23!$B$1:$BZ$1001,MATCH(W$5,BNA_aout23!$B$7:$BZ$7,0),FALSE)))</f>
        <v>1225</v>
      </c>
      <c r="X14" s="27">
        <f ca="1">IF(VLOOKUP($B14,BNA_aout23!$B$1:$BZ$1001,MATCH($A$1,BNA_aout23!$B$7:$BZ$7,0),FALSE)=$A$2,"",IF(VLOOKUP($B14,BNA_aout23!$B$1:$BZ$1001,MATCH(X$5,BNA_aout23!$B$7:$BZ$7,0),FALSE)="MC",VLOOKUP($A$3,BNA_aout23!$B$1:$BZ$1001,MATCH(X$5,BNA_aout23!$B$7:$BZ$7,0),FALSE),VLOOKUP($B14,BNA_aout23!$B$1:$BZ$1001,MATCH(X$5,BNA_aout23!$B$7:$BZ$7,0),FALSE)))</f>
        <v>6000</v>
      </c>
      <c r="Y14" s="27">
        <f ca="1">IF(VLOOKUP($B14,BNA_aout23!$B$1:$BZ$1001,MATCH($A$1,BNA_aout23!$B$7:$BZ$7,0),FALSE)=$A$2,"",IF(VLOOKUP($B14,BNA_aout23!$B$1:$BZ$1001,MATCH(Y$5,BNA_aout23!$B$7:$BZ$7,0),FALSE)="MC",VLOOKUP($A$3,BNA_aout23!$B$1:$BZ$1001,MATCH(Y$5,BNA_aout23!$B$7:$BZ$7,0),FALSE),VLOOKUP($B14,BNA_aout23!$B$1:$BZ$1001,MATCH(Y$5,BNA_aout23!$B$7:$BZ$7,0),FALSE)))</f>
        <v>3000</v>
      </c>
      <c r="Z14" s="27">
        <f ca="1">IF(VLOOKUP($B14,BNA_aout23!$B$1:$BZ$1001,MATCH($A$1,BNA_aout23!$B$7:$BZ$7,0),FALSE)=$A$2,"",IF(VLOOKUP($B14,BNA_aout23!$B$1:$BZ$1001,MATCH(Z$5,BNA_aout23!$B$7:$BZ$7,0),FALSE)="MC",VLOOKUP($A$3,BNA_aout23!$B$1:$BZ$1001,MATCH(Z$5,BNA_aout23!$B$7:$BZ$7,0),FALSE),VLOOKUP($B14,BNA_aout23!$B$1:$BZ$1001,MATCH(Z$5,BNA_aout23!$B$7:$BZ$7,0),FALSE)))</f>
        <v>2562.5</v>
      </c>
      <c r="AA14" s="27">
        <f ca="1">IF(VLOOKUP($B14,BNA_aout23!$B$1:$BZ$1001,MATCH($A$1,BNA_aout23!$B$7:$BZ$7,0),FALSE)=$A$2,"",IF(VLOOKUP($B14,BNA_aout23!$B$1:$BZ$1001,MATCH(AA$5,BNA_aout23!$B$7:$BZ$7,0),FALSE)="MC",VLOOKUP($A$3,BNA_aout23!$B$1:$BZ$1001,MATCH(AA$5,BNA_aout23!$B$7:$BZ$7,0),FALSE),VLOOKUP($B14,BNA_aout23!$B$1:$BZ$1001,MATCH(AA$5,BNA_aout23!$B$7:$BZ$7,0),FALSE)))</f>
        <v>2500</v>
      </c>
      <c r="AB14" s="27">
        <f ca="1">IF(VLOOKUP($B14,BNA_aout23!$B$1:$BZ$1001,MATCH($A$1,BNA_aout23!$B$7:$BZ$7,0),FALSE)=$A$2,"",IF(VLOOKUP($B14,BNA_aout23!$B$1:$BZ$1001,MATCH(AB$5,BNA_aout23!$B$7:$BZ$7,0),FALSE)="MC",VLOOKUP($A$3,BNA_aout23!$B$1:$BZ$1001,MATCH(AB$5,BNA_aout23!$B$7:$BZ$7,0),FALSE),VLOOKUP($B14,BNA_aout23!$B$1:$BZ$1001,MATCH(AB$5,BNA_aout23!$B$7:$BZ$7,0),FALSE)))</f>
        <v>1625</v>
      </c>
      <c r="AC14" s="27">
        <f ca="1">IF(VLOOKUP($B14,BNA_aout23!$B$1:$BZ$1001,MATCH($A$1,BNA_aout23!$B$7:$BZ$7,0),FALSE)=$A$2,"",IF(VLOOKUP($B14,BNA_aout23!$B$1:$BZ$1001,MATCH(AC$5,BNA_aout23!$B$7:$BZ$7,0),FALSE)="MC",VLOOKUP($A$3,BNA_aout23!$B$1:$BZ$1001,MATCH(AC$5,BNA_aout23!$B$7:$BZ$7,0),FALSE),VLOOKUP($B14,BNA_aout23!$B$1:$BZ$1001,MATCH(AC$5,BNA_aout23!$B$7:$BZ$7,0),FALSE)))</f>
        <v>4500</v>
      </c>
      <c r="AD14" s="27">
        <f ca="1">IF(VLOOKUP($B14,BNA_aout23!$B$1:$BZ$1001,MATCH($A$1,BNA_aout23!$B$7:$BZ$7,0),FALSE)=$A$2,"",IF(VLOOKUP($B14,BNA_aout23!$B$1:$BZ$1001,MATCH(AD$5,BNA_aout23!$B$7:$BZ$7,0),FALSE)="MC",VLOOKUP($A$3,BNA_aout23!$B$1:$BZ$1001,MATCH(AD$5,BNA_aout23!$B$7:$BZ$7,0),FALSE),VLOOKUP($B14,BNA_aout23!$B$1:$BZ$1001,MATCH(AD$5,BNA_aout23!$B$7:$BZ$7,0),FALSE)))</f>
        <v>300</v>
      </c>
    </row>
    <row r="15" spans="1:30" x14ac:dyDescent="0.35">
      <c r="B15" t="s">
        <v>84</v>
      </c>
      <c r="C15" t="s">
        <v>83</v>
      </c>
      <c r="D15" s="38">
        <f t="shared" ca="1" si="0"/>
        <v>80975</v>
      </c>
      <c r="E15" s="27">
        <f ca="1">IF(VLOOKUP($B15,BNA_aout23!$B$1:$BZ$1001,MATCH($A$1,BNA_aout23!$B$7:$BZ$7,0),FALSE)=$A$2,"",IF(VLOOKUP($B15,BNA_aout23!$B$1:$BZ$1001,MATCH(E$5,BNA_aout23!$B$7:$BZ$7,0),FALSE)="MC",VLOOKUP($A$3,BNA_aout23!$B$1:$BZ$1001,MATCH(E$5,BNA_aout23!$B$7:$BZ$7,0),FALSE),VLOOKUP($B15,BNA_aout23!$B$1:$BZ$1001,MATCH(E$5,BNA_aout23!$B$7:$BZ$7,0),FALSE)))</f>
        <v>950</v>
      </c>
      <c r="F15" s="27">
        <f ca="1">IF(VLOOKUP($B15,BNA_aout23!$B$1:$BZ$1001,MATCH($A$1,BNA_aout23!$B$7:$BZ$7,0),FALSE)=$A$2,"",IF(VLOOKUP($B15,BNA_aout23!$B$1:$BZ$1001,MATCH(F$5,BNA_aout23!$B$7:$BZ$7,0),FALSE)="MC",VLOOKUP($A$3,BNA_aout23!$B$1:$BZ$1001,MATCH(F$5,BNA_aout23!$B$7:$BZ$7,0),FALSE),VLOOKUP($B15,BNA_aout23!$B$1:$BZ$1001,MATCH(F$5,BNA_aout23!$B$7:$BZ$7,0),FALSE)))</f>
        <v>2250</v>
      </c>
      <c r="G15" s="27">
        <f ca="1">IF(VLOOKUP($B15,BNA_aout23!$B$1:$BZ$1001,MATCH($A$1,BNA_aout23!$B$7:$BZ$7,0),FALSE)=$A$2,"",IF(VLOOKUP($B15,BNA_aout23!$B$1:$BZ$1001,MATCH(G$5,BNA_aout23!$B$7:$BZ$7,0),FALSE)="MC",VLOOKUP($A$3,BNA_aout23!$B$1:$BZ$1001,MATCH(G$5,BNA_aout23!$B$7:$BZ$7,0),FALSE),VLOOKUP($B15,BNA_aout23!$B$1:$BZ$1001,MATCH(G$5,BNA_aout23!$B$7:$BZ$7,0),FALSE)))</f>
        <v>2125</v>
      </c>
      <c r="H15" s="27">
        <f ca="1">IF(VLOOKUP($B15,BNA_aout23!$B$1:$BZ$1001,MATCH($A$1,BNA_aout23!$B$7:$BZ$7,0),FALSE)=$A$2,"",IF(VLOOKUP($B15,BNA_aout23!$B$1:$BZ$1001,MATCH(H$5,BNA_aout23!$B$7:$BZ$7,0),FALSE)="MC",VLOOKUP($A$3,BNA_aout23!$B$1:$BZ$1001,MATCH(H$5,BNA_aout23!$B$7:$BZ$7,0),FALSE),VLOOKUP($B15,BNA_aout23!$B$1:$BZ$1001,MATCH(H$5,BNA_aout23!$B$7:$BZ$7,0),FALSE)))</f>
        <v>500</v>
      </c>
      <c r="I15" s="27">
        <f ca="1">IF(VLOOKUP($B15,BNA_aout23!$B$1:$BZ$1001,MATCH($A$1,BNA_aout23!$B$7:$BZ$7,0),FALSE)=$A$2,"",IF(VLOOKUP($B15,BNA_aout23!$B$1:$BZ$1001,MATCH(I$5,BNA_aout23!$B$7:$BZ$7,0),FALSE)="MC",VLOOKUP($A$3,BNA_aout23!$B$1:$BZ$1001,MATCH(I$5,BNA_aout23!$B$7:$BZ$7,0),FALSE),VLOOKUP($B15,BNA_aout23!$B$1:$BZ$1001,MATCH(I$5,BNA_aout23!$B$7:$BZ$7,0),FALSE)))</f>
        <v>300</v>
      </c>
      <c r="J15" s="27">
        <f ca="1">IF(VLOOKUP($B15,BNA_aout23!$B$1:$BZ$1001,MATCH($A$1,BNA_aout23!$B$7:$BZ$7,0),FALSE)=$A$2,"",IF(VLOOKUP($B15,BNA_aout23!$B$1:$BZ$1001,MATCH(J$5,BNA_aout23!$B$7:$BZ$7,0),FALSE)="MC",VLOOKUP($A$3,BNA_aout23!$B$1:$BZ$1001,MATCH(J$5,BNA_aout23!$B$7:$BZ$7,0),FALSE),VLOOKUP($B15,BNA_aout23!$B$1:$BZ$1001,MATCH(J$5,BNA_aout23!$B$7:$BZ$7,0),FALSE)))</f>
        <v>3750</v>
      </c>
      <c r="K15" s="27">
        <f ca="1">IF(VLOOKUP($B15,BNA_aout23!$B$1:$BZ$1001,MATCH($A$1,BNA_aout23!$B$7:$BZ$7,0),FALSE)=$A$2,"",IF(VLOOKUP($B15,BNA_aout23!$B$1:$BZ$1001,MATCH(K$5,BNA_aout23!$B$7:$BZ$7,0),FALSE)="MC",VLOOKUP($A$3,BNA_aout23!$B$1:$BZ$1001,MATCH(K$5,BNA_aout23!$B$7:$BZ$7,0),FALSE),VLOOKUP($B15,BNA_aout23!$B$1:$BZ$1001,MATCH(K$5,BNA_aout23!$B$7:$BZ$7,0),FALSE)))</f>
        <v>6250</v>
      </c>
      <c r="L15" s="27">
        <f ca="1">IF(VLOOKUP($B15,BNA_aout23!$B$1:$BZ$1001,MATCH($A$1,BNA_aout23!$B$7:$BZ$7,0),FALSE)=$A$2,"",IF(VLOOKUP($B15,BNA_aout23!$B$1:$BZ$1001,MATCH(L$5,BNA_aout23!$B$7:$BZ$7,0),FALSE)="MC",VLOOKUP($A$3,BNA_aout23!$B$1:$BZ$1001,MATCH(L$5,BNA_aout23!$B$7:$BZ$7,0),FALSE),VLOOKUP($B15,BNA_aout23!$B$1:$BZ$1001,MATCH(L$5,BNA_aout23!$B$7:$BZ$7,0),FALSE)))</f>
        <v>1000</v>
      </c>
      <c r="M15" s="27">
        <f ca="1">IF(VLOOKUP($B15,BNA_aout23!$B$1:$BZ$1001,MATCH($A$1,BNA_aout23!$B$7:$BZ$7,0),FALSE)=$A$2,"",IF(VLOOKUP($B15,BNA_aout23!$B$1:$BZ$1001,MATCH(M$5,BNA_aout23!$B$7:$BZ$7,0),FALSE)="MC",VLOOKUP($A$3,BNA_aout23!$B$1:$BZ$1001,MATCH(M$5,BNA_aout23!$B$7:$BZ$7,0),FALSE),VLOOKUP($B15,BNA_aout23!$B$1:$BZ$1001,MATCH(M$5,BNA_aout23!$B$7:$BZ$7,0),FALSE)))</f>
        <v>2000</v>
      </c>
      <c r="N15" s="27">
        <f ca="1">IF(VLOOKUP($B15,BNA_aout23!$B$1:$BZ$1001,MATCH($A$1,BNA_aout23!$B$7:$BZ$7,0),FALSE)=$A$2,"",IF(VLOOKUP($B15,BNA_aout23!$B$1:$BZ$1001,MATCH(N$5,BNA_aout23!$B$7:$BZ$7,0),FALSE)="MC",VLOOKUP($A$3,BNA_aout23!$B$1:$BZ$1001,MATCH(N$5,BNA_aout23!$B$7:$BZ$7,0),FALSE),VLOOKUP($B15,BNA_aout23!$B$1:$BZ$1001,MATCH(N$5,BNA_aout23!$B$7:$BZ$7,0),FALSE)))</f>
        <v>100</v>
      </c>
      <c r="O15" s="27">
        <f ca="1">IF(VLOOKUP($B15,BNA_aout23!$B$1:$BZ$1001,MATCH($A$1,BNA_aout23!$B$7:$BZ$7,0),FALSE)=$A$2,"",IF(VLOOKUP($B15,BNA_aout23!$B$1:$BZ$1001,MATCH(O$5,BNA_aout23!$B$7:$BZ$7,0),FALSE)="MC",VLOOKUP($A$3,BNA_aout23!$B$1:$BZ$1001,MATCH(O$5,BNA_aout23!$B$7:$BZ$7,0),FALSE),VLOOKUP($B15,BNA_aout23!$B$1:$BZ$1001,MATCH(O$5,BNA_aout23!$B$7:$BZ$7,0),FALSE)))</f>
        <v>27500</v>
      </c>
      <c r="P15" s="27">
        <f ca="1">IF(VLOOKUP($B15,BNA_aout23!$B$1:$BZ$1001,MATCH($A$1,BNA_aout23!$B$7:$BZ$7,0),FALSE)=$A$2,"",IF(VLOOKUP($B15,BNA_aout23!$B$1:$BZ$1001,MATCH(P$5,BNA_aout23!$B$7:$BZ$7,0),FALSE)="MC",VLOOKUP($A$3,BNA_aout23!$B$1:$BZ$1001,MATCH(P$5,BNA_aout23!$B$7:$BZ$7,0),FALSE),VLOOKUP($B15,BNA_aout23!$B$1:$BZ$1001,MATCH(P$5,BNA_aout23!$B$7:$BZ$7,0),FALSE)))</f>
        <v>275</v>
      </c>
      <c r="Q15" s="27">
        <f ca="1">IF(VLOOKUP($B15,BNA_aout23!$B$1:$BZ$1001,MATCH($A$1,BNA_aout23!$B$7:$BZ$7,0),FALSE)=$A$2,"",IF(VLOOKUP($B15,BNA_aout23!$B$1:$BZ$1001,MATCH(Q$5,BNA_aout23!$B$7:$BZ$7,0),FALSE)="MC",VLOOKUP($A$3,BNA_aout23!$B$1:$BZ$1001,MATCH(Q$5,BNA_aout23!$B$7:$BZ$7,0),FALSE),VLOOKUP($B15,BNA_aout23!$B$1:$BZ$1001,MATCH(Q$5,BNA_aout23!$B$7:$BZ$7,0),FALSE)))</f>
        <v>6687.5</v>
      </c>
      <c r="R15" s="27">
        <f ca="1">IF(VLOOKUP($B15,BNA_aout23!$B$1:$BZ$1001,MATCH($A$1,BNA_aout23!$B$7:$BZ$7,0),FALSE)=$A$2,"",IF(VLOOKUP($B15,BNA_aout23!$B$1:$BZ$1001,MATCH(R$5,BNA_aout23!$B$7:$BZ$7,0),FALSE)="MC",VLOOKUP($A$3,BNA_aout23!$B$1:$BZ$1001,MATCH(R$5,BNA_aout23!$B$7:$BZ$7,0),FALSE),VLOOKUP($B15,BNA_aout23!$B$1:$BZ$1001,MATCH(R$5,BNA_aout23!$B$7:$BZ$7,0),FALSE)))</f>
        <v>5500</v>
      </c>
      <c r="S15" s="27">
        <f ca="1">IF(VLOOKUP($B15,BNA_aout23!$B$1:$BZ$1001,MATCH($A$1,BNA_aout23!$B$7:$BZ$7,0),FALSE)=$A$2,"",IF(VLOOKUP($B15,BNA_aout23!$B$1:$BZ$1001,MATCH(S$5,BNA_aout23!$B$7:$BZ$7,0),FALSE)="MC",VLOOKUP($A$3,BNA_aout23!$B$1:$BZ$1001,MATCH(S$5,BNA_aout23!$B$7:$BZ$7,0),FALSE),VLOOKUP($B15,BNA_aout23!$B$1:$BZ$1001,MATCH(S$5,BNA_aout23!$B$7:$BZ$7,0),FALSE)))</f>
        <v>300</v>
      </c>
      <c r="T15" s="27">
        <f ca="1">IF(VLOOKUP($B15,BNA_aout23!$B$1:$BZ$1001,MATCH($A$1,BNA_aout23!$B$7:$BZ$7,0),FALSE)=$A$2,"",IF(VLOOKUP($B15,BNA_aout23!$B$1:$BZ$1001,MATCH(T$5,BNA_aout23!$B$7:$BZ$7,0),FALSE)="MC",VLOOKUP($A$3,BNA_aout23!$B$1:$BZ$1001,MATCH(T$5,BNA_aout23!$B$7:$BZ$7,0),FALSE),VLOOKUP($B15,BNA_aout23!$B$1:$BZ$1001,MATCH(T$5,BNA_aout23!$B$7:$BZ$7,0),FALSE)))</f>
        <v>150</v>
      </c>
      <c r="U15" s="27">
        <f ca="1">IF(VLOOKUP($B15,BNA_aout23!$B$1:$BZ$1001,MATCH($A$1,BNA_aout23!$B$7:$BZ$7,0),FALSE)=$A$2,"",IF(VLOOKUP($B15,BNA_aout23!$B$1:$BZ$1001,MATCH(U$5,BNA_aout23!$B$7:$BZ$7,0),FALSE)="MC",VLOOKUP($A$3,BNA_aout23!$B$1:$BZ$1001,MATCH(U$5,BNA_aout23!$B$7:$BZ$7,0),FALSE),VLOOKUP($B15,BNA_aout23!$B$1:$BZ$1001,MATCH(U$5,BNA_aout23!$B$7:$BZ$7,0),FALSE)))</f>
        <v>600</v>
      </c>
      <c r="V15" s="27">
        <f ca="1">IF(VLOOKUP($B15,BNA_aout23!$B$1:$BZ$1001,MATCH($A$1,BNA_aout23!$B$7:$BZ$7,0),FALSE)=$A$2,"",IF(VLOOKUP($B15,BNA_aout23!$B$1:$BZ$1001,MATCH(V$5,BNA_aout23!$B$7:$BZ$7,0),FALSE)="MC",VLOOKUP($A$3,BNA_aout23!$B$1:$BZ$1001,MATCH(V$5,BNA_aout23!$B$7:$BZ$7,0),FALSE),VLOOKUP($B15,BNA_aout23!$B$1:$BZ$1001,MATCH(V$5,BNA_aout23!$B$7:$BZ$7,0),FALSE)))</f>
        <v>1500</v>
      </c>
      <c r="W15" s="27">
        <f ca="1">IF(VLOOKUP($B15,BNA_aout23!$B$1:$BZ$1001,MATCH($A$1,BNA_aout23!$B$7:$BZ$7,0),FALSE)=$A$2,"",IF(VLOOKUP($B15,BNA_aout23!$B$1:$BZ$1001,MATCH(W$5,BNA_aout23!$B$7:$BZ$7,0),FALSE)="MC",VLOOKUP($A$3,BNA_aout23!$B$1:$BZ$1001,MATCH(W$5,BNA_aout23!$B$7:$BZ$7,0),FALSE),VLOOKUP($B15,BNA_aout23!$B$1:$BZ$1001,MATCH(W$5,BNA_aout23!$B$7:$BZ$7,0),FALSE)))</f>
        <v>1225</v>
      </c>
      <c r="X15" s="27">
        <f ca="1">IF(VLOOKUP($B15,BNA_aout23!$B$1:$BZ$1001,MATCH($A$1,BNA_aout23!$B$7:$BZ$7,0),FALSE)=$A$2,"",IF(VLOOKUP($B15,BNA_aout23!$B$1:$BZ$1001,MATCH(X$5,BNA_aout23!$B$7:$BZ$7,0),FALSE)="MC",VLOOKUP($A$3,BNA_aout23!$B$1:$BZ$1001,MATCH(X$5,BNA_aout23!$B$7:$BZ$7,0),FALSE),VLOOKUP($B15,BNA_aout23!$B$1:$BZ$1001,MATCH(X$5,BNA_aout23!$B$7:$BZ$7,0),FALSE)))</f>
        <v>4000</v>
      </c>
      <c r="Y15" s="27">
        <f ca="1">IF(VLOOKUP($B15,BNA_aout23!$B$1:$BZ$1001,MATCH($A$1,BNA_aout23!$B$7:$BZ$7,0),FALSE)=$A$2,"",IF(VLOOKUP($B15,BNA_aout23!$B$1:$BZ$1001,MATCH(Y$5,BNA_aout23!$B$7:$BZ$7,0),FALSE)="MC",VLOOKUP($A$3,BNA_aout23!$B$1:$BZ$1001,MATCH(Y$5,BNA_aout23!$B$7:$BZ$7,0),FALSE),VLOOKUP($B15,BNA_aout23!$B$1:$BZ$1001,MATCH(Y$5,BNA_aout23!$B$7:$BZ$7,0),FALSE)))</f>
        <v>2750</v>
      </c>
      <c r="Z15" s="27">
        <f ca="1">IF(VLOOKUP($B15,BNA_aout23!$B$1:$BZ$1001,MATCH($A$1,BNA_aout23!$B$7:$BZ$7,0),FALSE)=$A$2,"",IF(VLOOKUP($B15,BNA_aout23!$B$1:$BZ$1001,MATCH(Z$5,BNA_aout23!$B$7:$BZ$7,0),FALSE)="MC",VLOOKUP($A$3,BNA_aout23!$B$1:$BZ$1001,MATCH(Z$5,BNA_aout23!$B$7:$BZ$7,0),FALSE),VLOOKUP($B15,BNA_aout23!$B$1:$BZ$1001,MATCH(Z$5,BNA_aout23!$B$7:$BZ$7,0),FALSE)))</f>
        <v>2562.5</v>
      </c>
      <c r="AA15" s="27">
        <f ca="1">IF(VLOOKUP($B15,BNA_aout23!$B$1:$BZ$1001,MATCH($A$1,BNA_aout23!$B$7:$BZ$7,0),FALSE)=$A$2,"",IF(VLOOKUP($B15,BNA_aout23!$B$1:$BZ$1001,MATCH(AA$5,BNA_aout23!$B$7:$BZ$7,0),FALSE)="MC",VLOOKUP($A$3,BNA_aout23!$B$1:$BZ$1001,MATCH(AA$5,BNA_aout23!$B$7:$BZ$7,0),FALSE),VLOOKUP($B15,BNA_aout23!$B$1:$BZ$1001,MATCH(AA$5,BNA_aout23!$B$7:$BZ$7,0),FALSE)))</f>
        <v>2500</v>
      </c>
      <c r="AB15" s="27">
        <f ca="1">IF(VLOOKUP($B15,BNA_aout23!$B$1:$BZ$1001,MATCH($A$1,BNA_aout23!$B$7:$BZ$7,0),FALSE)=$A$2,"",IF(VLOOKUP($B15,BNA_aout23!$B$1:$BZ$1001,MATCH(AB$5,BNA_aout23!$B$7:$BZ$7,0),FALSE)="MC",VLOOKUP($A$3,BNA_aout23!$B$1:$BZ$1001,MATCH(AB$5,BNA_aout23!$B$7:$BZ$7,0),FALSE),VLOOKUP($B15,BNA_aout23!$B$1:$BZ$1001,MATCH(AB$5,BNA_aout23!$B$7:$BZ$7,0),FALSE)))</f>
        <v>1500</v>
      </c>
      <c r="AC15" s="27">
        <f ca="1">IF(VLOOKUP($B15,BNA_aout23!$B$1:$BZ$1001,MATCH($A$1,BNA_aout23!$B$7:$BZ$7,0),FALSE)=$A$2,"",IF(VLOOKUP($B15,BNA_aout23!$B$1:$BZ$1001,MATCH(AC$5,BNA_aout23!$B$7:$BZ$7,0),FALSE)="MC",VLOOKUP($A$3,BNA_aout23!$B$1:$BZ$1001,MATCH(AC$5,BNA_aout23!$B$7:$BZ$7,0),FALSE),VLOOKUP($B15,BNA_aout23!$B$1:$BZ$1001,MATCH(AC$5,BNA_aout23!$B$7:$BZ$7,0),FALSE)))</f>
        <v>4500</v>
      </c>
      <c r="AD15" s="27">
        <f ca="1">IF(VLOOKUP($B15,BNA_aout23!$B$1:$BZ$1001,MATCH($A$1,BNA_aout23!$B$7:$BZ$7,0),FALSE)=$A$2,"",IF(VLOOKUP($B15,BNA_aout23!$B$1:$BZ$1001,MATCH(AD$5,BNA_aout23!$B$7:$BZ$7,0),FALSE)="MC",VLOOKUP($A$3,BNA_aout23!$B$1:$BZ$1001,MATCH(AD$5,BNA_aout23!$B$7:$BZ$7,0),FALSE),VLOOKUP($B15,BNA_aout23!$B$1:$BZ$1001,MATCH(AD$5,BNA_aout23!$B$7:$BZ$7,0),FALSE)))</f>
        <v>200</v>
      </c>
    </row>
    <row r="16" spans="1:30" x14ac:dyDescent="0.35">
      <c r="B16" t="s">
        <v>86</v>
      </c>
      <c r="C16" t="s">
        <v>85</v>
      </c>
      <c r="D16" s="38">
        <f t="shared" ca="1" si="0"/>
        <v>72856.25</v>
      </c>
      <c r="E16" s="27">
        <f ca="1">IF(VLOOKUP($B16,BNA_aout23!$B$1:$BZ$1001,MATCH($A$1,BNA_aout23!$B$7:$BZ$7,0),FALSE)=$A$2,"",IF(VLOOKUP($B16,BNA_aout23!$B$1:$BZ$1001,MATCH(E$5,BNA_aout23!$B$7:$BZ$7,0),FALSE)="MC",VLOOKUP($A$3,BNA_aout23!$B$1:$BZ$1001,MATCH(E$5,BNA_aout23!$B$7:$BZ$7,0),FALSE),VLOOKUP($B16,BNA_aout23!$B$1:$BZ$1001,MATCH(E$5,BNA_aout23!$B$7:$BZ$7,0),FALSE)))</f>
        <v>1200</v>
      </c>
      <c r="F16" s="27">
        <f ca="1">IF(VLOOKUP($B16,BNA_aout23!$B$1:$BZ$1001,MATCH($A$1,BNA_aout23!$B$7:$BZ$7,0),FALSE)=$A$2,"",IF(VLOOKUP($B16,BNA_aout23!$B$1:$BZ$1001,MATCH(F$5,BNA_aout23!$B$7:$BZ$7,0),FALSE)="MC",VLOOKUP($A$3,BNA_aout23!$B$1:$BZ$1001,MATCH(F$5,BNA_aout23!$B$7:$BZ$7,0),FALSE),VLOOKUP($B16,BNA_aout23!$B$1:$BZ$1001,MATCH(F$5,BNA_aout23!$B$7:$BZ$7,0),FALSE)))</f>
        <v>2250</v>
      </c>
      <c r="G16" s="27">
        <f ca="1">IF(VLOOKUP($B16,BNA_aout23!$B$1:$BZ$1001,MATCH($A$1,BNA_aout23!$B$7:$BZ$7,0),FALSE)=$A$2,"",IF(VLOOKUP($B16,BNA_aout23!$B$1:$BZ$1001,MATCH(G$5,BNA_aout23!$B$7:$BZ$7,0),FALSE)="MC",VLOOKUP($A$3,BNA_aout23!$B$1:$BZ$1001,MATCH(G$5,BNA_aout23!$B$7:$BZ$7,0),FALSE),VLOOKUP($B16,BNA_aout23!$B$1:$BZ$1001,MATCH(G$5,BNA_aout23!$B$7:$BZ$7,0),FALSE)))</f>
        <v>2125</v>
      </c>
      <c r="H16" s="27">
        <f ca="1">IF(VLOOKUP($B16,BNA_aout23!$B$1:$BZ$1001,MATCH($A$1,BNA_aout23!$B$7:$BZ$7,0),FALSE)=$A$2,"",IF(VLOOKUP($B16,BNA_aout23!$B$1:$BZ$1001,MATCH(H$5,BNA_aout23!$B$7:$BZ$7,0),FALSE)="MC",VLOOKUP($A$3,BNA_aout23!$B$1:$BZ$1001,MATCH(H$5,BNA_aout23!$B$7:$BZ$7,0),FALSE),VLOOKUP($B16,BNA_aout23!$B$1:$BZ$1001,MATCH(H$5,BNA_aout23!$B$7:$BZ$7,0),FALSE)))</f>
        <v>300</v>
      </c>
      <c r="I16" s="27">
        <f ca="1">IF(VLOOKUP($B16,BNA_aout23!$B$1:$BZ$1001,MATCH($A$1,BNA_aout23!$B$7:$BZ$7,0),FALSE)=$A$2,"",IF(VLOOKUP($B16,BNA_aout23!$B$1:$BZ$1001,MATCH(I$5,BNA_aout23!$B$7:$BZ$7,0),FALSE)="MC",VLOOKUP($A$3,BNA_aout23!$B$1:$BZ$1001,MATCH(I$5,BNA_aout23!$B$7:$BZ$7,0),FALSE),VLOOKUP($B16,BNA_aout23!$B$1:$BZ$1001,MATCH(I$5,BNA_aout23!$B$7:$BZ$7,0),FALSE)))</f>
        <v>250</v>
      </c>
      <c r="J16" s="27">
        <f ca="1">IF(VLOOKUP($B16,BNA_aout23!$B$1:$BZ$1001,MATCH($A$1,BNA_aout23!$B$7:$BZ$7,0),FALSE)=$A$2,"",IF(VLOOKUP($B16,BNA_aout23!$B$1:$BZ$1001,MATCH(J$5,BNA_aout23!$B$7:$BZ$7,0),FALSE)="MC",VLOOKUP($A$3,BNA_aout23!$B$1:$BZ$1001,MATCH(J$5,BNA_aout23!$B$7:$BZ$7,0),FALSE),VLOOKUP($B16,BNA_aout23!$B$1:$BZ$1001,MATCH(J$5,BNA_aout23!$B$7:$BZ$7,0),FALSE)))</f>
        <v>6000</v>
      </c>
      <c r="K16" s="27">
        <f ca="1">IF(VLOOKUP($B16,BNA_aout23!$B$1:$BZ$1001,MATCH($A$1,BNA_aout23!$B$7:$BZ$7,0),FALSE)=$A$2,"",IF(VLOOKUP($B16,BNA_aout23!$B$1:$BZ$1001,MATCH(K$5,BNA_aout23!$B$7:$BZ$7,0),FALSE)="MC",VLOOKUP($A$3,BNA_aout23!$B$1:$BZ$1001,MATCH(K$5,BNA_aout23!$B$7:$BZ$7,0),FALSE),VLOOKUP($B16,BNA_aout23!$B$1:$BZ$1001,MATCH(K$5,BNA_aout23!$B$7:$BZ$7,0),FALSE)))</f>
        <v>7500</v>
      </c>
      <c r="L16" s="27">
        <f ca="1">IF(VLOOKUP($B16,BNA_aout23!$B$1:$BZ$1001,MATCH($A$1,BNA_aout23!$B$7:$BZ$7,0),FALSE)=$A$2,"",IF(VLOOKUP($B16,BNA_aout23!$B$1:$BZ$1001,MATCH(L$5,BNA_aout23!$B$7:$BZ$7,0),FALSE)="MC",VLOOKUP($A$3,BNA_aout23!$B$1:$BZ$1001,MATCH(L$5,BNA_aout23!$B$7:$BZ$7,0),FALSE),VLOOKUP($B16,BNA_aout23!$B$1:$BZ$1001,MATCH(L$5,BNA_aout23!$B$7:$BZ$7,0),FALSE)))</f>
        <v>1387.5</v>
      </c>
      <c r="M16" s="27">
        <f ca="1">IF(VLOOKUP($B16,BNA_aout23!$B$1:$BZ$1001,MATCH($A$1,BNA_aout23!$B$7:$BZ$7,0),FALSE)=$A$2,"",IF(VLOOKUP($B16,BNA_aout23!$B$1:$BZ$1001,MATCH(M$5,BNA_aout23!$B$7:$BZ$7,0),FALSE)="MC",VLOOKUP($A$3,BNA_aout23!$B$1:$BZ$1001,MATCH(M$5,BNA_aout23!$B$7:$BZ$7,0),FALSE),VLOOKUP($B16,BNA_aout23!$B$1:$BZ$1001,MATCH(M$5,BNA_aout23!$B$7:$BZ$7,0),FALSE)))</f>
        <v>2000</v>
      </c>
      <c r="N16" s="27">
        <f ca="1">IF(VLOOKUP($B16,BNA_aout23!$B$1:$BZ$1001,MATCH($A$1,BNA_aout23!$B$7:$BZ$7,0),FALSE)=$A$2,"",IF(VLOOKUP($B16,BNA_aout23!$B$1:$BZ$1001,MATCH(N$5,BNA_aout23!$B$7:$BZ$7,0),FALSE)="MC",VLOOKUP($A$3,BNA_aout23!$B$1:$BZ$1001,MATCH(N$5,BNA_aout23!$B$7:$BZ$7,0),FALSE),VLOOKUP($B16,BNA_aout23!$B$1:$BZ$1001,MATCH(N$5,BNA_aout23!$B$7:$BZ$7,0),FALSE)))</f>
        <v>100</v>
      </c>
      <c r="O16" s="27">
        <f ca="1">IF(VLOOKUP($B16,BNA_aout23!$B$1:$BZ$1001,MATCH($A$1,BNA_aout23!$B$7:$BZ$7,0),FALSE)=$A$2,"",IF(VLOOKUP($B16,BNA_aout23!$B$1:$BZ$1001,MATCH(O$5,BNA_aout23!$B$7:$BZ$7,0),FALSE)="MC",VLOOKUP($A$3,BNA_aout23!$B$1:$BZ$1001,MATCH(O$5,BNA_aout23!$B$7:$BZ$7,0),FALSE),VLOOKUP($B16,BNA_aout23!$B$1:$BZ$1001,MATCH(O$5,BNA_aout23!$B$7:$BZ$7,0),FALSE)))</f>
        <v>27500</v>
      </c>
      <c r="P16" s="27">
        <f ca="1">IF(VLOOKUP($B16,BNA_aout23!$B$1:$BZ$1001,MATCH($A$1,BNA_aout23!$B$7:$BZ$7,0),FALSE)=$A$2,"",IF(VLOOKUP($B16,BNA_aout23!$B$1:$BZ$1001,MATCH(P$5,BNA_aout23!$B$7:$BZ$7,0),FALSE)="MC",VLOOKUP($A$3,BNA_aout23!$B$1:$BZ$1001,MATCH(P$5,BNA_aout23!$B$7:$BZ$7,0),FALSE),VLOOKUP($B16,BNA_aout23!$B$1:$BZ$1001,MATCH(P$5,BNA_aout23!$B$7:$BZ$7,0),FALSE)))</f>
        <v>275</v>
      </c>
      <c r="Q16" s="27">
        <f ca="1">IF(VLOOKUP($B16,BNA_aout23!$B$1:$BZ$1001,MATCH($A$1,BNA_aout23!$B$7:$BZ$7,0),FALSE)=$A$2,"",IF(VLOOKUP($B16,BNA_aout23!$B$1:$BZ$1001,MATCH(Q$5,BNA_aout23!$B$7:$BZ$7,0),FALSE)="MC",VLOOKUP($A$3,BNA_aout23!$B$1:$BZ$1001,MATCH(Q$5,BNA_aout23!$B$7:$BZ$7,0),FALSE),VLOOKUP($B16,BNA_aout23!$B$1:$BZ$1001,MATCH(Q$5,BNA_aout23!$B$7:$BZ$7,0),FALSE)))</f>
        <v>1200</v>
      </c>
      <c r="R16" s="27">
        <f ca="1">IF(VLOOKUP($B16,BNA_aout23!$B$1:$BZ$1001,MATCH($A$1,BNA_aout23!$B$7:$BZ$7,0),FALSE)=$A$2,"",IF(VLOOKUP($B16,BNA_aout23!$B$1:$BZ$1001,MATCH(R$5,BNA_aout23!$B$7:$BZ$7,0),FALSE)="MC",VLOOKUP($A$3,BNA_aout23!$B$1:$BZ$1001,MATCH(R$5,BNA_aout23!$B$7:$BZ$7,0),FALSE),VLOOKUP($B16,BNA_aout23!$B$1:$BZ$1001,MATCH(R$5,BNA_aout23!$B$7:$BZ$7,0),FALSE)))</f>
        <v>600</v>
      </c>
      <c r="S16" s="27">
        <f ca="1">IF(VLOOKUP($B16,BNA_aout23!$B$1:$BZ$1001,MATCH($A$1,BNA_aout23!$B$7:$BZ$7,0),FALSE)=$A$2,"",IF(VLOOKUP($B16,BNA_aout23!$B$1:$BZ$1001,MATCH(S$5,BNA_aout23!$B$7:$BZ$7,0),FALSE)="MC",VLOOKUP($A$3,BNA_aout23!$B$1:$BZ$1001,MATCH(S$5,BNA_aout23!$B$7:$BZ$7,0),FALSE),VLOOKUP($B16,BNA_aout23!$B$1:$BZ$1001,MATCH(S$5,BNA_aout23!$B$7:$BZ$7,0),FALSE)))</f>
        <v>437.5</v>
      </c>
      <c r="T16" s="27">
        <f ca="1">IF(VLOOKUP($B16,BNA_aout23!$B$1:$BZ$1001,MATCH($A$1,BNA_aout23!$B$7:$BZ$7,0),FALSE)=$A$2,"",IF(VLOOKUP($B16,BNA_aout23!$B$1:$BZ$1001,MATCH(T$5,BNA_aout23!$B$7:$BZ$7,0),FALSE)="MC",VLOOKUP($A$3,BNA_aout23!$B$1:$BZ$1001,MATCH(T$5,BNA_aout23!$B$7:$BZ$7,0),FALSE),VLOOKUP($B16,BNA_aout23!$B$1:$BZ$1001,MATCH(T$5,BNA_aout23!$B$7:$BZ$7,0),FALSE)))</f>
        <v>168.75</v>
      </c>
      <c r="U16" s="27">
        <f ca="1">IF(VLOOKUP($B16,BNA_aout23!$B$1:$BZ$1001,MATCH($A$1,BNA_aout23!$B$7:$BZ$7,0),FALSE)=$A$2,"",IF(VLOOKUP($B16,BNA_aout23!$B$1:$BZ$1001,MATCH(U$5,BNA_aout23!$B$7:$BZ$7,0),FALSE)="MC",VLOOKUP($A$3,BNA_aout23!$B$1:$BZ$1001,MATCH(U$5,BNA_aout23!$B$7:$BZ$7,0),FALSE),VLOOKUP($B16,BNA_aout23!$B$1:$BZ$1001,MATCH(U$5,BNA_aout23!$B$7:$BZ$7,0),FALSE)))</f>
        <v>600</v>
      </c>
      <c r="V16" s="27">
        <f ca="1">IF(VLOOKUP($B16,BNA_aout23!$B$1:$BZ$1001,MATCH($A$1,BNA_aout23!$B$7:$BZ$7,0),FALSE)=$A$2,"",IF(VLOOKUP($B16,BNA_aout23!$B$1:$BZ$1001,MATCH(V$5,BNA_aout23!$B$7:$BZ$7,0),FALSE)="MC",VLOOKUP($A$3,BNA_aout23!$B$1:$BZ$1001,MATCH(V$5,BNA_aout23!$B$7:$BZ$7,0),FALSE),VLOOKUP($B16,BNA_aout23!$B$1:$BZ$1001,MATCH(V$5,BNA_aout23!$B$7:$BZ$7,0),FALSE)))</f>
        <v>875</v>
      </c>
      <c r="W16" s="27">
        <f ca="1">IF(VLOOKUP($B16,BNA_aout23!$B$1:$BZ$1001,MATCH($A$1,BNA_aout23!$B$7:$BZ$7,0),FALSE)=$A$2,"",IF(VLOOKUP($B16,BNA_aout23!$B$1:$BZ$1001,MATCH(W$5,BNA_aout23!$B$7:$BZ$7,0),FALSE)="MC",VLOOKUP($A$3,BNA_aout23!$B$1:$BZ$1001,MATCH(W$5,BNA_aout23!$B$7:$BZ$7,0),FALSE),VLOOKUP($B16,BNA_aout23!$B$1:$BZ$1001,MATCH(W$5,BNA_aout23!$B$7:$BZ$7,0),FALSE)))</f>
        <v>1225</v>
      </c>
      <c r="X16" s="27">
        <f ca="1">IF(VLOOKUP($B16,BNA_aout23!$B$1:$BZ$1001,MATCH($A$1,BNA_aout23!$B$7:$BZ$7,0),FALSE)=$A$2,"",IF(VLOOKUP($B16,BNA_aout23!$B$1:$BZ$1001,MATCH(X$5,BNA_aout23!$B$7:$BZ$7,0),FALSE)="MC",VLOOKUP($A$3,BNA_aout23!$B$1:$BZ$1001,MATCH(X$5,BNA_aout23!$B$7:$BZ$7,0),FALSE),VLOOKUP($B16,BNA_aout23!$B$1:$BZ$1001,MATCH(X$5,BNA_aout23!$B$7:$BZ$7,0),FALSE)))</f>
        <v>2000</v>
      </c>
      <c r="Y16" s="27">
        <f ca="1">IF(VLOOKUP($B16,BNA_aout23!$B$1:$BZ$1001,MATCH($A$1,BNA_aout23!$B$7:$BZ$7,0),FALSE)=$A$2,"",IF(VLOOKUP($B16,BNA_aout23!$B$1:$BZ$1001,MATCH(Y$5,BNA_aout23!$B$7:$BZ$7,0),FALSE)="MC",VLOOKUP($A$3,BNA_aout23!$B$1:$BZ$1001,MATCH(Y$5,BNA_aout23!$B$7:$BZ$7,0),FALSE),VLOOKUP($B16,BNA_aout23!$B$1:$BZ$1001,MATCH(Y$5,BNA_aout23!$B$7:$BZ$7,0),FALSE)))</f>
        <v>3000</v>
      </c>
      <c r="Z16" s="27">
        <f ca="1">IF(VLOOKUP($B16,BNA_aout23!$B$1:$BZ$1001,MATCH($A$1,BNA_aout23!$B$7:$BZ$7,0),FALSE)=$A$2,"",IF(VLOOKUP($B16,BNA_aout23!$B$1:$BZ$1001,MATCH(Z$5,BNA_aout23!$B$7:$BZ$7,0),FALSE)="MC",VLOOKUP($A$3,BNA_aout23!$B$1:$BZ$1001,MATCH(Z$5,BNA_aout23!$B$7:$BZ$7,0),FALSE),VLOOKUP($B16,BNA_aout23!$B$1:$BZ$1001,MATCH(Z$5,BNA_aout23!$B$7:$BZ$7,0),FALSE)))</f>
        <v>2562.5</v>
      </c>
      <c r="AA16" s="27">
        <f ca="1">IF(VLOOKUP($B16,BNA_aout23!$B$1:$BZ$1001,MATCH($A$1,BNA_aout23!$B$7:$BZ$7,0),FALSE)=$A$2,"",IF(VLOOKUP($B16,BNA_aout23!$B$1:$BZ$1001,MATCH(AA$5,BNA_aout23!$B$7:$BZ$7,0),FALSE)="MC",VLOOKUP($A$3,BNA_aout23!$B$1:$BZ$1001,MATCH(AA$5,BNA_aout23!$B$7:$BZ$7,0),FALSE),VLOOKUP($B16,BNA_aout23!$B$1:$BZ$1001,MATCH(AA$5,BNA_aout23!$B$7:$BZ$7,0),FALSE)))</f>
        <v>2500</v>
      </c>
      <c r="AB16" s="27">
        <f ca="1">IF(VLOOKUP($B16,BNA_aout23!$B$1:$BZ$1001,MATCH($A$1,BNA_aout23!$B$7:$BZ$7,0),FALSE)=$A$2,"",IF(VLOOKUP($B16,BNA_aout23!$B$1:$BZ$1001,MATCH(AB$5,BNA_aout23!$B$7:$BZ$7,0),FALSE)="MC",VLOOKUP($A$3,BNA_aout23!$B$1:$BZ$1001,MATCH(AB$5,BNA_aout23!$B$7:$BZ$7,0),FALSE),VLOOKUP($B16,BNA_aout23!$B$1:$BZ$1001,MATCH(AB$5,BNA_aout23!$B$7:$BZ$7,0),FALSE)))</f>
        <v>2000</v>
      </c>
      <c r="AC16" s="27">
        <f ca="1">IF(VLOOKUP($B16,BNA_aout23!$B$1:$BZ$1001,MATCH($A$1,BNA_aout23!$B$7:$BZ$7,0),FALSE)=$A$2,"",IF(VLOOKUP($B16,BNA_aout23!$B$1:$BZ$1001,MATCH(AC$5,BNA_aout23!$B$7:$BZ$7,0),FALSE)="MC",VLOOKUP($A$3,BNA_aout23!$B$1:$BZ$1001,MATCH(AC$5,BNA_aout23!$B$7:$BZ$7,0),FALSE),VLOOKUP($B16,BNA_aout23!$B$1:$BZ$1001,MATCH(AC$5,BNA_aout23!$B$7:$BZ$7,0),FALSE)))</f>
        <v>4500</v>
      </c>
      <c r="AD16" s="27">
        <f ca="1">IF(VLOOKUP($B16,BNA_aout23!$B$1:$BZ$1001,MATCH($A$1,BNA_aout23!$B$7:$BZ$7,0),FALSE)=$A$2,"",IF(VLOOKUP($B16,BNA_aout23!$B$1:$BZ$1001,MATCH(AD$5,BNA_aout23!$B$7:$BZ$7,0),FALSE)="MC",VLOOKUP($A$3,BNA_aout23!$B$1:$BZ$1001,MATCH(AD$5,BNA_aout23!$B$7:$BZ$7,0),FALSE),VLOOKUP($B16,BNA_aout23!$B$1:$BZ$1001,MATCH(AD$5,BNA_aout23!$B$7:$BZ$7,0),FALSE)))</f>
        <v>300</v>
      </c>
    </row>
    <row r="17" spans="2:30" x14ac:dyDescent="0.35">
      <c r="B17" t="s">
        <v>88</v>
      </c>
      <c r="C17" t="s">
        <v>87</v>
      </c>
      <c r="D17" s="38">
        <f t="shared" ca="1" si="0"/>
        <v>95325</v>
      </c>
      <c r="E17" s="27">
        <f ca="1">IF(VLOOKUP($B17,BNA_aout23!$B$1:$BZ$1001,MATCH($A$1,BNA_aout23!$B$7:$BZ$7,0),FALSE)=$A$2,"",IF(VLOOKUP($B17,BNA_aout23!$B$1:$BZ$1001,MATCH(E$5,BNA_aout23!$B$7:$BZ$7,0),FALSE)="MC",VLOOKUP($A$3,BNA_aout23!$B$1:$BZ$1001,MATCH(E$5,BNA_aout23!$B$7:$BZ$7,0),FALSE),VLOOKUP($B17,BNA_aout23!$B$1:$BZ$1001,MATCH(E$5,BNA_aout23!$B$7:$BZ$7,0),FALSE)))</f>
        <v>1100</v>
      </c>
      <c r="F17" s="27">
        <f ca="1">IF(VLOOKUP($B17,BNA_aout23!$B$1:$BZ$1001,MATCH($A$1,BNA_aout23!$B$7:$BZ$7,0),FALSE)=$A$2,"",IF(VLOOKUP($B17,BNA_aout23!$B$1:$BZ$1001,MATCH(F$5,BNA_aout23!$B$7:$BZ$7,0),FALSE)="MC",VLOOKUP($A$3,BNA_aout23!$B$1:$BZ$1001,MATCH(F$5,BNA_aout23!$B$7:$BZ$7,0),FALSE),VLOOKUP($B17,BNA_aout23!$B$1:$BZ$1001,MATCH(F$5,BNA_aout23!$B$7:$BZ$7,0),FALSE)))</f>
        <v>2250</v>
      </c>
      <c r="G17" s="27">
        <f ca="1">IF(VLOOKUP($B17,BNA_aout23!$B$1:$BZ$1001,MATCH($A$1,BNA_aout23!$B$7:$BZ$7,0),FALSE)=$A$2,"",IF(VLOOKUP($B17,BNA_aout23!$B$1:$BZ$1001,MATCH(G$5,BNA_aout23!$B$7:$BZ$7,0),FALSE)="MC",VLOOKUP($A$3,BNA_aout23!$B$1:$BZ$1001,MATCH(G$5,BNA_aout23!$B$7:$BZ$7,0),FALSE),VLOOKUP($B17,BNA_aout23!$B$1:$BZ$1001,MATCH(G$5,BNA_aout23!$B$7:$BZ$7,0),FALSE)))</f>
        <v>3000</v>
      </c>
      <c r="H17" s="27">
        <f ca="1">IF(VLOOKUP($B17,BNA_aout23!$B$1:$BZ$1001,MATCH($A$1,BNA_aout23!$B$7:$BZ$7,0),FALSE)=$A$2,"",IF(VLOOKUP($B17,BNA_aout23!$B$1:$BZ$1001,MATCH(H$5,BNA_aout23!$B$7:$BZ$7,0),FALSE)="MC",VLOOKUP($A$3,BNA_aout23!$B$1:$BZ$1001,MATCH(H$5,BNA_aout23!$B$7:$BZ$7,0),FALSE),VLOOKUP($B17,BNA_aout23!$B$1:$BZ$1001,MATCH(H$5,BNA_aout23!$B$7:$BZ$7,0),FALSE)))</f>
        <v>500</v>
      </c>
      <c r="I17" s="27">
        <f ca="1">IF(VLOOKUP($B17,BNA_aout23!$B$1:$BZ$1001,MATCH($A$1,BNA_aout23!$B$7:$BZ$7,0),FALSE)=$A$2,"",IF(VLOOKUP($B17,BNA_aout23!$B$1:$BZ$1001,MATCH(I$5,BNA_aout23!$B$7:$BZ$7,0),FALSE)="MC",VLOOKUP($A$3,BNA_aout23!$B$1:$BZ$1001,MATCH(I$5,BNA_aout23!$B$7:$BZ$7,0),FALSE),VLOOKUP($B17,BNA_aout23!$B$1:$BZ$1001,MATCH(I$5,BNA_aout23!$B$7:$BZ$7,0),FALSE)))</f>
        <v>350</v>
      </c>
      <c r="J17" s="27">
        <f ca="1">IF(VLOOKUP($B17,BNA_aout23!$B$1:$BZ$1001,MATCH($A$1,BNA_aout23!$B$7:$BZ$7,0),FALSE)=$A$2,"",IF(VLOOKUP($B17,BNA_aout23!$B$1:$BZ$1001,MATCH(J$5,BNA_aout23!$B$7:$BZ$7,0),FALSE)="MC",VLOOKUP($A$3,BNA_aout23!$B$1:$BZ$1001,MATCH(J$5,BNA_aout23!$B$7:$BZ$7,0),FALSE),VLOOKUP($B17,BNA_aout23!$B$1:$BZ$1001,MATCH(J$5,BNA_aout23!$B$7:$BZ$7,0),FALSE)))</f>
        <v>5000</v>
      </c>
      <c r="K17" s="27">
        <f ca="1">IF(VLOOKUP($B17,BNA_aout23!$B$1:$BZ$1001,MATCH($A$1,BNA_aout23!$B$7:$BZ$7,0),FALSE)=$A$2,"",IF(VLOOKUP($B17,BNA_aout23!$B$1:$BZ$1001,MATCH(K$5,BNA_aout23!$B$7:$BZ$7,0),FALSE)="MC",VLOOKUP($A$3,BNA_aout23!$B$1:$BZ$1001,MATCH(K$5,BNA_aout23!$B$7:$BZ$7,0),FALSE),VLOOKUP($B17,BNA_aout23!$B$1:$BZ$1001,MATCH(K$5,BNA_aout23!$B$7:$BZ$7,0),FALSE)))</f>
        <v>27500</v>
      </c>
      <c r="L17" s="27">
        <f ca="1">IF(VLOOKUP($B17,BNA_aout23!$B$1:$BZ$1001,MATCH($A$1,BNA_aout23!$B$7:$BZ$7,0),FALSE)=$A$2,"",IF(VLOOKUP($B17,BNA_aout23!$B$1:$BZ$1001,MATCH(L$5,BNA_aout23!$B$7:$BZ$7,0),FALSE)="MC",VLOOKUP($A$3,BNA_aout23!$B$1:$BZ$1001,MATCH(L$5,BNA_aout23!$B$7:$BZ$7,0),FALSE),VLOOKUP($B17,BNA_aout23!$B$1:$BZ$1001,MATCH(L$5,BNA_aout23!$B$7:$BZ$7,0),FALSE)))</f>
        <v>1275</v>
      </c>
      <c r="M17" s="27">
        <f ca="1">IF(VLOOKUP($B17,BNA_aout23!$B$1:$BZ$1001,MATCH($A$1,BNA_aout23!$B$7:$BZ$7,0),FALSE)=$A$2,"",IF(VLOOKUP($B17,BNA_aout23!$B$1:$BZ$1001,MATCH(M$5,BNA_aout23!$B$7:$BZ$7,0),FALSE)="MC",VLOOKUP($A$3,BNA_aout23!$B$1:$BZ$1001,MATCH(M$5,BNA_aout23!$B$7:$BZ$7,0),FALSE),VLOOKUP($B17,BNA_aout23!$B$1:$BZ$1001,MATCH(M$5,BNA_aout23!$B$7:$BZ$7,0),FALSE)))</f>
        <v>2000</v>
      </c>
      <c r="N17" s="27">
        <f ca="1">IF(VLOOKUP($B17,BNA_aout23!$B$1:$BZ$1001,MATCH($A$1,BNA_aout23!$B$7:$BZ$7,0),FALSE)=$A$2,"",IF(VLOOKUP($B17,BNA_aout23!$B$1:$BZ$1001,MATCH(N$5,BNA_aout23!$B$7:$BZ$7,0),FALSE)="MC",VLOOKUP($A$3,BNA_aout23!$B$1:$BZ$1001,MATCH(N$5,BNA_aout23!$B$7:$BZ$7,0),FALSE),VLOOKUP($B17,BNA_aout23!$B$1:$BZ$1001,MATCH(N$5,BNA_aout23!$B$7:$BZ$7,0),FALSE)))</f>
        <v>100</v>
      </c>
      <c r="O17" s="27">
        <f ca="1">IF(VLOOKUP($B17,BNA_aout23!$B$1:$BZ$1001,MATCH($A$1,BNA_aout23!$B$7:$BZ$7,0),FALSE)=$A$2,"",IF(VLOOKUP($B17,BNA_aout23!$B$1:$BZ$1001,MATCH(O$5,BNA_aout23!$B$7:$BZ$7,0),FALSE)="MC",VLOOKUP($A$3,BNA_aout23!$B$1:$BZ$1001,MATCH(O$5,BNA_aout23!$B$7:$BZ$7,0),FALSE),VLOOKUP($B17,BNA_aout23!$B$1:$BZ$1001,MATCH(O$5,BNA_aout23!$B$7:$BZ$7,0),FALSE)))</f>
        <v>23500</v>
      </c>
      <c r="P17" s="27">
        <f ca="1">IF(VLOOKUP($B17,BNA_aout23!$B$1:$BZ$1001,MATCH($A$1,BNA_aout23!$B$7:$BZ$7,0),FALSE)=$A$2,"",IF(VLOOKUP($B17,BNA_aout23!$B$1:$BZ$1001,MATCH(P$5,BNA_aout23!$B$7:$BZ$7,0),FALSE)="MC",VLOOKUP($A$3,BNA_aout23!$B$1:$BZ$1001,MATCH(P$5,BNA_aout23!$B$7:$BZ$7,0),FALSE),VLOOKUP($B17,BNA_aout23!$B$1:$BZ$1001,MATCH(P$5,BNA_aout23!$B$7:$BZ$7,0),FALSE)))</f>
        <v>500</v>
      </c>
      <c r="Q17" s="27">
        <f ca="1">IF(VLOOKUP($B17,BNA_aout23!$B$1:$BZ$1001,MATCH($A$1,BNA_aout23!$B$7:$BZ$7,0),FALSE)=$A$2,"",IF(VLOOKUP($B17,BNA_aout23!$B$1:$BZ$1001,MATCH(Q$5,BNA_aout23!$B$7:$BZ$7,0),FALSE)="MC",VLOOKUP($A$3,BNA_aout23!$B$1:$BZ$1001,MATCH(Q$5,BNA_aout23!$B$7:$BZ$7,0),FALSE),VLOOKUP($B17,BNA_aout23!$B$1:$BZ$1001,MATCH(Q$5,BNA_aout23!$B$7:$BZ$7,0),FALSE)))</f>
        <v>6500</v>
      </c>
      <c r="R17" s="27">
        <f ca="1">IF(VLOOKUP($B17,BNA_aout23!$B$1:$BZ$1001,MATCH($A$1,BNA_aout23!$B$7:$BZ$7,0),FALSE)=$A$2,"",IF(VLOOKUP($B17,BNA_aout23!$B$1:$BZ$1001,MATCH(R$5,BNA_aout23!$B$7:$BZ$7,0),FALSE)="MC",VLOOKUP($A$3,BNA_aout23!$B$1:$BZ$1001,MATCH(R$5,BNA_aout23!$B$7:$BZ$7,0),FALSE),VLOOKUP($B17,BNA_aout23!$B$1:$BZ$1001,MATCH(R$5,BNA_aout23!$B$7:$BZ$7,0),FALSE)))</f>
        <v>4500</v>
      </c>
      <c r="S17" s="27">
        <f ca="1">IF(VLOOKUP($B17,BNA_aout23!$B$1:$BZ$1001,MATCH($A$1,BNA_aout23!$B$7:$BZ$7,0),FALSE)=$A$2,"",IF(VLOOKUP($B17,BNA_aout23!$B$1:$BZ$1001,MATCH(S$5,BNA_aout23!$B$7:$BZ$7,0),FALSE)="MC",VLOOKUP($A$3,BNA_aout23!$B$1:$BZ$1001,MATCH(S$5,BNA_aout23!$B$7:$BZ$7,0),FALSE),VLOOKUP($B17,BNA_aout23!$B$1:$BZ$1001,MATCH(S$5,BNA_aout23!$B$7:$BZ$7,0),FALSE)))</f>
        <v>775</v>
      </c>
      <c r="T17" s="27">
        <f ca="1">IF(VLOOKUP($B17,BNA_aout23!$B$1:$BZ$1001,MATCH($A$1,BNA_aout23!$B$7:$BZ$7,0),FALSE)=$A$2,"",IF(VLOOKUP($B17,BNA_aout23!$B$1:$BZ$1001,MATCH(T$5,BNA_aout23!$B$7:$BZ$7,0),FALSE)="MC",VLOOKUP($A$3,BNA_aout23!$B$1:$BZ$1001,MATCH(T$5,BNA_aout23!$B$7:$BZ$7,0),FALSE),VLOOKUP($B17,BNA_aout23!$B$1:$BZ$1001,MATCH(T$5,BNA_aout23!$B$7:$BZ$7,0),FALSE)))</f>
        <v>175</v>
      </c>
      <c r="U17" s="27">
        <f ca="1">IF(VLOOKUP($B17,BNA_aout23!$B$1:$BZ$1001,MATCH($A$1,BNA_aout23!$B$7:$BZ$7,0),FALSE)=$A$2,"",IF(VLOOKUP($B17,BNA_aout23!$B$1:$BZ$1001,MATCH(U$5,BNA_aout23!$B$7:$BZ$7,0),FALSE)="MC",VLOOKUP($A$3,BNA_aout23!$B$1:$BZ$1001,MATCH(U$5,BNA_aout23!$B$7:$BZ$7,0),FALSE),VLOOKUP($B17,BNA_aout23!$B$1:$BZ$1001,MATCH(U$5,BNA_aout23!$B$7:$BZ$7,0),FALSE)))</f>
        <v>500</v>
      </c>
      <c r="V17" s="27">
        <f ca="1">IF(VLOOKUP($B17,BNA_aout23!$B$1:$BZ$1001,MATCH($A$1,BNA_aout23!$B$7:$BZ$7,0),FALSE)=$A$2,"",IF(VLOOKUP($B17,BNA_aout23!$B$1:$BZ$1001,MATCH(V$5,BNA_aout23!$B$7:$BZ$7,0),FALSE)="MC",VLOOKUP($A$3,BNA_aout23!$B$1:$BZ$1001,MATCH(V$5,BNA_aout23!$B$7:$BZ$7,0),FALSE),VLOOKUP($B17,BNA_aout23!$B$1:$BZ$1001,MATCH(V$5,BNA_aout23!$B$7:$BZ$7,0),FALSE)))</f>
        <v>750</v>
      </c>
      <c r="W17" s="27">
        <f ca="1">IF(VLOOKUP($B17,BNA_aout23!$B$1:$BZ$1001,MATCH($A$1,BNA_aout23!$B$7:$BZ$7,0),FALSE)=$A$2,"",IF(VLOOKUP($B17,BNA_aout23!$B$1:$BZ$1001,MATCH(W$5,BNA_aout23!$B$7:$BZ$7,0),FALSE)="MC",VLOOKUP($A$3,BNA_aout23!$B$1:$BZ$1001,MATCH(W$5,BNA_aout23!$B$7:$BZ$7,0),FALSE),VLOOKUP($B17,BNA_aout23!$B$1:$BZ$1001,MATCH(W$5,BNA_aout23!$B$7:$BZ$7,0),FALSE)))</f>
        <v>1300</v>
      </c>
      <c r="X17" s="27">
        <f ca="1">IF(VLOOKUP($B17,BNA_aout23!$B$1:$BZ$1001,MATCH($A$1,BNA_aout23!$B$7:$BZ$7,0),FALSE)=$A$2,"",IF(VLOOKUP($B17,BNA_aout23!$B$1:$BZ$1001,MATCH(X$5,BNA_aout23!$B$7:$BZ$7,0),FALSE)="MC",VLOOKUP($A$3,BNA_aout23!$B$1:$BZ$1001,MATCH(X$5,BNA_aout23!$B$7:$BZ$7,0),FALSE),VLOOKUP($B17,BNA_aout23!$B$1:$BZ$1001,MATCH(X$5,BNA_aout23!$B$7:$BZ$7,0),FALSE)))</f>
        <v>1750</v>
      </c>
      <c r="Y17" s="27">
        <f ca="1">IF(VLOOKUP($B17,BNA_aout23!$B$1:$BZ$1001,MATCH($A$1,BNA_aout23!$B$7:$BZ$7,0),FALSE)=$A$2,"",IF(VLOOKUP($B17,BNA_aout23!$B$1:$BZ$1001,MATCH(Y$5,BNA_aout23!$B$7:$BZ$7,0),FALSE)="MC",VLOOKUP($A$3,BNA_aout23!$B$1:$BZ$1001,MATCH(Y$5,BNA_aout23!$B$7:$BZ$7,0),FALSE),VLOOKUP($B17,BNA_aout23!$B$1:$BZ$1001,MATCH(Y$5,BNA_aout23!$B$7:$BZ$7,0),FALSE)))</f>
        <v>3000</v>
      </c>
      <c r="Z17" s="27">
        <f ca="1">IF(VLOOKUP($B17,BNA_aout23!$B$1:$BZ$1001,MATCH($A$1,BNA_aout23!$B$7:$BZ$7,0),FALSE)=$A$2,"",IF(VLOOKUP($B17,BNA_aout23!$B$1:$BZ$1001,MATCH(Z$5,BNA_aout23!$B$7:$BZ$7,0),FALSE)="MC",VLOOKUP($A$3,BNA_aout23!$B$1:$BZ$1001,MATCH(Z$5,BNA_aout23!$B$7:$BZ$7,0),FALSE),VLOOKUP($B17,BNA_aout23!$B$1:$BZ$1001,MATCH(Z$5,BNA_aout23!$B$7:$BZ$7,0),FALSE)))</f>
        <v>2000</v>
      </c>
      <c r="AA17" s="27">
        <f ca="1">IF(VLOOKUP($B17,BNA_aout23!$B$1:$BZ$1001,MATCH($A$1,BNA_aout23!$B$7:$BZ$7,0),FALSE)=$A$2,"",IF(VLOOKUP($B17,BNA_aout23!$B$1:$BZ$1001,MATCH(AA$5,BNA_aout23!$B$7:$BZ$7,0),FALSE)="MC",VLOOKUP($A$3,BNA_aout23!$B$1:$BZ$1001,MATCH(AA$5,BNA_aout23!$B$7:$BZ$7,0),FALSE),VLOOKUP($B17,BNA_aout23!$B$1:$BZ$1001,MATCH(AA$5,BNA_aout23!$B$7:$BZ$7,0),FALSE)))</f>
        <v>2500</v>
      </c>
      <c r="AB17" s="27">
        <f ca="1">IF(VLOOKUP($B17,BNA_aout23!$B$1:$BZ$1001,MATCH($A$1,BNA_aout23!$B$7:$BZ$7,0),FALSE)=$A$2,"",IF(VLOOKUP($B17,BNA_aout23!$B$1:$BZ$1001,MATCH(AB$5,BNA_aout23!$B$7:$BZ$7,0),FALSE)="MC",VLOOKUP($A$3,BNA_aout23!$B$1:$BZ$1001,MATCH(AB$5,BNA_aout23!$B$7:$BZ$7,0),FALSE),VLOOKUP($B17,BNA_aout23!$B$1:$BZ$1001,MATCH(AB$5,BNA_aout23!$B$7:$BZ$7,0),FALSE)))</f>
        <v>1200</v>
      </c>
      <c r="AC17" s="27">
        <f ca="1">IF(VLOOKUP($B17,BNA_aout23!$B$1:$BZ$1001,MATCH($A$1,BNA_aout23!$B$7:$BZ$7,0),FALSE)=$A$2,"",IF(VLOOKUP($B17,BNA_aout23!$B$1:$BZ$1001,MATCH(AC$5,BNA_aout23!$B$7:$BZ$7,0),FALSE)="MC",VLOOKUP($A$3,BNA_aout23!$B$1:$BZ$1001,MATCH(AC$5,BNA_aout23!$B$7:$BZ$7,0),FALSE),VLOOKUP($B17,BNA_aout23!$B$1:$BZ$1001,MATCH(AC$5,BNA_aout23!$B$7:$BZ$7,0),FALSE)))</f>
        <v>3000</v>
      </c>
      <c r="AD17" s="27">
        <f ca="1">IF(VLOOKUP($B17,BNA_aout23!$B$1:$BZ$1001,MATCH($A$1,BNA_aout23!$B$7:$BZ$7,0),FALSE)=$A$2,"",IF(VLOOKUP($B17,BNA_aout23!$B$1:$BZ$1001,MATCH(AD$5,BNA_aout23!$B$7:$BZ$7,0),FALSE)="MC",VLOOKUP($A$3,BNA_aout23!$B$1:$BZ$1001,MATCH(AD$5,BNA_aout23!$B$7:$BZ$7,0),FALSE),VLOOKUP($B17,BNA_aout23!$B$1:$BZ$1001,MATCH(AD$5,BNA_aout23!$B$7:$BZ$7,0),FALSE)))</f>
        <v>300</v>
      </c>
    </row>
    <row r="18" spans="2:30" x14ac:dyDescent="0.35">
      <c r="B18" t="s">
        <v>90</v>
      </c>
      <c r="C18" t="s">
        <v>89</v>
      </c>
      <c r="D18" s="38">
        <f t="shared" ca="1" si="0"/>
        <v>80287.5</v>
      </c>
      <c r="E18" s="27">
        <f ca="1">IF(VLOOKUP($B18,BNA_aout23!$B$1:$BZ$1001,MATCH($A$1,BNA_aout23!$B$7:$BZ$7,0),FALSE)=$A$2,"",IF(VLOOKUP($B18,BNA_aout23!$B$1:$BZ$1001,MATCH(E$5,BNA_aout23!$B$7:$BZ$7,0),FALSE)="MC",VLOOKUP($A$3,BNA_aout23!$B$1:$BZ$1001,MATCH(E$5,BNA_aout23!$B$7:$BZ$7,0),FALSE),VLOOKUP($B18,BNA_aout23!$B$1:$BZ$1001,MATCH(E$5,BNA_aout23!$B$7:$BZ$7,0),FALSE)))</f>
        <v>1250</v>
      </c>
      <c r="F18" s="27">
        <f ca="1">IF(VLOOKUP($B18,BNA_aout23!$B$1:$BZ$1001,MATCH($A$1,BNA_aout23!$B$7:$BZ$7,0),FALSE)=$A$2,"",IF(VLOOKUP($B18,BNA_aout23!$B$1:$BZ$1001,MATCH(F$5,BNA_aout23!$B$7:$BZ$7,0),FALSE)="MC",VLOOKUP($A$3,BNA_aout23!$B$1:$BZ$1001,MATCH(F$5,BNA_aout23!$B$7:$BZ$7,0),FALSE),VLOOKUP($B18,BNA_aout23!$B$1:$BZ$1001,MATCH(F$5,BNA_aout23!$B$7:$BZ$7,0),FALSE)))</f>
        <v>2250</v>
      </c>
      <c r="G18" s="27">
        <f ca="1">IF(VLOOKUP($B18,BNA_aout23!$B$1:$BZ$1001,MATCH($A$1,BNA_aout23!$B$7:$BZ$7,0),FALSE)=$A$2,"",IF(VLOOKUP($B18,BNA_aout23!$B$1:$BZ$1001,MATCH(G$5,BNA_aout23!$B$7:$BZ$7,0),FALSE)="MC",VLOOKUP($A$3,BNA_aout23!$B$1:$BZ$1001,MATCH(G$5,BNA_aout23!$B$7:$BZ$7,0),FALSE),VLOOKUP($B18,BNA_aout23!$B$1:$BZ$1001,MATCH(G$5,BNA_aout23!$B$7:$BZ$7,0),FALSE)))</f>
        <v>2125</v>
      </c>
      <c r="H18" s="27">
        <f ca="1">IF(VLOOKUP($B18,BNA_aout23!$B$1:$BZ$1001,MATCH($A$1,BNA_aout23!$B$7:$BZ$7,0),FALSE)=$A$2,"",IF(VLOOKUP($B18,BNA_aout23!$B$1:$BZ$1001,MATCH(H$5,BNA_aout23!$B$7:$BZ$7,0),FALSE)="MC",VLOOKUP($A$3,BNA_aout23!$B$1:$BZ$1001,MATCH(H$5,BNA_aout23!$B$7:$BZ$7,0),FALSE),VLOOKUP($B18,BNA_aout23!$B$1:$BZ$1001,MATCH(H$5,BNA_aout23!$B$7:$BZ$7,0),FALSE)))</f>
        <v>500</v>
      </c>
      <c r="I18" s="27">
        <f ca="1">IF(VLOOKUP($B18,BNA_aout23!$B$1:$BZ$1001,MATCH($A$1,BNA_aout23!$B$7:$BZ$7,0),FALSE)=$A$2,"",IF(VLOOKUP($B18,BNA_aout23!$B$1:$BZ$1001,MATCH(I$5,BNA_aout23!$B$7:$BZ$7,0),FALSE)="MC",VLOOKUP($A$3,BNA_aout23!$B$1:$BZ$1001,MATCH(I$5,BNA_aout23!$B$7:$BZ$7,0),FALSE),VLOOKUP($B18,BNA_aout23!$B$1:$BZ$1001,MATCH(I$5,BNA_aout23!$B$7:$BZ$7,0),FALSE)))</f>
        <v>500</v>
      </c>
      <c r="J18" s="27">
        <f ca="1">IF(VLOOKUP($B18,BNA_aout23!$B$1:$BZ$1001,MATCH($A$1,BNA_aout23!$B$7:$BZ$7,0),FALSE)=$A$2,"",IF(VLOOKUP($B18,BNA_aout23!$B$1:$BZ$1001,MATCH(J$5,BNA_aout23!$B$7:$BZ$7,0),FALSE)="MC",VLOOKUP($A$3,BNA_aout23!$B$1:$BZ$1001,MATCH(J$5,BNA_aout23!$B$7:$BZ$7,0),FALSE),VLOOKUP($B18,BNA_aout23!$B$1:$BZ$1001,MATCH(J$5,BNA_aout23!$B$7:$BZ$7,0),FALSE)))</f>
        <v>5000</v>
      </c>
      <c r="K18" s="27">
        <f ca="1">IF(VLOOKUP($B18,BNA_aout23!$B$1:$BZ$1001,MATCH($A$1,BNA_aout23!$B$7:$BZ$7,0),FALSE)=$A$2,"",IF(VLOOKUP($B18,BNA_aout23!$B$1:$BZ$1001,MATCH(K$5,BNA_aout23!$B$7:$BZ$7,0),FALSE)="MC",VLOOKUP($A$3,BNA_aout23!$B$1:$BZ$1001,MATCH(K$5,BNA_aout23!$B$7:$BZ$7,0),FALSE),VLOOKUP($B18,BNA_aout23!$B$1:$BZ$1001,MATCH(K$5,BNA_aout23!$B$7:$BZ$7,0),FALSE)))</f>
        <v>6250</v>
      </c>
      <c r="L18" s="27">
        <f ca="1">IF(VLOOKUP($B18,BNA_aout23!$B$1:$BZ$1001,MATCH($A$1,BNA_aout23!$B$7:$BZ$7,0),FALSE)=$A$2,"",IF(VLOOKUP($B18,BNA_aout23!$B$1:$BZ$1001,MATCH(L$5,BNA_aout23!$B$7:$BZ$7,0),FALSE)="MC",VLOOKUP($A$3,BNA_aout23!$B$1:$BZ$1001,MATCH(L$5,BNA_aout23!$B$7:$BZ$7,0),FALSE),VLOOKUP($B18,BNA_aout23!$B$1:$BZ$1001,MATCH(L$5,BNA_aout23!$B$7:$BZ$7,0),FALSE)))</f>
        <v>1387.5</v>
      </c>
      <c r="M18" s="27">
        <f ca="1">IF(VLOOKUP($B18,BNA_aout23!$B$1:$BZ$1001,MATCH($A$1,BNA_aout23!$B$7:$BZ$7,0),FALSE)=$A$2,"",IF(VLOOKUP($B18,BNA_aout23!$B$1:$BZ$1001,MATCH(M$5,BNA_aout23!$B$7:$BZ$7,0),FALSE)="MC",VLOOKUP($A$3,BNA_aout23!$B$1:$BZ$1001,MATCH(M$5,BNA_aout23!$B$7:$BZ$7,0),FALSE),VLOOKUP($B18,BNA_aout23!$B$1:$BZ$1001,MATCH(M$5,BNA_aout23!$B$7:$BZ$7,0),FALSE)))</f>
        <v>2000</v>
      </c>
      <c r="N18" s="27">
        <f ca="1">IF(VLOOKUP($B18,BNA_aout23!$B$1:$BZ$1001,MATCH($A$1,BNA_aout23!$B$7:$BZ$7,0),FALSE)=$A$2,"",IF(VLOOKUP($B18,BNA_aout23!$B$1:$BZ$1001,MATCH(N$5,BNA_aout23!$B$7:$BZ$7,0),FALSE)="MC",VLOOKUP($A$3,BNA_aout23!$B$1:$BZ$1001,MATCH(N$5,BNA_aout23!$B$7:$BZ$7,0),FALSE),VLOOKUP($B18,BNA_aout23!$B$1:$BZ$1001,MATCH(N$5,BNA_aout23!$B$7:$BZ$7,0),FALSE)))</f>
        <v>100</v>
      </c>
      <c r="O18" s="27">
        <f ca="1">IF(VLOOKUP($B18,BNA_aout23!$B$1:$BZ$1001,MATCH($A$1,BNA_aout23!$B$7:$BZ$7,0),FALSE)=$A$2,"",IF(VLOOKUP($B18,BNA_aout23!$B$1:$BZ$1001,MATCH(O$5,BNA_aout23!$B$7:$BZ$7,0),FALSE)="MC",VLOOKUP($A$3,BNA_aout23!$B$1:$BZ$1001,MATCH(O$5,BNA_aout23!$B$7:$BZ$7,0),FALSE),VLOOKUP($B18,BNA_aout23!$B$1:$BZ$1001,MATCH(O$5,BNA_aout23!$B$7:$BZ$7,0),FALSE)))</f>
        <v>27500</v>
      </c>
      <c r="P18" s="27">
        <f ca="1">IF(VLOOKUP($B18,BNA_aout23!$B$1:$BZ$1001,MATCH($A$1,BNA_aout23!$B$7:$BZ$7,0),FALSE)=$A$2,"",IF(VLOOKUP($B18,BNA_aout23!$B$1:$BZ$1001,MATCH(P$5,BNA_aout23!$B$7:$BZ$7,0),FALSE)="MC",VLOOKUP($A$3,BNA_aout23!$B$1:$BZ$1001,MATCH(P$5,BNA_aout23!$B$7:$BZ$7,0),FALSE),VLOOKUP($B18,BNA_aout23!$B$1:$BZ$1001,MATCH(P$5,BNA_aout23!$B$7:$BZ$7,0),FALSE)))</f>
        <v>275</v>
      </c>
      <c r="Q18" s="27">
        <f ca="1">IF(VLOOKUP($B18,BNA_aout23!$B$1:$BZ$1001,MATCH($A$1,BNA_aout23!$B$7:$BZ$7,0),FALSE)=$A$2,"",IF(VLOOKUP($B18,BNA_aout23!$B$1:$BZ$1001,MATCH(Q$5,BNA_aout23!$B$7:$BZ$7,0),FALSE)="MC",VLOOKUP($A$3,BNA_aout23!$B$1:$BZ$1001,MATCH(Q$5,BNA_aout23!$B$7:$BZ$7,0),FALSE),VLOOKUP($B18,BNA_aout23!$B$1:$BZ$1001,MATCH(Q$5,BNA_aout23!$B$7:$BZ$7,0),FALSE)))</f>
        <v>6687.5</v>
      </c>
      <c r="R18" s="27">
        <f ca="1">IF(VLOOKUP($B18,BNA_aout23!$B$1:$BZ$1001,MATCH($A$1,BNA_aout23!$B$7:$BZ$7,0),FALSE)=$A$2,"",IF(VLOOKUP($B18,BNA_aout23!$B$1:$BZ$1001,MATCH(R$5,BNA_aout23!$B$7:$BZ$7,0),FALSE)="MC",VLOOKUP($A$3,BNA_aout23!$B$1:$BZ$1001,MATCH(R$5,BNA_aout23!$B$7:$BZ$7,0),FALSE),VLOOKUP($B18,BNA_aout23!$B$1:$BZ$1001,MATCH(R$5,BNA_aout23!$B$7:$BZ$7,0),FALSE)))</f>
        <v>5500</v>
      </c>
      <c r="S18" s="27">
        <f ca="1">IF(VLOOKUP($B18,BNA_aout23!$B$1:$BZ$1001,MATCH($A$1,BNA_aout23!$B$7:$BZ$7,0),FALSE)=$A$2,"",IF(VLOOKUP($B18,BNA_aout23!$B$1:$BZ$1001,MATCH(S$5,BNA_aout23!$B$7:$BZ$7,0),FALSE)="MC",VLOOKUP($A$3,BNA_aout23!$B$1:$BZ$1001,MATCH(S$5,BNA_aout23!$B$7:$BZ$7,0),FALSE),VLOOKUP($B18,BNA_aout23!$B$1:$BZ$1001,MATCH(S$5,BNA_aout23!$B$7:$BZ$7,0),FALSE)))</f>
        <v>437.5</v>
      </c>
      <c r="T18" s="27">
        <f ca="1">IF(VLOOKUP($B18,BNA_aout23!$B$1:$BZ$1001,MATCH($A$1,BNA_aout23!$B$7:$BZ$7,0),FALSE)=$A$2,"",IF(VLOOKUP($B18,BNA_aout23!$B$1:$BZ$1001,MATCH(T$5,BNA_aout23!$B$7:$BZ$7,0),FALSE)="MC",VLOOKUP($A$3,BNA_aout23!$B$1:$BZ$1001,MATCH(T$5,BNA_aout23!$B$7:$BZ$7,0),FALSE),VLOOKUP($B18,BNA_aout23!$B$1:$BZ$1001,MATCH(T$5,BNA_aout23!$B$7:$BZ$7,0),FALSE)))</f>
        <v>150</v>
      </c>
      <c r="U18" s="27">
        <f ca="1">IF(VLOOKUP($B18,BNA_aout23!$B$1:$BZ$1001,MATCH($A$1,BNA_aout23!$B$7:$BZ$7,0),FALSE)=$A$2,"",IF(VLOOKUP($B18,BNA_aout23!$B$1:$BZ$1001,MATCH(U$5,BNA_aout23!$B$7:$BZ$7,0),FALSE)="MC",VLOOKUP($A$3,BNA_aout23!$B$1:$BZ$1001,MATCH(U$5,BNA_aout23!$B$7:$BZ$7,0),FALSE),VLOOKUP($B18,BNA_aout23!$B$1:$BZ$1001,MATCH(U$5,BNA_aout23!$B$7:$BZ$7,0),FALSE)))</f>
        <v>600</v>
      </c>
      <c r="V18" s="27">
        <f ca="1">IF(VLOOKUP($B18,BNA_aout23!$B$1:$BZ$1001,MATCH($A$1,BNA_aout23!$B$7:$BZ$7,0),FALSE)=$A$2,"",IF(VLOOKUP($B18,BNA_aout23!$B$1:$BZ$1001,MATCH(V$5,BNA_aout23!$B$7:$BZ$7,0),FALSE)="MC",VLOOKUP($A$3,BNA_aout23!$B$1:$BZ$1001,MATCH(V$5,BNA_aout23!$B$7:$BZ$7,0),FALSE),VLOOKUP($B18,BNA_aout23!$B$1:$BZ$1001,MATCH(V$5,BNA_aout23!$B$7:$BZ$7,0),FALSE)))</f>
        <v>875</v>
      </c>
      <c r="W18" s="27">
        <f ca="1">IF(VLOOKUP($B18,BNA_aout23!$B$1:$BZ$1001,MATCH($A$1,BNA_aout23!$B$7:$BZ$7,0),FALSE)=$A$2,"",IF(VLOOKUP($B18,BNA_aout23!$B$1:$BZ$1001,MATCH(W$5,BNA_aout23!$B$7:$BZ$7,0),FALSE)="MC",VLOOKUP($A$3,BNA_aout23!$B$1:$BZ$1001,MATCH(W$5,BNA_aout23!$B$7:$BZ$7,0),FALSE),VLOOKUP($B18,BNA_aout23!$B$1:$BZ$1001,MATCH(W$5,BNA_aout23!$B$7:$BZ$7,0),FALSE)))</f>
        <v>1225</v>
      </c>
      <c r="X18" s="27">
        <f ca="1">IF(VLOOKUP($B18,BNA_aout23!$B$1:$BZ$1001,MATCH($A$1,BNA_aout23!$B$7:$BZ$7,0),FALSE)=$A$2,"",IF(VLOOKUP($B18,BNA_aout23!$B$1:$BZ$1001,MATCH(X$5,BNA_aout23!$B$7:$BZ$7,0),FALSE)="MC",VLOOKUP($A$3,BNA_aout23!$B$1:$BZ$1001,MATCH(X$5,BNA_aout23!$B$7:$BZ$7,0),FALSE),VLOOKUP($B18,BNA_aout23!$B$1:$BZ$1001,MATCH(X$5,BNA_aout23!$B$7:$BZ$7,0),FALSE)))</f>
        <v>2000</v>
      </c>
      <c r="Y18" s="27">
        <f ca="1">IF(VLOOKUP($B18,BNA_aout23!$B$1:$BZ$1001,MATCH($A$1,BNA_aout23!$B$7:$BZ$7,0),FALSE)=$A$2,"",IF(VLOOKUP($B18,BNA_aout23!$B$1:$BZ$1001,MATCH(Y$5,BNA_aout23!$B$7:$BZ$7,0),FALSE)="MC",VLOOKUP($A$3,BNA_aout23!$B$1:$BZ$1001,MATCH(Y$5,BNA_aout23!$B$7:$BZ$7,0),FALSE),VLOOKUP($B18,BNA_aout23!$B$1:$BZ$1001,MATCH(Y$5,BNA_aout23!$B$7:$BZ$7,0),FALSE)))</f>
        <v>3000</v>
      </c>
      <c r="Z18" s="27">
        <f ca="1">IF(VLOOKUP($B18,BNA_aout23!$B$1:$BZ$1001,MATCH($A$1,BNA_aout23!$B$7:$BZ$7,0),FALSE)=$A$2,"",IF(VLOOKUP($B18,BNA_aout23!$B$1:$BZ$1001,MATCH(Z$5,BNA_aout23!$B$7:$BZ$7,0),FALSE)="MC",VLOOKUP($A$3,BNA_aout23!$B$1:$BZ$1001,MATCH(Z$5,BNA_aout23!$B$7:$BZ$7,0),FALSE),VLOOKUP($B18,BNA_aout23!$B$1:$BZ$1001,MATCH(Z$5,BNA_aout23!$B$7:$BZ$7,0),FALSE)))</f>
        <v>2000</v>
      </c>
      <c r="AA18" s="27">
        <f ca="1">IF(VLOOKUP($B18,BNA_aout23!$B$1:$BZ$1001,MATCH($A$1,BNA_aout23!$B$7:$BZ$7,0),FALSE)=$A$2,"",IF(VLOOKUP($B18,BNA_aout23!$B$1:$BZ$1001,MATCH(AA$5,BNA_aout23!$B$7:$BZ$7,0),FALSE)="MC",VLOOKUP($A$3,BNA_aout23!$B$1:$BZ$1001,MATCH(AA$5,BNA_aout23!$B$7:$BZ$7,0),FALSE),VLOOKUP($B18,BNA_aout23!$B$1:$BZ$1001,MATCH(AA$5,BNA_aout23!$B$7:$BZ$7,0),FALSE)))</f>
        <v>2000</v>
      </c>
      <c r="AB18" s="27">
        <f ca="1">IF(VLOOKUP($B18,BNA_aout23!$B$1:$BZ$1001,MATCH($A$1,BNA_aout23!$B$7:$BZ$7,0),FALSE)=$A$2,"",IF(VLOOKUP($B18,BNA_aout23!$B$1:$BZ$1001,MATCH(AB$5,BNA_aout23!$B$7:$BZ$7,0),FALSE)="MC",VLOOKUP($A$3,BNA_aout23!$B$1:$BZ$1001,MATCH(AB$5,BNA_aout23!$B$7:$BZ$7,0),FALSE),VLOOKUP($B18,BNA_aout23!$B$1:$BZ$1001,MATCH(AB$5,BNA_aout23!$B$7:$BZ$7,0),FALSE)))</f>
        <v>1875</v>
      </c>
      <c r="AC18" s="27">
        <f ca="1">IF(VLOOKUP($B18,BNA_aout23!$B$1:$BZ$1001,MATCH($A$1,BNA_aout23!$B$7:$BZ$7,0),FALSE)=$A$2,"",IF(VLOOKUP($B18,BNA_aout23!$B$1:$BZ$1001,MATCH(AC$5,BNA_aout23!$B$7:$BZ$7,0),FALSE)="MC",VLOOKUP($A$3,BNA_aout23!$B$1:$BZ$1001,MATCH(AC$5,BNA_aout23!$B$7:$BZ$7,0),FALSE),VLOOKUP($B18,BNA_aout23!$B$1:$BZ$1001,MATCH(AC$5,BNA_aout23!$B$7:$BZ$7,0),FALSE)))</f>
        <v>4500</v>
      </c>
      <c r="AD18" s="27">
        <f ca="1">IF(VLOOKUP($B18,BNA_aout23!$B$1:$BZ$1001,MATCH($A$1,BNA_aout23!$B$7:$BZ$7,0),FALSE)=$A$2,"",IF(VLOOKUP($B18,BNA_aout23!$B$1:$BZ$1001,MATCH(AD$5,BNA_aout23!$B$7:$BZ$7,0),FALSE)="MC",VLOOKUP($A$3,BNA_aout23!$B$1:$BZ$1001,MATCH(AD$5,BNA_aout23!$B$7:$BZ$7,0),FALSE),VLOOKUP($B18,BNA_aout23!$B$1:$BZ$1001,MATCH(AD$5,BNA_aout23!$B$7:$BZ$7,0),FALSE)))</f>
        <v>300</v>
      </c>
    </row>
    <row r="19" spans="2:30" x14ac:dyDescent="0.35">
      <c r="B19" t="s">
        <v>92</v>
      </c>
      <c r="C19" t="s">
        <v>91</v>
      </c>
      <c r="D19" s="38">
        <f t="shared" ca="1" si="0"/>
        <v>0</v>
      </c>
      <c r="E19" s="27" t="str">
        <f ca="1">IF(VLOOKUP($B19,BNA_aout23!$B$1:$BZ$1001,MATCH($A$1,BNA_aout23!$B$7:$BZ$7,0),FALSE)=$A$2,"",IF(VLOOKUP($B19,BNA_aout23!$B$1:$BZ$1001,MATCH(E$5,BNA_aout23!$B$7:$BZ$7,0),FALSE)="MC",VLOOKUP($A$3,BNA_aout23!$B$1:$BZ$1001,MATCH(E$5,BNA_aout23!$B$7:$BZ$7,0),FALSE),VLOOKUP($B19,BNA_aout23!$B$1:$BZ$1001,MATCH(E$5,BNA_aout23!$B$7:$BZ$7,0),FALSE)))</f>
        <v/>
      </c>
      <c r="F19" s="27" t="str">
        <f ca="1">IF(VLOOKUP($B19,BNA_aout23!$B$1:$BZ$1001,MATCH($A$1,BNA_aout23!$B$7:$BZ$7,0),FALSE)=$A$2,"",IF(VLOOKUP($B19,BNA_aout23!$B$1:$BZ$1001,MATCH(F$5,BNA_aout23!$B$7:$BZ$7,0),FALSE)="MC",VLOOKUP($A$3,BNA_aout23!$B$1:$BZ$1001,MATCH(F$5,BNA_aout23!$B$7:$BZ$7,0),FALSE),VLOOKUP($B19,BNA_aout23!$B$1:$BZ$1001,MATCH(F$5,BNA_aout23!$B$7:$BZ$7,0),FALSE)))</f>
        <v/>
      </c>
      <c r="G19" s="27" t="str">
        <f ca="1">IF(VLOOKUP($B19,BNA_aout23!$B$1:$BZ$1001,MATCH($A$1,BNA_aout23!$B$7:$BZ$7,0),FALSE)=$A$2,"",IF(VLOOKUP($B19,BNA_aout23!$B$1:$BZ$1001,MATCH(G$5,BNA_aout23!$B$7:$BZ$7,0),FALSE)="MC",VLOOKUP($A$3,BNA_aout23!$B$1:$BZ$1001,MATCH(G$5,BNA_aout23!$B$7:$BZ$7,0),FALSE),VLOOKUP($B19,BNA_aout23!$B$1:$BZ$1001,MATCH(G$5,BNA_aout23!$B$7:$BZ$7,0),FALSE)))</f>
        <v/>
      </c>
      <c r="H19" s="27" t="str">
        <f ca="1">IF(VLOOKUP($B19,BNA_aout23!$B$1:$BZ$1001,MATCH($A$1,BNA_aout23!$B$7:$BZ$7,0),FALSE)=$A$2,"",IF(VLOOKUP($B19,BNA_aout23!$B$1:$BZ$1001,MATCH(H$5,BNA_aout23!$B$7:$BZ$7,0),FALSE)="MC",VLOOKUP($A$3,BNA_aout23!$B$1:$BZ$1001,MATCH(H$5,BNA_aout23!$B$7:$BZ$7,0),FALSE),VLOOKUP($B19,BNA_aout23!$B$1:$BZ$1001,MATCH(H$5,BNA_aout23!$B$7:$BZ$7,0),FALSE)))</f>
        <v/>
      </c>
      <c r="I19" s="27" t="str">
        <f ca="1">IF(VLOOKUP($B19,BNA_aout23!$B$1:$BZ$1001,MATCH($A$1,BNA_aout23!$B$7:$BZ$7,0),FALSE)=$A$2,"",IF(VLOOKUP($B19,BNA_aout23!$B$1:$BZ$1001,MATCH(I$5,BNA_aout23!$B$7:$BZ$7,0),FALSE)="MC",VLOOKUP($A$3,BNA_aout23!$B$1:$BZ$1001,MATCH(I$5,BNA_aout23!$B$7:$BZ$7,0),FALSE),VLOOKUP($B19,BNA_aout23!$B$1:$BZ$1001,MATCH(I$5,BNA_aout23!$B$7:$BZ$7,0),FALSE)))</f>
        <v/>
      </c>
      <c r="J19" s="27" t="str">
        <f ca="1">IF(VLOOKUP($B19,BNA_aout23!$B$1:$BZ$1001,MATCH($A$1,BNA_aout23!$B$7:$BZ$7,0),FALSE)=$A$2,"",IF(VLOOKUP($B19,BNA_aout23!$B$1:$BZ$1001,MATCH(J$5,BNA_aout23!$B$7:$BZ$7,0),FALSE)="MC",VLOOKUP($A$3,BNA_aout23!$B$1:$BZ$1001,MATCH(J$5,BNA_aout23!$B$7:$BZ$7,0),FALSE),VLOOKUP($B19,BNA_aout23!$B$1:$BZ$1001,MATCH(J$5,BNA_aout23!$B$7:$BZ$7,0),FALSE)))</f>
        <v/>
      </c>
      <c r="K19" s="27" t="str">
        <f ca="1">IF(VLOOKUP($B19,BNA_aout23!$B$1:$BZ$1001,MATCH($A$1,BNA_aout23!$B$7:$BZ$7,0),FALSE)=$A$2,"",IF(VLOOKUP($B19,BNA_aout23!$B$1:$BZ$1001,MATCH(K$5,BNA_aout23!$B$7:$BZ$7,0),FALSE)="MC",VLOOKUP($A$3,BNA_aout23!$B$1:$BZ$1001,MATCH(K$5,BNA_aout23!$B$7:$BZ$7,0),FALSE),VLOOKUP($B19,BNA_aout23!$B$1:$BZ$1001,MATCH(K$5,BNA_aout23!$B$7:$BZ$7,0),FALSE)))</f>
        <v/>
      </c>
      <c r="L19" s="27" t="str">
        <f ca="1">IF(VLOOKUP($B19,BNA_aout23!$B$1:$BZ$1001,MATCH($A$1,BNA_aout23!$B$7:$BZ$7,0),FALSE)=$A$2,"",IF(VLOOKUP($B19,BNA_aout23!$B$1:$BZ$1001,MATCH(L$5,BNA_aout23!$B$7:$BZ$7,0),FALSE)="MC",VLOOKUP($A$3,BNA_aout23!$B$1:$BZ$1001,MATCH(L$5,BNA_aout23!$B$7:$BZ$7,0),FALSE),VLOOKUP($B19,BNA_aout23!$B$1:$BZ$1001,MATCH(L$5,BNA_aout23!$B$7:$BZ$7,0),FALSE)))</f>
        <v/>
      </c>
      <c r="M19" s="27" t="str">
        <f ca="1">IF(VLOOKUP($B19,BNA_aout23!$B$1:$BZ$1001,MATCH($A$1,BNA_aout23!$B$7:$BZ$7,0),FALSE)=$A$2,"",IF(VLOOKUP($B19,BNA_aout23!$B$1:$BZ$1001,MATCH(M$5,BNA_aout23!$B$7:$BZ$7,0),FALSE)="MC",VLOOKUP($A$3,BNA_aout23!$B$1:$BZ$1001,MATCH(M$5,BNA_aout23!$B$7:$BZ$7,0),FALSE),VLOOKUP($B19,BNA_aout23!$B$1:$BZ$1001,MATCH(M$5,BNA_aout23!$B$7:$BZ$7,0),FALSE)))</f>
        <v/>
      </c>
      <c r="N19" s="27" t="str">
        <f ca="1">IF(VLOOKUP($B19,BNA_aout23!$B$1:$BZ$1001,MATCH($A$1,BNA_aout23!$B$7:$BZ$7,0),FALSE)=$A$2,"",IF(VLOOKUP($B19,BNA_aout23!$B$1:$BZ$1001,MATCH(N$5,BNA_aout23!$B$7:$BZ$7,0),FALSE)="MC",VLOOKUP($A$3,BNA_aout23!$B$1:$BZ$1001,MATCH(N$5,BNA_aout23!$B$7:$BZ$7,0),FALSE),VLOOKUP($B19,BNA_aout23!$B$1:$BZ$1001,MATCH(N$5,BNA_aout23!$B$7:$BZ$7,0),FALSE)))</f>
        <v/>
      </c>
      <c r="O19" s="27" t="str">
        <f ca="1">IF(VLOOKUP($B19,BNA_aout23!$B$1:$BZ$1001,MATCH($A$1,BNA_aout23!$B$7:$BZ$7,0),FALSE)=$A$2,"",IF(VLOOKUP($B19,BNA_aout23!$B$1:$BZ$1001,MATCH(O$5,BNA_aout23!$B$7:$BZ$7,0),FALSE)="MC",VLOOKUP($A$3,BNA_aout23!$B$1:$BZ$1001,MATCH(O$5,BNA_aout23!$B$7:$BZ$7,0),FALSE),VLOOKUP($B19,BNA_aout23!$B$1:$BZ$1001,MATCH(O$5,BNA_aout23!$B$7:$BZ$7,0),FALSE)))</f>
        <v/>
      </c>
      <c r="P19" s="27" t="str">
        <f ca="1">IF(VLOOKUP($B19,BNA_aout23!$B$1:$BZ$1001,MATCH($A$1,BNA_aout23!$B$7:$BZ$7,0),FALSE)=$A$2,"",IF(VLOOKUP($B19,BNA_aout23!$B$1:$BZ$1001,MATCH(P$5,BNA_aout23!$B$7:$BZ$7,0),FALSE)="MC",VLOOKUP($A$3,BNA_aout23!$B$1:$BZ$1001,MATCH(P$5,BNA_aout23!$B$7:$BZ$7,0),FALSE),VLOOKUP($B19,BNA_aout23!$B$1:$BZ$1001,MATCH(P$5,BNA_aout23!$B$7:$BZ$7,0),FALSE)))</f>
        <v/>
      </c>
      <c r="Q19" s="27" t="str">
        <f ca="1">IF(VLOOKUP($B19,BNA_aout23!$B$1:$BZ$1001,MATCH($A$1,BNA_aout23!$B$7:$BZ$7,0),FALSE)=$A$2,"",IF(VLOOKUP($B19,BNA_aout23!$B$1:$BZ$1001,MATCH(Q$5,BNA_aout23!$B$7:$BZ$7,0),FALSE)="MC",VLOOKUP($A$3,BNA_aout23!$B$1:$BZ$1001,MATCH(Q$5,BNA_aout23!$B$7:$BZ$7,0),FALSE),VLOOKUP($B19,BNA_aout23!$B$1:$BZ$1001,MATCH(Q$5,BNA_aout23!$B$7:$BZ$7,0),FALSE)))</f>
        <v/>
      </c>
      <c r="R19" s="27" t="str">
        <f ca="1">IF(VLOOKUP($B19,BNA_aout23!$B$1:$BZ$1001,MATCH($A$1,BNA_aout23!$B$7:$BZ$7,0),FALSE)=$A$2,"",IF(VLOOKUP($B19,BNA_aout23!$B$1:$BZ$1001,MATCH(R$5,BNA_aout23!$B$7:$BZ$7,0),FALSE)="MC",VLOOKUP($A$3,BNA_aout23!$B$1:$BZ$1001,MATCH(R$5,BNA_aout23!$B$7:$BZ$7,0),FALSE),VLOOKUP($B19,BNA_aout23!$B$1:$BZ$1001,MATCH(R$5,BNA_aout23!$B$7:$BZ$7,0),FALSE)))</f>
        <v/>
      </c>
      <c r="S19" s="27" t="str">
        <f ca="1">IF(VLOOKUP($B19,BNA_aout23!$B$1:$BZ$1001,MATCH($A$1,BNA_aout23!$B$7:$BZ$7,0),FALSE)=$A$2,"",IF(VLOOKUP($B19,BNA_aout23!$B$1:$BZ$1001,MATCH(S$5,BNA_aout23!$B$7:$BZ$7,0),FALSE)="MC",VLOOKUP($A$3,BNA_aout23!$B$1:$BZ$1001,MATCH(S$5,BNA_aout23!$B$7:$BZ$7,0),FALSE),VLOOKUP($B19,BNA_aout23!$B$1:$BZ$1001,MATCH(S$5,BNA_aout23!$B$7:$BZ$7,0),FALSE)))</f>
        <v/>
      </c>
      <c r="T19" s="27" t="str">
        <f ca="1">IF(VLOOKUP($B19,BNA_aout23!$B$1:$BZ$1001,MATCH($A$1,BNA_aout23!$B$7:$BZ$7,0),FALSE)=$A$2,"",IF(VLOOKUP($B19,BNA_aout23!$B$1:$BZ$1001,MATCH(T$5,BNA_aout23!$B$7:$BZ$7,0),FALSE)="MC",VLOOKUP($A$3,BNA_aout23!$B$1:$BZ$1001,MATCH(T$5,BNA_aout23!$B$7:$BZ$7,0),FALSE),VLOOKUP($B19,BNA_aout23!$B$1:$BZ$1001,MATCH(T$5,BNA_aout23!$B$7:$BZ$7,0),FALSE)))</f>
        <v/>
      </c>
      <c r="U19" s="27" t="str">
        <f ca="1">IF(VLOOKUP($B19,BNA_aout23!$B$1:$BZ$1001,MATCH($A$1,BNA_aout23!$B$7:$BZ$7,0),FALSE)=$A$2,"",IF(VLOOKUP($B19,BNA_aout23!$B$1:$BZ$1001,MATCH(U$5,BNA_aout23!$B$7:$BZ$7,0),FALSE)="MC",VLOOKUP($A$3,BNA_aout23!$B$1:$BZ$1001,MATCH(U$5,BNA_aout23!$B$7:$BZ$7,0),FALSE),VLOOKUP($B19,BNA_aout23!$B$1:$BZ$1001,MATCH(U$5,BNA_aout23!$B$7:$BZ$7,0),FALSE)))</f>
        <v/>
      </c>
      <c r="V19" s="27" t="str">
        <f ca="1">IF(VLOOKUP($B19,BNA_aout23!$B$1:$BZ$1001,MATCH($A$1,BNA_aout23!$B$7:$BZ$7,0),FALSE)=$A$2,"",IF(VLOOKUP($B19,BNA_aout23!$B$1:$BZ$1001,MATCH(V$5,BNA_aout23!$B$7:$BZ$7,0),FALSE)="MC",VLOOKUP($A$3,BNA_aout23!$B$1:$BZ$1001,MATCH(V$5,BNA_aout23!$B$7:$BZ$7,0),FALSE),VLOOKUP($B19,BNA_aout23!$B$1:$BZ$1001,MATCH(V$5,BNA_aout23!$B$7:$BZ$7,0),FALSE)))</f>
        <v/>
      </c>
      <c r="W19" s="27" t="str">
        <f ca="1">IF(VLOOKUP($B19,BNA_aout23!$B$1:$BZ$1001,MATCH($A$1,BNA_aout23!$B$7:$BZ$7,0),FALSE)=$A$2,"",IF(VLOOKUP($B19,BNA_aout23!$B$1:$BZ$1001,MATCH(W$5,BNA_aout23!$B$7:$BZ$7,0),FALSE)="MC",VLOOKUP($A$3,BNA_aout23!$B$1:$BZ$1001,MATCH(W$5,BNA_aout23!$B$7:$BZ$7,0),FALSE),VLOOKUP($B19,BNA_aout23!$B$1:$BZ$1001,MATCH(W$5,BNA_aout23!$B$7:$BZ$7,0),FALSE)))</f>
        <v/>
      </c>
      <c r="X19" s="27" t="str">
        <f ca="1">IF(VLOOKUP($B19,BNA_aout23!$B$1:$BZ$1001,MATCH($A$1,BNA_aout23!$B$7:$BZ$7,0),FALSE)=$A$2,"",IF(VLOOKUP($B19,BNA_aout23!$B$1:$BZ$1001,MATCH(X$5,BNA_aout23!$B$7:$BZ$7,0),FALSE)="MC",VLOOKUP($A$3,BNA_aout23!$B$1:$BZ$1001,MATCH(X$5,BNA_aout23!$B$7:$BZ$7,0),FALSE),VLOOKUP($B19,BNA_aout23!$B$1:$BZ$1001,MATCH(X$5,BNA_aout23!$B$7:$BZ$7,0),FALSE)))</f>
        <v/>
      </c>
      <c r="Y19" s="27" t="str">
        <f ca="1">IF(VLOOKUP($B19,BNA_aout23!$B$1:$BZ$1001,MATCH($A$1,BNA_aout23!$B$7:$BZ$7,0),FALSE)=$A$2,"",IF(VLOOKUP($B19,BNA_aout23!$B$1:$BZ$1001,MATCH(Y$5,BNA_aout23!$B$7:$BZ$7,0),FALSE)="MC",VLOOKUP($A$3,BNA_aout23!$B$1:$BZ$1001,MATCH(Y$5,BNA_aout23!$B$7:$BZ$7,0),FALSE),VLOOKUP($B19,BNA_aout23!$B$1:$BZ$1001,MATCH(Y$5,BNA_aout23!$B$7:$BZ$7,0),FALSE)))</f>
        <v/>
      </c>
      <c r="Z19" s="27" t="str">
        <f ca="1">IF(VLOOKUP($B19,BNA_aout23!$B$1:$BZ$1001,MATCH($A$1,BNA_aout23!$B$7:$BZ$7,0),FALSE)=$A$2,"",IF(VLOOKUP($B19,BNA_aout23!$B$1:$BZ$1001,MATCH(Z$5,BNA_aout23!$B$7:$BZ$7,0),FALSE)="MC",VLOOKUP($A$3,BNA_aout23!$B$1:$BZ$1001,MATCH(Z$5,BNA_aout23!$B$7:$BZ$7,0),FALSE),VLOOKUP($B19,BNA_aout23!$B$1:$BZ$1001,MATCH(Z$5,BNA_aout23!$B$7:$BZ$7,0),FALSE)))</f>
        <v/>
      </c>
      <c r="AA19" s="27" t="str">
        <f ca="1">IF(VLOOKUP($B19,BNA_aout23!$B$1:$BZ$1001,MATCH($A$1,BNA_aout23!$B$7:$BZ$7,0),FALSE)=$A$2,"",IF(VLOOKUP($B19,BNA_aout23!$B$1:$BZ$1001,MATCH(AA$5,BNA_aout23!$B$7:$BZ$7,0),FALSE)="MC",VLOOKUP($A$3,BNA_aout23!$B$1:$BZ$1001,MATCH(AA$5,BNA_aout23!$B$7:$BZ$7,0),FALSE),VLOOKUP($B19,BNA_aout23!$B$1:$BZ$1001,MATCH(AA$5,BNA_aout23!$B$7:$BZ$7,0),FALSE)))</f>
        <v/>
      </c>
      <c r="AB19" s="27" t="str">
        <f ca="1">IF(VLOOKUP($B19,BNA_aout23!$B$1:$BZ$1001,MATCH($A$1,BNA_aout23!$B$7:$BZ$7,0),FALSE)=$A$2,"",IF(VLOOKUP($B19,BNA_aout23!$B$1:$BZ$1001,MATCH(AB$5,BNA_aout23!$B$7:$BZ$7,0),FALSE)="MC",VLOOKUP($A$3,BNA_aout23!$B$1:$BZ$1001,MATCH(AB$5,BNA_aout23!$B$7:$BZ$7,0),FALSE),VLOOKUP($B19,BNA_aout23!$B$1:$BZ$1001,MATCH(AB$5,BNA_aout23!$B$7:$BZ$7,0),FALSE)))</f>
        <v/>
      </c>
      <c r="AC19" s="27" t="str">
        <f ca="1">IF(VLOOKUP($B19,BNA_aout23!$B$1:$BZ$1001,MATCH($A$1,BNA_aout23!$B$7:$BZ$7,0),FALSE)=$A$2,"",IF(VLOOKUP($B19,BNA_aout23!$B$1:$BZ$1001,MATCH(AC$5,BNA_aout23!$B$7:$BZ$7,0),FALSE)="MC",VLOOKUP($A$3,BNA_aout23!$B$1:$BZ$1001,MATCH(AC$5,BNA_aout23!$B$7:$BZ$7,0),FALSE),VLOOKUP($B19,BNA_aout23!$B$1:$BZ$1001,MATCH(AC$5,BNA_aout23!$B$7:$BZ$7,0),FALSE)))</f>
        <v/>
      </c>
      <c r="AD19" s="27" t="str">
        <f ca="1">IF(VLOOKUP($B19,BNA_aout23!$B$1:$BZ$1001,MATCH($A$1,BNA_aout23!$B$7:$BZ$7,0),FALSE)=$A$2,"",IF(VLOOKUP($B19,BNA_aout23!$B$1:$BZ$1001,MATCH(AD$5,BNA_aout23!$B$7:$BZ$7,0),FALSE)="MC",VLOOKUP($A$3,BNA_aout23!$B$1:$BZ$1001,MATCH(AD$5,BNA_aout23!$B$7:$BZ$7,0),FALSE),VLOOKUP($B19,BNA_aout23!$B$1:$BZ$1001,MATCH(AD$5,BNA_aout23!$B$7:$BZ$7,0),FALSE)))</f>
        <v/>
      </c>
    </row>
    <row r="20" spans="2:30" x14ac:dyDescent="0.35">
      <c r="B20" t="s">
        <v>94</v>
      </c>
      <c r="C20" t="s">
        <v>93</v>
      </c>
      <c r="D20" s="38">
        <f t="shared" ca="1" si="0"/>
        <v>0</v>
      </c>
      <c r="E20" s="27" t="str">
        <f ca="1">IF(VLOOKUP($B20,BNA_aout23!$B$1:$BZ$1001,MATCH($A$1,BNA_aout23!$B$7:$BZ$7,0),FALSE)=$A$2,"",IF(VLOOKUP($B20,BNA_aout23!$B$1:$BZ$1001,MATCH(E$5,BNA_aout23!$B$7:$BZ$7,0),FALSE)="MC",VLOOKUP($A$3,BNA_aout23!$B$1:$BZ$1001,MATCH(E$5,BNA_aout23!$B$7:$BZ$7,0),FALSE),VLOOKUP($B20,BNA_aout23!$B$1:$BZ$1001,MATCH(E$5,BNA_aout23!$B$7:$BZ$7,0),FALSE)))</f>
        <v/>
      </c>
      <c r="F20" s="27" t="str">
        <f ca="1">IF(VLOOKUP($B20,BNA_aout23!$B$1:$BZ$1001,MATCH($A$1,BNA_aout23!$B$7:$BZ$7,0),FALSE)=$A$2,"",IF(VLOOKUP($B20,BNA_aout23!$B$1:$BZ$1001,MATCH(F$5,BNA_aout23!$B$7:$BZ$7,0),FALSE)="MC",VLOOKUP($A$3,BNA_aout23!$B$1:$BZ$1001,MATCH(F$5,BNA_aout23!$B$7:$BZ$7,0),FALSE),VLOOKUP($B20,BNA_aout23!$B$1:$BZ$1001,MATCH(F$5,BNA_aout23!$B$7:$BZ$7,0),FALSE)))</f>
        <v/>
      </c>
      <c r="G20" s="27" t="str">
        <f ca="1">IF(VLOOKUP($B20,BNA_aout23!$B$1:$BZ$1001,MATCH($A$1,BNA_aout23!$B$7:$BZ$7,0),FALSE)=$A$2,"",IF(VLOOKUP($B20,BNA_aout23!$B$1:$BZ$1001,MATCH(G$5,BNA_aout23!$B$7:$BZ$7,0),FALSE)="MC",VLOOKUP($A$3,BNA_aout23!$B$1:$BZ$1001,MATCH(G$5,BNA_aout23!$B$7:$BZ$7,0),FALSE),VLOOKUP($B20,BNA_aout23!$B$1:$BZ$1001,MATCH(G$5,BNA_aout23!$B$7:$BZ$7,0),FALSE)))</f>
        <v/>
      </c>
      <c r="H20" s="27" t="str">
        <f ca="1">IF(VLOOKUP($B20,BNA_aout23!$B$1:$BZ$1001,MATCH($A$1,BNA_aout23!$B$7:$BZ$7,0),FALSE)=$A$2,"",IF(VLOOKUP($B20,BNA_aout23!$B$1:$BZ$1001,MATCH(H$5,BNA_aout23!$B$7:$BZ$7,0),FALSE)="MC",VLOOKUP($A$3,BNA_aout23!$B$1:$BZ$1001,MATCH(H$5,BNA_aout23!$B$7:$BZ$7,0),FALSE),VLOOKUP($B20,BNA_aout23!$B$1:$BZ$1001,MATCH(H$5,BNA_aout23!$B$7:$BZ$7,0),FALSE)))</f>
        <v/>
      </c>
      <c r="I20" s="27" t="str">
        <f ca="1">IF(VLOOKUP($B20,BNA_aout23!$B$1:$BZ$1001,MATCH($A$1,BNA_aout23!$B$7:$BZ$7,0),FALSE)=$A$2,"",IF(VLOOKUP($B20,BNA_aout23!$B$1:$BZ$1001,MATCH(I$5,BNA_aout23!$B$7:$BZ$7,0),FALSE)="MC",VLOOKUP($A$3,BNA_aout23!$B$1:$BZ$1001,MATCH(I$5,BNA_aout23!$B$7:$BZ$7,0),FALSE),VLOOKUP($B20,BNA_aout23!$B$1:$BZ$1001,MATCH(I$5,BNA_aout23!$B$7:$BZ$7,0),FALSE)))</f>
        <v/>
      </c>
      <c r="J20" s="27" t="str">
        <f ca="1">IF(VLOOKUP($B20,BNA_aout23!$B$1:$BZ$1001,MATCH($A$1,BNA_aout23!$B$7:$BZ$7,0),FALSE)=$A$2,"",IF(VLOOKUP($B20,BNA_aout23!$B$1:$BZ$1001,MATCH(J$5,BNA_aout23!$B$7:$BZ$7,0),FALSE)="MC",VLOOKUP($A$3,BNA_aout23!$B$1:$BZ$1001,MATCH(J$5,BNA_aout23!$B$7:$BZ$7,0),FALSE),VLOOKUP($B20,BNA_aout23!$B$1:$BZ$1001,MATCH(J$5,BNA_aout23!$B$7:$BZ$7,0),FALSE)))</f>
        <v/>
      </c>
      <c r="K20" s="27" t="str">
        <f ca="1">IF(VLOOKUP($B20,BNA_aout23!$B$1:$BZ$1001,MATCH($A$1,BNA_aout23!$B$7:$BZ$7,0),FALSE)=$A$2,"",IF(VLOOKUP($B20,BNA_aout23!$B$1:$BZ$1001,MATCH(K$5,BNA_aout23!$B$7:$BZ$7,0),FALSE)="MC",VLOOKUP($A$3,BNA_aout23!$B$1:$BZ$1001,MATCH(K$5,BNA_aout23!$B$7:$BZ$7,0),FALSE),VLOOKUP($B20,BNA_aout23!$B$1:$BZ$1001,MATCH(K$5,BNA_aout23!$B$7:$BZ$7,0),FALSE)))</f>
        <v/>
      </c>
      <c r="L20" s="27" t="str">
        <f ca="1">IF(VLOOKUP($B20,BNA_aout23!$B$1:$BZ$1001,MATCH($A$1,BNA_aout23!$B$7:$BZ$7,0),FALSE)=$A$2,"",IF(VLOOKUP($B20,BNA_aout23!$B$1:$BZ$1001,MATCH(L$5,BNA_aout23!$B$7:$BZ$7,0),FALSE)="MC",VLOOKUP($A$3,BNA_aout23!$B$1:$BZ$1001,MATCH(L$5,BNA_aout23!$B$7:$BZ$7,0),FALSE),VLOOKUP($B20,BNA_aout23!$B$1:$BZ$1001,MATCH(L$5,BNA_aout23!$B$7:$BZ$7,0),FALSE)))</f>
        <v/>
      </c>
      <c r="M20" s="27" t="str">
        <f ca="1">IF(VLOOKUP($B20,BNA_aout23!$B$1:$BZ$1001,MATCH($A$1,BNA_aout23!$B$7:$BZ$7,0),FALSE)=$A$2,"",IF(VLOOKUP($B20,BNA_aout23!$B$1:$BZ$1001,MATCH(M$5,BNA_aout23!$B$7:$BZ$7,0),FALSE)="MC",VLOOKUP($A$3,BNA_aout23!$B$1:$BZ$1001,MATCH(M$5,BNA_aout23!$B$7:$BZ$7,0),FALSE),VLOOKUP($B20,BNA_aout23!$B$1:$BZ$1001,MATCH(M$5,BNA_aout23!$B$7:$BZ$7,0),FALSE)))</f>
        <v/>
      </c>
      <c r="N20" s="27" t="str">
        <f ca="1">IF(VLOOKUP($B20,BNA_aout23!$B$1:$BZ$1001,MATCH($A$1,BNA_aout23!$B$7:$BZ$7,0),FALSE)=$A$2,"",IF(VLOOKUP($B20,BNA_aout23!$B$1:$BZ$1001,MATCH(N$5,BNA_aout23!$B$7:$BZ$7,0),FALSE)="MC",VLOOKUP($A$3,BNA_aout23!$B$1:$BZ$1001,MATCH(N$5,BNA_aout23!$B$7:$BZ$7,0),FALSE),VLOOKUP($B20,BNA_aout23!$B$1:$BZ$1001,MATCH(N$5,BNA_aout23!$B$7:$BZ$7,0),FALSE)))</f>
        <v/>
      </c>
      <c r="O20" s="27" t="str">
        <f ca="1">IF(VLOOKUP($B20,BNA_aout23!$B$1:$BZ$1001,MATCH($A$1,BNA_aout23!$B$7:$BZ$7,0),FALSE)=$A$2,"",IF(VLOOKUP($B20,BNA_aout23!$B$1:$BZ$1001,MATCH(O$5,BNA_aout23!$B$7:$BZ$7,0),FALSE)="MC",VLOOKUP($A$3,BNA_aout23!$B$1:$BZ$1001,MATCH(O$5,BNA_aout23!$B$7:$BZ$7,0),FALSE),VLOOKUP($B20,BNA_aout23!$B$1:$BZ$1001,MATCH(O$5,BNA_aout23!$B$7:$BZ$7,0),FALSE)))</f>
        <v/>
      </c>
      <c r="P20" s="27" t="str">
        <f ca="1">IF(VLOOKUP($B20,BNA_aout23!$B$1:$BZ$1001,MATCH($A$1,BNA_aout23!$B$7:$BZ$7,0),FALSE)=$A$2,"",IF(VLOOKUP($B20,BNA_aout23!$B$1:$BZ$1001,MATCH(P$5,BNA_aout23!$B$7:$BZ$7,0),FALSE)="MC",VLOOKUP($A$3,BNA_aout23!$B$1:$BZ$1001,MATCH(P$5,BNA_aout23!$B$7:$BZ$7,0),FALSE),VLOOKUP($B20,BNA_aout23!$B$1:$BZ$1001,MATCH(P$5,BNA_aout23!$B$7:$BZ$7,0),FALSE)))</f>
        <v/>
      </c>
      <c r="Q20" s="27" t="str">
        <f ca="1">IF(VLOOKUP($B20,BNA_aout23!$B$1:$BZ$1001,MATCH($A$1,BNA_aout23!$B$7:$BZ$7,0),FALSE)=$A$2,"",IF(VLOOKUP($B20,BNA_aout23!$B$1:$BZ$1001,MATCH(Q$5,BNA_aout23!$B$7:$BZ$7,0),FALSE)="MC",VLOOKUP($A$3,BNA_aout23!$B$1:$BZ$1001,MATCH(Q$5,BNA_aout23!$B$7:$BZ$7,0),FALSE),VLOOKUP($B20,BNA_aout23!$B$1:$BZ$1001,MATCH(Q$5,BNA_aout23!$B$7:$BZ$7,0),FALSE)))</f>
        <v/>
      </c>
      <c r="R20" s="27" t="str">
        <f ca="1">IF(VLOOKUP($B20,BNA_aout23!$B$1:$BZ$1001,MATCH($A$1,BNA_aout23!$B$7:$BZ$7,0),FALSE)=$A$2,"",IF(VLOOKUP($B20,BNA_aout23!$B$1:$BZ$1001,MATCH(R$5,BNA_aout23!$B$7:$BZ$7,0),FALSE)="MC",VLOOKUP($A$3,BNA_aout23!$B$1:$BZ$1001,MATCH(R$5,BNA_aout23!$B$7:$BZ$7,0),FALSE),VLOOKUP($B20,BNA_aout23!$B$1:$BZ$1001,MATCH(R$5,BNA_aout23!$B$7:$BZ$7,0),FALSE)))</f>
        <v/>
      </c>
      <c r="S20" s="27" t="str">
        <f ca="1">IF(VLOOKUP($B20,BNA_aout23!$B$1:$BZ$1001,MATCH($A$1,BNA_aout23!$B$7:$BZ$7,0),FALSE)=$A$2,"",IF(VLOOKUP($B20,BNA_aout23!$B$1:$BZ$1001,MATCH(S$5,BNA_aout23!$B$7:$BZ$7,0),FALSE)="MC",VLOOKUP($A$3,BNA_aout23!$B$1:$BZ$1001,MATCH(S$5,BNA_aout23!$B$7:$BZ$7,0),FALSE),VLOOKUP($B20,BNA_aout23!$B$1:$BZ$1001,MATCH(S$5,BNA_aout23!$B$7:$BZ$7,0),FALSE)))</f>
        <v/>
      </c>
      <c r="T20" s="27" t="str">
        <f ca="1">IF(VLOOKUP($B20,BNA_aout23!$B$1:$BZ$1001,MATCH($A$1,BNA_aout23!$B$7:$BZ$7,0),FALSE)=$A$2,"",IF(VLOOKUP($B20,BNA_aout23!$B$1:$BZ$1001,MATCH(T$5,BNA_aout23!$B$7:$BZ$7,0),FALSE)="MC",VLOOKUP($A$3,BNA_aout23!$B$1:$BZ$1001,MATCH(T$5,BNA_aout23!$B$7:$BZ$7,0),FALSE),VLOOKUP($B20,BNA_aout23!$B$1:$BZ$1001,MATCH(T$5,BNA_aout23!$B$7:$BZ$7,0),FALSE)))</f>
        <v/>
      </c>
      <c r="U20" s="27" t="str">
        <f ca="1">IF(VLOOKUP($B20,BNA_aout23!$B$1:$BZ$1001,MATCH($A$1,BNA_aout23!$B$7:$BZ$7,0),FALSE)=$A$2,"",IF(VLOOKUP($B20,BNA_aout23!$B$1:$BZ$1001,MATCH(U$5,BNA_aout23!$B$7:$BZ$7,0),FALSE)="MC",VLOOKUP($A$3,BNA_aout23!$B$1:$BZ$1001,MATCH(U$5,BNA_aout23!$B$7:$BZ$7,0),FALSE),VLOOKUP($B20,BNA_aout23!$B$1:$BZ$1001,MATCH(U$5,BNA_aout23!$B$7:$BZ$7,0),FALSE)))</f>
        <v/>
      </c>
      <c r="V20" s="27" t="str">
        <f ca="1">IF(VLOOKUP($B20,BNA_aout23!$B$1:$BZ$1001,MATCH($A$1,BNA_aout23!$B$7:$BZ$7,0),FALSE)=$A$2,"",IF(VLOOKUP($B20,BNA_aout23!$B$1:$BZ$1001,MATCH(V$5,BNA_aout23!$B$7:$BZ$7,0),FALSE)="MC",VLOOKUP($A$3,BNA_aout23!$B$1:$BZ$1001,MATCH(V$5,BNA_aout23!$B$7:$BZ$7,0),FALSE),VLOOKUP($B20,BNA_aout23!$B$1:$BZ$1001,MATCH(V$5,BNA_aout23!$B$7:$BZ$7,0),FALSE)))</f>
        <v/>
      </c>
      <c r="W20" s="27" t="str">
        <f ca="1">IF(VLOOKUP($B20,BNA_aout23!$B$1:$BZ$1001,MATCH($A$1,BNA_aout23!$B$7:$BZ$7,0),FALSE)=$A$2,"",IF(VLOOKUP($B20,BNA_aout23!$B$1:$BZ$1001,MATCH(W$5,BNA_aout23!$B$7:$BZ$7,0),FALSE)="MC",VLOOKUP($A$3,BNA_aout23!$B$1:$BZ$1001,MATCH(W$5,BNA_aout23!$B$7:$BZ$7,0),FALSE),VLOOKUP($B20,BNA_aout23!$B$1:$BZ$1001,MATCH(W$5,BNA_aout23!$B$7:$BZ$7,0),FALSE)))</f>
        <v/>
      </c>
      <c r="X20" s="27" t="str">
        <f ca="1">IF(VLOOKUP($B20,BNA_aout23!$B$1:$BZ$1001,MATCH($A$1,BNA_aout23!$B$7:$BZ$7,0),FALSE)=$A$2,"",IF(VLOOKUP($B20,BNA_aout23!$B$1:$BZ$1001,MATCH(X$5,BNA_aout23!$B$7:$BZ$7,0),FALSE)="MC",VLOOKUP($A$3,BNA_aout23!$B$1:$BZ$1001,MATCH(X$5,BNA_aout23!$B$7:$BZ$7,0),FALSE),VLOOKUP($B20,BNA_aout23!$B$1:$BZ$1001,MATCH(X$5,BNA_aout23!$B$7:$BZ$7,0),FALSE)))</f>
        <v/>
      </c>
      <c r="Y20" s="27" t="str">
        <f ca="1">IF(VLOOKUP($B20,BNA_aout23!$B$1:$BZ$1001,MATCH($A$1,BNA_aout23!$B$7:$BZ$7,0),FALSE)=$A$2,"",IF(VLOOKUP($B20,BNA_aout23!$B$1:$BZ$1001,MATCH(Y$5,BNA_aout23!$B$7:$BZ$7,0),FALSE)="MC",VLOOKUP($A$3,BNA_aout23!$B$1:$BZ$1001,MATCH(Y$5,BNA_aout23!$B$7:$BZ$7,0),FALSE),VLOOKUP($B20,BNA_aout23!$B$1:$BZ$1001,MATCH(Y$5,BNA_aout23!$B$7:$BZ$7,0),FALSE)))</f>
        <v/>
      </c>
      <c r="Z20" s="27" t="str">
        <f ca="1">IF(VLOOKUP($B20,BNA_aout23!$B$1:$BZ$1001,MATCH($A$1,BNA_aout23!$B$7:$BZ$7,0),FALSE)=$A$2,"",IF(VLOOKUP($B20,BNA_aout23!$B$1:$BZ$1001,MATCH(Z$5,BNA_aout23!$B$7:$BZ$7,0),FALSE)="MC",VLOOKUP($A$3,BNA_aout23!$B$1:$BZ$1001,MATCH(Z$5,BNA_aout23!$B$7:$BZ$7,0),FALSE),VLOOKUP($B20,BNA_aout23!$B$1:$BZ$1001,MATCH(Z$5,BNA_aout23!$B$7:$BZ$7,0),FALSE)))</f>
        <v/>
      </c>
      <c r="AA20" s="27" t="str">
        <f ca="1">IF(VLOOKUP($B20,BNA_aout23!$B$1:$BZ$1001,MATCH($A$1,BNA_aout23!$B$7:$BZ$7,0),FALSE)=$A$2,"",IF(VLOOKUP($B20,BNA_aout23!$B$1:$BZ$1001,MATCH(AA$5,BNA_aout23!$B$7:$BZ$7,0),FALSE)="MC",VLOOKUP($A$3,BNA_aout23!$B$1:$BZ$1001,MATCH(AA$5,BNA_aout23!$B$7:$BZ$7,0),FALSE),VLOOKUP($B20,BNA_aout23!$B$1:$BZ$1001,MATCH(AA$5,BNA_aout23!$B$7:$BZ$7,0),FALSE)))</f>
        <v/>
      </c>
      <c r="AB20" s="27" t="str">
        <f ca="1">IF(VLOOKUP($B20,BNA_aout23!$B$1:$BZ$1001,MATCH($A$1,BNA_aout23!$B$7:$BZ$7,0),FALSE)=$A$2,"",IF(VLOOKUP($B20,BNA_aout23!$B$1:$BZ$1001,MATCH(AB$5,BNA_aout23!$B$7:$BZ$7,0),FALSE)="MC",VLOOKUP($A$3,BNA_aout23!$B$1:$BZ$1001,MATCH(AB$5,BNA_aout23!$B$7:$BZ$7,0),FALSE),VLOOKUP($B20,BNA_aout23!$B$1:$BZ$1001,MATCH(AB$5,BNA_aout23!$B$7:$BZ$7,0),FALSE)))</f>
        <v/>
      </c>
      <c r="AC20" s="27" t="str">
        <f ca="1">IF(VLOOKUP($B20,BNA_aout23!$B$1:$BZ$1001,MATCH($A$1,BNA_aout23!$B$7:$BZ$7,0),FALSE)=$A$2,"",IF(VLOOKUP($B20,BNA_aout23!$B$1:$BZ$1001,MATCH(AC$5,BNA_aout23!$B$7:$BZ$7,0),FALSE)="MC",VLOOKUP($A$3,BNA_aout23!$B$1:$BZ$1001,MATCH(AC$5,BNA_aout23!$B$7:$BZ$7,0),FALSE),VLOOKUP($B20,BNA_aout23!$B$1:$BZ$1001,MATCH(AC$5,BNA_aout23!$B$7:$BZ$7,0),FALSE)))</f>
        <v/>
      </c>
      <c r="AD20" s="27" t="str">
        <f ca="1">IF(VLOOKUP($B20,BNA_aout23!$B$1:$BZ$1001,MATCH($A$1,BNA_aout23!$B$7:$BZ$7,0),FALSE)=$A$2,"",IF(VLOOKUP($B20,BNA_aout23!$B$1:$BZ$1001,MATCH(AD$5,BNA_aout23!$B$7:$BZ$7,0),FALSE)="MC",VLOOKUP($A$3,BNA_aout23!$B$1:$BZ$1001,MATCH(AD$5,BNA_aout23!$B$7:$BZ$7,0),FALSE),VLOOKUP($B20,BNA_aout23!$B$1:$BZ$1001,MATCH(AD$5,BNA_aout23!$B$7:$BZ$7,0),FALSE)))</f>
        <v/>
      </c>
    </row>
    <row r="21" spans="2:30" x14ac:dyDescent="0.35">
      <c r="C21" s="21" t="s">
        <v>3194</v>
      </c>
      <c r="D21" s="3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2:30" x14ac:dyDescent="0.35">
      <c r="B22" t="s">
        <v>97</v>
      </c>
      <c r="C22" t="s">
        <v>95</v>
      </c>
      <c r="D22" s="38">
        <f ca="1">SUM(E22:AD22)</f>
        <v>79250</v>
      </c>
      <c r="E22" s="27">
        <f ca="1">IF(VLOOKUP($B22,BNA_aout23!$B$1:$BZ$1001,MATCH($A$1,BNA_aout23!$B$7:$BZ$7,0),FALSE)=$A$2,"",IF(VLOOKUP($B22,BNA_aout23!$B$1:$BZ$1001,MATCH(E$5,BNA_aout23!$B$7:$BZ$7,0),FALSE)="MC",VLOOKUP($A$3,BNA_aout23!$B$1:$BZ$1001,MATCH(E$5,BNA_aout23!$B$7:$BZ$7,0),FALSE),VLOOKUP($B22,BNA_aout23!$B$1:$BZ$1001,MATCH(E$5,BNA_aout23!$B$7:$BZ$7,0),FALSE)))</f>
        <v>1000</v>
      </c>
      <c r="F22" s="27">
        <f ca="1">IF(VLOOKUP($B22,BNA_aout23!$B$1:$BZ$1001,MATCH($A$1,BNA_aout23!$B$7:$BZ$7,0),FALSE)=$A$2,"",IF(VLOOKUP($B22,BNA_aout23!$B$1:$BZ$1001,MATCH(F$5,BNA_aout23!$B$7:$BZ$7,0),FALSE)="MC",VLOOKUP($A$3,BNA_aout23!$B$1:$BZ$1001,MATCH(F$5,BNA_aout23!$B$7:$BZ$7,0),FALSE),VLOOKUP($B22,BNA_aout23!$B$1:$BZ$1001,MATCH(F$5,BNA_aout23!$B$7:$BZ$7,0),FALSE)))</f>
        <v>5000</v>
      </c>
      <c r="G22" s="27">
        <f ca="1">IF(VLOOKUP($B22,BNA_aout23!$B$1:$BZ$1001,MATCH($A$1,BNA_aout23!$B$7:$BZ$7,0),FALSE)=$A$2,"",IF(VLOOKUP($B22,BNA_aout23!$B$1:$BZ$1001,MATCH(G$5,BNA_aout23!$B$7:$BZ$7,0),FALSE)="MC",VLOOKUP($A$3,BNA_aout23!$B$1:$BZ$1001,MATCH(G$5,BNA_aout23!$B$7:$BZ$7,0),FALSE),VLOOKUP($B22,BNA_aout23!$B$1:$BZ$1001,MATCH(G$5,BNA_aout23!$B$7:$BZ$7,0),FALSE)))</f>
        <v>2125</v>
      </c>
      <c r="H22" s="27">
        <f ca="1">IF(VLOOKUP($B22,BNA_aout23!$B$1:$BZ$1001,MATCH($A$1,BNA_aout23!$B$7:$BZ$7,0),FALSE)=$A$2,"",IF(VLOOKUP($B22,BNA_aout23!$B$1:$BZ$1001,MATCH(H$5,BNA_aout23!$B$7:$BZ$7,0),FALSE)="MC",VLOOKUP($A$3,BNA_aout23!$B$1:$BZ$1001,MATCH(H$5,BNA_aout23!$B$7:$BZ$7,0),FALSE),VLOOKUP($B22,BNA_aout23!$B$1:$BZ$1001,MATCH(H$5,BNA_aout23!$B$7:$BZ$7,0),FALSE)))</f>
        <v>500</v>
      </c>
      <c r="I22" s="27">
        <f ca="1">IF(VLOOKUP($B22,BNA_aout23!$B$1:$BZ$1001,MATCH($A$1,BNA_aout23!$B$7:$BZ$7,0),FALSE)=$A$2,"",IF(VLOOKUP($B22,BNA_aout23!$B$1:$BZ$1001,MATCH(I$5,BNA_aout23!$B$7:$BZ$7,0),FALSE)="MC",VLOOKUP($A$3,BNA_aout23!$B$1:$BZ$1001,MATCH(I$5,BNA_aout23!$B$7:$BZ$7,0),FALSE),VLOOKUP($B22,BNA_aout23!$B$1:$BZ$1001,MATCH(I$5,BNA_aout23!$B$7:$BZ$7,0),FALSE)))</f>
        <v>300</v>
      </c>
      <c r="J22" s="27">
        <f ca="1">IF(VLOOKUP($B22,BNA_aout23!$B$1:$BZ$1001,MATCH($A$1,BNA_aout23!$B$7:$BZ$7,0),FALSE)=$A$2,"",IF(VLOOKUP($B22,BNA_aout23!$B$1:$BZ$1001,MATCH(J$5,BNA_aout23!$B$7:$BZ$7,0),FALSE)="MC",VLOOKUP($A$3,BNA_aout23!$B$1:$BZ$1001,MATCH(J$5,BNA_aout23!$B$7:$BZ$7,0),FALSE),VLOOKUP($B22,BNA_aout23!$B$1:$BZ$1001,MATCH(J$5,BNA_aout23!$B$7:$BZ$7,0),FALSE)))</f>
        <v>4900</v>
      </c>
      <c r="K22" s="27">
        <f ca="1">IF(VLOOKUP($B22,BNA_aout23!$B$1:$BZ$1001,MATCH($A$1,BNA_aout23!$B$7:$BZ$7,0),FALSE)=$A$2,"",IF(VLOOKUP($B22,BNA_aout23!$B$1:$BZ$1001,MATCH(K$5,BNA_aout23!$B$7:$BZ$7,0),FALSE)="MC",VLOOKUP($A$3,BNA_aout23!$B$1:$BZ$1001,MATCH(K$5,BNA_aout23!$B$7:$BZ$7,0),FALSE),VLOOKUP($B22,BNA_aout23!$B$1:$BZ$1001,MATCH(K$5,BNA_aout23!$B$7:$BZ$7,0),FALSE)))</f>
        <v>3000</v>
      </c>
      <c r="L22" s="27">
        <f ca="1">IF(VLOOKUP($B22,BNA_aout23!$B$1:$BZ$1001,MATCH($A$1,BNA_aout23!$B$7:$BZ$7,0),FALSE)=$A$2,"",IF(VLOOKUP($B22,BNA_aout23!$B$1:$BZ$1001,MATCH(L$5,BNA_aout23!$B$7:$BZ$7,0),FALSE)="MC",VLOOKUP($A$3,BNA_aout23!$B$1:$BZ$1001,MATCH(L$5,BNA_aout23!$B$7:$BZ$7,0),FALSE),VLOOKUP($B22,BNA_aout23!$B$1:$BZ$1001,MATCH(L$5,BNA_aout23!$B$7:$BZ$7,0),FALSE)))</f>
        <v>1550</v>
      </c>
      <c r="M22" s="27">
        <f ca="1">IF(VLOOKUP($B22,BNA_aout23!$B$1:$BZ$1001,MATCH($A$1,BNA_aout23!$B$7:$BZ$7,0),FALSE)=$A$2,"",IF(VLOOKUP($B22,BNA_aout23!$B$1:$BZ$1001,MATCH(M$5,BNA_aout23!$B$7:$BZ$7,0),FALSE)="MC",VLOOKUP($A$3,BNA_aout23!$B$1:$BZ$1001,MATCH(M$5,BNA_aout23!$B$7:$BZ$7,0),FALSE),VLOOKUP($B22,BNA_aout23!$B$1:$BZ$1001,MATCH(M$5,BNA_aout23!$B$7:$BZ$7,0),FALSE)))</f>
        <v>2000</v>
      </c>
      <c r="N22" s="27">
        <f ca="1">IF(VLOOKUP($B22,BNA_aout23!$B$1:$BZ$1001,MATCH($A$1,BNA_aout23!$B$7:$BZ$7,0),FALSE)=$A$2,"",IF(VLOOKUP($B22,BNA_aout23!$B$1:$BZ$1001,MATCH(N$5,BNA_aout23!$B$7:$BZ$7,0),FALSE)="MC",VLOOKUP($A$3,BNA_aout23!$B$1:$BZ$1001,MATCH(N$5,BNA_aout23!$B$7:$BZ$7,0),FALSE),VLOOKUP($B22,BNA_aout23!$B$1:$BZ$1001,MATCH(N$5,BNA_aout23!$B$7:$BZ$7,0),FALSE)))</f>
        <v>100</v>
      </c>
      <c r="O22" s="27">
        <f ca="1">IF(VLOOKUP($B22,BNA_aout23!$B$1:$BZ$1001,MATCH($A$1,BNA_aout23!$B$7:$BZ$7,0),FALSE)=$A$2,"",IF(VLOOKUP($B22,BNA_aout23!$B$1:$BZ$1001,MATCH(O$5,BNA_aout23!$B$7:$BZ$7,0),FALSE)="MC",VLOOKUP($A$3,BNA_aout23!$B$1:$BZ$1001,MATCH(O$5,BNA_aout23!$B$7:$BZ$7,0),FALSE),VLOOKUP($B22,BNA_aout23!$B$1:$BZ$1001,MATCH(O$5,BNA_aout23!$B$7:$BZ$7,0),FALSE)))</f>
        <v>30000</v>
      </c>
      <c r="P22" s="27">
        <f ca="1">IF(VLOOKUP($B22,BNA_aout23!$B$1:$BZ$1001,MATCH($A$1,BNA_aout23!$B$7:$BZ$7,0),FALSE)=$A$2,"",IF(VLOOKUP($B22,BNA_aout23!$B$1:$BZ$1001,MATCH(P$5,BNA_aout23!$B$7:$BZ$7,0),FALSE)="MC",VLOOKUP($A$3,BNA_aout23!$B$1:$BZ$1001,MATCH(P$5,BNA_aout23!$B$7:$BZ$7,0),FALSE),VLOOKUP($B22,BNA_aout23!$B$1:$BZ$1001,MATCH(P$5,BNA_aout23!$B$7:$BZ$7,0),FALSE)))</f>
        <v>275</v>
      </c>
      <c r="Q22" s="27">
        <f ca="1">IF(VLOOKUP($B22,BNA_aout23!$B$1:$BZ$1001,MATCH($A$1,BNA_aout23!$B$7:$BZ$7,0),FALSE)=$A$2,"",IF(VLOOKUP($B22,BNA_aout23!$B$1:$BZ$1001,MATCH(Q$5,BNA_aout23!$B$7:$BZ$7,0),FALSE)="MC",VLOOKUP($A$3,BNA_aout23!$B$1:$BZ$1001,MATCH(Q$5,BNA_aout23!$B$7:$BZ$7,0),FALSE),VLOOKUP($B22,BNA_aout23!$B$1:$BZ$1001,MATCH(Q$5,BNA_aout23!$B$7:$BZ$7,0),FALSE)))</f>
        <v>6000</v>
      </c>
      <c r="R22" s="27">
        <f ca="1">IF(VLOOKUP($B22,BNA_aout23!$B$1:$BZ$1001,MATCH($A$1,BNA_aout23!$B$7:$BZ$7,0),FALSE)=$A$2,"",IF(VLOOKUP($B22,BNA_aout23!$B$1:$BZ$1001,MATCH(R$5,BNA_aout23!$B$7:$BZ$7,0),FALSE)="MC",VLOOKUP($A$3,BNA_aout23!$B$1:$BZ$1001,MATCH(R$5,BNA_aout23!$B$7:$BZ$7,0),FALSE),VLOOKUP($B22,BNA_aout23!$B$1:$BZ$1001,MATCH(R$5,BNA_aout23!$B$7:$BZ$7,0),FALSE)))</f>
        <v>4250</v>
      </c>
      <c r="S22" s="27">
        <f ca="1">IF(VLOOKUP($B22,BNA_aout23!$B$1:$BZ$1001,MATCH($A$1,BNA_aout23!$B$7:$BZ$7,0),FALSE)=$A$2,"",IF(VLOOKUP($B22,BNA_aout23!$B$1:$BZ$1001,MATCH(S$5,BNA_aout23!$B$7:$BZ$7,0),FALSE)="MC",VLOOKUP($A$3,BNA_aout23!$B$1:$BZ$1001,MATCH(S$5,BNA_aout23!$B$7:$BZ$7,0),FALSE),VLOOKUP($B22,BNA_aout23!$B$1:$BZ$1001,MATCH(S$5,BNA_aout23!$B$7:$BZ$7,0),FALSE)))</f>
        <v>425</v>
      </c>
      <c r="T22" s="27">
        <f ca="1">IF(VLOOKUP($B22,BNA_aout23!$B$1:$BZ$1001,MATCH($A$1,BNA_aout23!$B$7:$BZ$7,0),FALSE)=$A$2,"",IF(VLOOKUP($B22,BNA_aout23!$B$1:$BZ$1001,MATCH(T$5,BNA_aout23!$B$7:$BZ$7,0),FALSE)="MC",VLOOKUP($A$3,BNA_aout23!$B$1:$BZ$1001,MATCH(T$5,BNA_aout23!$B$7:$BZ$7,0),FALSE),VLOOKUP($B22,BNA_aout23!$B$1:$BZ$1001,MATCH(T$5,BNA_aout23!$B$7:$BZ$7,0),FALSE)))</f>
        <v>200</v>
      </c>
      <c r="U22" s="27">
        <f ca="1">IF(VLOOKUP($B22,BNA_aout23!$B$1:$BZ$1001,MATCH($A$1,BNA_aout23!$B$7:$BZ$7,0),FALSE)=$A$2,"",IF(VLOOKUP($B22,BNA_aout23!$B$1:$BZ$1001,MATCH(U$5,BNA_aout23!$B$7:$BZ$7,0),FALSE)="MC",VLOOKUP($A$3,BNA_aout23!$B$1:$BZ$1001,MATCH(U$5,BNA_aout23!$B$7:$BZ$7,0),FALSE),VLOOKUP($B22,BNA_aout23!$B$1:$BZ$1001,MATCH(U$5,BNA_aout23!$B$7:$BZ$7,0),FALSE)))</f>
        <v>800</v>
      </c>
      <c r="V22" s="27">
        <f ca="1">IF(VLOOKUP($B22,BNA_aout23!$B$1:$BZ$1001,MATCH($A$1,BNA_aout23!$B$7:$BZ$7,0),FALSE)=$A$2,"",IF(VLOOKUP($B22,BNA_aout23!$B$1:$BZ$1001,MATCH(V$5,BNA_aout23!$B$7:$BZ$7,0),FALSE)="MC",VLOOKUP($A$3,BNA_aout23!$B$1:$BZ$1001,MATCH(V$5,BNA_aout23!$B$7:$BZ$7,0),FALSE),VLOOKUP($B22,BNA_aout23!$B$1:$BZ$1001,MATCH(V$5,BNA_aout23!$B$7:$BZ$7,0),FALSE)))</f>
        <v>1000</v>
      </c>
      <c r="W22" s="27">
        <f ca="1">IF(VLOOKUP($B22,BNA_aout23!$B$1:$BZ$1001,MATCH($A$1,BNA_aout23!$B$7:$BZ$7,0),FALSE)=$A$2,"",IF(VLOOKUP($B22,BNA_aout23!$B$1:$BZ$1001,MATCH(W$5,BNA_aout23!$B$7:$BZ$7,0),FALSE)="MC",VLOOKUP($A$3,BNA_aout23!$B$1:$BZ$1001,MATCH(W$5,BNA_aout23!$B$7:$BZ$7,0),FALSE),VLOOKUP($B22,BNA_aout23!$B$1:$BZ$1001,MATCH(W$5,BNA_aout23!$B$7:$BZ$7,0),FALSE)))</f>
        <v>1225</v>
      </c>
      <c r="X22" s="27">
        <f ca="1">IF(VLOOKUP($B22,BNA_aout23!$B$1:$BZ$1001,MATCH($A$1,BNA_aout23!$B$7:$BZ$7,0),FALSE)=$A$2,"",IF(VLOOKUP($B22,BNA_aout23!$B$1:$BZ$1001,MATCH(X$5,BNA_aout23!$B$7:$BZ$7,0),FALSE)="MC",VLOOKUP($A$3,BNA_aout23!$B$1:$BZ$1001,MATCH(X$5,BNA_aout23!$B$7:$BZ$7,0),FALSE),VLOOKUP($B22,BNA_aout23!$B$1:$BZ$1001,MATCH(X$5,BNA_aout23!$B$7:$BZ$7,0),FALSE)))</f>
        <v>3000</v>
      </c>
      <c r="Y22" s="27">
        <f ca="1">IF(VLOOKUP($B22,BNA_aout23!$B$1:$BZ$1001,MATCH($A$1,BNA_aout23!$B$7:$BZ$7,0),FALSE)=$A$2,"",IF(VLOOKUP($B22,BNA_aout23!$B$1:$BZ$1001,MATCH(Y$5,BNA_aout23!$B$7:$BZ$7,0),FALSE)="MC",VLOOKUP($A$3,BNA_aout23!$B$1:$BZ$1001,MATCH(Y$5,BNA_aout23!$B$7:$BZ$7,0),FALSE),VLOOKUP($B22,BNA_aout23!$B$1:$BZ$1001,MATCH(Y$5,BNA_aout23!$B$7:$BZ$7,0),FALSE)))</f>
        <v>2725</v>
      </c>
      <c r="Z22" s="27">
        <f ca="1">IF(VLOOKUP($B22,BNA_aout23!$B$1:$BZ$1001,MATCH($A$1,BNA_aout23!$B$7:$BZ$7,0),FALSE)=$A$2,"",IF(VLOOKUP($B22,BNA_aout23!$B$1:$BZ$1001,MATCH(Z$5,BNA_aout23!$B$7:$BZ$7,0),FALSE)="MC",VLOOKUP($A$3,BNA_aout23!$B$1:$BZ$1001,MATCH(Z$5,BNA_aout23!$B$7:$BZ$7,0),FALSE),VLOOKUP($B22,BNA_aout23!$B$1:$BZ$1001,MATCH(Z$5,BNA_aout23!$B$7:$BZ$7,0),FALSE)))</f>
        <v>2000</v>
      </c>
      <c r="AA22" s="27">
        <f ca="1">IF(VLOOKUP($B22,BNA_aout23!$B$1:$BZ$1001,MATCH($A$1,BNA_aout23!$B$7:$BZ$7,0),FALSE)=$A$2,"",IF(VLOOKUP($B22,BNA_aout23!$B$1:$BZ$1001,MATCH(AA$5,BNA_aout23!$B$7:$BZ$7,0),FALSE)="MC",VLOOKUP($A$3,BNA_aout23!$B$1:$BZ$1001,MATCH(AA$5,BNA_aout23!$B$7:$BZ$7,0),FALSE),VLOOKUP($B22,BNA_aout23!$B$1:$BZ$1001,MATCH(AA$5,BNA_aout23!$B$7:$BZ$7,0),FALSE)))</f>
        <v>2500</v>
      </c>
      <c r="AB22" s="27">
        <f ca="1">IF(VLOOKUP($B22,BNA_aout23!$B$1:$BZ$1001,MATCH($A$1,BNA_aout23!$B$7:$BZ$7,0),FALSE)=$A$2,"",IF(VLOOKUP($B22,BNA_aout23!$B$1:$BZ$1001,MATCH(AB$5,BNA_aout23!$B$7:$BZ$7,0),FALSE)="MC",VLOOKUP($A$3,BNA_aout23!$B$1:$BZ$1001,MATCH(AB$5,BNA_aout23!$B$7:$BZ$7,0),FALSE),VLOOKUP($B22,BNA_aout23!$B$1:$BZ$1001,MATCH(AB$5,BNA_aout23!$B$7:$BZ$7,0),FALSE)))</f>
        <v>1150</v>
      </c>
      <c r="AC22" s="27">
        <f ca="1">IF(VLOOKUP($B22,BNA_aout23!$B$1:$BZ$1001,MATCH($A$1,BNA_aout23!$B$7:$BZ$7,0),FALSE)=$A$2,"",IF(VLOOKUP($B22,BNA_aout23!$B$1:$BZ$1001,MATCH(AC$5,BNA_aout23!$B$7:$BZ$7,0),FALSE)="MC",VLOOKUP($A$3,BNA_aout23!$B$1:$BZ$1001,MATCH(AC$5,BNA_aout23!$B$7:$BZ$7,0),FALSE),VLOOKUP($B22,BNA_aout23!$B$1:$BZ$1001,MATCH(AC$5,BNA_aout23!$B$7:$BZ$7,0),FALSE)))</f>
        <v>3000</v>
      </c>
      <c r="AD22" s="27">
        <f ca="1">IF(VLOOKUP($B22,BNA_aout23!$B$1:$BZ$1001,MATCH($A$1,BNA_aout23!$B$7:$BZ$7,0),FALSE)=$A$2,"",IF(VLOOKUP($B22,BNA_aout23!$B$1:$BZ$1001,MATCH(AD$5,BNA_aout23!$B$7:$BZ$7,0),FALSE)="MC",VLOOKUP($A$3,BNA_aout23!$B$1:$BZ$1001,MATCH(AD$5,BNA_aout23!$B$7:$BZ$7,0),FALSE),VLOOKUP($B22,BNA_aout23!$B$1:$BZ$1001,MATCH(AD$5,BNA_aout23!$B$7:$BZ$7,0),FALSE)))</f>
        <v>225</v>
      </c>
    </row>
    <row r="23" spans="2:30" x14ac:dyDescent="0.35">
      <c r="C23" s="21" t="s">
        <v>3196</v>
      </c>
      <c r="D23" s="3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2:30" x14ac:dyDescent="0.35">
      <c r="B24" t="s">
        <v>100</v>
      </c>
      <c r="C24" t="s">
        <v>98</v>
      </c>
      <c r="D24" s="38">
        <f ca="1">SUM(E24:AD24)</f>
        <v>88100</v>
      </c>
      <c r="E24" s="27">
        <f ca="1">IF(VLOOKUP($B24,BNA_aout23!$B$1:$BZ$1001,MATCH($A$1,BNA_aout23!$B$7:$BZ$7,0),FALSE)=$A$2,"",IF(VLOOKUP($B24,BNA_aout23!$B$1:$BZ$1001,MATCH(E$5,BNA_aout23!$B$7:$BZ$7,0),FALSE)="MC",VLOOKUP($A$3,BNA_aout23!$B$1:$BZ$1001,MATCH(E$5,BNA_aout23!$B$7:$BZ$7,0),FALSE),VLOOKUP($B24,BNA_aout23!$B$1:$BZ$1001,MATCH(E$5,BNA_aout23!$B$7:$BZ$7,0),FALSE)))</f>
        <v>1750</v>
      </c>
      <c r="F24" s="27">
        <f ca="1">IF(VLOOKUP($B24,BNA_aout23!$B$1:$BZ$1001,MATCH($A$1,BNA_aout23!$B$7:$BZ$7,0),FALSE)=$A$2,"",IF(VLOOKUP($B24,BNA_aout23!$B$1:$BZ$1001,MATCH(F$5,BNA_aout23!$B$7:$BZ$7,0),FALSE)="MC",VLOOKUP($A$3,BNA_aout23!$B$1:$BZ$1001,MATCH(F$5,BNA_aout23!$B$7:$BZ$7,0),FALSE),VLOOKUP($B24,BNA_aout23!$B$1:$BZ$1001,MATCH(F$5,BNA_aout23!$B$7:$BZ$7,0),FALSE)))</f>
        <v>2250</v>
      </c>
      <c r="G24" s="27">
        <f ca="1">IF(VLOOKUP($B24,BNA_aout23!$B$1:$BZ$1001,MATCH($A$1,BNA_aout23!$B$7:$BZ$7,0),FALSE)=$A$2,"",IF(VLOOKUP($B24,BNA_aout23!$B$1:$BZ$1001,MATCH(G$5,BNA_aout23!$B$7:$BZ$7,0),FALSE)="MC",VLOOKUP($A$3,BNA_aout23!$B$1:$BZ$1001,MATCH(G$5,BNA_aout23!$B$7:$BZ$7,0),FALSE),VLOOKUP($B24,BNA_aout23!$B$1:$BZ$1001,MATCH(G$5,BNA_aout23!$B$7:$BZ$7,0),FALSE)))</f>
        <v>2125</v>
      </c>
      <c r="H24" s="27">
        <f ca="1">IF(VLOOKUP($B24,BNA_aout23!$B$1:$BZ$1001,MATCH($A$1,BNA_aout23!$B$7:$BZ$7,0),FALSE)=$A$2,"",IF(VLOOKUP($B24,BNA_aout23!$B$1:$BZ$1001,MATCH(H$5,BNA_aout23!$B$7:$BZ$7,0),FALSE)="MC",VLOOKUP($A$3,BNA_aout23!$B$1:$BZ$1001,MATCH(H$5,BNA_aout23!$B$7:$BZ$7,0),FALSE),VLOOKUP($B24,BNA_aout23!$B$1:$BZ$1001,MATCH(H$5,BNA_aout23!$B$7:$BZ$7,0),FALSE)))</f>
        <v>500</v>
      </c>
      <c r="I24" s="27">
        <f ca="1">IF(VLOOKUP($B24,BNA_aout23!$B$1:$BZ$1001,MATCH($A$1,BNA_aout23!$B$7:$BZ$7,0),FALSE)=$A$2,"",IF(VLOOKUP($B24,BNA_aout23!$B$1:$BZ$1001,MATCH(I$5,BNA_aout23!$B$7:$BZ$7,0),FALSE)="MC",VLOOKUP($A$3,BNA_aout23!$B$1:$BZ$1001,MATCH(I$5,BNA_aout23!$B$7:$BZ$7,0),FALSE),VLOOKUP($B24,BNA_aout23!$B$1:$BZ$1001,MATCH(I$5,BNA_aout23!$B$7:$BZ$7,0),FALSE)))</f>
        <v>500</v>
      </c>
      <c r="J24" s="27">
        <f ca="1">IF(VLOOKUP($B24,BNA_aout23!$B$1:$BZ$1001,MATCH($A$1,BNA_aout23!$B$7:$BZ$7,0),FALSE)=$A$2,"",IF(VLOOKUP($B24,BNA_aout23!$B$1:$BZ$1001,MATCH(J$5,BNA_aout23!$B$7:$BZ$7,0),FALSE)="MC",VLOOKUP($A$3,BNA_aout23!$B$1:$BZ$1001,MATCH(J$5,BNA_aout23!$B$7:$BZ$7,0),FALSE),VLOOKUP($B24,BNA_aout23!$B$1:$BZ$1001,MATCH(J$5,BNA_aout23!$B$7:$BZ$7,0),FALSE)))</f>
        <v>8500</v>
      </c>
      <c r="K24" s="27">
        <f ca="1">IF(VLOOKUP($B24,BNA_aout23!$B$1:$BZ$1001,MATCH($A$1,BNA_aout23!$B$7:$BZ$7,0),FALSE)=$A$2,"",IF(VLOOKUP($B24,BNA_aout23!$B$1:$BZ$1001,MATCH(K$5,BNA_aout23!$B$7:$BZ$7,0),FALSE)="MC",VLOOKUP($A$3,BNA_aout23!$B$1:$BZ$1001,MATCH(K$5,BNA_aout23!$B$7:$BZ$7,0),FALSE),VLOOKUP($B24,BNA_aout23!$B$1:$BZ$1001,MATCH(K$5,BNA_aout23!$B$7:$BZ$7,0),FALSE)))</f>
        <v>6250</v>
      </c>
      <c r="L24" s="27">
        <f ca="1">IF(VLOOKUP($B24,BNA_aout23!$B$1:$BZ$1001,MATCH($A$1,BNA_aout23!$B$7:$BZ$7,0),FALSE)=$A$2,"",IF(VLOOKUP($B24,BNA_aout23!$B$1:$BZ$1001,MATCH(L$5,BNA_aout23!$B$7:$BZ$7,0),FALSE)="MC",VLOOKUP($A$3,BNA_aout23!$B$1:$BZ$1001,MATCH(L$5,BNA_aout23!$B$7:$BZ$7,0),FALSE),VLOOKUP($B24,BNA_aout23!$B$1:$BZ$1001,MATCH(L$5,BNA_aout23!$B$7:$BZ$7,0),FALSE)))</f>
        <v>2000</v>
      </c>
      <c r="M24" s="27">
        <f ca="1">IF(VLOOKUP($B24,BNA_aout23!$B$1:$BZ$1001,MATCH($A$1,BNA_aout23!$B$7:$BZ$7,0),FALSE)=$A$2,"",IF(VLOOKUP($B24,BNA_aout23!$B$1:$BZ$1001,MATCH(M$5,BNA_aout23!$B$7:$BZ$7,0),FALSE)="MC",VLOOKUP($A$3,BNA_aout23!$B$1:$BZ$1001,MATCH(M$5,BNA_aout23!$B$7:$BZ$7,0),FALSE),VLOOKUP($B24,BNA_aout23!$B$1:$BZ$1001,MATCH(M$5,BNA_aout23!$B$7:$BZ$7,0),FALSE)))</f>
        <v>2000</v>
      </c>
      <c r="N24" s="27">
        <f ca="1">IF(VLOOKUP($B24,BNA_aout23!$B$1:$BZ$1001,MATCH($A$1,BNA_aout23!$B$7:$BZ$7,0),FALSE)=$A$2,"",IF(VLOOKUP($B24,BNA_aout23!$B$1:$BZ$1001,MATCH(N$5,BNA_aout23!$B$7:$BZ$7,0),FALSE)="MC",VLOOKUP($A$3,BNA_aout23!$B$1:$BZ$1001,MATCH(N$5,BNA_aout23!$B$7:$BZ$7,0),FALSE),VLOOKUP($B24,BNA_aout23!$B$1:$BZ$1001,MATCH(N$5,BNA_aout23!$B$7:$BZ$7,0),FALSE)))</f>
        <v>100</v>
      </c>
      <c r="O24" s="27">
        <f ca="1">IF(VLOOKUP($B24,BNA_aout23!$B$1:$BZ$1001,MATCH($A$1,BNA_aout23!$B$7:$BZ$7,0),FALSE)=$A$2,"",IF(VLOOKUP($B24,BNA_aout23!$B$1:$BZ$1001,MATCH(O$5,BNA_aout23!$B$7:$BZ$7,0),FALSE)="MC",VLOOKUP($A$3,BNA_aout23!$B$1:$BZ$1001,MATCH(O$5,BNA_aout23!$B$7:$BZ$7,0),FALSE),VLOOKUP($B24,BNA_aout23!$B$1:$BZ$1001,MATCH(O$5,BNA_aout23!$B$7:$BZ$7,0),FALSE)))</f>
        <v>27500</v>
      </c>
      <c r="P24" s="27">
        <f ca="1">IF(VLOOKUP($B24,BNA_aout23!$B$1:$BZ$1001,MATCH($A$1,BNA_aout23!$B$7:$BZ$7,0),FALSE)=$A$2,"",IF(VLOOKUP($B24,BNA_aout23!$B$1:$BZ$1001,MATCH(P$5,BNA_aout23!$B$7:$BZ$7,0),FALSE)="MC",VLOOKUP($A$3,BNA_aout23!$B$1:$BZ$1001,MATCH(P$5,BNA_aout23!$B$7:$BZ$7,0),FALSE),VLOOKUP($B24,BNA_aout23!$B$1:$BZ$1001,MATCH(P$5,BNA_aout23!$B$7:$BZ$7,0),FALSE)))</f>
        <v>275</v>
      </c>
      <c r="Q24" s="27">
        <f ca="1">IF(VLOOKUP($B24,BNA_aout23!$B$1:$BZ$1001,MATCH($A$1,BNA_aout23!$B$7:$BZ$7,0),FALSE)=$A$2,"",IF(VLOOKUP($B24,BNA_aout23!$B$1:$BZ$1001,MATCH(Q$5,BNA_aout23!$B$7:$BZ$7,0),FALSE)="MC",VLOOKUP($A$3,BNA_aout23!$B$1:$BZ$1001,MATCH(Q$5,BNA_aout23!$B$7:$BZ$7,0),FALSE),VLOOKUP($B24,BNA_aout23!$B$1:$BZ$1001,MATCH(Q$5,BNA_aout23!$B$7:$BZ$7,0),FALSE)))</f>
        <v>6875</v>
      </c>
      <c r="R24" s="27">
        <f ca="1">IF(VLOOKUP($B24,BNA_aout23!$B$1:$BZ$1001,MATCH($A$1,BNA_aout23!$B$7:$BZ$7,0),FALSE)=$A$2,"",IF(VLOOKUP($B24,BNA_aout23!$B$1:$BZ$1001,MATCH(R$5,BNA_aout23!$B$7:$BZ$7,0),FALSE)="MC",VLOOKUP($A$3,BNA_aout23!$B$1:$BZ$1001,MATCH(R$5,BNA_aout23!$B$7:$BZ$7,0),FALSE),VLOOKUP($B24,BNA_aout23!$B$1:$BZ$1001,MATCH(R$5,BNA_aout23!$B$7:$BZ$7,0),FALSE)))</f>
        <v>5500</v>
      </c>
      <c r="S24" s="27">
        <f ca="1">IF(VLOOKUP($B24,BNA_aout23!$B$1:$BZ$1001,MATCH($A$1,BNA_aout23!$B$7:$BZ$7,0),FALSE)=$A$2,"",IF(VLOOKUP($B24,BNA_aout23!$B$1:$BZ$1001,MATCH(S$5,BNA_aout23!$B$7:$BZ$7,0),FALSE)="MC",VLOOKUP($A$3,BNA_aout23!$B$1:$BZ$1001,MATCH(S$5,BNA_aout23!$B$7:$BZ$7,0),FALSE),VLOOKUP($B24,BNA_aout23!$B$1:$BZ$1001,MATCH(S$5,BNA_aout23!$B$7:$BZ$7,0),FALSE)))</f>
        <v>437.5</v>
      </c>
      <c r="T24" s="27">
        <f ca="1">IF(VLOOKUP($B24,BNA_aout23!$B$1:$BZ$1001,MATCH($A$1,BNA_aout23!$B$7:$BZ$7,0),FALSE)=$A$2,"",IF(VLOOKUP($B24,BNA_aout23!$B$1:$BZ$1001,MATCH(T$5,BNA_aout23!$B$7:$BZ$7,0),FALSE)="MC",VLOOKUP($A$3,BNA_aout23!$B$1:$BZ$1001,MATCH(T$5,BNA_aout23!$B$7:$BZ$7,0),FALSE),VLOOKUP($B24,BNA_aout23!$B$1:$BZ$1001,MATCH(T$5,BNA_aout23!$B$7:$BZ$7,0),FALSE)))</f>
        <v>350</v>
      </c>
      <c r="U24" s="27">
        <f ca="1">IF(VLOOKUP($B24,BNA_aout23!$B$1:$BZ$1001,MATCH($A$1,BNA_aout23!$B$7:$BZ$7,0),FALSE)=$A$2,"",IF(VLOOKUP($B24,BNA_aout23!$B$1:$BZ$1001,MATCH(U$5,BNA_aout23!$B$7:$BZ$7,0),FALSE)="MC",VLOOKUP($A$3,BNA_aout23!$B$1:$BZ$1001,MATCH(U$5,BNA_aout23!$B$7:$BZ$7,0),FALSE),VLOOKUP($B24,BNA_aout23!$B$1:$BZ$1001,MATCH(U$5,BNA_aout23!$B$7:$BZ$7,0),FALSE)))</f>
        <v>600</v>
      </c>
      <c r="V24" s="27">
        <f ca="1">IF(VLOOKUP($B24,BNA_aout23!$B$1:$BZ$1001,MATCH($A$1,BNA_aout23!$B$7:$BZ$7,0),FALSE)=$A$2,"",IF(VLOOKUP($B24,BNA_aout23!$B$1:$BZ$1001,MATCH(V$5,BNA_aout23!$B$7:$BZ$7,0),FALSE)="MC",VLOOKUP($A$3,BNA_aout23!$B$1:$BZ$1001,MATCH(V$5,BNA_aout23!$B$7:$BZ$7,0),FALSE),VLOOKUP($B24,BNA_aout23!$B$1:$BZ$1001,MATCH(V$5,BNA_aout23!$B$7:$BZ$7,0),FALSE)))</f>
        <v>875</v>
      </c>
      <c r="W24" s="27">
        <f ca="1">IF(VLOOKUP($B24,BNA_aout23!$B$1:$BZ$1001,MATCH($A$1,BNA_aout23!$B$7:$BZ$7,0),FALSE)=$A$2,"",IF(VLOOKUP($B24,BNA_aout23!$B$1:$BZ$1001,MATCH(W$5,BNA_aout23!$B$7:$BZ$7,0),FALSE)="MC",VLOOKUP($A$3,BNA_aout23!$B$1:$BZ$1001,MATCH(W$5,BNA_aout23!$B$7:$BZ$7,0),FALSE),VLOOKUP($B24,BNA_aout23!$B$1:$BZ$1001,MATCH(W$5,BNA_aout23!$B$7:$BZ$7,0),FALSE)))</f>
        <v>1225</v>
      </c>
      <c r="X24" s="27">
        <f ca="1">IF(VLOOKUP($B24,BNA_aout23!$B$1:$BZ$1001,MATCH($A$1,BNA_aout23!$B$7:$BZ$7,0),FALSE)=$A$2,"",IF(VLOOKUP($B24,BNA_aout23!$B$1:$BZ$1001,MATCH(X$5,BNA_aout23!$B$7:$BZ$7,0),FALSE)="MC",VLOOKUP($A$3,BNA_aout23!$B$1:$BZ$1001,MATCH(X$5,BNA_aout23!$B$7:$BZ$7,0),FALSE),VLOOKUP($B24,BNA_aout23!$B$1:$BZ$1001,MATCH(X$5,BNA_aout23!$B$7:$BZ$7,0),FALSE)))</f>
        <v>3000</v>
      </c>
      <c r="Y24" s="27">
        <f ca="1">IF(VLOOKUP($B24,BNA_aout23!$B$1:$BZ$1001,MATCH($A$1,BNA_aout23!$B$7:$BZ$7,0),FALSE)=$A$2,"",IF(VLOOKUP($B24,BNA_aout23!$B$1:$BZ$1001,MATCH(Y$5,BNA_aout23!$B$7:$BZ$7,0),FALSE)="MC",VLOOKUP($A$3,BNA_aout23!$B$1:$BZ$1001,MATCH(Y$5,BNA_aout23!$B$7:$BZ$7,0),FALSE),VLOOKUP($B24,BNA_aout23!$B$1:$BZ$1001,MATCH(Y$5,BNA_aout23!$B$7:$BZ$7,0),FALSE)))</f>
        <v>4000</v>
      </c>
      <c r="Z24" s="27">
        <f ca="1">IF(VLOOKUP($B24,BNA_aout23!$B$1:$BZ$1001,MATCH($A$1,BNA_aout23!$B$7:$BZ$7,0),FALSE)=$A$2,"",IF(VLOOKUP($B24,BNA_aout23!$B$1:$BZ$1001,MATCH(Z$5,BNA_aout23!$B$7:$BZ$7,0),FALSE)="MC",VLOOKUP($A$3,BNA_aout23!$B$1:$BZ$1001,MATCH(Z$5,BNA_aout23!$B$7:$BZ$7,0),FALSE),VLOOKUP($B24,BNA_aout23!$B$1:$BZ$1001,MATCH(Z$5,BNA_aout23!$B$7:$BZ$7,0),FALSE)))</f>
        <v>2562.5</v>
      </c>
      <c r="AA24" s="27">
        <f ca="1">IF(VLOOKUP($B24,BNA_aout23!$B$1:$BZ$1001,MATCH($A$1,BNA_aout23!$B$7:$BZ$7,0),FALSE)=$A$2,"",IF(VLOOKUP($B24,BNA_aout23!$B$1:$BZ$1001,MATCH(AA$5,BNA_aout23!$B$7:$BZ$7,0),FALSE)="MC",VLOOKUP($A$3,BNA_aout23!$B$1:$BZ$1001,MATCH(AA$5,BNA_aout23!$B$7:$BZ$7,0),FALSE),VLOOKUP($B24,BNA_aout23!$B$1:$BZ$1001,MATCH(AA$5,BNA_aout23!$B$7:$BZ$7,0),FALSE)))</f>
        <v>2500</v>
      </c>
      <c r="AB24" s="27">
        <f ca="1">IF(VLOOKUP($B24,BNA_aout23!$B$1:$BZ$1001,MATCH($A$1,BNA_aout23!$B$7:$BZ$7,0),FALSE)=$A$2,"",IF(VLOOKUP($B24,BNA_aout23!$B$1:$BZ$1001,MATCH(AB$5,BNA_aout23!$B$7:$BZ$7,0),FALSE)="MC",VLOOKUP($A$3,BNA_aout23!$B$1:$BZ$1001,MATCH(AB$5,BNA_aout23!$B$7:$BZ$7,0),FALSE),VLOOKUP($B24,BNA_aout23!$B$1:$BZ$1001,MATCH(AB$5,BNA_aout23!$B$7:$BZ$7,0),FALSE)))</f>
        <v>1625</v>
      </c>
      <c r="AC24" s="27">
        <f ca="1">IF(VLOOKUP($B24,BNA_aout23!$B$1:$BZ$1001,MATCH($A$1,BNA_aout23!$B$7:$BZ$7,0),FALSE)=$A$2,"",IF(VLOOKUP($B24,BNA_aout23!$B$1:$BZ$1001,MATCH(AC$5,BNA_aout23!$B$7:$BZ$7,0),FALSE)="MC",VLOOKUP($A$3,BNA_aout23!$B$1:$BZ$1001,MATCH(AC$5,BNA_aout23!$B$7:$BZ$7,0),FALSE),VLOOKUP($B24,BNA_aout23!$B$1:$BZ$1001,MATCH(AC$5,BNA_aout23!$B$7:$BZ$7,0),FALSE)))</f>
        <v>4500</v>
      </c>
      <c r="AD24" s="27">
        <f ca="1">IF(VLOOKUP($B24,BNA_aout23!$B$1:$BZ$1001,MATCH($A$1,BNA_aout23!$B$7:$BZ$7,0),FALSE)=$A$2,"",IF(VLOOKUP($B24,BNA_aout23!$B$1:$BZ$1001,MATCH(AD$5,BNA_aout23!$B$7:$BZ$7,0),FALSE)="MC",VLOOKUP($A$3,BNA_aout23!$B$1:$BZ$1001,MATCH(AD$5,BNA_aout23!$B$7:$BZ$7,0),FALSE),VLOOKUP($B24,BNA_aout23!$B$1:$BZ$1001,MATCH(AD$5,BNA_aout23!$B$7:$BZ$7,0),FALSE)))</f>
        <v>300</v>
      </c>
    </row>
    <row r="25" spans="2:30" x14ac:dyDescent="0.35">
      <c r="B25" t="s">
        <v>102</v>
      </c>
      <c r="C25" t="s">
        <v>101</v>
      </c>
      <c r="D25" s="38">
        <f ca="1">SUM(E25:AD25)</f>
        <v>86212.5</v>
      </c>
      <c r="E25" s="27">
        <f ca="1">IF(VLOOKUP($B25,BNA_aout23!$B$1:$BZ$1001,MATCH($A$1,BNA_aout23!$B$7:$BZ$7,0),FALSE)=$A$2,"",IF(VLOOKUP($B25,BNA_aout23!$B$1:$BZ$1001,MATCH(E$5,BNA_aout23!$B$7:$BZ$7,0),FALSE)="MC",VLOOKUP($A$3,BNA_aout23!$B$1:$BZ$1001,MATCH(E$5,BNA_aout23!$B$7:$BZ$7,0),FALSE),VLOOKUP($B25,BNA_aout23!$B$1:$BZ$1001,MATCH(E$5,BNA_aout23!$B$7:$BZ$7,0),FALSE)))</f>
        <v>1000</v>
      </c>
      <c r="F25" s="27">
        <f ca="1">IF(VLOOKUP($B25,BNA_aout23!$B$1:$BZ$1001,MATCH($A$1,BNA_aout23!$B$7:$BZ$7,0),FALSE)=$A$2,"",IF(VLOOKUP($B25,BNA_aout23!$B$1:$BZ$1001,MATCH(F$5,BNA_aout23!$B$7:$BZ$7,0),FALSE)="MC",VLOOKUP($A$3,BNA_aout23!$B$1:$BZ$1001,MATCH(F$5,BNA_aout23!$B$7:$BZ$7,0),FALSE),VLOOKUP($B25,BNA_aout23!$B$1:$BZ$1001,MATCH(F$5,BNA_aout23!$B$7:$BZ$7,0),FALSE)))</f>
        <v>2250</v>
      </c>
      <c r="G25" s="27">
        <f ca="1">IF(VLOOKUP($B25,BNA_aout23!$B$1:$BZ$1001,MATCH($A$1,BNA_aout23!$B$7:$BZ$7,0),FALSE)=$A$2,"",IF(VLOOKUP($B25,BNA_aout23!$B$1:$BZ$1001,MATCH(G$5,BNA_aout23!$B$7:$BZ$7,0),FALSE)="MC",VLOOKUP($A$3,BNA_aout23!$B$1:$BZ$1001,MATCH(G$5,BNA_aout23!$B$7:$BZ$7,0),FALSE),VLOOKUP($B25,BNA_aout23!$B$1:$BZ$1001,MATCH(G$5,BNA_aout23!$B$7:$BZ$7,0),FALSE)))</f>
        <v>2125</v>
      </c>
      <c r="H25" s="27">
        <f ca="1">IF(VLOOKUP($B25,BNA_aout23!$B$1:$BZ$1001,MATCH($A$1,BNA_aout23!$B$7:$BZ$7,0),FALSE)=$A$2,"",IF(VLOOKUP($B25,BNA_aout23!$B$1:$BZ$1001,MATCH(H$5,BNA_aout23!$B$7:$BZ$7,0),FALSE)="MC",VLOOKUP($A$3,BNA_aout23!$B$1:$BZ$1001,MATCH(H$5,BNA_aout23!$B$7:$BZ$7,0),FALSE),VLOOKUP($B25,BNA_aout23!$B$1:$BZ$1001,MATCH(H$5,BNA_aout23!$B$7:$BZ$7,0),FALSE)))</f>
        <v>575</v>
      </c>
      <c r="I25" s="27">
        <f ca="1">IF(VLOOKUP($B25,BNA_aout23!$B$1:$BZ$1001,MATCH($A$1,BNA_aout23!$B$7:$BZ$7,0),FALSE)=$A$2,"",IF(VLOOKUP($B25,BNA_aout23!$B$1:$BZ$1001,MATCH(I$5,BNA_aout23!$B$7:$BZ$7,0),FALSE)="MC",VLOOKUP($A$3,BNA_aout23!$B$1:$BZ$1001,MATCH(I$5,BNA_aout23!$B$7:$BZ$7,0),FALSE),VLOOKUP($B25,BNA_aout23!$B$1:$BZ$1001,MATCH(I$5,BNA_aout23!$B$7:$BZ$7,0),FALSE)))</f>
        <v>325</v>
      </c>
      <c r="J25" s="27">
        <f ca="1">IF(VLOOKUP($B25,BNA_aout23!$B$1:$BZ$1001,MATCH($A$1,BNA_aout23!$B$7:$BZ$7,0),FALSE)=$A$2,"",IF(VLOOKUP($B25,BNA_aout23!$B$1:$BZ$1001,MATCH(J$5,BNA_aout23!$B$7:$BZ$7,0),FALSE)="MC",VLOOKUP($A$3,BNA_aout23!$B$1:$BZ$1001,MATCH(J$5,BNA_aout23!$B$7:$BZ$7,0),FALSE),VLOOKUP($B25,BNA_aout23!$B$1:$BZ$1001,MATCH(J$5,BNA_aout23!$B$7:$BZ$7,0),FALSE)))</f>
        <v>6000</v>
      </c>
      <c r="K25" s="27">
        <f ca="1">IF(VLOOKUP($B25,BNA_aout23!$B$1:$BZ$1001,MATCH($A$1,BNA_aout23!$B$7:$BZ$7,0),FALSE)=$A$2,"",IF(VLOOKUP($B25,BNA_aout23!$B$1:$BZ$1001,MATCH(K$5,BNA_aout23!$B$7:$BZ$7,0),FALSE)="MC",VLOOKUP($A$3,BNA_aout23!$B$1:$BZ$1001,MATCH(K$5,BNA_aout23!$B$7:$BZ$7,0),FALSE),VLOOKUP($B25,BNA_aout23!$B$1:$BZ$1001,MATCH(K$5,BNA_aout23!$B$7:$BZ$7,0),FALSE)))</f>
        <v>6250</v>
      </c>
      <c r="L25" s="27">
        <f ca="1">IF(VLOOKUP($B25,BNA_aout23!$B$1:$BZ$1001,MATCH($A$1,BNA_aout23!$B$7:$BZ$7,0),FALSE)=$A$2,"",IF(VLOOKUP($B25,BNA_aout23!$B$1:$BZ$1001,MATCH(L$5,BNA_aout23!$B$7:$BZ$7,0),FALSE)="MC",VLOOKUP($A$3,BNA_aout23!$B$1:$BZ$1001,MATCH(L$5,BNA_aout23!$B$7:$BZ$7,0),FALSE),VLOOKUP($B25,BNA_aout23!$B$1:$BZ$1001,MATCH(L$5,BNA_aout23!$B$7:$BZ$7,0),FALSE)))</f>
        <v>650</v>
      </c>
      <c r="M25" s="27">
        <f ca="1">IF(VLOOKUP($B25,BNA_aout23!$B$1:$BZ$1001,MATCH($A$1,BNA_aout23!$B$7:$BZ$7,0),FALSE)=$A$2,"",IF(VLOOKUP($B25,BNA_aout23!$B$1:$BZ$1001,MATCH(M$5,BNA_aout23!$B$7:$BZ$7,0),FALSE)="MC",VLOOKUP($A$3,BNA_aout23!$B$1:$BZ$1001,MATCH(M$5,BNA_aout23!$B$7:$BZ$7,0),FALSE),VLOOKUP($B25,BNA_aout23!$B$1:$BZ$1001,MATCH(M$5,BNA_aout23!$B$7:$BZ$7,0),FALSE)))</f>
        <v>1500</v>
      </c>
      <c r="N25" s="27">
        <f ca="1">IF(VLOOKUP($B25,BNA_aout23!$B$1:$BZ$1001,MATCH($A$1,BNA_aout23!$B$7:$BZ$7,0),FALSE)=$A$2,"",IF(VLOOKUP($B25,BNA_aout23!$B$1:$BZ$1001,MATCH(N$5,BNA_aout23!$B$7:$BZ$7,0),FALSE)="MC",VLOOKUP($A$3,BNA_aout23!$B$1:$BZ$1001,MATCH(N$5,BNA_aout23!$B$7:$BZ$7,0),FALSE),VLOOKUP($B25,BNA_aout23!$B$1:$BZ$1001,MATCH(N$5,BNA_aout23!$B$7:$BZ$7,0),FALSE)))</f>
        <v>100</v>
      </c>
      <c r="O25" s="27">
        <f ca="1">IF(VLOOKUP($B25,BNA_aout23!$B$1:$BZ$1001,MATCH($A$1,BNA_aout23!$B$7:$BZ$7,0),FALSE)=$A$2,"",IF(VLOOKUP($B25,BNA_aout23!$B$1:$BZ$1001,MATCH(O$5,BNA_aout23!$B$7:$BZ$7,0),FALSE)="MC",VLOOKUP($A$3,BNA_aout23!$B$1:$BZ$1001,MATCH(O$5,BNA_aout23!$B$7:$BZ$7,0),FALSE),VLOOKUP($B25,BNA_aout23!$B$1:$BZ$1001,MATCH(O$5,BNA_aout23!$B$7:$BZ$7,0),FALSE)))</f>
        <v>27500</v>
      </c>
      <c r="P25" s="27">
        <f ca="1">IF(VLOOKUP($B25,BNA_aout23!$B$1:$BZ$1001,MATCH($A$1,BNA_aout23!$B$7:$BZ$7,0),FALSE)=$A$2,"",IF(VLOOKUP($B25,BNA_aout23!$B$1:$BZ$1001,MATCH(P$5,BNA_aout23!$B$7:$BZ$7,0),FALSE)="MC",VLOOKUP($A$3,BNA_aout23!$B$1:$BZ$1001,MATCH(P$5,BNA_aout23!$B$7:$BZ$7,0),FALSE),VLOOKUP($B25,BNA_aout23!$B$1:$BZ$1001,MATCH(P$5,BNA_aout23!$B$7:$BZ$7,0),FALSE)))</f>
        <v>275</v>
      </c>
      <c r="Q25" s="27">
        <f ca="1">IF(VLOOKUP($B25,BNA_aout23!$B$1:$BZ$1001,MATCH($A$1,BNA_aout23!$B$7:$BZ$7,0),FALSE)=$A$2,"",IF(VLOOKUP($B25,BNA_aout23!$B$1:$BZ$1001,MATCH(Q$5,BNA_aout23!$B$7:$BZ$7,0),FALSE)="MC",VLOOKUP($A$3,BNA_aout23!$B$1:$BZ$1001,MATCH(Q$5,BNA_aout23!$B$7:$BZ$7,0),FALSE),VLOOKUP($B25,BNA_aout23!$B$1:$BZ$1001,MATCH(Q$5,BNA_aout23!$B$7:$BZ$7,0),FALSE)))</f>
        <v>6687.5</v>
      </c>
      <c r="R25" s="27">
        <f ca="1">IF(VLOOKUP($B25,BNA_aout23!$B$1:$BZ$1001,MATCH($A$1,BNA_aout23!$B$7:$BZ$7,0),FALSE)=$A$2,"",IF(VLOOKUP($B25,BNA_aout23!$B$1:$BZ$1001,MATCH(R$5,BNA_aout23!$B$7:$BZ$7,0),FALSE)="MC",VLOOKUP($A$3,BNA_aout23!$B$1:$BZ$1001,MATCH(R$5,BNA_aout23!$B$7:$BZ$7,0),FALSE),VLOOKUP($B25,BNA_aout23!$B$1:$BZ$1001,MATCH(R$5,BNA_aout23!$B$7:$BZ$7,0),FALSE)))</f>
        <v>5500</v>
      </c>
      <c r="S25" s="27">
        <f ca="1">IF(VLOOKUP($B25,BNA_aout23!$B$1:$BZ$1001,MATCH($A$1,BNA_aout23!$B$7:$BZ$7,0),FALSE)=$A$2,"",IF(VLOOKUP($B25,BNA_aout23!$B$1:$BZ$1001,MATCH(S$5,BNA_aout23!$B$7:$BZ$7,0),FALSE)="MC",VLOOKUP($A$3,BNA_aout23!$B$1:$BZ$1001,MATCH(S$5,BNA_aout23!$B$7:$BZ$7,0),FALSE),VLOOKUP($B25,BNA_aout23!$B$1:$BZ$1001,MATCH(S$5,BNA_aout23!$B$7:$BZ$7,0),FALSE)))</f>
        <v>437.5</v>
      </c>
      <c r="T25" s="27">
        <f ca="1">IF(VLOOKUP($B25,BNA_aout23!$B$1:$BZ$1001,MATCH($A$1,BNA_aout23!$B$7:$BZ$7,0),FALSE)=$A$2,"",IF(VLOOKUP($B25,BNA_aout23!$B$1:$BZ$1001,MATCH(T$5,BNA_aout23!$B$7:$BZ$7,0),FALSE)="MC",VLOOKUP($A$3,BNA_aout23!$B$1:$BZ$1001,MATCH(T$5,BNA_aout23!$B$7:$BZ$7,0),FALSE),VLOOKUP($B25,BNA_aout23!$B$1:$BZ$1001,MATCH(T$5,BNA_aout23!$B$7:$BZ$7,0),FALSE)))</f>
        <v>162.5</v>
      </c>
      <c r="U25" s="27">
        <f ca="1">IF(VLOOKUP($B25,BNA_aout23!$B$1:$BZ$1001,MATCH($A$1,BNA_aout23!$B$7:$BZ$7,0),FALSE)=$A$2,"",IF(VLOOKUP($B25,BNA_aout23!$B$1:$BZ$1001,MATCH(U$5,BNA_aout23!$B$7:$BZ$7,0),FALSE)="MC",VLOOKUP($A$3,BNA_aout23!$B$1:$BZ$1001,MATCH(U$5,BNA_aout23!$B$7:$BZ$7,0),FALSE),VLOOKUP($B25,BNA_aout23!$B$1:$BZ$1001,MATCH(U$5,BNA_aout23!$B$7:$BZ$7,0),FALSE)))</f>
        <v>600</v>
      </c>
      <c r="V25" s="27">
        <f ca="1">IF(VLOOKUP($B25,BNA_aout23!$B$1:$BZ$1001,MATCH($A$1,BNA_aout23!$B$7:$BZ$7,0),FALSE)=$A$2,"",IF(VLOOKUP($B25,BNA_aout23!$B$1:$BZ$1001,MATCH(V$5,BNA_aout23!$B$7:$BZ$7,0),FALSE)="MC",VLOOKUP($A$3,BNA_aout23!$B$1:$BZ$1001,MATCH(V$5,BNA_aout23!$B$7:$BZ$7,0),FALSE),VLOOKUP($B25,BNA_aout23!$B$1:$BZ$1001,MATCH(V$5,BNA_aout23!$B$7:$BZ$7,0),FALSE)))</f>
        <v>875</v>
      </c>
      <c r="W25" s="27">
        <f ca="1">IF(VLOOKUP($B25,BNA_aout23!$B$1:$BZ$1001,MATCH($A$1,BNA_aout23!$B$7:$BZ$7,0),FALSE)=$A$2,"",IF(VLOOKUP($B25,BNA_aout23!$B$1:$BZ$1001,MATCH(W$5,BNA_aout23!$B$7:$BZ$7,0),FALSE)="MC",VLOOKUP($A$3,BNA_aout23!$B$1:$BZ$1001,MATCH(W$5,BNA_aout23!$B$7:$BZ$7,0),FALSE),VLOOKUP($B25,BNA_aout23!$B$1:$BZ$1001,MATCH(W$5,BNA_aout23!$B$7:$BZ$7,0),FALSE)))</f>
        <v>1225</v>
      </c>
      <c r="X25" s="27">
        <f ca="1">IF(VLOOKUP($B25,BNA_aout23!$B$1:$BZ$1001,MATCH($A$1,BNA_aout23!$B$7:$BZ$7,0),FALSE)=$A$2,"",IF(VLOOKUP($B25,BNA_aout23!$B$1:$BZ$1001,MATCH(X$5,BNA_aout23!$B$7:$BZ$7,0),FALSE)="MC",VLOOKUP($A$3,BNA_aout23!$B$1:$BZ$1001,MATCH(X$5,BNA_aout23!$B$7:$BZ$7,0),FALSE),VLOOKUP($B25,BNA_aout23!$B$1:$BZ$1001,MATCH(X$5,BNA_aout23!$B$7:$BZ$7,0),FALSE)))</f>
        <v>2000</v>
      </c>
      <c r="Y25" s="27">
        <f ca="1">IF(VLOOKUP($B25,BNA_aout23!$B$1:$BZ$1001,MATCH($A$1,BNA_aout23!$B$7:$BZ$7,0),FALSE)=$A$2,"",IF(VLOOKUP($B25,BNA_aout23!$B$1:$BZ$1001,MATCH(Y$5,BNA_aout23!$B$7:$BZ$7,0),FALSE)="MC",VLOOKUP($A$3,BNA_aout23!$B$1:$BZ$1001,MATCH(Y$5,BNA_aout23!$B$7:$BZ$7,0),FALSE),VLOOKUP($B25,BNA_aout23!$B$1:$BZ$1001,MATCH(Y$5,BNA_aout23!$B$7:$BZ$7,0),FALSE)))</f>
        <v>2875</v>
      </c>
      <c r="Z25" s="27">
        <f ca="1">IF(VLOOKUP($B25,BNA_aout23!$B$1:$BZ$1001,MATCH($A$1,BNA_aout23!$B$7:$BZ$7,0),FALSE)=$A$2,"",IF(VLOOKUP($B25,BNA_aout23!$B$1:$BZ$1001,MATCH(Z$5,BNA_aout23!$B$7:$BZ$7,0),FALSE)="MC",VLOOKUP($A$3,BNA_aout23!$B$1:$BZ$1001,MATCH(Z$5,BNA_aout23!$B$7:$BZ$7,0),FALSE),VLOOKUP($B25,BNA_aout23!$B$1:$BZ$1001,MATCH(Z$5,BNA_aout23!$B$7:$BZ$7,0),FALSE)))</f>
        <v>2625</v>
      </c>
      <c r="AA25" s="27">
        <f ca="1">IF(VLOOKUP($B25,BNA_aout23!$B$1:$BZ$1001,MATCH($A$1,BNA_aout23!$B$7:$BZ$7,0),FALSE)=$A$2,"",IF(VLOOKUP($B25,BNA_aout23!$B$1:$BZ$1001,MATCH(AA$5,BNA_aout23!$B$7:$BZ$7,0),FALSE)="MC",VLOOKUP($A$3,BNA_aout23!$B$1:$BZ$1001,MATCH(AA$5,BNA_aout23!$B$7:$BZ$7,0),FALSE),VLOOKUP($B25,BNA_aout23!$B$1:$BZ$1001,MATCH(AA$5,BNA_aout23!$B$7:$BZ$7,0),FALSE)))</f>
        <v>2500</v>
      </c>
      <c r="AB25" s="27">
        <f ca="1">IF(VLOOKUP($B25,BNA_aout23!$B$1:$BZ$1001,MATCH($A$1,BNA_aout23!$B$7:$BZ$7,0),FALSE)=$A$2,"",IF(VLOOKUP($B25,BNA_aout23!$B$1:$BZ$1001,MATCH(AB$5,BNA_aout23!$B$7:$BZ$7,0),FALSE)="MC",VLOOKUP($A$3,BNA_aout23!$B$1:$BZ$1001,MATCH(AB$5,BNA_aout23!$B$7:$BZ$7,0),FALSE),VLOOKUP($B25,BNA_aout23!$B$1:$BZ$1001,MATCH(AB$5,BNA_aout23!$B$7:$BZ$7,0),FALSE)))</f>
        <v>5000</v>
      </c>
      <c r="AC25" s="27">
        <f ca="1">IF(VLOOKUP($B25,BNA_aout23!$B$1:$BZ$1001,MATCH($A$1,BNA_aout23!$B$7:$BZ$7,0),FALSE)=$A$2,"",IF(VLOOKUP($B25,BNA_aout23!$B$1:$BZ$1001,MATCH(AC$5,BNA_aout23!$B$7:$BZ$7,0),FALSE)="MC",VLOOKUP($A$3,BNA_aout23!$B$1:$BZ$1001,MATCH(AC$5,BNA_aout23!$B$7:$BZ$7,0),FALSE),VLOOKUP($B25,BNA_aout23!$B$1:$BZ$1001,MATCH(AC$5,BNA_aout23!$B$7:$BZ$7,0),FALSE)))</f>
        <v>6875</v>
      </c>
      <c r="AD25" s="27">
        <f ca="1">IF(VLOOKUP($B25,BNA_aout23!$B$1:$BZ$1001,MATCH($A$1,BNA_aout23!$B$7:$BZ$7,0),FALSE)=$A$2,"",IF(VLOOKUP($B25,BNA_aout23!$B$1:$BZ$1001,MATCH(AD$5,BNA_aout23!$B$7:$BZ$7,0),FALSE)="MC",VLOOKUP($A$3,BNA_aout23!$B$1:$BZ$1001,MATCH(AD$5,BNA_aout23!$B$7:$BZ$7,0),FALSE),VLOOKUP($B25,BNA_aout23!$B$1:$BZ$1001,MATCH(AD$5,BNA_aout23!$B$7:$BZ$7,0),FALSE)))</f>
        <v>300</v>
      </c>
    </row>
    <row r="26" spans="2:30" x14ac:dyDescent="0.35">
      <c r="B26" t="s">
        <v>104</v>
      </c>
      <c r="C26" t="s">
        <v>103</v>
      </c>
      <c r="D26" s="38">
        <f ca="1">SUM(E26:AD26)</f>
        <v>122500</v>
      </c>
      <c r="E26" s="27">
        <f ca="1">IF(VLOOKUP($B26,BNA_aout23!$B$1:$BZ$1001,MATCH($A$1,BNA_aout23!$B$7:$BZ$7,0),FALSE)=$A$2,"",IF(VLOOKUP($B26,BNA_aout23!$B$1:$BZ$1001,MATCH(E$5,BNA_aout23!$B$7:$BZ$7,0),FALSE)="MC",VLOOKUP($A$3,BNA_aout23!$B$1:$BZ$1001,MATCH(E$5,BNA_aout23!$B$7:$BZ$7,0),FALSE),VLOOKUP($B26,BNA_aout23!$B$1:$BZ$1001,MATCH(E$5,BNA_aout23!$B$7:$BZ$7,0),FALSE)))</f>
        <v>2000</v>
      </c>
      <c r="F26" s="27">
        <f ca="1">IF(VLOOKUP($B26,BNA_aout23!$B$1:$BZ$1001,MATCH($A$1,BNA_aout23!$B$7:$BZ$7,0),FALSE)=$A$2,"",IF(VLOOKUP($B26,BNA_aout23!$B$1:$BZ$1001,MATCH(F$5,BNA_aout23!$B$7:$BZ$7,0),FALSE)="MC",VLOOKUP($A$3,BNA_aout23!$B$1:$BZ$1001,MATCH(F$5,BNA_aout23!$B$7:$BZ$7,0),FALSE),VLOOKUP($B26,BNA_aout23!$B$1:$BZ$1001,MATCH(F$5,BNA_aout23!$B$7:$BZ$7,0),FALSE)))</f>
        <v>5000</v>
      </c>
      <c r="G26" s="27">
        <f ca="1">IF(VLOOKUP($B26,BNA_aout23!$B$1:$BZ$1001,MATCH($A$1,BNA_aout23!$B$7:$BZ$7,0),FALSE)=$A$2,"",IF(VLOOKUP($B26,BNA_aout23!$B$1:$BZ$1001,MATCH(G$5,BNA_aout23!$B$7:$BZ$7,0),FALSE)="MC",VLOOKUP($A$3,BNA_aout23!$B$1:$BZ$1001,MATCH(G$5,BNA_aout23!$B$7:$BZ$7,0),FALSE),VLOOKUP($B26,BNA_aout23!$B$1:$BZ$1001,MATCH(G$5,BNA_aout23!$B$7:$BZ$7,0),FALSE)))</f>
        <v>6000</v>
      </c>
      <c r="H26" s="27">
        <f ca="1">IF(VLOOKUP($B26,BNA_aout23!$B$1:$BZ$1001,MATCH($A$1,BNA_aout23!$B$7:$BZ$7,0),FALSE)=$A$2,"",IF(VLOOKUP($B26,BNA_aout23!$B$1:$BZ$1001,MATCH(H$5,BNA_aout23!$B$7:$BZ$7,0),FALSE)="MC",VLOOKUP($A$3,BNA_aout23!$B$1:$BZ$1001,MATCH(H$5,BNA_aout23!$B$7:$BZ$7,0),FALSE),VLOOKUP($B26,BNA_aout23!$B$1:$BZ$1001,MATCH(H$5,BNA_aout23!$B$7:$BZ$7,0),FALSE)))</f>
        <v>500</v>
      </c>
      <c r="I26" s="27">
        <f ca="1">IF(VLOOKUP($B26,BNA_aout23!$B$1:$BZ$1001,MATCH($A$1,BNA_aout23!$B$7:$BZ$7,0),FALSE)=$A$2,"",IF(VLOOKUP($B26,BNA_aout23!$B$1:$BZ$1001,MATCH(I$5,BNA_aout23!$B$7:$BZ$7,0),FALSE)="MC",VLOOKUP($A$3,BNA_aout23!$B$1:$BZ$1001,MATCH(I$5,BNA_aout23!$B$7:$BZ$7,0),FALSE),VLOOKUP($B26,BNA_aout23!$B$1:$BZ$1001,MATCH(I$5,BNA_aout23!$B$7:$BZ$7,0),FALSE)))</f>
        <v>350</v>
      </c>
      <c r="J26" s="27">
        <f ca="1">IF(VLOOKUP($B26,BNA_aout23!$B$1:$BZ$1001,MATCH($A$1,BNA_aout23!$B$7:$BZ$7,0),FALSE)=$A$2,"",IF(VLOOKUP($B26,BNA_aout23!$B$1:$BZ$1001,MATCH(J$5,BNA_aout23!$B$7:$BZ$7,0),FALSE)="MC",VLOOKUP($A$3,BNA_aout23!$B$1:$BZ$1001,MATCH(J$5,BNA_aout23!$B$7:$BZ$7,0),FALSE),VLOOKUP($B26,BNA_aout23!$B$1:$BZ$1001,MATCH(J$5,BNA_aout23!$B$7:$BZ$7,0),FALSE)))</f>
        <v>7500</v>
      </c>
      <c r="K26" s="27">
        <f ca="1">IF(VLOOKUP($B26,BNA_aout23!$B$1:$BZ$1001,MATCH($A$1,BNA_aout23!$B$7:$BZ$7,0),FALSE)=$A$2,"",IF(VLOOKUP($B26,BNA_aout23!$B$1:$BZ$1001,MATCH(K$5,BNA_aout23!$B$7:$BZ$7,0),FALSE)="MC",VLOOKUP($A$3,BNA_aout23!$B$1:$BZ$1001,MATCH(K$5,BNA_aout23!$B$7:$BZ$7,0),FALSE),VLOOKUP($B26,BNA_aout23!$B$1:$BZ$1001,MATCH(K$5,BNA_aout23!$B$7:$BZ$7,0),FALSE)))</f>
        <v>21000</v>
      </c>
      <c r="L26" s="27">
        <f ca="1">IF(VLOOKUP($B26,BNA_aout23!$B$1:$BZ$1001,MATCH($A$1,BNA_aout23!$B$7:$BZ$7,0),FALSE)=$A$2,"",IF(VLOOKUP($B26,BNA_aout23!$B$1:$BZ$1001,MATCH(L$5,BNA_aout23!$B$7:$BZ$7,0),FALSE)="MC",VLOOKUP($A$3,BNA_aout23!$B$1:$BZ$1001,MATCH(L$5,BNA_aout23!$B$7:$BZ$7,0),FALSE),VLOOKUP($B26,BNA_aout23!$B$1:$BZ$1001,MATCH(L$5,BNA_aout23!$B$7:$BZ$7,0),FALSE)))</f>
        <v>1500</v>
      </c>
      <c r="M26" s="27">
        <f ca="1">IF(VLOOKUP($B26,BNA_aout23!$B$1:$BZ$1001,MATCH($A$1,BNA_aout23!$B$7:$BZ$7,0),FALSE)=$A$2,"",IF(VLOOKUP($B26,BNA_aout23!$B$1:$BZ$1001,MATCH(M$5,BNA_aout23!$B$7:$BZ$7,0),FALSE)="MC",VLOOKUP($A$3,BNA_aout23!$B$1:$BZ$1001,MATCH(M$5,BNA_aout23!$B$7:$BZ$7,0),FALSE),VLOOKUP($B26,BNA_aout23!$B$1:$BZ$1001,MATCH(M$5,BNA_aout23!$B$7:$BZ$7,0),FALSE)))</f>
        <v>2500</v>
      </c>
      <c r="N26" s="27">
        <f ca="1">IF(VLOOKUP($B26,BNA_aout23!$B$1:$BZ$1001,MATCH($A$1,BNA_aout23!$B$7:$BZ$7,0),FALSE)=$A$2,"",IF(VLOOKUP($B26,BNA_aout23!$B$1:$BZ$1001,MATCH(N$5,BNA_aout23!$B$7:$BZ$7,0),FALSE)="MC",VLOOKUP($A$3,BNA_aout23!$B$1:$BZ$1001,MATCH(N$5,BNA_aout23!$B$7:$BZ$7,0),FALSE),VLOOKUP($B26,BNA_aout23!$B$1:$BZ$1001,MATCH(N$5,BNA_aout23!$B$7:$BZ$7,0),FALSE)))</f>
        <v>100</v>
      </c>
      <c r="O26" s="27">
        <f ca="1">IF(VLOOKUP($B26,BNA_aout23!$B$1:$BZ$1001,MATCH($A$1,BNA_aout23!$B$7:$BZ$7,0),FALSE)=$A$2,"",IF(VLOOKUP($B26,BNA_aout23!$B$1:$BZ$1001,MATCH(O$5,BNA_aout23!$B$7:$BZ$7,0),FALSE)="MC",VLOOKUP($A$3,BNA_aout23!$B$1:$BZ$1001,MATCH(O$5,BNA_aout23!$B$7:$BZ$7,0),FALSE),VLOOKUP($B26,BNA_aout23!$B$1:$BZ$1001,MATCH(O$5,BNA_aout23!$B$7:$BZ$7,0),FALSE)))</f>
        <v>27500</v>
      </c>
      <c r="P26" s="27">
        <f ca="1">IF(VLOOKUP($B26,BNA_aout23!$B$1:$BZ$1001,MATCH($A$1,BNA_aout23!$B$7:$BZ$7,0),FALSE)=$A$2,"",IF(VLOOKUP($B26,BNA_aout23!$B$1:$BZ$1001,MATCH(P$5,BNA_aout23!$B$7:$BZ$7,0),FALSE)="MC",VLOOKUP($A$3,BNA_aout23!$B$1:$BZ$1001,MATCH(P$5,BNA_aout23!$B$7:$BZ$7,0),FALSE),VLOOKUP($B26,BNA_aout23!$B$1:$BZ$1001,MATCH(P$5,BNA_aout23!$B$7:$BZ$7,0),FALSE)))</f>
        <v>200</v>
      </c>
      <c r="Q26" s="27">
        <f ca="1">IF(VLOOKUP($B26,BNA_aout23!$B$1:$BZ$1001,MATCH($A$1,BNA_aout23!$B$7:$BZ$7,0),FALSE)=$A$2,"",IF(VLOOKUP($B26,BNA_aout23!$B$1:$BZ$1001,MATCH(Q$5,BNA_aout23!$B$7:$BZ$7,0),FALSE)="MC",VLOOKUP($A$3,BNA_aout23!$B$1:$BZ$1001,MATCH(Q$5,BNA_aout23!$B$7:$BZ$7,0),FALSE),VLOOKUP($B26,BNA_aout23!$B$1:$BZ$1001,MATCH(Q$5,BNA_aout23!$B$7:$BZ$7,0),FALSE)))</f>
        <v>8500</v>
      </c>
      <c r="R26" s="27">
        <f ca="1">IF(VLOOKUP($B26,BNA_aout23!$B$1:$BZ$1001,MATCH($A$1,BNA_aout23!$B$7:$BZ$7,0),FALSE)=$A$2,"",IF(VLOOKUP($B26,BNA_aout23!$B$1:$BZ$1001,MATCH(R$5,BNA_aout23!$B$7:$BZ$7,0),FALSE)="MC",VLOOKUP($A$3,BNA_aout23!$B$1:$BZ$1001,MATCH(R$5,BNA_aout23!$B$7:$BZ$7,0),FALSE),VLOOKUP($B26,BNA_aout23!$B$1:$BZ$1001,MATCH(R$5,BNA_aout23!$B$7:$BZ$7,0),FALSE)))</f>
        <v>7500</v>
      </c>
      <c r="S26" s="27">
        <f ca="1">IF(VLOOKUP($B26,BNA_aout23!$B$1:$BZ$1001,MATCH($A$1,BNA_aout23!$B$7:$BZ$7,0),FALSE)=$A$2,"",IF(VLOOKUP($B26,BNA_aout23!$B$1:$BZ$1001,MATCH(S$5,BNA_aout23!$B$7:$BZ$7,0),FALSE)="MC",VLOOKUP($A$3,BNA_aout23!$B$1:$BZ$1001,MATCH(S$5,BNA_aout23!$B$7:$BZ$7,0),FALSE),VLOOKUP($B26,BNA_aout23!$B$1:$BZ$1001,MATCH(S$5,BNA_aout23!$B$7:$BZ$7,0),FALSE)))</f>
        <v>2000</v>
      </c>
      <c r="T26" s="27">
        <f ca="1">IF(VLOOKUP($B26,BNA_aout23!$B$1:$BZ$1001,MATCH($A$1,BNA_aout23!$B$7:$BZ$7,0),FALSE)=$A$2,"",IF(VLOOKUP($B26,BNA_aout23!$B$1:$BZ$1001,MATCH(T$5,BNA_aout23!$B$7:$BZ$7,0),FALSE)="MC",VLOOKUP($A$3,BNA_aout23!$B$1:$BZ$1001,MATCH(T$5,BNA_aout23!$B$7:$BZ$7,0),FALSE),VLOOKUP($B26,BNA_aout23!$B$1:$BZ$1001,MATCH(T$5,BNA_aout23!$B$7:$BZ$7,0),FALSE)))</f>
        <v>250</v>
      </c>
      <c r="U26" s="27">
        <f ca="1">IF(VLOOKUP($B26,BNA_aout23!$B$1:$BZ$1001,MATCH($A$1,BNA_aout23!$B$7:$BZ$7,0),FALSE)=$A$2,"",IF(VLOOKUP($B26,BNA_aout23!$B$1:$BZ$1001,MATCH(U$5,BNA_aout23!$B$7:$BZ$7,0),FALSE)="MC",VLOOKUP($A$3,BNA_aout23!$B$1:$BZ$1001,MATCH(U$5,BNA_aout23!$B$7:$BZ$7,0),FALSE),VLOOKUP($B26,BNA_aout23!$B$1:$BZ$1001,MATCH(U$5,BNA_aout23!$B$7:$BZ$7,0),FALSE)))</f>
        <v>750</v>
      </c>
      <c r="V26" s="27">
        <f ca="1">IF(VLOOKUP($B26,BNA_aout23!$B$1:$BZ$1001,MATCH($A$1,BNA_aout23!$B$7:$BZ$7,0),FALSE)=$A$2,"",IF(VLOOKUP($B26,BNA_aout23!$B$1:$BZ$1001,MATCH(V$5,BNA_aout23!$B$7:$BZ$7,0),FALSE)="MC",VLOOKUP($A$3,BNA_aout23!$B$1:$BZ$1001,MATCH(V$5,BNA_aout23!$B$7:$BZ$7,0),FALSE),VLOOKUP($B26,BNA_aout23!$B$1:$BZ$1001,MATCH(V$5,BNA_aout23!$B$7:$BZ$7,0),FALSE)))</f>
        <v>1250</v>
      </c>
      <c r="W26" s="27">
        <f ca="1">IF(VLOOKUP($B26,BNA_aout23!$B$1:$BZ$1001,MATCH($A$1,BNA_aout23!$B$7:$BZ$7,0),FALSE)=$A$2,"",IF(VLOOKUP($B26,BNA_aout23!$B$1:$BZ$1001,MATCH(W$5,BNA_aout23!$B$7:$BZ$7,0),FALSE)="MC",VLOOKUP($A$3,BNA_aout23!$B$1:$BZ$1001,MATCH(W$5,BNA_aout23!$B$7:$BZ$7,0),FALSE),VLOOKUP($B26,BNA_aout23!$B$1:$BZ$1001,MATCH(W$5,BNA_aout23!$B$7:$BZ$7,0),FALSE)))</f>
        <v>2000</v>
      </c>
      <c r="X26" s="27">
        <f ca="1">IF(VLOOKUP($B26,BNA_aout23!$B$1:$BZ$1001,MATCH($A$1,BNA_aout23!$B$7:$BZ$7,0),FALSE)=$A$2,"",IF(VLOOKUP($B26,BNA_aout23!$B$1:$BZ$1001,MATCH(X$5,BNA_aout23!$B$7:$BZ$7,0),FALSE)="MC",VLOOKUP($A$3,BNA_aout23!$B$1:$BZ$1001,MATCH(X$5,BNA_aout23!$B$7:$BZ$7,0),FALSE),VLOOKUP($B26,BNA_aout23!$B$1:$BZ$1001,MATCH(X$5,BNA_aout23!$B$7:$BZ$7,0),FALSE)))</f>
        <v>2500</v>
      </c>
      <c r="Y26" s="27">
        <f ca="1">IF(VLOOKUP($B26,BNA_aout23!$B$1:$BZ$1001,MATCH($A$1,BNA_aout23!$B$7:$BZ$7,0),FALSE)=$A$2,"",IF(VLOOKUP($B26,BNA_aout23!$B$1:$BZ$1001,MATCH(Y$5,BNA_aout23!$B$7:$BZ$7,0),FALSE)="MC",VLOOKUP($A$3,BNA_aout23!$B$1:$BZ$1001,MATCH(Y$5,BNA_aout23!$B$7:$BZ$7,0),FALSE),VLOOKUP($B26,BNA_aout23!$B$1:$BZ$1001,MATCH(Y$5,BNA_aout23!$B$7:$BZ$7,0),FALSE)))</f>
        <v>4500</v>
      </c>
      <c r="Z26" s="27">
        <f ca="1">IF(VLOOKUP($B26,BNA_aout23!$B$1:$BZ$1001,MATCH($A$1,BNA_aout23!$B$7:$BZ$7,0),FALSE)=$A$2,"",IF(VLOOKUP($B26,BNA_aout23!$B$1:$BZ$1001,MATCH(Z$5,BNA_aout23!$B$7:$BZ$7,0),FALSE)="MC",VLOOKUP($A$3,BNA_aout23!$B$1:$BZ$1001,MATCH(Z$5,BNA_aout23!$B$7:$BZ$7,0),FALSE),VLOOKUP($B26,BNA_aout23!$B$1:$BZ$1001,MATCH(Z$5,BNA_aout23!$B$7:$BZ$7,0),FALSE)))</f>
        <v>3000</v>
      </c>
      <c r="AA26" s="27">
        <f ca="1">IF(VLOOKUP($B26,BNA_aout23!$B$1:$BZ$1001,MATCH($A$1,BNA_aout23!$B$7:$BZ$7,0),FALSE)=$A$2,"",IF(VLOOKUP($B26,BNA_aout23!$B$1:$BZ$1001,MATCH(AA$5,BNA_aout23!$B$7:$BZ$7,0),FALSE)="MC",VLOOKUP($A$3,BNA_aout23!$B$1:$BZ$1001,MATCH(AA$5,BNA_aout23!$B$7:$BZ$7,0),FALSE),VLOOKUP($B26,BNA_aout23!$B$1:$BZ$1001,MATCH(AA$5,BNA_aout23!$B$7:$BZ$7,0),FALSE)))</f>
        <v>3000</v>
      </c>
      <c r="AB26" s="27">
        <f ca="1">IF(VLOOKUP($B26,BNA_aout23!$B$1:$BZ$1001,MATCH($A$1,BNA_aout23!$B$7:$BZ$7,0),FALSE)=$A$2,"",IF(VLOOKUP($B26,BNA_aout23!$B$1:$BZ$1001,MATCH(AB$5,BNA_aout23!$B$7:$BZ$7,0),FALSE)="MC",VLOOKUP($A$3,BNA_aout23!$B$1:$BZ$1001,MATCH(AB$5,BNA_aout23!$B$7:$BZ$7,0),FALSE),VLOOKUP($B26,BNA_aout23!$B$1:$BZ$1001,MATCH(AB$5,BNA_aout23!$B$7:$BZ$7,0),FALSE)))</f>
        <v>5000</v>
      </c>
      <c r="AC26" s="27">
        <f ca="1">IF(VLOOKUP($B26,BNA_aout23!$B$1:$BZ$1001,MATCH($A$1,BNA_aout23!$B$7:$BZ$7,0),FALSE)=$A$2,"",IF(VLOOKUP($B26,BNA_aout23!$B$1:$BZ$1001,MATCH(AC$5,BNA_aout23!$B$7:$BZ$7,0),FALSE)="MC",VLOOKUP($A$3,BNA_aout23!$B$1:$BZ$1001,MATCH(AC$5,BNA_aout23!$B$7:$BZ$7,0),FALSE),VLOOKUP($B26,BNA_aout23!$B$1:$BZ$1001,MATCH(AC$5,BNA_aout23!$B$7:$BZ$7,0),FALSE)))</f>
        <v>7500</v>
      </c>
      <c r="AD26" s="27">
        <f ca="1">IF(VLOOKUP($B26,BNA_aout23!$B$1:$BZ$1001,MATCH($A$1,BNA_aout23!$B$7:$BZ$7,0),FALSE)=$A$2,"",IF(VLOOKUP($B26,BNA_aout23!$B$1:$BZ$1001,MATCH(AD$5,BNA_aout23!$B$7:$BZ$7,0),FALSE)="MC",VLOOKUP($A$3,BNA_aout23!$B$1:$BZ$1001,MATCH(AD$5,BNA_aout23!$B$7:$BZ$7,0),FALSE),VLOOKUP($B26,BNA_aout23!$B$1:$BZ$1001,MATCH(AD$5,BNA_aout23!$B$7:$BZ$7,0),FALSE)))</f>
        <v>600</v>
      </c>
    </row>
    <row r="27" spans="2:30" x14ac:dyDescent="0.35">
      <c r="B27" t="s">
        <v>106</v>
      </c>
      <c r="C27" t="s">
        <v>105</v>
      </c>
      <c r="D27" s="38">
        <f ca="1">SUM(E27:AD27)</f>
        <v>82443.75</v>
      </c>
      <c r="E27" s="27">
        <f ca="1">IF(VLOOKUP($B27,BNA_aout23!$B$1:$BZ$1001,MATCH($A$1,BNA_aout23!$B$7:$BZ$7,0),FALSE)=$A$2,"",IF(VLOOKUP($B27,BNA_aout23!$B$1:$BZ$1001,MATCH(E$5,BNA_aout23!$B$7:$BZ$7,0),FALSE)="MC",VLOOKUP($A$3,BNA_aout23!$B$1:$BZ$1001,MATCH(E$5,BNA_aout23!$B$7:$BZ$7,0),FALSE),VLOOKUP($B27,BNA_aout23!$B$1:$BZ$1001,MATCH(E$5,BNA_aout23!$B$7:$BZ$7,0),FALSE)))</f>
        <v>3250</v>
      </c>
      <c r="F27" s="27">
        <f ca="1">IF(VLOOKUP($B27,BNA_aout23!$B$1:$BZ$1001,MATCH($A$1,BNA_aout23!$B$7:$BZ$7,0),FALSE)=$A$2,"",IF(VLOOKUP($B27,BNA_aout23!$B$1:$BZ$1001,MATCH(F$5,BNA_aout23!$B$7:$BZ$7,0),FALSE)="MC",VLOOKUP($A$3,BNA_aout23!$B$1:$BZ$1001,MATCH(F$5,BNA_aout23!$B$7:$BZ$7,0),FALSE),VLOOKUP($B27,BNA_aout23!$B$1:$BZ$1001,MATCH(F$5,BNA_aout23!$B$7:$BZ$7,0),FALSE)))</f>
        <v>1875</v>
      </c>
      <c r="G27" s="27">
        <f ca="1">IF(VLOOKUP($B27,BNA_aout23!$B$1:$BZ$1001,MATCH($A$1,BNA_aout23!$B$7:$BZ$7,0),FALSE)=$A$2,"",IF(VLOOKUP($B27,BNA_aout23!$B$1:$BZ$1001,MATCH(G$5,BNA_aout23!$B$7:$BZ$7,0),FALSE)="MC",VLOOKUP($A$3,BNA_aout23!$B$1:$BZ$1001,MATCH(G$5,BNA_aout23!$B$7:$BZ$7,0),FALSE),VLOOKUP($B27,BNA_aout23!$B$1:$BZ$1001,MATCH(G$5,BNA_aout23!$B$7:$BZ$7,0),FALSE)))</f>
        <v>2125</v>
      </c>
      <c r="H27" s="27">
        <f ca="1">IF(VLOOKUP($B27,BNA_aout23!$B$1:$BZ$1001,MATCH($A$1,BNA_aout23!$B$7:$BZ$7,0),FALSE)=$A$2,"",IF(VLOOKUP($B27,BNA_aout23!$B$1:$BZ$1001,MATCH(H$5,BNA_aout23!$B$7:$BZ$7,0),FALSE)="MC",VLOOKUP($A$3,BNA_aout23!$B$1:$BZ$1001,MATCH(H$5,BNA_aout23!$B$7:$BZ$7,0),FALSE),VLOOKUP($B27,BNA_aout23!$B$1:$BZ$1001,MATCH(H$5,BNA_aout23!$B$7:$BZ$7,0),FALSE)))</f>
        <v>500</v>
      </c>
      <c r="I27" s="27">
        <f ca="1">IF(VLOOKUP($B27,BNA_aout23!$B$1:$BZ$1001,MATCH($A$1,BNA_aout23!$B$7:$BZ$7,0),FALSE)=$A$2,"",IF(VLOOKUP($B27,BNA_aout23!$B$1:$BZ$1001,MATCH(I$5,BNA_aout23!$B$7:$BZ$7,0),FALSE)="MC",VLOOKUP($A$3,BNA_aout23!$B$1:$BZ$1001,MATCH(I$5,BNA_aout23!$B$7:$BZ$7,0),FALSE),VLOOKUP($B27,BNA_aout23!$B$1:$BZ$1001,MATCH(I$5,BNA_aout23!$B$7:$BZ$7,0),FALSE)))</f>
        <v>325</v>
      </c>
      <c r="J27" s="27">
        <f ca="1">IF(VLOOKUP($B27,BNA_aout23!$B$1:$BZ$1001,MATCH($A$1,BNA_aout23!$B$7:$BZ$7,0),FALSE)=$A$2,"",IF(VLOOKUP($B27,BNA_aout23!$B$1:$BZ$1001,MATCH(J$5,BNA_aout23!$B$7:$BZ$7,0),FALSE)="MC",VLOOKUP($A$3,BNA_aout23!$B$1:$BZ$1001,MATCH(J$5,BNA_aout23!$B$7:$BZ$7,0),FALSE),VLOOKUP($B27,BNA_aout23!$B$1:$BZ$1001,MATCH(J$5,BNA_aout23!$B$7:$BZ$7,0),FALSE)))</f>
        <v>5000</v>
      </c>
      <c r="K27" s="27">
        <f ca="1">IF(VLOOKUP($B27,BNA_aout23!$B$1:$BZ$1001,MATCH($A$1,BNA_aout23!$B$7:$BZ$7,0),FALSE)=$A$2,"",IF(VLOOKUP($B27,BNA_aout23!$B$1:$BZ$1001,MATCH(K$5,BNA_aout23!$B$7:$BZ$7,0),FALSE)="MC",VLOOKUP($A$3,BNA_aout23!$B$1:$BZ$1001,MATCH(K$5,BNA_aout23!$B$7:$BZ$7,0),FALSE),VLOOKUP($B27,BNA_aout23!$B$1:$BZ$1001,MATCH(K$5,BNA_aout23!$B$7:$BZ$7,0),FALSE)))</f>
        <v>6250</v>
      </c>
      <c r="L27" s="27">
        <f ca="1">IF(VLOOKUP($B27,BNA_aout23!$B$1:$BZ$1001,MATCH($A$1,BNA_aout23!$B$7:$BZ$7,0),FALSE)=$A$2,"",IF(VLOOKUP($B27,BNA_aout23!$B$1:$BZ$1001,MATCH(L$5,BNA_aout23!$B$7:$BZ$7,0),FALSE)="MC",VLOOKUP($A$3,BNA_aout23!$B$1:$BZ$1001,MATCH(L$5,BNA_aout23!$B$7:$BZ$7,0),FALSE),VLOOKUP($B27,BNA_aout23!$B$1:$BZ$1001,MATCH(L$5,BNA_aout23!$B$7:$BZ$7,0),FALSE)))</f>
        <v>1387.5</v>
      </c>
      <c r="M27" s="27">
        <f ca="1">IF(VLOOKUP($B27,BNA_aout23!$B$1:$BZ$1001,MATCH($A$1,BNA_aout23!$B$7:$BZ$7,0),FALSE)=$A$2,"",IF(VLOOKUP($B27,BNA_aout23!$B$1:$BZ$1001,MATCH(M$5,BNA_aout23!$B$7:$BZ$7,0),FALSE)="MC",VLOOKUP($A$3,BNA_aout23!$B$1:$BZ$1001,MATCH(M$5,BNA_aout23!$B$7:$BZ$7,0),FALSE),VLOOKUP($B27,BNA_aout23!$B$1:$BZ$1001,MATCH(M$5,BNA_aout23!$B$7:$BZ$7,0),FALSE)))</f>
        <v>2000</v>
      </c>
      <c r="N27" s="27">
        <f ca="1">IF(VLOOKUP($B27,BNA_aout23!$B$1:$BZ$1001,MATCH($A$1,BNA_aout23!$B$7:$BZ$7,0),FALSE)=$A$2,"",IF(VLOOKUP($B27,BNA_aout23!$B$1:$BZ$1001,MATCH(N$5,BNA_aout23!$B$7:$BZ$7,0),FALSE)="MC",VLOOKUP($A$3,BNA_aout23!$B$1:$BZ$1001,MATCH(N$5,BNA_aout23!$B$7:$BZ$7,0),FALSE),VLOOKUP($B27,BNA_aout23!$B$1:$BZ$1001,MATCH(N$5,BNA_aout23!$B$7:$BZ$7,0),FALSE)))</f>
        <v>100</v>
      </c>
      <c r="O27" s="27">
        <f ca="1">IF(VLOOKUP($B27,BNA_aout23!$B$1:$BZ$1001,MATCH($A$1,BNA_aout23!$B$7:$BZ$7,0),FALSE)=$A$2,"",IF(VLOOKUP($B27,BNA_aout23!$B$1:$BZ$1001,MATCH(O$5,BNA_aout23!$B$7:$BZ$7,0),FALSE)="MC",VLOOKUP($A$3,BNA_aout23!$B$1:$BZ$1001,MATCH(O$5,BNA_aout23!$B$7:$BZ$7,0),FALSE),VLOOKUP($B27,BNA_aout23!$B$1:$BZ$1001,MATCH(O$5,BNA_aout23!$B$7:$BZ$7,0),FALSE)))</f>
        <v>27500</v>
      </c>
      <c r="P27" s="27">
        <f ca="1">IF(VLOOKUP($B27,BNA_aout23!$B$1:$BZ$1001,MATCH($A$1,BNA_aout23!$B$7:$BZ$7,0),FALSE)=$A$2,"",IF(VLOOKUP($B27,BNA_aout23!$B$1:$BZ$1001,MATCH(P$5,BNA_aout23!$B$7:$BZ$7,0),FALSE)="MC",VLOOKUP($A$3,BNA_aout23!$B$1:$BZ$1001,MATCH(P$5,BNA_aout23!$B$7:$BZ$7,0),FALSE),VLOOKUP($B27,BNA_aout23!$B$1:$BZ$1001,MATCH(P$5,BNA_aout23!$B$7:$BZ$7,0),FALSE)))</f>
        <v>275</v>
      </c>
      <c r="Q27" s="27">
        <f ca="1">IF(VLOOKUP($B27,BNA_aout23!$B$1:$BZ$1001,MATCH($A$1,BNA_aout23!$B$7:$BZ$7,0),FALSE)=$A$2,"",IF(VLOOKUP($B27,BNA_aout23!$B$1:$BZ$1001,MATCH(Q$5,BNA_aout23!$B$7:$BZ$7,0),FALSE)="MC",VLOOKUP($A$3,BNA_aout23!$B$1:$BZ$1001,MATCH(Q$5,BNA_aout23!$B$7:$BZ$7,0),FALSE),VLOOKUP($B27,BNA_aout23!$B$1:$BZ$1001,MATCH(Q$5,BNA_aout23!$B$7:$BZ$7,0),FALSE)))</f>
        <v>6687.5</v>
      </c>
      <c r="R27" s="27">
        <f ca="1">IF(VLOOKUP($B27,BNA_aout23!$B$1:$BZ$1001,MATCH($A$1,BNA_aout23!$B$7:$BZ$7,0),FALSE)=$A$2,"",IF(VLOOKUP($B27,BNA_aout23!$B$1:$BZ$1001,MATCH(R$5,BNA_aout23!$B$7:$BZ$7,0),FALSE)="MC",VLOOKUP($A$3,BNA_aout23!$B$1:$BZ$1001,MATCH(R$5,BNA_aout23!$B$7:$BZ$7,0),FALSE),VLOOKUP($B27,BNA_aout23!$B$1:$BZ$1001,MATCH(R$5,BNA_aout23!$B$7:$BZ$7,0),FALSE)))</f>
        <v>5500</v>
      </c>
      <c r="S27" s="27">
        <f ca="1">IF(VLOOKUP($B27,BNA_aout23!$B$1:$BZ$1001,MATCH($A$1,BNA_aout23!$B$7:$BZ$7,0),FALSE)=$A$2,"",IF(VLOOKUP($B27,BNA_aout23!$B$1:$BZ$1001,MATCH(S$5,BNA_aout23!$B$7:$BZ$7,0),FALSE)="MC",VLOOKUP($A$3,BNA_aout23!$B$1:$BZ$1001,MATCH(S$5,BNA_aout23!$B$7:$BZ$7,0),FALSE),VLOOKUP($B27,BNA_aout23!$B$1:$BZ$1001,MATCH(S$5,BNA_aout23!$B$7:$BZ$7,0),FALSE)))</f>
        <v>437.5</v>
      </c>
      <c r="T27" s="27">
        <f ca="1">IF(VLOOKUP($B27,BNA_aout23!$B$1:$BZ$1001,MATCH($A$1,BNA_aout23!$B$7:$BZ$7,0),FALSE)=$A$2,"",IF(VLOOKUP($B27,BNA_aout23!$B$1:$BZ$1001,MATCH(T$5,BNA_aout23!$B$7:$BZ$7,0),FALSE)="MC",VLOOKUP($A$3,BNA_aout23!$B$1:$BZ$1001,MATCH(T$5,BNA_aout23!$B$7:$BZ$7,0),FALSE),VLOOKUP($B27,BNA_aout23!$B$1:$BZ$1001,MATCH(T$5,BNA_aout23!$B$7:$BZ$7,0),FALSE)))</f>
        <v>168.75</v>
      </c>
      <c r="U27" s="27">
        <f ca="1">IF(VLOOKUP($B27,BNA_aout23!$B$1:$BZ$1001,MATCH($A$1,BNA_aout23!$B$7:$BZ$7,0),FALSE)=$A$2,"",IF(VLOOKUP($B27,BNA_aout23!$B$1:$BZ$1001,MATCH(U$5,BNA_aout23!$B$7:$BZ$7,0),FALSE)="MC",VLOOKUP($A$3,BNA_aout23!$B$1:$BZ$1001,MATCH(U$5,BNA_aout23!$B$7:$BZ$7,0),FALSE),VLOOKUP($B27,BNA_aout23!$B$1:$BZ$1001,MATCH(U$5,BNA_aout23!$B$7:$BZ$7,0),FALSE)))</f>
        <v>600</v>
      </c>
      <c r="V27" s="27">
        <f ca="1">IF(VLOOKUP($B27,BNA_aout23!$B$1:$BZ$1001,MATCH($A$1,BNA_aout23!$B$7:$BZ$7,0),FALSE)=$A$2,"",IF(VLOOKUP($B27,BNA_aout23!$B$1:$BZ$1001,MATCH(V$5,BNA_aout23!$B$7:$BZ$7,0),FALSE)="MC",VLOOKUP($A$3,BNA_aout23!$B$1:$BZ$1001,MATCH(V$5,BNA_aout23!$B$7:$BZ$7,0),FALSE),VLOOKUP($B27,BNA_aout23!$B$1:$BZ$1001,MATCH(V$5,BNA_aout23!$B$7:$BZ$7,0),FALSE)))</f>
        <v>875</v>
      </c>
      <c r="W27" s="27">
        <f ca="1">IF(VLOOKUP($B27,BNA_aout23!$B$1:$BZ$1001,MATCH($A$1,BNA_aout23!$B$7:$BZ$7,0),FALSE)=$A$2,"",IF(VLOOKUP($B27,BNA_aout23!$B$1:$BZ$1001,MATCH(W$5,BNA_aout23!$B$7:$BZ$7,0),FALSE)="MC",VLOOKUP($A$3,BNA_aout23!$B$1:$BZ$1001,MATCH(W$5,BNA_aout23!$B$7:$BZ$7,0),FALSE),VLOOKUP($B27,BNA_aout23!$B$1:$BZ$1001,MATCH(W$5,BNA_aout23!$B$7:$BZ$7,0),FALSE)))</f>
        <v>1225</v>
      </c>
      <c r="X27" s="27">
        <f ca="1">IF(VLOOKUP($B27,BNA_aout23!$B$1:$BZ$1001,MATCH($A$1,BNA_aout23!$B$7:$BZ$7,0),FALSE)=$A$2,"",IF(VLOOKUP($B27,BNA_aout23!$B$1:$BZ$1001,MATCH(X$5,BNA_aout23!$B$7:$BZ$7,0),FALSE)="MC",VLOOKUP($A$3,BNA_aout23!$B$1:$BZ$1001,MATCH(X$5,BNA_aout23!$B$7:$BZ$7,0),FALSE),VLOOKUP($B27,BNA_aout23!$B$1:$BZ$1001,MATCH(X$5,BNA_aout23!$B$7:$BZ$7,0),FALSE)))</f>
        <v>2250</v>
      </c>
      <c r="Y27" s="27">
        <f ca="1">IF(VLOOKUP($B27,BNA_aout23!$B$1:$BZ$1001,MATCH($A$1,BNA_aout23!$B$7:$BZ$7,0),FALSE)=$A$2,"",IF(VLOOKUP($B27,BNA_aout23!$B$1:$BZ$1001,MATCH(Y$5,BNA_aout23!$B$7:$BZ$7,0),FALSE)="MC",VLOOKUP($A$3,BNA_aout23!$B$1:$BZ$1001,MATCH(Y$5,BNA_aout23!$B$7:$BZ$7,0),FALSE),VLOOKUP($B27,BNA_aout23!$B$1:$BZ$1001,MATCH(Y$5,BNA_aout23!$B$7:$BZ$7,0),FALSE)))</f>
        <v>3000</v>
      </c>
      <c r="Z27" s="27">
        <f ca="1">IF(VLOOKUP($B27,BNA_aout23!$B$1:$BZ$1001,MATCH($A$1,BNA_aout23!$B$7:$BZ$7,0),FALSE)=$A$2,"",IF(VLOOKUP($B27,BNA_aout23!$B$1:$BZ$1001,MATCH(Z$5,BNA_aout23!$B$7:$BZ$7,0),FALSE)="MC",VLOOKUP($A$3,BNA_aout23!$B$1:$BZ$1001,MATCH(Z$5,BNA_aout23!$B$7:$BZ$7,0),FALSE),VLOOKUP($B27,BNA_aout23!$B$1:$BZ$1001,MATCH(Z$5,BNA_aout23!$B$7:$BZ$7,0),FALSE)))</f>
        <v>2562.5</v>
      </c>
      <c r="AA27" s="27">
        <f ca="1">IF(VLOOKUP($B27,BNA_aout23!$B$1:$BZ$1001,MATCH($A$1,BNA_aout23!$B$7:$BZ$7,0),FALSE)=$A$2,"",IF(VLOOKUP($B27,BNA_aout23!$B$1:$BZ$1001,MATCH(AA$5,BNA_aout23!$B$7:$BZ$7,0),FALSE)="MC",VLOOKUP($A$3,BNA_aout23!$B$1:$BZ$1001,MATCH(AA$5,BNA_aout23!$B$7:$BZ$7,0),FALSE),VLOOKUP($B27,BNA_aout23!$B$1:$BZ$1001,MATCH(AA$5,BNA_aout23!$B$7:$BZ$7,0),FALSE)))</f>
        <v>2500</v>
      </c>
      <c r="AB27" s="27">
        <f ca="1">IF(VLOOKUP($B27,BNA_aout23!$B$1:$BZ$1001,MATCH($A$1,BNA_aout23!$B$7:$BZ$7,0),FALSE)=$A$2,"",IF(VLOOKUP($B27,BNA_aout23!$B$1:$BZ$1001,MATCH(AB$5,BNA_aout23!$B$7:$BZ$7,0),FALSE)="MC",VLOOKUP($A$3,BNA_aout23!$B$1:$BZ$1001,MATCH(AB$5,BNA_aout23!$B$7:$BZ$7,0),FALSE),VLOOKUP($B27,BNA_aout23!$B$1:$BZ$1001,MATCH(AB$5,BNA_aout23!$B$7:$BZ$7,0),FALSE)))</f>
        <v>1250</v>
      </c>
      <c r="AC27" s="27">
        <f ca="1">IF(VLOOKUP($B27,BNA_aout23!$B$1:$BZ$1001,MATCH($A$1,BNA_aout23!$B$7:$BZ$7,0),FALSE)=$A$2,"",IF(VLOOKUP($B27,BNA_aout23!$B$1:$BZ$1001,MATCH(AC$5,BNA_aout23!$B$7:$BZ$7,0),FALSE)="MC",VLOOKUP($A$3,BNA_aout23!$B$1:$BZ$1001,MATCH(AC$5,BNA_aout23!$B$7:$BZ$7,0),FALSE),VLOOKUP($B27,BNA_aout23!$B$1:$BZ$1001,MATCH(AC$5,BNA_aout23!$B$7:$BZ$7,0),FALSE)))</f>
        <v>4500</v>
      </c>
      <c r="AD27" s="27">
        <f ca="1">IF(VLOOKUP($B27,BNA_aout23!$B$1:$BZ$1001,MATCH($A$1,BNA_aout23!$B$7:$BZ$7,0),FALSE)=$A$2,"",IF(VLOOKUP($B27,BNA_aout23!$B$1:$BZ$1001,MATCH(AD$5,BNA_aout23!$B$7:$BZ$7,0),FALSE)="MC",VLOOKUP($A$3,BNA_aout23!$B$1:$BZ$1001,MATCH(AD$5,BNA_aout23!$B$7:$BZ$7,0),FALSE),VLOOKUP($B27,BNA_aout23!$B$1:$BZ$1001,MATCH(AD$5,BNA_aout23!$B$7:$BZ$7,0),FALSE)))</f>
        <v>300</v>
      </c>
    </row>
    <row r="28" spans="2:30" x14ac:dyDescent="0.35">
      <c r="C28" s="21" t="s">
        <v>3309</v>
      </c>
      <c r="D28" s="3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row>
    <row r="29" spans="2:30" x14ac:dyDescent="0.35">
      <c r="B29" t="s">
        <v>109</v>
      </c>
      <c r="C29" t="s">
        <v>107</v>
      </c>
      <c r="D29" s="38">
        <f ca="1">SUM(E29:AD29)</f>
        <v>0</v>
      </c>
      <c r="E29" s="27" t="str">
        <f ca="1">IF(VLOOKUP($B29,BNA_aout23!$B$1:$BZ$1001,MATCH($A$1,BNA_aout23!$B$7:$BZ$7,0),FALSE)=$A$2,"",IF(VLOOKUP($B29,BNA_aout23!$B$1:$BZ$1001,MATCH(E$5,BNA_aout23!$B$7:$BZ$7,0),FALSE)="MC",VLOOKUP($A$3,BNA_aout23!$B$1:$BZ$1001,MATCH(E$5,BNA_aout23!$B$7:$BZ$7,0),FALSE),VLOOKUP($B29,BNA_aout23!$B$1:$BZ$1001,MATCH(E$5,BNA_aout23!$B$7:$BZ$7,0),FALSE)))</f>
        <v/>
      </c>
      <c r="F29" s="27" t="str">
        <f ca="1">IF(VLOOKUP($B29,BNA_aout23!$B$1:$BZ$1001,MATCH($A$1,BNA_aout23!$B$7:$BZ$7,0),FALSE)=$A$2,"",IF(VLOOKUP($B29,BNA_aout23!$B$1:$BZ$1001,MATCH(F$5,BNA_aout23!$B$7:$BZ$7,0),FALSE)="MC",VLOOKUP($A$3,BNA_aout23!$B$1:$BZ$1001,MATCH(F$5,BNA_aout23!$B$7:$BZ$7,0),FALSE),VLOOKUP($B29,BNA_aout23!$B$1:$BZ$1001,MATCH(F$5,BNA_aout23!$B$7:$BZ$7,0),FALSE)))</f>
        <v/>
      </c>
      <c r="G29" s="27" t="str">
        <f ca="1">IF(VLOOKUP($B29,BNA_aout23!$B$1:$BZ$1001,MATCH($A$1,BNA_aout23!$B$7:$BZ$7,0),FALSE)=$A$2,"",IF(VLOOKUP($B29,BNA_aout23!$B$1:$BZ$1001,MATCH(G$5,BNA_aout23!$B$7:$BZ$7,0),FALSE)="MC",VLOOKUP($A$3,BNA_aout23!$B$1:$BZ$1001,MATCH(G$5,BNA_aout23!$B$7:$BZ$7,0),FALSE),VLOOKUP($B29,BNA_aout23!$B$1:$BZ$1001,MATCH(G$5,BNA_aout23!$B$7:$BZ$7,0),FALSE)))</f>
        <v/>
      </c>
      <c r="H29" s="27" t="str">
        <f ca="1">IF(VLOOKUP($B29,BNA_aout23!$B$1:$BZ$1001,MATCH($A$1,BNA_aout23!$B$7:$BZ$7,0),FALSE)=$A$2,"",IF(VLOOKUP($B29,BNA_aout23!$B$1:$BZ$1001,MATCH(H$5,BNA_aout23!$B$7:$BZ$7,0),FALSE)="MC",VLOOKUP($A$3,BNA_aout23!$B$1:$BZ$1001,MATCH(H$5,BNA_aout23!$B$7:$BZ$7,0),FALSE),VLOOKUP($B29,BNA_aout23!$B$1:$BZ$1001,MATCH(H$5,BNA_aout23!$B$7:$BZ$7,0),FALSE)))</f>
        <v/>
      </c>
      <c r="I29" s="27" t="str">
        <f ca="1">IF(VLOOKUP($B29,BNA_aout23!$B$1:$BZ$1001,MATCH($A$1,BNA_aout23!$B$7:$BZ$7,0),FALSE)=$A$2,"",IF(VLOOKUP($B29,BNA_aout23!$B$1:$BZ$1001,MATCH(I$5,BNA_aout23!$B$7:$BZ$7,0),FALSE)="MC",VLOOKUP($A$3,BNA_aout23!$B$1:$BZ$1001,MATCH(I$5,BNA_aout23!$B$7:$BZ$7,0),FALSE),VLOOKUP($B29,BNA_aout23!$B$1:$BZ$1001,MATCH(I$5,BNA_aout23!$B$7:$BZ$7,0),FALSE)))</f>
        <v/>
      </c>
      <c r="J29" s="27" t="str">
        <f ca="1">IF(VLOOKUP($B29,BNA_aout23!$B$1:$BZ$1001,MATCH($A$1,BNA_aout23!$B$7:$BZ$7,0),FALSE)=$A$2,"",IF(VLOOKUP($B29,BNA_aout23!$B$1:$BZ$1001,MATCH(J$5,BNA_aout23!$B$7:$BZ$7,0),FALSE)="MC",VLOOKUP($A$3,BNA_aout23!$B$1:$BZ$1001,MATCH(J$5,BNA_aout23!$B$7:$BZ$7,0),FALSE),VLOOKUP($B29,BNA_aout23!$B$1:$BZ$1001,MATCH(J$5,BNA_aout23!$B$7:$BZ$7,0),FALSE)))</f>
        <v/>
      </c>
      <c r="K29" s="27" t="str">
        <f ca="1">IF(VLOOKUP($B29,BNA_aout23!$B$1:$BZ$1001,MATCH($A$1,BNA_aout23!$B$7:$BZ$7,0),FALSE)=$A$2,"",IF(VLOOKUP($B29,BNA_aout23!$B$1:$BZ$1001,MATCH(K$5,BNA_aout23!$B$7:$BZ$7,0),FALSE)="MC",VLOOKUP($A$3,BNA_aout23!$B$1:$BZ$1001,MATCH(K$5,BNA_aout23!$B$7:$BZ$7,0),FALSE),VLOOKUP($B29,BNA_aout23!$B$1:$BZ$1001,MATCH(K$5,BNA_aout23!$B$7:$BZ$7,0),FALSE)))</f>
        <v/>
      </c>
      <c r="L29" s="27" t="str">
        <f ca="1">IF(VLOOKUP($B29,BNA_aout23!$B$1:$BZ$1001,MATCH($A$1,BNA_aout23!$B$7:$BZ$7,0),FALSE)=$A$2,"",IF(VLOOKUP($B29,BNA_aout23!$B$1:$BZ$1001,MATCH(L$5,BNA_aout23!$B$7:$BZ$7,0),FALSE)="MC",VLOOKUP($A$3,BNA_aout23!$B$1:$BZ$1001,MATCH(L$5,BNA_aout23!$B$7:$BZ$7,0),FALSE),VLOOKUP($B29,BNA_aout23!$B$1:$BZ$1001,MATCH(L$5,BNA_aout23!$B$7:$BZ$7,0),FALSE)))</f>
        <v/>
      </c>
      <c r="M29" s="27" t="str">
        <f ca="1">IF(VLOOKUP($B29,BNA_aout23!$B$1:$BZ$1001,MATCH($A$1,BNA_aout23!$B$7:$BZ$7,0),FALSE)=$A$2,"",IF(VLOOKUP($B29,BNA_aout23!$B$1:$BZ$1001,MATCH(M$5,BNA_aout23!$B$7:$BZ$7,0),FALSE)="MC",VLOOKUP($A$3,BNA_aout23!$B$1:$BZ$1001,MATCH(M$5,BNA_aout23!$B$7:$BZ$7,0),FALSE),VLOOKUP($B29,BNA_aout23!$B$1:$BZ$1001,MATCH(M$5,BNA_aout23!$B$7:$BZ$7,0),FALSE)))</f>
        <v/>
      </c>
      <c r="N29" s="27" t="str">
        <f ca="1">IF(VLOOKUP($B29,BNA_aout23!$B$1:$BZ$1001,MATCH($A$1,BNA_aout23!$B$7:$BZ$7,0),FALSE)=$A$2,"",IF(VLOOKUP($B29,BNA_aout23!$B$1:$BZ$1001,MATCH(N$5,BNA_aout23!$B$7:$BZ$7,0),FALSE)="MC",VLOOKUP($A$3,BNA_aout23!$B$1:$BZ$1001,MATCH(N$5,BNA_aout23!$B$7:$BZ$7,0),FALSE),VLOOKUP($B29,BNA_aout23!$B$1:$BZ$1001,MATCH(N$5,BNA_aout23!$B$7:$BZ$7,0),FALSE)))</f>
        <v/>
      </c>
      <c r="O29" s="27" t="str">
        <f ca="1">IF(VLOOKUP($B29,BNA_aout23!$B$1:$BZ$1001,MATCH($A$1,BNA_aout23!$B$7:$BZ$7,0),FALSE)=$A$2,"",IF(VLOOKUP($B29,BNA_aout23!$B$1:$BZ$1001,MATCH(O$5,BNA_aout23!$B$7:$BZ$7,0),FALSE)="MC",VLOOKUP($A$3,BNA_aout23!$B$1:$BZ$1001,MATCH(O$5,BNA_aout23!$B$7:$BZ$7,0),FALSE),VLOOKUP($B29,BNA_aout23!$B$1:$BZ$1001,MATCH(O$5,BNA_aout23!$B$7:$BZ$7,0),FALSE)))</f>
        <v/>
      </c>
      <c r="P29" s="27" t="str">
        <f ca="1">IF(VLOOKUP($B29,BNA_aout23!$B$1:$BZ$1001,MATCH($A$1,BNA_aout23!$B$7:$BZ$7,0),FALSE)=$A$2,"",IF(VLOOKUP($B29,BNA_aout23!$B$1:$BZ$1001,MATCH(P$5,BNA_aout23!$B$7:$BZ$7,0),FALSE)="MC",VLOOKUP($A$3,BNA_aout23!$B$1:$BZ$1001,MATCH(P$5,BNA_aout23!$B$7:$BZ$7,0),FALSE),VLOOKUP($B29,BNA_aout23!$B$1:$BZ$1001,MATCH(P$5,BNA_aout23!$B$7:$BZ$7,0),FALSE)))</f>
        <v/>
      </c>
      <c r="Q29" s="27" t="str">
        <f ca="1">IF(VLOOKUP($B29,BNA_aout23!$B$1:$BZ$1001,MATCH($A$1,BNA_aout23!$B$7:$BZ$7,0),FALSE)=$A$2,"",IF(VLOOKUP($B29,BNA_aout23!$B$1:$BZ$1001,MATCH(Q$5,BNA_aout23!$B$7:$BZ$7,0),FALSE)="MC",VLOOKUP($A$3,BNA_aout23!$B$1:$BZ$1001,MATCH(Q$5,BNA_aout23!$B$7:$BZ$7,0),FALSE),VLOOKUP($B29,BNA_aout23!$B$1:$BZ$1001,MATCH(Q$5,BNA_aout23!$B$7:$BZ$7,0),FALSE)))</f>
        <v/>
      </c>
      <c r="R29" s="27" t="str">
        <f ca="1">IF(VLOOKUP($B29,BNA_aout23!$B$1:$BZ$1001,MATCH($A$1,BNA_aout23!$B$7:$BZ$7,0),FALSE)=$A$2,"",IF(VLOOKUP($B29,BNA_aout23!$B$1:$BZ$1001,MATCH(R$5,BNA_aout23!$B$7:$BZ$7,0),FALSE)="MC",VLOOKUP($A$3,BNA_aout23!$B$1:$BZ$1001,MATCH(R$5,BNA_aout23!$B$7:$BZ$7,0),FALSE),VLOOKUP($B29,BNA_aout23!$B$1:$BZ$1001,MATCH(R$5,BNA_aout23!$B$7:$BZ$7,0),FALSE)))</f>
        <v/>
      </c>
      <c r="S29" s="27" t="str">
        <f ca="1">IF(VLOOKUP($B29,BNA_aout23!$B$1:$BZ$1001,MATCH($A$1,BNA_aout23!$B$7:$BZ$7,0),FALSE)=$A$2,"",IF(VLOOKUP($B29,BNA_aout23!$B$1:$BZ$1001,MATCH(S$5,BNA_aout23!$B$7:$BZ$7,0),FALSE)="MC",VLOOKUP($A$3,BNA_aout23!$B$1:$BZ$1001,MATCH(S$5,BNA_aout23!$B$7:$BZ$7,0),FALSE),VLOOKUP($B29,BNA_aout23!$B$1:$BZ$1001,MATCH(S$5,BNA_aout23!$B$7:$BZ$7,0),FALSE)))</f>
        <v/>
      </c>
      <c r="T29" s="27" t="str">
        <f ca="1">IF(VLOOKUP($B29,BNA_aout23!$B$1:$BZ$1001,MATCH($A$1,BNA_aout23!$B$7:$BZ$7,0),FALSE)=$A$2,"",IF(VLOOKUP($B29,BNA_aout23!$B$1:$BZ$1001,MATCH(T$5,BNA_aout23!$B$7:$BZ$7,0),FALSE)="MC",VLOOKUP($A$3,BNA_aout23!$B$1:$BZ$1001,MATCH(T$5,BNA_aout23!$B$7:$BZ$7,0),FALSE),VLOOKUP($B29,BNA_aout23!$B$1:$BZ$1001,MATCH(T$5,BNA_aout23!$B$7:$BZ$7,0),FALSE)))</f>
        <v/>
      </c>
      <c r="U29" s="27" t="str">
        <f ca="1">IF(VLOOKUP($B29,BNA_aout23!$B$1:$BZ$1001,MATCH($A$1,BNA_aout23!$B$7:$BZ$7,0),FALSE)=$A$2,"",IF(VLOOKUP($B29,BNA_aout23!$B$1:$BZ$1001,MATCH(U$5,BNA_aout23!$B$7:$BZ$7,0),FALSE)="MC",VLOOKUP($A$3,BNA_aout23!$B$1:$BZ$1001,MATCH(U$5,BNA_aout23!$B$7:$BZ$7,0),FALSE),VLOOKUP($B29,BNA_aout23!$B$1:$BZ$1001,MATCH(U$5,BNA_aout23!$B$7:$BZ$7,0),FALSE)))</f>
        <v/>
      </c>
      <c r="V29" s="27" t="str">
        <f ca="1">IF(VLOOKUP($B29,BNA_aout23!$B$1:$BZ$1001,MATCH($A$1,BNA_aout23!$B$7:$BZ$7,0),FALSE)=$A$2,"",IF(VLOOKUP($B29,BNA_aout23!$B$1:$BZ$1001,MATCH(V$5,BNA_aout23!$B$7:$BZ$7,0),FALSE)="MC",VLOOKUP($A$3,BNA_aout23!$B$1:$BZ$1001,MATCH(V$5,BNA_aout23!$B$7:$BZ$7,0),FALSE),VLOOKUP($B29,BNA_aout23!$B$1:$BZ$1001,MATCH(V$5,BNA_aout23!$B$7:$BZ$7,0),FALSE)))</f>
        <v/>
      </c>
      <c r="W29" s="27" t="str">
        <f ca="1">IF(VLOOKUP($B29,BNA_aout23!$B$1:$BZ$1001,MATCH($A$1,BNA_aout23!$B$7:$BZ$7,0),FALSE)=$A$2,"",IF(VLOOKUP($B29,BNA_aout23!$B$1:$BZ$1001,MATCH(W$5,BNA_aout23!$B$7:$BZ$7,0),FALSE)="MC",VLOOKUP($A$3,BNA_aout23!$B$1:$BZ$1001,MATCH(W$5,BNA_aout23!$B$7:$BZ$7,0),FALSE),VLOOKUP($B29,BNA_aout23!$B$1:$BZ$1001,MATCH(W$5,BNA_aout23!$B$7:$BZ$7,0),FALSE)))</f>
        <v/>
      </c>
      <c r="X29" s="27" t="str">
        <f ca="1">IF(VLOOKUP($B29,BNA_aout23!$B$1:$BZ$1001,MATCH($A$1,BNA_aout23!$B$7:$BZ$7,0),FALSE)=$A$2,"",IF(VLOOKUP($B29,BNA_aout23!$B$1:$BZ$1001,MATCH(X$5,BNA_aout23!$B$7:$BZ$7,0),FALSE)="MC",VLOOKUP($A$3,BNA_aout23!$B$1:$BZ$1001,MATCH(X$5,BNA_aout23!$B$7:$BZ$7,0),FALSE),VLOOKUP($B29,BNA_aout23!$B$1:$BZ$1001,MATCH(X$5,BNA_aout23!$B$7:$BZ$7,0),FALSE)))</f>
        <v/>
      </c>
      <c r="Y29" s="27" t="str">
        <f ca="1">IF(VLOOKUP($B29,BNA_aout23!$B$1:$BZ$1001,MATCH($A$1,BNA_aout23!$B$7:$BZ$7,0),FALSE)=$A$2,"",IF(VLOOKUP($B29,BNA_aout23!$B$1:$BZ$1001,MATCH(Y$5,BNA_aout23!$B$7:$BZ$7,0),FALSE)="MC",VLOOKUP($A$3,BNA_aout23!$B$1:$BZ$1001,MATCH(Y$5,BNA_aout23!$B$7:$BZ$7,0),FALSE),VLOOKUP($B29,BNA_aout23!$B$1:$BZ$1001,MATCH(Y$5,BNA_aout23!$B$7:$BZ$7,0),FALSE)))</f>
        <v/>
      </c>
      <c r="Z29" s="27" t="str">
        <f ca="1">IF(VLOOKUP($B29,BNA_aout23!$B$1:$BZ$1001,MATCH($A$1,BNA_aout23!$B$7:$BZ$7,0),FALSE)=$A$2,"",IF(VLOOKUP($B29,BNA_aout23!$B$1:$BZ$1001,MATCH(Z$5,BNA_aout23!$B$7:$BZ$7,0),FALSE)="MC",VLOOKUP($A$3,BNA_aout23!$B$1:$BZ$1001,MATCH(Z$5,BNA_aout23!$B$7:$BZ$7,0),FALSE),VLOOKUP($B29,BNA_aout23!$B$1:$BZ$1001,MATCH(Z$5,BNA_aout23!$B$7:$BZ$7,0),FALSE)))</f>
        <v/>
      </c>
      <c r="AA29" s="27" t="str">
        <f ca="1">IF(VLOOKUP($B29,BNA_aout23!$B$1:$BZ$1001,MATCH($A$1,BNA_aout23!$B$7:$BZ$7,0),FALSE)=$A$2,"",IF(VLOOKUP($B29,BNA_aout23!$B$1:$BZ$1001,MATCH(AA$5,BNA_aout23!$B$7:$BZ$7,0),FALSE)="MC",VLOOKUP($A$3,BNA_aout23!$B$1:$BZ$1001,MATCH(AA$5,BNA_aout23!$B$7:$BZ$7,0),FALSE),VLOOKUP($B29,BNA_aout23!$B$1:$BZ$1001,MATCH(AA$5,BNA_aout23!$B$7:$BZ$7,0),FALSE)))</f>
        <v/>
      </c>
      <c r="AB29" s="27" t="str">
        <f ca="1">IF(VLOOKUP($B29,BNA_aout23!$B$1:$BZ$1001,MATCH($A$1,BNA_aout23!$B$7:$BZ$7,0),FALSE)=$A$2,"",IF(VLOOKUP($B29,BNA_aout23!$B$1:$BZ$1001,MATCH(AB$5,BNA_aout23!$B$7:$BZ$7,0),FALSE)="MC",VLOOKUP($A$3,BNA_aout23!$B$1:$BZ$1001,MATCH(AB$5,BNA_aout23!$B$7:$BZ$7,0),FALSE),VLOOKUP($B29,BNA_aout23!$B$1:$BZ$1001,MATCH(AB$5,BNA_aout23!$B$7:$BZ$7,0),FALSE)))</f>
        <v/>
      </c>
      <c r="AC29" s="27" t="str">
        <f ca="1">IF(VLOOKUP($B29,BNA_aout23!$B$1:$BZ$1001,MATCH($A$1,BNA_aout23!$B$7:$BZ$7,0),FALSE)=$A$2,"",IF(VLOOKUP($B29,BNA_aout23!$B$1:$BZ$1001,MATCH(AC$5,BNA_aout23!$B$7:$BZ$7,0),FALSE)="MC",VLOOKUP($A$3,BNA_aout23!$B$1:$BZ$1001,MATCH(AC$5,BNA_aout23!$B$7:$BZ$7,0),FALSE),VLOOKUP($B29,BNA_aout23!$B$1:$BZ$1001,MATCH(AC$5,BNA_aout23!$B$7:$BZ$7,0),FALSE)))</f>
        <v/>
      </c>
      <c r="AD29" s="27" t="str">
        <f ca="1">IF(VLOOKUP($B29,BNA_aout23!$B$1:$BZ$1001,MATCH($A$1,BNA_aout23!$B$7:$BZ$7,0),FALSE)=$A$2,"",IF(VLOOKUP($B29,BNA_aout23!$B$1:$BZ$1001,MATCH(AD$5,BNA_aout23!$B$7:$BZ$7,0),FALSE)="MC",VLOOKUP($A$3,BNA_aout23!$B$1:$BZ$1001,MATCH(AD$5,BNA_aout23!$B$7:$BZ$7,0),FALSE),VLOOKUP($B29,BNA_aout23!$B$1:$BZ$1001,MATCH(AD$5,BNA_aout23!$B$7:$BZ$7,0),FALSE)))</f>
        <v/>
      </c>
    </row>
    <row r="30" spans="2:30" x14ac:dyDescent="0.35">
      <c r="D30" s="3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row>
    <row r="31" spans="2:30" x14ac:dyDescent="0.35">
      <c r="D31" s="38">
        <f ca="1">SUM(E31:AD31)</f>
        <v>81143.75</v>
      </c>
      <c r="E31" s="28">
        <f ca="1">IFERROR(MEDIAN(E6:E30),"")</f>
        <v>1200</v>
      </c>
      <c r="F31" s="28">
        <f t="shared" ref="F31:AD31" ca="1" si="1">IFERROR(MEDIAN(F6:F30),"")</f>
        <v>2250</v>
      </c>
      <c r="G31" s="28">
        <f t="shared" ca="1" si="1"/>
        <v>2125</v>
      </c>
      <c r="H31" s="28">
        <f t="shared" ca="1" si="1"/>
        <v>500</v>
      </c>
      <c r="I31" s="28">
        <f t="shared" ca="1" si="1"/>
        <v>325</v>
      </c>
      <c r="J31" s="29">
        <f t="shared" ca="1" si="1"/>
        <v>5000</v>
      </c>
      <c r="K31" s="29">
        <f t="shared" ca="1" si="1"/>
        <v>6250</v>
      </c>
      <c r="L31" s="29">
        <f t="shared" ca="1" si="1"/>
        <v>1387.5</v>
      </c>
      <c r="M31" s="29">
        <f t="shared" ca="1" si="1"/>
        <v>2000</v>
      </c>
      <c r="N31" s="30">
        <f t="shared" ca="1" si="1"/>
        <v>100</v>
      </c>
      <c r="O31" s="30">
        <f t="shared" ca="1" si="1"/>
        <v>27500</v>
      </c>
      <c r="P31" s="30">
        <f t="shared" ca="1" si="1"/>
        <v>275</v>
      </c>
      <c r="Q31" s="31">
        <f t="shared" ca="1" si="1"/>
        <v>6687.5</v>
      </c>
      <c r="R31" s="31">
        <f t="shared" ca="1" si="1"/>
        <v>5500</v>
      </c>
      <c r="S31" s="31">
        <f t="shared" ca="1" si="1"/>
        <v>437.5</v>
      </c>
      <c r="T31" s="31">
        <f t="shared" ca="1" si="1"/>
        <v>168.75</v>
      </c>
      <c r="U31" s="31">
        <f t="shared" ca="1" si="1"/>
        <v>600</v>
      </c>
      <c r="V31" s="31">
        <f t="shared" ca="1" si="1"/>
        <v>875</v>
      </c>
      <c r="W31" s="31">
        <f t="shared" ca="1" si="1"/>
        <v>1225</v>
      </c>
      <c r="X31" s="31">
        <f t="shared" ca="1" si="1"/>
        <v>2250</v>
      </c>
      <c r="Y31" s="31">
        <f t="shared" ca="1" si="1"/>
        <v>3000</v>
      </c>
      <c r="Z31" s="31">
        <f t="shared" ca="1" si="1"/>
        <v>2562.5</v>
      </c>
      <c r="AA31" s="31">
        <f t="shared" ca="1" si="1"/>
        <v>2500</v>
      </c>
      <c r="AB31" s="31">
        <f t="shared" ca="1" si="1"/>
        <v>1625</v>
      </c>
      <c r="AC31" s="31">
        <f t="shared" ca="1" si="1"/>
        <v>4500</v>
      </c>
      <c r="AD31" s="31">
        <f t="shared" ca="1" si="1"/>
        <v>300</v>
      </c>
    </row>
    <row r="32" spans="2:30" ht="15.5" x14ac:dyDescent="0.35">
      <c r="D32" s="58"/>
      <c r="E32" s="32">
        <f ca="1">SUM(E31:I31)</f>
        <v>6400</v>
      </c>
      <c r="J32" s="32">
        <f ca="1">SUM(J31:M31)</f>
        <v>14637.5</v>
      </c>
      <c r="Q32" s="32">
        <f ca="1">SUM(Q31:AD31)</f>
        <v>32231.25</v>
      </c>
    </row>
  </sheetData>
  <conditionalFormatting sqref="A1">
    <cfRule type="containsText" dxfId="13" priority="1" operator="containsText" text="!!">
      <formula>NOT(ISERROR(SEARCH("!!",A1)))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1F4B-2774-4852-BCD3-4E7D2D96CCBE}">
  <sheetPr>
    <tabColor theme="6"/>
  </sheetPr>
  <dimension ref="A1:BB28"/>
  <sheetViews>
    <sheetView workbookViewId="0">
      <pane xSplit="2" ySplit="3" topLeftCell="C4" activePane="bottomRight" state="frozen"/>
      <selection pane="topRight" activeCell="G153" sqref="G153"/>
      <selection pane="bottomLeft" activeCell="G153" sqref="G153"/>
      <selection pane="bottomRight" activeCell="G32" sqref="G32"/>
    </sheetView>
  </sheetViews>
  <sheetFormatPr baseColWidth="10" defaultColWidth="11.453125" defaultRowHeight="14.5" x14ac:dyDescent="0.35"/>
  <cols>
    <col min="1" max="1" width="2.26953125" customWidth="1"/>
    <col min="2" max="2" width="18.1796875" bestFit="1" customWidth="1"/>
  </cols>
  <sheetData>
    <row r="1" spans="1:54" x14ac:dyDescent="0.35">
      <c r="A1" s="11" t="s">
        <v>2184</v>
      </c>
    </row>
    <row r="3" spans="1:54" s="18" customFormat="1" ht="29" x14ac:dyDescent="0.35">
      <c r="B3" s="22" t="s">
        <v>3202</v>
      </c>
      <c r="C3" s="22" t="s">
        <v>33</v>
      </c>
      <c r="D3" s="22" t="s">
        <v>3441</v>
      </c>
      <c r="E3" s="22" t="s">
        <v>34</v>
      </c>
      <c r="F3" s="22" t="str">
        <f>D3</f>
        <v>Variation mensuelle</v>
      </c>
      <c r="G3" s="22" t="s">
        <v>35</v>
      </c>
      <c r="H3" s="22" t="str">
        <f>F3</f>
        <v>Variation mensuelle</v>
      </c>
      <c r="I3" s="22" t="s">
        <v>36</v>
      </c>
      <c r="J3" s="22" t="str">
        <f>H3</f>
        <v>Variation mensuelle</v>
      </c>
      <c r="K3" s="22" t="s">
        <v>37</v>
      </c>
      <c r="L3" s="22" t="str">
        <f>J3</f>
        <v>Variation mensuelle</v>
      </c>
      <c r="M3" s="22" t="s">
        <v>38</v>
      </c>
      <c r="N3" s="22" t="str">
        <f>L3</f>
        <v>Variation mensuelle</v>
      </c>
      <c r="O3" s="22" t="s">
        <v>39</v>
      </c>
      <c r="P3" s="22" t="str">
        <f>N3</f>
        <v>Variation mensuelle</v>
      </c>
      <c r="Q3" s="22" t="s">
        <v>40</v>
      </c>
      <c r="R3" s="22" t="str">
        <f>P3</f>
        <v>Variation mensuelle</v>
      </c>
      <c r="S3" s="22" t="s">
        <v>41</v>
      </c>
      <c r="T3" s="22" t="str">
        <f>R3</f>
        <v>Variation mensuelle</v>
      </c>
      <c r="U3" s="22" t="s">
        <v>43</v>
      </c>
      <c r="V3" s="22" t="str">
        <f>T3</f>
        <v>Variation mensuelle</v>
      </c>
      <c r="W3" s="22" t="s">
        <v>45</v>
      </c>
      <c r="X3" s="22" t="str">
        <f>V3</f>
        <v>Variation mensuelle</v>
      </c>
      <c r="Y3" s="22" t="s">
        <v>61</v>
      </c>
      <c r="Z3" s="22" t="str">
        <f>X3</f>
        <v>Variation mensuelle</v>
      </c>
      <c r="AA3" s="22" t="s">
        <v>47</v>
      </c>
      <c r="AB3" s="22" t="str">
        <f>Z3</f>
        <v>Variation mensuelle</v>
      </c>
      <c r="AC3" s="22" t="s">
        <v>48</v>
      </c>
      <c r="AD3" s="22" t="str">
        <f>AB3</f>
        <v>Variation mensuelle</v>
      </c>
      <c r="AE3" s="22" t="s">
        <v>49</v>
      </c>
      <c r="AF3" s="22" t="str">
        <f>AD3</f>
        <v>Variation mensuelle</v>
      </c>
      <c r="AG3" s="22" t="s">
        <v>50</v>
      </c>
      <c r="AH3" s="22" t="str">
        <f>AF3</f>
        <v>Variation mensuelle</v>
      </c>
      <c r="AI3" s="22" t="s">
        <v>51</v>
      </c>
      <c r="AJ3" s="22" t="str">
        <f>AH3</f>
        <v>Variation mensuelle</v>
      </c>
      <c r="AK3" s="22" t="s">
        <v>52</v>
      </c>
      <c r="AL3" s="22" t="str">
        <f>AJ3</f>
        <v>Variation mensuelle</v>
      </c>
      <c r="AM3" s="22" t="s">
        <v>53</v>
      </c>
      <c r="AN3" s="22" t="str">
        <f>AL3</f>
        <v>Variation mensuelle</v>
      </c>
      <c r="AO3" s="22" t="s">
        <v>54</v>
      </c>
      <c r="AP3" s="22" t="str">
        <f>AN3</f>
        <v>Variation mensuelle</v>
      </c>
      <c r="AQ3" s="22" t="s">
        <v>55</v>
      </c>
      <c r="AR3" s="22" t="str">
        <f>AP3</f>
        <v>Variation mensuelle</v>
      </c>
      <c r="AS3" s="22" t="s">
        <v>56</v>
      </c>
      <c r="AT3" s="22" t="str">
        <f>AR3</f>
        <v>Variation mensuelle</v>
      </c>
      <c r="AU3" s="22" t="s">
        <v>57</v>
      </c>
      <c r="AV3" s="22" t="str">
        <f>AT3</f>
        <v>Variation mensuelle</v>
      </c>
      <c r="AW3" s="22" t="s">
        <v>58</v>
      </c>
      <c r="AX3" s="22" t="str">
        <f>AV3</f>
        <v>Variation mensuelle</v>
      </c>
      <c r="AY3" s="22" t="s">
        <v>59</v>
      </c>
      <c r="AZ3" s="22" t="str">
        <f>AX3</f>
        <v>Variation mensuelle</v>
      </c>
      <c r="BA3" s="22" t="s">
        <v>60</v>
      </c>
      <c r="BB3" s="22" t="str">
        <f>AZ3</f>
        <v>Variation mensuelle</v>
      </c>
    </row>
    <row r="4" spans="1:54" x14ac:dyDescent="0.35">
      <c r="B4" s="21" t="s">
        <v>3183</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row>
    <row r="5" spans="1:54" x14ac:dyDescent="0.35">
      <c r="B5" t="s">
        <v>62</v>
      </c>
      <c r="C5" s="8">
        <f ca="1">VLOOKUP($B5,BNA_pré_INDD!$D$8:$AZ$40,MATCH(C$3,BNA_pré_INDD!$D$8:$AZ$8,0),FALSE)</f>
        <v>1000</v>
      </c>
      <c r="D5" s="8" t="str">
        <f ca="1">VLOOKUP($B5,BNA_pré_INDD!$D$42:$AZ$71,MATCH(C$3,BNA_pré_INDD!$D$8:$AZ$8,0),FALSE)</f>
        <v>▼ -9%</v>
      </c>
      <c r="E5" s="8" t="str">
        <f ca="1">VLOOKUP($B5,BNA_pré_INDD!$D$8:$AZ$40,MATCH(E$3,BNA_pré_INDD!$D$8:$AZ$8,0),FALSE)</f>
        <v>MC</v>
      </c>
      <c r="F5" s="8" t="str">
        <f ca="1">VLOOKUP($B5,BNA_pré_INDD!$D$42:$AZ$71,MATCH(E$3,BNA_pré_INDD!$D$8:$AZ$8,0),FALSE)</f>
        <v>-</v>
      </c>
      <c r="G5" s="8" t="str">
        <f ca="1">VLOOKUP($B5,BNA_pré_INDD!$D$8:$AZ$40,MATCH(G$3,BNA_pré_INDD!$D$8:$AZ$8,0),FALSE)</f>
        <v>MC</v>
      </c>
      <c r="H5" s="8" t="str">
        <f ca="1">VLOOKUP($B5,BNA_pré_INDD!$D$42:$AZ$71,MATCH(G$3,BNA_pré_INDD!$D$8:$AZ$8,0),FALSE)</f>
        <v>-</v>
      </c>
      <c r="I5" s="8">
        <f ca="1">VLOOKUP($B5,BNA_pré_INDD!$D$8:$AZ$40,MATCH(I$3,BNA_pré_INDD!$D$8:$AZ$8,0),FALSE)</f>
        <v>500</v>
      </c>
      <c r="J5" s="8" t="str">
        <f ca="1">VLOOKUP($B5,BNA_pré_INDD!$D$42:$AZ$71,MATCH(I$3,BNA_pré_INDD!$D$8:$AZ$8,0),FALSE)</f>
        <v>-</v>
      </c>
      <c r="K5" s="8">
        <f ca="1">VLOOKUP($B5,BNA_pré_INDD!$D$8:$AZ$40,MATCH(K$3,BNA_pré_INDD!$D$8:$AZ$8,0),FALSE)</f>
        <v>300</v>
      </c>
      <c r="L5" s="8" t="str">
        <f ca="1">VLOOKUP($B5,BNA_pré_INDD!$D$42:$AZ$71,MATCH(K$3,BNA_pré_INDD!$D$8:$AZ$8,0),FALSE)</f>
        <v>-</v>
      </c>
      <c r="M5" s="8">
        <f ca="1">VLOOKUP($B5,BNA_pré_INDD!$D$8:$AZ$40,MATCH(M$3,BNA_pré_INDD!$D$8:$AZ$8,0),FALSE)</f>
        <v>5000</v>
      </c>
      <c r="N5" s="8" t="str">
        <f ca="1">VLOOKUP($B5,BNA_pré_INDD!$D$42:$AZ$71,MATCH(M$3,BNA_pré_INDD!$D$8:$AZ$8,0),FALSE)</f>
        <v>► 0%</v>
      </c>
      <c r="O5" s="8" t="str">
        <f ca="1">VLOOKUP($B5,BNA_pré_INDD!$D$8:$AZ$40,MATCH(O$3,BNA_pré_INDD!$D$8:$AZ$8,0),FALSE)</f>
        <v>MC</v>
      </c>
      <c r="P5" s="8" t="str">
        <f ca="1">VLOOKUP($B5,BNA_pré_INDD!$D$42:$AZ$71,MATCH(O$3,BNA_pré_INDD!$D$8:$AZ$8,0),FALSE)</f>
        <v>-</v>
      </c>
      <c r="Q5" s="8">
        <f ca="1">VLOOKUP($B5,BNA_pré_INDD!$D$8:$AZ$40,MATCH(Q$3,BNA_pré_INDD!$D$8:$AZ$8,0),FALSE)</f>
        <v>1250</v>
      </c>
      <c r="R5" s="8" t="str">
        <f ca="1">VLOOKUP($B5,BNA_pré_INDD!$D$42:$AZ$71,MATCH(Q$3,BNA_pré_INDD!$D$8:$AZ$8,0),FALSE)</f>
        <v>▲ 25%</v>
      </c>
      <c r="S5" s="8">
        <f ca="1">VLOOKUP($B5,BNA_pré_INDD!$D$8:$AZ$40,MATCH(S$3,BNA_pré_INDD!$D$8:$AZ$8,0),FALSE)</f>
        <v>2000</v>
      </c>
      <c r="T5" s="8" t="str">
        <f ca="1">VLOOKUP($B5,BNA_pré_INDD!$D$42:$AZ$71,MATCH(S$3,BNA_pré_INDD!$D$8:$AZ$8,0),FALSE)</f>
        <v>► 0%</v>
      </c>
      <c r="U5" s="8">
        <f ca="1">VLOOKUP($B5,BNA_pré_INDD!$D$8:$AZ$40,MATCH(U$3,BNA_pré_INDD!$D$8:$AZ$8,0),FALSE)</f>
        <v>100</v>
      </c>
      <c r="V5" s="8" t="str">
        <f ca="1">VLOOKUP($B5,BNA_pré_INDD!$D$42:$AZ$71,MATCH(U$3,BNA_pré_INDD!$D$8:$AZ$8,0),FALSE)</f>
        <v>► 0%</v>
      </c>
      <c r="W5" s="8">
        <f ca="1">VLOOKUP($B5,BNA_pré_INDD!$D$8:$AZ$40,MATCH(W$3,BNA_pré_INDD!$D$8:$AZ$8,0),FALSE)</f>
        <v>31250</v>
      </c>
      <c r="X5" s="8" t="str">
        <f ca="1">VLOOKUP($B5,BNA_pré_INDD!$D$42:$AZ$71,MATCH(W$3,BNA_pré_INDD!$D$8:$AZ$8,0),FALSE)</f>
        <v>▼ -4%</v>
      </c>
      <c r="Y5" s="8">
        <f ca="1">VLOOKUP($B5,BNA_pré_INDD!$D$8:$AZ$40,MATCH(Y$3,BNA_pré_INDD!$D$8:$AZ$8,0),FALSE)</f>
        <v>200</v>
      </c>
      <c r="Z5" s="8" t="str">
        <f ca="1">VLOOKUP($B5,BNA_pré_INDD!$D$42:$AZ$71,MATCH(Y$3,BNA_pré_INDD!$D$8:$AZ$8,0),FALSE)</f>
        <v>▼ -43%</v>
      </c>
      <c r="AA5" s="8">
        <f ca="1">VLOOKUP($B5,BNA_pré_INDD!$D$8:$AZ$40,MATCH(AA$3,BNA_pré_INDD!$D$8:$AZ$8,0),FALSE)</f>
        <v>7500</v>
      </c>
      <c r="AB5" s="8" t="str">
        <f ca="1">VLOOKUP($B5,BNA_pré_INDD!$D$42:$AZ$71,MATCH(AA$3,BNA_pré_INDD!$D$8:$AZ$8,0),FALSE)</f>
        <v>► 0%</v>
      </c>
      <c r="AC5" s="8">
        <f ca="1">VLOOKUP($B5,BNA_pré_INDD!$D$8:$AZ$40,MATCH(AC$3,BNA_pré_INDD!$D$8:$AZ$8,0),FALSE)</f>
        <v>5500</v>
      </c>
      <c r="AD5" s="8" t="str">
        <f ca="1">VLOOKUP($B5,BNA_pré_INDD!$D$42:$AZ$71,MATCH(AC$3,BNA_pré_INDD!$D$8:$AZ$8,0),FALSE)</f>
        <v>▼ -8%</v>
      </c>
      <c r="AE5" s="8">
        <f ca="1">VLOOKUP($B5,BNA_pré_INDD!$D$8:$AZ$40,MATCH(AE$3,BNA_pré_INDD!$D$8:$AZ$8,0),FALSE)</f>
        <v>450</v>
      </c>
      <c r="AF5" s="8" t="str">
        <f ca="1">VLOOKUP($B5,BNA_pré_INDD!$D$42:$AZ$71,MATCH(AE$3,BNA_pré_INDD!$D$8:$AZ$8,0),FALSE)</f>
        <v>▲ 13%</v>
      </c>
      <c r="AG5" s="8">
        <f ca="1">VLOOKUP($B5,BNA_pré_INDD!$D$8:$AZ$40,MATCH(AG$3,BNA_pré_INDD!$D$8:$AZ$8,0),FALSE)</f>
        <v>100</v>
      </c>
      <c r="AH5" s="8" t="str">
        <f ca="1">VLOOKUP($B5,BNA_pré_INDD!$D$42:$AZ$71,MATCH(AG$3,BNA_pré_INDD!$D$8:$AZ$8,0),FALSE)</f>
        <v>► 0%</v>
      </c>
      <c r="AI5" s="8">
        <f ca="1">VLOOKUP($B5,BNA_pré_INDD!$D$8:$AZ$40,MATCH(AI$3,BNA_pré_INDD!$D$8:$AZ$8,0),FALSE)</f>
        <v>600</v>
      </c>
      <c r="AJ5" s="8" t="str">
        <f ca="1">VLOOKUP($B5,BNA_pré_INDD!$D$42:$AZ$71,MATCH(AI$3,BNA_pré_INDD!$D$8:$AZ$8,0),FALSE)</f>
        <v>▼ -8%</v>
      </c>
      <c r="AK5" s="8">
        <f ca="1">VLOOKUP($B5,BNA_pré_INDD!$D$8:$AZ$40,MATCH(AK$3,BNA_pré_INDD!$D$8:$AZ$8,0),FALSE)</f>
        <v>750</v>
      </c>
      <c r="AL5" s="8" t="str">
        <f ca="1">VLOOKUP($B5,BNA_pré_INDD!$D$42:$AZ$71,MATCH(AK$3,BNA_pré_INDD!$D$8:$AZ$8,0),FALSE)</f>
        <v>▼ -12%</v>
      </c>
      <c r="AM5" s="8">
        <f ca="1">VLOOKUP($B5,BNA_pré_INDD!$D$8:$AZ$40,MATCH(AM$3,BNA_pré_INDD!$D$8:$AZ$8,0),FALSE)</f>
        <v>1100</v>
      </c>
      <c r="AN5" s="8" t="str">
        <f ca="1">VLOOKUP($B5,BNA_pré_INDD!$D$42:$AZ$71,MATCH(AM$3,BNA_pré_INDD!$D$8:$AZ$8,0),FALSE)</f>
        <v>▼ -8%</v>
      </c>
      <c r="AO5" s="8">
        <f ca="1">VLOOKUP($B5,BNA_pré_INDD!$D$8:$AZ$40,MATCH(AO$3,BNA_pré_INDD!$D$8:$AZ$8,0),FALSE)</f>
        <v>2000</v>
      </c>
      <c r="AP5" s="8" t="str">
        <f ca="1">VLOOKUP($B5,BNA_pré_INDD!$D$42:$AZ$71,MATCH(AO$3,BNA_pré_INDD!$D$8:$AZ$8,0),FALSE)</f>
        <v>► 0%</v>
      </c>
      <c r="AQ5" s="8">
        <f ca="1">VLOOKUP($B5,BNA_pré_INDD!$D$8:$AZ$40,MATCH(AQ$3,BNA_pré_INDD!$D$8:$AZ$8,0),FALSE)</f>
        <v>3000</v>
      </c>
      <c r="AR5" s="8" t="str">
        <f ca="1">VLOOKUP($B5,BNA_pré_INDD!$D$42:$AZ$71,MATCH(AQ$3,BNA_pré_INDD!$D$8:$AZ$8,0),FALSE)</f>
        <v>► 0%</v>
      </c>
      <c r="AS5" s="8">
        <f ca="1">VLOOKUP($B5,BNA_pré_INDD!$D$8:$AZ$40,MATCH(AS$3,BNA_pré_INDD!$D$8:$AZ$8,0),FALSE)</f>
        <v>3000</v>
      </c>
      <c r="AT5" s="8" t="str">
        <f ca="1">VLOOKUP($B5,BNA_pré_INDD!$D$42:$AZ$71,MATCH(AS$3,BNA_pré_INDD!$D$8:$AZ$8,0),FALSE)</f>
        <v>▼ -14%</v>
      </c>
      <c r="AU5" s="8">
        <f ca="1">VLOOKUP($B5,BNA_pré_INDD!$D$8:$AZ$40,MATCH(AU$3,BNA_pré_INDD!$D$8:$AZ$8,0),FALSE)</f>
        <v>2500</v>
      </c>
      <c r="AV5" s="8" t="str">
        <f ca="1">VLOOKUP($B5,BNA_pré_INDD!$D$42:$AZ$71,MATCH(AU$3,BNA_pré_INDD!$D$8:$AZ$8,0),FALSE)</f>
        <v>► 0%</v>
      </c>
      <c r="AW5" s="8">
        <f ca="1">VLOOKUP($B5,BNA_pré_INDD!$D$8:$AZ$40,MATCH(AW$3,BNA_pré_INDD!$D$8:$AZ$8,0),FALSE)</f>
        <v>1375</v>
      </c>
      <c r="AX5" s="8" t="str">
        <f ca="1">VLOOKUP($B5,BNA_pré_INDD!$D$42:$AZ$71,MATCH(AW$3,BNA_pré_INDD!$D$8:$AZ$8,0),FALSE)</f>
        <v>▲ 10%</v>
      </c>
      <c r="AY5" s="8">
        <f ca="1">VLOOKUP($B5,BNA_pré_INDD!$D$8:$AZ$40,MATCH(AY$3,BNA_pré_INDD!$D$8:$AZ$8,0),FALSE)</f>
        <v>3000</v>
      </c>
      <c r="AZ5" s="8" t="str">
        <f ca="1">VLOOKUP($B5,BNA_pré_INDD!$D$42:$AZ$71,MATCH(AY$3,BNA_pré_INDD!$D$8:$AZ$8,0),FALSE)</f>
        <v>► 0%</v>
      </c>
      <c r="BA5" s="8">
        <f ca="1">VLOOKUP($B5,BNA_pré_INDD!$D$8:$AZ$40,MATCH(BA$3,BNA_pré_INDD!$D$8:$AZ$8,0),FALSE)</f>
        <v>250</v>
      </c>
      <c r="BB5" s="8" t="str">
        <f ca="1">VLOOKUP($B5,BNA_pré_INDD!$D$42:$AZ$71,MATCH(BA$3,BNA_pré_INDD!$D$8:$AZ$8,0),FALSE)</f>
        <v>► 0%</v>
      </c>
    </row>
    <row r="6" spans="1:54" x14ac:dyDescent="0.35">
      <c r="B6" t="s">
        <v>70</v>
      </c>
      <c r="C6" s="8" t="str">
        <f ca="1">VLOOKUP($B6,BNA_pré_INDD!$D$8:$AZ$40,MATCH(C$3,BNA_pré_INDD!$D$8:$AZ$8,0),FALSE)</f>
        <v>MC</v>
      </c>
      <c r="D6" s="8" t="str">
        <f ca="1">VLOOKUP($B6,BNA_pré_INDD!$D$42:$AZ$71,MATCH(C$3,BNA_pré_INDD!$D$8:$AZ$8,0),FALSE)</f>
        <v>-</v>
      </c>
      <c r="E6" s="8" t="str">
        <f ca="1">VLOOKUP($B6,BNA_pré_INDD!$D$8:$AZ$40,MATCH(E$3,BNA_pré_INDD!$D$8:$AZ$8,0),FALSE)</f>
        <v>MC</v>
      </c>
      <c r="F6" s="8" t="str">
        <f ca="1">VLOOKUP($B6,BNA_pré_INDD!$D$42:$AZ$71,MATCH(E$3,BNA_pré_INDD!$D$8:$AZ$8,0),FALSE)</f>
        <v>-</v>
      </c>
      <c r="G6" s="8" t="str">
        <f ca="1">VLOOKUP($B6,BNA_pré_INDD!$D$8:$AZ$40,MATCH(G$3,BNA_pré_INDD!$D$8:$AZ$8,0),FALSE)</f>
        <v>MC</v>
      </c>
      <c r="H6" s="8" t="str">
        <f ca="1">VLOOKUP($B6,BNA_pré_INDD!$D$42:$AZ$71,MATCH(G$3,BNA_pré_INDD!$D$8:$AZ$8,0),FALSE)</f>
        <v>-</v>
      </c>
      <c r="I6" s="8" t="str">
        <f ca="1">VLOOKUP($B6,BNA_pré_INDD!$D$8:$AZ$40,MATCH(I$3,BNA_pré_INDD!$D$8:$AZ$8,0),FALSE)</f>
        <v>MC</v>
      </c>
      <c r="J6" s="8" t="str">
        <f ca="1">VLOOKUP($B6,BNA_pré_INDD!$D$42:$AZ$71,MATCH(I$3,BNA_pré_INDD!$D$8:$AZ$8,0),FALSE)</f>
        <v>-</v>
      </c>
      <c r="K6" s="8" t="str">
        <f ca="1">VLOOKUP($B6,BNA_pré_INDD!$D$8:$AZ$40,MATCH(K$3,BNA_pré_INDD!$D$8:$AZ$8,0),FALSE)</f>
        <v>MC</v>
      </c>
      <c r="L6" s="8" t="str">
        <f ca="1">VLOOKUP($B6,BNA_pré_INDD!$D$42:$AZ$71,MATCH(K$3,BNA_pré_INDD!$D$8:$AZ$8,0),FALSE)</f>
        <v>-</v>
      </c>
      <c r="M6" s="8" t="str">
        <f ca="1">VLOOKUP($B6,BNA_pré_INDD!$D$8:$AZ$40,MATCH(M$3,BNA_pré_INDD!$D$8:$AZ$8,0),FALSE)</f>
        <v>MC</v>
      </c>
      <c r="N6" s="8" t="str">
        <f ca="1">VLOOKUP($B6,BNA_pré_INDD!$D$42:$AZ$71,MATCH(M$3,BNA_pré_INDD!$D$8:$AZ$8,0),FALSE)</f>
        <v>-</v>
      </c>
      <c r="O6" s="8" t="str">
        <f ca="1">VLOOKUP($B6,BNA_pré_INDD!$D$8:$AZ$40,MATCH(O$3,BNA_pré_INDD!$D$8:$AZ$8,0),FALSE)</f>
        <v>MC</v>
      </c>
      <c r="P6" s="8" t="str">
        <f ca="1">VLOOKUP($B6,BNA_pré_INDD!$D$42:$AZ$71,MATCH(O$3,BNA_pré_INDD!$D$8:$AZ$8,0),FALSE)</f>
        <v>-</v>
      </c>
      <c r="Q6" s="8" t="str">
        <f ca="1">VLOOKUP($B6,BNA_pré_INDD!$D$8:$AZ$40,MATCH(Q$3,BNA_pré_INDD!$D$8:$AZ$8,0),FALSE)</f>
        <v>MC</v>
      </c>
      <c r="R6" s="8" t="str">
        <f ca="1">VLOOKUP($B6,BNA_pré_INDD!$D$42:$AZ$71,MATCH(Q$3,BNA_pré_INDD!$D$8:$AZ$8,0),FALSE)</f>
        <v>-</v>
      </c>
      <c r="S6" s="8" t="str">
        <f ca="1">VLOOKUP($B6,BNA_pré_INDD!$D$8:$AZ$40,MATCH(S$3,BNA_pré_INDD!$D$8:$AZ$8,0),FALSE)</f>
        <v>MC</v>
      </c>
      <c r="T6" s="8" t="str">
        <f ca="1">VLOOKUP($B6,BNA_pré_INDD!$D$42:$AZ$71,MATCH(S$3,BNA_pré_INDD!$D$8:$AZ$8,0),FALSE)</f>
        <v>-</v>
      </c>
      <c r="U6" s="8" t="str">
        <f ca="1">VLOOKUP($B6,BNA_pré_INDD!$D$8:$AZ$40,MATCH(U$3,BNA_pré_INDD!$D$8:$AZ$8,0),FALSE)</f>
        <v>MC</v>
      </c>
      <c r="V6" s="8" t="str">
        <f ca="1">VLOOKUP($B6,BNA_pré_INDD!$D$42:$AZ$71,MATCH(U$3,BNA_pré_INDD!$D$8:$AZ$8,0),FALSE)</f>
        <v>-</v>
      </c>
      <c r="W6" s="8" t="str">
        <f ca="1">VLOOKUP($B6,BNA_pré_INDD!$D$8:$AZ$40,MATCH(W$3,BNA_pré_INDD!$D$8:$AZ$8,0),FALSE)</f>
        <v>MC</v>
      </c>
      <c r="X6" s="8" t="str">
        <f ca="1">VLOOKUP($B6,BNA_pré_INDD!$D$42:$AZ$71,MATCH(W$3,BNA_pré_INDD!$D$8:$AZ$8,0),FALSE)</f>
        <v>-</v>
      </c>
      <c r="Y6" s="8" t="str">
        <f ca="1">VLOOKUP($B6,BNA_pré_INDD!$D$8:$AZ$40,MATCH(Y$3,BNA_pré_INDD!$D$8:$AZ$8,0),FALSE)</f>
        <v>MC</v>
      </c>
      <c r="Z6" s="8" t="str">
        <f ca="1">VLOOKUP($B6,BNA_pré_INDD!$D$42:$AZ$71,MATCH(Y$3,BNA_pré_INDD!$D$8:$AZ$8,0),FALSE)</f>
        <v>-</v>
      </c>
      <c r="AA6" s="8" t="str">
        <f ca="1">VLOOKUP($B6,BNA_pré_INDD!$D$8:$AZ$40,MATCH(AA$3,BNA_pré_INDD!$D$8:$AZ$8,0),FALSE)</f>
        <v>MC</v>
      </c>
      <c r="AB6" s="8" t="str">
        <f ca="1">VLOOKUP($B6,BNA_pré_INDD!$D$42:$AZ$71,MATCH(AA$3,BNA_pré_INDD!$D$8:$AZ$8,0),FALSE)</f>
        <v>-</v>
      </c>
      <c r="AC6" s="8" t="str">
        <f ca="1">VLOOKUP($B6,BNA_pré_INDD!$D$8:$AZ$40,MATCH(AC$3,BNA_pré_INDD!$D$8:$AZ$8,0),FALSE)</f>
        <v>MC</v>
      </c>
      <c r="AD6" s="8" t="str">
        <f ca="1">VLOOKUP($B6,BNA_pré_INDD!$D$42:$AZ$71,MATCH(AC$3,BNA_pré_INDD!$D$8:$AZ$8,0),FALSE)</f>
        <v>-</v>
      </c>
      <c r="AE6" s="8" t="str">
        <f ca="1">VLOOKUP($B6,BNA_pré_INDD!$D$8:$AZ$40,MATCH(AE$3,BNA_pré_INDD!$D$8:$AZ$8,0),FALSE)</f>
        <v>MC</v>
      </c>
      <c r="AF6" s="8" t="str">
        <f ca="1">VLOOKUP($B6,BNA_pré_INDD!$D$42:$AZ$71,MATCH(AE$3,BNA_pré_INDD!$D$8:$AZ$8,0),FALSE)</f>
        <v>-</v>
      </c>
      <c r="AG6" s="8" t="str">
        <f ca="1">VLOOKUP($B6,BNA_pré_INDD!$D$8:$AZ$40,MATCH(AG$3,BNA_pré_INDD!$D$8:$AZ$8,0),FALSE)</f>
        <v>MC</v>
      </c>
      <c r="AH6" s="8" t="str">
        <f ca="1">VLOOKUP($B6,BNA_pré_INDD!$D$42:$AZ$71,MATCH(AG$3,BNA_pré_INDD!$D$8:$AZ$8,0),FALSE)</f>
        <v>-</v>
      </c>
      <c r="AI6" s="8" t="str">
        <f ca="1">VLOOKUP($B6,BNA_pré_INDD!$D$8:$AZ$40,MATCH(AI$3,BNA_pré_INDD!$D$8:$AZ$8,0),FALSE)</f>
        <v>MC</v>
      </c>
      <c r="AJ6" s="8" t="str">
        <f ca="1">VLOOKUP($B6,BNA_pré_INDD!$D$42:$AZ$71,MATCH(AI$3,BNA_pré_INDD!$D$8:$AZ$8,0),FALSE)</f>
        <v>-</v>
      </c>
      <c r="AK6" s="8" t="str">
        <f ca="1">VLOOKUP($B6,BNA_pré_INDD!$D$8:$AZ$40,MATCH(AK$3,BNA_pré_INDD!$D$8:$AZ$8,0),FALSE)</f>
        <v>MC</v>
      </c>
      <c r="AL6" s="8" t="str">
        <f ca="1">VLOOKUP($B6,BNA_pré_INDD!$D$42:$AZ$71,MATCH(AK$3,BNA_pré_INDD!$D$8:$AZ$8,0),FALSE)</f>
        <v>-</v>
      </c>
      <c r="AM6" s="8" t="str">
        <f ca="1">VLOOKUP($B6,BNA_pré_INDD!$D$8:$AZ$40,MATCH(AM$3,BNA_pré_INDD!$D$8:$AZ$8,0),FALSE)</f>
        <v>MC</v>
      </c>
      <c r="AN6" s="8" t="str">
        <f ca="1">VLOOKUP($B6,BNA_pré_INDD!$D$42:$AZ$71,MATCH(AM$3,BNA_pré_INDD!$D$8:$AZ$8,0),FALSE)</f>
        <v>-</v>
      </c>
      <c r="AO6" s="8" t="str">
        <f ca="1">VLOOKUP($B6,BNA_pré_INDD!$D$8:$AZ$40,MATCH(AO$3,BNA_pré_INDD!$D$8:$AZ$8,0),FALSE)</f>
        <v>MC</v>
      </c>
      <c r="AP6" s="8" t="str">
        <f ca="1">VLOOKUP($B6,BNA_pré_INDD!$D$42:$AZ$71,MATCH(AO$3,BNA_pré_INDD!$D$8:$AZ$8,0),FALSE)</f>
        <v>-</v>
      </c>
      <c r="AQ6" s="8" t="str">
        <f ca="1">VLOOKUP($B6,BNA_pré_INDD!$D$8:$AZ$40,MATCH(AQ$3,BNA_pré_INDD!$D$8:$AZ$8,0),FALSE)</f>
        <v>MC</v>
      </c>
      <c r="AR6" s="8" t="str">
        <f ca="1">VLOOKUP($B6,BNA_pré_INDD!$D$42:$AZ$71,MATCH(AQ$3,BNA_pré_INDD!$D$8:$AZ$8,0),FALSE)</f>
        <v>-</v>
      </c>
      <c r="AS6" s="8" t="str">
        <f ca="1">VLOOKUP($B6,BNA_pré_INDD!$D$8:$AZ$40,MATCH(AS$3,BNA_pré_INDD!$D$8:$AZ$8,0),FALSE)</f>
        <v>MC</v>
      </c>
      <c r="AT6" s="8" t="str">
        <f ca="1">VLOOKUP($B6,BNA_pré_INDD!$D$42:$AZ$71,MATCH(AS$3,BNA_pré_INDD!$D$8:$AZ$8,0),FALSE)</f>
        <v>-</v>
      </c>
      <c r="AU6" s="8" t="str">
        <f ca="1">VLOOKUP($B6,BNA_pré_INDD!$D$8:$AZ$40,MATCH(AU$3,BNA_pré_INDD!$D$8:$AZ$8,0),FALSE)</f>
        <v>MC</v>
      </c>
      <c r="AV6" s="8" t="str">
        <f ca="1">VLOOKUP($B6,BNA_pré_INDD!$D$42:$AZ$71,MATCH(AU$3,BNA_pré_INDD!$D$8:$AZ$8,0),FALSE)</f>
        <v>-</v>
      </c>
      <c r="AW6" s="8" t="str">
        <f ca="1">VLOOKUP($B6,BNA_pré_INDD!$D$8:$AZ$40,MATCH(AW$3,BNA_pré_INDD!$D$8:$AZ$8,0),FALSE)</f>
        <v>MC</v>
      </c>
      <c r="AX6" s="8" t="str">
        <f ca="1">VLOOKUP($B6,BNA_pré_INDD!$D$42:$AZ$71,MATCH(AW$3,BNA_pré_INDD!$D$8:$AZ$8,0),FALSE)</f>
        <v>-</v>
      </c>
      <c r="AY6" s="8" t="str">
        <f ca="1">VLOOKUP($B6,BNA_pré_INDD!$D$8:$AZ$40,MATCH(AY$3,BNA_pré_INDD!$D$8:$AZ$8,0),FALSE)</f>
        <v>MC</v>
      </c>
      <c r="AZ6" s="8" t="str">
        <f ca="1">VLOOKUP($B6,BNA_pré_INDD!$D$42:$AZ$71,MATCH(AY$3,BNA_pré_INDD!$D$8:$AZ$8,0),FALSE)</f>
        <v>-</v>
      </c>
      <c r="BA6" s="8" t="str">
        <f ca="1">VLOOKUP($B6,BNA_pré_INDD!$D$8:$AZ$40,MATCH(BA$3,BNA_pré_INDD!$D$8:$AZ$8,0),FALSE)</f>
        <v>MC</v>
      </c>
      <c r="BB6" s="8" t="str">
        <f ca="1">VLOOKUP($B6,BNA_pré_INDD!$D$42:$AZ$71,MATCH(BA$3,BNA_pré_INDD!$D$8:$AZ$8,0),FALSE)</f>
        <v>-</v>
      </c>
    </row>
    <row r="7" spans="1:54" x14ac:dyDescent="0.35">
      <c r="B7" s="21" t="s">
        <v>3186</v>
      </c>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row>
    <row r="8" spans="1:54" x14ac:dyDescent="0.35">
      <c r="B8" t="s">
        <v>72</v>
      </c>
      <c r="C8" s="8">
        <f ca="1">VLOOKUP($B8,BNA_pré_INDD!$D$8:$AZ$40,MATCH(C$3,BNA_pré_INDD!$D$8:$AZ$8,0),FALSE)</f>
        <v>1350</v>
      </c>
      <c r="D8" s="8" t="str">
        <f ca="1">VLOOKUP($B8,BNA_pré_INDD!$D$42:$AZ$71,MATCH(C$3,BNA_pré_INDD!$D$8:$AZ$8,0),FALSE)</f>
        <v>▲ 35%</v>
      </c>
      <c r="E8" s="8" t="str">
        <f ca="1">VLOOKUP($B8,BNA_pré_INDD!$D$8:$AZ$40,MATCH(E$3,BNA_pré_INDD!$D$8:$AZ$8,0),FALSE)</f>
        <v>MC</v>
      </c>
      <c r="F8" s="8" t="str">
        <f ca="1">VLOOKUP($B8,BNA_pré_INDD!$D$42:$AZ$71,MATCH(E$3,BNA_pré_INDD!$D$8:$AZ$8,0),FALSE)</f>
        <v>-</v>
      </c>
      <c r="G8" s="8" t="str">
        <f ca="1">VLOOKUP($B8,BNA_pré_INDD!$D$8:$AZ$40,MATCH(G$3,BNA_pré_INDD!$D$8:$AZ$8,0),FALSE)</f>
        <v>MC</v>
      </c>
      <c r="H8" s="8" t="str">
        <f ca="1">VLOOKUP($B8,BNA_pré_INDD!$D$42:$AZ$71,MATCH(G$3,BNA_pré_INDD!$D$8:$AZ$8,0),FALSE)</f>
        <v>-</v>
      </c>
      <c r="I8" s="8" t="str">
        <f ca="1">VLOOKUP($B8,BNA_pré_INDD!$D$8:$AZ$40,MATCH(I$3,BNA_pré_INDD!$D$8:$AZ$8,0),FALSE)</f>
        <v>MC</v>
      </c>
      <c r="J8" s="8" t="str">
        <f ca="1">VLOOKUP($B8,BNA_pré_INDD!$D$42:$AZ$71,MATCH(I$3,BNA_pré_INDD!$D$8:$AZ$8,0),FALSE)</f>
        <v>-</v>
      </c>
      <c r="K8" s="8">
        <f ca="1">VLOOKUP($B8,BNA_pré_INDD!$D$8:$AZ$40,MATCH(K$3,BNA_pré_INDD!$D$8:$AZ$8,0),FALSE)</f>
        <v>387.5</v>
      </c>
      <c r="L8" s="8" t="str">
        <f ca="1">VLOOKUP($B8,BNA_pré_INDD!$D$42:$AZ$71,MATCH(K$3,BNA_pré_INDD!$D$8:$AZ$8,0),FALSE)</f>
        <v>▼ -26%</v>
      </c>
      <c r="M8" s="8">
        <f ca="1">VLOOKUP($B8,BNA_pré_INDD!$D$8:$AZ$40,MATCH(M$3,BNA_pré_INDD!$D$8:$AZ$8,0),FALSE)</f>
        <v>6750</v>
      </c>
      <c r="N8" s="8" t="str">
        <f ca="1">VLOOKUP($B8,BNA_pré_INDD!$D$42:$AZ$71,MATCH(M$3,BNA_pré_INDD!$D$8:$AZ$8,0),FALSE)</f>
        <v>► 0%</v>
      </c>
      <c r="O8" s="8" t="str">
        <f ca="1">VLOOKUP($B8,BNA_pré_INDD!$D$8:$AZ$40,MATCH(O$3,BNA_pré_INDD!$D$8:$AZ$8,0),FALSE)</f>
        <v>MC</v>
      </c>
      <c r="P8" s="8" t="str">
        <f ca="1">VLOOKUP($B8,BNA_pré_INDD!$D$42:$AZ$71,MATCH(O$3,BNA_pré_INDD!$D$8:$AZ$8,0),FALSE)</f>
        <v>-</v>
      </c>
      <c r="Q8" s="8" t="str">
        <f ca="1">VLOOKUP($B8,BNA_pré_INDD!$D$8:$AZ$40,MATCH(Q$3,BNA_pré_INDD!$D$8:$AZ$8,0),FALSE)</f>
        <v>MC</v>
      </c>
      <c r="R8" s="8" t="str">
        <f ca="1">VLOOKUP($B8,BNA_pré_INDD!$D$42:$AZ$71,MATCH(Q$3,BNA_pré_INDD!$D$8:$AZ$8,0),FALSE)</f>
        <v>-</v>
      </c>
      <c r="S8" s="8">
        <f ca="1">VLOOKUP($B8,BNA_pré_INDD!$D$8:$AZ$40,MATCH(S$3,BNA_pré_INDD!$D$8:$AZ$8,0),FALSE)</f>
        <v>2500</v>
      </c>
      <c r="T8" s="8" t="str">
        <f ca="1">VLOOKUP($B8,BNA_pré_INDD!$D$42:$AZ$71,MATCH(S$3,BNA_pré_INDD!$D$8:$AZ$8,0),FALSE)</f>
        <v>▼ -17%</v>
      </c>
      <c r="U8" s="8" t="str">
        <f ca="1">VLOOKUP($B8,BNA_pré_INDD!$D$8:$AZ$40,MATCH(U$3,BNA_pré_INDD!$D$8:$AZ$8,0),FALSE)</f>
        <v>MC</v>
      </c>
      <c r="V8" s="8" t="str">
        <f ca="1">VLOOKUP($B8,BNA_pré_INDD!$D$42:$AZ$71,MATCH(U$3,BNA_pré_INDD!$D$8:$AZ$8,0),FALSE)</f>
        <v>-</v>
      </c>
      <c r="W8" s="8" t="str">
        <f ca="1">VLOOKUP($B8,BNA_pré_INDD!$D$8:$AZ$40,MATCH(W$3,BNA_pré_INDD!$D$8:$AZ$8,0),FALSE)</f>
        <v>MC</v>
      </c>
      <c r="X8" s="8" t="str">
        <f ca="1">VLOOKUP($B8,BNA_pré_INDD!$D$42:$AZ$71,MATCH(W$3,BNA_pré_INDD!$D$8:$AZ$8,0),FALSE)</f>
        <v>-</v>
      </c>
      <c r="Y8" s="8" t="str">
        <f ca="1">VLOOKUP($B8,BNA_pré_INDD!$D$8:$AZ$40,MATCH(Y$3,BNA_pré_INDD!$D$8:$AZ$8,0),FALSE)</f>
        <v>MC</v>
      </c>
      <c r="Z8" s="8" t="str">
        <f ca="1">VLOOKUP($B8,BNA_pré_INDD!$D$42:$AZ$71,MATCH(Y$3,BNA_pré_INDD!$D$8:$AZ$8,0),FALSE)</f>
        <v>-</v>
      </c>
      <c r="AA8" s="8" t="str">
        <f ca="1">VLOOKUP($B8,BNA_pré_INDD!$D$8:$AZ$40,MATCH(AA$3,BNA_pré_INDD!$D$8:$AZ$8,0),FALSE)</f>
        <v>MC</v>
      </c>
      <c r="AB8" s="8" t="str">
        <f ca="1">VLOOKUP($B8,BNA_pré_INDD!$D$42:$AZ$71,MATCH(AA$3,BNA_pré_INDD!$D$8:$AZ$8,0),FALSE)</f>
        <v>-</v>
      </c>
      <c r="AC8" s="8" t="str">
        <f ca="1">VLOOKUP($B8,BNA_pré_INDD!$D$8:$AZ$40,MATCH(AC$3,BNA_pré_INDD!$D$8:$AZ$8,0),FALSE)</f>
        <v>MC</v>
      </c>
      <c r="AD8" s="8" t="str">
        <f ca="1">VLOOKUP($B8,BNA_pré_INDD!$D$42:$AZ$71,MATCH(AC$3,BNA_pré_INDD!$D$8:$AZ$8,0),FALSE)</f>
        <v>-</v>
      </c>
      <c r="AE8" s="8" t="str">
        <f ca="1">VLOOKUP($B8,BNA_pré_INDD!$D$8:$AZ$40,MATCH(AE$3,BNA_pré_INDD!$D$8:$AZ$8,0),FALSE)</f>
        <v>MC</v>
      </c>
      <c r="AF8" s="8" t="str">
        <f ca="1">VLOOKUP($B8,BNA_pré_INDD!$D$42:$AZ$71,MATCH(AE$3,BNA_pré_INDD!$D$8:$AZ$8,0),FALSE)</f>
        <v>-</v>
      </c>
      <c r="AG8" s="8">
        <f ca="1">VLOOKUP($B8,BNA_pré_INDD!$D$8:$AZ$40,MATCH(AG$3,BNA_pré_INDD!$D$8:$AZ$8,0),FALSE)</f>
        <v>375</v>
      </c>
      <c r="AH8" s="8" t="str">
        <f ca="1">VLOOKUP($B8,BNA_pré_INDD!$D$42:$AZ$71,MATCH(AG$3,BNA_pré_INDD!$D$8:$AZ$8,0),FALSE)</f>
        <v>-</v>
      </c>
      <c r="AI8" s="8" t="str">
        <f ca="1">VLOOKUP($B8,BNA_pré_INDD!$D$8:$AZ$40,MATCH(AI$3,BNA_pré_INDD!$D$8:$AZ$8,0),FALSE)</f>
        <v>MC</v>
      </c>
      <c r="AJ8" s="8" t="str">
        <f ca="1">VLOOKUP($B8,BNA_pré_INDD!$D$42:$AZ$71,MATCH(AI$3,BNA_pré_INDD!$D$8:$AZ$8,0),FALSE)</f>
        <v>-</v>
      </c>
      <c r="AK8" s="8" t="str">
        <f ca="1">VLOOKUP($B8,BNA_pré_INDD!$D$8:$AZ$40,MATCH(AK$3,BNA_pré_INDD!$D$8:$AZ$8,0),FALSE)</f>
        <v>MC</v>
      </c>
      <c r="AL8" s="8" t="str">
        <f ca="1">VLOOKUP($B8,BNA_pré_INDD!$D$42:$AZ$71,MATCH(AK$3,BNA_pré_INDD!$D$8:$AZ$8,0),FALSE)</f>
        <v>-</v>
      </c>
      <c r="AM8" s="8" t="str">
        <f ca="1">VLOOKUP($B8,BNA_pré_INDD!$D$8:$AZ$40,MATCH(AM$3,BNA_pré_INDD!$D$8:$AZ$8,0),FALSE)</f>
        <v>MC</v>
      </c>
      <c r="AN8" s="8" t="str">
        <f ca="1">VLOOKUP($B8,BNA_pré_INDD!$D$42:$AZ$71,MATCH(AM$3,BNA_pré_INDD!$D$8:$AZ$8,0),FALSE)</f>
        <v>-</v>
      </c>
      <c r="AO8" s="8" t="str">
        <f ca="1">VLOOKUP($B8,BNA_pré_INDD!$D$8:$AZ$40,MATCH(AO$3,BNA_pré_INDD!$D$8:$AZ$8,0),FALSE)</f>
        <v>MC</v>
      </c>
      <c r="AP8" s="8" t="str">
        <f ca="1">VLOOKUP($B8,BNA_pré_INDD!$D$42:$AZ$71,MATCH(AO$3,BNA_pré_INDD!$D$8:$AZ$8,0),FALSE)</f>
        <v>-</v>
      </c>
      <c r="AQ8" s="8" t="str">
        <f ca="1">VLOOKUP($B8,BNA_pré_INDD!$D$8:$AZ$40,MATCH(AQ$3,BNA_pré_INDD!$D$8:$AZ$8,0),FALSE)</f>
        <v>MC</v>
      </c>
      <c r="AR8" s="8" t="str">
        <f ca="1">VLOOKUP($B8,BNA_pré_INDD!$D$42:$AZ$71,MATCH(AQ$3,BNA_pré_INDD!$D$8:$AZ$8,0),FALSE)</f>
        <v>-</v>
      </c>
      <c r="AS8" s="8" t="str">
        <f ca="1">VLOOKUP($B8,BNA_pré_INDD!$D$8:$AZ$40,MATCH(AS$3,BNA_pré_INDD!$D$8:$AZ$8,0),FALSE)</f>
        <v>MC</v>
      </c>
      <c r="AT8" s="8" t="str">
        <f ca="1">VLOOKUP($B8,BNA_pré_INDD!$D$42:$AZ$71,MATCH(AS$3,BNA_pré_INDD!$D$8:$AZ$8,0),FALSE)</f>
        <v>-</v>
      </c>
      <c r="AU8" s="8" t="str">
        <f ca="1">VLOOKUP($B8,BNA_pré_INDD!$D$8:$AZ$40,MATCH(AU$3,BNA_pré_INDD!$D$8:$AZ$8,0),FALSE)</f>
        <v>MC</v>
      </c>
      <c r="AV8" s="8" t="str">
        <f ca="1">VLOOKUP($B8,BNA_pré_INDD!$D$42:$AZ$71,MATCH(AU$3,BNA_pré_INDD!$D$8:$AZ$8,0),FALSE)</f>
        <v>-</v>
      </c>
      <c r="AW8" s="8">
        <f ca="1">VLOOKUP($B8,BNA_pré_INDD!$D$8:$AZ$40,MATCH(AW$3,BNA_pré_INDD!$D$8:$AZ$8,0),FALSE)</f>
        <v>2000</v>
      </c>
      <c r="AX8" s="8" t="str">
        <f ca="1">VLOOKUP($B8,BNA_pré_INDD!$D$42:$AZ$71,MATCH(AW$3,BNA_pré_INDD!$D$8:$AZ$8,0),FALSE)</f>
        <v>▲ 14%</v>
      </c>
      <c r="AY8" s="8">
        <f ca="1">VLOOKUP($B8,BNA_pré_INDD!$D$8:$AZ$40,MATCH(AY$3,BNA_pré_INDD!$D$8:$AZ$8,0),FALSE)</f>
        <v>7875</v>
      </c>
      <c r="AZ8" s="8" t="str">
        <f ca="1">VLOOKUP($B8,BNA_pré_INDD!$D$42:$AZ$71,MATCH(AY$3,BNA_pré_INDD!$D$8:$AZ$8,0),FALSE)</f>
        <v>▲ 5%</v>
      </c>
      <c r="BA8" s="8" t="str">
        <f ca="1">VLOOKUP($B8,BNA_pré_INDD!$D$8:$AZ$40,MATCH(BA$3,BNA_pré_INDD!$D$8:$AZ$8,0),FALSE)</f>
        <v>MC</v>
      </c>
      <c r="BB8" s="8" t="str">
        <f ca="1">VLOOKUP($B8,BNA_pré_INDD!$D$42:$AZ$71,MATCH(BA$3,BNA_pré_INDD!$D$8:$AZ$8,0),FALSE)</f>
        <v>-</v>
      </c>
    </row>
    <row r="9" spans="1:54" x14ac:dyDescent="0.35">
      <c r="B9" t="s">
        <v>76</v>
      </c>
      <c r="C9" s="8">
        <f ca="1">VLOOKUP($B9,BNA_pré_INDD!$D$8:$AZ$40,MATCH(C$3,BNA_pré_INDD!$D$8:$AZ$8,0),FALSE)</f>
        <v>1000</v>
      </c>
      <c r="D9" s="8" t="str">
        <f ca="1">VLOOKUP($B9,BNA_pré_INDD!$D$42:$AZ$71,MATCH(C$3,BNA_pré_INDD!$D$8:$AZ$8,0),FALSE)</f>
        <v>► 0%</v>
      </c>
      <c r="E9" s="8">
        <f ca="1">VLOOKUP($B9,BNA_pré_INDD!$D$8:$AZ$40,MATCH(E$3,BNA_pré_INDD!$D$8:$AZ$8,0),FALSE)</f>
        <v>1000</v>
      </c>
      <c r="F9" s="8" t="str">
        <f ca="1">VLOOKUP($B9,BNA_pré_INDD!$D$42:$AZ$71,MATCH(E$3,BNA_pré_INDD!$D$8:$AZ$8,0),FALSE)</f>
        <v>► 0%</v>
      </c>
      <c r="G9" s="8">
        <f ca="1">VLOOKUP($B9,BNA_pré_INDD!$D$8:$AZ$40,MATCH(G$3,BNA_pré_INDD!$D$8:$AZ$8,0),FALSE)</f>
        <v>1250</v>
      </c>
      <c r="H9" s="8" t="str">
        <f ca="1">VLOOKUP($B9,BNA_pré_INDD!$D$42:$AZ$71,MATCH(G$3,BNA_pré_INDD!$D$8:$AZ$8,0),FALSE)</f>
        <v>► 0%</v>
      </c>
      <c r="I9" s="8">
        <f ca="1">VLOOKUP($B9,BNA_pré_INDD!$D$8:$AZ$40,MATCH(I$3,BNA_pré_INDD!$D$8:$AZ$8,0),FALSE)</f>
        <v>450</v>
      </c>
      <c r="J9" s="8" t="str">
        <f ca="1">VLOOKUP($B9,BNA_pré_INDD!$D$42:$AZ$71,MATCH(I$3,BNA_pré_INDD!$D$8:$AZ$8,0),FALSE)</f>
        <v>▼ -10%</v>
      </c>
      <c r="K9" s="8">
        <f ca="1">VLOOKUP($B9,BNA_pré_INDD!$D$8:$AZ$40,MATCH(K$3,BNA_pré_INDD!$D$8:$AZ$8,0),FALSE)</f>
        <v>300</v>
      </c>
      <c r="L9" s="8" t="str">
        <f ca="1">VLOOKUP($B9,BNA_pré_INDD!$D$42:$AZ$71,MATCH(K$3,BNA_pré_INDD!$D$8:$AZ$8,0),FALSE)</f>
        <v>► 0%</v>
      </c>
      <c r="M9" s="8">
        <f ca="1">VLOOKUP($B9,BNA_pré_INDD!$D$8:$AZ$40,MATCH(M$3,BNA_pré_INDD!$D$8:$AZ$8,0),FALSE)</f>
        <v>5000</v>
      </c>
      <c r="N9" s="8" t="str">
        <f ca="1">VLOOKUP($B9,BNA_pré_INDD!$D$42:$AZ$71,MATCH(M$3,BNA_pré_INDD!$D$8:$AZ$8,0),FALSE)</f>
        <v>► 0%</v>
      </c>
      <c r="O9" s="8">
        <f ca="1">VLOOKUP($B9,BNA_pré_INDD!$D$8:$AZ$40,MATCH(O$3,BNA_pré_INDD!$D$8:$AZ$8,0),FALSE)</f>
        <v>3000</v>
      </c>
      <c r="P9" s="8" t="str">
        <f ca="1">VLOOKUP($B9,BNA_pré_INDD!$D$42:$AZ$71,MATCH(O$3,BNA_pré_INDD!$D$8:$AZ$8,0),FALSE)</f>
        <v>▼ -80%</v>
      </c>
      <c r="Q9" s="8">
        <f ca="1">VLOOKUP($B9,BNA_pré_INDD!$D$8:$AZ$40,MATCH(Q$3,BNA_pré_INDD!$D$8:$AZ$8,0),FALSE)</f>
        <v>1500</v>
      </c>
      <c r="R9" s="8" t="str">
        <f ca="1">VLOOKUP($B9,BNA_pré_INDD!$D$42:$AZ$71,MATCH(Q$3,BNA_pré_INDD!$D$8:$AZ$8,0),FALSE)</f>
        <v>▼ -25%</v>
      </c>
      <c r="S9" s="8">
        <f ca="1">VLOOKUP($B9,BNA_pré_INDD!$D$8:$AZ$40,MATCH(S$3,BNA_pré_INDD!$D$8:$AZ$8,0),FALSE)</f>
        <v>1800</v>
      </c>
      <c r="T9" s="8" t="str">
        <f ca="1">VLOOKUP($B9,BNA_pré_INDD!$D$42:$AZ$71,MATCH(S$3,BNA_pré_INDD!$D$8:$AZ$8,0),FALSE)</f>
        <v>▲ 6%</v>
      </c>
      <c r="U9" s="8">
        <f ca="1">VLOOKUP($B9,BNA_pré_INDD!$D$8:$AZ$40,MATCH(U$3,BNA_pré_INDD!$D$8:$AZ$8,0),FALSE)</f>
        <v>100</v>
      </c>
      <c r="V9" s="8" t="str">
        <f ca="1">VLOOKUP($B9,BNA_pré_INDD!$D$42:$AZ$71,MATCH(U$3,BNA_pré_INDD!$D$8:$AZ$8,0),FALSE)</f>
        <v>► 0%</v>
      </c>
      <c r="W9" s="8">
        <f ca="1">VLOOKUP($B9,BNA_pré_INDD!$D$8:$AZ$40,MATCH(W$3,BNA_pré_INDD!$D$8:$AZ$8,0),FALSE)</f>
        <v>25000</v>
      </c>
      <c r="X9" s="8" t="str">
        <f ca="1">VLOOKUP($B9,BNA_pré_INDD!$D$42:$AZ$71,MATCH(W$3,BNA_pré_INDD!$D$8:$AZ$8,0),FALSE)</f>
        <v>▼ -9%</v>
      </c>
      <c r="Y9" s="8">
        <f ca="1">VLOOKUP($B9,BNA_pré_INDD!$D$8:$AZ$40,MATCH(Y$3,BNA_pré_INDD!$D$8:$AZ$8,0),FALSE)</f>
        <v>500</v>
      </c>
      <c r="Z9" s="8" t="str">
        <f ca="1">VLOOKUP($B9,BNA_pré_INDD!$D$42:$AZ$71,MATCH(Y$3,BNA_pré_INDD!$D$8:$AZ$8,0),FALSE)</f>
        <v>► 0%</v>
      </c>
      <c r="AA9" s="8">
        <f ca="1">VLOOKUP($B9,BNA_pré_INDD!$D$8:$AZ$40,MATCH(AA$3,BNA_pré_INDD!$D$8:$AZ$8,0),FALSE)</f>
        <v>3500</v>
      </c>
      <c r="AB9" s="8" t="str">
        <f ca="1">VLOOKUP($B9,BNA_pré_INDD!$D$42:$AZ$71,MATCH(AA$3,BNA_pré_INDD!$D$8:$AZ$8,0),FALSE)</f>
        <v>▼ -22%</v>
      </c>
      <c r="AC9" s="8">
        <f ca="1">VLOOKUP($B9,BNA_pré_INDD!$D$8:$AZ$40,MATCH(AC$3,BNA_pré_INDD!$D$8:$AZ$8,0),FALSE)</f>
        <v>2500</v>
      </c>
      <c r="AD9" s="8" t="str">
        <f ca="1">VLOOKUP($B9,BNA_pré_INDD!$D$42:$AZ$71,MATCH(AC$3,BNA_pré_INDD!$D$8:$AZ$8,0),FALSE)</f>
        <v>▼ -29%</v>
      </c>
      <c r="AE9" s="8">
        <f ca="1">VLOOKUP($B9,BNA_pré_INDD!$D$8:$AZ$40,MATCH(AE$3,BNA_pré_INDD!$D$8:$AZ$8,0),FALSE)</f>
        <v>400</v>
      </c>
      <c r="AF9" s="8" t="str">
        <f ca="1">VLOOKUP($B9,BNA_pré_INDD!$D$42:$AZ$71,MATCH(AE$3,BNA_pré_INDD!$D$8:$AZ$8,0),FALSE)</f>
        <v>▲ 33%</v>
      </c>
      <c r="AG9" s="8">
        <f ca="1">VLOOKUP($B9,BNA_pré_INDD!$D$8:$AZ$40,MATCH(AG$3,BNA_pré_INDD!$D$8:$AZ$8,0),FALSE)</f>
        <v>150</v>
      </c>
      <c r="AH9" s="8" t="str">
        <f ca="1">VLOOKUP($B9,BNA_pré_INDD!$D$42:$AZ$71,MATCH(AG$3,BNA_pré_INDD!$D$8:$AZ$8,0),FALSE)</f>
        <v>► 0%</v>
      </c>
      <c r="AI9" s="8">
        <f ca="1">VLOOKUP($B9,BNA_pré_INDD!$D$8:$AZ$40,MATCH(AI$3,BNA_pré_INDD!$D$8:$AZ$8,0),FALSE)</f>
        <v>300</v>
      </c>
      <c r="AJ9" s="8" t="str">
        <f ca="1">VLOOKUP($B9,BNA_pré_INDD!$D$42:$AZ$71,MATCH(AI$3,BNA_pré_INDD!$D$8:$AZ$8,0),FALSE)</f>
        <v>► 0%</v>
      </c>
      <c r="AK9" s="8">
        <f ca="1">VLOOKUP($B9,BNA_pré_INDD!$D$8:$AZ$40,MATCH(AK$3,BNA_pré_INDD!$D$8:$AZ$8,0),FALSE)</f>
        <v>750</v>
      </c>
      <c r="AL9" s="8" t="str">
        <f ca="1">VLOOKUP($B9,BNA_pré_INDD!$D$42:$AZ$71,MATCH(AK$3,BNA_pré_INDD!$D$8:$AZ$8,0),FALSE)</f>
        <v>▲ 25%</v>
      </c>
      <c r="AM9" s="8">
        <f ca="1">VLOOKUP($B9,BNA_pré_INDD!$D$8:$AZ$40,MATCH(AM$3,BNA_pré_INDD!$D$8:$AZ$8,0),FALSE)</f>
        <v>1000</v>
      </c>
      <c r="AN9" s="8" t="str">
        <f ca="1">VLOOKUP($B9,BNA_pré_INDD!$D$42:$AZ$71,MATCH(AM$3,BNA_pré_INDD!$D$8:$AZ$8,0),FALSE)</f>
        <v>► 0%</v>
      </c>
      <c r="AO9" s="8">
        <f ca="1">VLOOKUP($B9,BNA_pré_INDD!$D$8:$AZ$40,MATCH(AO$3,BNA_pré_INDD!$D$8:$AZ$8,0),FALSE)</f>
        <v>2500</v>
      </c>
      <c r="AP9" s="8" t="str">
        <f ca="1">VLOOKUP($B9,BNA_pré_INDD!$D$42:$AZ$71,MATCH(AO$3,BNA_pré_INDD!$D$8:$AZ$8,0),FALSE)</f>
        <v>► 0%</v>
      </c>
      <c r="AQ9" s="8">
        <f ca="1">VLOOKUP($B9,BNA_pré_INDD!$D$8:$AZ$40,MATCH(AQ$3,BNA_pré_INDD!$D$8:$AZ$8,0),FALSE)</f>
        <v>2500</v>
      </c>
      <c r="AR9" s="8" t="str">
        <f ca="1">VLOOKUP($B9,BNA_pré_INDD!$D$42:$AZ$71,MATCH(AQ$3,BNA_pré_INDD!$D$8:$AZ$8,0),FALSE)</f>
        <v>▼ -38%</v>
      </c>
      <c r="AS9" s="8">
        <f ca="1">VLOOKUP($B9,BNA_pré_INDD!$D$8:$AZ$40,MATCH(AS$3,BNA_pré_INDD!$D$8:$AZ$8,0),FALSE)</f>
        <v>2500</v>
      </c>
      <c r="AT9" s="8" t="str">
        <f ca="1">VLOOKUP($B9,BNA_pré_INDD!$D$42:$AZ$71,MATCH(AS$3,BNA_pré_INDD!$D$8:$AZ$8,0),FALSE)</f>
        <v>▲ 11%</v>
      </c>
      <c r="AU9" s="8">
        <f ca="1">VLOOKUP($B9,BNA_pré_INDD!$D$8:$AZ$40,MATCH(AU$3,BNA_pré_INDD!$D$8:$AZ$8,0),FALSE)</f>
        <v>2000</v>
      </c>
      <c r="AV9" s="8" t="str">
        <f ca="1">VLOOKUP($B9,BNA_pré_INDD!$D$42:$AZ$71,MATCH(AU$3,BNA_pré_INDD!$D$8:$AZ$8,0),FALSE)</f>
        <v>► 0%</v>
      </c>
      <c r="AW9" s="8">
        <f ca="1">VLOOKUP($B9,BNA_pré_INDD!$D$8:$AZ$40,MATCH(AW$3,BNA_pré_INDD!$D$8:$AZ$8,0),FALSE)</f>
        <v>1000</v>
      </c>
      <c r="AX9" s="8" t="str">
        <f ca="1">VLOOKUP($B9,BNA_pré_INDD!$D$42:$AZ$71,MATCH(AW$3,BNA_pré_INDD!$D$8:$AZ$8,0),FALSE)</f>
        <v>► 0%</v>
      </c>
      <c r="AY9" s="8">
        <f ca="1">VLOOKUP($B9,BNA_pré_INDD!$D$8:$AZ$40,MATCH(AY$3,BNA_pré_INDD!$D$8:$AZ$8,0),FALSE)</f>
        <v>3000</v>
      </c>
      <c r="AZ9" s="8" t="str">
        <f ca="1">VLOOKUP($B9,BNA_pré_INDD!$D$42:$AZ$71,MATCH(AY$3,BNA_pré_INDD!$D$8:$AZ$8,0),FALSE)</f>
        <v>▼ -8%</v>
      </c>
      <c r="BA9" s="8">
        <f ca="1">VLOOKUP($B9,BNA_pré_INDD!$D$8:$AZ$40,MATCH(BA$3,BNA_pré_INDD!$D$8:$AZ$8,0),FALSE)</f>
        <v>300</v>
      </c>
      <c r="BB9" s="8" t="str">
        <f ca="1">VLOOKUP($B9,BNA_pré_INDD!$D$42:$AZ$71,MATCH(BA$3,BNA_pré_INDD!$D$8:$AZ$8,0),FALSE)</f>
        <v>▼ -8%</v>
      </c>
    </row>
    <row r="10" spans="1:54" x14ac:dyDescent="0.35">
      <c r="B10" t="s">
        <v>78</v>
      </c>
      <c r="C10" s="8">
        <f ca="1">VLOOKUP($B10,BNA_pré_INDD!$D$8:$AZ$40,MATCH(C$3,BNA_pré_INDD!$D$8:$AZ$8,0),FALSE)</f>
        <v>1250</v>
      </c>
      <c r="D10" s="8" t="str">
        <f ca="1">VLOOKUP($B10,BNA_pré_INDD!$D$42:$AZ$71,MATCH(C$3,BNA_pré_INDD!$D$8:$AZ$8,0),FALSE)</f>
        <v>▲ 25%</v>
      </c>
      <c r="E10" s="8">
        <f ca="1">VLOOKUP($B10,BNA_pré_INDD!$D$8:$AZ$40,MATCH(E$3,BNA_pré_INDD!$D$8:$AZ$8,0),FALSE)</f>
        <v>3625</v>
      </c>
      <c r="F10" s="8" t="str">
        <f ca="1">VLOOKUP($B10,BNA_pré_INDD!$D$42:$AZ$71,MATCH(E$3,BNA_pré_INDD!$D$8:$AZ$8,0),FALSE)</f>
        <v>▲ 4%</v>
      </c>
      <c r="G10" s="8" t="str">
        <f ca="1">VLOOKUP($B10,BNA_pré_INDD!$D$8:$AZ$40,MATCH(G$3,BNA_pré_INDD!$D$8:$AZ$8,0),FALSE)</f>
        <v>MC</v>
      </c>
      <c r="H10" s="8" t="str">
        <f ca="1">VLOOKUP($B10,BNA_pré_INDD!$D$42:$AZ$71,MATCH(G$3,BNA_pré_INDD!$D$8:$AZ$8,0),FALSE)</f>
        <v>-</v>
      </c>
      <c r="I10" s="8">
        <f ca="1">VLOOKUP($B10,BNA_pré_INDD!$D$8:$AZ$40,MATCH(I$3,BNA_pré_INDD!$D$8:$AZ$8,0),FALSE)</f>
        <v>500</v>
      </c>
      <c r="J10" s="8" t="str">
        <f ca="1">VLOOKUP($B10,BNA_pré_INDD!$D$42:$AZ$71,MATCH(I$3,BNA_pré_INDD!$D$8:$AZ$8,0),FALSE)</f>
        <v>▼ -5%</v>
      </c>
      <c r="K10" s="8">
        <f ca="1">VLOOKUP($B10,BNA_pré_INDD!$D$8:$AZ$40,MATCH(K$3,BNA_pré_INDD!$D$8:$AZ$8,0),FALSE)</f>
        <v>300</v>
      </c>
      <c r="L10" s="8" t="str">
        <f ca="1">VLOOKUP($B10,BNA_pré_INDD!$D$42:$AZ$71,MATCH(K$3,BNA_pré_INDD!$D$8:$AZ$8,0),FALSE)</f>
        <v>► 0%</v>
      </c>
      <c r="M10" s="8">
        <f ca="1">VLOOKUP($B10,BNA_pré_INDD!$D$8:$AZ$40,MATCH(M$3,BNA_pré_INDD!$D$8:$AZ$8,0),FALSE)</f>
        <v>5000</v>
      </c>
      <c r="N10" s="8" t="str">
        <f ca="1">VLOOKUP($B10,BNA_pré_INDD!$D$42:$AZ$71,MATCH(M$3,BNA_pré_INDD!$D$8:$AZ$8,0),FALSE)</f>
        <v>▼ -23%</v>
      </c>
      <c r="O10" s="8" t="str">
        <f ca="1">VLOOKUP($B10,BNA_pré_INDD!$D$8:$AZ$40,MATCH(O$3,BNA_pré_INDD!$D$8:$AZ$8,0),FALSE)</f>
        <v>MC</v>
      </c>
      <c r="P10" s="8" t="str">
        <f ca="1">VLOOKUP($B10,BNA_pré_INDD!$D$42:$AZ$71,MATCH(O$3,BNA_pré_INDD!$D$8:$AZ$8,0),FALSE)</f>
        <v>-</v>
      </c>
      <c r="Q10" s="8" t="str">
        <f ca="1">VLOOKUP($B10,BNA_pré_INDD!$D$8:$AZ$40,MATCH(Q$3,BNA_pré_INDD!$D$8:$AZ$8,0),FALSE)</f>
        <v>MC</v>
      </c>
      <c r="R10" s="8" t="str">
        <f ca="1">VLOOKUP($B10,BNA_pré_INDD!$D$42:$AZ$71,MATCH(Q$3,BNA_pré_INDD!$D$8:$AZ$8,0),FALSE)</f>
        <v>-</v>
      </c>
      <c r="S10" s="8">
        <f ca="1">VLOOKUP($B10,BNA_pré_INDD!$D$8:$AZ$40,MATCH(S$3,BNA_pré_INDD!$D$8:$AZ$8,0),FALSE)</f>
        <v>2500</v>
      </c>
      <c r="T10" s="8" t="str">
        <f ca="1">VLOOKUP($B10,BNA_pré_INDD!$D$42:$AZ$71,MATCH(S$3,BNA_pré_INDD!$D$8:$AZ$8,0),FALSE)</f>
        <v>▲ 25%</v>
      </c>
      <c r="U10" s="8" t="str">
        <f ca="1">VLOOKUP($B10,BNA_pré_INDD!$D$8:$AZ$40,MATCH(U$3,BNA_pré_INDD!$D$8:$AZ$8,0),FALSE)</f>
        <v>MC</v>
      </c>
      <c r="V10" s="8" t="str">
        <f ca="1">VLOOKUP($B10,BNA_pré_INDD!$D$42:$AZ$71,MATCH(U$3,BNA_pré_INDD!$D$8:$AZ$8,0),FALSE)</f>
        <v>-</v>
      </c>
      <c r="W10" s="8" t="str">
        <f ca="1">VLOOKUP($B10,BNA_pré_INDD!$D$8:$AZ$40,MATCH(W$3,BNA_pré_INDD!$D$8:$AZ$8,0),FALSE)</f>
        <v>MC</v>
      </c>
      <c r="X10" s="8" t="str">
        <f ca="1">VLOOKUP($B10,BNA_pré_INDD!$D$42:$AZ$71,MATCH(W$3,BNA_pré_INDD!$D$8:$AZ$8,0),FALSE)</f>
        <v>-</v>
      </c>
      <c r="Y10" s="8" t="str">
        <f ca="1">VLOOKUP($B10,BNA_pré_INDD!$D$8:$AZ$40,MATCH(Y$3,BNA_pré_INDD!$D$8:$AZ$8,0),FALSE)</f>
        <v>MC</v>
      </c>
      <c r="Z10" s="8" t="str">
        <f ca="1">VLOOKUP($B10,BNA_pré_INDD!$D$42:$AZ$71,MATCH(Y$3,BNA_pré_INDD!$D$8:$AZ$8,0),FALSE)</f>
        <v>-</v>
      </c>
      <c r="AA10" s="8">
        <f ca="1">VLOOKUP($B10,BNA_pré_INDD!$D$8:$AZ$40,MATCH(AA$3,BNA_pré_INDD!$D$8:$AZ$8,0),FALSE)</f>
        <v>7000</v>
      </c>
      <c r="AB10" s="8" t="str">
        <f ca="1">VLOOKUP($B10,BNA_pré_INDD!$D$42:$AZ$71,MATCH(AA$3,BNA_pré_INDD!$D$8:$AZ$8,0),FALSE)</f>
        <v>▼ -3%</v>
      </c>
      <c r="AC10" s="8">
        <f ca="1">VLOOKUP($B10,BNA_pré_INDD!$D$8:$AZ$40,MATCH(AC$3,BNA_pré_INDD!$D$8:$AZ$8,0),FALSE)</f>
        <v>6500</v>
      </c>
      <c r="AD10" s="8" t="str">
        <f ca="1">VLOOKUP($B10,BNA_pré_INDD!$D$42:$AZ$71,MATCH(AC$3,BNA_pré_INDD!$D$8:$AZ$8,0),FALSE)</f>
        <v>▲ 8%</v>
      </c>
      <c r="AE10" s="8" t="str">
        <f ca="1">VLOOKUP($B10,BNA_pré_INDD!$D$8:$AZ$40,MATCH(AE$3,BNA_pré_INDD!$D$8:$AZ$8,0),FALSE)</f>
        <v>MC</v>
      </c>
      <c r="AF10" s="8" t="str">
        <f ca="1">VLOOKUP($B10,BNA_pré_INDD!$D$42:$AZ$71,MATCH(AE$3,BNA_pré_INDD!$D$8:$AZ$8,0),FALSE)</f>
        <v>-</v>
      </c>
      <c r="AG10" s="8">
        <f ca="1">VLOOKUP($B10,BNA_pré_INDD!$D$8:$AZ$40,MATCH(AG$3,BNA_pré_INDD!$D$8:$AZ$8,0),FALSE)</f>
        <v>150</v>
      </c>
      <c r="AH10" s="8" t="str">
        <f ca="1">VLOOKUP($B10,BNA_pré_INDD!$D$42:$AZ$71,MATCH(AG$3,BNA_pré_INDD!$D$8:$AZ$8,0),FALSE)</f>
        <v>▼ -25%</v>
      </c>
      <c r="AI10" s="8" t="str">
        <f ca="1">VLOOKUP($B10,BNA_pré_INDD!$D$8:$AZ$40,MATCH(AI$3,BNA_pré_INDD!$D$8:$AZ$8,0),FALSE)</f>
        <v>MC</v>
      </c>
      <c r="AJ10" s="8" t="str">
        <f ca="1">VLOOKUP($B10,BNA_pré_INDD!$D$42:$AZ$71,MATCH(AI$3,BNA_pré_INDD!$D$8:$AZ$8,0),FALSE)</f>
        <v>-</v>
      </c>
      <c r="AK10" s="8" t="str">
        <f ca="1">VLOOKUP($B10,BNA_pré_INDD!$D$8:$AZ$40,MATCH(AK$3,BNA_pré_INDD!$D$8:$AZ$8,0),FALSE)</f>
        <v>MC</v>
      </c>
      <c r="AL10" s="8" t="str">
        <f ca="1">VLOOKUP($B10,BNA_pré_INDD!$D$42:$AZ$71,MATCH(AK$3,BNA_pré_INDD!$D$8:$AZ$8,0),FALSE)</f>
        <v>-</v>
      </c>
      <c r="AM10" s="8" t="str">
        <f ca="1">VLOOKUP($B10,BNA_pré_INDD!$D$8:$AZ$40,MATCH(AM$3,BNA_pré_INDD!$D$8:$AZ$8,0),FALSE)</f>
        <v>MC</v>
      </c>
      <c r="AN10" s="8" t="str">
        <f ca="1">VLOOKUP($B10,BNA_pré_INDD!$D$42:$AZ$71,MATCH(AM$3,BNA_pré_INDD!$D$8:$AZ$8,0),FALSE)</f>
        <v>-</v>
      </c>
      <c r="AO10" s="8">
        <f ca="1">VLOOKUP($B10,BNA_pré_INDD!$D$8:$AZ$40,MATCH(AO$3,BNA_pré_INDD!$D$8:$AZ$8,0),FALSE)</f>
        <v>1750</v>
      </c>
      <c r="AP10" s="8" t="str">
        <f ca="1">VLOOKUP($B10,BNA_pré_INDD!$D$42:$AZ$71,MATCH(AO$3,BNA_pré_INDD!$D$8:$AZ$8,0),FALSE)</f>
        <v>▼ -13%</v>
      </c>
      <c r="AQ10" s="8">
        <f ca="1">VLOOKUP($B10,BNA_pré_INDD!$D$8:$AZ$40,MATCH(AQ$3,BNA_pré_INDD!$D$8:$AZ$8,0),FALSE)</f>
        <v>3000</v>
      </c>
      <c r="AR10" s="8" t="str">
        <f ca="1">VLOOKUP($B10,BNA_pré_INDD!$D$42:$AZ$71,MATCH(AQ$3,BNA_pré_INDD!$D$8:$AZ$8,0),FALSE)</f>
        <v>▼ -14%</v>
      </c>
      <c r="AS10" s="8">
        <f ca="1">VLOOKUP($B10,BNA_pré_INDD!$D$8:$AZ$40,MATCH(AS$3,BNA_pré_INDD!$D$8:$AZ$8,0),FALSE)</f>
        <v>3250</v>
      </c>
      <c r="AT10" s="8" t="str">
        <f ca="1">VLOOKUP($B10,BNA_pré_INDD!$D$42:$AZ$71,MATCH(AS$3,BNA_pré_INDD!$D$8:$AZ$8,0),FALSE)</f>
        <v>▲ 30%</v>
      </c>
      <c r="AU10" s="8">
        <f ca="1">VLOOKUP($B10,BNA_pré_INDD!$D$8:$AZ$40,MATCH(AU$3,BNA_pré_INDD!$D$8:$AZ$8,0),FALSE)</f>
        <v>3500</v>
      </c>
      <c r="AV10" s="8" t="str">
        <f ca="1">VLOOKUP($B10,BNA_pré_INDD!$D$42:$AZ$71,MATCH(AU$3,BNA_pré_INDD!$D$8:$AZ$8,0),FALSE)</f>
        <v>▲ 8%</v>
      </c>
      <c r="AW10" s="8">
        <f ca="1">VLOOKUP($B10,BNA_pré_INDD!$D$8:$AZ$40,MATCH(AW$3,BNA_pré_INDD!$D$8:$AZ$8,0),FALSE)</f>
        <v>1750</v>
      </c>
      <c r="AX10" s="8" t="str">
        <f ca="1">VLOOKUP($B10,BNA_pré_INDD!$D$42:$AZ$71,MATCH(AW$3,BNA_pré_INDD!$D$8:$AZ$8,0),FALSE)</f>
        <v>▼ -18%</v>
      </c>
      <c r="AY10" s="8">
        <f ca="1">VLOOKUP($B10,BNA_pré_INDD!$D$8:$AZ$40,MATCH(AY$3,BNA_pré_INDD!$D$8:$AZ$8,0),FALSE)</f>
        <v>6000</v>
      </c>
      <c r="AZ10" s="8" t="str">
        <f ca="1">VLOOKUP($B10,BNA_pré_INDD!$D$42:$AZ$71,MATCH(AY$3,BNA_pré_INDD!$D$8:$AZ$8,0),FALSE)</f>
        <v>▲ 4%</v>
      </c>
      <c r="BA10" s="8">
        <f ca="1">VLOOKUP($B10,BNA_pré_INDD!$D$8:$AZ$40,MATCH(BA$3,BNA_pré_INDD!$D$8:$AZ$8,0),FALSE)</f>
        <v>250</v>
      </c>
      <c r="BB10" s="8" t="str">
        <f ca="1">VLOOKUP($B10,BNA_pré_INDD!$D$42:$AZ$71,MATCH(BA$3,BNA_pré_INDD!$D$8:$AZ$8,0),FALSE)</f>
        <v>▼ -17%</v>
      </c>
    </row>
    <row r="11" spans="1:54" x14ac:dyDescent="0.35">
      <c r="B11" s="21" t="s">
        <v>3189</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row>
    <row r="12" spans="1:54" x14ac:dyDescent="0.35">
      <c r="B12" t="s">
        <v>80</v>
      </c>
      <c r="C12" s="8">
        <f ca="1">VLOOKUP($B12,BNA_pré_INDD!$D$8:$AZ$40,MATCH(C$3,BNA_pré_INDD!$D$8:$AZ$8,0),FALSE)</f>
        <v>1200</v>
      </c>
      <c r="D12" s="8" t="str">
        <f ca="1">VLOOKUP($B12,BNA_pré_INDD!$D$42:$AZ$71,MATCH(C$3,BNA_pré_INDD!$D$8:$AZ$8,0),FALSE)</f>
        <v>► 0%</v>
      </c>
      <c r="E12" s="8">
        <f ca="1">VLOOKUP($B12,BNA_pré_INDD!$D$8:$AZ$40,MATCH(E$3,BNA_pré_INDD!$D$8:$AZ$8,0),FALSE)</f>
        <v>1200</v>
      </c>
      <c r="F12" s="8" t="str">
        <f ca="1">VLOOKUP($B12,BNA_pré_INDD!$D$42:$AZ$71,MATCH(E$3,BNA_pré_INDD!$D$8:$AZ$8,0),FALSE)</f>
        <v>► 0%</v>
      </c>
      <c r="G12" s="8">
        <f ca="1">VLOOKUP($B12,BNA_pré_INDD!$D$8:$AZ$40,MATCH(G$3,BNA_pré_INDD!$D$8:$AZ$8,0),FALSE)</f>
        <v>1500</v>
      </c>
      <c r="H12" s="8" t="str">
        <f ca="1">VLOOKUP($B12,BNA_pré_INDD!$D$42:$AZ$71,MATCH(G$3,BNA_pré_INDD!$D$8:$AZ$8,0),FALSE)</f>
        <v>▲ 18%</v>
      </c>
      <c r="I12" s="8">
        <f ca="1">VLOOKUP($B12,BNA_pré_INDD!$D$8:$AZ$40,MATCH(I$3,BNA_pré_INDD!$D$8:$AZ$8,0),FALSE)</f>
        <v>500</v>
      </c>
      <c r="J12" s="8" t="str">
        <f ca="1">VLOOKUP($B12,BNA_pré_INDD!$D$42:$AZ$71,MATCH(I$3,BNA_pré_INDD!$D$8:$AZ$8,0),FALSE)</f>
        <v>▲ 25%</v>
      </c>
      <c r="K12" s="8">
        <f ca="1">VLOOKUP($B12,BNA_pré_INDD!$D$8:$AZ$40,MATCH(K$3,BNA_pré_INDD!$D$8:$AZ$8,0),FALSE)</f>
        <v>350</v>
      </c>
      <c r="L12" s="8" t="str">
        <f ca="1">VLOOKUP($B12,BNA_pré_INDD!$D$42:$AZ$71,MATCH(K$3,BNA_pré_INDD!$D$8:$AZ$8,0),FALSE)</f>
        <v>▲ 17%</v>
      </c>
      <c r="M12" s="8">
        <f ca="1">VLOOKUP($B12,BNA_pré_INDD!$D$8:$AZ$40,MATCH(M$3,BNA_pré_INDD!$D$8:$AZ$8,0),FALSE)</f>
        <v>5000</v>
      </c>
      <c r="N12" s="8" t="str">
        <f ca="1">VLOOKUP($B12,BNA_pré_INDD!$D$42:$AZ$71,MATCH(M$3,BNA_pré_INDD!$D$8:$AZ$8,0),FALSE)</f>
        <v>▼ -17%</v>
      </c>
      <c r="O12" s="8">
        <f ca="1">VLOOKUP($B12,BNA_pré_INDD!$D$8:$AZ$40,MATCH(O$3,BNA_pré_INDD!$D$8:$AZ$8,0),FALSE)</f>
        <v>5000</v>
      </c>
      <c r="P12" s="8" t="str">
        <f ca="1">VLOOKUP($B12,BNA_pré_INDD!$D$42:$AZ$71,MATCH(O$3,BNA_pré_INDD!$D$8:$AZ$8,0),FALSE)</f>
        <v>▼ -47%</v>
      </c>
      <c r="Q12" s="8" t="str">
        <f ca="1">VLOOKUP($B12,BNA_pré_INDD!$D$8:$AZ$40,MATCH(Q$3,BNA_pré_INDD!$D$8:$AZ$8,0),FALSE)</f>
        <v>MC</v>
      </c>
      <c r="R12" s="8" t="str">
        <f ca="1">VLOOKUP($B12,BNA_pré_INDD!$D$42:$AZ$71,MATCH(Q$3,BNA_pré_INDD!$D$8:$AZ$8,0),FALSE)</f>
        <v>-</v>
      </c>
      <c r="S12" s="8">
        <f ca="1">VLOOKUP($B12,BNA_pré_INDD!$D$8:$AZ$40,MATCH(S$3,BNA_pré_INDD!$D$8:$AZ$8,0),FALSE)</f>
        <v>2250</v>
      </c>
      <c r="T12" s="8" t="str">
        <f ca="1">VLOOKUP($B12,BNA_pré_INDD!$D$42:$AZ$71,MATCH(S$3,BNA_pré_INDD!$D$8:$AZ$8,0),FALSE)</f>
        <v>▼ -25%</v>
      </c>
      <c r="U12" s="8" t="str">
        <f ca="1">VLOOKUP($B12,BNA_pré_INDD!$D$8:$AZ$40,MATCH(U$3,BNA_pré_INDD!$D$8:$AZ$8,0),FALSE)</f>
        <v>MC</v>
      </c>
      <c r="V12" s="8" t="str">
        <f ca="1">VLOOKUP($B12,BNA_pré_INDD!$D$42:$AZ$71,MATCH(U$3,BNA_pré_INDD!$D$8:$AZ$8,0),FALSE)</f>
        <v>-</v>
      </c>
      <c r="W12" s="8" t="str">
        <f ca="1">VLOOKUP($B12,BNA_pré_INDD!$D$8:$AZ$40,MATCH(W$3,BNA_pré_INDD!$D$8:$AZ$8,0),FALSE)</f>
        <v>MC</v>
      </c>
      <c r="X12" s="8" t="str">
        <f ca="1">VLOOKUP($B12,BNA_pré_INDD!$D$42:$AZ$71,MATCH(W$3,BNA_pré_INDD!$D$8:$AZ$8,0),FALSE)</f>
        <v>-</v>
      </c>
      <c r="Y12" s="8" t="str">
        <f ca="1">VLOOKUP($B12,BNA_pré_INDD!$D$8:$AZ$40,MATCH(Y$3,BNA_pré_INDD!$D$8:$AZ$8,0),FALSE)</f>
        <v>MC</v>
      </c>
      <c r="Z12" s="8" t="str">
        <f ca="1">VLOOKUP($B12,BNA_pré_INDD!$D$42:$AZ$71,MATCH(Y$3,BNA_pré_INDD!$D$8:$AZ$8,0),FALSE)</f>
        <v>-</v>
      </c>
      <c r="AA12" s="8" t="str">
        <f ca="1">VLOOKUP($B12,BNA_pré_INDD!$D$8:$AZ$40,MATCH(AA$3,BNA_pré_INDD!$D$8:$AZ$8,0),FALSE)</f>
        <v>MC</v>
      </c>
      <c r="AB12" s="8" t="str">
        <f ca="1">VLOOKUP($B12,BNA_pré_INDD!$D$42:$AZ$71,MATCH(AA$3,BNA_pré_INDD!$D$8:$AZ$8,0),FALSE)</f>
        <v>-</v>
      </c>
      <c r="AC12" s="8" t="str">
        <f ca="1">VLOOKUP($B12,BNA_pré_INDD!$D$8:$AZ$40,MATCH(AC$3,BNA_pré_INDD!$D$8:$AZ$8,0),FALSE)</f>
        <v>MC</v>
      </c>
      <c r="AD12" s="8" t="str">
        <f ca="1">VLOOKUP($B12,BNA_pré_INDD!$D$42:$AZ$71,MATCH(AC$3,BNA_pré_INDD!$D$8:$AZ$8,0),FALSE)</f>
        <v>-</v>
      </c>
      <c r="AE12" s="8" t="str">
        <f ca="1">VLOOKUP($B12,BNA_pré_INDD!$D$8:$AZ$40,MATCH(AE$3,BNA_pré_INDD!$D$8:$AZ$8,0),FALSE)</f>
        <v>MC</v>
      </c>
      <c r="AF12" s="8" t="str">
        <f ca="1">VLOOKUP($B12,BNA_pré_INDD!$D$42:$AZ$71,MATCH(AE$3,BNA_pré_INDD!$D$8:$AZ$8,0),FALSE)</f>
        <v>-</v>
      </c>
      <c r="AG12" s="8">
        <f ca="1">VLOOKUP($B12,BNA_pré_INDD!$D$8:$AZ$40,MATCH(AG$3,BNA_pré_INDD!$D$8:$AZ$8,0),FALSE)</f>
        <v>200</v>
      </c>
      <c r="AH12" s="8" t="str">
        <f ca="1">VLOOKUP($B12,BNA_pré_INDD!$D$42:$AZ$71,MATCH(AG$3,BNA_pré_INDD!$D$8:$AZ$8,0),FALSE)</f>
        <v>-</v>
      </c>
      <c r="AI12" s="8" t="str">
        <f ca="1">VLOOKUP($B12,BNA_pré_INDD!$D$8:$AZ$40,MATCH(AI$3,BNA_pré_INDD!$D$8:$AZ$8,0),FALSE)</f>
        <v>MC</v>
      </c>
      <c r="AJ12" s="8" t="str">
        <f ca="1">VLOOKUP($B12,BNA_pré_INDD!$D$42:$AZ$71,MATCH(AI$3,BNA_pré_INDD!$D$8:$AZ$8,0),FALSE)</f>
        <v>-</v>
      </c>
      <c r="AK12" s="8" t="str">
        <f ca="1">VLOOKUP($B12,BNA_pré_INDD!$D$8:$AZ$40,MATCH(AK$3,BNA_pré_INDD!$D$8:$AZ$8,0),FALSE)</f>
        <v>MC</v>
      </c>
      <c r="AL12" s="8" t="str">
        <f ca="1">VLOOKUP($B12,BNA_pré_INDD!$D$42:$AZ$71,MATCH(AK$3,BNA_pré_INDD!$D$8:$AZ$8,0),FALSE)</f>
        <v>-</v>
      </c>
      <c r="AM12" s="8" t="str">
        <f ca="1">VLOOKUP($B12,BNA_pré_INDD!$D$8:$AZ$40,MATCH(AM$3,BNA_pré_INDD!$D$8:$AZ$8,0),FALSE)</f>
        <v>MC</v>
      </c>
      <c r="AN12" s="8" t="str">
        <f ca="1">VLOOKUP($B12,BNA_pré_INDD!$D$42:$AZ$71,MATCH(AM$3,BNA_pré_INDD!$D$8:$AZ$8,0),FALSE)</f>
        <v>-</v>
      </c>
      <c r="AO12" s="8">
        <f ca="1">VLOOKUP($B12,BNA_pré_INDD!$D$8:$AZ$40,MATCH(AO$3,BNA_pré_INDD!$D$8:$AZ$8,0),FALSE)</f>
        <v>6000</v>
      </c>
      <c r="AP12" s="8" t="str">
        <f ca="1">VLOOKUP($B12,BNA_pré_INDD!$D$42:$AZ$71,MATCH(AO$3,BNA_pré_INDD!$D$8:$AZ$8,0),FALSE)</f>
        <v>▲ 33%</v>
      </c>
      <c r="AQ12" s="8" t="str">
        <f ca="1">VLOOKUP($B12,BNA_pré_INDD!$D$8:$AZ$40,MATCH(AQ$3,BNA_pré_INDD!$D$8:$AZ$8,0),FALSE)</f>
        <v>MC</v>
      </c>
      <c r="AR12" s="8" t="str">
        <f ca="1">VLOOKUP($B12,BNA_pré_INDD!$D$42:$AZ$71,MATCH(AQ$3,BNA_pré_INDD!$D$8:$AZ$8,0),FALSE)</f>
        <v>-</v>
      </c>
      <c r="AS12" s="8" t="str">
        <f ca="1">VLOOKUP($B12,BNA_pré_INDD!$D$8:$AZ$40,MATCH(AS$3,BNA_pré_INDD!$D$8:$AZ$8,0),FALSE)</f>
        <v>MC</v>
      </c>
      <c r="AT12" s="8" t="str">
        <f ca="1">VLOOKUP($B12,BNA_pré_INDD!$D$42:$AZ$71,MATCH(AS$3,BNA_pré_INDD!$D$8:$AZ$8,0),FALSE)</f>
        <v>-</v>
      </c>
      <c r="AU12" s="8" t="str">
        <f ca="1">VLOOKUP($B12,BNA_pré_INDD!$D$8:$AZ$40,MATCH(AU$3,BNA_pré_INDD!$D$8:$AZ$8,0),FALSE)</f>
        <v>MC</v>
      </c>
      <c r="AV12" s="8" t="str">
        <f ca="1">VLOOKUP($B12,BNA_pré_INDD!$D$42:$AZ$71,MATCH(AU$3,BNA_pré_INDD!$D$8:$AZ$8,0),FALSE)</f>
        <v>-</v>
      </c>
      <c r="AW12" s="8" t="str">
        <f ca="1">VLOOKUP($B12,BNA_pré_INDD!$D$8:$AZ$40,MATCH(AW$3,BNA_pré_INDD!$D$8:$AZ$8,0),FALSE)</f>
        <v>MC</v>
      </c>
      <c r="AX12" s="8" t="str">
        <f ca="1">VLOOKUP($B12,BNA_pré_INDD!$D$42:$AZ$71,MATCH(AW$3,BNA_pré_INDD!$D$8:$AZ$8,0),FALSE)</f>
        <v>-</v>
      </c>
      <c r="AY12" s="8" t="str">
        <f ca="1">VLOOKUP($B12,BNA_pré_INDD!$D$8:$AZ$40,MATCH(AY$3,BNA_pré_INDD!$D$8:$AZ$8,0),FALSE)</f>
        <v>MC</v>
      </c>
      <c r="AZ12" s="8" t="str">
        <f ca="1">VLOOKUP($B12,BNA_pré_INDD!$D$42:$AZ$71,MATCH(AY$3,BNA_pré_INDD!$D$8:$AZ$8,0),FALSE)</f>
        <v>-</v>
      </c>
      <c r="BA12" s="8">
        <f ca="1">VLOOKUP($B12,BNA_pré_INDD!$D$8:$AZ$40,MATCH(BA$3,BNA_pré_INDD!$D$8:$AZ$8,0),FALSE)</f>
        <v>300</v>
      </c>
      <c r="BB12" s="8" t="str">
        <f ca="1">VLOOKUP($B12,BNA_pré_INDD!$D$42:$AZ$71,MATCH(BA$3,BNA_pré_INDD!$D$8:$AZ$8,0),FALSE)</f>
        <v>► 0%</v>
      </c>
    </row>
    <row r="13" spans="1:54" x14ac:dyDescent="0.35">
      <c r="B13" t="s">
        <v>83</v>
      </c>
      <c r="C13" s="8">
        <f ca="1">VLOOKUP($B13,BNA_pré_INDD!$D$8:$AZ$40,MATCH(C$3,BNA_pré_INDD!$D$8:$AZ$8,0),FALSE)</f>
        <v>950</v>
      </c>
      <c r="D13" s="8" t="str">
        <f ca="1">VLOOKUP($B13,BNA_pré_INDD!$D$42:$AZ$71,MATCH(C$3,BNA_pré_INDD!$D$8:$AZ$8,0),FALSE)</f>
        <v>▼ -5%</v>
      </c>
      <c r="E13" s="8" t="str">
        <f ca="1">VLOOKUP($B13,BNA_pré_INDD!$D$8:$AZ$40,MATCH(E$3,BNA_pré_INDD!$D$8:$AZ$8,0),FALSE)</f>
        <v>MC</v>
      </c>
      <c r="F13" s="8" t="str">
        <f ca="1">VLOOKUP($B13,BNA_pré_INDD!$D$42:$AZ$71,MATCH(E$3,BNA_pré_INDD!$D$8:$AZ$8,0),FALSE)</f>
        <v>-</v>
      </c>
      <c r="G13" s="8" t="str">
        <f ca="1">VLOOKUP($B13,BNA_pré_INDD!$D$8:$AZ$40,MATCH(G$3,BNA_pré_INDD!$D$8:$AZ$8,0),FALSE)</f>
        <v>MC</v>
      </c>
      <c r="H13" s="8" t="str">
        <f ca="1">VLOOKUP($B13,BNA_pré_INDD!$D$42:$AZ$71,MATCH(G$3,BNA_pré_INDD!$D$8:$AZ$8,0),FALSE)</f>
        <v>-</v>
      </c>
      <c r="I13" s="8" t="str">
        <f ca="1">VLOOKUP($B13,BNA_pré_INDD!$D$8:$AZ$40,MATCH(I$3,BNA_pré_INDD!$D$8:$AZ$8,0),FALSE)</f>
        <v>MC</v>
      </c>
      <c r="J13" s="8" t="str">
        <f ca="1">VLOOKUP($B13,BNA_pré_INDD!$D$42:$AZ$71,MATCH(I$3,BNA_pré_INDD!$D$8:$AZ$8,0),FALSE)</f>
        <v>-</v>
      </c>
      <c r="K13" s="8">
        <f ca="1">VLOOKUP($B13,BNA_pré_INDD!$D$8:$AZ$40,MATCH(K$3,BNA_pré_INDD!$D$8:$AZ$8,0),FALSE)</f>
        <v>300</v>
      </c>
      <c r="L13" s="8" t="str">
        <f ca="1">VLOOKUP($B13,BNA_pré_INDD!$D$42:$AZ$71,MATCH(K$3,BNA_pré_INDD!$D$8:$AZ$8,0),FALSE)</f>
        <v>► 0%</v>
      </c>
      <c r="M13" s="8">
        <f ca="1">VLOOKUP($B13,BNA_pré_INDD!$D$8:$AZ$40,MATCH(M$3,BNA_pré_INDD!$D$8:$AZ$8,0),FALSE)</f>
        <v>3750</v>
      </c>
      <c r="N13" s="8" t="str">
        <f ca="1">VLOOKUP($B13,BNA_pré_INDD!$D$42:$AZ$71,MATCH(M$3,BNA_pré_INDD!$D$8:$AZ$8,0),FALSE)</f>
        <v>► 0%</v>
      </c>
      <c r="O13" s="8" t="str">
        <f ca="1">VLOOKUP($B13,BNA_pré_INDD!$D$8:$AZ$40,MATCH(O$3,BNA_pré_INDD!$D$8:$AZ$8,0),FALSE)</f>
        <v>MC</v>
      </c>
      <c r="P13" s="8" t="str">
        <f ca="1">VLOOKUP($B13,BNA_pré_INDD!$D$42:$AZ$71,MATCH(O$3,BNA_pré_INDD!$D$8:$AZ$8,0),FALSE)</f>
        <v>-</v>
      </c>
      <c r="Q13" s="8">
        <f ca="1">VLOOKUP($B13,BNA_pré_INDD!$D$8:$AZ$40,MATCH(Q$3,BNA_pré_INDD!$D$8:$AZ$8,0),FALSE)</f>
        <v>1000</v>
      </c>
      <c r="R13" s="8" t="str">
        <f ca="1">VLOOKUP($B13,BNA_pré_INDD!$D$42:$AZ$71,MATCH(Q$3,BNA_pré_INDD!$D$8:$AZ$8,0),FALSE)</f>
        <v>► 0%</v>
      </c>
      <c r="S13" s="8" t="str">
        <f ca="1">VLOOKUP($B13,BNA_pré_INDD!$D$8:$AZ$40,MATCH(S$3,BNA_pré_INDD!$D$8:$AZ$8,0),FALSE)</f>
        <v>MC</v>
      </c>
      <c r="T13" s="8" t="str">
        <f ca="1">VLOOKUP($B13,BNA_pré_INDD!$D$42:$AZ$71,MATCH(S$3,BNA_pré_INDD!$D$8:$AZ$8,0),FALSE)</f>
        <v>-</v>
      </c>
      <c r="U13" s="8" t="str">
        <f ca="1">VLOOKUP($B13,BNA_pré_INDD!$D$8:$AZ$40,MATCH(U$3,BNA_pré_INDD!$D$8:$AZ$8,0),FALSE)</f>
        <v>MC</v>
      </c>
      <c r="V13" s="8" t="str">
        <f ca="1">VLOOKUP($B13,BNA_pré_INDD!$D$42:$AZ$71,MATCH(U$3,BNA_pré_INDD!$D$8:$AZ$8,0),FALSE)</f>
        <v>-</v>
      </c>
      <c r="W13" s="8" t="str">
        <f ca="1">VLOOKUP($B13,BNA_pré_INDD!$D$8:$AZ$40,MATCH(W$3,BNA_pré_INDD!$D$8:$AZ$8,0),FALSE)</f>
        <v>MC</v>
      </c>
      <c r="X13" s="8" t="str">
        <f ca="1">VLOOKUP($B13,BNA_pré_INDD!$D$42:$AZ$71,MATCH(W$3,BNA_pré_INDD!$D$8:$AZ$8,0),FALSE)</f>
        <v>-</v>
      </c>
      <c r="Y13" s="8" t="str">
        <f ca="1">VLOOKUP($B13,BNA_pré_INDD!$D$8:$AZ$40,MATCH(Y$3,BNA_pré_INDD!$D$8:$AZ$8,0),FALSE)</f>
        <v>MC</v>
      </c>
      <c r="Z13" s="8" t="str">
        <f ca="1">VLOOKUP($B13,BNA_pré_INDD!$D$42:$AZ$71,MATCH(Y$3,BNA_pré_INDD!$D$8:$AZ$8,0),FALSE)</f>
        <v>-</v>
      </c>
      <c r="AA13" s="8" t="str">
        <f ca="1">VLOOKUP($B13,BNA_pré_INDD!$D$8:$AZ$40,MATCH(AA$3,BNA_pré_INDD!$D$8:$AZ$8,0),FALSE)</f>
        <v>MC</v>
      </c>
      <c r="AB13" s="8" t="str">
        <f ca="1">VLOOKUP($B13,BNA_pré_INDD!$D$42:$AZ$71,MATCH(AA$3,BNA_pré_INDD!$D$8:$AZ$8,0),FALSE)</f>
        <v>-</v>
      </c>
      <c r="AC13" s="8" t="str">
        <f ca="1">VLOOKUP($B13,BNA_pré_INDD!$D$8:$AZ$40,MATCH(AC$3,BNA_pré_INDD!$D$8:$AZ$8,0),FALSE)</f>
        <v>MC</v>
      </c>
      <c r="AD13" s="8" t="str">
        <f ca="1">VLOOKUP($B13,BNA_pré_INDD!$D$42:$AZ$71,MATCH(AC$3,BNA_pré_INDD!$D$8:$AZ$8,0),FALSE)</f>
        <v>-</v>
      </c>
      <c r="AE13" s="8">
        <f ca="1">VLOOKUP($B13,BNA_pré_INDD!$D$8:$AZ$40,MATCH(AE$3,BNA_pré_INDD!$D$8:$AZ$8,0),FALSE)</f>
        <v>300</v>
      </c>
      <c r="AF13" s="8" t="str">
        <f ca="1">VLOOKUP($B13,BNA_pré_INDD!$D$42:$AZ$71,MATCH(AE$3,BNA_pré_INDD!$D$8:$AZ$8,0),FALSE)</f>
        <v>► 0%</v>
      </c>
      <c r="AG13" s="8">
        <f ca="1">VLOOKUP($B13,BNA_pré_INDD!$D$8:$AZ$40,MATCH(AG$3,BNA_pré_INDD!$D$8:$AZ$8,0),FALSE)</f>
        <v>150</v>
      </c>
      <c r="AH13" s="8" t="str">
        <f ca="1">VLOOKUP($B13,BNA_pré_INDD!$D$42:$AZ$71,MATCH(AG$3,BNA_pré_INDD!$D$8:$AZ$8,0),FALSE)</f>
        <v>▼ -14%</v>
      </c>
      <c r="AI13" s="8" t="str">
        <f ca="1">VLOOKUP($B13,BNA_pré_INDD!$D$8:$AZ$40,MATCH(AI$3,BNA_pré_INDD!$D$8:$AZ$8,0),FALSE)</f>
        <v>MC</v>
      </c>
      <c r="AJ13" s="8" t="str">
        <f ca="1">VLOOKUP($B13,BNA_pré_INDD!$D$42:$AZ$71,MATCH(AI$3,BNA_pré_INDD!$D$8:$AZ$8,0),FALSE)</f>
        <v>-</v>
      </c>
      <c r="AK13" s="8">
        <f ca="1">VLOOKUP($B13,BNA_pré_INDD!$D$8:$AZ$40,MATCH(AK$3,BNA_pré_INDD!$D$8:$AZ$8,0),FALSE)</f>
        <v>1500</v>
      </c>
      <c r="AL13" s="8" t="str">
        <f ca="1">VLOOKUP($B13,BNA_pré_INDD!$D$42:$AZ$71,MATCH(AK$3,BNA_pré_INDD!$D$8:$AZ$8,0),FALSE)</f>
        <v>▲ 20%</v>
      </c>
      <c r="AM13" s="8" t="str">
        <f ca="1">VLOOKUP($B13,BNA_pré_INDD!$D$8:$AZ$40,MATCH(AM$3,BNA_pré_INDD!$D$8:$AZ$8,0),FALSE)</f>
        <v>MC</v>
      </c>
      <c r="AN13" s="8" t="str">
        <f ca="1">VLOOKUP($B13,BNA_pré_INDD!$D$42:$AZ$71,MATCH(AM$3,BNA_pré_INDD!$D$8:$AZ$8,0),FALSE)</f>
        <v>-</v>
      </c>
      <c r="AO13" s="8">
        <f ca="1">VLOOKUP($B13,BNA_pré_INDD!$D$8:$AZ$40,MATCH(AO$3,BNA_pré_INDD!$D$8:$AZ$8,0),FALSE)</f>
        <v>4000</v>
      </c>
      <c r="AP13" s="8" t="str">
        <f ca="1">VLOOKUP($B13,BNA_pré_INDD!$D$42:$AZ$71,MATCH(AO$3,BNA_pré_INDD!$D$8:$AZ$8,0),FALSE)</f>
        <v>▲ 14%</v>
      </c>
      <c r="AQ13" s="8">
        <f ca="1">VLOOKUP($B13,BNA_pré_INDD!$D$8:$AZ$40,MATCH(AQ$3,BNA_pré_INDD!$D$8:$AZ$8,0),FALSE)</f>
        <v>2750</v>
      </c>
      <c r="AR13" s="8" t="str">
        <f ca="1">VLOOKUP($B13,BNA_pré_INDD!$D$42:$AZ$71,MATCH(AQ$3,BNA_pré_INDD!$D$8:$AZ$8,0),FALSE)</f>
        <v>► 0%</v>
      </c>
      <c r="AS13" s="8" t="str">
        <f ca="1">VLOOKUP($B13,BNA_pré_INDD!$D$8:$AZ$40,MATCH(AS$3,BNA_pré_INDD!$D$8:$AZ$8,0),FALSE)</f>
        <v>MC</v>
      </c>
      <c r="AT13" s="8" t="str">
        <f ca="1">VLOOKUP($B13,BNA_pré_INDD!$D$42:$AZ$71,MATCH(AS$3,BNA_pré_INDD!$D$8:$AZ$8,0),FALSE)</f>
        <v>-</v>
      </c>
      <c r="AU13" s="8" t="str">
        <f ca="1">VLOOKUP($B13,BNA_pré_INDD!$D$8:$AZ$40,MATCH(AU$3,BNA_pré_INDD!$D$8:$AZ$8,0),FALSE)</f>
        <v>MC</v>
      </c>
      <c r="AV13" s="8" t="str">
        <f ca="1">VLOOKUP($B13,BNA_pré_INDD!$D$42:$AZ$71,MATCH(AU$3,BNA_pré_INDD!$D$8:$AZ$8,0),FALSE)</f>
        <v>-</v>
      </c>
      <c r="AW13" s="8">
        <f ca="1">VLOOKUP($B13,BNA_pré_INDD!$D$8:$AZ$40,MATCH(AW$3,BNA_pré_INDD!$D$8:$AZ$8,0),FALSE)</f>
        <v>1500</v>
      </c>
      <c r="AX13" s="8" t="str">
        <f ca="1">VLOOKUP($B13,BNA_pré_INDD!$D$42:$AZ$71,MATCH(AW$3,BNA_pré_INDD!$D$8:$AZ$8,0),FALSE)</f>
        <v>► 0%</v>
      </c>
      <c r="AY13" s="8">
        <f ca="1">VLOOKUP($B13,BNA_pré_INDD!$D$8:$AZ$40,MATCH(AY$3,BNA_pré_INDD!$D$8:$AZ$8,0),FALSE)</f>
        <v>4500</v>
      </c>
      <c r="AZ13" s="8" t="str">
        <f ca="1">VLOOKUP($B13,BNA_pré_INDD!$D$42:$AZ$71,MATCH(AY$3,BNA_pré_INDD!$D$8:$AZ$8,0),FALSE)</f>
        <v>► 0%</v>
      </c>
      <c r="BA13" s="8">
        <f ca="1">VLOOKUP($B13,BNA_pré_INDD!$D$8:$AZ$40,MATCH(BA$3,BNA_pré_INDD!$D$8:$AZ$8,0),FALSE)</f>
        <v>200</v>
      </c>
      <c r="BB13" s="8" t="str">
        <f ca="1">VLOOKUP($B13,BNA_pré_INDD!$D$42:$AZ$71,MATCH(BA$3,BNA_pré_INDD!$D$8:$AZ$8,0),FALSE)</f>
        <v>► 0%</v>
      </c>
    </row>
    <row r="14" spans="1:54" x14ac:dyDescent="0.35">
      <c r="B14" t="s">
        <v>85</v>
      </c>
      <c r="C14" s="8" t="str">
        <f ca="1">VLOOKUP($B14,BNA_pré_INDD!$D$8:$AZ$40,MATCH(C$3,BNA_pré_INDD!$D$8:$AZ$8,0),FALSE)</f>
        <v>MC</v>
      </c>
      <c r="D14" s="8" t="str">
        <f ca="1">VLOOKUP($B14,BNA_pré_INDD!$D$42:$AZ$71,MATCH(C$3,BNA_pré_INDD!$D$8:$AZ$8,0),FALSE)</f>
        <v>-</v>
      </c>
      <c r="E14" s="8" t="str">
        <f ca="1">VLOOKUP($B14,BNA_pré_INDD!$D$8:$AZ$40,MATCH(E$3,BNA_pré_INDD!$D$8:$AZ$8,0),FALSE)</f>
        <v>MC</v>
      </c>
      <c r="F14" s="8" t="str">
        <f ca="1">VLOOKUP($B14,BNA_pré_INDD!$D$42:$AZ$71,MATCH(E$3,BNA_pré_INDD!$D$8:$AZ$8,0),FALSE)</f>
        <v>-</v>
      </c>
      <c r="G14" s="8" t="str">
        <f ca="1">VLOOKUP($B14,BNA_pré_INDD!$D$8:$AZ$40,MATCH(G$3,BNA_pré_INDD!$D$8:$AZ$8,0),FALSE)</f>
        <v>MC</v>
      </c>
      <c r="H14" s="8" t="str">
        <f ca="1">VLOOKUP($B14,BNA_pré_INDD!$D$42:$AZ$71,MATCH(G$3,BNA_pré_INDD!$D$8:$AZ$8,0),FALSE)</f>
        <v>-</v>
      </c>
      <c r="I14" s="8">
        <f ca="1">VLOOKUP($B14,BNA_pré_INDD!$D$8:$AZ$40,MATCH(I$3,BNA_pré_INDD!$D$8:$AZ$8,0),FALSE)</f>
        <v>300</v>
      </c>
      <c r="J14" s="8" t="str">
        <f ca="1">VLOOKUP($B14,BNA_pré_INDD!$D$42:$AZ$71,MATCH(I$3,BNA_pré_INDD!$D$8:$AZ$8,0),FALSE)</f>
        <v>► 0%</v>
      </c>
      <c r="K14" s="8">
        <f ca="1">VLOOKUP($B14,BNA_pré_INDD!$D$8:$AZ$40,MATCH(K$3,BNA_pré_INDD!$D$8:$AZ$8,0),FALSE)</f>
        <v>250</v>
      </c>
      <c r="L14" s="8" t="str">
        <f ca="1">VLOOKUP($B14,BNA_pré_INDD!$D$42:$AZ$71,MATCH(K$3,BNA_pré_INDD!$D$8:$AZ$8,0),FALSE)</f>
        <v>► 0%</v>
      </c>
      <c r="M14" s="8">
        <f ca="1">VLOOKUP($B14,BNA_pré_INDD!$D$8:$AZ$40,MATCH(M$3,BNA_pré_INDD!$D$8:$AZ$8,0),FALSE)</f>
        <v>6000</v>
      </c>
      <c r="N14" s="8" t="str">
        <f ca="1">VLOOKUP($B14,BNA_pré_INDD!$D$42:$AZ$71,MATCH(M$3,BNA_pré_INDD!$D$8:$AZ$8,0),FALSE)</f>
        <v>► 0%</v>
      </c>
      <c r="O14" s="8">
        <f ca="1">VLOOKUP($B14,BNA_pré_INDD!$D$8:$AZ$40,MATCH(O$3,BNA_pré_INDD!$D$8:$AZ$8,0),FALSE)</f>
        <v>7500</v>
      </c>
      <c r="P14" s="8" t="str">
        <f ca="1">VLOOKUP($B14,BNA_pré_INDD!$D$42:$AZ$71,MATCH(O$3,BNA_pré_INDD!$D$8:$AZ$8,0),FALSE)</f>
        <v>-</v>
      </c>
      <c r="Q14" s="8" t="str">
        <f ca="1">VLOOKUP($B14,BNA_pré_INDD!$D$8:$AZ$40,MATCH(Q$3,BNA_pré_INDD!$D$8:$AZ$8,0),FALSE)</f>
        <v>MC</v>
      </c>
      <c r="R14" s="8" t="str">
        <f ca="1">VLOOKUP($B14,BNA_pré_INDD!$D$42:$AZ$71,MATCH(Q$3,BNA_pré_INDD!$D$8:$AZ$8,0),FALSE)</f>
        <v>-</v>
      </c>
      <c r="S14" s="8" t="str">
        <f ca="1">VLOOKUP($B14,BNA_pré_INDD!$D$8:$AZ$40,MATCH(S$3,BNA_pré_INDD!$D$8:$AZ$8,0),FALSE)</f>
        <v>MC</v>
      </c>
      <c r="T14" s="8" t="str">
        <f ca="1">VLOOKUP($B14,BNA_pré_INDD!$D$42:$AZ$71,MATCH(S$3,BNA_pré_INDD!$D$8:$AZ$8,0),FALSE)</f>
        <v>-</v>
      </c>
      <c r="U14" s="8">
        <f ca="1">VLOOKUP($B14,BNA_pré_INDD!$D$8:$AZ$40,MATCH(U$3,BNA_pré_INDD!$D$8:$AZ$8,0),FALSE)</f>
        <v>100</v>
      </c>
      <c r="V14" s="8" t="str">
        <f ca="1">VLOOKUP($B14,BNA_pré_INDD!$D$42:$AZ$71,MATCH(U$3,BNA_pré_INDD!$D$8:$AZ$8,0),FALSE)</f>
        <v>-</v>
      </c>
      <c r="W14" s="8" t="str">
        <f ca="1">VLOOKUP($B14,BNA_pré_INDD!$D$8:$AZ$40,MATCH(W$3,BNA_pré_INDD!$D$8:$AZ$8,0),FALSE)</f>
        <v>MC</v>
      </c>
      <c r="X14" s="8" t="str">
        <f ca="1">VLOOKUP($B14,BNA_pré_INDD!$D$42:$AZ$71,MATCH(W$3,BNA_pré_INDD!$D$8:$AZ$8,0),FALSE)</f>
        <v>-</v>
      </c>
      <c r="Y14" s="8" t="str">
        <f ca="1">VLOOKUP($B14,BNA_pré_INDD!$D$8:$AZ$40,MATCH(Y$3,BNA_pré_INDD!$D$8:$AZ$8,0),FALSE)</f>
        <v>MC</v>
      </c>
      <c r="Z14" s="8" t="str">
        <f ca="1">VLOOKUP($B14,BNA_pré_INDD!$D$42:$AZ$71,MATCH(Y$3,BNA_pré_INDD!$D$8:$AZ$8,0),FALSE)</f>
        <v>-</v>
      </c>
      <c r="AA14" s="8">
        <f ca="1">VLOOKUP($B14,BNA_pré_INDD!$D$8:$AZ$40,MATCH(AA$3,BNA_pré_INDD!$D$8:$AZ$8,0),FALSE)</f>
        <v>1200</v>
      </c>
      <c r="AB14" s="8" t="str">
        <f ca="1">VLOOKUP($B14,BNA_pré_INDD!$D$42:$AZ$71,MATCH(AA$3,BNA_pré_INDD!$D$8:$AZ$8,0),FALSE)</f>
        <v>-</v>
      </c>
      <c r="AC14" s="8">
        <f ca="1">VLOOKUP($B14,BNA_pré_INDD!$D$8:$AZ$40,MATCH(AC$3,BNA_pré_INDD!$D$8:$AZ$8,0),FALSE)</f>
        <v>600</v>
      </c>
      <c r="AD14" s="8" t="str">
        <f ca="1">VLOOKUP($B14,BNA_pré_INDD!$D$42:$AZ$71,MATCH(AC$3,BNA_pré_INDD!$D$8:$AZ$8,0),FALSE)</f>
        <v>-</v>
      </c>
      <c r="AE14" s="8" t="str">
        <f ca="1">VLOOKUP($B14,BNA_pré_INDD!$D$8:$AZ$40,MATCH(AE$3,BNA_pré_INDD!$D$8:$AZ$8,0),FALSE)</f>
        <v>MC</v>
      </c>
      <c r="AF14" s="8" t="str">
        <f ca="1">VLOOKUP($B14,BNA_pré_INDD!$D$42:$AZ$71,MATCH(AE$3,BNA_pré_INDD!$D$8:$AZ$8,0),FALSE)</f>
        <v>-</v>
      </c>
      <c r="AG14" s="8" t="str">
        <f ca="1">VLOOKUP($B14,BNA_pré_INDD!$D$8:$AZ$40,MATCH(AG$3,BNA_pré_INDD!$D$8:$AZ$8,0),FALSE)</f>
        <v>MC</v>
      </c>
      <c r="AH14" s="8" t="str">
        <f ca="1">VLOOKUP($B14,BNA_pré_INDD!$D$42:$AZ$71,MATCH(AG$3,BNA_pré_INDD!$D$8:$AZ$8,0),FALSE)</f>
        <v>-</v>
      </c>
      <c r="AI14" s="8" t="str">
        <f ca="1">VLOOKUP($B14,BNA_pré_INDD!$D$8:$AZ$40,MATCH(AI$3,BNA_pré_INDD!$D$8:$AZ$8,0),FALSE)</f>
        <v>MC</v>
      </c>
      <c r="AJ14" s="8" t="str">
        <f ca="1">VLOOKUP($B14,BNA_pré_INDD!$D$42:$AZ$71,MATCH(AI$3,BNA_pré_INDD!$D$8:$AZ$8,0),FALSE)</f>
        <v>-</v>
      </c>
      <c r="AK14" s="8" t="str">
        <f ca="1">VLOOKUP($B14,BNA_pré_INDD!$D$8:$AZ$40,MATCH(AK$3,BNA_pré_INDD!$D$8:$AZ$8,0),FALSE)</f>
        <v>MC</v>
      </c>
      <c r="AL14" s="8" t="str">
        <f ca="1">VLOOKUP($B14,BNA_pré_INDD!$D$42:$AZ$71,MATCH(AK$3,BNA_pré_INDD!$D$8:$AZ$8,0),FALSE)</f>
        <v>-</v>
      </c>
      <c r="AM14" s="8" t="str">
        <f ca="1">VLOOKUP($B14,BNA_pré_INDD!$D$8:$AZ$40,MATCH(AM$3,BNA_pré_INDD!$D$8:$AZ$8,0),FALSE)</f>
        <v>MC</v>
      </c>
      <c r="AN14" s="8" t="str">
        <f ca="1">VLOOKUP($B14,BNA_pré_INDD!$D$42:$AZ$71,MATCH(AM$3,BNA_pré_INDD!$D$8:$AZ$8,0),FALSE)</f>
        <v>-</v>
      </c>
      <c r="AO14" s="8">
        <f ca="1">VLOOKUP($B14,BNA_pré_INDD!$D$8:$AZ$40,MATCH(AO$3,BNA_pré_INDD!$D$8:$AZ$8,0),FALSE)</f>
        <v>2000</v>
      </c>
      <c r="AP14" s="8" t="str">
        <f ca="1">VLOOKUP($B14,BNA_pré_INDD!$D$42:$AZ$71,MATCH(AO$3,BNA_pré_INDD!$D$8:$AZ$8,0),FALSE)</f>
        <v>-</v>
      </c>
      <c r="AQ14" s="8" t="str">
        <f ca="1">VLOOKUP($B14,BNA_pré_INDD!$D$8:$AZ$40,MATCH(AQ$3,BNA_pré_INDD!$D$8:$AZ$8,0),FALSE)</f>
        <v>MC</v>
      </c>
      <c r="AR14" s="8" t="str">
        <f ca="1">VLOOKUP($B14,BNA_pré_INDD!$D$42:$AZ$71,MATCH(AQ$3,BNA_pré_INDD!$D$8:$AZ$8,0),FALSE)</f>
        <v>-</v>
      </c>
      <c r="AS14" s="8" t="str">
        <f ca="1">VLOOKUP($B14,BNA_pré_INDD!$D$8:$AZ$40,MATCH(AS$3,BNA_pré_INDD!$D$8:$AZ$8,0),FALSE)</f>
        <v>MC</v>
      </c>
      <c r="AT14" s="8" t="str">
        <f ca="1">VLOOKUP($B14,BNA_pré_INDD!$D$42:$AZ$71,MATCH(AS$3,BNA_pré_INDD!$D$8:$AZ$8,0),FALSE)</f>
        <v>-</v>
      </c>
      <c r="AU14" s="8" t="str">
        <f ca="1">VLOOKUP($B14,BNA_pré_INDD!$D$8:$AZ$40,MATCH(AU$3,BNA_pré_INDD!$D$8:$AZ$8,0),FALSE)</f>
        <v>MC</v>
      </c>
      <c r="AV14" s="8" t="str">
        <f ca="1">VLOOKUP($B14,BNA_pré_INDD!$D$42:$AZ$71,MATCH(AU$3,BNA_pré_INDD!$D$8:$AZ$8,0),FALSE)</f>
        <v>-</v>
      </c>
      <c r="AW14" s="8">
        <f ca="1">VLOOKUP($B14,BNA_pré_INDD!$D$8:$AZ$40,MATCH(AW$3,BNA_pré_INDD!$D$8:$AZ$8,0),FALSE)</f>
        <v>2000</v>
      </c>
      <c r="AX14" s="8" t="str">
        <f ca="1">VLOOKUP($B14,BNA_pré_INDD!$D$42:$AZ$71,MATCH(AW$3,BNA_pré_INDD!$D$8:$AZ$8,0),FALSE)</f>
        <v>► 0%</v>
      </c>
      <c r="AY14" s="8" t="str">
        <f ca="1">VLOOKUP($B14,BNA_pré_INDD!$D$8:$AZ$40,MATCH(AY$3,BNA_pré_INDD!$D$8:$AZ$8,0),FALSE)</f>
        <v>MC</v>
      </c>
      <c r="AZ14" s="8" t="str">
        <f ca="1">VLOOKUP($B14,BNA_pré_INDD!$D$42:$AZ$71,MATCH(AY$3,BNA_pré_INDD!$D$8:$AZ$8,0),FALSE)</f>
        <v>-</v>
      </c>
      <c r="BA14" s="8">
        <f ca="1">VLOOKUP($B14,BNA_pré_INDD!$D$8:$AZ$40,MATCH(BA$3,BNA_pré_INDD!$D$8:$AZ$8,0),FALSE)</f>
        <v>300</v>
      </c>
      <c r="BB14" s="8" t="str">
        <f ca="1">VLOOKUP($B14,BNA_pré_INDD!$D$42:$AZ$71,MATCH(BA$3,BNA_pré_INDD!$D$8:$AZ$8,0),FALSE)</f>
        <v>► 0%</v>
      </c>
    </row>
    <row r="15" spans="1:54" x14ac:dyDescent="0.35">
      <c r="B15" t="s">
        <v>87</v>
      </c>
      <c r="C15" s="8">
        <f ca="1">VLOOKUP($B15,BNA_pré_INDD!$D$8:$AZ$40,MATCH(C$3,BNA_pré_INDD!$D$8:$AZ$8,0),FALSE)</f>
        <v>1100</v>
      </c>
      <c r="D15" s="8" t="str">
        <f ca="1">VLOOKUP($B15,BNA_pré_INDD!$D$42:$AZ$71,MATCH(C$3,BNA_pré_INDD!$D$8:$AZ$8,0),FALSE)</f>
        <v>▲ 10%</v>
      </c>
      <c r="E15" s="8">
        <f ca="1">VLOOKUP($B15,BNA_pré_INDD!$D$8:$AZ$40,MATCH(E$3,BNA_pré_INDD!$D$8:$AZ$8,0),FALSE)</f>
        <v>2250</v>
      </c>
      <c r="F15" s="8" t="str">
        <f ca="1">VLOOKUP($B15,BNA_pré_INDD!$D$42:$AZ$71,MATCH(E$3,BNA_pré_INDD!$D$8:$AZ$8,0),FALSE)</f>
        <v>▼ -36%</v>
      </c>
      <c r="G15" s="8">
        <f ca="1">VLOOKUP($B15,BNA_pré_INDD!$D$8:$AZ$40,MATCH(G$3,BNA_pré_INDD!$D$8:$AZ$8,0),FALSE)</f>
        <v>3000</v>
      </c>
      <c r="H15" s="8" t="str">
        <f ca="1">VLOOKUP($B15,BNA_pré_INDD!$D$42:$AZ$71,MATCH(G$3,BNA_pré_INDD!$D$8:$AZ$8,0),FALSE)</f>
        <v>▼ -33%</v>
      </c>
      <c r="I15" s="8">
        <f ca="1">VLOOKUP($B15,BNA_pré_INDD!$D$8:$AZ$40,MATCH(I$3,BNA_pré_INDD!$D$8:$AZ$8,0),FALSE)</f>
        <v>500</v>
      </c>
      <c r="J15" s="8" t="str">
        <f ca="1">VLOOKUP($B15,BNA_pré_INDD!$D$42:$AZ$71,MATCH(I$3,BNA_pré_INDD!$D$8:$AZ$8,0),FALSE)</f>
        <v>► 0%</v>
      </c>
      <c r="K15" s="8">
        <f ca="1">VLOOKUP($B15,BNA_pré_INDD!$D$8:$AZ$40,MATCH(K$3,BNA_pré_INDD!$D$8:$AZ$8,0),FALSE)</f>
        <v>350</v>
      </c>
      <c r="L15" s="8" t="str">
        <f ca="1">VLOOKUP($B15,BNA_pré_INDD!$D$42:$AZ$71,MATCH(K$3,BNA_pré_INDD!$D$8:$AZ$8,0),FALSE)</f>
        <v>▼ -13%</v>
      </c>
      <c r="M15" s="8">
        <f ca="1">VLOOKUP($B15,BNA_pré_INDD!$D$8:$AZ$40,MATCH(M$3,BNA_pré_INDD!$D$8:$AZ$8,0),FALSE)</f>
        <v>5000</v>
      </c>
      <c r="N15" s="8" t="str">
        <f ca="1">VLOOKUP($B15,BNA_pré_INDD!$D$42:$AZ$71,MATCH(M$3,BNA_pré_INDD!$D$8:$AZ$8,0),FALSE)</f>
        <v>► 0%</v>
      </c>
      <c r="O15" s="8">
        <f ca="1">VLOOKUP($B15,BNA_pré_INDD!$D$8:$AZ$40,MATCH(O$3,BNA_pré_INDD!$D$8:$AZ$8,0),FALSE)</f>
        <v>27500</v>
      </c>
      <c r="P15" s="8" t="str">
        <f ca="1">VLOOKUP($B15,BNA_pré_INDD!$D$42:$AZ$71,MATCH(O$3,BNA_pré_INDD!$D$8:$AZ$8,0),FALSE)</f>
        <v>▲ 267%</v>
      </c>
      <c r="Q15" s="8">
        <f ca="1">VLOOKUP($B15,BNA_pré_INDD!$D$8:$AZ$40,MATCH(Q$3,BNA_pré_INDD!$D$8:$AZ$8,0),FALSE)</f>
        <v>1275</v>
      </c>
      <c r="R15" s="8" t="str">
        <f ca="1">VLOOKUP($B15,BNA_pré_INDD!$D$42:$AZ$71,MATCH(Q$3,BNA_pré_INDD!$D$8:$AZ$8,0),FALSE)</f>
        <v>▼ -36%</v>
      </c>
      <c r="S15" s="8">
        <f ca="1">VLOOKUP($B15,BNA_pré_INDD!$D$8:$AZ$40,MATCH(S$3,BNA_pré_INDD!$D$8:$AZ$8,0),FALSE)</f>
        <v>2000</v>
      </c>
      <c r="T15" s="8" t="str">
        <f ca="1">VLOOKUP($B15,BNA_pré_INDD!$D$42:$AZ$71,MATCH(S$3,BNA_pré_INDD!$D$8:$AZ$8,0),FALSE)</f>
        <v>► 0%</v>
      </c>
      <c r="U15" s="8">
        <f ca="1">VLOOKUP($B15,BNA_pré_INDD!$D$8:$AZ$40,MATCH(U$3,BNA_pré_INDD!$D$8:$AZ$8,0),FALSE)</f>
        <v>100</v>
      </c>
      <c r="V15" s="8" t="str">
        <f ca="1">VLOOKUP($B15,BNA_pré_INDD!$D$42:$AZ$71,MATCH(U$3,BNA_pré_INDD!$D$8:$AZ$8,0),FALSE)</f>
        <v>► 0%</v>
      </c>
      <c r="W15" s="8">
        <f ca="1">VLOOKUP($B15,BNA_pré_INDD!$D$8:$AZ$40,MATCH(W$3,BNA_pré_INDD!$D$8:$AZ$8,0),FALSE)</f>
        <v>23500</v>
      </c>
      <c r="X15" s="8" t="str">
        <f ca="1">VLOOKUP($B15,BNA_pré_INDD!$D$42:$AZ$71,MATCH(W$3,BNA_pré_INDD!$D$8:$AZ$8,0),FALSE)</f>
        <v>▼ -9%</v>
      </c>
      <c r="Y15" s="8">
        <f ca="1">VLOOKUP($B15,BNA_pré_INDD!$D$8:$AZ$40,MATCH(Y$3,BNA_pré_INDD!$D$8:$AZ$8,0),FALSE)</f>
        <v>500</v>
      </c>
      <c r="Z15" s="8" t="str">
        <f ca="1">VLOOKUP($B15,BNA_pré_INDD!$D$42:$AZ$71,MATCH(Y$3,BNA_pré_INDD!$D$8:$AZ$8,0),FALSE)</f>
        <v>▼ -93%</v>
      </c>
      <c r="AA15" s="8">
        <f ca="1">VLOOKUP($B15,BNA_pré_INDD!$D$8:$AZ$40,MATCH(AA$3,BNA_pré_INDD!$D$8:$AZ$8,0),FALSE)</f>
        <v>6500</v>
      </c>
      <c r="AB15" s="8" t="str">
        <f ca="1">VLOOKUP($B15,BNA_pré_INDD!$D$42:$AZ$71,MATCH(AA$3,BNA_pré_INDD!$D$8:$AZ$8,0),FALSE)</f>
        <v>▼ -5%</v>
      </c>
      <c r="AC15" s="8">
        <f ca="1">VLOOKUP($B15,BNA_pré_INDD!$D$8:$AZ$40,MATCH(AC$3,BNA_pré_INDD!$D$8:$AZ$8,0),FALSE)</f>
        <v>4500</v>
      </c>
      <c r="AD15" s="8" t="str">
        <f ca="1">VLOOKUP($B15,BNA_pré_INDD!$D$42:$AZ$71,MATCH(AC$3,BNA_pré_INDD!$D$8:$AZ$8,0),FALSE)</f>
        <v>▼ -16%</v>
      </c>
      <c r="AE15" s="8">
        <f ca="1">VLOOKUP($B15,BNA_pré_INDD!$D$8:$AZ$40,MATCH(AE$3,BNA_pré_INDD!$D$8:$AZ$8,0),FALSE)</f>
        <v>775</v>
      </c>
      <c r="AF15" s="8" t="str">
        <f ca="1">VLOOKUP($B15,BNA_pré_INDD!$D$42:$AZ$71,MATCH(AE$3,BNA_pré_INDD!$D$8:$AZ$8,0),FALSE)</f>
        <v>▼ -31%</v>
      </c>
      <c r="AG15" s="8">
        <f ca="1">VLOOKUP($B15,BNA_pré_INDD!$D$8:$AZ$40,MATCH(AG$3,BNA_pré_INDD!$D$8:$AZ$8,0),FALSE)</f>
        <v>175</v>
      </c>
      <c r="AH15" s="8" t="str">
        <f ca="1">VLOOKUP($B15,BNA_pré_INDD!$D$42:$AZ$71,MATCH(AG$3,BNA_pré_INDD!$D$8:$AZ$8,0),FALSE)</f>
        <v>▲ 40%</v>
      </c>
      <c r="AI15" s="8">
        <f ca="1">VLOOKUP($B15,BNA_pré_INDD!$D$8:$AZ$40,MATCH(AI$3,BNA_pré_INDD!$D$8:$AZ$8,0),FALSE)</f>
        <v>500</v>
      </c>
      <c r="AJ15" s="8" t="str">
        <f ca="1">VLOOKUP($B15,BNA_pré_INDD!$D$42:$AZ$71,MATCH(AI$3,BNA_pré_INDD!$D$8:$AZ$8,0),FALSE)</f>
        <v>► 0%</v>
      </c>
      <c r="AK15" s="8">
        <f ca="1">VLOOKUP($B15,BNA_pré_INDD!$D$8:$AZ$40,MATCH(AK$3,BNA_pré_INDD!$D$8:$AZ$8,0),FALSE)</f>
        <v>750</v>
      </c>
      <c r="AL15" s="8" t="str">
        <f ca="1">VLOOKUP($B15,BNA_pré_INDD!$D$42:$AZ$71,MATCH(AK$3,BNA_pré_INDD!$D$8:$AZ$8,0),FALSE)</f>
        <v>▲ 3%</v>
      </c>
      <c r="AM15" s="8">
        <f ca="1">VLOOKUP($B15,BNA_pré_INDD!$D$8:$AZ$40,MATCH(AM$3,BNA_pré_INDD!$D$8:$AZ$8,0),FALSE)</f>
        <v>1300</v>
      </c>
      <c r="AN15" s="8" t="str">
        <f ca="1">VLOOKUP($B15,BNA_pré_INDD!$D$42:$AZ$71,MATCH(AM$3,BNA_pré_INDD!$D$8:$AZ$8,0),FALSE)</f>
        <v>▼ -13%</v>
      </c>
      <c r="AO15" s="8">
        <f ca="1">VLOOKUP($B15,BNA_pré_INDD!$D$8:$AZ$40,MATCH(AO$3,BNA_pré_INDD!$D$8:$AZ$8,0),FALSE)</f>
        <v>1750</v>
      </c>
      <c r="AP15" s="8" t="str">
        <f ca="1">VLOOKUP($B15,BNA_pré_INDD!$D$42:$AZ$71,MATCH(AO$3,BNA_pré_INDD!$D$8:$AZ$8,0),FALSE)</f>
        <v>▲ 8%</v>
      </c>
      <c r="AQ15" s="8">
        <f ca="1">VLOOKUP($B15,BNA_pré_INDD!$D$8:$AZ$40,MATCH(AQ$3,BNA_pré_INDD!$D$8:$AZ$8,0),FALSE)</f>
        <v>3000</v>
      </c>
      <c r="AR15" s="8" t="str">
        <f ca="1">VLOOKUP($B15,BNA_pré_INDD!$D$42:$AZ$71,MATCH(AQ$3,BNA_pré_INDD!$D$8:$AZ$8,0),FALSE)</f>
        <v>▲ 7%</v>
      </c>
      <c r="AS15" s="8">
        <f ca="1">VLOOKUP($B15,BNA_pré_INDD!$D$8:$AZ$40,MATCH(AS$3,BNA_pré_INDD!$D$8:$AZ$8,0),FALSE)</f>
        <v>2000</v>
      </c>
      <c r="AT15" s="8" t="str">
        <f ca="1">VLOOKUP($B15,BNA_pré_INDD!$D$42:$AZ$71,MATCH(AS$3,BNA_pré_INDD!$D$8:$AZ$8,0),FALSE)</f>
        <v>▼ -20%</v>
      </c>
      <c r="AU15" s="8">
        <f ca="1">VLOOKUP($B15,BNA_pré_INDD!$D$8:$AZ$40,MATCH(AU$3,BNA_pré_INDD!$D$8:$AZ$8,0),FALSE)</f>
        <v>2500</v>
      </c>
      <c r="AV15" s="8" t="str">
        <f ca="1">VLOOKUP($B15,BNA_pré_INDD!$D$42:$AZ$71,MATCH(AU$3,BNA_pré_INDD!$D$8:$AZ$8,0),FALSE)</f>
        <v>▲ 4%</v>
      </c>
      <c r="AW15" s="8">
        <f ca="1">VLOOKUP($B15,BNA_pré_INDD!$D$8:$AZ$40,MATCH(AW$3,BNA_pré_INDD!$D$8:$AZ$8,0),FALSE)</f>
        <v>1200</v>
      </c>
      <c r="AX15" s="8" t="str">
        <f ca="1">VLOOKUP($B15,BNA_pré_INDD!$D$42:$AZ$71,MATCH(AW$3,BNA_pré_INDD!$D$8:$AZ$8,0),FALSE)</f>
        <v>▲ 20%</v>
      </c>
      <c r="AY15" s="8">
        <f ca="1">VLOOKUP($B15,BNA_pré_INDD!$D$8:$AZ$40,MATCH(AY$3,BNA_pré_INDD!$D$8:$AZ$8,0),FALSE)</f>
        <v>3000</v>
      </c>
      <c r="AZ15" s="8" t="str">
        <f ca="1">VLOOKUP($B15,BNA_pré_INDD!$D$42:$AZ$71,MATCH(AY$3,BNA_pré_INDD!$D$8:$AZ$8,0),FALSE)</f>
        <v>► 0%</v>
      </c>
      <c r="BA15" s="8">
        <f ca="1">VLOOKUP($B15,BNA_pré_INDD!$D$8:$AZ$40,MATCH(BA$3,BNA_pré_INDD!$D$8:$AZ$8,0),FALSE)</f>
        <v>300</v>
      </c>
      <c r="BB15" s="8" t="str">
        <f ca="1">VLOOKUP($B15,BNA_pré_INDD!$D$42:$AZ$71,MATCH(BA$3,BNA_pré_INDD!$D$8:$AZ$8,0),FALSE)</f>
        <v>▼ -25%</v>
      </c>
    </row>
    <row r="16" spans="1:54" x14ac:dyDescent="0.35">
      <c r="B16" t="s">
        <v>89</v>
      </c>
      <c r="C16" s="8">
        <f ca="1">VLOOKUP($B16,BNA_pré_INDD!$D$8:$AZ$40,MATCH(C$3,BNA_pré_INDD!$D$8:$AZ$8,0),FALSE)</f>
        <v>1250</v>
      </c>
      <c r="D16" s="8" t="str">
        <f ca="1">VLOOKUP($B16,BNA_pré_INDD!$D$42:$AZ$71,MATCH(C$3,BNA_pré_INDD!$D$8:$AZ$8,0),FALSE)</f>
        <v>▲ 25%</v>
      </c>
      <c r="E16" s="8" t="str">
        <f ca="1">VLOOKUP($B16,BNA_pré_INDD!$D$8:$AZ$40,MATCH(E$3,BNA_pré_INDD!$D$8:$AZ$8,0),FALSE)</f>
        <v>MC</v>
      </c>
      <c r="F16" s="8" t="str">
        <f ca="1">VLOOKUP($B16,BNA_pré_INDD!$D$42:$AZ$71,MATCH(E$3,BNA_pré_INDD!$D$8:$AZ$8,0),FALSE)</f>
        <v>-</v>
      </c>
      <c r="G16" s="8" t="str">
        <f ca="1">VLOOKUP($B16,BNA_pré_INDD!$D$8:$AZ$40,MATCH(G$3,BNA_pré_INDD!$D$8:$AZ$8,0),FALSE)</f>
        <v>MC</v>
      </c>
      <c r="H16" s="8" t="str">
        <f ca="1">VLOOKUP($B16,BNA_pré_INDD!$D$42:$AZ$71,MATCH(G$3,BNA_pré_INDD!$D$8:$AZ$8,0),FALSE)</f>
        <v>-</v>
      </c>
      <c r="I16" s="8" t="str">
        <f ca="1">VLOOKUP($B16,BNA_pré_INDD!$D$8:$AZ$40,MATCH(I$3,BNA_pré_INDD!$D$8:$AZ$8,0),FALSE)</f>
        <v>MC</v>
      </c>
      <c r="J16" s="8" t="str">
        <f ca="1">VLOOKUP($B16,BNA_pré_INDD!$D$42:$AZ$71,MATCH(I$3,BNA_pré_INDD!$D$8:$AZ$8,0),FALSE)</f>
        <v>-</v>
      </c>
      <c r="K16" s="8">
        <f ca="1">VLOOKUP($B16,BNA_pré_INDD!$D$8:$AZ$40,MATCH(K$3,BNA_pré_INDD!$D$8:$AZ$8,0),FALSE)</f>
        <v>500</v>
      </c>
      <c r="L16" s="8" t="str">
        <f ca="1">VLOOKUP($B16,BNA_pré_INDD!$D$42:$AZ$71,MATCH(K$3,BNA_pré_INDD!$D$8:$AZ$8,0),FALSE)</f>
        <v>► 0%</v>
      </c>
      <c r="M16" s="8" t="str">
        <f ca="1">VLOOKUP($B16,BNA_pré_INDD!$D$8:$AZ$40,MATCH(M$3,BNA_pré_INDD!$D$8:$AZ$8,0),FALSE)</f>
        <v>MC</v>
      </c>
      <c r="N16" s="8" t="str">
        <f ca="1">VLOOKUP($B16,BNA_pré_INDD!$D$42:$AZ$71,MATCH(M$3,BNA_pré_INDD!$D$8:$AZ$8,0),FALSE)</f>
        <v>-</v>
      </c>
      <c r="O16" s="8" t="str">
        <f ca="1">VLOOKUP($B16,BNA_pré_INDD!$D$8:$AZ$40,MATCH(O$3,BNA_pré_INDD!$D$8:$AZ$8,0),FALSE)</f>
        <v>MC</v>
      </c>
      <c r="P16" s="8" t="str">
        <f ca="1">VLOOKUP($B16,BNA_pré_INDD!$D$42:$AZ$71,MATCH(O$3,BNA_pré_INDD!$D$8:$AZ$8,0),FALSE)</f>
        <v>-</v>
      </c>
      <c r="Q16" s="8" t="str">
        <f ca="1">VLOOKUP($B16,BNA_pré_INDD!$D$8:$AZ$40,MATCH(Q$3,BNA_pré_INDD!$D$8:$AZ$8,0),FALSE)</f>
        <v>MC</v>
      </c>
      <c r="R16" s="8" t="str">
        <f ca="1">VLOOKUP($B16,BNA_pré_INDD!$D$42:$AZ$71,MATCH(Q$3,BNA_pré_INDD!$D$8:$AZ$8,0),FALSE)</f>
        <v>-</v>
      </c>
      <c r="S16" s="8" t="str">
        <f ca="1">VLOOKUP($B16,BNA_pré_INDD!$D$8:$AZ$40,MATCH(S$3,BNA_pré_INDD!$D$8:$AZ$8,0),FALSE)</f>
        <v>MC</v>
      </c>
      <c r="T16" s="8" t="str">
        <f ca="1">VLOOKUP($B16,BNA_pré_INDD!$D$42:$AZ$71,MATCH(S$3,BNA_pré_INDD!$D$8:$AZ$8,0),FALSE)</f>
        <v>-</v>
      </c>
      <c r="U16" s="8" t="str">
        <f ca="1">VLOOKUP($B16,BNA_pré_INDD!$D$8:$AZ$40,MATCH(U$3,BNA_pré_INDD!$D$8:$AZ$8,0),FALSE)</f>
        <v>MC</v>
      </c>
      <c r="V16" s="8" t="str">
        <f ca="1">VLOOKUP($B16,BNA_pré_INDD!$D$42:$AZ$71,MATCH(U$3,BNA_pré_INDD!$D$8:$AZ$8,0),FALSE)</f>
        <v>-</v>
      </c>
      <c r="W16" s="8" t="str">
        <f ca="1">VLOOKUP($B16,BNA_pré_INDD!$D$8:$AZ$40,MATCH(W$3,BNA_pré_INDD!$D$8:$AZ$8,0),FALSE)</f>
        <v>MC</v>
      </c>
      <c r="X16" s="8" t="str">
        <f ca="1">VLOOKUP($B16,BNA_pré_INDD!$D$42:$AZ$71,MATCH(W$3,BNA_pré_INDD!$D$8:$AZ$8,0),FALSE)</f>
        <v>-</v>
      </c>
      <c r="Y16" s="8" t="str">
        <f ca="1">VLOOKUP($B16,BNA_pré_INDD!$D$8:$AZ$40,MATCH(Y$3,BNA_pré_INDD!$D$8:$AZ$8,0),FALSE)</f>
        <v>MC</v>
      </c>
      <c r="Z16" s="8" t="str">
        <f ca="1">VLOOKUP($B16,BNA_pré_INDD!$D$42:$AZ$71,MATCH(Y$3,BNA_pré_INDD!$D$8:$AZ$8,0),FALSE)</f>
        <v>-</v>
      </c>
      <c r="AA16" s="8" t="str">
        <f ca="1">VLOOKUP($B16,BNA_pré_INDD!$D$8:$AZ$40,MATCH(AA$3,BNA_pré_INDD!$D$8:$AZ$8,0),FALSE)</f>
        <v>MC</v>
      </c>
      <c r="AB16" s="8" t="str">
        <f ca="1">VLOOKUP($B16,BNA_pré_INDD!$D$42:$AZ$71,MATCH(AA$3,BNA_pré_INDD!$D$8:$AZ$8,0),FALSE)</f>
        <v>-</v>
      </c>
      <c r="AC16" s="8" t="str">
        <f ca="1">VLOOKUP($B16,BNA_pré_INDD!$D$8:$AZ$40,MATCH(AC$3,BNA_pré_INDD!$D$8:$AZ$8,0),FALSE)</f>
        <v>MC</v>
      </c>
      <c r="AD16" s="8" t="str">
        <f ca="1">VLOOKUP($B16,BNA_pré_INDD!$D$42:$AZ$71,MATCH(AC$3,BNA_pré_INDD!$D$8:$AZ$8,0),FALSE)</f>
        <v>-</v>
      </c>
      <c r="AE16" s="8" t="str">
        <f ca="1">VLOOKUP($B16,BNA_pré_INDD!$D$8:$AZ$40,MATCH(AE$3,BNA_pré_INDD!$D$8:$AZ$8,0),FALSE)</f>
        <v>MC</v>
      </c>
      <c r="AF16" s="8" t="str">
        <f ca="1">VLOOKUP($B16,BNA_pré_INDD!$D$42:$AZ$71,MATCH(AE$3,BNA_pré_INDD!$D$8:$AZ$8,0),FALSE)</f>
        <v>-</v>
      </c>
      <c r="AG16" s="8">
        <f ca="1">VLOOKUP($B16,BNA_pré_INDD!$D$8:$AZ$40,MATCH(AG$3,BNA_pré_INDD!$D$8:$AZ$8,0),FALSE)</f>
        <v>150</v>
      </c>
      <c r="AH16" s="8" t="str">
        <f ca="1">VLOOKUP($B16,BNA_pré_INDD!$D$42:$AZ$71,MATCH(AG$3,BNA_pré_INDD!$D$8:$AZ$8,0),FALSE)</f>
        <v>► 0%</v>
      </c>
      <c r="AI16" s="8" t="str">
        <f ca="1">VLOOKUP($B16,BNA_pré_INDD!$D$8:$AZ$40,MATCH(AI$3,BNA_pré_INDD!$D$8:$AZ$8,0),FALSE)</f>
        <v>MC</v>
      </c>
      <c r="AJ16" s="8" t="str">
        <f ca="1">VLOOKUP($B16,BNA_pré_INDD!$D$42:$AZ$71,MATCH(AI$3,BNA_pré_INDD!$D$8:$AZ$8,0),FALSE)</f>
        <v>-</v>
      </c>
      <c r="AK16" s="8" t="str">
        <f ca="1">VLOOKUP($B16,BNA_pré_INDD!$D$8:$AZ$40,MATCH(AK$3,BNA_pré_INDD!$D$8:$AZ$8,0),FALSE)</f>
        <v>MC</v>
      </c>
      <c r="AL16" s="8" t="str">
        <f ca="1">VLOOKUP($B16,BNA_pré_INDD!$D$42:$AZ$71,MATCH(AK$3,BNA_pré_INDD!$D$8:$AZ$8,0),FALSE)</f>
        <v>-</v>
      </c>
      <c r="AM16" s="8" t="str">
        <f ca="1">VLOOKUP($B16,BNA_pré_INDD!$D$8:$AZ$40,MATCH(AM$3,BNA_pré_INDD!$D$8:$AZ$8,0),FALSE)</f>
        <v>MC</v>
      </c>
      <c r="AN16" s="8" t="str">
        <f ca="1">VLOOKUP($B16,BNA_pré_INDD!$D$42:$AZ$71,MATCH(AM$3,BNA_pré_INDD!$D$8:$AZ$8,0),FALSE)</f>
        <v>-</v>
      </c>
      <c r="AO16" s="8">
        <f ca="1">VLOOKUP($B16,BNA_pré_INDD!$D$8:$AZ$40,MATCH(AO$3,BNA_pré_INDD!$D$8:$AZ$8,0),FALSE)</f>
        <v>2000</v>
      </c>
      <c r="AP16" s="8" t="str">
        <f ca="1">VLOOKUP($B16,BNA_pré_INDD!$D$42:$AZ$71,MATCH(AO$3,BNA_pré_INDD!$D$8:$AZ$8,0),FALSE)</f>
        <v>► 0%</v>
      </c>
      <c r="AQ16" s="8">
        <f ca="1">VLOOKUP($B16,BNA_pré_INDD!$D$8:$AZ$40,MATCH(AQ$3,BNA_pré_INDD!$D$8:$AZ$8,0),FALSE)</f>
        <v>3000</v>
      </c>
      <c r="AR16" s="8" t="str">
        <f ca="1">VLOOKUP($B16,BNA_pré_INDD!$D$42:$AZ$71,MATCH(AQ$3,BNA_pré_INDD!$D$8:$AZ$8,0),FALSE)</f>
        <v>► 0%</v>
      </c>
      <c r="AS16" s="8">
        <f ca="1">VLOOKUP($B16,BNA_pré_INDD!$D$8:$AZ$40,MATCH(AS$3,BNA_pré_INDD!$D$8:$AZ$8,0),FALSE)</f>
        <v>2000</v>
      </c>
      <c r="AT16" s="8" t="str">
        <f ca="1">VLOOKUP($B16,BNA_pré_INDD!$D$42:$AZ$71,MATCH(AS$3,BNA_pré_INDD!$D$8:$AZ$8,0),FALSE)</f>
        <v>► 0%</v>
      </c>
      <c r="AU16" s="8">
        <f ca="1">VLOOKUP($B16,BNA_pré_INDD!$D$8:$AZ$40,MATCH(AU$3,BNA_pré_INDD!$D$8:$AZ$8,0),FALSE)</f>
        <v>2000</v>
      </c>
      <c r="AV16" s="8" t="str">
        <f ca="1">VLOOKUP($B16,BNA_pré_INDD!$D$42:$AZ$71,MATCH(AU$3,BNA_pré_INDD!$D$8:$AZ$8,0),FALSE)</f>
        <v>► 0%</v>
      </c>
      <c r="AW16" s="8">
        <f ca="1">VLOOKUP($B16,BNA_pré_INDD!$D$8:$AZ$40,MATCH(AW$3,BNA_pré_INDD!$D$8:$AZ$8,0),FALSE)</f>
        <v>1875</v>
      </c>
      <c r="AX16" s="8" t="str">
        <f ca="1">VLOOKUP($B16,BNA_pré_INDD!$D$42:$AZ$71,MATCH(AW$3,BNA_pré_INDD!$D$8:$AZ$8,0),FALSE)</f>
        <v>▼ -6%</v>
      </c>
      <c r="AY16" s="8" t="str">
        <f ca="1">VLOOKUP($B16,BNA_pré_INDD!$D$8:$AZ$40,MATCH(AY$3,BNA_pré_INDD!$D$8:$AZ$8,0),FALSE)</f>
        <v>MC</v>
      </c>
      <c r="AZ16" s="8" t="str">
        <f ca="1">VLOOKUP($B16,BNA_pré_INDD!$D$42:$AZ$71,MATCH(AY$3,BNA_pré_INDD!$D$8:$AZ$8,0),FALSE)</f>
        <v>-</v>
      </c>
      <c r="BA16" s="8">
        <f ca="1">VLOOKUP($B16,BNA_pré_INDD!$D$8:$AZ$40,MATCH(BA$3,BNA_pré_INDD!$D$8:$AZ$8,0),FALSE)</f>
        <v>300</v>
      </c>
      <c r="BB16" s="8" t="str">
        <f ca="1">VLOOKUP($B16,BNA_pré_INDD!$D$42:$AZ$71,MATCH(BA$3,BNA_pré_INDD!$D$8:$AZ$8,0),FALSE)</f>
        <v>► 0%</v>
      </c>
    </row>
    <row r="17" spans="2:54" x14ac:dyDescent="0.35">
      <c r="B17" t="s">
        <v>91</v>
      </c>
      <c r="C17" s="8" t="str">
        <f ca="1">VLOOKUP($B17,BNA_pré_INDD!$D$8:$AZ$40,MATCH(C$3,BNA_pré_INDD!$D$8:$AZ$8,0),FALSE)</f>
        <v>-</v>
      </c>
      <c r="D17" s="8" t="str">
        <f ca="1">VLOOKUP($B17,BNA_pré_INDD!$D$42:$AZ$71,MATCH(C$3,BNA_pré_INDD!$D$8:$AZ$8,0),FALSE)</f>
        <v>-</v>
      </c>
      <c r="E17" s="8" t="str">
        <f ca="1">VLOOKUP($B17,BNA_pré_INDD!$D$8:$AZ$40,MATCH(E$3,BNA_pré_INDD!$D$8:$AZ$8,0),FALSE)</f>
        <v>-</v>
      </c>
      <c r="F17" s="8" t="str">
        <f ca="1">VLOOKUP($B17,BNA_pré_INDD!$D$42:$AZ$71,MATCH(E$3,BNA_pré_INDD!$D$8:$AZ$8,0),FALSE)</f>
        <v>-</v>
      </c>
      <c r="G17" s="8" t="str">
        <f ca="1">VLOOKUP($B17,BNA_pré_INDD!$D$8:$AZ$40,MATCH(G$3,BNA_pré_INDD!$D$8:$AZ$8,0),FALSE)</f>
        <v>-</v>
      </c>
      <c r="H17" s="8" t="str">
        <f ca="1">VLOOKUP($B17,BNA_pré_INDD!$D$42:$AZ$71,MATCH(G$3,BNA_pré_INDD!$D$8:$AZ$8,0),FALSE)</f>
        <v>-</v>
      </c>
      <c r="I17" s="8" t="str">
        <f ca="1">VLOOKUP($B17,BNA_pré_INDD!$D$8:$AZ$40,MATCH(I$3,BNA_pré_INDD!$D$8:$AZ$8,0),FALSE)</f>
        <v>-</v>
      </c>
      <c r="J17" s="8" t="str">
        <f ca="1">VLOOKUP($B17,BNA_pré_INDD!$D$42:$AZ$71,MATCH(I$3,BNA_pré_INDD!$D$8:$AZ$8,0),FALSE)</f>
        <v>-</v>
      </c>
      <c r="K17" s="8" t="str">
        <f ca="1">VLOOKUP($B17,BNA_pré_INDD!$D$8:$AZ$40,MATCH(K$3,BNA_pré_INDD!$D$8:$AZ$8,0),FALSE)</f>
        <v>-</v>
      </c>
      <c r="L17" s="8" t="str">
        <f ca="1">VLOOKUP($B17,BNA_pré_INDD!$D$42:$AZ$71,MATCH(K$3,BNA_pré_INDD!$D$8:$AZ$8,0),FALSE)</f>
        <v>-</v>
      </c>
      <c r="M17" s="8" t="str">
        <f ca="1">VLOOKUP($B17,BNA_pré_INDD!$D$8:$AZ$40,MATCH(M$3,BNA_pré_INDD!$D$8:$AZ$8,0),FALSE)</f>
        <v>-</v>
      </c>
      <c r="N17" s="8" t="str">
        <f ca="1">VLOOKUP($B17,BNA_pré_INDD!$D$42:$AZ$71,MATCH(M$3,BNA_pré_INDD!$D$8:$AZ$8,0),FALSE)</f>
        <v>-</v>
      </c>
      <c r="O17" s="8" t="str">
        <f ca="1">VLOOKUP($B17,BNA_pré_INDD!$D$8:$AZ$40,MATCH(O$3,BNA_pré_INDD!$D$8:$AZ$8,0),FALSE)</f>
        <v>-</v>
      </c>
      <c r="P17" s="8" t="str">
        <f ca="1">VLOOKUP($B17,BNA_pré_INDD!$D$42:$AZ$71,MATCH(O$3,BNA_pré_INDD!$D$8:$AZ$8,0),FALSE)</f>
        <v>-</v>
      </c>
      <c r="Q17" s="8" t="str">
        <f ca="1">VLOOKUP($B17,BNA_pré_INDD!$D$8:$AZ$40,MATCH(Q$3,BNA_pré_INDD!$D$8:$AZ$8,0),FALSE)</f>
        <v>-</v>
      </c>
      <c r="R17" s="8" t="str">
        <f ca="1">VLOOKUP($B17,BNA_pré_INDD!$D$42:$AZ$71,MATCH(Q$3,BNA_pré_INDD!$D$8:$AZ$8,0),FALSE)</f>
        <v>-</v>
      </c>
      <c r="S17" s="8" t="str">
        <f ca="1">VLOOKUP($B17,BNA_pré_INDD!$D$8:$AZ$40,MATCH(S$3,BNA_pré_INDD!$D$8:$AZ$8,0),FALSE)</f>
        <v>-</v>
      </c>
      <c r="T17" s="8" t="str">
        <f ca="1">VLOOKUP($B17,BNA_pré_INDD!$D$42:$AZ$71,MATCH(S$3,BNA_pré_INDD!$D$8:$AZ$8,0),FALSE)</f>
        <v>-</v>
      </c>
      <c r="U17" s="8" t="str">
        <f ca="1">VLOOKUP($B17,BNA_pré_INDD!$D$8:$AZ$40,MATCH(U$3,BNA_pré_INDD!$D$8:$AZ$8,0),FALSE)</f>
        <v>-</v>
      </c>
      <c r="V17" s="8" t="str">
        <f ca="1">VLOOKUP($B17,BNA_pré_INDD!$D$42:$AZ$71,MATCH(U$3,BNA_pré_INDD!$D$8:$AZ$8,0),FALSE)</f>
        <v>-</v>
      </c>
      <c r="W17" s="8" t="str">
        <f ca="1">VLOOKUP($B17,BNA_pré_INDD!$D$8:$AZ$40,MATCH(W$3,BNA_pré_INDD!$D$8:$AZ$8,0),FALSE)</f>
        <v>-</v>
      </c>
      <c r="X17" s="8" t="str">
        <f ca="1">VLOOKUP($B17,BNA_pré_INDD!$D$42:$AZ$71,MATCH(W$3,BNA_pré_INDD!$D$8:$AZ$8,0),FALSE)</f>
        <v>-</v>
      </c>
      <c r="Y17" s="8" t="str">
        <f ca="1">VLOOKUP($B17,BNA_pré_INDD!$D$8:$AZ$40,MATCH(Y$3,BNA_pré_INDD!$D$8:$AZ$8,0),FALSE)</f>
        <v>-</v>
      </c>
      <c r="Z17" s="8" t="str">
        <f ca="1">VLOOKUP($B17,BNA_pré_INDD!$D$42:$AZ$71,MATCH(Y$3,BNA_pré_INDD!$D$8:$AZ$8,0),FALSE)</f>
        <v>-</v>
      </c>
      <c r="AA17" s="8" t="str">
        <f ca="1">VLOOKUP($B17,BNA_pré_INDD!$D$8:$AZ$40,MATCH(AA$3,BNA_pré_INDD!$D$8:$AZ$8,0),FALSE)</f>
        <v>-</v>
      </c>
      <c r="AB17" s="8" t="str">
        <f ca="1">VLOOKUP($B17,BNA_pré_INDD!$D$42:$AZ$71,MATCH(AA$3,BNA_pré_INDD!$D$8:$AZ$8,0),FALSE)</f>
        <v>-</v>
      </c>
      <c r="AC17" s="8" t="str">
        <f ca="1">VLOOKUP($B17,BNA_pré_INDD!$D$8:$AZ$40,MATCH(AC$3,BNA_pré_INDD!$D$8:$AZ$8,0),FALSE)</f>
        <v>-</v>
      </c>
      <c r="AD17" s="8" t="str">
        <f ca="1">VLOOKUP($B17,BNA_pré_INDD!$D$42:$AZ$71,MATCH(AC$3,BNA_pré_INDD!$D$8:$AZ$8,0),FALSE)</f>
        <v>-</v>
      </c>
      <c r="AE17" s="8" t="str">
        <f ca="1">VLOOKUP($B17,BNA_pré_INDD!$D$8:$AZ$40,MATCH(AE$3,BNA_pré_INDD!$D$8:$AZ$8,0),FALSE)</f>
        <v>-</v>
      </c>
      <c r="AF17" s="8" t="str">
        <f ca="1">VLOOKUP($B17,BNA_pré_INDD!$D$42:$AZ$71,MATCH(AE$3,BNA_pré_INDD!$D$8:$AZ$8,0),FALSE)</f>
        <v>-</v>
      </c>
      <c r="AG17" s="8" t="str">
        <f ca="1">VLOOKUP($B17,BNA_pré_INDD!$D$8:$AZ$40,MATCH(AG$3,BNA_pré_INDD!$D$8:$AZ$8,0),FALSE)</f>
        <v>-</v>
      </c>
      <c r="AH17" s="8" t="str">
        <f ca="1">VLOOKUP($B17,BNA_pré_INDD!$D$42:$AZ$71,MATCH(AG$3,BNA_pré_INDD!$D$8:$AZ$8,0),FALSE)</f>
        <v>-</v>
      </c>
      <c r="AI17" s="8" t="str">
        <f ca="1">VLOOKUP($B17,BNA_pré_INDD!$D$8:$AZ$40,MATCH(AI$3,BNA_pré_INDD!$D$8:$AZ$8,0),FALSE)</f>
        <v>-</v>
      </c>
      <c r="AJ17" s="8" t="str">
        <f ca="1">VLOOKUP($B17,BNA_pré_INDD!$D$42:$AZ$71,MATCH(AI$3,BNA_pré_INDD!$D$8:$AZ$8,0),FALSE)</f>
        <v>-</v>
      </c>
      <c r="AK17" s="8" t="str">
        <f ca="1">VLOOKUP($B17,BNA_pré_INDD!$D$8:$AZ$40,MATCH(AK$3,BNA_pré_INDD!$D$8:$AZ$8,0),FALSE)</f>
        <v>-</v>
      </c>
      <c r="AL17" s="8" t="str">
        <f ca="1">VLOOKUP($B17,BNA_pré_INDD!$D$42:$AZ$71,MATCH(AK$3,BNA_pré_INDD!$D$8:$AZ$8,0),FALSE)</f>
        <v>-</v>
      </c>
      <c r="AM17" s="8" t="str">
        <f ca="1">VLOOKUP($B17,BNA_pré_INDD!$D$8:$AZ$40,MATCH(AM$3,BNA_pré_INDD!$D$8:$AZ$8,0),FALSE)</f>
        <v>-</v>
      </c>
      <c r="AN17" s="8" t="str">
        <f ca="1">VLOOKUP($B17,BNA_pré_INDD!$D$42:$AZ$71,MATCH(AM$3,BNA_pré_INDD!$D$8:$AZ$8,0),FALSE)</f>
        <v>-</v>
      </c>
      <c r="AO17" s="8" t="str">
        <f ca="1">VLOOKUP($B17,BNA_pré_INDD!$D$8:$AZ$40,MATCH(AO$3,BNA_pré_INDD!$D$8:$AZ$8,0),FALSE)</f>
        <v>-</v>
      </c>
      <c r="AP17" s="8" t="str">
        <f ca="1">VLOOKUP($B17,BNA_pré_INDD!$D$42:$AZ$71,MATCH(AO$3,BNA_pré_INDD!$D$8:$AZ$8,0),FALSE)</f>
        <v>-</v>
      </c>
      <c r="AQ17" s="8" t="str">
        <f ca="1">VLOOKUP($B17,BNA_pré_INDD!$D$8:$AZ$40,MATCH(AQ$3,BNA_pré_INDD!$D$8:$AZ$8,0),FALSE)</f>
        <v>-</v>
      </c>
      <c r="AR17" s="8" t="str">
        <f ca="1">VLOOKUP($B17,BNA_pré_INDD!$D$42:$AZ$71,MATCH(AQ$3,BNA_pré_INDD!$D$8:$AZ$8,0),FALSE)</f>
        <v>-</v>
      </c>
      <c r="AS17" s="8" t="str">
        <f ca="1">VLOOKUP($B17,BNA_pré_INDD!$D$8:$AZ$40,MATCH(AS$3,BNA_pré_INDD!$D$8:$AZ$8,0),FALSE)</f>
        <v>-</v>
      </c>
      <c r="AT17" s="8" t="str">
        <f ca="1">VLOOKUP($B17,BNA_pré_INDD!$D$42:$AZ$71,MATCH(AS$3,BNA_pré_INDD!$D$8:$AZ$8,0),FALSE)</f>
        <v>-</v>
      </c>
      <c r="AU17" s="8" t="str">
        <f ca="1">VLOOKUP($B17,BNA_pré_INDD!$D$8:$AZ$40,MATCH(AU$3,BNA_pré_INDD!$D$8:$AZ$8,0),FALSE)</f>
        <v>-</v>
      </c>
      <c r="AV17" s="8" t="str">
        <f ca="1">VLOOKUP($B17,BNA_pré_INDD!$D$42:$AZ$71,MATCH(AU$3,BNA_pré_INDD!$D$8:$AZ$8,0),FALSE)</f>
        <v>-</v>
      </c>
      <c r="AW17" s="8" t="str">
        <f ca="1">VLOOKUP($B17,BNA_pré_INDD!$D$8:$AZ$40,MATCH(AW$3,BNA_pré_INDD!$D$8:$AZ$8,0),FALSE)</f>
        <v>-</v>
      </c>
      <c r="AX17" s="8" t="str">
        <f ca="1">VLOOKUP($B17,BNA_pré_INDD!$D$42:$AZ$71,MATCH(AW$3,BNA_pré_INDD!$D$8:$AZ$8,0),FALSE)</f>
        <v>-</v>
      </c>
      <c r="AY17" s="8" t="str">
        <f ca="1">VLOOKUP($B17,BNA_pré_INDD!$D$8:$AZ$40,MATCH(AY$3,BNA_pré_INDD!$D$8:$AZ$8,0),FALSE)</f>
        <v>-</v>
      </c>
      <c r="AZ17" s="8" t="str">
        <f ca="1">VLOOKUP($B17,BNA_pré_INDD!$D$42:$AZ$71,MATCH(AY$3,BNA_pré_INDD!$D$8:$AZ$8,0),FALSE)</f>
        <v>-</v>
      </c>
      <c r="BA17" s="8" t="str">
        <f ca="1">VLOOKUP($B17,BNA_pré_INDD!$D$8:$AZ$40,MATCH(BA$3,BNA_pré_INDD!$D$8:$AZ$8,0),FALSE)</f>
        <v>-</v>
      </c>
      <c r="BB17" s="8" t="str">
        <f ca="1">VLOOKUP($B17,BNA_pré_INDD!$D$42:$AZ$71,MATCH(BA$3,BNA_pré_INDD!$D$8:$AZ$8,0),FALSE)</f>
        <v>-</v>
      </c>
    </row>
    <row r="18" spans="2:54" x14ac:dyDescent="0.35">
      <c r="B18" t="s">
        <v>93</v>
      </c>
      <c r="C18" s="8" t="str">
        <f ca="1">VLOOKUP($B18,BNA_pré_INDD!$D$8:$AZ$40,MATCH(C$3,BNA_pré_INDD!$D$8:$AZ$8,0),FALSE)</f>
        <v>MC</v>
      </c>
      <c r="D18" s="8" t="str">
        <f ca="1">VLOOKUP($B18,BNA_pré_INDD!$D$42:$AZ$71,MATCH(C$3,BNA_pré_INDD!$D$8:$AZ$8,0),FALSE)</f>
        <v>-</v>
      </c>
      <c r="E18" s="8" t="str">
        <f ca="1">VLOOKUP($B18,BNA_pré_INDD!$D$8:$AZ$40,MATCH(E$3,BNA_pré_INDD!$D$8:$AZ$8,0),FALSE)</f>
        <v>MC</v>
      </c>
      <c r="F18" s="8" t="str">
        <f ca="1">VLOOKUP($B18,BNA_pré_INDD!$D$42:$AZ$71,MATCH(E$3,BNA_pré_INDD!$D$8:$AZ$8,0),FALSE)</f>
        <v>-</v>
      </c>
      <c r="G18" s="8" t="str">
        <f ca="1">VLOOKUP($B18,BNA_pré_INDD!$D$8:$AZ$40,MATCH(G$3,BNA_pré_INDD!$D$8:$AZ$8,0),FALSE)</f>
        <v>MC</v>
      </c>
      <c r="H18" s="8" t="str">
        <f ca="1">VLOOKUP($B18,BNA_pré_INDD!$D$42:$AZ$71,MATCH(G$3,BNA_pré_INDD!$D$8:$AZ$8,0),FALSE)</f>
        <v>-</v>
      </c>
      <c r="I18" s="8" t="str">
        <f ca="1">VLOOKUP($B18,BNA_pré_INDD!$D$8:$AZ$40,MATCH(I$3,BNA_pré_INDD!$D$8:$AZ$8,0),FALSE)</f>
        <v>MC</v>
      </c>
      <c r="J18" s="8" t="str">
        <f ca="1">VLOOKUP($B18,BNA_pré_INDD!$D$42:$AZ$71,MATCH(I$3,BNA_pré_INDD!$D$8:$AZ$8,0),FALSE)</f>
        <v>-</v>
      </c>
      <c r="K18" s="8" t="str">
        <f ca="1">VLOOKUP($B18,BNA_pré_INDD!$D$8:$AZ$40,MATCH(K$3,BNA_pré_INDD!$D$8:$AZ$8,0),FALSE)</f>
        <v>MC</v>
      </c>
      <c r="L18" s="8" t="str">
        <f ca="1">VLOOKUP($B18,BNA_pré_INDD!$D$42:$AZ$71,MATCH(K$3,BNA_pré_INDD!$D$8:$AZ$8,0),FALSE)</f>
        <v>-</v>
      </c>
      <c r="M18" s="8" t="str">
        <f ca="1">VLOOKUP($B18,BNA_pré_INDD!$D$8:$AZ$40,MATCH(M$3,BNA_pré_INDD!$D$8:$AZ$8,0),FALSE)</f>
        <v>MC</v>
      </c>
      <c r="N18" s="8" t="str">
        <f ca="1">VLOOKUP($B18,BNA_pré_INDD!$D$42:$AZ$71,MATCH(M$3,BNA_pré_INDD!$D$8:$AZ$8,0),FALSE)</f>
        <v>-</v>
      </c>
      <c r="O18" s="8" t="str">
        <f ca="1">VLOOKUP($B18,BNA_pré_INDD!$D$8:$AZ$40,MATCH(O$3,BNA_pré_INDD!$D$8:$AZ$8,0),FALSE)</f>
        <v>MC</v>
      </c>
      <c r="P18" s="8" t="str">
        <f ca="1">VLOOKUP($B18,BNA_pré_INDD!$D$42:$AZ$71,MATCH(O$3,BNA_pré_INDD!$D$8:$AZ$8,0),FALSE)</f>
        <v>-</v>
      </c>
      <c r="Q18" s="8" t="str">
        <f ca="1">VLOOKUP($B18,BNA_pré_INDD!$D$8:$AZ$40,MATCH(Q$3,BNA_pré_INDD!$D$8:$AZ$8,0),FALSE)</f>
        <v>MC</v>
      </c>
      <c r="R18" s="8" t="str">
        <f ca="1">VLOOKUP($B18,BNA_pré_INDD!$D$42:$AZ$71,MATCH(Q$3,BNA_pré_INDD!$D$8:$AZ$8,0),FALSE)</f>
        <v>-</v>
      </c>
      <c r="S18" s="8" t="str">
        <f ca="1">VLOOKUP($B18,BNA_pré_INDD!$D$8:$AZ$40,MATCH(S$3,BNA_pré_INDD!$D$8:$AZ$8,0),FALSE)</f>
        <v>MC</v>
      </c>
      <c r="T18" s="8" t="str">
        <f ca="1">VLOOKUP($B18,BNA_pré_INDD!$D$42:$AZ$71,MATCH(S$3,BNA_pré_INDD!$D$8:$AZ$8,0),FALSE)</f>
        <v>-</v>
      </c>
      <c r="U18" s="8" t="str">
        <f ca="1">VLOOKUP($B18,BNA_pré_INDD!$D$8:$AZ$40,MATCH(U$3,BNA_pré_INDD!$D$8:$AZ$8,0),FALSE)</f>
        <v>MC</v>
      </c>
      <c r="V18" s="8" t="str">
        <f ca="1">VLOOKUP($B18,BNA_pré_INDD!$D$42:$AZ$71,MATCH(U$3,BNA_pré_INDD!$D$8:$AZ$8,0),FALSE)</f>
        <v>-</v>
      </c>
      <c r="W18" s="8" t="str">
        <f ca="1">VLOOKUP($B18,BNA_pré_INDD!$D$8:$AZ$40,MATCH(W$3,BNA_pré_INDD!$D$8:$AZ$8,0),FALSE)</f>
        <v>MC</v>
      </c>
      <c r="X18" s="8" t="str">
        <f ca="1">VLOOKUP($B18,BNA_pré_INDD!$D$42:$AZ$71,MATCH(W$3,BNA_pré_INDD!$D$8:$AZ$8,0),FALSE)</f>
        <v>-</v>
      </c>
      <c r="Y18" s="8" t="str">
        <f ca="1">VLOOKUP($B18,BNA_pré_INDD!$D$8:$AZ$40,MATCH(Y$3,BNA_pré_INDD!$D$8:$AZ$8,0),FALSE)</f>
        <v>MC</v>
      </c>
      <c r="Z18" s="8" t="str">
        <f ca="1">VLOOKUP($B18,BNA_pré_INDD!$D$42:$AZ$71,MATCH(Y$3,BNA_pré_INDD!$D$8:$AZ$8,0),FALSE)</f>
        <v>-</v>
      </c>
      <c r="AA18" s="8" t="str">
        <f ca="1">VLOOKUP($B18,BNA_pré_INDD!$D$8:$AZ$40,MATCH(AA$3,BNA_pré_INDD!$D$8:$AZ$8,0),FALSE)</f>
        <v>MC</v>
      </c>
      <c r="AB18" s="8" t="str">
        <f ca="1">VLOOKUP($B18,BNA_pré_INDD!$D$42:$AZ$71,MATCH(AA$3,BNA_pré_INDD!$D$8:$AZ$8,0),FALSE)</f>
        <v>-</v>
      </c>
      <c r="AC18" s="8" t="str">
        <f ca="1">VLOOKUP($B18,BNA_pré_INDD!$D$8:$AZ$40,MATCH(AC$3,BNA_pré_INDD!$D$8:$AZ$8,0),FALSE)</f>
        <v>MC</v>
      </c>
      <c r="AD18" s="8" t="str">
        <f ca="1">VLOOKUP($B18,BNA_pré_INDD!$D$42:$AZ$71,MATCH(AC$3,BNA_pré_INDD!$D$8:$AZ$8,0),FALSE)</f>
        <v>-</v>
      </c>
      <c r="AE18" s="8" t="str">
        <f ca="1">VLOOKUP($B18,BNA_pré_INDD!$D$8:$AZ$40,MATCH(AE$3,BNA_pré_INDD!$D$8:$AZ$8,0),FALSE)</f>
        <v>MC</v>
      </c>
      <c r="AF18" s="8" t="str">
        <f ca="1">VLOOKUP($B18,BNA_pré_INDD!$D$42:$AZ$71,MATCH(AE$3,BNA_pré_INDD!$D$8:$AZ$8,0),FALSE)</f>
        <v>-</v>
      </c>
      <c r="AG18" s="8" t="str">
        <f ca="1">VLOOKUP($B18,BNA_pré_INDD!$D$8:$AZ$40,MATCH(AG$3,BNA_pré_INDD!$D$8:$AZ$8,0),FALSE)</f>
        <v>MC</v>
      </c>
      <c r="AH18" s="8" t="str">
        <f ca="1">VLOOKUP($B18,BNA_pré_INDD!$D$42:$AZ$71,MATCH(AG$3,BNA_pré_INDD!$D$8:$AZ$8,0),FALSE)</f>
        <v>-</v>
      </c>
      <c r="AI18" s="8" t="str">
        <f ca="1">VLOOKUP($B18,BNA_pré_INDD!$D$8:$AZ$40,MATCH(AI$3,BNA_pré_INDD!$D$8:$AZ$8,0),FALSE)</f>
        <v>MC</v>
      </c>
      <c r="AJ18" s="8" t="str">
        <f ca="1">VLOOKUP($B18,BNA_pré_INDD!$D$42:$AZ$71,MATCH(AI$3,BNA_pré_INDD!$D$8:$AZ$8,0),FALSE)</f>
        <v>-</v>
      </c>
      <c r="AK18" s="8" t="str">
        <f ca="1">VLOOKUP($B18,BNA_pré_INDD!$D$8:$AZ$40,MATCH(AK$3,BNA_pré_INDD!$D$8:$AZ$8,0),FALSE)</f>
        <v>MC</v>
      </c>
      <c r="AL18" s="8" t="str">
        <f ca="1">VLOOKUP($B18,BNA_pré_INDD!$D$42:$AZ$71,MATCH(AK$3,BNA_pré_INDD!$D$8:$AZ$8,0),FALSE)</f>
        <v>-</v>
      </c>
      <c r="AM18" s="8" t="str">
        <f ca="1">VLOOKUP($B18,BNA_pré_INDD!$D$8:$AZ$40,MATCH(AM$3,BNA_pré_INDD!$D$8:$AZ$8,0),FALSE)</f>
        <v>MC</v>
      </c>
      <c r="AN18" s="8" t="str">
        <f ca="1">VLOOKUP($B18,BNA_pré_INDD!$D$42:$AZ$71,MATCH(AM$3,BNA_pré_INDD!$D$8:$AZ$8,0),FALSE)</f>
        <v>-</v>
      </c>
      <c r="AO18" s="8" t="str">
        <f ca="1">VLOOKUP($B18,BNA_pré_INDD!$D$8:$AZ$40,MATCH(AO$3,BNA_pré_INDD!$D$8:$AZ$8,0),FALSE)</f>
        <v>MC</v>
      </c>
      <c r="AP18" s="8" t="str">
        <f ca="1">VLOOKUP($B18,BNA_pré_INDD!$D$42:$AZ$71,MATCH(AO$3,BNA_pré_INDD!$D$8:$AZ$8,0),FALSE)</f>
        <v>-</v>
      </c>
      <c r="AQ18" s="8" t="str">
        <f ca="1">VLOOKUP($B18,BNA_pré_INDD!$D$8:$AZ$40,MATCH(AQ$3,BNA_pré_INDD!$D$8:$AZ$8,0),FALSE)</f>
        <v>MC</v>
      </c>
      <c r="AR18" s="8" t="str">
        <f ca="1">VLOOKUP($B18,BNA_pré_INDD!$D$42:$AZ$71,MATCH(AQ$3,BNA_pré_INDD!$D$8:$AZ$8,0),FALSE)</f>
        <v>-</v>
      </c>
      <c r="AS18" s="8" t="str">
        <f ca="1">VLOOKUP($B18,BNA_pré_INDD!$D$8:$AZ$40,MATCH(AS$3,BNA_pré_INDD!$D$8:$AZ$8,0),FALSE)</f>
        <v>MC</v>
      </c>
      <c r="AT18" s="8" t="str">
        <f ca="1">VLOOKUP($B18,BNA_pré_INDD!$D$42:$AZ$71,MATCH(AS$3,BNA_pré_INDD!$D$8:$AZ$8,0),FALSE)</f>
        <v>-</v>
      </c>
      <c r="AU18" s="8" t="str">
        <f ca="1">VLOOKUP($B18,BNA_pré_INDD!$D$8:$AZ$40,MATCH(AU$3,BNA_pré_INDD!$D$8:$AZ$8,0),FALSE)</f>
        <v>MC</v>
      </c>
      <c r="AV18" s="8" t="str">
        <f ca="1">VLOOKUP($B18,BNA_pré_INDD!$D$42:$AZ$71,MATCH(AU$3,BNA_pré_INDD!$D$8:$AZ$8,0),FALSE)</f>
        <v>-</v>
      </c>
      <c r="AW18" s="8" t="str">
        <f ca="1">VLOOKUP($B18,BNA_pré_INDD!$D$8:$AZ$40,MATCH(AW$3,BNA_pré_INDD!$D$8:$AZ$8,0),FALSE)</f>
        <v>MC</v>
      </c>
      <c r="AX18" s="8" t="str">
        <f ca="1">VLOOKUP($B18,BNA_pré_INDD!$D$42:$AZ$71,MATCH(AW$3,BNA_pré_INDD!$D$8:$AZ$8,0),FALSE)</f>
        <v>-</v>
      </c>
      <c r="AY18" s="8" t="str">
        <f ca="1">VLOOKUP($B18,BNA_pré_INDD!$D$8:$AZ$40,MATCH(AY$3,BNA_pré_INDD!$D$8:$AZ$8,0),FALSE)</f>
        <v>MC</v>
      </c>
      <c r="AZ18" s="8" t="str">
        <f ca="1">VLOOKUP($B18,BNA_pré_INDD!$D$42:$AZ$71,MATCH(AY$3,BNA_pré_INDD!$D$8:$AZ$8,0),FALSE)</f>
        <v>-</v>
      </c>
      <c r="BA18" s="8" t="str">
        <f ca="1">VLOOKUP($B18,BNA_pré_INDD!$D$8:$AZ$40,MATCH(BA$3,BNA_pré_INDD!$D$8:$AZ$8,0),FALSE)</f>
        <v>MC</v>
      </c>
      <c r="BB18" s="8" t="str">
        <f ca="1">VLOOKUP($B18,BNA_pré_INDD!$D$42:$AZ$71,MATCH(BA$3,BNA_pré_INDD!$D$8:$AZ$8,0),FALSE)</f>
        <v>-</v>
      </c>
    </row>
    <row r="19" spans="2:54" x14ac:dyDescent="0.35">
      <c r="B19" s="21" t="s">
        <v>3194</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row>
    <row r="20" spans="2:54" x14ac:dyDescent="0.35">
      <c r="B20" t="s">
        <v>95</v>
      </c>
      <c r="C20" s="8">
        <f ca="1">VLOOKUP($B20,BNA_pré_INDD!$D$8:$AZ$40,MATCH(C$3,BNA_pré_INDD!$D$8:$AZ$8,0),FALSE)</f>
        <v>1000</v>
      </c>
      <c r="D20" s="8" t="str">
        <f ca="1">VLOOKUP($B20,BNA_pré_INDD!$D$42:$AZ$71,MATCH(C$3,BNA_pré_INDD!$D$8:$AZ$8,0),FALSE)</f>
        <v>► 0%</v>
      </c>
      <c r="E20" s="8">
        <f ca="1">VLOOKUP($B20,BNA_pré_INDD!$D$8:$AZ$40,MATCH(E$3,BNA_pré_INDD!$D$8:$AZ$8,0),FALSE)</f>
        <v>5000</v>
      </c>
      <c r="F20" s="8" t="str">
        <f ca="1">VLOOKUP($B20,BNA_pré_INDD!$D$42:$AZ$71,MATCH(E$3,BNA_pré_INDD!$D$8:$AZ$8,0),FALSE)</f>
        <v>► 0%</v>
      </c>
      <c r="G20" s="8" t="str">
        <f ca="1">VLOOKUP($B20,BNA_pré_INDD!$D$8:$AZ$40,MATCH(G$3,BNA_pré_INDD!$D$8:$AZ$8,0),FALSE)</f>
        <v>MC</v>
      </c>
      <c r="H20" s="8" t="str">
        <f ca="1">VLOOKUP($B20,BNA_pré_INDD!$D$42:$AZ$71,MATCH(G$3,BNA_pré_INDD!$D$8:$AZ$8,0),FALSE)</f>
        <v>-</v>
      </c>
      <c r="I20" s="8">
        <f ca="1">VLOOKUP($B20,BNA_pré_INDD!$D$8:$AZ$40,MATCH(I$3,BNA_pré_INDD!$D$8:$AZ$8,0),FALSE)</f>
        <v>500</v>
      </c>
      <c r="J20" s="8" t="str">
        <f ca="1">VLOOKUP($B20,BNA_pré_INDD!$D$42:$AZ$71,MATCH(I$3,BNA_pré_INDD!$D$8:$AZ$8,0),FALSE)</f>
        <v>► 0%</v>
      </c>
      <c r="K20" s="8">
        <f ca="1">VLOOKUP($B20,BNA_pré_INDD!$D$8:$AZ$40,MATCH(K$3,BNA_pré_INDD!$D$8:$AZ$8,0),FALSE)</f>
        <v>300</v>
      </c>
      <c r="L20" s="8" t="str">
        <f ca="1">VLOOKUP($B20,BNA_pré_INDD!$D$42:$AZ$71,MATCH(K$3,BNA_pré_INDD!$D$8:$AZ$8,0),FALSE)</f>
        <v>► 0%</v>
      </c>
      <c r="M20" s="8">
        <f ca="1">VLOOKUP($B20,BNA_pré_INDD!$D$8:$AZ$40,MATCH(M$3,BNA_pré_INDD!$D$8:$AZ$8,0),FALSE)</f>
        <v>4900</v>
      </c>
      <c r="N20" s="8" t="str">
        <f ca="1">VLOOKUP($B20,BNA_pré_INDD!$D$42:$AZ$71,MATCH(M$3,BNA_pré_INDD!$D$8:$AZ$8,0),FALSE)</f>
        <v>▼ -2%</v>
      </c>
      <c r="O20" s="8">
        <f ca="1">VLOOKUP($B20,BNA_pré_INDD!$D$8:$AZ$40,MATCH(O$3,BNA_pré_INDD!$D$8:$AZ$8,0),FALSE)</f>
        <v>3000</v>
      </c>
      <c r="P20" s="8" t="str">
        <f ca="1">VLOOKUP($B20,BNA_pré_INDD!$D$42:$AZ$71,MATCH(O$3,BNA_pré_INDD!$D$8:$AZ$8,0),FALSE)</f>
        <v>► 0%</v>
      </c>
      <c r="Q20" s="8">
        <f ca="1">VLOOKUP($B20,BNA_pré_INDD!$D$8:$AZ$40,MATCH(Q$3,BNA_pré_INDD!$D$8:$AZ$8,0),FALSE)</f>
        <v>1550</v>
      </c>
      <c r="R20" s="8" t="str">
        <f ca="1">VLOOKUP($B20,BNA_pré_INDD!$D$42:$AZ$71,MATCH(Q$3,BNA_pré_INDD!$D$8:$AZ$8,0),FALSE)</f>
        <v>▲ 3%</v>
      </c>
      <c r="S20" s="8">
        <f ca="1">VLOOKUP($B20,BNA_pré_INDD!$D$8:$AZ$40,MATCH(S$3,BNA_pré_INDD!$D$8:$AZ$8,0),FALSE)</f>
        <v>2000</v>
      </c>
      <c r="T20" s="8" t="str">
        <f ca="1">VLOOKUP($B20,BNA_pré_INDD!$D$42:$AZ$71,MATCH(S$3,BNA_pré_INDD!$D$8:$AZ$8,0),FALSE)</f>
        <v>▼ -5%</v>
      </c>
      <c r="U20" s="8">
        <f ca="1">VLOOKUP($B20,BNA_pré_INDD!$D$8:$AZ$40,MATCH(U$3,BNA_pré_INDD!$D$8:$AZ$8,0),FALSE)</f>
        <v>100</v>
      </c>
      <c r="V20" s="8" t="str">
        <f ca="1">VLOOKUP($B20,BNA_pré_INDD!$D$42:$AZ$71,MATCH(U$3,BNA_pré_INDD!$D$8:$AZ$8,0),FALSE)</f>
        <v>► 0%</v>
      </c>
      <c r="W20" s="8">
        <f ca="1">VLOOKUP($B20,BNA_pré_INDD!$D$8:$AZ$40,MATCH(W$3,BNA_pré_INDD!$D$8:$AZ$8,0),FALSE)</f>
        <v>30000</v>
      </c>
      <c r="X20" s="8" t="str">
        <f ca="1">VLOOKUP($B20,BNA_pré_INDD!$D$42:$AZ$71,MATCH(W$3,BNA_pré_INDD!$D$8:$AZ$8,0),FALSE)</f>
        <v>► 0%</v>
      </c>
      <c r="Y20" s="8">
        <f ca="1">VLOOKUP($B20,BNA_pré_INDD!$D$8:$AZ$40,MATCH(Y$3,BNA_pré_INDD!$D$8:$AZ$8,0),FALSE)</f>
        <v>275</v>
      </c>
      <c r="Z20" s="8" t="str">
        <f ca="1">VLOOKUP($B20,BNA_pré_INDD!$D$42:$AZ$71,MATCH(Y$3,BNA_pré_INDD!$D$8:$AZ$8,0),FALSE)</f>
        <v>► 0%</v>
      </c>
      <c r="AA20" s="8">
        <f ca="1">VLOOKUP($B20,BNA_pré_INDD!$D$8:$AZ$40,MATCH(AA$3,BNA_pré_INDD!$D$8:$AZ$8,0),FALSE)</f>
        <v>6000</v>
      </c>
      <c r="AB20" s="8" t="str">
        <f ca="1">VLOOKUP($B20,BNA_pré_INDD!$D$42:$AZ$71,MATCH(AA$3,BNA_pré_INDD!$D$8:$AZ$8,0),FALSE)</f>
        <v>► 0%</v>
      </c>
      <c r="AC20" s="8">
        <f ca="1">VLOOKUP($B20,BNA_pré_INDD!$D$8:$AZ$40,MATCH(AC$3,BNA_pré_INDD!$D$8:$AZ$8,0),FALSE)</f>
        <v>4250</v>
      </c>
      <c r="AD20" s="8" t="str">
        <f ca="1">VLOOKUP($B20,BNA_pré_INDD!$D$42:$AZ$71,MATCH(AC$3,BNA_pré_INDD!$D$8:$AZ$8,0),FALSE)</f>
        <v>▼ -3%</v>
      </c>
      <c r="AE20" s="8">
        <f ca="1">VLOOKUP($B20,BNA_pré_INDD!$D$8:$AZ$40,MATCH(AE$3,BNA_pré_INDD!$D$8:$AZ$8,0),FALSE)</f>
        <v>425</v>
      </c>
      <c r="AF20" s="8" t="str">
        <f ca="1">VLOOKUP($B20,BNA_pré_INDD!$D$42:$AZ$71,MATCH(AE$3,BNA_pré_INDD!$D$8:$AZ$8,0),FALSE)</f>
        <v>▼ -32%</v>
      </c>
      <c r="AG20" s="8">
        <f ca="1">VLOOKUP($B20,BNA_pré_INDD!$D$8:$AZ$40,MATCH(AG$3,BNA_pré_INDD!$D$8:$AZ$8,0),FALSE)</f>
        <v>200</v>
      </c>
      <c r="AH20" s="8" t="str">
        <f ca="1">VLOOKUP($B20,BNA_pré_INDD!$D$42:$AZ$71,MATCH(AG$3,BNA_pré_INDD!$D$8:$AZ$8,0),FALSE)</f>
        <v>▼ -84%</v>
      </c>
      <c r="AI20" s="8">
        <f ca="1">VLOOKUP($B20,BNA_pré_INDD!$D$8:$AZ$40,MATCH(AI$3,BNA_pré_INDD!$D$8:$AZ$8,0),FALSE)</f>
        <v>800</v>
      </c>
      <c r="AJ20" s="8" t="str">
        <f ca="1">VLOOKUP($B20,BNA_pré_INDD!$D$42:$AZ$71,MATCH(AI$3,BNA_pré_INDD!$D$8:$AZ$8,0),FALSE)</f>
        <v>▲ 3%</v>
      </c>
      <c r="AK20" s="8">
        <f ca="1">VLOOKUP($B20,BNA_pré_INDD!$D$8:$AZ$40,MATCH(AK$3,BNA_pré_INDD!$D$8:$AZ$8,0),FALSE)</f>
        <v>1000</v>
      </c>
      <c r="AL20" s="8" t="str">
        <f ca="1">VLOOKUP($B20,BNA_pré_INDD!$D$42:$AZ$71,MATCH(AK$3,BNA_pré_INDD!$D$8:$AZ$8,0),FALSE)</f>
        <v>▼ -9%</v>
      </c>
      <c r="AM20" s="8">
        <f ca="1">VLOOKUP($B20,BNA_pré_INDD!$D$8:$AZ$40,MATCH(AM$3,BNA_pré_INDD!$D$8:$AZ$8,0),FALSE)</f>
        <v>1225</v>
      </c>
      <c r="AN20" s="8" t="str">
        <f ca="1">VLOOKUP($B20,BNA_pré_INDD!$D$42:$AZ$71,MATCH(AM$3,BNA_pré_INDD!$D$8:$AZ$8,0),FALSE)</f>
        <v>▼ -11%</v>
      </c>
      <c r="AO20" s="8">
        <f ca="1">VLOOKUP($B20,BNA_pré_INDD!$D$8:$AZ$40,MATCH(AO$3,BNA_pré_INDD!$D$8:$AZ$8,0),FALSE)</f>
        <v>3000</v>
      </c>
      <c r="AP20" s="8" t="str">
        <f ca="1">VLOOKUP($B20,BNA_pré_INDD!$D$42:$AZ$71,MATCH(AO$3,BNA_pré_INDD!$D$8:$AZ$8,0),FALSE)</f>
        <v>▼ -2%</v>
      </c>
      <c r="AQ20" s="8">
        <f ca="1">VLOOKUP($B20,BNA_pré_INDD!$D$8:$AZ$40,MATCH(AQ$3,BNA_pré_INDD!$D$8:$AZ$8,0),FALSE)</f>
        <v>2725</v>
      </c>
      <c r="AR20" s="8" t="str">
        <f ca="1">VLOOKUP($B20,BNA_pré_INDD!$D$42:$AZ$71,MATCH(AQ$3,BNA_pré_INDD!$D$8:$AZ$8,0),FALSE)</f>
        <v>▼ -1%</v>
      </c>
      <c r="AS20" s="8">
        <f ca="1">VLOOKUP($B20,BNA_pré_INDD!$D$8:$AZ$40,MATCH(AS$3,BNA_pré_INDD!$D$8:$AZ$8,0),FALSE)</f>
        <v>2000</v>
      </c>
      <c r="AT20" s="8" t="str">
        <f ca="1">VLOOKUP($B20,BNA_pré_INDD!$D$42:$AZ$71,MATCH(AS$3,BNA_pré_INDD!$D$8:$AZ$8,0),FALSE)</f>
        <v>► 0%</v>
      </c>
      <c r="AU20" s="8">
        <f ca="1">VLOOKUP($B20,BNA_pré_INDD!$D$8:$AZ$40,MATCH(AU$3,BNA_pré_INDD!$D$8:$AZ$8,0),FALSE)</f>
        <v>2500</v>
      </c>
      <c r="AV20" s="8" t="str">
        <f ca="1">VLOOKUP($B20,BNA_pré_INDD!$D$42:$AZ$71,MATCH(AU$3,BNA_pré_INDD!$D$8:$AZ$8,0),FALSE)</f>
        <v>► 0%</v>
      </c>
      <c r="AW20" s="8">
        <f ca="1">VLOOKUP($B20,BNA_pré_INDD!$D$8:$AZ$40,MATCH(AW$3,BNA_pré_INDD!$D$8:$AZ$8,0),FALSE)</f>
        <v>1150</v>
      </c>
      <c r="AX20" s="8" t="str">
        <f ca="1">VLOOKUP($B20,BNA_pré_INDD!$D$42:$AZ$71,MATCH(AW$3,BNA_pré_INDD!$D$8:$AZ$8,0),FALSE)</f>
        <v>▲ 15%</v>
      </c>
      <c r="AY20" s="8">
        <f ca="1">VLOOKUP($B20,BNA_pré_INDD!$D$8:$AZ$40,MATCH(AY$3,BNA_pré_INDD!$D$8:$AZ$8,0),FALSE)</f>
        <v>3000</v>
      </c>
      <c r="AZ20" s="8" t="str">
        <f ca="1">VLOOKUP($B20,BNA_pré_INDD!$D$42:$AZ$71,MATCH(AY$3,BNA_pré_INDD!$D$8:$AZ$8,0),FALSE)</f>
        <v>► 0%</v>
      </c>
      <c r="BA20" s="8">
        <f ca="1">VLOOKUP($B20,BNA_pré_INDD!$D$8:$AZ$40,MATCH(BA$3,BNA_pré_INDD!$D$8:$AZ$8,0),FALSE)</f>
        <v>225</v>
      </c>
      <c r="BB20" s="8" t="str">
        <f ca="1">VLOOKUP($B20,BNA_pré_INDD!$D$42:$AZ$71,MATCH(BA$3,BNA_pré_INDD!$D$8:$AZ$8,0),FALSE)</f>
        <v>▲ 13%</v>
      </c>
    </row>
    <row r="21" spans="2:54" x14ac:dyDescent="0.35">
      <c r="B21" s="21" t="s">
        <v>3196</v>
      </c>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row>
    <row r="22" spans="2:54" x14ac:dyDescent="0.35">
      <c r="B22" t="s">
        <v>98</v>
      </c>
      <c r="C22" s="8">
        <f ca="1">VLOOKUP($B22,BNA_pré_INDD!$D$8:$AZ$40,MATCH(C$3,BNA_pré_INDD!$D$8:$AZ$8,0),FALSE)</f>
        <v>1750</v>
      </c>
      <c r="D22" s="8" t="str">
        <f ca="1">VLOOKUP($B22,BNA_pré_INDD!$D$42:$AZ$71,MATCH(C$3,BNA_pré_INDD!$D$8:$AZ$8,0),FALSE)</f>
        <v>▼ -13%</v>
      </c>
      <c r="E22" s="8" t="str">
        <f ca="1">VLOOKUP($B22,BNA_pré_INDD!$D$8:$AZ$40,MATCH(E$3,BNA_pré_INDD!$D$8:$AZ$8,0),FALSE)</f>
        <v>MC</v>
      </c>
      <c r="F22" s="8" t="str">
        <f ca="1">VLOOKUP($B22,BNA_pré_INDD!$D$42:$AZ$71,MATCH(E$3,BNA_pré_INDD!$D$8:$AZ$8,0),FALSE)</f>
        <v>-</v>
      </c>
      <c r="G22" s="8" t="str">
        <f ca="1">VLOOKUP($B22,BNA_pré_INDD!$D$8:$AZ$40,MATCH(G$3,BNA_pré_INDD!$D$8:$AZ$8,0),FALSE)</f>
        <v>MC</v>
      </c>
      <c r="H22" s="8" t="str">
        <f ca="1">VLOOKUP($B22,BNA_pré_INDD!$D$42:$AZ$71,MATCH(G$3,BNA_pré_INDD!$D$8:$AZ$8,0),FALSE)</f>
        <v>-</v>
      </c>
      <c r="I22" s="8" t="str">
        <f ca="1">VLOOKUP($B22,BNA_pré_INDD!$D$8:$AZ$40,MATCH(I$3,BNA_pré_INDD!$D$8:$AZ$8,0),FALSE)</f>
        <v>MC</v>
      </c>
      <c r="J22" s="8" t="str">
        <f ca="1">VLOOKUP($B22,BNA_pré_INDD!$D$42:$AZ$71,MATCH(I$3,BNA_pré_INDD!$D$8:$AZ$8,0),FALSE)</f>
        <v>-</v>
      </c>
      <c r="K22" s="8">
        <f ca="1">VLOOKUP($B22,BNA_pré_INDD!$D$8:$AZ$40,MATCH(K$3,BNA_pré_INDD!$D$8:$AZ$8,0),FALSE)</f>
        <v>500</v>
      </c>
      <c r="L22" s="8" t="str">
        <f ca="1">VLOOKUP($B22,BNA_pré_INDD!$D$42:$AZ$71,MATCH(K$3,BNA_pré_INDD!$D$8:$AZ$8,0),FALSE)</f>
        <v>▲ 11%</v>
      </c>
      <c r="M22" s="8">
        <f ca="1">VLOOKUP($B22,BNA_pré_INDD!$D$8:$AZ$40,MATCH(M$3,BNA_pré_INDD!$D$8:$AZ$8,0),FALSE)</f>
        <v>8500</v>
      </c>
      <c r="N22" s="8" t="str">
        <f ca="1">VLOOKUP($B22,BNA_pré_INDD!$D$42:$AZ$71,MATCH(M$3,BNA_pré_INDD!$D$8:$AZ$8,0),FALSE)</f>
        <v>▼ -23%</v>
      </c>
      <c r="O22" s="8" t="str">
        <f ca="1">VLOOKUP($B22,BNA_pré_INDD!$D$8:$AZ$40,MATCH(O$3,BNA_pré_INDD!$D$8:$AZ$8,0),FALSE)</f>
        <v>MC</v>
      </c>
      <c r="P22" s="8" t="str">
        <f ca="1">VLOOKUP($B22,BNA_pré_INDD!$D$42:$AZ$71,MATCH(O$3,BNA_pré_INDD!$D$8:$AZ$8,0),FALSE)</f>
        <v>-</v>
      </c>
      <c r="Q22" s="8">
        <f ca="1">VLOOKUP($B22,BNA_pré_INDD!$D$8:$AZ$40,MATCH(Q$3,BNA_pré_INDD!$D$8:$AZ$8,0),FALSE)</f>
        <v>2000</v>
      </c>
      <c r="R22" s="8" t="str">
        <f ca="1">VLOOKUP($B22,BNA_pré_INDD!$D$42:$AZ$71,MATCH(Q$3,BNA_pré_INDD!$D$8:$AZ$8,0),FALSE)</f>
        <v>-</v>
      </c>
      <c r="S22" s="8" t="str">
        <f ca="1">VLOOKUP($B22,BNA_pré_INDD!$D$8:$AZ$40,MATCH(S$3,BNA_pré_INDD!$D$8:$AZ$8,0),FALSE)</f>
        <v>MC</v>
      </c>
      <c r="T22" s="8" t="str">
        <f ca="1">VLOOKUP($B22,BNA_pré_INDD!$D$42:$AZ$71,MATCH(S$3,BNA_pré_INDD!$D$8:$AZ$8,0),FALSE)</f>
        <v>-</v>
      </c>
      <c r="U22" s="8" t="str">
        <f ca="1">VLOOKUP($B22,BNA_pré_INDD!$D$8:$AZ$40,MATCH(U$3,BNA_pré_INDD!$D$8:$AZ$8,0),FALSE)</f>
        <v>MC</v>
      </c>
      <c r="V22" s="8" t="str">
        <f ca="1">VLOOKUP($B22,BNA_pré_INDD!$D$42:$AZ$71,MATCH(U$3,BNA_pré_INDD!$D$8:$AZ$8,0),FALSE)</f>
        <v>-</v>
      </c>
      <c r="W22" s="8" t="str">
        <f ca="1">VLOOKUP($B22,BNA_pré_INDD!$D$8:$AZ$40,MATCH(W$3,BNA_pré_INDD!$D$8:$AZ$8,0),FALSE)</f>
        <v>MC</v>
      </c>
      <c r="X22" s="8" t="str">
        <f ca="1">VLOOKUP($B22,BNA_pré_INDD!$D$42:$AZ$71,MATCH(W$3,BNA_pré_INDD!$D$8:$AZ$8,0),FALSE)</f>
        <v>-</v>
      </c>
      <c r="Y22" s="8" t="str">
        <f ca="1">VLOOKUP($B22,BNA_pré_INDD!$D$8:$AZ$40,MATCH(Y$3,BNA_pré_INDD!$D$8:$AZ$8,0),FALSE)</f>
        <v>MC</v>
      </c>
      <c r="Z22" s="8" t="str">
        <f ca="1">VLOOKUP($B22,BNA_pré_INDD!$D$42:$AZ$71,MATCH(Y$3,BNA_pré_INDD!$D$8:$AZ$8,0),FALSE)</f>
        <v>-</v>
      </c>
      <c r="AA22" s="8">
        <f ca="1">VLOOKUP($B22,BNA_pré_INDD!$D$8:$AZ$40,MATCH(AA$3,BNA_pré_INDD!$D$8:$AZ$8,0),FALSE)</f>
        <v>6875</v>
      </c>
      <c r="AB22" s="8" t="str">
        <f ca="1">VLOOKUP($B22,BNA_pré_INDD!$D$42:$AZ$71,MATCH(AA$3,BNA_pré_INDD!$D$8:$AZ$8,0),FALSE)</f>
        <v>▼ -2%</v>
      </c>
      <c r="AC22" s="8">
        <f ca="1">VLOOKUP($B22,BNA_pré_INDD!$D$8:$AZ$40,MATCH(AC$3,BNA_pré_INDD!$D$8:$AZ$8,0),FALSE)</f>
        <v>5500</v>
      </c>
      <c r="AD22" s="8" t="str">
        <f ca="1">VLOOKUP($B22,BNA_pré_INDD!$D$42:$AZ$71,MATCH(AC$3,BNA_pré_INDD!$D$8:$AZ$8,0),FALSE)</f>
        <v>▼ -15%</v>
      </c>
      <c r="AE22" s="8" t="str">
        <f ca="1">VLOOKUP($B22,BNA_pré_INDD!$D$8:$AZ$40,MATCH(AE$3,BNA_pré_INDD!$D$8:$AZ$8,0),FALSE)</f>
        <v>MC</v>
      </c>
      <c r="AF22" s="8" t="str">
        <f ca="1">VLOOKUP($B22,BNA_pré_INDD!$D$42:$AZ$71,MATCH(AE$3,BNA_pré_INDD!$D$8:$AZ$8,0),FALSE)</f>
        <v>-</v>
      </c>
      <c r="AG22" s="8">
        <f ca="1">VLOOKUP($B22,BNA_pré_INDD!$D$8:$AZ$40,MATCH(AG$3,BNA_pré_INDD!$D$8:$AZ$8,0),FALSE)</f>
        <v>350</v>
      </c>
      <c r="AH22" s="8" t="str">
        <f ca="1">VLOOKUP($B22,BNA_pré_INDD!$D$42:$AZ$71,MATCH(AG$3,BNA_pré_INDD!$D$8:$AZ$8,0),FALSE)</f>
        <v>▼ -13%</v>
      </c>
      <c r="AI22" s="8" t="str">
        <f ca="1">VLOOKUP($B22,BNA_pré_INDD!$D$8:$AZ$40,MATCH(AI$3,BNA_pré_INDD!$D$8:$AZ$8,0),FALSE)</f>
        <v>MC</v>
      </c>
      <c r="AJ22" s="8" t="str">
        <f ca="1">VLOOKUP($B22,BNA_pré_INDD!$D$42:$AZ$71,MATCH(AI$3,BNA_pré_INDD!$D$8:$AZ$8,0),FALSE)</f>
        <v>-</v>
      </c>
      <c r="AK22" s="8" t="str">
        <f ca="1">VLOOKUP($B22,BNA_pré_INDD!$D$8:$AZ$40,MATCH(AK$3,BNA_pré_INDD!$D$8:$AZ$8,0),FALSE)</f>
        <v>MC</v>
      </c>
      <c r="AL22" s="8" t="str">
        <f ca="1">VLOOKUP($B22,BNA_pré_INDD!$D$42:$AZ$71,MATCH(AK$3,BNA_pré_INDD!$D$8:$AZ$8,0),FALSE)</f>
        <v>-</v>
      </c>
      <c r="AM22" s="8" t="str">
        <f ca="1">VLOOKUP($B22,BNA_pré_INDD!$D$8:$AZ$40,MATCH(AM$3,BNA_pré_INDD!$D$8:$AZ$8,0),FALSE)</f>
        <v>MC</v>
      </c>
      <c r="AN22" s="8" t="str">
        <f ca="1">VLOOKUP($B22,BNA_pré_INDD!$D$42:$AZ$71,MATCH(AM$3,BNA_pré_INDD!$D$8:$AZ$8,0),FALSE)</f>
        <v>-</v>
      </c>
      <c r="AO22" s="8">
        <f ca="1">VLOOKUP($B22,BNA_pré_INDD!$D$8:$AZ$40,MATCH(AO$3,BNA_pré_INDD!$D$8:$AZ$8,0),FALSE)</f>
        <v>3000</v>
      </c>
      <c r="AP22" s="8" t="str">
        <f ca="1">VLOOKUP($B22,BNA_pré_INDD!$D$42:$AZ$71,MATCH(AO$3,BNA_pré_INDD!$D$8:$AZ$8,0),FALSE)</f>
        <v>▼ -50%</v>
      </c>
      <c r="AQ22" s="8">
        <f ca="1">VLOOKUP($B22,BNA_pré_INDD!$D$8:$AZ$40,MATCH(AQ$3,BNA_pré_INDD!$D$8:$AZ$8,0),FALSE)</f>
        <v>4000</v>
      </c>
      <c r="AR22" s="8" t="str">
        <f ca="1">VLOOKUP($B22,BNA_pré_INDD!$D$42:$AZ$71,MATCH(AQ$3,BNA_pré_INDD!$D$8:$AZ$8,0),FALSE)</f>
        <v>▲ 14%</v>
      </c>
      <c r="AS22" s="8" t="str">
        <f ca="1">VLOOKUP($B22,BNA_pré_INDD!$D$8:$AZ$40,MATCH(AS$3,BNA_pré_INDD!$D$8:$AZ$8,0),FALSE)</f>
        <v>MC</v>
      </c>
      <c r="AT22" s="8" t="str">
        <f ca="1">VLOOKUP($B22,BNA_pré_INDD!$D$42:$AZ$71,MATCH(AS$3,BNA_pré_INDD!$D$8:$AZ$8,0),FALSE)</f>
        <v>-</v>
      </c>
      <c r="AU22" s="8" t="str">
        <f ca="1">VLOOKUP($B22,BNA_pré_INDD!$D$8:$AZ$40,MATCH(AU$3,BNA_pré_INDD!$D$8:$AZ$8,0),FALSE)</f>
        <v>MC</v>
      </c>
      <c r="AV22" s="8" t="str">
        <f ca="1">VLOOKUP($B22,BNA_pré_INDD!$D$42:$AZ$71,MATCH(AU$3,BNA_pré_INDD!$D$8:$AZ$8,0),FALSE)</f>
        <v>-</v>
      </c>
      <c r="AW22" s="8" t="str">
        <f ca="1">VLOOKUP($B22,BNA_pré_INDD!$D$8:$AZ$40,MATCH(AW$3,BNA_pré_INDD!$D$8:$AZ$8,0),FALSE)</f>
        <v>MC</v>
      </c>
      <c r="AX22" s="8" t="str">
        <f ca="1">VLOOKUP($B22,BNA_pré_INDD!$D$42:$AZ$71,MATCH(AW$3,BNA_pré_INDD!$D$8:$AZ$8,0),FALSE)</f>
        <v>-</v>
      </c>
      <c r="AY22" s="8" t="str">
        <f ca="1">VLOOKUP($B22,BNA_pré_INDD!$D$8:$AZ$40,MATCH(AY$3,BNA_pré_INDD!$D$8:$AZ$8,0),FALSE)</f>
        <v>MC</v>
      </c>
      <c r="AZ22" s="8" t="str">
        <f ca="1">VLOOKUP($B22,BNA_pré_INDD!$D$42:$AZ$71,MATCH(AY$3,BNA_pré_INDD!$D$8:$AZ$8,0),FALSE)</f>
        <v>-</v>
      </c>
      <c r="BA22" s="8" t="str">
        <f ca="1">VLOOKUP($B22,BNA_pré_INDD!$D$8:$AZ$40,MATCH(BA$3,BNA_pré_INDD!$D$8:$AZ$8,0),FALSE)</f>
        <v>MC</v>
      </c>
      <c r="BB22" s="8" t="str">
        <f ca="1">VLOOKUP($B22,BNA_pré_INDD!$D$42:$AZ$71,MATCH(BA$3,BNA_pré_INDD!$D$8:$AZ$8,0),FALSE)</f>
        <v>-</v>
      </c>
    </row>
    <row r="23" spans="2:54" x14ac:dyDescent="0.35">
      <c r="B23" t="s">
        <v>101</v>
      </c>
      <c r="C23" s="8">
        <f ca="1">VLOOKUP($B23,BNA_pré_INDD!$D$8:$AZ$40,MATCH(C$3,BNA_pré_INDD!$D$8:$AZ$8,0),FALSE)</f>
        <v>1000</v>
      </c>
      <c r="D23" s="8" t="str">
        <f ca="1">VLOOKUP($B23,BNA_pré_INDD!$D$42:$AZ$71,MATCH(C$3,BNA_pré_INDD!$D$8:$AZ$8,0),FALSE)</f>
        <v>▼ -53%</v>
      </c>
      <c r="E23" s="8" t="str">
        <f ca="1">VLOOKUP($B23,BNA_pré_INDD!$D$8:$AZ$40,MATCH(E$3,BNA_pré_INDD!$D$8:$AZ$8,0),FALSE)</f>
        <v>MC</v>
      </c>
      <c r="F23" s="8" t="str">
        <f ca="1">VLOOKUP($B23,BNA_pré_INDD!$D$42:$AZ$71,MATCH(E$3,BNA_pré_INDD!$D$8:$AZ$8,0),FALSE)</f>
        <v>-</v>
      </c>
      <c r="G23" s="8" t="str">
        <f ca="1">VLOOKUP($B23,BNA_pré_INDD!$D$8:$AZ$40,MATCH(G$3,BNA_pré_INDD!$D$8:$AZ$8,0),FALSE)</f>
        <v>MC</v>
      </c>
      <c r="H23" s="8" t="str">
        <f ca="1">VLOOKUP($B23,BNA_pré_INDD!$D$42:$AZ$71,MATCH(G$3,BNA_pré_INDD!$D$8:$AZ$8,0),FALSE)</f>
        <v>-</v>
      </c>
      <c r="I23" s="8">
        <f ca="1">VLOOKUP($B23,BNA_pré_INDD!$D$8:$AZ$40,MATCH(I$3,BNA_pré_INDD!$D$8:$AZ$8,0),FALSE)</f>
        <v>575</v>
      </c>
      <c r="J23" s="8" t="str">
        <f ca="1">VLOOKUP($B23,BNA_pré_INDD!$D$42:$AZ$71,MATCH(I$3,BNA_pré_INDD!$D$8:$AZ$8,0),FALSE)</f>
        <v>▲ 5%</v>
      </c>
      <c r="K23" s="8" t="str">
        <f ca="1">VLOOKUP($B23,BNA_pré_INDD!$D$8:$AZ$40,MATCH(K$3,BNA_pré_INDD!$D$8:$AZ$8,0),FALSE)</f>
        <v>MC</v>
      </c>
      <c r="L23" s="8" t="str">
        <f ca="1">VLOOKUP($B23,BNA_pré_INDD!$D$42:$AZ$71,MATCH(K$3,BNA_pré_INDD!$D$8:$AZ$8,0),FALSE)</f>
        <v>-</v>
      </c>
      <c r="M23" s="8">
        <f ca="1">VLOOKUP($B23,BNA_pré_INDD!$D$8:$AZ$40,MATCH(M$3,BNA_pré_INDD!$D$8:$AZ$8,0),FALSE)</f>
        <v>6000</v>
      </c>
      <c r="N23" s="8" t="str">
        <f ca="1">VLOOKUP($B23,BNA_pré_INDD!$D$42:$AZ$71,MATCH(M$3,BNA_pré_INDD!$D$8:$AZ$8,0),FALSE)</f>
        <v>▼ -4%</v>
      </c>
      <c r="O23" s="8" t="str">
        <f ca="1">VLOOKUP($B23,BNA_pré_INDD!$D$8:$AZ$40,MATCH(O$3,BNA_pré_INDD!$D$8:$AZ$8,0),FALSE)</f>
        <v>MC</v>
      </c>
      <c r="P23" s="8" t="str">
        <f ca="1">VLOOKUP($B23,BNA_pré_INDD!$D$42:$AZ$71,MATCH(O$3,BNA_pré_INDD!$D$8:$AZ$8,0),FALSE)</f>
        <v>-</v>
      </c>
      <c r="Q23" s="8">
        <f ca="1">VLOOKUP($B23,BNA_pré_INDD!$D$8:$AZ$40,MATCH(Q$3,BNA_pré_INDD!$D$8:$AZ$8,0),FALSE)</f>
        <v>650</v>
      </c>
      <c r="R23" s="8" t="str">
        <f ca="1">VLOOKUP($B23,BNA_pré_INDD!$D$42:$AZ$71,MATCH(Q$3,BNA_pré_INDD!$D$8:$AZ$8,0),FALSE)</f>
        <v>▼ -35%</v>
      </c>
      <c r="S23" s="8">
        <f ca="1">VLOOKUP($B23,BNA_pré_INDD!$D$8:$AZ$40,MATCH(S$3,BNA_pré_INDD!$D$8:$AZ$8,0),FALSE)</f>
        <v>1500</v>
      </c>
      <c r="T23" s="8" t="str">
        <f ca="1">VLOOKUP($B23,BNA_pré_INDD!$D$42:$AZ$71,MATCH(S$3,BNA_pré_INDD!$D$8:$AZ$8,0),FALSE)</f>
        <v>► 0%</v>
      </c>
      <c r="U23" s="8" t="str">
        <f ca="1">VLOOKUP($B23,BNA_pré_INDD!$D$8:$AZ$40,MATCH(U$3,BNA_pré_INDD!$D$8:$AZ$8,0),FALSE)</f>
        <v>MC</v>
      </c>
      <c r="V23" s="8" t="str">
        <f ca="1">VLOOKUP($B23,BNA_pré_INDD!$D$42:$AZ$71,MATCH(U$3,BNA_pré_INDD!$D$8:$AZ$8,0),FALSE)</f>
        <v>-</v>
      </c>
      <c r="W23" s="8" t="str">
        <f ca="1">VLOOKUP($B23,BNA_pré_INDD!$D$8:$AZ$40,MATCH(W$3,BNA_pré_INDD!$D$8:$AZ$8,0),FALSE)</f>
        <v>MC</v>
      </c>
      <c r="X23" s="8" t="str">
        <f ca="1">VLOOKUP($B23,BNA_pré_INDD!$D$42:$AZ$71,MATCH(W$3,BNA_pré_INDD!$D$8:$AZ$8,0),FALSE)</f>
        <v>-</v>
      </c>
      <c r="Y23" s="8" t="str">
        <f ca="1">VLOOKUP($B23,BNA_pré_INDD!$D$8:$AZ$40,MATCH(Y$3,BNA_pré_INDD!$D$8:$AZ$8,0),FALSE)</f>
        <v>MC</v>
      </c>
      <c r="Z23" s="8" t="str">
        <f ca="1">VLOOKUP($B23,BNA_pré_INDD!$D$42:$AZ$71,MATCH(Y$3,BNA_pré_INDD!$D$8:$AZ$8,0),FALSE)</f>
        <v>-</v>
      </c>
      <c r="AA23" s="8" t="str">
        <f ca="1">VLOOKUP($B23,BNA_pré_INDD!$D$8:$AZ$40,MATCH(AA$3,BNA_pré_INDD!$D$8:$AZ$8,0),FALSE)</f>
        <v>MC</v>
      </c>
      <c r="AB23" s="8" t="str">
        <f ca="1">VLOOKUP($B23,BNA_pré_INDD!$D$42:$AZ$71,MATCH(AA$3,BNA_pré_INDD!$D$8:$AZ$8,0),FALSE)</f>
        <v>-</v>
      </c>
      <c r="AC23" s="8">
        <f ca="1">VLOOKUP($B23,BNA_pré_INDD!$D$8:$AZ$40,MATCH(AC$3,BNA_pré_INDD!$D$8:$AZ$8,0),FALSE)</f>
        <v>5500</v>
      </c>
      <c r="AD23" s="8" t="str">
        <f ca="1">VLOOKUP($B23,BNA_pré_INDD!$D$42:$AZ$71,MATCH(AC$3,BNA_pré_INDD!$D$8:$AZ$8,0),FALSE)</f>
        <v>-</v>
      </c>
      <c r="AE23" s="8" t="str">
        <f ca="1">VLOOKUP($B23,BNA_pré_INDD!$D$8:$AZ$40,MATCH(AE$3,BNA_pré_INDD!$D$8:$AZ$8,0),FALSE)</f>
        <v>MC</v>
      </c>
      <c r="AF23" s="8" t="str">
        <f ca="1">VLOOKUP($B23,BNA_pré_INDD!$D$42:$AZ$71,MATCH(AE$3,BNA_pré_INDD!$D$8:$AZ$8,0),FALSE)</f>
        <v>-</v>
      </c>
      <c r="AG23" s="8">
        <f ca="1">VLOOKUP($B23,BNA_pré_INDD!$D$8:$AZ$40,MATCH(AG$3,BNA_pré_INDD!$D$8:$AZ$8,0),FALSE)</f>
        <v>162.5</v>
      </c>
      <c r="AH23" s="8" t="str">
        <f ca="1">VLOOKUP($B23,BNA_pré_INDD!$D$42:$AZ$71,MATCH(AG$3,BNA_pré_INDD!$D$8:$AZ$8,0),FALSE)</f>
        <v>-</v>
      </c>
      <c r="AI23" s="8" t="str">
        <f ca="1">VLOOKUP($B23,BNA_pré_INDD!$D$8:$AZ$40,MATCH(AI$3,BNA_pré_INDD!$D$8:$AZ$8,0),FALSE)</f>
        <v>MC</v>
      </c>
      <c r="AJ23" s="8" t="str">
        <f ca="1">VLOOKUP($B23,BNA_pré_INDD!$D$42:$AZ$71,MATCH(AI$3,BNA_pré_INDD!$D$8:$AZ$8,0),FALSE)</f>
        <v>-</v>
      </c>
      <c r="AK23" s="8" t="str">
        <f ca="1">VLOOKUP($B23,BNA_pré_INDD!$D$8:$AZ$40,MATCH(AK$3,BNA_pré_INDD!$D$8:$AZ$8,0),FALSE)</f>
        <v>MC</v>
      </c>
      <c r="AL23" s="8" t="str">
        <f ca="1">VLOOKUP($B23,BNA_pré_INDD!$D$42:$AZ$71,MATCH(AK$3,BNA_pré_INDD!$D$8:$AZ$8,0),FALSE)</f>
        <v>-</v>
      </c>
      <c r="AM23" s="8" t="str">
        <f ca="1">VLOOKUP($B23,BNA_pré_INDD!$D$8:$AZ$40,MATCH(AM$3,BNA_pré_INDD!$D$8:$AZ$8,0),FALSE)</f>
        <v>MC</v>
      </c>
      <c r="AN23" s="8" t="str">
        <f ca="1">VLOOKUP($B23,BNA_pré_INDD!$D$42:$AZ$71,MATCH(AM$3,BNA_pré_INDD!$D$8:$AZ$8,0),FALSE)</f>
        <v>-</v>
      </c>
      <c r="AO23" s="8">
        <f ca="1">VLOOKUP($B23,BNA_pré_INDD!$D$8:$AZ$40,MATCH(AO$3,BNA_pré_INDD!$D$8:$AZ$8,0),FALSE)</f>
        <v>2000</v>
      </c>
      <c r="AP23" s="8" t="str">
        <f ca="1">VLOOKUP($B23,BNA_pré_INDD!$D$42:$AZ$71,MATCH(AO$3,BNA_pré_INDD!$D$8:$AZ$8,0),FALSE)</f>
        <v>-</v>
      </c>
      <c r="AQ23" s="8">
        <f ca="1">VLOOKUP($B23,BNA_pré_INDD!$D$8:$AZ$40,MATCH(AQ$3,BNA_pré_INDD!$D$8:$AZ$8,0),FALSE)</f>
        <v>2875</v>
      </c>
      <c r="AR23" s="8" t="str">
        <f ca="1">VLOOKUP($B23,BNA_pré_INDD!$D$42:$AZ$71,MATCH(AQ$3,BNA_pré_INDD!$D$8:$AZ$8,0),FALSE)</f>
        <v>▲ 6%</v>
      </c>
      <c r="AS23" s="8">
        <f ca="1">VLOOKUP($B23,BNA_pré_INDD!$D$8:$AZ$40,MATCH(AS$3,BNA_pré_INDD!$D$8:$AZ$8,0),FALSE)</f>
        <v>2625</v>
      </c>
      <c r="AT23" s="8" t="str">
        <f ca="1">VLOOKUP($B23,BNA_pré_INDD!$D$42:$AZ$71,MATCH(AS$3,BNA_pré_INDD!$D$8:$AZ$8,0),FALSE)</f>
        <v>▲ 1%</v>
      </c>
      <c r="AU23" s="8" t="str">
        <f ca="1">VLOOKUP($B23,BNA_pré_INDD!$D$8:$AZ$40,MATCH(AU$3,BNA_pré_INDD!$D$8:$AZ$8,0),FALSE)</f>
        <v>MC</v>
      </c>
      <c r="AV23" s="8" t="str">
        <f ca="1">VLOOKUP($B23,BNA_pré_INDD!$D$42:$AZ$71,MATCH(AU$3,BNA_pré_INDD!$D$8:$AZ$8,0),FALSE)</f>
        <v>-</v>
      </c>
      <c r="AW23" s="8">
        <f ca="1">VLOOKUP($B23,BNA_pré_INDD!$D$8:$AZ$40,MATCH(AW$3,BNA_pré_INDD!$D$8:$AZ$8,0),FALSE)</f>
        <v>5000</v>
      </c>
      <c r="AX23" s="8" t="str">
        <f ca="1">VLOOKUP($B23,BNA_pré_INDD!$D$42:$AZ$71,MATCH(AW$3,BNA_pré_INDD!$D$8:$AZ$8,0),FALSE)</f>
        <v>-</v>
      </c>
      <c r="AY23" s="8">
        <f ca="1">VLOOKUP($B23,BNA_pré_INDD!$D$8:$AZ$40,MATCH(AY$3,BNA_pré_INDD!$D$8:$AZ$8,0),FALSE)</f>
        <v>6875</v>
      </c>
      <c r="AZ23" s="8" t="str">
        <f ca="1">VLOOKUP($B23,BNA_pré_INDD!$D$42:$AZ$71,MATCH(AY$3,BNA_pré_INDD!$D$8:$AZ$8,0),FALSE)</f>
        <v>-</v>
      </c>
      <c r="BA23" s="8" t="str">
        <f ca="1">VLOOKUP($B23,BNA_pré_INDD!$D$8:$AZ$40,MATCH(BA$3,BNA_pré_INDD!$D$8:$AZ$8,0),FALSE)</f>
        <v>MC</v>
      </c>
      <c r="BB23" s="8" t="str">
        <f ca="1">VLOOKUP($B23,BNA_pré_INDD!$D$42:$AZ$71,MATCH(BA$3,BNA_pré_INDD!$D$8:$AZ$8,0),FALSE)</f>
        <v>-</v>
      </c>
    </row>
    <row r="24" spans="2:54" x14ac:dyDescent="0.35">
      <c r="B24" t="s">
        <v>103</v>
      </c>
      <c r="C24" s="8">
        <f ca="1">VLOOKUP($B24,BNA_pré_INDD!$D$8:$AZ$40,MATCH(C$3,BNA_pré_INDD!$D$8:$AZ$8,0),FALSE)</f>
        <v>2000</v>
      </c>
      <c r="D24" s="8" t="str">
        <f ca="1">VLOOKUP($B24,BNA_pré_INDD!$D$42:$AZ$71,MATCH(C$3,BNA_pré_INDD!$D$8:$AZ$8,0),FALSE)</f>
        <v>▲ 19%</v>
      </c>
      <c r="E24" s="8">
        <f ca="1">VLOOKUP($B24,BNA_pré_INDD!$D$8:$AZ$40,MATCH(E$3,BNA_pré_INDD!$D$8:$AZ$8,0),FALSE)</f>
        <v>5000</v>
      </c>
      <c r="F24" s="8" t="str">
        <f ca="1">VLOOKUP($B24,BNA_pré_INDD!$D$42:$AZ$71,MATCH(E$3,BNA_pré_INDD!$D$8:$AZ$8,0),FALSE)</f>
        <v>► 0%</v>
      </c>
      <c r="G24" s="8">
        <f ca="1">VLOOKUP($B24,BNA_pré_INDD!$D$8:$AZ$40,MATCH(G$3,BNA_pré_INDD!$D$8:$AZ$8,0),FALSE)</f>
        <v>6000</v>
      </c>
      <c r="H24" s="8" t="str">
        <f ca="1">VLOOKUP($B24,BNA_pré_INDD!$D$42:$AZ$71,MATCH(G$3,BNA_pré_INDD!$D$8:$AZ$8,0),FALSE)</f>
        <v>-</v>
      </c>
      <c r="I24" s="8">
        <f ca="1">VLOOKUP($B24,BNA_pré_INDD!$D$8:$AZ$40,MATCH(I$3,BNA_pré_INDD!$D$8:$AZ$8,0),FALSE)</f>
        <v>500</v>
      </c>
      <c r="J24" s="8" t="str">
        <f ca="1">VLOOKUP($B24,BNA_pré_INDD!$D$42:$AZ$71,MATCH(I$3,BNA_pré_INDD!$D$8:$AZ$8,0),FALSE)</f>
        <v>► 0%</v>
      </c>
      <c r="K24" s="8">
        <f ca="1">VLOOKUP($B24,BNA_pré_INDD!$D$8:$AZ$40,MATCH(K$3,BNA_pré_INDD!$D$8:$AZ$8,0),FALSE)</f>
        <v>350</v>
      </c>
      <c r="L24" s="8" t="str">
        <f ca="1">VLOOKUP($B24,BNA_pré_INDD!$D$42:$AZ$71,MATCH(K$3,BNA_pré_INDD!$D$8:$AZ$8,0),FALSE)</f>
        <v>▲ 8%</v>
      </c>
      <c r="M24" s="8">
        <f ca="1">VLOOKUP($B24,BNA_pré_INDD!$D$8:$AZ$40,MATCH(M$3,BNA_pré_INDD!$D$8:$AZ$8,0),FALSE)</f>
        <v>7500</v>
      </c>
      <c r="N24" s="8" t="str">
        <f ca="1">VLOOKUP($B24,BNA_pré_INDD!$D$42:$AZ$71,MATCH(M$3,BNA_pré_INDD!$D$8:$AZ$8,0),FALSE)</f>
        <v>▲ 3%</v>
      </c>
      <c r="O24" s="8">
        <f ca="1">VLOOKUP($B24,BNA_pré_INDD!$D$8:$AZ$40,MATCH(O$3,BNA_pré_INDD!$D$8:$AZ$8,0),FALSE)</f>
        <v>21000</v>
      </c>
      <c r="P24" s="8" t="str">
        <f ca="1">VLOOKUP($B24,BNA_pré_INDD!$D$42:$AZ$71,MATCH(O$3,BNA_pré_INDD!$D$8:$AZ$8,0),FALSE)</f>
        <v>▲ 12%</v>
      </c>
      <c r="Q24" s="8">
        <f ca="1">VLOOKUP($B24,BNA_pré_INDD!$D$8:$AZ$40,MATCH(Q$3,BNA_pré_INDD!$D$8:$AZ$8,0),FALSE)</f>
        <v>1500</v>
      </c>
      <c r="R24" s="8" t="str">
        <f ca="1">VLOOKUP($B24,BNA_pré_INDD!$D$42:$AZ$71,MATCH(Q$3,BNA_pré_INDD!$D$8:$AZ$8,0),FALSE)</f>
        <v>► 0%</v>
      </c>
      <c r="S24" s="8">
        <f ca="1">VLOOKUP($B24,BNA_pré_INDD!$D$8:$AZ$40,MATCH(S$3,BNA_pré_INDD!$D$8:$AZ$8,0),FALSE)</f>
        <v>2500</v>
      </c>
      <c r="T24" s="8" t="str">
        <f ca="1">VLOOKUP($B24,BNA_pré_INDD!$D$42:$AZ$71,MATCH(S$3,BNA_pré_INDD!$D$8:$AZ$8,0),FALSE)</f>
        <v>▼ -17%</v>
      </c>
      <c r="U24" s="8">
        <f ca="1">VLOOKUP($B24,BNA_pré_INDD!$D$8:$AZ$40,MATCH(U$3,BNA_pré_INDD!$D$8:$AZ$8,0),FALSE)</f>
        <v>100</v>
      </c>
      <c r="V24" s="8" t="str">
        <f ca="1">VLOOKUP($B24,BNA_pré_INDD!$D$42:$AZ$71,MATCH(U$3,BNA_pré_INDD!$D$8:$AZ$8,0),FALSE)</f>
        <v>► 0%</v>
      </c>
      <c r="W24" s="8" t="str">
        <f ca="1">VLOOKUP($B24,BNA_pré_INDD!$D$8:$AZ$40,MATCH(W$3,BNA_pré_INDD!$D$8:$AZ$8,0),FALSE)</f>
        <v>MC</v>
      </c>
      <c r="X24" s="8" t="str">
        <f ca="1">VLOOKUP($B24,BNA_pré_INDD!$D$42:$AZ$71,MATCH(W$3,BNA_pré_INDD!$D$8:$AZ$8,0),FALSE)</f>
        <v>-</v>
      </c>
      <c r="Y24" s="8">
        <f ca="1">VLOOKUP($B24,BNA_pré_INDD!$D$8:$AZ$40,MATCH(Y$3,BNA_pré_INDD!$D$8:$AZ$8,0),FALSE)</f>
        <v>200</v>
      </c>
      <c r="Z24" s="8" t="str">
        <f ca="1">VLOOKUP($B24,BNA_pré_INDD!$D$42:$AZ$71,MATCH(Y$3,BNA_pré_INDD!$D$8:$AZ$8,0),FALSE)</f>
        <v>► 0%</v>
      </c>
      <c r="AA24" s="8">
        <f ca="1">VLOOKUP($B24,BNA_pré_INDD!$D$8:$AZ$40,MATCH(AA$3,BNA_pré_INDD!$D$8:$AZ$8,0),FALSE)</f>
        <v>8500</v>
      </c>
      <c r="AB24" s="8" t="str">
        <f ca="1">VLOOKUP($B24,BNA_pré_INDD!$D$42:$AZ$71,MATCH(AA$3,BNA_pré_INDD!$D$8:$AZ$8,0),FALSE)</f>
        <v>▼ -11%</v>
      </c>
      <c r="AC24" s="8">
        <f ca="1">VLOOKUP($B24,BNA_pré_INDD!$D$8:$AZ$40,MATCH(AC$3,BNA_pré_INDD!$D$8:$AZ$8,0),FALSE)</f>
        <v>7500</v>
      </c>
      <c r="AD24" s="8" t="str">
        <f ca="1">VLOOKUP($B24,BNA_pré_INDD!$D$42:$AZ$71,MATCH(AC$3,BNA_pré_INDD!$D$8:$AZ$8,0),FALSE)</f>
        <v>▼ -6%</v>
      </c>
      <c r="AE24" s="8">
        <f ca="1">VLOOKUP($B24,BNA_pré_INDD!$D$8:$AZ$40,MATCH(AE$3,BNA_pré_INDD!$D$8:$AZ$8,0),FALSE)</f>
        <v>2000</v>
      </c>
      <c r="AF24" s="8" t="str">
        <f ca="1">VLOOKUP($B24,BNA_pré_INDD!$D$42:$AZ$71,MATCH(AE$3,BNA_pré_INDD!$D$8:$AZ$8,0),FALSE)</f>
        <v>▼ -11%</v>
      </c>
      <c r="AG24" s="8">
        <f ca="1">VLOOKUP($B24,BNA_pré_INDD!$D$8:$AZ$40,MATCH(AG$3,BNA_pré_INDD!$D$8:$AZ$8,0),FALSE)</f>
        <v>250</v>
      </c>
      <c r="AH24" s="8" t="str">
        <f ca="1">VLOOKUP($B24,BNA_pré_INDD!$D$42:$AZ$71,MATCH(AG$3,BNA_pré_INDD!$D$8:$AZ$8,0),FALSE)</f>
        <v>► 0%</v>
      </c>
      <c r="AI24" s="8">
        <f ca="1">VLOOKUP($B24,BNA_pré_INDD!$D$8:$AZ$40,MATCH(AI$3,BNA_pré_INDD!$D$8:$AZ$8,0),FALSE)</f>
        <v>750</v>
      </c>
      <c r="AJ24" s="8" t="str">
        <f ca="1">VLOOKUP($B24,BNA_pré_INDD!$D$42:$AZ$71,MATCH(AI$3,BNA_pré_INDD!$D$8:$AZ$8,0),FALSE)</f>
        <v>► 0%</v>
      </c>
      <c r="AK24" s="8">
        <f ca="1">VLOOKUP($B24,BNA_pré_INDD!$D$8:$AZ$40,MATCH(AK$3,BNA_pré_INDD!$D$8:$AZ$8,0),FALSE)</f>
        <v>1250</v>
      </c>
      <c r="AL24" s="8" t="str">
        <f ca="1">VLOOKUP($B24,BNA_pré_INDD!$D$42:$AZ$71,MATCH(AK$3,BNA_pré_INDD!$D$8:$AZ$8,0),FALSE)</f>
        <v>▼ -17%</v>
      </c>
      <c r="AM24" s="8">
        <f ca="1">VLOOKUP($B24,BNA_pré_INDD!$D$8:$AZ$40,MATCH(AM$3,BNA_pré_INDD!$D$8:$AZ$8,0),FALSE)</f>
        <v>2000</v>
      </c>
      <c r="AN24" s="8" t="str">
        <f ca="1">VLOOKUP($B24,BNA_pré_INDD!$D$42:$AZ$71,MATCH(AM$3,BNA_pré_INDD!$D$8:$AZ$8,0),FALSE)</f>
        <v>▼ -11%</v>
      </c>
      <c r="AO24" s="8">
        <f ca="1">VLOOKUP($B24,BNA_pré_INDD!$D$8:$AZ$40,MATCH(AO$3,BNA_pré_INDD!$D$8:$AZ$8,0),FALSE)</f>
        <v>2500</v>
      </c>
      <c r="AP24" s="8" t="str">
        <f ca="1">VLOOKUP($B24,BNA_pré_INDD!$D$42:$AZ$71,MATCH(AO$3,BNA_pré_INDD!$D$8:$AZ$8,0),FALSE)</f>
        <v>▲ 67%</v>
      </c>
      <c r="AQ24" s="8">
        <f ca="1">VLOOKUP($B24,BNA_pré_INDD!$D$8:$AZ$40,MATCH(AQ$3,BNA_pré_INDD!$D$8:$AZ$8,0),FALSE)</f>
        <v>4500</v>
      </c>
      <c r="AR24" s="8" t="str">
        <f ca="1">VLOOKUP($B24,BNA_pré_INDD!$D$42:$AZ$71,MATCH(AQ$3,BNA_pré_INDD!$D$8:$AZ$8,0),FALSE)</f>
        <v>▲ 29%</v>
      </c>
      <c r="AS24" s="8">
        <f ca="1">VLOOKUP($B24,BNA_pré_INDD!$D$8:$AZ$40,MATCH(AS$3,BNA_pré_INDD!$D$8:$AZ$8,0),FALSE)</f>
        <v>3000</v>
      </c>
      <c r="AT24" s="8" t="str">
        <f ca="1">VLOOKUP($B24,BNA_pré_INDD!$D$42:$AZ$71,MATCH(AS$3,BNA_pré_INDD!$D$8:$AZ$8,0),FALSE)</f>
        <v>► 0%</v>
      </c>
      <c r="AU24" s="8">
        <f ca="1">VLOOKUP($B24,BNA_pré_INDD!$D$8:$AZ$40,MATCH(AU$3,BNA_pré_INDD!$D$8:$AZ$8,0),FALSE)</f>
        <v>3000</v>
      </c>
      <c r="AV24" s="8" t="str">
        <f ca="1">VLOOKUP($B24,BNA_pré_INDD!$D$42:$AZ$71,MATCH(AU$3,BNA_pré_INDD!$D$8:$AZ$8,0),FALSE)</f>
        <v>► 0%</v>
      </c>
      <c r="AW24" s="8">
        <f ca="1">VLOOKUP($B24,BNA_pré_INDD!$D$8:$AZ$40,MATCH(AW$3,BNA_pré_INDD!$D$8:$AZ$8,0),FALSE)</f>
        <v>5000</v>
      </c>
      <c r="AX24" s="8" t="str">
        <f ca="1">VLOOKUP($B24,BNA_pré_INDD!$D$42:$AZ$71,MATCH(AW$3,BNA_pré_INDD!$D$8:$AZ$8,0),FALSE)</f>
        <v>▼ -17%</v>
      </c>
      <c r="AY24" s="8">
        <f ca="1">VLOOKUP($B24,BNA_pré_INDD!$D$8:$AZ$40,MATCH(AY$3,BNA_pré_INDD!$D$8:$AZ$8,0),FALSE)</f>
        <v>7500</v>
      </c>
      <c r="AZ24" s="8" t="str">
        <f ca="1">VLOOKUP($B24,BNA_pré_INDD!$D$42:$AZ$71,MATCH(AY$3,BNA_pré_INDD!$D$8:$AZ$8,0),FALSE)</f>
        <v>▲ 7%</v>
      </c>
      <c r="BA24" s="8">
        <f ca="1">VLOOKUP($B24,BNA_pré_INDD!$D$8:$AZ$40,MATCH(BA$3,BNA_pré_INDD!$D$8:$AZ$8,0),FALSE)</f>
        <v>600</v>
      </c>
      <c r="BB24" s="8" t="str">
        <f ca="1">VLOOKUP($B24,BNA_pré_INDD!$D$42:$AZ$71,MATCH(BA$3,BNA_pré_INDD!$D$8:$AZ$8,0),FALSE)</f>
        <v>▼ -14%</v>
      </c>
    </row>
    <row r="25" spans="2:54" x14ac:dyDescent="0.35">
      <c r="B25" t="s">
        <v>105</v>
      </c>
      <c r="C25" s="8">
        <f ca="1">VLOOKUP($B25,BNA_pré_INDD!$D$8:$AZ$40,MATCH(C$3,BNA_pré_INDD!$D$8:$AZ$8,0),FALSE)</f>
        <v>3250</v>
      </c>
      <c r="D25" s="8" t="str">
        <f ca="1">VLOOKUP($B25,BNA_pré_INDD!$D$42:$AZ$71,MATCH(C$3,BNA_pré_INDD!$D$8:$AZ$8,0),FALSE)</f>
        <v>-</v>
      </c>
      <c r="E25" s="8">
        <f ca="1">VLOOKUP($B25,BNA_pré_INDD!$D$8:$AZ$40,MATCH(E$3,BNA_pré_INDD!$D$8:$AZ$8,0),FALSE)</f>
        <v>1875</v>
      </c>
      <c r="F25" s="8" t="str">
        <f ca="1">VLOOKUP($B25,BNA_pré_INDD!$D$42:$AZ$71,MATCH(E$3,BNA_pré_INDD!$D$8:$AZ$8,0),FALSE)</f>
        <v>-</v>
      </c>
      <c r="G25" s="8">
        <f ca="1">VLOOKUP($B25,BNA_pré_INDD!$D$8:$AZ$40,MATCH(G$3,BNA_pré_INDD!$D$8:$AZ$8,0),FALSE)</f>
        <v>2125</v>
      </c>
      <c r="H25" s="8" t="str">
        <f ca="1">VLOOKUP($B25,BNA_pré_INDD!$D$42:$AZ$71,MATCH(G$3,BNA_pré_INDD!$D$8:$AZ$8,0),FALSE)</f>
        <v>-</v>
      </c>
      <c r="I25" s="8" t="str">
        <f ca="1">VLOOKUP($B25,BNA_pré_INDD!$D$8:$AZ$40,MATCH(I$3,BNA_pré_INDD!$D$8:$AZ$8,0),FALSE)</f>
        <v>MC</v>
      </c>
      <c r="J25" s="8" t="str">
        <f ca="1">VLOOKUP($B25,BNA_pré_INDD!$D$42:$AZ$71,MATCH(I$3,BNA_pré_INDD!$D$8:$AZ$8,0),FALSE)</f>
        <v>-</v>
      </c>
      <c r="K25" s="8" t="str">
        <f ca="1">VLOOKUP($B25,BNA_pré_INDD!$D$8:$AZ$40,MATCH(K$3,BNA_pré_INDD!$D$8:$AZ$8,0),FALSE)</f>
        <v>MC</v>
      </c>
      <c r="L25" s="8" t="str">
        <f ca="1">VLOOKUP($B25,BNA_pré_INDD!$D$42:$AZ$71,MATCH(K$3,BNA_pré_INDD!$D$8:$AZ$8,0),FALSE)</f>
        <v>-</v>
      </c>
      <c r="M25" s="8" t="str">
        <f ca="1">VLOOKUP($B25,BNA_pré_INDD!$D$8:$AZ$40,MATCH(M$3,BNA_pré_INDD!$D$8:$AZ$8,0),FALSE)</f>
        <v>MC</v>
      </c>
      <c r="N25" s="8" t="str">
        <f ca="1">VLOOKUP($B25,BNA_pré_INDD!$D$42:$AZ$71,MATCH(M$3,BNA_pré_INDD!$D$8:$AZ$8,0),FALSE)</f>
        <v>-</v>
      </c>
      <c r="O25" s="8" t="str">
        <f ca="1">VLOOKUP($B25,BNA_pré_INDD!$D$8:$AZ$40,MATCH(O$3,BNA_pré_INDD!$D$8:$AZ$8,0),FALSE)</f>
        <v>MC</v>
      </c>
      <c r="P25" s="8" t="str">
        <f ca="1">VLOOKUP($B25,BNA_pré_INDD!$D$42:$AZ$71,MATCH(O$3,BNA_pré_INDD!$D$8:$AZ$8,0),FALSE)</f>
        <v>-</v>
      </c>
      <c r="Q25" s="8" t="str">
        <f ca="1">VLOOKUP($B25,BNA_pré_INDD!$D$8:$AZ$40,MATCH(Q$3,BNA_pré_INDD!$D$8:$AZ$8,0),FALSE)</f>
        <v>MC</v>
      </c>
      <c r="R25" s="8" t="str">
        <f ca="1">VLOOKUP($B25,BNA_pré_INDD!$D$42:$AZ$71,MATCH(Q$3,BNA_pré_INDD!$D$8:$AZ$8,0),FALSE)</f>
        <v>-</v>
      </c>
      <c r="S25" s="8" t="str">
        <f ca="1">VLOOKUP($B25,BNA_pré_INDD!$D$8:$AZ$40,MATCH(S$3,BNA_pré_INDD!$D$8:$AZ$8,0),FALSE)</f>
        <v>MC</v>
      </c>
      <c r="T25" s="8" t="str">
        <f ca="1">VLOOKUP($B25,BNA_pré_INDD!$D$42:$AZ$71,MATCH(S$3,BNA_pré_INDD!$D$8:$AZ$8,0),FALSE)</f>
        <v>-</v>
      </c>
      <c r="U25" s="8" t="str">
        <f ca="1">VLOOKUP($B25,BNA_pré_INDD!$D$8:$AZ$40,MATCH(U$3,BNA_pré_INDD!$D$8:$AZ$8,0),FALSE)</f>
        <v>MC</v>
      </c>
      <c r="V25" s="8" t="str">
        <f ca="1">VLOOKUP($B25,BNA_pré_INDD!$D$42:$AZ$71,MATCH(U$3,BNA_pré_INDD!$D$8:$AZ$8,0),FALSE)</f>
        <v>-</v>
      </c>
      <c r="W25" s="8" t="str">
        <f ca="1">VLOOKUP($B25,BNA_pré_INDD!$D$8:$AZ$40,MATCH(W$3,BNA_pré_INDD!$D$8:$AZ$8,0),FALSE)</f>
        <v>MC</v>
      </c>
      <c r="X25" s="8" t="str">
        <f ca="1">VLOOKUP($B25,BNA_pré_INDD!$D$42:$AZ$71,MATCH(W$3,BNA_pré_INDD!$D$8:$AZ$8,0),FALSE)</f>
        <v>-</v>
      </c>
      <c r="Y25" s="8" t="str">
        <f ca="1">VLOOKUP($B25,BNA_pré_INDD!$D$8:$AZ$40,MATCH(Y$3,BNA_pré_INDD!$D$8:$AZ$8,0),FALSE)</f>
        <v>MC</v>
      </c>
      <c r="Z25" s="8" t="str">
        <f ca="1">VLOOKUP($B25,BNA_pré_INDD!$D$42:$AZ$71,MATCH(Y$3,BNA_pré_INDD!$D$8:$AZ$8,0),FALSE)</f>
        <v>-</v>
      </c>
      <c r="AA25" s="8" t="str">
        <f ca="1">VLOOKUP($B25,BNA_pré_INDD!$D$8:$AZ$40,MATCH(AA$3,BNA_pré_INDD!$D$8:$AZ$8,0),FALSE)</f>
        <v>MC</v>
      </c>
      <c r="AB25" s="8" t="str">
        <f ca="1">VLOOKUP($B25,BNA_pré_INDD!$D$42:$AZ$71,MATCH(AA$3,BNA_pré_INDD!$D$8:$AZ$8,0),FALSE)</f>
        <v>-</v>
      </c>
      <c r="AC25" s="8" t="str">
        <f ca="1">VLOOKUP($B25,BNA_pré_INDD!$D$8:$AZ$40,MATCH(AC$3,BNA_pré_INDD!$D$8:$AZ$8,0),FALSE)</f>
        <v>MC</v>
      </c>
      <c r="AD25" s="8" t="str">
        <f ca="1">VLOOKUP($B25,BNA_pré_INDD!$D$42:$AZ$71,MATCH(AC$3,BNA_pré_INDD!$D$8:$AZ$8,0),FALSE)</f>
        <v>-</v>
      </c>
      <c r="AE25" s="8" t="str">
        <f ca="1">VLOOKUP($B25,BNA_pré_INDD!$D$8:$AZ$40,MATCH(AE$3,BNA_pré_INDD!$D$8:$AZ$8,0),FALSE)</f>
        <v>MC</v>
      </c>
      <c r="AF25" s="8" t="str">
        <f ca="1">VLOOKUP($B25,BNA_pré_INDD!$D$42:$AZ$71,MATCH(AE$3,BNA_pré_INDD!$D$8:$AZ$8,0),FALSE)</f>
        <v>-</v>
      </c>
      <c r="AG25" s="8" t="str">
        <f ca="1">VLOOKUP($B25,BNA_pré_INDD!$D$8:$AZ$40,MATCH(AG$3,BNA_pré_INDD!$D$8:$AZ$8,0),FALSE)</f>
        <v>MC</v>
      </c>
      <c r="AH25" s="8" t="str">
        <f ca="1">VLOOKUP($B25,BNA_pré_INDD!$D$42:$AZ$71,MATCH(AG$3,BNA_pré_INDD!$D$8:$AZ$8,0),FALSE)</f>
        <v>-</v>
      </c>
      <c r="AI25" s="8" t="str">
        <f ca="1">VLOOKUP($B25,BNA_pré_INDD!$D$8:$AZ$40,MATCH(AI$3,BNA_pré_INDD!$D$8:$AZ$8,0),FALSE)</f>
        <v>MC</v>
      </c>
      <c r="AJ25" s="8" t="str">
        <f ca="1">VLOOKUP($B25,BNA_pré_INDD!$D$42:$AZ$71,MATCH(AI$3,BNA_pré_INDD!$D$8:$AZ$8,0),FALSE)</f>
        <v>-</v>
      </c>
      <c r="AK25" s="8" t="str">
        <f ca="1">VLOOKUP($B25,BNA_pré_INDD!$D$8:$AZ$40,MATCH(AK$3,BNA_pré_INDD!$D$8:$AZ$8,0),FALSE)</f>
        <v>MC</v>
      </c>
      <c r="AL25" s="8" t="str">
        <f ca="1">VLOOKUP($B25,BNA_pré_INDD!$D$42:$AZ$71,MATCH(AK$3,BNA_pré_INDD!$D$8:$AZ$8,0),FALSE)</f>
        <v>-</v>
      </c>
      <c r="AM25" s="8" t="str">
        <f ca="1">VLOOKUP($B25,BNA_pré_INDD!$D$8:$AZ$40,MATCH(AM$3,BNA_pré_INDD!$D$8:$AZ$8,0),FALSE)</f>
        <v>MC</v>
      </c>
      <c r="AN25" s="8" t="str">
        <f ca="1">VLOOKUP($B25,BNA_pré_INDD!$D$42:$AZ$71,MATCH(AM$3,BNA_pré_INDD!$D$8:$AZ$8,0),FALSE)</f>
        <v>-</v>
      </c>
      <c r="AO25" s="8" t="str">
        <f ca="1">VLOOKUP($B25,BNA_pré_INDD!$D$8:$AZ$40,MATCH(AO$3,BNA_pré_INDD!$D$8:$AZ$8,0),FALSE)</f>
        <v>MC</v>
      </c>
      <c r="AP25" s="8" t="str">
        <f ca="1">VLOOKUP($B25,BNA_pré_INDD!$D$42:$AZ$71,MATCH(AO$3,BNA_pré_INDD!$D$8:$AZ$8,0),FALSE)</f>
        <v>-</v>
      </c>
      <c r="AQ25" s="8" t="str">
        <f ca="1">VLOOKUP($B25,BNA_pré_INDD!$D$8:$AZ$40,MATCH(AQ$3,BNA_pré_INDD!$D$8:$AZ$8,0),FALSE)</f>
        <v>MC</v>
      </c>
      <c r="AR25" s="8" t="str">
        <f ca="1">VLOOKUP($B25,BNA_pré_INDD!$D$42:$AZ$71,MATCH(AQ$3,BNA_pré_INDD!$D$8:$AZ$8,0),FALSE)</f>
        <v>-</v>
      </c>
      <c r="AS25" s="8" t="str">
        <f ca="1">VLOOKUP($B25,BNA_pré_INDD!$D$8:$AZ$40,MATCH(AS$3,BNA_pré_INDD!$D$8:$AZ$8,0),FALSE)</f>
        <v>MC</v>
      </c>
      <c r="AT25" s="8" t="str">
        <f ca="1">VLOOKUP($B25,BNA_pré_INDD!$D$42:$AZ$71,MATCH(AS$3,BNA_pré_INDD!$D$8:$AZ$8,0),FALSE)</f>
        <v>-</v>
      </c>
      <c r="AU25" s="8" t="str">
        <f ca="1">VLOOKUP($B25,BNA_pré_INDD!$D$8:$AZ$40,MATCH(AU$3,BNA_pré_INDD!$D$8:$AZ$8,0),FALSE)</f>
        <v>MC</v>
      </c>
      <c r="AV25" s="8" t="str">
        <f ca="1">VLOOKUP($B25,BNA_pré_INDD!$D$42:$AZ$71,MATCH(AU$3,BNA_pré_INDD!$D$8:$AZ$8,0),FALSE)</f>
        <v>-</v>
      </c>
      <c r="AW25" s="8">
        <f ca="1">VLOOKUP($B25,BNA_pré_INDD!$D$8:$AZ$40,MATCH(AW$3,BNA_pré_INDD!$D$8:$AZ$8,0),FALSE)</f>
        <v>1250</v>
      </c>
      <c r="AX25" s="8" t="str">
        <f ca="1">VLOOKUP($B25,BNA_pré_INDD!$D$42:$AZ$71,MATCH(AW$3,BNA_pré_INDD!$D$8:$AZ$8,0),FALSE)</f>
        <v>-</v>
      </c>
      <c r="AY25" s="8" t="str">
        <f ca="1">VLOOKUP($B25,BNA_pré_INDD!$D$8:$AZ$40,MATCH(AY$3,BNA_pré_INDD!$D$8:$AZ$8,0),FALSE)</f>
        <v>MC</v>
      </c>
      <c r="AZ25" s="8" t="str">
        <f ca="1">VLOOKUP($B25,BNA_pré_INDD!$D$42:$AZ$71,MATCH(AY$3,BNA_pré_INDD!$D$8:$AZ$8,0),FALSE)</f>
        <v>-</v>
      </c>
      <c r="BA25" s="8" t="str">
        <f ca="1">VLOOKUP($B25,BNA_pré_INDD!$D$8:$AZ$40,MATCH(BA$3,BNA_pré_INDD!$D$8:$AZ$8,0),FALSE)</f>
        <v>MC</v>
      </c>
      <c r="BB25" s="8" t="str">
        <f ca="1">VLOOKUP($B25,BNA_pré_INDD!$D$42:$AZ$71,MATCH(BA$3,BNA_pré_INDD!$D$8:$AZ$8,0),FALSE)</f>
        <v>-</v>
      </c>
    </row>
    <row r="26" spans="2:54" x14ac:dyDescent="0.35">
      <c r="B26" s="21" t="s">
        <v>3196</v>
      </c>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row>
    <row r="27" spans="2:54" x14ac:dyDescent="0.35">
      <c r="B27" t="s">
        <v>107</v>
      </c>
      <c r="C27" s="8" t="str">
        <f ca="1">VLOOKUP($B27,BNA_pré_INDD!$D$8:$AZ$40,MATCH(C$3,BNA_pré_INDD!$D$8:$AZ$8,0),FALSE)</f>
        <v>-</v>
      </c>
      <c r="D27" s="8" t="str">
        <f ca="1">VLOOKUP($B27,BNA_pré_INDD!$D$42:$AZ$71,MATCH(C$3,BNA_pré_INDD!$D$8:$AZ$8,0),FALSE)</f>
        <v>-</v>
      </c>
      <c r="E27" s="8" t="str">
        <f ca="1">VLOOKUP($B27,BNA_pré_INDD!$D$8:$AZ$40,MATCH(E$3,BNA_pré_INDD!$D$8:$AZ$8,0),FALSE)</f>
        <v>-</v>
      </c>
      <c r="F27" s="8" t="str">
        <f ca="1">VLOOKUP($B27,BNA_pré_INDD!$D$42:$AZ$71,MATCH(E$3,BNA_pré_INDD!$D$8:$AZ$8,0),FALSE)</f>
        <v>-</v>
      </c>
      <c r="G27" s="8" t="str">
        <f ca="1">VLOOKUP($B27,BNA_pré_INDD!$D$8:$AZ$40,MATCH(G$3,BNA_pré_INDD!$D$8:$AZ$8,0),FALSE)</f>
        <v>-</v>
      </c>
      <c r="H27" s="8" t="str">
        <f ca="1">VLOOKUP($B27,BNA_pré_INDD!$D$42:$AZ$71,MATCH(G$3,BNA_pré_INDD!$D$8:$AZ$8,0),FALSE)</f>
        <v>-</v>
      </c>
      <c r="I27" s="8" t="str">
        <f ca="1">VLOOKUP($B27,BNA_pré_INDD!$D$8:$AZ$40,MATCH(I$3,BNA_pré_INDD!$D$8:$AZ$8,0),FALSE)</f>
        <v>-</v>
      </c>
      <c r="J27" s="8" t="str">
        <f ca="1">VLOOKUP($B27,BNA_pré_INDD!$D$42:$AZ$71,MATCH(I$3,BNA_pré_INDD!$D$8:$AZ$8,0),FALSE)</f>
        <v>-</v>
      </c>
      <c r="K27" s="8" t="str">
        <f ca="1">VLOOKUP($B27,BNA_pré_INDD!$D$8:$AZ$40,MATCH(K$3,BNA_pré_INDD!$D$8:$AZ$8,0),FALSE)</f>
        <v>-</v>
      </c>
      <c r="L27" s="8" t="str">
        <f ca="1">VLOOKUP($B27,BNA_pré_INDD!$D$42:$AZ$71,MATCH(K$3,BNA_pré_INDD!$D$8:$AZ$8,0),FALSE)</f>
        <v>-</v>
      </c>
      <c r="M27" s="8" t="str">
        <f ca="1">VLOOKUP($B27,BNA_pré_INDD!$D$8:$AZ$40,MATCH(M$3,BNA_pré_INDD!$D$8:$AZ$8,0),FALSE)</f>
        <v>-</v>
      </c>
      <c r="N27" s="8" t="str">
        <f ca="1">VLOOKUP($B27,BNA_pré_INDD!$D$42:$AZ$71,MATCH(M$3,BNA_pré_INDD!$D$8:$AZ$8,0),FALSE)</f>
        <v>-</v>
      </c>
      <c r="O27" s="8" t="str">
        <f ca="1">VLOOKUP($B27,BNA_pré_INDD!$D$8:$AZ$40,MATCH(O$3,BNA_pré_INDD!$D$8:$AZ$8,0),FALSE)</f>
        <v>-</v>
      </c>
      <c r="P27" s="8" t="str">
        <f ca="1">VLOOKUP($B27,BNA_pré_INDD!$D$42:$AZ$71,MATCH(O$3,BNA_pré_INDD!$D$8:$AZ$8,0),FALSE)</f>
        <v>-</v>
      </c>
      <c r="Q27" s="8" t="str">
        <f ca="1">VLOOKUP($B27,BNA_pré_INDD!$D$8:$AZ$40,MATCH(Q$3,BNA_pré_INDD!$D$8:$AZ$8,0),FALSE)</f>
        <v>-</v>
      </c>
      <c r="R27" s="8" t="str">
        <f ca="1">VLOOKUP($B27,BNA_pré_INDD!$D$42:$AZ$71,MATCH(Q$3,BNA_pré_INDD!$D$8:$AZ$8,0),FALSE)</f>
        <v>-</v>
      </c>
      <c r="S27" s="8" t="str">
        <f ca="1">VLOOKUP($B27,BNA_pré_INDD!$D$8:$AZ$40,MATCH(S$3,BNA_pré_INDD!$D$8:$AZ$8,0),FALSE)</f>
        <v>-</v>
      </c>
      <c r="T27" s="8" t="str">
        <f ca="1">VLOOKUP($B27,BNA_pré_INDD!$D$42:$AZ$71,MATCH(S$3,BNA_pré_INDD!$D$8:$AZ$8,0),FALSE)</f>
        <v>-</v>
      </c>
      <c r="U27" s="8" t="str">
        <f ca="1">VLOOKUP($B27,BNA_pré_INDD!$D$8:$AZ$40,MATCH(U$3,BNA_pré_INDD!$D$8:$AZ$8,0),FALSE)</f>
        <v>-</v>
      </c>
      <c r="V27" s="8" t="str">
        <f ca="1">VLOOKUP($B27,BNA_pré_INDD!$D$42:$AZ$71,MATCH(U$3,BNA_pré_INDD!$D$8:$AZ$8,0),FALSE)</f>
        <v>-</v>
      </c>
      <c r="W27" s="8" t="str">
        <f ca="1">VLOOKUP($B27,BNA_pré_INDD!$D$8:$AZ$40,MATCH(W$3,BNA_pré_INDD!$D$8:$AZ$8,0),FALSE)</f>
        <v>-</v>
      </c>
      <c r="X27" s="8" t="str">
        <f ca="1">VLOOKUP($B27,BNA_pré_INDD!$D$42:$AZ$71,MATCH(W$3,BNA_pré_INDD!$D$8:$AZ$8,0),FALSE)</f>
        <v>-</v>
      </c>
      <c r="Y27" s="8" t="str">
        <f ca="1">VLOOKUP($B27,BNA_pré_INDD!$D$8:$AZ$40,MATCH(Y$3,BNA_pré_INDD!$D$8:$AZ$8,0),FALSE)</f>
        <v>-</v>
      </c>
      <c r="Z27" s="8" t="str">
        <f ca="1">VLOOKUP($B27,BNA_pré_INDD!$D$42:$AZ$71,MATCH(Y$3,BNA_pré_INDD!$D$8:$AZ$8,0),FALSE)</f>
        <v>-</v>
      </c>
      <c r="AA27" s="8" t="str">
        <f ca="1">VLOOKUP($B27,BNA_pré_INDD!$D$8:$AZ$40,MATCH(AA$3,BNA_pré_INDD!$D$8:$AZ$8,0),FALSE)</f>
        <v>-</v>
      </c>
      <c r="AB27" s="8" t="str">
        <f ca="1">VLOOKUP($B27,BNA_pré_INDD!$D$42:$AZ$71,MATCH(AA$3,BNA_pré_INDD!$D$8:$AZ$8,0),FALSE)</f>
        <v>-</v>
      </c>
      <c r="AC27" s="8" t="str">
        <f ca="1">VLOOKUP($B27,BNA_pré_INDD!$D$8:$AZ$40,MATCH(AC$3,BNA_pré_INDD!$D$8:$AZ$8,0),FALSE)</f>
        <v>-</v>
      </c>
      <c r="AD27" s="8" t="str">
        <f ca="1">VLOOKUP($B27,BNA_pré_INDD!$D$42:$AZ$71,MATCH(AC$3,BNA_pré_INDD!$D$8:$AZ$8,0),FALSE)</f>
        <v>-</v>
      </c>
      <c r="AE27" s="8" t="str">
        <f ca="1">VLOOKUP($B27,BNA_pré_INDD!$D$8:$AZ$40,MATCH(AE$3,BNA_pré_INDD!$D$8:$AZ$8,0),FALSE)</f>
        <v>-</v>
      </c>
      <c r="AF27" s="8" t="str">
        <f ca="1">VLOOKUP($B27,BNA_pré_INDD!$D$42:$AZ$71,MATCH(AE$3,BNA_pré_INDD!$D$8:$AZ$8,0),FALSE)</f>
        <v>-</v>
      </c>
      <c r="AG27" s="8" t="str">
        <f ca="1">VLOOKUP($B27,BNA_pré_INDD!$D$8:$AZ$40,MATCH(AG$3,BNA_pré_INDD!$D$8:$AZ$8,0),FALSE)</f>
        <v>-</v>
      </c>
      <c r="AH27" s="8" t="str">
        <f ca="1">VLOOKUP($B27,BNA_pré_INDD!$D$42:$AZ$71,MATCH(AG$3,BNA_pré_INDD!$D$8:$AZ$8,0),FALSE)</f>
        <v>-</v>
      </c>
      <c r="AI27" s="8" t="str">
        <f ca="1">VLOOKUP($B27,BNA_pré_INDD!$D$8:$AZ$40,MATCH(AI$3,BNA_pré_INDD!$D$8:$AZ$8,0),FALSE)</f>
        <v>-</v>
      </c>
      <c r="AJ27" s="8" t="str">
        <f ca="1">VLOOKUP($B27,BNA_pré_INDD!$D$42:$AZ$71,MATCH(AI$3,BNA_pré_INDD!$D$8:$AZ$8,0),FALSE)</f>
        <v>-</v>
      </c>
      <c r="AK27" s="8" t="str">
        <f ca="1">VLOOKUP($B27,BNA_pré_INDD!$D$8:$AZ$40,MATCH(AK$3,BNA_pré_INDD!$D$8:$AZ$8,0),FALSE)</f>
        <v>-</v>
      </c>
      <c r="AL27" s="8" t="str">
        <f ca="1">VLOOKUP($B27,BNA_pré_INDD!$D$42:$AZ$71,MATCH(AK$3,BNA_pré_INDD!$D$8:$AZ$8,0),FALSE)</f>
        <v>-</v>
      </c>
      <c r="AM27" s="8" t="str">
        <f ca="1">VLOOKUP($B27,BNA_pré_INDD!$D$8:$AZ$40,MATCH(AM$3,BNA_pré_INDD!$D$8:$AZ$8,0),FALSE)</f>
        <v>-</v>
      </c>
      <c r="AN27" s="8" t="str">
        <f ca="1">VLOOKUP($B27,BNA_pré_INDD!$D$42:$AZ$71,MATCH(AM$3,BNA_pré_INDD!$D$8:$AZ$8,0),FALSE)</f>
        <v>-</v>
      </c>
      <c r="AO27" s="8" t="str">
        <f ca="1">VLOOKUP($B27,BNA_pré_INDD!$D$8:$AZ$40,MATCH(AO$3,BNA_pré_INDD!$D$8:$AZ$8,0),FALSE)</f>
        <v>-</v>
      </c>
      <c r="AP27" s="8" t="str">
        <f ca="1">VLOOKUP($B27,BNA_pré_INDD!$D$42:$AZ$71,MATCH(AO$3,BNA_pré_INDD!$D$8:$AZ$8,0),FALSE)</f>
        <v>-</v>
      </c>
      <c r="AQ27" s="8" t="str">
        <f ca="1">VLOOKUP($B27,BNA_pré_INDD!$D$8:$AZ$40,MATCH(AQ$3,BNA_pré_INDD!$D$8:$AZ$8,0),FALSE)</f>
        <v>-</v>
      </c>
      <c r="AR27" s="8" t="str">
        <f ca="1">VLOOKUP($B27,BNA_pré_INDD!$D$42:$AZ$71,MATCH(AQ$3,BNA_pré_INDD!$D$8:$AZ$8,0),FALSE)</f>
        <v>-</v>
      </c>
      <c r="AS27" s="8" t="str">
        <f ca="1">VLOOKUP($B27,BNA_pré_INDD!$D$8:$AZ$40,MATCH(AS$3,BNA_pré_INDD!$D$8:$AZ$8,0),FALSE)</f>
        <v>-</v>
      </c>
      <c r="AT27" s="8" t="str">
        <f ca="1">VLOOKUP($B27,BNA_pré_INDD!$D$42:$AZ$71,MATCH(AS$3,BNA_pré_INDD!$D$8:$AZ$8,0),FALSE)</f>
        <v>-</v>
      </c>
      <c r="AU27" s="8" t="str">
        <f ca="1">VLOOKUP($B27,BNA_pré_INDD!$D$8:$AZ$40,MATCH(AU$3,BNA_pré_INDD!$D$8:$AZ$8,0),FALSE)</f>
        <v>-</v>
      </c>
      <c r="AV27" s="8" t="str">
        <f ca="1">VLOOKUP($B27,BNA_pré_INDD!$D$42:$AZ$71,MATCH(AU$3,BNA_pré_INDD!$D$8:$AZ$8,0),FALSE)</f>
        <v>-</v>
      </c>
      <c r="AW27" s="8" t="str">
        <f ca="1">VLOOKUP($B27,BNA_pré_INDD!$D$8:$AZ$40,MATCH(AW$3,BNA_pré_INDD!$D$8:$AZ$8,0),FALSE)</f>
        <v>-</v>
      </c>
      <c r="AX27" s="8" t="str">
        <f ca="1">VLOOKUP($B27,BNA_pré_INDD!$D$42:$AZ$71,MATCH(AW$3,BNA_pré_INDD!$D$8:$AZ$8,0),FALSE)</f>
        <v>-</v>
      </c>
      <c r="AY27" s="8" t="str">
        <f ca="1">VLOOKUP($B27,BNA_pré_INDD!$D$8:$AZ$40,MATCH(AY$3,BNA_pré_INDD!$D$8:$AZ$8,0),FALSE)</f>
        <v>-</v>
      </c>
      <c r="AZ27" s="8" t="str">
        <f ca="1">VLOOKUP($B27,BNA_pré_INDD!$D$42:$AZ$71,MATCH(AY$3,BNA_pré_INDD!$D$8:$AZ$8,0),FALSE)</f>
        <v>-</v>
      </c>
      <c r="BA27" s="8" t="str">
        <f ca="1">VLOOKUP($B27,BNA_pré_INDD!$D$8:$AZ$40,MATCH(BA$3,BNA_pré_INDD!$D$8:$AZ$8,0),FALSE)</f>
        <v>-</v>
      </c>
      <c r="BB27" s="8" t="str">
        <f ca="1">VLOOKUP($B27,BNA_pré_INDD!$D$42:$AZ$71,MATCH(BA$3,BNA_pré_INDD!$D$8:$AZ$8,0),FALSE)</f>
        <v>-</v>
      </c>
    </row>
    <row r="28" spans="2:54" x14ac:dyDescent="0.35">
      <c r="B28" s="55" t="s">
        <v>3442</v>
      </c>
      <c r="C28" s="56">
        <f ca="1">MEDIAN(C5:C27)</f>
        <v>1200</v>
      </c>
      <c r="D28" s="55"/>
      <c r="E28" s="56">
        <f ca="1">MEDIAN(E5:E27)</f>
        <v>2250</v>
      </c>
      <c r="F28" s="55"/>
      <c r="G28" s="56">
        <f ca="1">MEDIAN(G5:G27)</f>
        <v>2125</v>
      </c>
      <c r="H28" s="55"/>
      <c r="I28" s="56">
        <f ca="1">MEDIAN(I5:I27)</f>
        <v>500</v>
      </c>
      <c r="J28" s="55"/>
      <c r="K28" s="56">
        <f ca="1">MEDIAN(K5:K27)</f>
        <v>325</v>
      </c>
      <c r="L28" s="55"/>
      <c r="M28" s="56">
        <f ca="1">MEDIAN(M5:M27)</f>
        <v>5000</v>
      </c>
      <c r="N28" s="55"/>
      <c r="O28" s="56">
        <f ca="1">MEDIAN(O5:O27)</f>
        <v>6250</v>
      </c>
      <c r="P28" s="55"/>
      <c r="Q28" s="56">
        <f ca="1">MEDIAN(Q5:Q27)</f>
        <v>1387.5</v>
      </c>
      <c r="R28" s="55"/>
      <c r="S28" s="56">
        <f ca="1">MEDIAN(S5:S27)</f>
        <v>2000</v>
      </c>
      <c r="T28" s="55"/>
      <c r="U28" s="56">
        <f ca="1">MEDIAN(U5:U27)</f>
        <v>100</v>
      </c>
      <c r="V28" s="55"/>
      <c r="W28" s="56">
        <f ca="1">MEDIAN(W5:W27)</f>
        <v>27500</v>
      </c>
      <c r="X28" s="55"/>
      <c r="Y28" s="56">
        <f ca="1">MEDIAN(Y5:Y27)</f>
        <v>275</v>
      </c>
      <c r="Z28" s="55"/>
      <c r="AA28" s="56">
        <f ca="1">MEDIAN(AA5:AA27)</f>
        <v>6687.5</v>
      </c>
      <c r="AB28" s="55"/>
      <c r="AC28" s="56">
        <f ca="1">MEDIAN(AC5:AC27)</f>
        <v>5500</v>
      </c>
      <c r="AD28" s="55"/>
      <c r="AE28" s="56">
        <f ca="1">MEDIAN(AE5:AE27)</f>
        <v>437.5</v>
      </c>
      <c r="AF28" s="55"/>
      <c r="AG28" s="56">
        <f ca="1">MEDIAN(AG5:AG27)</f>
        <v>168.75</v>
      </c>
      <c r="AH28" s="55"/>
      <c r="AI28" s="56">
        <f ca="1">MEDIAN(AI5:AI27)</f>
        <v>600</v>
      </c>
      <c r="AJ28" s="55"/>
      <c r="AK28" s="56">
        <f ca="1">MEDIAN(AK5:AK27)</f>
        <v>875</v>
      </c>
      <c r="AL28" s="55"/>
      <c r="AM28" s="56">
        <f ca="1">MEDIAN(AM5:AM27)</f>
        <v>1225</v>
      </c>
      <c r="AN28" s="55"/>
      <c r="AO28" s="56">
        <f ca="1">MEDIAN(AO5:AO27)</f>
        <v>2250</v>
      </c>
      <c r="AP28" s="55"/>
      <c r="AQ28" s="56">
        <f ca="1">MEDIAN(AQ5:AQ27)</f>
        <v>3000</v>
      </c>
      <c r="AR28" s="55"/>
      <c r="AS28" s="56">
        <f ca="1">MEDIAN(AS5:AS27)</f>
        <v>2562.5</v>
      </c>
      <c r="AT28" s="55"/>
      <c r="AU28" s="56">
        <f ca="1">MEDIAN(AU5:AU27)</f>
        <v>2500</v>
      </c>
      <c r="AV28" s="55"/>
      <c r="AW28" s="56">
        <f ca="1">MEDIAN(AW5:AW27)</f>
        <v>1625</v>
      </c>
      <c r="AX28" s="55"/>
      <c r="AY28" s="56">
        <f ca="1">MEDIAN(AY5:AY27)</f>
        <v>4500</v>
      </c>
      <c r="AZ28" s="55"/>
      <c r="BA28" s="56">
        <f ca="1">MEDIAN(BA5:BA27)</f>
        <v>300</v>
      </c>
      <c r="BB28" s="55"/>
    </row>
  </sheetData>
  <autoFilter ref="B3:BB27" xr:uid="{7E861F4B-2774-4852-BCD3-4E7D2D96CCBE}"/>
  <conditionalFormatting sqref="C4:BB27">
    <cfRule type="expression" dxfId="12" priority="1">
      <formula>AND(ISNUMBER(C4),C4&gt;2*C$28)</formula>
    </cfRule>
    <cfRule type="expression" dxfId="11" priority="2">
      <formula>AND(ISNUMBER(C4),C4=C$28)</formula>
    </cfRule>
    <cfRule type="expression" dxfId="10" priority="3">
      <formula>AND(ISNUMBER(C4),C4&gt;C$28)</formula>
    </cfRule>
    <cfRule type="expression" dxfId="9" priority="7">
      <formula>AND(ISNUMBER(C4),C4&lt;C$28)</formula>
    </cfRule>
  </conditionalFormatting>
  <pageMargins left="0.7" right="0.7" top="0.75" bottom="0.75" header="0.3" footer="0.3"/>
  <ignoredErrors>
    <ignoredError sqref="D30 BC28:BD35 D28 F28 H28 J28 L28 N28 P28 R28 T28 AA29:BB30 BB28 AA32:BB35 AA31:AR31 AT31:BB31 D29:X29 D31:X35 Y5:Y24 D5:X24 AA5:BD24 F30:X30" formula="1"/>
  </ignoredError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02E00-DADC-4B13-8BE4-8CE68F029AB2}">
  <sheetPr>
    <tabColor theme="4"/>
  </sheetPr>
  <dimension ref="A1:AA141"/>
  <sheetViews>
    <sheetView view="pageBreakPreview" zoomScale="85" zoomScaleNormal="85" zoomScaleSheetLayoutView="85" workbookViewId="0">
      <pane xSplit="6" ySplit="8" topLeftCell="G9" activePane="bottomRight" state="frozen"/>
      <selection pane="topRight" activeCell="G1" sqref="G1"/>
      <selection pane="bottomLeft" activeCell="A9" sqref="A9"/>
      <selection pane="bottomRight" activeCell="R9" sqref="R9"/>
    </sheetView>
  </sheetViews>
  <sheetFormatPr baseColWidth="10" defaultColWidth="10.81640625" defaultRowHeight="14.5" outlineLevelRow="1" outlineLevelCol="1" x14ac:dyDescent="0.35"/>
  <cols>
    <col min="1" max="1" width="2.26953125" style="5" customWidth="1" outlineLevel="1"/>
    <col min="2" max="2" width="18.54296875" style="5" customWidth="1" outlineLevel="1"/>
    <col min="3" max="3" width="11.54296875" style="7" customWidth="1" outlineLevel="1"/>
    <col min="4" max="4" width="10.1796875" style="7" customWidth="1" outlineLevel="1"/>
    <col min="5" max="5" width="8" style="5" bestFit="1" customWidth="1"/>
    <col min="6" max="6" width="36.453125" style="5" customWidth="1"/>
    <col min="7" max="16384" width="10.81640625" style="5"/>
  </cols>
  <sheetData>
    <row r="1" spans="2:23" outlineLevel="1" x14ac:dyDescent="0.35">
      <c r="B1" s="5" t="s">
        <v>3310</v>
      </c>
      <c r="C1" s="5" t="s">
        <v>3313</v>
      </c>
      <c r="D1" s="5"/>
      <c r="F1" s="18"/>
      <c r="G1" s="5" t="s">
        <v>64</v>
      </c>
      <c r="H1" s="5" t="s">
        <v>71</v>
      </c>
      <c r="I1" s="5" t="s">
        <v>74</v>
      </c>
      <c r="J1" s="5" t="s">
        <v>77</v>
      </c>
      <c r="K1" s="5" t="s">
        <v>79</v>
      </c>
      <c r="L1" s="5" t="s">
        <v>82</v>
      </c>
      <c r="M1" s="5" t="s">
        <v>84</v>
      </c>
      <c r="N1" s="5" t="s">
        <v>86</v>
      </c>
      <c r="O1" s="5" t="s">
        <v>88</v>
      </c>
      <c r="P1" s="5" t="s">
        <v>90</v>
      </c>
      <c r="Q1" s="5" t="s">
        <v>92</v>
      </c>
      <c r="R1" s="5" t="s">
        <v>94</v>
      </c>
      <c r="S1" s="5" t="s">
        <v>97</v>
      </c>
      <c r="T1" s="5" t="s">
        <v>100</v>
      </c>
      <c r="U1" s="5" t="s">
        <v>102</v>
      </c>
      <c r="V1" s="5" t="s">
        <v>104</v>
      </c>
      <c r="W1" s="5" t="s">
        <v>106</v>
      </c>
    </row>
    <row r="2" spans="2:23" outlineLevel="1" x14ac:dyDescent="0.35">
      <c r="B2" s="9" t="s">
        <v>111</v>
      </c>
      <c r="C2" s="5" t="s">
        <v>2200</v>
      </c>
      <c r="D2" s="5" t="s">
        <v>3314</v>
      </c>
      <c r="F2" s="18"/>
      <c r="G2" s="5">
        <v>1</v>
      </c>
      <c r="H2" s="5">
        <v>1</v>
      </c>
      <c r="I2" s="5">
        <v>1</v>
      </c>
      <c r="J2" s="5">
        <v>1</v>
      </c>
      <c r="K2" s="5">
        <v>1</v>
      </c>
      <c r="L2" s="5">
        <v>1</v>
      </c>
      <c r="M2" s="5">
        <v>1</v>
      </c>
      <c r="N2" s="5">
        <v>1</v>
      </c>
      <c r="O2" s="5">
        <v>1</v>
      </c>
      <c r="P2" s="5">
        <v>1</v>
      </c>
      <c r="Q2" s="5">
        <v>1</v>
      </c>
      <c r="R2" s="5">
        <v>1</v>
      </c>
      <c r="S2" s="5">
        <v>1</v>
      </c>
      <c r="T2" s="5">
        <v>1</v>
      </c>
      <c r="U2" s="5">
        <v>1</v>
      </c>
      <c r="V2" s="5">
        <v>1</v>
      </c>
      <c r="W2" s="5">
        <v>1</v>
      </c>
    </row>
    <row r="3" spans="2:23" outlineLevel="1" x14ac:dyDescent="0.35">
      <c r="B3" s="5" t="s">
        <v>3312</v>
      </c>
      <c r="C3" s="5" t="s">
        <v>2198</v>
      </c>
      <c r="D3" s="5" t="s">
        <v>3315</v>
      </c>
      <c r="F3" s="18"/>
    </row>
    <row r="4" spans="2:23" outlineLevel="1" x14ac:dyDescent="0.35">
      <c r="B4" s="5" t="s">
        <v>3311</v>
      </c>
      <c r="C4" s="5" t="s">
        <v>2446</v>
      </c>
      <c r="D4" s="5" t="s">
        <v>3316</v>
      </c>
      <c r="F4" s="18"/>
    </row>
    <row r="5" spans="2:23" x14ac:dyDescent="0.35">
      <c r="C5" s="5"/>
      <c r="D5" s="5"/>
      <c r="F5" s="18"/>
    </row>
    <row r="6" spans="2:23" x14ac:dyDescent="0.35">
      <c r="C6" s="5"/>
      <c r="D6" s="5"/>
      <c r="F6" s="10" t="s">
        <v>3443</v>
      </c>
    </row>
    <row r="7" spans="2:23" s="39" customFormat="1" x14ac:dyDescent="0.35">
      <c r="C7" s="79"/>
      <c r="D7" s="79"/>
      <c r="F7" s="79"/>
      <c r="G7" s="39" t="s">
        <v>3183</v>
      </c>
      <c r="I7" s="39" t="s">
        <v>3186</v>
      </c>
      <c r="L7" s="39" t="s">
        <v>3189</v>
      </c>
      <c r="S7" s="39" t="s">
        <v>3194</v>
      </c>
      <c r="T7" s="39" t="s">
        <v>3196</v>
      </c>
    </row>
    <row r="8" spans="2:23" s="18" customFormat="1" x14ac:dyDescent="0.35">
      <c r="B8" s="5"/>
      <c r="C8" s="5"/>
      <c r="D8" s="5"/>
      <c r="E8" s="5"/>
      <c r="F8" s="41" t="s">
        <v>3202</v>
      </c>
      <c r="G8" s="73" t="s">
        <v>62</v>
      </c>
      <c r="H8" s="73" t="s">
        <v>70</v>
      </c>
      <c r="I8" s="73" t="s">
        <v>72</v>
      </c>
      <c r="J8" s="73" t="s">
        <v>76</v>
      </c>
      <c r="K8" s="73" t="s">
        <v>78</v>
      </c>
      <c r="L8" s="73" t="s">
        <v>80</v>
      </c>
      <c r="M8" s="73" t="s">
        <v>83</v>
      </c>
      <c r="N8" s="73" t="s">
        <v>85</v>
      </c>
      <c r="O8" s="73" t="s">
        <v>87</v>
      </c>
      <c r="P8" s="73" t="s">
        <v>89</v>
      </c>
      <c r="Q8" s="73" t="s">
        <v>91</v>
      </c>
      <c r="R8" s="73" t="s">
        <v>93</v>
      </c>
      <c r="S8" s="73" t="s">
        <v>95</v>
      </c>
      <c r="T8" s="73" t="s">
        <v>98</v>
      </c>
      <c r="U8" s="73" t="s">
        <v>101</v>
      </c>
      <c r="V8" s="73" t="s">
        <v>103</v>
      </c>
      <c r="W8" s="73" t="s">
        <v>105</v>
      </c>
    </row>
    <row r="9" spans="2:23" x14ac:dyDescent="0.35">
      <c r="B9" s="40" t="s">
        <v>2237</v>
      </c>
      <c r="C9" s="5" t="s">
        <v>3444</v>
      </c>
      <c r="D9" s="5"/>
      <c r="E9" s="7"/>
      <c r="F9" s="80" t="s">
        <v>3445</v>
      </c>
      <c r="G9" s="42" cm="1">
        <f t="array" aca="1" ref="G9" ca="1">IFERROR(MEDIAN(IF(INDIRECT($B$2&amp;$B$1)=G$1,IF(INDIRECT($B$2&amp;$C9)&gt;0,IF(COUNTIFS(INDIRECT($B$2&amp;$B$1),G$1,INDIRECT($B$2&amp;$C9),"&gt;0")&gt;=G$2,INDIRECT($B$2&amp;$C9))))),"NA")</f>
        <v>45</v>
      </c>
      <c r="H9" s="42" cm="1">
        <f t="array" aca="1" ref="H9" ca="1">IFERROR(MEDIAN(IF(INDIRECT($B$2&amp;$B$1)=H$1,IF(INDIRECT($B$2&amp;$C9)&gt;0,IF(COUNTIFS(INDIRECT($B$2&amp;$B$1),H$1,INDIRECT($B$2&amp;$C9),"&gt;0")&gt;=H$2,INDIRECT($B$2&amp;$C9))))),"NA")</f>
        <v>50</v>
      </c>
      <c r="I9" s="42" cm="1">
        <f t="array" aca="1" ref="I9" ca="1">IFERROR(MEDIAN(IF(INDIRECT($B$2&amp;$B$1)=I$1,IF(INDIRECT($B$2&amp;$C9)&gt;0,IF(COUNTIFS(INDIRECT($B$2&amp;$B$1),I$1,INDIRECT($B$2&amp;$C9),"&gt;0")&gt;=I$2,INDIRECT($B$2&amp;$C9))))),"NA")</f>
        <v>60</v>
      </c>
      <c r="J9" s="42" cm="1">
        <f t="array" aca="1" ref="J9" ca="1">IFERROR(MEDIAN(IF(INDIRECT($B$2&amp;$B$1)=J$1,IF(INDIRECT($B$2&amp;$C9)&gt;0,IF(COUNTIFS(INDIRECT($B$2&amp;$B$1),J$1,INDIRECT($B$2&amp;$C9),"&gt;0")&gt;=J$2,INDIRECT($B$2&amp;$C9))))),"NA")</f>
        <v>30</v>
      </c>
      <c r="K9" s="42" cm="1">
        <f t="array" aca="1" ref="K9" ca="1">IFERROR(MEDIAN(IF(INDIRECT($B$2&amp;$B$1)=K$1,IF(INDIRECT($B$2&amp;$C9)&gt;0,IF(COUNTIFS(INDIRECT($B$2&amp;$B$1),K$1,INDIRECT($B$2&amp;$C9),"&gt;0")&gt;=K$2,INDIRECT($B$2&amp;$C9))))),"NA")</f>
        <v>14</v>
      </c>
      <c r="L9" s="42" cm="1">
        <f t="array" aca="1" ref="L9" ca="1">IFERROR(MEDIAN(IF(INDIRECT($B$2&amp;$B$1)=L$1,IF(INDIRECT($B$2&amp;$C9)&gt;0,IF(COUNTIFS(INDIRECT($B$2&amp;$B$1),L$1,INDIRECT($B$2&amp;$C9),"&gt;0")&gt;=L$2,INDIRECT($B$2&amp;$C9))))),"NA")</f>
        <v>30</v>
      </c>
      <c r="M9" s="42" cm="1">
        <f t="array" aca="1" ref="M9" ca="1">IFERROR(MEDIAN(IF(INDIRECT($B$2&amp;$B$1)=M$1,IF(INDIRECT($B$2&amp;$C9)&gt;0,IF(COUNTIFS(INDIRECT($B$2&amp;$B$1),M$1,INDIRECT($B$2&amp;$C9),"&gt;0")&gt;=M$2,INDIRECT($B$2&amp;$C9))))),"NA")</f>
        <v>30</v>
      </c>
      <c r="N9" s="42" t="str" cm="1">
        <f t="array" aca="1" ref="N9" ca="1">IFERROR(MEDIAN(IF(INDIRECT($B$2&amp;$B$1)=N$1,IF(INDIRECT($B$2&amp;$C9)&gt;0,IF(COUNTIFS(INDIRECT($B$2&amp;$B$1),N$1,INDIRECT($B$2&amp;$C9),"&gt;0")&gt;=N$2,INDIRECT($B$2&amp;$C9))))),"NA")</f>
        <v>NA</v>
      </c>
      <c r="O9" s="42" cm="1">
        <f t="array" aca="1" ref="O9" ca="1">IFERROR(MEDIAN(IF(INDIRECT($B$2&amp;$B$1)=O$1,IF(INDIRECT($B$2&amp;$C9)&gt;0,IF(COUNTIFS(INDIRECT($B$2&amp;$B$1),O$1,INDIRECT($B$2&amp;$C9),"&gt;0")&gt;=O$2,INDIRECT($B$2&amp;$C9))))),"NA")</f>
        <v>30</v>
      </c>
      <c r="P9" s="42" cm="1">
        <f t="array" aca="1" ref="P9" ca="1">IFERROR(MEDIAN(IF(INDIRECT($B$2&amp;$B$1)=P$1,IF(INDIRECT($B$2&amp;$C9)&gt;0,IF(COUNTIFS(INDIRECT($B$2&amp;$B$1),P$1,INDIRECT($B$2&amp;$C9),"&gt;0")&gt;=P$2,INDIRECT($B$2&amp;$C9))))),"NA")</f>
        <v>14.5</v>
      </c>
      <c r="Q9" s="42" t="str" cm="1">
        <f t="array" aca="1" ref="Q9" ca="1">IFERROR(MEDIAN(IF(INDIRECT($B$2&amp;$B$1)=Q$1,IF(INDIRECT($B$2&amp;$C9)&gt;0,IF(COUNTIFS(INDIRECT($B$2&amp;$B$1),Q$1,INDIRECT($B$2&amp;$C9),"&gt;0")&gt;=Q$2,INDIRECT($B$2&amp;$C9))))),"NA")</f>
        <v>NA</v>
      </c>
      <c r="R9" s="42" cm="1">
        <f t="array" aca="1" ref="R9" ca="1">IFERROR(MEDIAN(IF(INDIRECT($B$2&amp;$B$1)=R$1,IF(INDIRECT($B$2&amp;$C9)&gt;0,IF(COUNTIFS(INDIRECT($B$2&amp;$B$1),R$1,INDIRECT($B$2&amp;$C9),"&gt;0")&gt;=R$2,INDIRECT($B$2&amp;$C9))))),"NA")</f>
        <v>45</v>
      </c>
      <c r="S9" s="42" cm="1">
        <f t="array" aca="1" ref="S9" ca="1">IFERROR(MEDIAN(IF(INDIRECT($B$2&amp;$B$1)=S$1,IF(INDIRECT($B$2&amp;$C9)&gt;0,IF(COUNTIFS(INDIRECT($B$2&amp;$B$1),S$1,INDIRECT($B$2&amp;$C9),"&gt;0")&gt;=S$2,INDIRECT($B$2&amp;$C9))))),"NA")</f>
        <v>27.5</v>
      </c>
      <c r="T9" s="42" cm="1">
        <f t="array" aca="1" ref="T9" ca="1">IFERROR(MEDIAN(IF(INDIRECT($B$2&amp;$B$1)=T$1,IF(INDIRECT($B$2&amp;$C9)&gt;0,IF(COUNTIFS(INDIRECT($B$2&amp;$B$1),T$1,INDIRECT($B$2&amp;$C9),"&gt;0")&gt;=T$2,INDIRECT($B$2&amp;$C9))))),"NA")</f>
        <v>22.5</v>
      </c>
      <c r="U9" s="42" cm="1">
        <f t="array" aca="1" ref="U9" ca="1">IFERROR(MEDIAN(IF(INDIRECT($B$2&amp;$B$1)=U$1,IF(INDIRECT($B$2&amp;$C9)&gt;0,IF(COUNTIFS(INDIRECT($B$2&amp;$B$1),U$1,INDIRECT($B$2&amp;$C9),"&gt;0")&gt;=U$2,INDIRECT($B$2&amp;$C9))))),"NA")</f>
        <v>60</v>
      </c>
      <c r="V9" s="42" cm="1">
        <f t="array" aca="1" ref="V9" ca="1">IFERROR(MEDIAN(IF(INDIRECT($B$2&amp;$B$1)=V$1,IF(INDIRECT($B$2&amp;$C9)&gt;0,IF(COUNTIFS(INDIRECT($B$2&amp;$B$1),V$1,INDIRECT($B$2&amp;$C9),"&gt;0")&gt;=V$2,INDIRECT($B$2&amp;$C9))))),"NA")</f>
        <v>20</v>
      </c>
      <c r="W9" s="42" cm="1">
        <f t="array" aca="1" ref="W9" ca="1">IFERROR(MEDIAN(IF(INDIRECT($B$2&amp;$B$1)=W$1,IF(INDIRECT($B$2&amp;$C9)&gt;0,IF(COUNTIFS(INDIRECT($B$2&amp;$B$1),W$1,INDIRECT($B$2&amp;$C9),"&gt;0")&gt;=W$2,INDIRECT($B$2&amp;$C9))))),"NA")</f>
        <v>45</v>
      </c>
    </row>
    <row r="10" spans="2:23" x14ac:dyDescent="0.35">
      <c r="B10" s="40" t="s">
        <v>2284</v>
      </c>
      <c r="C10" s="5" t="s">
        <v>3353</v>
      </c>
      <c r="D10" s="5"/>
      <c r="E10" s="7"/>
      <c r="F10" s="80" t="s">
        <v>3446</v>
      </c>
      <c r="G10" s="42" t="str" cm="1">
        <f t="array" aca="1" ref="G10" ca="1">IFERROR(MEDIAN(IF(INDIRECT($B$2&amp;$B$1)=G$1,IF(INDIRECT($B$2&amp;$C10)&gt;0,IF(COUNTIFS(INDIRECT($B$2&amp;$B$1),G$1,INDIRECT($B$2&amp;$C10),"&gt;0")&gt;=G$2,INDIRECT($B$2&amp;$C10))))),"NA")</f>
        <v>NA</v>
      </c>
      <c r="H10" s="42" cm="1">
        <f t="array" aca="1" ref="H10" ca="1">IFERROR(MEDIAN(IF(INDIRECT($B$2&amp;$B$1)=H$1,IF(INDIRECT($B$2&amp;$C10)&gt;0,IF(COUNTIFS(INDIRECT($B$2&amp;$B$1),H$1,INDIRECT($B$2&amp;$C10),"&gt;0")&gt;=H$2,INDIRECT($B$2&amp;$C10))))),"NA")</f>
        <v>25</v>
      </c>
      <c r="I10" s="42" t="str" cm="1">
        <f t="array" aca="1" ref="I10" ca="1">IFERROR(MEDIAN(IF(INDIRECT($B$2&amp;$B$1)=I$1,IF(INDIRECT($B$2&amp;$C10)&gt;0,IF(COUNTIFS(INDIRECT($B$2&amp;$B$1),I$1,INDIRECT($B$2&amp;$C10),"&gt;0")&gt;=I$2,INDIRECT($B$2&amp;$C10))))),"NA")</f>
        <v>NA</v>
      </c>
      <c r="J10" s="42" cm="1">
        <f t="array" aca="1" ref="J10" ca="1">IFERROR(MEDIAN(IF(INDIRECT($B$2&amp;$B$1)=J$1,IF(INDIRECT($B$2&amp;$C10)&gt;0,IF(COUNTIFS(INDIRECT($B$2&amp;$B$1),J$1,INDIRECT($B$2&amp;$C10),"&gt;0")&gt;=J$2,INDIRECT($B$2&amp;$C10))))),"NA")</f>
        <v>27.5</v>
      </c>
      <c r="K10" s="42" cm="1">
        <f t="array" aca="1" ref="K10" ca="1">IFERROR(MEDIAN(IF(INDIRECT($B$2&amp;$B$1)=K$1,IF(INDIRECT($B$2&amp;$C10)&gt;0,IF(COUNTIFS(INDIRECT($B$2&amp;$B$1),K$1,INDIRECT($B$2&amp;$C10),"&gt;0")&gt;=K$2,INDIRECT($B$2&amp;$C10))))),"NA")</f>
        <v>17.5</v>
      </c>
      <c r="L10" s="42" cm="1">
        <f t="array" aca="1" ref="L10" ca="1">IFERROR(MEDIAN(IF(INDIRECT($B$2&amp;$B$1)=L$1,IF(INDIRECT($B$2&amp;$C10)&gt;0,IF(COUNTIFS(INDIRECT($B$2&amp;$B$1),L$1,INDIRECT($B$2&amp;$C10),"&gt;0")&gt;=L$2,INDIRECT($B$2&amp;$C10))))),"NA")</f>
        <v>30</v>
      </c>
      <c r="M10" s="42" t="str" cm="1">
        <f t="array" aca="1" ref="M10" ca="1">IFERROR(MEDIAN(IF(INDIRECT($B$2&amp;$B$1)=M$1,IF(INDIRECT($B$2&amp;$C10)&gt;0,IF(COUNTIFS(INDIRECT($B$2&amp;$B$1),M$1,INDIRECT($B$2&amp;$C10),"&gt;0")&gt;=M$2,INDIRECT($B$2&amp;$C10))))),"NA")</f>
        <v>NA</v>
      </c>
      <c r="N10" s="42" t="str" cm="1">
        <f t="array" aca="1" ref="N10" ca="1">IFERROR(MEDIAN(IF(INDIRECT($B$2&amp;$B$1)=N$1,IF(INDIRECT($B$2&amp;$C10)&gt;0,IF(COUNTIFS(INDIRECT($B$2&amp;$B$1),N$1,INDIRECT($B$2&amp;$C10),"&gt;0")&gt;=N$2,INDIRECT($B$2&amp;$C10))))),"NA")</f>
        <v>NA</v>
      </c>
      <c r="O10" s="42" cm="1">
        <f t="array" aca="1" ref="O10" ca="1">IFERROR(MEDIAN(IF(INDIRECT($B$2&amp;$B$1)=O$1,IF(INDIRECT($B$2&amp;$C10)&gt;0,IF(COUNTIFS(INDIRECT($B$2&amp;$B$1),O$1,INDIRECT($B$2&amp;$C10),"&gt;0")&gt;=O$2,INDIRECT($B$2&amp;$C10))))),"NA")</f>
        <v>30</v>
      </c>
      <c r="P10" s="42" t="str" cm="1">
        <f t="array" aca="1" ref="P10" ca="1">IFERROR(MEDIAN(IF(INDIRECT($B$2&amp;$B$1)=P$1,IF(INDIRECT($B$2&amp;$C10)&gt;0,IF(COUNTIFS(INDIRECT($B$2&amp;$B$1),P$1,INDIRECT($B$2&amp;$C10),"&gt;0")&gt;=P$2,INDIRECT($B$2&amp;$C10))))),"NA")</f>
        <v>NA</v>
      </c>
      <c r="Q10" s="42" t="str" cm="1">
        <f t="array" aca="1" ref="Q10" ca="1">IFERROR(MEDIAN(IF(INDIRECT($B$2&amp;$B$1)=Q$1,IF(INDIRECT($B$2&amp;$C10)&gt;0,IF(COUNTIFS(INDIRECT($B$2&amp;$B$1),Q$1,INDIRECT($B$2&amp;$C10),"&gt;0")&gt;=Q$2,INDIRECT($B$2&amp;$C10))))),"NA")</f>
        <v>NA</v>
      </c>
      <c r="R10" s="42" t="str" cm="1">
        <f t="array" aca="1" ref="R10" ca="1">IFERROR(MEDIAN(IF(INDIRECT($B$2&amp;$B$1)=R$1,IF(INDIRECT($B$2&amp;$C10)&gt;0,IF(COUNTIFS(INDIRECT($B$2&amp;$B$1),R$1,INDIRECT($B$2&amp;$C10),"&gt;0")&gt;=R$2,INDIRECT($B$2&amp;$C10))))),"NA")</f>
        <v>NA</v>
      </c>
      <c r="S10" s="42" cm="1">
        <f t="array" aca="1" ref="S10" ca="1">IFERROR(MEDIAN(IF(INDIRECT($B$2&amp;$B$1)=S$1,IF(INDIRECT($B$2&amp;$C10)&gt;0,IF(COUNTIFS(INDIRECT($B$2&amp;$B$1),S$1,INDIRECT($B$2&amp;$C10),"&gt;0")&gt;=S$2,INDIRECT($B$2&amp;$C10))))),"NA")</f>
        <v>30</v>
      </c>
      <c r="T10" s="42" cm="1">
        <f t="array" aca="1" ref="T10" ca="1">IFERROR(MEDIAN(IF(INDIRECT($B$2&amp;$B$1)=T$1,IF(INDIRECT($B$2&amp;$C10)&gt;0,IF(COUNTIFS(INDIRECT($B$2&amp;$B$1),T$1,INDIRECT($B$2&amp;$C10),"&gt;0")&gt;=T$2,INDIRECT($B$2&amp;$C10))))),"NA")</f>
        <v>15</v>
      </c>
      <c r="U10" s="42" t="str" cm="1">
        <f t="array" aca="1" ref="U10" ca="1">IFERROR(MEDIAN(IF(INDIRECT($B$2&amp;$B$1)=U$1,IF(INDIRECT($B$2&amp;$C10)&gt;0,IF(COUNTIFS(INDIRECT($B$2&amp;$B$1),U$1,INDIRECT($B$2&amp;$C10),"&gt;0")&gt;=U$2,INDIRECT($B$2&amp;$C10))))),"NA")</f>
        <v>NA</v>
      </c>
      <c r="V10" s="42" cm="1">
        <f t="array" aca="1" ref="V10" ca="1">IFERROR(MEDIAN(IF(INDIRECT($B$2&amp;$B$1)=V$1,IF(INDIRECT($B$2&amp;$C10)&gt;0,IF(COUNTIFS(INDIRECT($B$2&amp;$B$1),V$1,INDIRECT($B$2&amp;$C10),"&gt;0")&gt;=V$2,INDIRECT($B$2&amp;$C10))))),"NA")</f>
        <v>20</v>
      </c>
      <c r="W10" s="42" cm="1">
        <f t="array" aca="1" ref="W10" ca="1">IFERROR(MEDIAN(IF(INDIRECT($B$2&amp;$B$1)=W$1,IF(INDIRECT($B$2&amp;$C10)&gt;0,IF(COUNTIFS(INDIRECT($B$2&amp;$B$1),W$1,INDIRECT($B$2&amp;$C10),"&gt;0")&gt;=W$2,INDIRECT($B$2&amp;$C10))))),"NA")</f>
        <v>33.5</v>
      </c>
    </row>
    <row r="11" spans="2:23" x14ac:dyDescent="0.35">
      <c r="B11" s="40" t="s">
        <v>2297</v>
      </c>
      <c r="C11" s="5" t="s">
        <v>3409</v>
      </c>
      <c r="D11" s="5"/>
      <c r="E11" s="7"/>
      <c r="F11" s="80" t="s">
        <v>3447</v>
      </c>
      <c r="G11" s="42" cm="1">
        <f t="array" aca="1" ref="G11" ca="1">IFERROR(MEDIAN(IF(INDIRECT($B$2&amp;$B$1)=G$1,IF(INDIRECT($B$2&amp;$C11)&gt;0,IF(COUNTIFS(INDIRECT($B$2&amp;$B$1),G$1,INDIRECT($B$2&amp;$C11),"&gt;0")&gt;=G$2,INDIRECT($B$2&amp;$C11))))),"NA")</f>
        <v>30</v>
      </c>
      <c r="H11" s="42" cm="1">
        <f t="array" aca="1" ref="H11" ca="1">IFERROR(MEDIAN(IF(INDIRECT($B$2&amp;$B$1)=H$1,IF(INDIRECT($B$2&amp;$C11)&gt;0,IF(COUNTIFS(INDIRECT($B$2&amp;$B$1),H$1,INDIRECT($B$2&amp;$C11),"&gt;0")&gt;=H$2,INDIRECT($B$2&amp;$C11))))),"NA")</f>
        <v>102.5</v>
      </c>
      <c r="I11" s="42" cm="1">
        <f t="array" aca="1" ref="I11" ca="1">IFERROR(MEDIAN(IF(INDIRECT($B$2&amp;$B$1)=I$1,IF(INDIRECT($B$2&amp;$C11)&gt;0,IF(COUNTIFS(INDIRECT($B$2&amp;$B$1),I$1,INDIRECT($B$2&amp;$C11),"&gt;0")&gt;=I$2,INDIRECT($B$2&amp;$C11))))),"NA")</f>
        <v>55</v>
      </c>
      <c r="J11" s="42" cm="1">
        <f t="array" aca="1" ref="J11" ca="1">IFERROR(MEDIAN(IF(INDIRECT($B$2&amp;$B$1)=J$1,IF(INDIRECT($B$2&amp;$C11)&gt;0,IF(COUNTIFS(INDIRECT($B$2&amp;$B$1),J$1,INDIRECT($B$2&amp;$C11),"&gt;0")&gt;=J$2,INDIRECT($B$2&amp;$C11))))),"NA")</f>
        <v>22.5</v>
      </c>
      <c r="K11" s="42" cm="1">
        <f t="array" aca="1" ref="K11" ca="1">IFERROR(MEDIAN(IF(INDIRECT($B$2&amp;$B$1)=K$1,IF(INDIRECT($B$2&amp;$C11)&gt;0,IF(COUNTIFS(INDIRECT($B$2&amp;$B$1),K$1,INDIRECT($B$2&amp;$C11),"&gt;0")&gt;=K$2,INDIRECT($B$2&amp;$C11))))),"NA")</f>
        <v>12</v>
      </c>
      <c r="L11" s="42" cm="1">
        <f t="array" aca="1" ref="L11" ca="1">IFERROR(MEDIAN(IF(INDIRECT($B$2&amp;$B$1)=L$1,IF(INDIRECT($B$2&amp;$C11)&gt;0,IF(COUNTIFS(INDIRECT($B$2&amp;$B$1),L$1,INDIRECT($B$2&amp;$C11),"&gt;0")&gt;=L$2,INDIRECT($B$2&amp;$C11))))),"NA")</f>
        <v>26</v>
      </c>
      <c r="M11" s="42" cm="1">
        <f t="array" aca="1" ref="M11" ca="1">IFERROR(MEDIAN(IF(INDIRECT($B$2&amp;$B$1)=M$1,IF(INDIRECT($B$2&amp;$C11)&gt;0,IF(COUNTIFS(INDIRECT($B$2&amp;$B$1),M$1,INDIRECT($B$2&amp;$C11),"&gt;0")&gt;=M$2,INDIRECT($B$2&amp;$C11))))),"NA")</f>
        <v>25</v>
      </c>
      <c r="N11" s="42" cm="1">
        <f t="array" aca="1" ref="N11" ca="1">IFERROR(MEDIAN(IF(INDIRECT($B$2&amp;$B$1)=N$1,IF(INDIRECT($B$2&amp;$C11)&gt;0,IF(COUNTIFS(INDIRECT($B$2&amp;$B$1),N$1,INDIRECT($B$2&amp;$C11),"&gt;0")&gt;=N$2,INDIRECT($B$2&amp;$C11))))),"NA")</f>
        <v>30</v>
      </c>
      <c r="O11" s="42" cm="1">
        <f t="array" aca="1" ref="O11" ca="1">IFERROR(MEDIAN(IF(INDIRECT($B$2&amp;$B$1)=O$1,IF(INDIRECT($B$2&amp;$C11)&gt;0,IF(COUNTIFS(INDIRECT($B$2&amp;$B$1),O$1,INDIRECT($B$2&amp;$C11),"&gt;0")&gt;=O$2,INDIRECT($B$2&amp;$C11))))),"NA")</f>
        <v>30</v>
      </c>
      <c r="P11" s="42" cm="1">
        <f t="array" aca="1" ref="P11" ca="1">IFERROR(MEDIAN(IF(INDIRECT($B$2&amp;$B$1)=P$1,IF(INDIRECT($B$2&amp;$C11)&gt;0,IF(COUNTIFS(INDIRECT($B$2&amp;$B$1),P$1,INDIRECT($B$2&amp;$C11),"&gt;0")&gt;=P$2,INDIRECT($B$2&amp;$C11))))),"NA")</f>
        <v>18.5</v>
      </c>
      <c r="Q11" s="42" t="str" cm="1">
        <f t="array" aca="1" ref="Q11" ca="1">IFERROR(MEDIAN(IF(INDIRECT($B$2&amp;$B$1)=Q$1,IF(INDIRECT($B$2&amp;$C11)&gt;0,IF(COUNTIFS(INDIRECT($B$2&amp;$B$1),Q$1,INDIRECT($B$2&amp;$C11),"&gt;0")&gt;=Q$2,INDIRECT($B$2&amp;$C11))))),"NA")</f>
        <v>NA</v>
      </c>
      <c r="R11" s="42" t="str" cm="1">
        <f t="array" aca="1" ref="R11" ca="1">IFERROR(MEDIAN(IF(INDIRECT($B$2&amp;$B$1)=R$1,IF(INDIRECT($B$2&amp;$C11)&gt;0,IF(COUNTIFS(INDIRECT($B$2&amp;$B$1),R$1,INDIRECT($B$2&amp;$C11),"&gt;0")&gt;=R$2,INDIRECT($B$2&amp;$C11))))),"NA")</f>
        <v>NA</v>
      </c>
      <c r="S11" s="42" cm="1">
        <f t="array" aca="1" ref="S11" ca="1">IFERROR(MEDIAN(IF(INDIRECT($B$2&amp;$B$1)=S$1,IF(INDIRECT($B$2&amp;$C11)&gt;0,IF(COUNTIFS(INDIRECT($B$2&amp;$B$1),S$1,INDIRECT($B$2&amp;$C11),"&gt;0")&gt;=S$2,INDIRECT($B$2&amp;$C11))))),"NA")</f>
        <v>20</v>
      </c>
      <c r="T11" s="42" cm="1">
        <f t="array" aca="1" ref="T11" ca="1">IFERROR(MEDIAN(IF(INDIRECT($B$2&amp;$B$1)=T$1,IF(INDIRECT($B$2&amp;$C11)&gt;0,IF(COUNTIFS(INDIRECT($B$2&amp;$B$1),T$1,INDIRECT($B$2&amp;$C11),"&gt;0")&gt;=T$2,INDIRECT($B$2&amp;$C11))))),"NA")</f>
        <v>30</v>
      </c>
      <c r="U11" s="42" cm="1">
        <f t="array" aca="1" ref="U11" ca="1">IFERROR(MEDIAN(IF(INDIRECT($B$2&amp;$B$1)=U$1,IF(INDIRECT($B$2&amp;$C11)&gt;0,IF(COUNTIFS(INDIRECT($B$2&amp;$B$1),U$1,INDIRECT($B$2&amp;$C11),"&gt;0")&gt;=U$2,INDIRECT($B$2&amp;$C11))))),"NA")</f>
        <v>60</v>
      </c>
      <c r="V11" s="42" cm="1">
        <f t="array" aca="1" ref="V11" ca="1">IFERROR(MEDIAN(IF(INDIRECT($B$2&amp;$B$1)=V$1,IF(INDIRECT($B$2&amp;$C11)&gt;0,IF(COUNTIFS(INDIRECT($B$2&amp;$B$1),V$1,INDIRECT($B$2&amp;$C11),"&gt;0")&gt;=V$2,INDIRECT($B$2&amp;$C11))))),"NA")</f>
        <v>14</v>
      </c>
      <c r="W11" s="42" t="str" cm="1">
        <f t="array" aca="1" ref="W11" ca="1">IFERROR(MEDIAN(IF(INDIRECT($B$2&amp;$B$1)=W$1,IF(INDIRECT($B$2&amp;$C11)&gt;0,IF(COUNTIFS(INDIRECT($B$2&amp;$B$1),W$1,INDIRECT($B$2&amp;$C11),"&gt;0")&gt;=W$2,INDIRECT($B$2&amp;$C11))))),"NA")</f>
        <v>NA</v>
      </c>
    </row>
    <row r="12" spans="2:23" x14ac:dyDescent="0.35">
      <c r="B12" s="40" t="s">
        <v>2448</v>
      </c>
      <c r="C12" s="5" t="s">
        <v>3448</v>
      </c>
      <c r="D12" s="5"/>
      <c r="E12" s="7"/>
      <c r="F12" s="81" t="s">
        <v>3449</v>
      </c>
      <c r="G12" s="42" cm="1">
        <f t="array" aca="1" ref="G12" ca="1">IFERROR(MEDIAN(IF(INDIRECT($B$2&amp;$B$1)=G$1,IF(INDIRECT($B$2&amp;$C12)&gt;0,IF(COUNTIFS(INDIRECT($B$2&amp;$B$1),G$1,INDIRECT($B$2&amp;$C12),"&gt;0")&gt;=G$2,INDIRECT($B$2&amp;$C12))))),"NA")</f>
        <v>75</v>
      </c>
      <c r="H12" s="42" cm="1">
        <f t="array" aca="1" ref="H12" ca="1">IFERROR(MEDIAN(IF(INDIRECT($B$2&amp;$B$1)=H$1,IF(INDIRECT($B$2&amp;$C12)&gt;0,IF(COUNTIFS(INDIRECT($B$2&amp;$B$1),H$1,INDIRECT($B$2&amp;$C12),"&gt;0")&gt;=H$2,INDIRECT($B$2&amp;$C12))))),"NA")</f>
        <v>32.5</v>
      </c>
      <c r="I12" s="42" cm="1">
        <f t="array" aca="1" ref="I12" ca="1">IFERROR(MEDIAN(IF(INDIRECT($B$2&amp;$B$1)=I$1,IF(INDIRECT($B$2&amp;$C12)&gt;0,IF(COUNTIFS(INDIRECT($B$2&amp;$B$1),I$1,INDIRECT($B$2&amp;$C12),"&gt;0")&gt;=I$2,INDIRECT($B$2&amp;$C12))))),"NA")</f>
        <v>60</v>
      </c>
      <c r="J12" s="42" cm="1">
        <f t="array" aca="1" ref="J12" ca="1">IFERROR(MEDIAN(IF(INDIRECT($B$2&amp;$B$1)=J$1,IF(INDIRECT($B$2&amp;$C12)&gt;0,IF(COUNTIFS(INDIRECT($B$2&amp;$B$1),J$1,INDIRECT($B$2&amp;$C12),"&gt;0")&gt;=J$2,INDIRECT($B$2&amp;$C12))))),"NA")</f>
        <v>30</v>
      </c>
      <c r="K12" s="42" cm="1">
        <f t="array" aca="1" ref="K12" ca="1">IFERROR(MEDIAN(IF(INDIRECT($B$2&amp;$B$1)=K$1,IF(INDIRECT($B$2&amp;$C12)&gt;0,IF(COUNTIFS(INDIRECT($B$2&amp;$B$1),K$1,INDIRECT($B$2&amp;$C12),"&gt;0")&gt;=K$2,INDIRECT($B$2&amp;$C12))))),"NA")</f>
        <v>7</v>
      </c>
      <c r="L12" s="42" cm="1">
        <f t="array" aca="1" ref="L12" ca="1">IFERROR(MEDIAN(IF(INDIRECT($B$2&amp;$B$1)=L$1,IF(INDIRECT($B$2&amp;$C12)&gt;0,IF(COUNTIFS(INDIRECT($B$2&amp;$B$1),L$1,INDIRECT($B$2&amp;$C12),"&gt;0")&gt;=L$2,INDIRECT($B$2&amp;$C12))))),"NA")</f>
        <v>30</v>
      </c>
      <c r="M12" s="42" cm="1">
        <f t="array" aca="1" ref="M12" ca="1">IFERROR(MEDIAN(IF(INDIRECT($B$2&amp;$B$1)=M$1,IF(INDIRECT($B$2&amp;$C12)&gt;0,IF(COUNTIFS(INDIRECT($B$2&amp;$B$1),M$1,INDIRECT($B$2&amp;$C12),"&gt;0")&gt;=M$2,INDIRECT($B$2&amp;$C12))))),"NA")</f>
        <v>25</v>
      </c>
      <c r="N12" s="42" cm="1">
        <f t="array" aca="1" ref="N12" ca="1">IFERROR(MEDIAN(IF(INDIRECT($B$2&amp;$B$1)=N$1,IF(INDIRECT($B$2&amp;$C12)&gt;0,IF(COUNTIFS(INDIRECT($B$2&amp;$B$1),N$1,INDIRECT($B$2&amp;$C12),"&gt;0")&gt;=N$2,INDIRECT($B$2&amp;$C12))))),"NA")</f>
        <v>45</v>
      </c>
      <c r="O12" s="42" cm="1">
        <f t="array" aca="1" ref="O12" ca="1">IFERROR(MEDIAN(IF(INDIRECT($B$2&amp;$B$1)=O$1,IF(INDIRECT($B$2&amp;$C12)&gt;0,IF(COUNTIFS(INDIRECT($B$2&amp;$B$1),O$1,INDIRECT($B$2&amp;$C12),"&gt;0")&gt;=O$2,INDIRECT($B$2&amp;$C12))))),"NA")</f>
        <v>30</v>
      </c>
      <c r="P12" s="42" t="str" cm="1">
        <f t="array" aca="1" ref="P12" ca="1">IFERROR(MEDIAN(IF(INDIRECT($B$2&amp;$B$1)=P$1,IF(INDIRECT($B$2&amp;$C12)&gt;0,IF(COUNTIFS(INDIRECT($B$2&amp;$B$1),P$1,INDIRECT($B$2&amp;$C12),"&gt;0")&gt;=P$2,INDIRECT($B$2&amp;$C12))))),"NA")</f>
        <v>NA</v>
      </c>
      <c r="Q12" s="42" t="str" cm="1">
        <f t="array" aca="1" ref="Q12" ca="1">IFERROR(MEDIAN(IF(INDIRECT($B$2&amp;$B$1)=Q$1,IF(INDIRECT($B$2&amp;$C12)&gt;0,IF(COUNTIFS(INDIRECT($B$2&amp;$B$1),Q$1,INDIRECT($B$2&amp;$C12),"&gt;0")&gt;=Q$2,INDIRECT($B$2&amp;$C12))))),"NA")</f>
        <v>NA</v>
      </c>
      <c r="R12" s="42" t="str" cm="1">
        <f t="array" aca="1" ref="R12" ca="1">IFERROR(MEDIAN(IF(INDIRECT($B$2&amp;$B$1)=R$1,IF(INDIRECT($B$2&amp;$C12)&gt;0,IF(COUNTIFS(INDIRECT($B$2&amp;$B$1),R$1,INDIRECT($B$2&amp;$C12),"&gt;0")&gt;=R$2,INDIRECT($B$2&amp;$C12))))),"NA")</f>
        <v>NA</v>
      </c>
      <c r="S12" s="42" cm="1">
        <f t="array" aca="1" ref="S12" ca="1">IFERROR(MEDIAN(IF(INDIRECT($B$2&amp;$B$1)=S$1,IF(INDIRECT($B$2&amp;$C12)&gt;0,IF(COUNTIFS(INDIRECT($B$2&amp;$B$1),S$1,INDIRECT($B$2&amp;$C12),"&gt;0")&gt;=S$2,INDIRECT($B$2&amp;$C12))))),"NA")</f>
        <v>45</v>
      </c>
      <c r="T12" s="42" cm="1">
        <f t="array" aca="1" ref="T12" ca="1">IFERROR(MEDIAN(IF(INDIRECT($B$2&amp;$B$1)=T$1,IF(INDIRECT($B$2&amp;$C12)&gt;0,IF(COUNTIFS(INDIRECT($B$2&amp;$B$1),T$1,INDIRECT($B$2&amp;$C12),"&gt;0")&gt;=T$2,INDIRECT($B$2&amp;$C12))))),"NA")</f>
        <v>15</v>
      </c>
      <c r="U12" s="42" cm="1">
        <f t="array" aca="1" ref="U12" ca="1">IFERROR(MEDIAN(IF(INDIRECT($B$2&amp;$B$1)=U$1,IF(INDIRECT($B$2&amp;$C12)&gt;0,IF(COUNTIFS(INDIRECT($B$2&amp;$B$1),U$1,INDIRECT($B$2&amp;$C12),"&gt;0")&gt;=U$2,INDIRECT($B$2&amp;$C12))))),"NA")</f>
        <v>60</v>
      </c>
      <c r="V12" s="42" cm="1">
        <f t="array" aca="1" ref="V12" ca="1">IFERROR(MEDIAN(IF(INDIRECT($B$2&amp;$B$1)=V$1,IF(INDIRECT($B$2&amp;$C12)&gt;0,IF(COUNTIFS(INDIRECT($B$2&amp;$B$1),V$1,INDIRECT($B$2&amp;$C12),"&gt;0")&gt;=V$2,INDIRECT($B$2&amp;$C12))))),"NA")</f>
        <v>14</v>
      </c>
      <c r="W12" s="42" t="str" cm="1">
        <f t="array" aca="1" ref="W12" ca="1">IFERROR(MEDIAN(IF(INDIRECT($B$2&amp;$B$1)=W$1,IF(INDIRECT($B$2&amp;$C12)&gt;0,IF(COUNTIFS(INDIRECT($B$2&amp;$B$1),W$1,INDIRECT($B$2&amp;$C12),"&gt;0")&gt;=W$2,INDIRECT($B$2&amp;$C12))))),"NA")</f>
        <v>NA</v>
      </c>
    </row>
    <row r="13" spans="2:23" x14ac:dyDescent="0.35">
      <c r="B13" s="40" t="s">
        <v>2604</v>
      </c>
      <c r="C13" s="5" t="s">
        <v>3450</v>
      </c>
      <c r="D13" s="5"/>
      <c r="E13" s="7"/>
      <c r="F13" s="81" t="s">
        <v>39</v>
      </c>
      <c r="G13" s="42" cm="1">
        <f t="array" aca="1" ref="G13" ca="1">IFERROR(MEDIAN(IF(INDIRECT($B$2&amp;$B$1)=G$1,IF(INDIRECT($B$2&amp;$C13)&gt;0,IF(COUNTIFS(INDIRECT($B$2&amp;$B$1),G$1,INDIRECT($B$2&amp;$C13),"&gt;0")&gt;=G$2,INDIRECT($B$2&amp;$C13))))),"NA")</f>
        <v>7</v>
      </c>
      <c r="H13" s="42" cm="1">
        <f t="array" aca="1" ref="H13" ca="1">IFERROR(MEDIAN(IF(INDIRECT($B$2&amp;$B$1)=H$1,IF(INDIRECT($B$2&amp;$C13)&gt;0,IF(COUNTIFS(INDIRECT($B$2&amp;$B$1),H$1,INDIRECT($B$2&amp;$C13),"&gt;0")&gt;=H$2,INDIRECT($B$2&amp;$C13))))),"NA")</f>
        <v>180</v>
      </c>
      <c r="I13" s="42" t="str" cm="1">
        <f t="array" aca="1" ref="I13" ca="1">IFERROR(MEDIAN(IF(INDIRECT($B$2&amp;$B$1)=I$1,IF(INDIRECT($B$2&amp;$C13)&gt;0,IF(COUNTIFS(INDIRECT($B$2&amp;$B$1),I$1,INDIRECT($B$2&amp;$C13),"&gt;0")&gt;=I$2,INDIRECT($B$2&amp;$C13))))),"NA")</f>
        <v>NA</v>
      </c>
      <c r="J13" s="42" cm="1">
        <f t="array" aca="1" ref="J13" ca="1">IFERROR(MEDIAN(IF(INDIRECT($B$2&amp;$B$1)=J$1,IF(INDIRECT($B$2&amp;$C13)&gt;0,IF(COUNTIFS(INDIRECT($B$2&amp;$B$1),J$1,INDIRECT($B$2&amp;$C13),"&gt;0")&gt;=J$2,INDIRECT($B$2&amp;$C13))))),"NA")</f>
        <v>32.5</v>
      </c>
      <c r="K13" s="42" cm="1">
        <f t="array" aca="1" ref="K13" ca="1">IFERROR(MEDIAN(IF(INDIRECT($B$2&amp;$B$1)=K$1,IF(INDIRECT($B$2&amp;$C13)&gt;0,IF(COUNTIFS(INDIRECT($B$2&amp;$B$1),K$1,INDIRECT($B$2&amp;$C13),"&gt;0")&gt;=K$2,INDIRECT($B$2&amp;$C13))))),"NA")</f>
        <v>18.5</v>
      </c>
      <c r="L13" s="42" cm="1">
        <f t="array" aca="1" ref="L13" ca="1">IFERROR(MEDIAN(IF(INDIRECT($B$2&amp;$B$1)=L$1,IF(INDIRECT($B$2&amp;$C13)&gt;0,IF(COUNTIFS(INDIRECT($B$2&amp;$B$1),L$1,INDIRECT($B$2&amp;$C13),"&gt;0")&gt;=L$2,INDIRECT($B$2&amp;$C13))))),"NA")</f>
        <v>36</v>
      </c>
      <c r="M13" s="42" cm="1">
        <f t="array" aca="1" ref="M13" ca="1">IFERROR(MEDIAN(IF(INDIRECT($B$2&amp;$B$1)=M$1,IF(INDIRECT($B$2&amp;$C13)&gt;0,IF(COUNTIFS(INDIRECT($B$2&amp;$B$1),M$1,INDIRECT($B$2&amp;$C13),"&gt;0")&gt;=M$2,INDIRECT($B$2&amp;$C13))))),"NA")</f>
        <v>45</v>
      </c>
      <c r="N13" s="42" cm="1">
        <f t="array" aca="1" ref="N13" ca="1">IFERROR(MEDIAN(IF(INDIRECT($B$2&amp;$B$1)=N$1,IF(INDIRECT($B$2&amp;$C13)&gt;0,IF(COUNTIFS(INDIRECT($B$2&amp;$B$1),N$1,INDIRECT($B$2&amp;$C13),"&gt;0")&gt;=N$2,INDIRECT($B$2&amp;$C13))))),"NA")</f>
        <v>30</v>
      </c>
      <c r="O13" s="42" cm="1">
        <f t="array" aca="1" ref="O13" ca="1">IFERROR(MEDIAN(IF(INDIRECT($B$2&amp;$B$1)=O$1,IF(INDIRECT($B$2&amp;$C13)&gt;0,IF(COUNTIFS(INDIRECT($B$2&amp;$B$1),O$1,INDIRECT($B$2&amp;$C13),"&gt;0")&gt;=O$2,INDIRECT($B$2&amp;$C13))))),"NA")</f>
        <v>40</v>
      </c>
      <c r="P13" s="42" t="str" cm="1">
        <f t="array" aca="1" ref="P13" ca="1">IFERROR(MEDIAN(IF(INDIRECT($B$2&amp;$B$1)=P$1,IF(INDIRECT($B$2&amp;$C13)&gt;0,IF(COUNTIFS(INDIRECT($B$2&amp;$B$1),P$1,INDIRECT($B$2&amp;$C13),"&gt;0")&gt;=P$2,INDIRECT($B$2&amp;$C13))))),"NA")</f>
        <v>NA</v>
      </c>
      <c r="Q13" s="42" t="str" cm="1">
        <f t="array" aca="1" ref="Q13" ca="1">IFERROR(MEDIAN(IF(INDIRECT($B$2&amp;$B$1)=Q$1,IF(INDIRECT($B$2&amp;$C13)&gt;0,IF(COUNTIFS(INDIRECT($B$2&amp;$B$1),Q$1,INDIRECT($B$2&amp;$C13),"&gt;0")&gt;=Q$2,INDIRECT($B$2&amp;$C13))))),"NA")</f>
        <v>NA</v>
      </c>
      <c r="R13" s="42" t="str" cm="1">
        <f t="array" aca="1" ref="R13" ca="1">IFERROR(MEDIAN(IF(INDIRECT($B$2&amp;$B$1)=R$1,IF(INDIRECT($B$2&amp;$C13)&gt;0,IF(COUNTIFS(INDIRECT($B$2&amp;$B$1),R$1,INDIRECT($B$2&amp;$C13),"&gt;0")&gt;=R$2,INDIRECT($B$2&amp;$C13))))),"NA")</f>
        <v>NA</v>
      </c>
      <c r="S13" s="42" cm="1">
        <f t="array" aca="1" ref="S13" ca="1">IFERROR(MEDIAN(IF(INDIRECT($B$2&amp;$B$1)=S$1,IF(INDIRECT($B$2&amp;$C13)&gt;0,IF(COUNTIFS(INDIRECT($B$2&amp;$B$1),S$1,INDIRECT($B$2&amp;$C13),"&gt;0")&gt;=S$2,INDIRECT($B$2&amp;$C13))))),"NA")</f>
        <v>17.5</v>
      </c>
      <c r="T13" s="42" cm="1">
        <f t="array" aca="1" ref="T13" ca="1">IFERROR(MEDIAN(IF(INDIRECT($B$2&amp;$B$1)=T$1,IF(INDIRECT($B$2&amp;$C13)&gt;0,IF(COUNTIFS(INDIRECT($B$2&amp;$B$1),T$1,INDIRECT($B$2&amp;$C13),"&gt;0")&gt;=T$2,INDIRECT($B$2&amp;$C13))))),"NA")</f>
        <v>15</v>
      </c>
      <c r="U13" s="42" t="str" cm="1">
        <f t="array" aca="1" ref="U13" ca="1">IFERROR(MEDIAN(IF(INDIRECT($B$2&amp;$B$1)=U$1,IF(INDIRECT($B$2&amp;$C13)&gt;0,IF(COUNTIFS(INDIRECT($B$2&amp;$B$1),U$1,INDIRECT($B$2&amp;$C13),"&gt;0")&gt;=U$2,INDIRECT($B$2&amp;$C13))))),"NA")</f>
        <v>NA</v>
      </c>
      <c r="V13" s="42" cm="1">
        <f t="array" aca="1" ref="V13" ca="1">IFERROR(MEDIAN(IF(INDIRECT($B$2&amp;$B$1)=V$1,IF(INDIRECT($B$2&amp;$C13)&gt;0,IF(COUNTIFS(INDIRECT($B$2&amp;$B$1),V$1,INDIRECT($B$2&amp;$C13),"&gt;0")&gt;=V$2,INDIRECT($B$2&amp;$C13))))),"NA")</f>
        <v>14</v>
      </c>
      <c r="W13" s="42" t="str" cm="1">
        <f t="array" aca="1" ref="W13" ca="1">IFERROR(MEDIAN(IF(INDIRECT($B$2&amp;$B$1)=W$1,IF(INDIRECT($B$2&amp;$C13)&gt;0,IF(COUNTIFS(INDIRECT($B$2&amp;$B$1),W$1,INDIRECT($B$2&amp;$C13),"&gt;0")&gt;=W$2,INDIRECT($B$2&amp;$C13))))),"NA")</f>
        <v>NA</v>
      </c>
    </row>
    <row r="14" spans="2:23" x14ac:dyDescent="0.35">
      <c r="B14" s="40" t="s">
        <v>2416</v>
      </c>
      <c r="C14" s="5" t="s">
        <v>3451</v>
      </c>
      <c r="D14" s="5"/>
      <c r="E14" s="7"/>
      <c r="F14" s="81" t="s">
        <v>40</v>
      </c>
      <c r="G14" s="42" cm="1">
        <f t="array" aca="1" ref="G14" ca="1">IFERROR(MEDIAN(IF(INDIRECT($B$2&amp;$B$1)=G$1,IF(INDIRECT($B$2&amp;$C14)&gt;0,IF(COUNTIFS(INDIRECT($B$2&amp;$B$1),G$1,INDIRECT($B$2&amp;$C14),"&gt;0")&gt;=G$2,INDIRECT($B$2&amp;$C14))))),"NA")</f>
        <v>90</v>
      </c>
      <c r="H14" s="42" cm="1">
        <f t="array" aca="1" ref="H14" ca="1">IFERROR(MEDIAN(IF(INDIRECT($B$2&amp;$B$1)=H$1,IF(INDIRECT($B$2&amp;$C14)&gt;0,IF(COUNTIFS(INDIRECT($B$2&amp;$B$1),H$1,INDIRECT($B$2&amp;$C14),"&gt;0")&gt;=H$2,INDIRECT($B$2&amp;$C14))))),"NA")</f>
        <v>272.5</v>
      </c>
      <c r="I14" s="42" t="str" cm="1">
        <f t="array" aca="1" ref="I14" ca="1">IFERROR(MEDIAN(IF(INDIRECT($B$2&amp;$B$1)=I$1,IF(INDIRECT($B$2&amp;$C14)&gt;0,IF(COUNTIFS(INDIRECT($B$2&amp;$B$1),I$1,INDIRECT($B$2&amp;$C14),"&gt;0")&gt;=I$2,INDIRECT($B$2&amp;$C14))))),"NA")</f>
        <v>NA</v>
      </c>
      <c r="J14" s="42" cm="1">
        <f t="array" aca="1" ref="J14" ca="1">IFERROR(MEDIAN(IF(INDIRECT($B$2&amp;$B$1)=J$1,IF(INDIRECT($B$2&amp;$C14)&gt;0,IF(COUNTIFS(INDIRECT($B$2&amp;$B$1),J$1,INDIRECT($B$2&amp;$C14),"&gt;0")&gt;=J$2,INDIRECT($B$2&amp;$C14))))),"NA")</f>
        <v>37.5</v>
      </c>
      <c r="K14" s="42" cm="1">
        <f t="array" aca="1" ref="K14" ca="1">IFERROR(MEDIAN(IF(INDIRECT($B$2&amp;$B$1)=K$1,IF(INDIRECT($B$2&amp;$C14)&gt;0,IF(COUNTIFS(INDIRECT($B$2&amp;$B$1),K$1,INDIRECT($B$2&amp;$C14),"&gt;0")&gt;=K$2,INDIRECT($B$2&amp;$C14))))),"NA")</f>
        <v>18.5</v>
      </c>
      <c r="L14" s="42" cm="1">
        <f t="array" aca="1" ref="L14" ca="1">IFERROR(MEDIAN(IF(INDIRECT($B$2&amp;$B$1)=L$1,IF(INDIRECT($B$2&amp;$C14)&gt;0,IF(COUNTIFS(INDIRECT($B$2&amp;$B$1),L$1,INDIRECT($B$2&amp;$C14),"&gt;0")&gt;=L$2,INDIRECT($B$2&amp;$C14))))),"NA")</f>
        <v>40.5</v>
      </c>
      <c r="M14" s="42" cm="1">
        <f t="array" aca="1" ref="M14" ca="1">IFERROR(MEDIAN(IF(INDIRECT($B$2&amp;$B$1)=M$1,IF(INDIRECT($B$2&amp;$C14)&gt;0,IF(COUNTIFS(INDIRECT($B$2&amp;$B$1),M$1,INDIRECT($B$2&amp;$C14),"&gt;0")&gt;=M$2,INDIRECT($B$2&amp;$C14))))),"NA")</f>
        <v>75</v>
      </c>
      <c r="N14" s="42" cm="1">
        <f t="array" aca="1" ref="N14" ca="1">IFERROR(MEDIAN(IF(INDIRECT($B$2&amp;$B$1)=N$1,IF(INDIRECT($B$2&amp;$C14)&gt;0,IF(COUNTIFS(INDIRECT($B$2&amp;$B$1),N$1,INDIRECT($B$2&amp;$C14),"&gt;0")&gt;=N$2,INDIRECT($B$2&amp;$C14))))),"NA")</f>
        <v>60</v>
      </c>
      <c r="O14" s="42" cm="1">
        <f t="array" aca="1" ref="O14" ca="1">IFERROR(MEDIAN(IF(INDIRECT($B$2&amp;$B$1)=O$1,IF(INDIRECT($B$2&amp;$C14)&gt;0,IF(COUNTIFS(INDIRECT($B$2&amp;$B$1),O$1,INDIRECT($B$2&amp;$C14),"&gt;0")&gt;=O$2,INDIRECT($B$2&amp;$C14))))),"NA")</f>
        <v>27.5</v>
      </c>
      <c r="P14" s="42" t="str" cm="1">
        <f t="array" aca="1" ref="P14" ca="1">IFERROR(MEDIAN(IF(INDIRECT($B$2&amp;$B$1)=P$1,IF(INDIRECT($B$2&amp;$C14)&gt;0,IF(COUNTIFS(INDIRECT($B$2&amp;$B$1),P$1,INDIRECT($B$2&amp;$C14),"&gt;0")&gt;=P$2,INDIRECT($B$2&amp;$C14))))),"NA")</f>
        <v>NA</v>
      </c>
      <c r="Q14" s="42" t="str" cm="1">
        <f t="array" aca="1" ref="Q14" ca="1">IFERROR(MEDIAN(IF(INDIRECT($B$2&amp;$B$1)=Q$1,IF(INDIRECT($B$2&amp;$C14)&gt;0,IF(COUNTIFS(INDIRECT($B$2&amp;$B$1),Q$1,INDIRECT($B$2&amp;$C14),"&gt;0")&gt;=Q$2,INDIRECT($B$2&amp;$C14))))),"NA")</f>
        <v>NA</v>
      </c>
      <c r="R14" s="42" cm="1">
        <f t="array" aca="1" ref="R14" ca="1">IFERROR(MEDIAN(IF(INDIRECT($B$2&amp;$B$1)=R$1,IF(INDIRECT($B$2&amp;$C14)&gt;0,IF(COUNTIFS(INDIRECT($B$2&amp;$B$1),R$1,INDIRECT($B$2&amp;$C14),"&gt;0")&gt;=R$2,INDIRECT($B$2&amp;$C14))))),"NA")</f>
        <v>60</v>
      </c>
      <c r="S14" s="42" cm="1">
        <f t="array" aca="1" ref="S14" ca="1">IFERROR(MEDIAN(IF(INDIRECT($B$2&amp;$B$1)=S$1,IF(INDIRECT($B$2&amp;$C14)&gt;0,IF(COUNTIFS(INDIRECT($B$2&amp;$B$1),S$1,INDIRECT($B$2&amp;$C14),"&gt;0")&gt;=S$2,INDIRECT($B$2&amp;$C14))))),"NA")</f>
        <v>35</v>
      </c>
      <c r="T14" s="42" cm="1">
        <f t="array" aca="1" ref="T14" ca="1">IFERROR(MEDIAN(IF(INDIRECT($B$2&amp;$B$1)=T$1,IF(INDIRECT($B$2&amp;$C14)&gt;0,IF(COUNTIFS(INDIRECT($B$2&amp;$B$1),T$1,INDIRECT($B$2&amp;$C14),"&gt;0")&gt;=T$2,INDIRECT($B$2&amp;$C14))))),"NA")</f>
        <v>30</v>
      </c>
      <c r="U14" s="42" cm="1">
        <f t="array" aca="1" ref="U14" ca="1">IFERROR(MEDIAN(IF(INDIRECT($B$2&amp;$B$1)=U$1,IF(INDIRECT($B$2&amp;$C14)&gt;0,IF(COUNTIFS(INDIRECT($B$2&amp;$B$1),U$1,INDIRECT($B$2&amp;$C14),"&gt;0")&gt;=U$2,INDIRECT($B$2&amp;$C14))))),"NA")</f>
        <v>45</v>
      </c>
      <c r="V14" s="42" cm="1">
        <f t="array" aca="1" ref="V14" ca="1">IFERROR(MEDIAN(IF(INDIRECT($B$2&amp;$B$1)=V$1,IF(INDIRECT($B$2&amp;$C14)&gt;0,IF(COUNTIFS(INDIRECT($B$2&amp;$B$1),V$1,INDIRECT($B$2&amp;$C14),"&gt;0")&gt;=V$2,INDIRECT($B$2&amp;$C14))))),"NA")</f>
        <v>14</v>
      </c>
      <c r="W14" s="42" t="str" cm="1">
        <f t="array" aca="1" ref="W14" ca="1">IFERROR(MEDIAN(IF(INDIRECT($B$2&amp;$B$1)=W$1,IF(INDIRECT($B$2&amp;$C14)&gt;0,IF(COUNTIFS(INDIRECT($B$2&amp;$B$1),W$1,INDIRECT($B$2&amp;$C14),"&gt;0")&gt;=W$2,INDIRECT($B$2&amp;$C14))))),"NA")</f>
        <v>NA</v>
      </c>
    </row>
    <row r="15" spans="2:23" x14ac:dyDescent="0.35">
      <c r="B15" s="40" t="s">
        <v>2390</v>
      </c>
      <c r="C15" s="5" t="s">
        <v>3452</v>
      </c>
      <c r="D15" s="5"/>
      <c r="E15" s="7"/>
      <c r="F15" s="81" t="s">
        <v>41</v>
      </c>
      <c r="G15" s="42" cm="1">
        <f t="array" aca="1" ref="G15" ca="1">IFERROR(MEDIAN(IF(INDIRECT($B$2&amp;$B$1)=G$1,IF(INDIRECT($B$2&amp;$C15)&gt;0,IF(COUNTIFS(INDIRECT($B$2&amp;$B$1),G$1,INDIRECT($B$2&amp;$C15),"&gt;0")&gt;=G$2,INDIRECT($B$2&amp;$C15))))),"NA")</f>
        <v>90</v>
      </c>
      <c r="H15" s="42" cm="1">
        <f t="array" aca="1" ref="H15" ca="1">IFERROR(MEDIAN(IF(INDIRECT($B$2&amp;$B$1)=H$1,IF(INDIRECT($B$2&amp;$C15)&gt;0,IF(COUNTIFS(INDIRECT($B$2&amp;$B$1),H$1,INDIRECT($B$2&amp;$C15),"&gt;0")&gt;=H$2,INDIRECT($B$2&amp;$C15))))),"NA")</f>
        <v>180</v>
      </c>
      <c r="I15" s="42" cm="1">
        <f t="array" aca="1" ref="I15" ca="1">IFERROR(MEDIAN(IF(INDIRECT($B$2&amp;$B$1)=I$1,IF(INDIRECT($B$2&amp;$C15)&gt;0,IF(COUNTIFS(INDIRECT($B$2&amp;$B$1),I$1,INDIRECT($B$2&amp;$C15),"&gt;0")&gt;=I$2,INDIRECT($B$2&amp;$C15))))),"NA")</f>
        <v>70</v>
      </c>
      <c r="J15" s="42" cm="1">
        <f t="array" aca="1" ref="J15" ca="1">IFERROR(MEDIAN(IF(INDIRECT($B$2&amp;$B$1)=J$1,IF(INDIRECT($B$2&amp;$C15)&gt;0,IF(COUNTIFS(INDIRECT($B$2&amp;$B$1),J$1,INDIRECT($B$2&amp;$C15),"&gt;0")&gt;=J$2,INDIRECT($B$2&amp;$C15))))),"NA")</f>
        <v>30</v>
      </c>
      <c r="K15" s="42" cm="1">
        <f t="array" aca="1" ref="K15" ca="1">IFERROR(MEDIAN(IF(INDIRECT($B$2&amp;$B$1)=K$1,IF(INDIRECT($B$2&amp;$C15)&gt;0,IF(COUNTIFS(INDIRECT($B$2&amp;$B$1),K$1,INDIRECT($B$2&amp;$C15),"&gt;0")&gt;=K$2,INDIRECT($B$2&amp;$C15))))),"NA")</f>
        <v>10</v>
      </c>
      <c r="L15" s="42" cm="1">
        <f t="array" aca="1" ref="L15" ca="1">IFERROR(MEDIAN(IF(INDIRECT($B$2&amp;$B$1)=L$1,IF(INDIRECT($B$2&amp;$C15)&gt;0,IF(COUNTIFS(INDIRECT($B$2&amp;$B$1),L$1,INDIRECT($B$2&amp;$C15),"&gt;0")&gt;=L$2,INDIRECT($B$2&amp;$C15))))),"NA")</f>
        <v>60</v>
      </c>
      <c r="M15" s="42" t="str" cm="1">
        <f t="array" aca="1" ref="M15" ca="1">IFERROR(MEDIAN(IF(INDIRECT($B$2&amp;$B$1)=M$1,IF(INDIRECT($B$2&amp;$C15)&gt;0,IF(COUNTIFS(INDIRECT($B$2&amp;$B$1),M$1,INDIRECT($B$2&amp;$C15),"&gt;0")&gt;=M$2,INDIRECT($B$2&amp;$C15))))),"NA")</f>
        <v>NA</v>
      </c>
      <c r="N15" s="42" cm="1">
        <f t="array" aca="1" ref="N15" ca="1">IFERROR(MEDIAN(IF(INDIRECT($B$2&amp;$B$1)=N$1,IF(INDIRECT($B$2&amp;$C15)&gt;0,IF(COUNTIFS(INDIRECT($B$2&amp;$B$1),N$1,INDIRECT($B$2&amp;$C15),"&gt;0")&gt;=N$2,INDIRECT($B$2&amp;$C15))))),"NA")</f>
        <v>60</v>
      </c>
      <c r="O15" s="42" cm="1">
        <f t="array" aca="1" ref="O15" ca="1">IFERROR(MEDIAN(IF(INDIRECT($B$2&amp;$B$1)=O$1,IF(INDIRECT($B$2&amp;$C15)&gt;0,IF(COUNTIFS(INDIRECT($B$2&amp;$B$1),O$1,INDIRECT($B$2&amp;$C15),"&gt;0")&gt;=O$2,INDIRECT($B$2&amp;$C15))))),"NA")</f>
        <v>40</v>
      </c>
      <c r="P15" s="42" t="str" cm="1">
        <f t="array" aca="1" ref="P15" ca="1">IFERROR(MEDIAN(IF(INDIRECT($B$2&amp;$B$1)=P$1,IF(INDIRECT($B$2&amp;$C15)&gt;0,IF(COUNTIFS(INDIRECT($B$2&amp;$B$1),P$1,INDIRECT($B$2&amp;$C15),"&gt;0")&gt;=P$2,INDIRECT($B$2&amp;$C15))))),"NA")</f>
        <v>NA</v>
      </c>
      <c r="Q15" s="42" t="str" cm="1">
        <f t="array" aca="1" ref="Q15" ca="1">IFERROR(MEDIAN(IF(INDIRECT($B$2&amp;$B$1)=Q$1,IF(INDIRECT($B$2&amp;$C15)&gt;0,IF(COUNTIFS(INDIRECT($B$2&amp;$B$1),Q$1,INDIRECT($B$2&amp;$C15),"&gt;0")&gt;=Q$2,INDIRECT($B$2&amp;$C15))))),"NA")</f>
        <v>NA</v>
      </c>
      <c r="R15" s="42" cm="1">
        <f t="array" aca="1" ref="R15" ca="1">IFERROR(MEDIAN(IF(INDIRECT($B$2&amp;$B$1)=R$1,IF(INDIRECT($B$2&amp;$C15)&gt;0,IF(COUNTIFS(INDIRECT($B$2&amp;$B$1),R$1,INDIRECT($B$2&amp;$C15),"&gt;0")&gt;=R$2,INDIRECT($B$2&amp;$C15))))),"NA")</f>
        <v>60</v>
      </c>
      <c r="S15" s="42" cm="1">
        <f t="array" aca="1" ref="S15" ca="1">IFERROR(MEDIAN(IF(INDIRECT($B$2&amp;$B$1)=S$1,IF(INDIRECT($B$2&amp;$C15)&gt;0,IF(COUNTIFS(INDIRECT($B$2&amp;$B$1),S$1,INDIRECT($B$2&amp;$C15),"&gt;0")&gt;=S$2,INDIRECT($B$2&amp;$C15))))),"NA")</f>
        <v>17.5</v>
      </c>
      <c r="T15" s="42" cm="1">
        <f t="array" aca="1" ref="T15" ca="1">IFERROR(MEDIAN(IF(INDIRECT($B$2&amp;$B$1)=T$1,IF(INDIRECT($B$2&amp;$C15)&gt;0,IF(COUNTIFS(INDIRECT($B$2&amp;$B$1),T$1,INDIRECT($B$2&amp;$C15),"&gt;0")&gt;=T$2,INDIRECT($B$2&amp;$C15))))),"NA")</f>
        <v>30</v>
      </c>
      <c r="U15" s="42" cm="1">
        <f t="array" aca="1" ref="U15" ca="1">IFERROR(MEDIAN(IF(INDIRECT($B$2&amp;$B$1)=U$1,IF(INDIRECT($B$2&amp;$C15)&gt;0,IF(COUNTIFS(INDIRECT($B$2&amp;$B$1),U$1,INDIRECT($B$2&amp;$C15),"&gt;0")&gt;=U$2,INDIRECT($B$2&amp;$C15))))),"NA")</f>
        <v>47.5</v>
      </c>
      <c r="V15" s="42" cm="1">
        <f t="array" aca="1" ref="V15" ca="1">IFERROR(MEDIAN(IF(INDIRECT($B$2&amp;$B$1)=V$1,IF(INDIRECT($B$2&amp;$C15)&gt;0,IF(COUNTIFS(INDIRECT($B$2&amp;$B$1),V$1,INDIRECT($B$2&amp;$C15),"&gt;0")&gt;=V$2,INDIRECT($B$2&amp;$C15))))),"NA")</f>
        <v>14</v>
      </c>
      <c r="W15" s="42" t="str" cm="1">
        <f t="array" aca="1" ref="W15" ca="1">IFERROR(MEDIAN(IF(INDIRECT($B$2&amp;$B$1)=W$1,IF(INDIRECT($B$2&amp;$C15)&gt;0,IF(COUNTIFS(INDIRECT($B$2&amp;$B$1),W$1,INDIRECT($B$2&amp;$C15),"&gt;0")&gt;=W$2,INDIRECT($B$2&amp;$C15))))),"NA")</f>
        <v>NA</v>
      </c>
    </row>
    <row r="16" spans="2:23" x14ac:dyDescent="0.35">
      <c r="B16" s="40" t="s">
        <v>3453</v>
      </c>
      <c r="C16" s="5" t="s">
        <v>3454</v>
      </c>
      <c r="D16" s="5"/>
      <c r="E16" s="7"/>
      <c r="F16" s="82" t="s">
        <v>61</v>
      </c>
      <c r="G16" s="42" cm="1">
        <f t="array" aca="1" ref="G16" ca="1">IFERROR(MEDIAN(IF(INDIRECT($B$2&amp;$B$1)=G$1,IF(INDIRECT($B$2&amp;$C16)&gt;0,IF(COUNTIFS(INDIRECT($B$2&amp;$B$1),G$1,INDIRECT($B$2&amp;$C16),"&gt;0")&gt;=G$2,INDIRECT($B$2&amp;$C16))))),"NA")</f>
        <v>30</v>
      </c>
      <c r="H16" s="42" cm="1">
        <f t="array" aca="1" ref="H16" ca="1">IFERROR(MEDIAN(IF(INDIRECT($B$2&amp;$B$1)=H$1,IF(INDIRECT($B$2&amp;$C16)&gt;0,IF(COUNTIFS(INDIRECT($B$2&amp;$B$1),H$1,INDIRECT($B$2&amp;$C16),"&gt;0")&gt;=H$2,INDIRECT($B$2&amp;$C16))))),"NA")</f>
        <v>50</v>
      </c>
      <c r="I16" s="42" t="str" cm="1">
        <f t="array" aca="1" ref="I16" ca="1">IFERROR(MEDIAN(IF(INDIRECT($B$2&amp;$B$1)=I$1,IF(INDIRECT($B$2&amp;$C16)&gt;0,IF(COUNTIFS(INDIRECT($B$2&amp;$B$1),I$1,INDIRECT($B$2&amp;$C16),"&gt;0")&gt;=I$2,INDIRECT($B$2&amp;$C16))))),"NA")</f>
        <v>NA</v>
      </c>
      <c r="J16" s="42" cm="1">
        <f t="array" aca="1" ref="J16" ca="1">IFERROR(MEDIAN(IF(INDIRECT($B$2&amp;$B$1)=J$1,IF(INDIRECT($B$2&amp;$C16)&gt;0,IF(COUNTIFS(INDIRECT($B$2&amp;$B$1),J$1,INDIRECT($B$2&amp;$C16),"&gt;0")&gt;=J$2,INDIRECT($B$2&amp;$C16))))),"NA")</f>
        <v>10</v>
      </c>
      <c r="K16" s="42" t="str" cm="1">
        <f t="array" aca="1" ref="K16" ca="1">IFERROR(MEDIAN(IF(INDIRECT($B$2&amp;$B$1)=K$1,IF(INDIRECT($B$2&amp;$C16)&gt;0,IF(COUNTIFS(INDIRECT($B$2&amp;$B$1),K$1,INDIRECT($B$2&amp;$C16),"&gt;0")&gt;=K$2,INDIRECT($B$2&amp;$C16))))),"NA")</f>
        <v>NA</v>
      </c>
      <c r="L16" s="42" t="str" cm="1">
        <f t="array" aca="1" ref="L16" ca="1">IFERROR(MEDIAN(IF(INDIRECT($B$2&amp;$B$1)=L$1,IF(INDIRECT($B$2&amp;$C16)&gt;0,IF(COUNTIFS(INDIRECT($B$2&amp;$B$1),L$1,INDIRECT($B$2&amp;$C16),"&gt;0")&gt;=L$2,INDIRECT($B$2&amp;$C16))))),"NA")</f>
        <v>NA</v>
      </c>
      <c r="M16" s="42" t="str" cm="1">
        <f t="array" aca="1" ref="M16" ca="1">IFERROR(MEDIAN(IF(INDIRECT($B$2&amp;$B$1)=M$1,IF(INDIRECT($B$2&amp;$C16)&gt;0,IF(COUNTIFS(INDIRECT($B$2&amp;$B$1),M$1,INDIRECT($B$2&amp;$C16),"&gt;0")&gt;=M$2,INDIRECT($B$2&amp;$C16))))),"NA")</f>
        <v>NA</v>
      </c>
      <c r="N16" s="42" cm="1">
        <f t="array" aca="1" ref="N16" ca="1">IFERROR(MEDIAN(IF(INDIRECT($B$2&amp;$B$1)=N$1,IF(INDIRECT($B$2&amp;$C16)&gt;0,IF(COUNTIFS(INDIRECT($B$2&amp;$B$1),N$1,INDIRECT($B$2&amp;$C16),"&gt;0")&gt;=N$2,INDIRECT($B$2&amp;$C16))))),"NA")</f>
        <v>20</v>
      </c>
      <c r="O16" s="42" cm="1">
        <f t="array" aca="1" ref="O16" ca="1">IFERROR(MEDIAN(IF(INDIRECT($B$2&amp;$B$1)=O$1,IF(INDIRECT($B$2&amp;$C16)&gt;0,IF(COUNTIFS(INDIRECT($B$2&amp;$B$1),O$1,INDIRECT($B$2&amp;$C16),"&gt;0")&gt;=O$2,INDIRECT($B$2&amp;$C16))))),"NA")</f>
        <v>20</v>
      </c>
      <c r="P16" s="42" t="str" cm="1">
        <f t="array" aca="1" ref="P16" ca="1">IFERROR(MEDIAN(IF(INDIRECT($B$2&amp;$B$1)=P$1,IF(INDIRECT($B$2&amp;$C16)&gt;0,IF(COUNTIFS(INDIRECT($B$2&amp;$B$1),P$1,INDIRECT($B$2&amp;$C16),"&gt;0")&gt;=P$2,INDIRECT($B$2&amp;$C16))))),"NA")</f>
        <v>NA</v>
      </c>
      <c r="Q16" s="42" t="str" cm="1">
        <f t="array" aca="1" ref="Q16" ca="1">IFERROR(MEDIAN(IF(INDIRECT($B$2&amp;$B$1)=Q$1,IF(INDIRECT($B$2&amp;$C16)&gt;0,IF(COUNTIFS(INDIRECT($B$2&amp;$B$1),Q$1,INDIRECT($B$2&amp;$C16),"&gt;0")&gt;=Q$2,INDIRECT($B$2&amp;$C16))))),"NA")</f>
        <v>NA</v>
      </c>
      <c r="R16" s="42" t="str" cm="1">
        <f t="array" aca="1" ref="R16" ca="1">IFERROR(MEDIAN(IF(INDIRECT($B$2&amp;$B$1)=R$1,IF(INDIRECT($B$2&amp;$C16)&gt;0,IF(COUNTIFS(INDIRECT($B$2&amp;$B$1),R$1,INDIRECT($B$2&amp;$C16),"&gt;0")&gt;=R$2,INDIRECT($B$2&amp;$C16))))),"NA")</f>
        <v>NA</v>
      </c>
      <c r="S16" s="42" cm="1">
        <f t="array" aca="1" ref="S16" ca="1">IFERROR(MEDIAN(IF(INDIRECT($B$2&amp;$B$1)=S$1,IF(INDIRECT($B$2&amp;$C16)&gt;0,IF(COUNTIFS(INDIRECT($B$2&amp;$B$1),S$1,INDIRECT($B$2&amp;$C16),"&gt;0")&gt;=S$2,INDIRECT($B$2&amp;$C16))))),"NA")</f>
        <v>33</v>
      </c>
      <c r="T16" s="42" t="str" cm="1">
        <f t="array" aca="1" ref="T16" ca="1">IFERROR(MEDIAN(IF(INDIRECT($B$2&amp;$B$1)=T$1,IF(INDIRECT($B$2&amp;$C16)&gt;0,IF(COUNTIFS(INDIRECT($B$2&amp;$B$1),T$1,INDIRECT($B$2&amp;$C16),"&gt;0")&gt;=T$2,INDIRECT($B$2&amp;$C16))))),"NA")</f>
        <v>NA</v>
      </c>
      <c r="U16" s="42" t="str" cm="1">
        <f t="array" aca="1" ref="U16" ca="1">IFERROR(MEDIAN(IF(INDIRECT($B$2&amp;$B$1)=U$1,IF(INDIRECT($B$2&amp;$C16)&gt;0,IF(COUNTIFS(INDIRECT($B$2&amp;$B$1),U$1,INDIRECT($B$2&amp;$C16),"&gt;0")&gt;=U$2,INDIRECT($B$2&amp;$C16))))),"NA")</f>
        <v>NA</v>
      </c>
      <c r="V16" s="42" cm="1">
        <f t="array" aca="1" ref="V16" ca="1">IFERROR(MEDIAN(IF(INDIRECT($B$2&amp;$B$1)=V$1,IF(INDIRECT($B$2&amp;$C16)&gt;0,IF(COUNTIFS(INDIRECT($B$2&amp;$B$1),V$1,INDIRECT($B$2&amp;$C16),"&gt;0")&gt;=V$2,INDIRECT($B$2&amp;$C16))))),"NA")</f>
        <v>10</v>
      </c>
      <c r="W16" s="42" t="str" cm="1">
        <f t="array" aca="1" ref="W16" ca="1">IFERROR(MEDIAN(IF(INDIRECT($B$2&amp;$B$1)=W$1,IF(INDIRECT($B$2&amp;$C16)&gt;0,IF(COUNTIFS(INDIRECT($B$2&amp;$B$1),W$1,INDIRECT($B$2&amp;$C16),"&gt;0")&gt;=W$2,INDIRECT($B$2&amp;$C16))))),"NA")</f>
        <v>NA</v>
      </c>
    </row>
    <row r="17" spans="2:23" x14ac:dyDescent="0.35">
      <c r="B17" s="40" t="s">
        <v>3455</v>
      </c>
      <c r="C17" s="5" t="s">
        <v>3456</v>
      </c>
      <c r="D17" s="5"/>
      <c r="E17" s="7"/>
      <c r="F17" s="82" t="s">
        <v>43</v>
      </c>
      <c r="G17" s="42" cm="1">
        <f t="array" aca="1" ref="G17" ca="1">IFERROR(MEDIAN(IF(INDIRECT($B$2&amp;$B$1)=G$1,IF(INDIRECT($B$2&amp;$C17)&gt;0,IF(COUNTIFS(INDIRECT($B$2&amp;$B$1),G$1,INDIRECT($B$2&amp;$C17),"&gt;0")&gt;=G$2,INDIRECT($B$2&amp;$C17))))),"NA")</f>
        <v>30</v>
      </c>
      <c r="H17" s="42" cm="1">
        <f t="array" aca="1" ref="H17" ca="1">IFERROR(MEDIAN(IF(INDIRECT($B$2&amp;$B$1)=H$1,IF(INDIRECT($B$2&amp;$C17)&gt;0,IF(COUNTIFS(INDIRECT($B$2&amp;$B$1),H$1,INDIRECT($B$2&amp;$C17),"&gt;0")&gt;=H$2,INDIRECT($B$2&amp;$C17))))),"NA")</f>
        <v>52.5</v>
      </c>
      <c r="I17" s="42" t="str" cm="1">
        <f t="array" aca="1" ref="I17" ca="1">IFERROR(MEDIAN(IF(INDIRECT($B$2&amp;$B$1)=I$1,IF(INDIRECT($B$2&amp;$C17)&gt;0,IF(COUNTIFS(INDIRECT($B$2&amp;$B$1),I$1,INDIRECT($B$2&amp;$C17),"&gt;0")&gt;=I$2,INDIRECT($B$2&amp;$C17))))),"NA")</f>
        <v>NA</v>
      </c>
      <c r="J17" s="42" cm="1">
        <f t="array" aca="1" ref="J17" ca="1">IFERROR(MEDIAN(IF(INDIRECT($B$2&amp;$B$1)=J$1,IF(INDIRECT($B$2&amp;$C17)&gt;0,IF(COUNTIFS(INDIRECT($B$2&amp;$B$1),J$1,INDIRECT($B$2&amp;$C17),"&gt;0")&gt;=J$2,INDIRECT($B$2&amp;$C17))))),"NA")</f>
        <v>15</v>
      </c>
      <c r="K17" s="42" cm="1">
        <f t="array" aca="1" ref="K17" ca="1">IFERROR(MEDIAN(IF(INDIRECT($B$2&amp;$B$1)=K$1,IF(INDIRECT($B$2&amp;$C17)&gt;0,IF(COUNTIFS(INDIRECT($B$2&amp;$B$1),K$1,INDIRECT($B$2&amp;$C17),"&gt;0")&gt;=K$2,INDIRECT($B$2&amp;$C17))))),"NA")</f>
        <v>10</v>
      </c>
      <c r="L17" s="42" cm="1">
        <f t="array" aca="1" ref="L17" ca="1">IFERROR(MEDIAN(IF(INDIRECT($B$2&amp;$B$1)=L$1,IF(INDIRECT($B$2&amp;$C17)&gt;0,IF(COUNTIFS(INDIRECT($B$2&amp;$B$1),L$1,INDIRECT($B$2&amp;$C17),"&gt;0")&gt;=L$2,INDIRECT($B$2&amp;$C17))))),"NA")</f>
        <v>30</v>
      </c>
      <c r="M17" s="42" cm="1">
        <f t="array" aca="1" ref="M17" ca="1">IFERROR(MEDIAN(IF(INDIRECT($B$2&amp;$B$1)=M$1,IF(INDIRECT($B$2&amp;$C17)&gt;0,IF(COUNTIFS(INDIRECT($B$2&amp;$B$1),M$1,INDIRECT($B$2&amp;$C17),"&gt;0")&gt;=M$2,INDIRECT($B$2&amp;$C17))))),"NA")</f>
        <v>20</v>
      </c>
      <c r="N17" s="42" cm="1">
        <f t="array" aca="1" ref="N17" ca="1">IFERROR(MEDIAN(IF(INDIRECT($B$2&amp;$B$1)=N$1,IF(INDIRECT($B$2&amp;$C17)&gt;0,IF(COUNTIFS(INDIRECT($B$2&amp;$B$1),N$1,INDIRECT($B$2&amp;$C17),"&gt;0")&gt;=N$2,INDIRECT($B$2&amp;$C17))))),"NA")</f>
        <v>30</v>
      </c>
      <c r="O17" s="42" cm="1">
        <f t="array" aca="1" ref="O17" ca="1">IFERROR(MEDIAN(IF(INDIRECT($B$2&amp;$B$1)=O$1,IF(INDIRECT($B$2&amp;$C17)&gt;0,IF(COUNTIFS(INDIRECT($B$2&amp;$B$1),O$1,INDIRECT($B$2&amp;$C17),"&gt;0")&gt;=O$2,INDIRECT($B$2&amp;$C17))))),"NA")</f>
        <v>20</v>
      </c>
      <c r="P17" s="42" cm="1">
        <f t="array" aca="1" ref="P17" ca="1">IFERROR(MEDIAN(IF(INDIRECT($B$2&amp;$B$1)=P$1,IF(INDIRECT($B$2&amp;$C17)&gt;0,IF(COUNTIFS(INDIRECT($B$2&amp;$B$1),P$1,INDIRECT($B$2&amp;$C17),"&gt;0")&gt;=P$2,INDIRECT($B$2&amp;$C17))))),"NA")</f>
        <v>7.5</v>
      </c>
      <c r="Q17" s="42" t="str" cm="1">
        <f t="array" aca="1" ref="Q17" ca="1">IFERROR(MEDIAN(IF(INDIRECT($B$2&amp;$B$1)=Q$1,IF(INDIRECT($B$2&amp;$C17)&gt;0,IF(COUNTIFS(INDIRECT($B$2&amp;$B$1),Q$1,INDIRECT($B$2&amp;$C17),"&gt;0")&gt;=Q$2,INDIRECT($B$2&amp;$C17))))),"NA")</f>
        <v>NA</v>
      </c>
      <c r="R17" s="42" t="str" cm="1">
        <f t="array" aca="1" ref="R17" ca="1">IFERROR(MEDIAN(IF(INDIRECT($B$2&amp;$B$1)=R$1,IF(INDIRECT($B$2&amp;$C17)&gt;0,IF(COUNTIFS(INDIRECT($B$2&amp;$B$1),R$1,INDIRECT($B$2&amp;$C17),"&gt;0")&gt;=R$2,INDIRECT($B$2&amp;$C17))))),"NA")</f>
        <v>NA</v>
      </c>
      <c r="S17" s="42" cm="1">
        <f t="array" aca="1" ref="S17" ca="1">IFERROR(MEDIAN(IF(INDIRECT($B$2&amp;$B$1)=S$1,IF(INDIRECT($B$2&amp;$C17)&gt;0,IF(COUNTIFS(INDIRECT($B$2&amp;$B$1),S$1,INDIRECT($B$2&amp;$C17),"&gt;0")&gt;=S$2,INDIRECT($B$2&amp;$C17))))),"NA")</f>
        <v>12.5</v>
      </c>
      <c r="T17" s="42" t="str" cm="1">
        <f t="array" aca="1" ref="T17" ca="1">IFERROR(MEDIAN(IF(INDIRECT($B$2&amp;$B$1)=T$1,IF(INDIRECT($B$2&amp;$C17)&gt;0,IF(COUNTIFS(INDIRECT($B$2&amp;$B$1),T$1,INDIRECT($B$2&amp;$C17),"&gt;0")&gt;=T$2,INDIRECT($B$2&amp;$C17))))),"NA")</f>
        <v>NA</v>
      </c>
      <c r="U17" s="42" t="str" cm="1">
        <f t="array" aca="1" ref="U17" ca="1">IFERROR(MEDIAN(IF(INDIRECT($B$2&amp;$B$1)=U$1,IF(INDIRECT($B$2&amp;$C17)&gt;0,IF(COUNTIFS(INDIRECT($B$2&amp;$B$1),U$1,INDIRECT($B$2&amp;$C17),"&gt;0")&gt;=U$2,INDIRECT($B$2&amp;$C17))))),"NA")</f>
        <v>NA</v>
      </c>
      <c r="V17" s="42" cm="1">
        <f t="array" aca="1" ref="V17" ca="1">IFERROR(MEDIAN(IF(INDIRECT($B$2&amp;$B$1)=V$1,IF(INDIRECT($B$2&amp;$C17)&gt;0,IF(COUNTIFS(INDIRECT($B$2&amp;$B$1),V$1,INDIRECT($B$2&amp;$C17),"&gt;0")&gt;=V$2,INDIRECT($B$2&amp;$C17))))),"NA")</f>
        <v>14</v>
      </c>
      <c r="W17" s="42" cm="1">
        <f t="array" aca="1" ref="W17" ca="1">IFERROR(MEDIAN(IF(INDIRECT($B$2&amp;$B$1)=W$1,IF(INDIRECT($B$2&amp;$C17)&gt;0,IF(COUNTIFS(INDIRECT($B$2&amp;$B$1),W$1,INDIRECT($B$2&amp;$C17),"&gt;0")&gt;=W$2,INDIRECT($B$2&amp;$C17))))),"NA")</f>
        <v>41.5</v>
      </c>
    </row>
    <row r="18" spans="2:23" x14ac:dyDescent="0.35">
      <c r="B18" s="40" t="s">
        <v>3457</v>
      </c>
      <c r="C18" s="5" t="s">
        <v>3458</v>
      </c>
      <c r="D18" s="5"/>
      <c r="E18" s="7"/>
      <c r="F18" s="82" t="s">
        <v>45</v>
      </c>
      <c r="G18" s="42" cm="1">
        <f t="array" aca="1" ref="G18" ca="1">IFERROR(MEDIAN(IF(INDIRECT($B$2&amp;$B$1)=G$1,IF(INDIRECT($B$2&amp;$C18)&gt;0,IF(COUNTIFS(INDIRECT($B$2&amp;$B$1),G$1,INDIRECT($B$2&amp;$C18),"&gt;0")&gt;=G$2,INDIRECT($B$2&amp;$C18))))),"NA")</f>
        <v>75</v>
      </c>
      <c r="H18" s="42" cm="1">
        <f t="array" aca="1" ref="H18" ca="1">IFERROR(MEDIAN(IF(INDIRECT($B$2&amp;$B$1)=H$1,IF(INDIRECT($B$2&amp;$C18)&gt;0,IF(COUNTIFS(INDIRECT($B$2&amp;$B$1),H$1,INDIRECT($B$2&amp;$C18),"&gt;0")&gt;=H$2,INDIRECT($B$2&amp;$C18))))),"NA")</f>
        <v>15</v>
      </c>
      <c r="I18" s="42" t="str" cm="1">
        <f t="array" aca="1" ref="I18" ca="1">IFERROR(MEDIAN(IF(INDIRECT($B$2&amp;$B$1)=I$1,IF(INDIRECT($B$2&amp;$C18)&gt;0,IF(COUNTIFS(INDIRECT($B$2&amp;$B$1),I$1,INDIRECT($B$2&amp;$C18),"&gt;0")&gt;=I$2,INDIRECT($B$2&amp;$C18))))),"NA")</f>
        <v>NA</v>
      </c>
      <c r="J18" s="42" cm="1">
        <f t="array" aca="1" ref="J18" ca="1">IFERROR(MEDIAN(IF(INDIRECT($B$2&amp;$B$1)=J$1,IF(INDIRECT($B$2&amp;$C18)&gt;0,IF(COUNTIFS(INDIRECT($B$2&amp;$B$1),J$1,INDIRECT($B$2&amp;$C18),"&gt;0")&gt;=J$2,INDIRECT($B$2&amp;$C18))))),"NA")</f>
        <v>20</v>
      </c>
      <c r="K18" s="42" cm="1">
        <f t="array" aca="1" ref="K18" ca="1">IFERROR(MEDIAN(IF(INDIRECT($B$2&amp;$B$1)=K$1,IF(INDIRECT($B$2&amp;$C18)&gt;0,IF(COUNTIFS(INDIRECT($B$2&amp;$B$1),K$1,INDIRECT($B$2&amp;$C18),"&gt;0")&gt;=K$2,INDIRECT($B$2&amp;$C18))))),"NA")</f>
        <v>1</v>
      </c>
      <c r="L18" s="42" cm="1">
        <f t="array" aca="1" ref="L18" ca="1">IFERROR(MEDIAN(IF(INDIRECT($B$2&amp;$B$1)=L$1,IF(INDIRECT($B$2&amp;$C18)&gt;0,IF(COUNTIFS(INDIRECT($B$2&amp;$B$1),L$1,INDIRECT($B$2&amp;$C18),"&gt;0")&gt;=L$2,INDIRECT($B$2&amp;$C18))))),"NA")</f>
        <v>20</v>
      </c>
      <c r="M18" s="42" cm="1">
        <f t="array" aca="1" ref="M18" ca="1">IFERROR(MEDIAN(IF(INDIRECT($B$2&amp;$B$1)=M$1,IF(INDIRECT($B$2&amp;$C18)&gt;0,IF(COUNTIFS(INDIRECT($B$2&amp;$B$1),M$1,INDIRECT($B$2&amp;$C18),"&gt;0")&gt;=M$2,INDIRECT($B$2&amp;$C18))))),"NA")</f>
        <v>60</v>
      </c>
      <c r="N18" s="42" cm="1">
        <f t="array" aca="1" ref="N18" ca="1">IFERROR(MEDIAN(IF(INDIRECT($B$2&amp;$B$1)=N$1,IF(INDIRECT($B$2&amp;$C18)&gt;0,IF(COUNTIFS(INDIRECT($B$2&amp;$B$1),N$1,INDIRECT($B$2&amp;$C18),"&gt;0")&gt;=N$2,INDIRECT($B$2&amp;$C18))))),"NA")</f>
        <v>12.5</v>
      </c>
      <c r="O18" s="42" cm="1">
        <f t="array" aca="1" ref="O18" ca="1">IFERROR(MEDIAN(IF(INDIRECT($B$2&amp;$B$1)=O$1,IF(INDIRECT($B$2&amp;$C18)&gt;0,IF(COUNTIFS(INDIRECT($B$2&amp;$B$1),O$1,INDIRECT($B$2&amp;$C18),"&gt;0")&gt;=O$2,INDIRECT($B$2&amp;$C18))))),"NA")</f>
        <v>40</v>
      </c>
      <c r="P18" s="42" t="str" cm="1">
        <f t="array" aca="1" ref="P18" ca="1">IFERROR(MEDIAN(IF(INDIRECT($B$2&amp;$B$1)=P$1,IF(INDIRECT($B$2&amp;$C18)&gt;0,IF(COUNTIFS(INDIRECT($B$2&amp;$B$1),P$1,INDIRECT($B$2&amp;$C18),"&gt;0")&gt;=P$2,INDIRECT($B$2&amp;$C18))))),"NA")</f>
        <v>NA</v>
      </c>
      <c r="Q18" s="42" t="str" cm="1">
        <f t="array" aca="1" ref="Q18" ca="1">IFERROR(MEDIAN(IF(INDIRECT($B$2&amp;$B$1)=Q$1,IF(INDIRECT($B$2&amp;$C18)&gt;0,IF(COUNTIFS(INDIRECT($B$2&amp;$B$1),Q$1,INDIRECT($B$2&amp;$C18),"&gt;0")&gt;=Q$2,INDIRECT($B$2&amp;$C18))))),"NA")</f>
        <v>NA</v>
      </c>
      <c r="R18" s="42" t="str" cm="1">
        <f t="array" aca="1" ref="R18" ca="1">IFERROR(MEDIAN(IF(INDIRECT($B$2&amp;$B$1)=R$1,IF(INDIRECT($B$2&amp;$C18)&gt;0,IF(COUNTIFS(INDIRECT($B$2&amp;$B$1),R$1,INDIRECT($B$2&amp;$C18),"&gt;0")&gt;=R$2,INDIRECT($B$2&amp;$C18))))),"NA")</f>
        <v>NA</v>
      </c>
      <c r="S18" s="42" cm="1">
        <f t="array" aca="1" ref="S18" ca="1">IFERROR(MEDIAN(IF(INDIRECT($B$2&amp;$B$1)=S$1,IF(INDIRECT($B$2&amp;$C18)&gt;0,IF(COUNTIFS(INDIRECT($B$2&amp;$B$1),S$1,INDIRECT($B$2&amp;$C18),"&gt;0")&gt;=S$2,INDIRECT($B$2&amp;$C18))))),"NA")</f>
        <v>17.5</v>
      </c>
      <c r="T18" s="42" t="str" cm="1">
        <f t="array" aca="1" ref="T18" ca="1">IFERROR(MEDIAN(IF(INDIRECT($B$2&amp;$B$1)=T$1,IF(INDIRECT($B$2&amp;$C18)&gt;0,IF(COUNTIFS(INDIRECT($B$2&amp;$B$1),T$1,INDIRECT($B$2&amp;$C18),"&gt;0")&gt;=T$2,INDIRECT($B$2&amp;$C18))))),"NA")</f>
        <v>NA</v>
      </c>
      <c r="U18" s="42" t="str" cm="1">
        <f t="array" aca="1" ref="U18" ca="1">IFERROR(MEDIAN(IF(INDIRECT($B$2&amp;$B$1)=U$1,IF(INDIRECT($B$2&amp;$C18)&gt;0,IF(COUNTIFS(INDIRECT($B$2&amp;$B$1),U$1,INDIRECT($B$2&amp;$C18),"&gt;0")&gt;=U$2,INDIRECT($B$2&amp;$C18))))),"NA")</f>
        <v>NA</v>
      </c>
      <c r="V18" s="42" t="str" cm="1">
        <f t="array" aca="1" ref="V18" ca="1">IFERROR(MEDIAN(IF(INDIRECT($B$2&amp;$B$1)=V$1,IF(INDIRECT($B$2&amp;$C18)&gt;0,IF(COUNTIFS(INDIRECT($B$2&amp;$B$1),V$1,INDIRECT($B$2&amp;$C18),"&gt;0")&gt;=V$2,INDIRECT($B$2&amp;$C18))))),"NA")</f>
        <v>NA</v>
      </c>
      <c r="W18" s="42" t="str" cm="1">
        <f t="array" aca="1" ref="W18" ca="1">IFERROR(MEDIAN(IF(INDIRECT($B$2&amp;$B$1)=W$1,IF(INDIRECT($B$2&amp;$C18)&gt;0,IF(COUNTIFS(INDIRECT($B$2&amp;$B$1),W$1,INDIRECT($B$2&amp;$C18),"&gt;0")&gt;=W$2,INDIRECT($B$2&amp;$C18))))),"NA")</f>
        <v>NA</v>
      </c>
    </row>
    <row r="19" spans="2:23" x14ac:dyDescent="0.35">
      <c r="B19" s="40" t="s">
        <v>3459</v>
      </c>
      <c r="C19" s="5" t="s">
        <v>3460</v>
      </c>
      <c r="D19" s="5"/>
      <c r="E19" s="7"/>
      <c r="F19" s="85" t="s">
        <v>3461</v>
      </c>
      <c r="G19" s="42" cm="1">
        <f t="array" aca="1" ref="G19" ca="1">IFERROR(MEDIAN(IF(INDIRECT($B$2&amp;$B$1)=G$1,IF(INDIRECT($B$2&amp;$C19)&gt;0,IF(COUNTIFS(INDIRECT($B$2&amp;$B$1),G$1,INDIRECT($B$2&amp;$C19),"&gt;0")&gt;=G$2,INDIRECT($B$2&amp;$C19))))),"NA")</f>
        <v>90</v>
      </c>
      <c r="H19" s="42" cm="1">
        <f t="array" aca="1" ref="H19" ca="1">IFERROR(MEDIAN(IF(INDIRECT($B$2&amp;$B$1)=H$1,IF(INDIRECT($B$2&amp;$C19)&gt;0,IF(COUNTIFS(INDIRECT($B$2&amp;$B$1),H$1,INDIRECT($B$2&amp;$C19),"&gt;0")&gt;=H$2,INDIRECT($B$2&amp;$C19))))),"NA")</f>
        <v>180</v>
      </c>
      <c r="I19" s="42" t="str" cm="1">
        <f t="array" aca="1" ref="I19" ca="1">IFERROR(MEDIAN(IF(INDIRECT($B$2&amp;$B$1)=I$1,IF(INDIRECT($B$2&amp;$C19)&gt;0,IF(COUNTIFS(INDIRECT($B$2&amp;$B$1),I$1,INDIRECT($B$2&amp;$C19),"&gt;0")&gt;=I$2,INDIRECT($B$2&amp;$C19))))),"NA")</f>
        <v>NA</v>
      </c>
      <c r="J19" s="42" cm="1">
        <f t="array" aca="1" ref="J19" ca="1">IFERROR(MEDIAN(IF(INDIRECT($B$2&amp;$B$1)=J$1,IF(INDIRECT($B$2&amp;$C19)&gt;0,IF(COUNTIFS(INDIRECT($B$2&amp;$B$1),J$1,INDIRECT($B$2&amp;$C19),"&gt;0")&gt;=J$2,INDIRECT($B$2&amp;$C19))))),"NA")</f>
        <v>40</v>
      </c>
      <c r="K19" s="42" cm="1">
        <f t="array" aca="1" ref="K19" ca="1">IFERROR(MEDIAN(IF(INDIRECT($B$2&amp;$B$1)=K$1,IF(INDIRECT($B$2&amp;$C19)&gt;0,IF(COUNTIFS(INDIRECT($B$2&amp;$B$1),K$1,INDIRECT($B$2&amp;$C19),"&gt;0")&gt;=K$2,INDIRECT($B$2&amp;$C19))))),"NA")</f>
        <v>14</v>
      </c>
      <c r="L19" s="42" cm="1">
        <f t="array" aca="1" ref="L19" ca="1">IFERROR(MEDIAN(IF(INDIRECT($B$2&amp;$B$1)=L$1,IF(INDIRECT($B$2&amp;$C19)&gt;0,IF(COUNTIFS(INDIRECT($B$2&amp;$B$1),L$1,INDIRECT($B$2&amp;$C19),"&gt;0")&gt;=L$2,INDIRECT($B$2&amp;$C19))))),"NA")</f>
        <v>60</v>
      </c>
      <c r="M19" s="42" cm="1">
        <f t="array" aca="1" ref="M19" ca="1">IFERROR(MEDIAN(IF(INDIRECT($B$2&amp;$B$1)=M$1,IF(INDIRECT($B$2&amp;$C19)&gt;0,IF(COUNTIFS(INDIRECT($B$2&amp;$B$1),M$1,INDIRECT($B$2&amp;$C19),"&gt;0")&gt;=M$2,INDIRECT($B$2&amp;$C19))))),"NA")</f>
        <v>60</v>
      </c>
      <c r="N19" s="42" cm="1">
        <f t="array" aca="1" ref="N19" ca="1">IFERROR(MEDIAN(IF(INDIRECT($B$2&amp;$B$1)=N$1,IF(INDIRECT($B$2&amp;$C19)&gt;0,IF(COUNTIFS(INDIRECT($B$2&amp;$B$1),N$1,INDIRECT($B$2&amp;$C19),"&gt;0")&gt;=N$2,INDIRECT($B$2&amp;$C19))))),"NA")</f>
        <v>30</v>
      </c>
      <c r="O19" s="42" cm="1">
        <f t="array" aca="1" ref="O19" ca="1">IFERROR(MEDIAN(IF(INDIRECT($B$2&amp;$B$1)=O$1,IF(INDIRECT($B$2&amp;$C19)&gt;0,IF(COUNTIFS(INDIRECT($B$2&amp;$B$1),O$1,INDIRECT($B$2&amp;$C19),"&gt;0")&gt;=O$2,INDIRECT($B$2&amp;$C19))))),"NA")</f>
        <v>40</v>
      </c>
      <c r="P19" s="42" t="str" cm="1">
        <f t="array" aca="1" ref="P19" ca="1">IFERROR(MEDIAN(IF(INDIRECT($B$2&amp;$B$1)=P$1,IF(INDIRECT($B$2&amp;$C19)&gt;0,IF(COUNTIFS(INDIRECT($B$2&amp;$B$1),P$1,INDIRECT($B$2&amp;$C19),"&gt;0")&gt;=P$2,INDIRECT($B$2&amp;$C19))))),"NA")</f>
        <v>NA</v>
      </c>
      <c r="Q19" s="42" t="str" cm="1">
        <f t="array" aca="1" ref="Q19" ca="1">IFERROR(MEDIAN(IF(INDIRECT($B$2&amp;$B$1)=Q$1,IF(INDIRECT($B$2&amp;$C19)&gt;0,IF(COUNTIFS(INDIRECT($B$2&amp;$B$1),Q$1,INDIRECT($B$2&amp;$C19),"&gt;0")&gt;=Q$2,INDIRECT($B$2&amp;$C19))))),"NA")</f>
        <v>NA</v>
      </c>
      <c r="R19" s="42" cm="1">
        <f t="array" aca="1" ref="R19" ca="1">IFERROR(MEDIAN(IF(INDIRECT($B$2&amp;$B$1)=R$1,IF(INDIRECT($B$2&amp;$C19)&gt;0,IF(COUNTIFS(INDIRECT($B$2&amp;$B$1),R$1,INDIRECT($B$2&amp;$C19),"&gt;0")&gt;=R$2,INDIRECT($B$2&amp;$C19))))),"NA")</f>
        <v>30</v>
      </c>
      <c r="S19" s="42" cm="1">
        <f t="array" aca="1" ref="S19" ca="1">IFERROR(MEDIAN(IF(INDIRECT($B$2&amp;$B$1)=S$1,IF(INDIRECT($B$2&amp;$C19)&gt;0,IF(COUNTIFS(INDIRECT($B$2&amp;$B$1),S$1,INDIRECT($B$2&amp;$C19),"&gt;0")&gt;=S$2,INDIRECT($B$2&amp;$C19))))),"NA")</f>
        <v>37.5</v>
      </c>
      <c r="T19" s="42" cm="1">
        <f t="array" aca="1" ref="T19" ca="1">IFERROR(MEDIAN(IF(INDIRECT($B$2&amp;$B$1)=T$1,IF(INDIRECT($B$2&amp;$C19)&gt;0,IF(COUNTIFS(INDIRECT($B$2&amp;$B$1),T$1,INDIRECT($B$2&amp;$C19),"&gt;0")&gt;=T$2,INDIRECT($B$2&amp;$C19))))),"NA")</f>
        <v>22.5</v>
      </c>
      <c r="U19" s="42" t="str" cm="1">
        <f t="array" aca="1" ref="U19" ca="1">IFERROR(MEDIAN(IF(INDIRECT($B$2&amp;$B$1)=U$1,IF(INDIRECT($B$2&amp;$C19)&gt;0,IF(COUNTIFS(INDIRECT($B$2&amp;$B$1),U$1,INDIRECT($B$2&amp;$C19),"&gt;0")&gt;=U$2,INDIRECT($B$2&amp;$C19))))),"NA")</f>
        <v>NA</v>
      </c>
      <c r="V19" s="42" cm="1">
        <f t="array" aca="1" ref="V19" ca="1">IFERROR(MEDIAN(IF(INDIRECT($B$2&amp;$B$1)=V$1,IF(INDIRECT($B$2&amp;$C19)&gt;0,IF(COUNTIFS(INDIRECT($B$2&amp;$B$1),V$1,INDIRECT($B$2&amp;$C19),"&gt;0")&gt;=V$2,INDIRECT($B$2&amp;$C19))))),"NA")</f>
        <v>15</v>
      </c>
      <c r="W19" s="42" t="str" cm="1">
        <f t="array" aca="1" ref="W19" ca="1">IFERROR(MEDIAN(IF(INDIRECT($B$2&amp;$B$1)=W$1,IF(INDIRECT($B$2&amp;$C19)&gt;0,IF(COUNTIFS(INDIRECT($B$2&amp;$B$1),W$1,INDIRECT($B$2&amp;$C19),"&gt;0")&gt;=W$2,INDIRECT($B$2&amp;$C19))))),"NA")</f>
        <v>NA</v>
      </c>
    </row>
    <row r="20" spans="2:23" x14ac:dyDescent="0.35">
      <c r="B20" s="40" t="s">
        <v>3462</v>
      </c>
      <c r="C20" s="5" t="s">
        <v>3463</v>
      </c>
      <c r="D20" s="5"/>
      <c r="E20" s="7"/>
      <c r="F20" s="85" t="s">
        <v>3464</v>
      </c>
      <c r="G20" s="42" cm="1">
        <f t="array" aca="1" ref="G20" ca="1">IFERROR(MEDIAN(IF(INDIRECT($B$2&amp;$B$1)=G$1,IF(INDIRECT($B$2&amp;$C20)&gt;0,IF(COUNTIFS(INDIRECT($B$2&amp;$B$1),G$1,INDIRECT($B$2&amp;$C20),"&gt;0")&gt;=G$2,INDIRECT($B$2&amp;$C20))))),"NA")</f>
        <v>90</v>
      </c>
      <c r="H20" s="42" cm="1">
        <f t="array" aca="1" ref="H20" ca="1">IFERROR(MEDIAN(IF(INDIRECT($B$2&amp;$B$1)=H$1,IF(INDIRECT($B$2&amp;$C20)&gt;0,IF(COUNTIFS(INDIRECT($B$2&amp;$B$1),H$1,INDIRECT($B$2&amp;$C20),"&gt;0")&gt;=H$2,INDIRECT($B$2&amp;$C20))))),"NA")</f>
        <v>270</v>
      </c>
      <c r="I20" s="42" t="str" cm="1">
        <f t="array" aca="1" ref="I20" ca="1">IFERROR(MEDIAN(IF(INDIRECT($B$2&amp;$B$1)=I$1,IF(INDIRECT($B$2&amp;$C20)&gt;0,IF(COUNTIFS(INDIRECT($B$2&amp;$B$1),I$1,INDIRECT($B$2&amp;$C20),"&gt;0")&gt;=I$2,INDIRECT($B$2&amp;$C20))))),"NA")</f>
        <v>NA</v>
      </c>
      <c r="J20" s="42" cm="1">
        <f t="array" aca="1" ref="J20" ca="1">IFERROR(MEDIAN(IF(INDIRECT($B$2&amp;$B$1)=J$1,IF(INDIRECT($B$2&amp;$C20)&gt;0,IF(COUNTIFS(INDIRECT($B$2&amp;$B$1),J$1,INDIRECT($B$2&amp;$C20),"&gt;0")&gt;=J$2,INDIRECT($B$2&amp;$C20))))),"NA")</f>
        <v>40</v>
      </c>
      <c r="K20" s="42" cm="1">
        <f t="array" aca="1" ref="K20" ca="1">IFERROR(MEDIAN(IF(INDIRECT($B$2&amp;$B$1)=K$1,IF(INDIRECT($B$2&amp;$C20)&gt;0,IF(COUNTIFS(INDIRECT($B$2&amp;$B$1),K$1,INDIRECT($B$2&amp;$C20),"&gt;0")&gt;=K$2,INDIRECT($B$2&amp;$C20))))),"NA")</f>
        <v>14</v>
      </c>
      <c r="L20" s="42" cm="1">
        <f t="array" aca="1" ref="L20" ca="1">IFERROR(MEDIAN(IF(INDIRECT($B$2&amp;$B$1)=L$1,IF(INDIRECT($B$2&amp;$C20)&gt;0,IF(COUNTIFS(INDIRECT($B$2&amp;$B$1),L$1,INDIRECT($B$2&amp;$C20),"&gt;0")&gt;=L$2,INDIRECT($B$2&amp;$C20))))),"NA")</f>
        <v>30</v>
      </c>
      <c r="M20" s="42" cm="1">
        <f t="array" aca="1" ref="M20" ca="1">IFERROR(MEDIAN(IF(INDIRECT($B$2&amp;$B$1)=M$1,IF(INDIRECT($B$2&amp;$C20)&gt;0,IF(COUNTIFS(INDIRECT($B$2&amp;$B$1),M$1,INDIRECT($B$2&amp;$C20),"&gt;0")&gt;=M$2,INDIRECT($B$2&amp;$C20))))),"NA")</f>
        <v>60</v>
      </c>
      <c r="N20" s="42" cm="1">
        <f t="array" aca="1" ref="N20" ca="1">IFERROR(MEDIAN(IF(INDIRECT($B$2&amp;$B$1)=N$1,IF(INDIRECT($B$2&amp;$C20)&gt;0,IF(COUNTIFS(INDIRECT($B$2&amp;$B$1),N$1,INDIRECT($B$2&amp;$C20),"&gt;0")&gt;=N$2,INDIRECT($B$2&amp;$C20))))),"NA")</f>
        <v>30</v>
      </c>
      <c r="O20" s="42" cm="1">
        <f t="array" aca="1" ref="O20" ca="1">IFERROR(MEDIAN(IF(INDIRECT($B$2&amp;$B$1)=O$1,IF(INDIRECT($B$2&amp;$C20)&gt;0,IF(COUNTIFS(INDIRECT($B$2&amp;$B$1),O$1,INDIRECT($B$2&amp;$C20),"&gt;0")&gt;=O$2,INDIRECT($B$2&amp;$C20))))),"NA")</f>
        <v>30</v>
      </c>
      <c r="P20" s="42" t="str" cm="1">
        <f t="array" aca="1" ref="P20" ca="1">IFERROR(MEDIAN(IF(INDIRECT($B$2&amp;$B$1)=P$1,IF(INDIRECT($B$2&amp;$C20)&gt;0,IF(COUNTIFS(INDIRECT($B$2&amp;$B$1),P$1,INDIRECT($B$2&amp;$C20),"&gt;0")&gt;=P$2,INDIRECT($B$2&amp;$C20))))),"NA")</f>
        <v>NA</v>
      </c>
      <c r="Q20" s="42" t="str" cm="1">
        <f t="array" aca="1" ref="Q20" ca="1">IFERROR(MEDIAN(IF(INDIRECT($B$2&amp;$B$1)=Q$1,IF(INDIRECT($B$2&amp;$C20)&gt;0,IF(COUNTIFS(INDIRECT($B$2&amp;$B$1),Q$1,INDIRECT($B$2&amp;$C20),"&gt;0")&gt;=Q$2,INDIRECT($B$2&amp;$C20))))),"NA")</f>
        <v>NA</v>
      </c>
      <c r="R20" s="42" cm="1">
        <f t="array" aca="1" ref="R20" ca="1">IFERROR(MEDIAN(IF(INDIRECT($B$2&amp;$B$1)=R$1,IF(INDIRECT($B$2&amp;$C20)&gt;0,IF(COUNTIFS(INDIRECT($B$2&amp;$B$1),R$1,INDIRECT($B$2&amp;$C20),"&gt;0")&gt;=R$2,INDIRECT($B$2&amp;$C20))))),"NA")</f>
        <v>30</v>
      </c>
      <c r="S20" s="42" cm="1">
        <f t="array" aca="1" ref="S20" ca="1">IFERROR(MEDIAN(IF(INDIRECT($B$2&amp;$B$1)=S$1,IF(INDIRECT($B$2&amp;$C20)&gt;0,IF(COUNTIFS(INDIRECT($B$2&amp;$B$1),S$1,INDIRECT($B$2&amp;$C20),"&gt;0")&gt;=S$2,INDIRECT($B$2&amp;$C20))))),"NA")</f>
        <v>35</v>
      </c>
      <c r="T20" s="42" cm="1">
        <f t="array" aca="1" ref="T20" ca="1">IFERROR(MEDIAN(IF(INDIRECT($B$2&amp;$B$1)=T$1,IF(INDIRECT($B$2&amp;$C20)&gt;0,IF(COUNTIFS(INDIRECT($B$2&amp;$B$1),T$1,INDIRECT($B$2&amp;$C20),"&gt;0")&gt;=T$2,INDIRECT($B$2&amp;$C20))))),"NA")</f>
        <v>22.5</v>
      </c>
      <c r="U20" s="42" cm="1">
        <f t="array" aca="1" ref="U20" ca="1">IFERROR(MEDIAN(IF(INDIRECT($B$2&amp;$B$1)=U$1,IF(INDIRECT($B$2&amp;$C20)&gt;0,IF(COUNTIFS(INDIRECT($B$2&amp;$B$1),U$1,INDIRECT($B$2&amp;$C20),"&gt;0")&gt;=U$2,INDIRECT($B$2&amp;$C20))))),"NA")</f>
        <v>45</v>
      </c>
      <c r="V20" s="42" cm="1">
        <f t="array" aca="1" ref="V20" ca="1">IFERROR(MEDIAN(IF(INDIRECT($B$2&amp;$B$1)=V$1,IF(INDIRECT($B$2&amp;$C20)&gt;0,IF(COUNTIFS(INDIRECT($B$2&amp;$B$1),V$1,INDIRECT($B$2&amp;$C20),"&gt;0")&gt;=V$2,INDIRECT($B$2&amp;$C20))))),"NA")</f>
        <v>14</v>
      </c>
      <c r="W20" s="42" t="str" cm="1">
        <f t="array" aca="1" ref="W20" ca="1">IFERROR(MEDIAN(IF(INDIRECT($B$2&amp;$B$1)=W$1,IF(INDIRECT($B$2&amp;$C20)&gt;0,IF(COUNTIFS(INDIRECT($B$2&amp;$B$1),W$1,INDIRECT($B$2&amp;$C20),"&gt;0")&gt;=W$2,INDIRECT($B$2&amp;$C20))))),"NA")</f>
        <v>NA</v>
      </c>
    </row>
    <row r="21" spans="2:23" x14ac:dyDescent="0.35">
      <c r="B21" s="40" t="s">
        <v>3465</v>
      </c>
      <c r="C21" s="5" t="s">
        <v>3466</v>
      </c>
      <c r="D21" s="5"/>
      <c r="E21" s="7"/>
      <c r="F21" s="85" t="s">
        <v>49</v>
      </c>
      <c r="G21" s="42" cm="1">
        <f t="array" aca="1" ref="G21" ca="1">IFERROR(MEDIAN(IF(INDIRECT($B$2&amp;$B$1)=G$1,IF(INDIRECT($B$2&amp;$C21)&gt;0,IF(COUNTIFS(INDIRECT($B$2&amp;$B$1),G$1,INDIRECT($B$2&amp;$C21),"&gt;0")&gt;=G$2,INDIRECT($B$2&amp;$C21))))),"NA")</f>
        <v>45</v>
      </c>
      <c r="H21" s="42" cm="1">
        <f t="array" aca="1" ref="H21" ca="1">IFERROR(MEDIAN(IF(INDIRECT($B$2&amp;$B$1)=H$1,IF(INDIRECT($B$2&amp;$C21)&gt;0,IF(COUNTIFS(INDIRECT($B$2&amp;$B$1),H$1,INDIRECT($B$2&amp;$C21),"&gt;0")&gt;=H$2,INDIRECT($B$2&amp;$C21))))),"NA")</f>
        <v>55</v>
      </c>
      <c r="I21" s="42" t="str" cm="1">
        <f t="array" aca="1" ref="I21" ca="1">IFERROR(MEDIAN(IF(INDIRECT($B$2&amp;$B$1)=I$1,IF(INDIRECT($B$2&amp;$C21)&gt;0,IF(COUNTIFS(INDIRECT($B$2&amp;$B$1),I$1,INDIRECT($B$2&amp;$C21),"&gt;0")&gt;=I$2,INDIRECT($B$2&amp;$C21))))),"NA")</f>
        <v>NA</v>
      </c>
      <c r="J21" s="42" cm="1">
        <f t="array" aca="1" ref="J21" ca="1">IFERROR(MEDIAN(IF(INDIRECT($B$2&amp;$B$1)=J$1,IF(INDIRECT($B$2&amp;$C21)&gt;0,IF(COUNTIFS(INDIRECT($B$2&amp;$B$1),J$1,INDIRECT($B$2&amp;$C21),"&gt;0")&gt;=J$2,INDIRECT($B$2&amp;$C21))))),"NA")</f>
        <v>30</v>
      </c>
      <c r="K21" s="42" cm="1">
        <f t="array" aca="1" ref="K21" ca="1">IFERROR(MEDIAN(IF(INDIRECT($B$2&amp;$B$1)=K$1,IF(INDIRECT($B$2&amp;$C21)&gt;0,IF(COUNTIFS(INDIRECT($B$2&amp;$B$1),K$1,INDIRECT($B$2&amp;$C21),"&gt;0")&gt;=K$2,INDIRECT($B$2&amp;$C21))))),"NA")</f>
        <v>10.5</v>
      </c>
      <c r="L21" s="42" cm="1">
        <f t="array" aca="1" ref="L21" ca="1">IFERROR(MEDIAN(IF(INDIRECT($B$2&amp;$B$1)=L$1,IF(INDIRECT($B$2&amp;$C21)&gt;0,IF(COUNTIFS(INDIRECT($B$2&amp;$B$1),L$1,INDIRECT($B$2&amp;$C21),"&gt;0")&gt;=L$2,INDIRECT($B$2&amp;$C21))))),"NA")</f>
        <v>60</v>
      </c>
      <c r="M21" s="42" cm="1">
        <f t="array" aca="1" ref="M21" ca="1">IFERROR(MEDIAN(IF(INDIRECT($B$2&amp;$B$1)=M$1,IF(INDIRECT($B$2&amp;$C21)&gt;0,IF(COUNTIFS(INDIRECT($B$2&amp;$B$1),M$1,INDIRECT($B$2&amp;$C21),"&gt;0")&gt;=M$2,INDIRECT($B$2&amp;$C21))))),"NA")</f>
        <v>30</v>
      </c>
      <c r="N21" s="42" t="str" cm="1">
        <f t="array" aca="1" ref="N21" ca="1">IFERROR(MEDIAN(IF(INDIRECT($B$2&amp;$B$1)=N$1,IF(INDIRECT($B$2&amp;$C21)&gt;0,IF(COUNTIFS(INDIRECT($B$2&amp;$B$1),N$1,INDIRECT($B$2&amp;$C21),"&gt;0")&gt;=N$2,INDIRECT($B$2&amp;$C21))))),"NA")</f>
        <v>NA</v>
      </c>
      <c r="O21" s="42" cm="1">
        <f t="array" aca="1" ref="O21" ca="1">IFERROR(MEDIAN(IF(INDIRECT($B$2&amp;$B$1)=O$1,IF(INDIRECT($B$2&amp;$C21)&gt;0,IF(COUNTIFS(INDIRECT($B$2&amp;$B$1),O$1,INDIRECT($B$2&amp;$C21),"&gt;0")&gt;=O$2,INDIRECT($B$2&amp;$C21))))),"NA")</f>
        <v>30</v>
      </c>
      <c r="P21" s="42" t="str" cm="1">
        <f t="array" aca="1" ref="P21" ca="1">IFERROR(MEDIAN(IF(INDIRECT($B$2&amp;$B$1)=P$1,IF(INDIRECT($B$2&amp;$C21)&gt;0,IF(COUNTIFS(INDIRECT($B$2&amp;$B$1),P$1,INDIRECT($B$2&amp;$C21),"&gt;0")&gt;=P$2,INDIRECT($B$2&amp;$C21))))),"NA")</f>
        <v>NA</v>
      </c>
      <c r="Q21" s="42" t="str" cm="1">
        <f t="array" aca="1" ref="Q21" ca="1">IFERROR(MEDIAN(IF(INDIRECT($B$2&amp;$B$1)=Q$1,IF(INDIRECT($B$2&amp;$C21)&gt;0,IF(COUNTIFS(INDIRECT($B$2&amp;$B$1),Q$1,INDIRECT($B$2&amp;$C21),"&gt;0")&gt;=Q$2,INDIRECT($B$2&amp;$C21))))),"NA")</f>
        <v>NA</v>
      </c>
      <c r="R21" s="42" cm="1">
        <f t="array" aca="1" ref="R21" ca="1">IFERROR(MEDIAN(IF(INDIRECT($B$2&amp;$B$1)=R$1,IF(INDIRECT($B$2&amp;$C21)&gt;0,IF(COUNTIFS(INDIRECT($B$2&amp;$B$1),R$1,INDIRECT($B$2&amp;$C21),"&gt;0")&gt;=R$2,INDIRECT($B$2&amp;$C21))))),"NA")</f>
        <v>30</v>
      </c>
      <c r="S21" s="42" cm="1">
        <f t="array" aca="1" ref="S21" ca="1">IFERROR(MEDIAN(IF(INDIRECT($B$2&amp;$B$1)=S$1,IF(INDIRECT($B$2&amp;$C21)&gt;0,IF(COUNTIFS(INDIRECT($B$2&amp;$B$1),S$1,INDIRECT($B$2&amp;$C21),"&gt;0")&gt;=S$2,INDIRECT($B$2&amp;$C21))))),"NA")</f>
        <v>27.5</v>
      </c>
      <c r="T21" s="42" cm="1">
        <f t="array" aca="1" ref="T21" ca="1">IFERROR(MEDIAN(IF(INDIRECT($B$2&amp;$B$1)=T$1,IF(INDIRECT($B$2&amp;$C21)&gt;0,IF(COUNTIFS(INDIRECT($B$2&amp;$B$1),T$1,INDIRECT($B$2&amp;$C21),"&gt;0")&gt;=T$2,INDIRECT($B$2&amp;$C21))))),"NA")</f>
        <v>15</v>
      </c>
      <c r="U21" s="42" t="str" cm="1">
        <f t="array" aca="1" ref="U21" ca="1">IFERROR(MEDIAN(IF(INDIRECT($B$2&amp;$B$1)=U$1,IF(INDIRECT($B$2&amp;$C21)&gt;0,IF(COUNTIFS(INDIRECT($B$2&amp;$B$1),U$1,INDIRECT($B$2&amp;$C21),"&gt;0")&gt;=U$2,INDIRECT($B$2&amp;$C21))))),"NA")</f>
        <v>NA</v>
      </c>
      <c r="V21" s="42" cm="1">
        <f t="array" aca="1" ref="V21" ca="1">IFERROR(MEDIAN(IF(INDIRECT($B$2&amp;$B$1)=V$1,IF(INDIRECT($B$2&amp;$C21)&gt;0,IF(COUNTIFS(INDIRECT($B$2&amp;$B$1),V$1,INDIRECT($B$2&amp;$C21),"&gt;0")&gt;=V$2,INDIRECT($B$2&amp;$C21))))),"NA")</f>
        <v>14</v>
      </c>
      <c r="W21" s="42" t="str" cm="1">
        <f t="array" aca="1" ref="W21" ca="1">IFERROR(MEDIAN(IF(INDIRECT($B$2&amp;$B$1)=W$1,IF(INDIRECT($B$2&amp;$C21)&gt;0,IF(COUNTIFS(INDIRECT($B$2&amp;$B$1),W$1,INDIRECT($B$2&amp;$C21),"&gt;0")&gt;=W$2,INDIRECT($B$2&amp;$C21))))),"NA")</f>
        <v>NA</v>
      </c>
    </row>
    <row r="22" spans="2:23" x14ac:dyDescent="0.35">
      <c r="B22" s="40" t="s">
        <v>2428</v>
      </c>
      <c r="C22" s="5" t="s">
        <v>3467</v>
      </c>
      <c r="D22" s="5"/>
      <c r="E22" s="7"/>
      <c r="F22" s="85" t="s">
        <v>50</v>
      </c>
      <c r="G22" s="42" cm="1">
        <f t="array" aca="1" ref="G22" ca="1">IFERROR(MEDIAN(IF(INDIRECT($B$2&amp;$B$1)=G$1,IF(INDIRECT($B$2&amp;$C22)&gt;0,IF(COUNTIFS(INDIRECT($B$2&amp;$B$1),G$1,INDIRECT($B$2&amp;$C22),"&gt;0")&gt;=G$2,INDIRECT($B$2&amp;$C22))))),"NA")</f>
        <v>30</v>
      </c>
      <c r="H22" s="42" cm="1">
        <f t="array" aca="1" ref="H22" ca="1">IFERROR(MEDIAN(IF(INDIRECT($B$2&amp;$B$1)=H$1,IF(INDIRECT($B$2&amp;$C22)&gt;0,IF(COUNTIFS(INDIRECT($B$2&amp;$B$1),H$1,INDIRECT($B$2&amp;$C22),"&gt;0")&gt;=H$2,INDIRECT($B$2&amp;$C22))))),"NA")</f>
        <v>77.5</v>
      </c>
      <c r="I22" s="42" cm="1">
        <f t="array" aca="1" ref="I22" ca="1">IFERROR(MEDIAN(IF(INDIRECT($B$2&amp;$B$1)=I$1,IF(INDIRECT($B$2&amp;$C22)&gt;0,IF(COUNTIFS(INDIRECT($B$2&amp;$B$1),I$1,INDIRECT($B$2&amp;$C22),"&gt;0")&gt;=I$2,INDIRECT($B$2&amp;$C22))))),"NA")</f>
        <v>58.5</v>
      </c>
      <c r="J22" s="42" cm="1">
        <f t="array" aca="1" ref="J22" ca="1">IFERROR(MEDIAN(IF(INDIRECT($B$2&amp;$B$1)=J$1,IF(INDIRECT($B$2&amp;$C22)&gt;0,IF(COUNTIFS(INDIRECT($B$2&amp;$B$1),J$1,INDIRECT($B$2&amp;$C22),"&gt;0")&gt;=J$2,INDIRECT($B$2&amp;$C22))))),"NA")</f>
        <v>27.5</v>
      </c>
      <c r="K22" s="42" cm="1">
        <f t="array" aca="1" ref="K22" ca="1">IFERROR(MEDIAN(IF(INDIRECT($B$2&amp;$B$1)=K$1,IF(INDIRECT($B$2&amp;$C22)&gt;0,IF(COUNTIFS(INDIRECT($B$2&amp;$B$1),K$1,INDIRECT($B$2&amp;$C22),"&gt;0")&gt;=K$2,INDIRECT($B$2&amp;$C22))))),"NA")</f>
        <v>14</v>
      </c>
      <c r="L22" s="42" cm="1">
        <f t="array" aca="1" ref="L22" ca="1">IFERROR(MEDIAN(IF(INDIRECT($B$2&amp;$B$1)=L$1,IF(INDIRECT($B$2&amp;$C22)&gt;0,IF(COUNTIFS(INDIRECT($B$2&amp;$B$1),L$1,INDIRECT($B$2&amp;$C22),"&gt;0")&gt;=L$2,INDIRECT($B$2&amp;$C22))))),"NA")</f>
        <v>30</v>
      </c>
      <c r="M22" s="42" cm="1">
        <f t="array" aca="1" ref="M22" ca="1">IFERROR(MEDIAN(IF(INDIRECT($B$2&amp;$B$1)=M$1,IF(INDIRECT($B$2&amp;$C22)&gt;0,IF(COUNTIFS(INDIRECT($B$2&amp;$B$1),M$1,INDIRECT($B$2&amp;$C22),"&gt;0")&gt;=M$2,INDIRECT($B$2&amp;$C22))))),"NA")</f>
        <v>30</v>
      </c>
      <c r="N22" s="42" cm="1">
        <f t="array" aca="1" ref="N22" ca="1">IFERROR(MEDIAN(IF(INDIRECT($B$2&amp;$B$1)=N$1,IF(INDIRECT($B$2&amp;$C22)&gt;0,IF(COUNTIFS(INDIRECT($B$2&amp;$B$1),N$1,INDIRECT($B$2&amp;$C22),"&gt;0")&gt;=N$2,INDIRECT($B$2&amp;$C22))))),"NA")</f>
        <v>25</v>
      </c>
      <c r="O22" s="42" cm="1">
        <f t="array" aca="1" ref="O22" ca="1">IFERROR(MEDIAN(IF(INDIRECT($B$2&amp;$B$1)=O$1,IF(INDIRECT($B$2&amp;$C22)&gt;0,IF(COUNTIFS(INDIRECT($B$2&amp;$B$1),O$1,INDIRECT($B$2&amp;$C22),"&gt;0")&gt;=O$2,INDIRECT($B$2&amp;$C22))))),"NA")</f>
        <v>30</v>
      </c>
      <c r="P22" s="42" cm="1">
        <f t="array" aca="1" ref="P22" ca="1">IFERROR(MEDIAN(IF(INDIRECT($B$2&amp;$B$1)=P$1,IF(INDIRECT($B$2&amp;$C22)&gt;0,IF(COUNTIFS(INDIRECT($B$2&amp;$B$1),P$1,INDIRECT($B$2&amp;$C22),"&gt;0")&gt;=P$2,INDIRECT($B$2&amp;$C22))))),"NA")</f>
        <v>15</v>
      </c>
      <c r="Q22" s="42" t="str" cm="1">
        <f t="array" aca="1" ref="Q22" ca="1">IFERROR(MEDIAN(IF(INDIRECT($B$2&amp;$B$1)=Q$1,IF(INDIRECT($B$2&amp;$C22)&gt;0,IF(COUNTIFS(INDIRECT($B$2&amp;$B$1),Q$1,INDIRECT($B$2&amp;$C22),"&gt;0")&gt;=Q$2,INDIRECT($B$2&amp;$C22))))),"NA")</f>
        <v>NA</v>
      </c>
      <c r="R22" s="42" t="str" cm="1">
        <f t="array" aca="1" ref="R22" ca="1">IFERROR(MEDIAN(IF(INDIRECT($B$2&amp;$B$1)=R$1,IF(INDIRECT($B$2&amp;$C22)&gt;0,IF(COUNTIFS(INDIRECT($B$2&amp;$B$1),R$1,INDIRECT($B$2&amp;$C22),"&gt;0")&gt;=R$2,INDIRECT($B$2&amp;$C22))))),"NA")</f>
        <v>NA</v>
      </c>
      <c r="S22" s="42" cm="1">
        <f t="array" aca="1" ref="S22" ca="1">IFERROR(MEDIAN(IF(INDIRECT($B$2&amp;$B$1)=S$1,IF(INDIRECT($B$2&amp;$C22)&gt;0,IF(COUNTIFS(INDIRECT($B$2&amp;$B$1),S$1,INDIRECT($B$2&amp;$C22),"&gt;0")&gt;=S$2,INDIRECT($B$2&amp;$C22))))),"NA")</f>
        <v>22.5</v>
      </c>
      <c r="T22" s="42" cm="1">
        <f t="array" aca="1" ref="T22" ca="1">IFERROR(MEDIAN(IF(INDIRECT($B$2&amp;$B$1)=T$1,IF(INDIRECT($B$2&amp;$C22)&gt;0,IF(COUNTIFS(INDIRECT($B$2&amp;$B$1),T$1,INDIRECT($B$2&amp;$C22),"&gt;0")&gt;=T$2,INDIRECT($B$2&amp;$C22))))),"NA")</f>
        <v>30</v>
      </c>
      <c r="U22" s="42" cm="1">
        <f t="array" aca="1" ref="U22" ca="1">IFERROR(MEDIAN(IF(INDIRECT($B$2&amp;$B$1)=U$1,IF(INDIRECT($B$2&amp;$C22)&gt;0,IF(COUNTIFS(INDIRECT($B$2&amp;$B$1),U$1,INDIRECT($B$2&amp;$C22),"&gt;0")&gt;=U$2,INDIRECT($B$2&amp;$C22))))),"NA")</f>
        <v>47.5</v>
      </c>
      <c r="V22" s="42" cm="1">
        <f t="array" aca="1" ref="V22" ca="1">IFERROR(MEDIAN(IF(INDIRECT($B$2&amp;$B$1)=V$1,IF(INDIRECT($B$2&amp;$C22)&gt;0,IF(COUNTIFS(INDIRECT($B$2&amp;$B$1),V$1,INDIRECT($B$2&amp;$C22),"&gt;0")&gt;=V$2,INDIRECT($B$2&amp;$C22))))),"NA")</f>
        <v>15</v>
      </c>
      <c r="W22" s="42" t="str" cm="1">
        <f t="array" aca="1" ref="W22" ca="1">IFERROR(MEDIAN(IF(INDIRECT($B$2&amp;$B$1)=W$1,IF(INDIRECT($B$2&amp;$C22)&gt;0,IF(COUNTIFS(INDIRECT($B$2&amp;$B$1),W$1,INDIRECT($B$2&amp;$C22),"&gt;0")&gt;=W$2,INDIRECT($B$2&amp;$C22))))),"NA")</f>
        <v>NA</v>
      </c>
    </row>
    <row r="23" spans="2:23" x14ac:dyDescent="0.35">
      <c r="B23" s="40" t="s">
        <v>3468</v>
      </c>
      <c r="C23" s="5" t="s">
        <v>3469</v>
      </c>
      <c r="D23" s="5"/>
      <c r="E23" s="7"/>
      <c r="F23" s="85" t="s">
        <v>3470</v>
      </c>
      <c r="G23" s="42" cm="1">
        <f t="array" aca="1" ref="G23" ca="1">IFERROR(MEDIAN(IF(INDIRECT($B$2&amp;$B$1)=G$1,IF(INDIRECT($B$2&amp;$C23)&gt;0,IF(COUNTIFS(INDIRECT($B$2&amp;$B$1),G$1,INDIRECT($B$2&amp;$C23),"&gt;0")&gt;=G$2,INDIRECT($B$2&amp;$C23))))),"NA")</f>
        <v>90</v>
      </c>
      <c r="H23" s="42" cm="1">
        <f t="array" aca="1" ref="H23" ca="1">IFERROR(MEDIAN(IF(INDIRECT($B$2&amp;$B$1)=H$1,IF(INDIRECT($B$2&amp;$C23)&gt;0,IF(COUNTIFS(INDIRECT($B$2&amp;$B$1),H$1,INDIRECT($B$2&amp;$C23),"&gt;0")&gt;=H$2,INDIRECT($B$2&amp;$C23))))),"NA")</f>
        <v>270</v>
      </c>
      <c r="I23" s="42" t="str" cm="1">
        <f t="array" aca="1" ref="I23" ca="1">IFERROR(MEDIAN(IF(INDIRECT($B$2&amp;$B$1)=I$1,IF(INDIRECT($B$2&amp;$C23)&gt;0,IF(COUNTIFS(INDIRECT($B$2&amp;$B$1),I$1,INDIRECT($B$2&amp;$C23),"&gt;0")&gt;=I$2,INDIRECT($B$2&amp;$C23))))),"NA")</f>
        <v>NA</v>
      </c>
      <c r="J23" s="42" cm="1">
        <f t="array" aca="1" ref="J23" ca="1">IFERROR(MEDIAN(IF(INDIRECT($B$2&amp;$B$1)=J$1,IF(INDIRECT($B$2&amp;$C23)&gt;0,IF(COUNTIFS(INDIRECT($B$2&amp;$B$1),J$1,INDIRECT($B$2&amp;$C23),"&gt;0")&gt;=J$2,INDIRECT($B$2&amp;$C23))))),"NA")</f>
        <v>37.5</v>
      </c>
      <c r="K23" s="42" t="str" cm="1">
        <f t="array" aca="1" ref="K23" ca="1">IFERROR(MEDIAN(IF(INDIRECT($B$2&amp;$B$1)=K$1,IF(INDIRECT($B$2&amp;$C23)&gt;0,IF(COUNTIFS(INDIRECT($B$2&amp;$B$1),K$1,INDIRECT($B$2&amp;$C23),"&gt;0")&gt;=K$2,INDIRECT($B$2&amp;$C23))))),"NA")</f>
        <v>NA</v>
      </c>
      <c r="L23" s="42" cm="1">
        <f t="array" aca="1" ref="L23" ca="1">IFERROR(MEDIAN(IF(INDIRECT($B$2&amp;$B$1)=L$1,IF(INDIRECT($B$2&amp;$C23)&gt;0,IF(COUNTIFS(INDIRECT($B$2&amp;$B$1),L$1,INDIRECT($B$2&amp;$C23),"&gt;0")&gt;=L$2,INDIRECT($B$2&amp;$C23))))),"NA")</f>
        <v>30</v>
      </c>
      <c r="M23" s="42" cm="1">
        <f t="array" aca="1" ref="M23" ca="1">IFERROR(MEDIAN(IF(INDIRECT($B$2&amp;$B$1)=M$1,IF(INDIRECT($B$2&amp;$C23)&gt;0,IF(COUNTIFS(INDIRECT($B$2&amp;$B$1),M$1,INDIRECT($B$2&amp;$C23),"&gt;0")&gt;=M$2,INDIRECT($B$2&amp;$C23))))),"NA")</f>
        <v>60</v>
      </c>
      <c r="N23" s="42" cm="1">
        <f t="array" aca="1" ref="N23" ca="1">IFERROR(MEDIAN(IF(INDIRECT($B$2&amp;$B$1)=N$1,IF(INDIRECT($B$2&amp;$C23)&gt;0,IF(COUNTIFS(INDIRECT($B$2&amp;$B$1),N$1,INDIRECT($B$2&amp;$C23),"&gt;0")&gt;=N$2,INDIRECT($B$2&amp;$C23))))),"NA")</f>
        <v>25</v>
      </c>
      <c r="O23" s="42" cm="1">
        <f t="array" aca="1" ref="O23" ca="1">IFERROR(MEDIAN(IF(INDIRECT($B$2&amp;$B$1)=O$1,IF(INDIRECT($B$2&amp;$C23)&gt;0,IF(COUNTIFS(INDIRECT($B$2&amp;$B$1),O$1,INDIRECT($B$2&amp;$C23),"&gt;0")&gt;=O$2,INDIRECT($B$2&amp;$C23))))),"NA")</f>
        <v>30</v>
      </c>
      <c r="P23" s="42" t="str" cm="1">
        <f t="array" aca="1" ref="P23" ca="1">IFERROR(MEDIAN(IF(INDIRECT($B$2&amp;$B$1)=P$1,IF(INDIRECT($B$2&amp;$C23)&gt;0,IF(COUNTIFS(INDIRECT($B$2&amp;$B$1),P$1,INDIRECT($B$2&amp;$C23),"&gt;0")&gt;=P$2,INDIRECT($B$2&amp;$C23))))),"NA")</f>
        <v>NA</v>
      </c>
      <c r="Q23" s="42" t="str" cm="1">
        <f t="array" aca="1" ref="Q23" ca="1">IFERROR(MEDIAN(IF(INDIRECT($B$2&amp;$B$1)=Q$1,IF(INDIRECT($B$2&amp;$C23)&gt;0,IF(COUNTIFS(INDIRECT($B$2&amp;$B$1),Q$1,INDIRECT($B$2&amp;$C23),"&gt;0")&gt;=Q$2,INDIRECT($B$2&amp;$C23))))),"NA")</f>
        <v>NA</v>
      </c>
      <c r="R23" s="42" t="str" cm="1">
        <f t="array" aca="1" ref="R23" ca="1">IFERROR(MEDIAN(IF(INDIRECT($B$2&amp;$B$1)=R$1,IF(INDIRECT($B$2&amp;$C23)&gt;0,IF(COUNTIFS(INDIRECT($B$2&amp;$B$1),R$1,INDIRECT($B$2&amp;$C23),"&gt;0")&gt;=R$2,INDIRECT($B$2&amp;$C23))))),"NA")</f>
        <v>NA</v>
      </c>
      <c r="S23" s="42" cm="1">
        <f t="array" aca="1" ref="S23" ca="1">IFERROR(MEDIAN(IF(INDIRECT($B$2&amp;$B$1)=S$1,IF(INDIRECT($B$2&amp;$C23)&gt;0,IF(COUNTIFS(INDIRECT($B$2&amp;$B$1),S$1,INDIRECT($B$2&amp;$C23),"&gt;0")&gt;=S$2,INDIRECT($B$2&amp;$C23))))),"NA")</f>
        <v>37.5</v>
      </c>
      <c r="T23" s="42" cm="1">
        <f t="array" aca="1" ref="T23" ca="1">IFERROR(MEDIAN(IF(INDIRECT($B$2&amp;$B$1)=T$1,IF(INDIRECT($B$2&amp;$C23)&gt;0,IF(COUNTIFS(INDIRECT($B$2&amp;$B$1),T$1,INDIRECT($B$2&amp;$C23),"&gt;0")&gt;=T$2,INDIRECT($B$2&amp;$C23))))),"NA")</f>
        <v>22.5</v>
      </c>
      <c r="U23" s="42" t="str" cm="1">
        <f t="array" aca="1" ref="U23" ca="1">IFERROR(MEDIAN(IF(INDIRECT($B$2&amp;$B$1)=U$1,IF(INDIRECT($B$2&amp;$C23)&gt;0,IF(COUNTIFS(INDIRECT($B$2&amp;$B$1),U$1,INDIRECT($B$2&amp;$C23),"&gt;0")&gt;=U$2,INDIRECT($B$2&amp;$C23))))),"NA")</f>
        <v>NA</v>
      </c>
      <c r="V23" s="42" cm="1">
        <f t="array" aca="1" ref="V23" ca="1">IFERROR(MEDIAN(IF(INDIRECT($B$2&amp;$B$1)=V$1,IF(INDIRECT($B$2&amp;$C23)&gt;0,IF(COUNTIFS(INDIRECT($B$2&amp;$B$1),V$1,INDIRECT($B$2&amp;$C23),"&gt;0")&gt;=V$2,INDIRECT($B$2&amp;$C23))))),"NA")</f>
        <v>15</v>
      </c>
      <c r="W23" s="42" t="str" cm="1">
        <f t="array" aca="1" ref="W23" ca="1">IFERROR(MEDIAN(IF(INDIRECT($B$2&amp;$B$1)=W$1,IF(INDIRECT($B$2&amp;$C23)&gt;0,IF(COUNTIFS(INDIRECT($B$2&amp;$B$1),W$1,INDIRECT($B$2&amp;$C23),"&gt;0")&gt;=W$2,INDIRECT($B$2&amp;$C23))))),"NA")</f>
        <v>NA</v>
      </c>
    </row>
    <row r="24" spans="2:23" x14ac:dyDescent="0.35">
      <c r="B24" s="40" t="s">
        <v>2528</v>
      </c>
      <c r="C24" s="5" t="s">
        <v>3471</v>
      </c>
      <c r="D24" s="5"/>
      <c r="E24" s="7"/>
      <c r="F24" s="85" t="s">
        <v>54</v>
      </c>
      <c r="G24" s="42" cm="1">
        <f t="array" aca="1" ref="G24" ca="1">IFERROR(MEDIAN(IF(INDIRECT($B$2&amp;$B$1)=G$1,IF(INDIRECT($B$2&amp;$C24)&gt;0,IF(COUNTIFS(INDIRECT($B$2&amp;$B$1),G$1,INDIRECT($B$2&amp;$C24),"&gt;0")&gt;=G$2,INDIRECT($B$2&amp;$C24))))),"NA")</f>
        <v>45</v>
      </c>
      <c r="H24" s="42" cm="1">
        <f t="array" aca="1" ref="H24" ca="1">IFERROR(MEDIAN(IF(INDIRECT($B$2&amp;$B$1)=H$1,IF(INDIRECT($B$2&amp;$C24)&gt;0,IF(COUNTIFS(INDIRECT($B$2&amp;$B$1),H$1,INDIRECT($B$2&amp;$C24),"&gt;0")&gt;=H$2,INDIRECT($B$2&amp;$C24))))),"NA")</f>
        <v>70</v>
      </c>
      <c r="I24" s="42" t="str" cm="1">
        <f t="array" aca="1" ref="I24" ca="1">IFERROR(MEDIAN(IF(INDIRECT($B$2&amp;$B$1)=I$1,IF(INDIRECT($B$2&amp;$C24)&gt;0,IF(COUNTIFS(INDIRECT($B$2&amp;$B$1),I$1,INDIRECT($B$2&amp;$C24),"&gt;0")&gt;=I$2,INDIRECT($B$2&amp;$C24))))),"NA")</f>
        <v>NA</v>
      </c>
      <c r="J24" s="42" cm="1">
        <f t="array" aca="1" ref="J24" ca="1">IFERROR(MEDIAN(IF(INDIRECT($B$2&amp;$B$1)=J$1,IF(INDIRECT($B$2&amp;$C24)&gt;0,IF(COUNTIFS(INDIRECT($B$2&amp;$B$1),J$1,INDIRECT($B$2&amp;$C24),"&gt;0")&gt;=J$2,INDIRECT($B$2&amp;$C24))))),"NA")</f>
        <v>27.5</v>
      </c>
      <c r="K24" s="42" cm="1">
        <f t="array" aca="1" ref="K24" ca="1">IFERROR(MEDIAN(IF(INDIRECT($B$2&amp;$B$1)=K$1,IF(INDIRECT($B$2&amp;$C24)&gt;0,IF(COUNTIFS(INDIRECT($B$2&amp;$B$1),K$1,INDIRECT($B$2&amp;$C24),"&gt;0")&gt;=K$2,INDIRECT($B$2&amp;$C24))))),"NA")</f>
        <v>14</v>
      </c>
      <c r="L24" s="42" cm="1">
        <f t="array" aca="1" ref="L24" ca="1">IFERROR(MEDIAN(IF(INDIRECT($B$2&amp;$B$1)=L$1,IF(INDIRECT($B$2&amp;$C24)&gt;0,IF(COUNTIFS(INDIRECT($B$2&amp;$B$1),L$1,INDIRECT($B$2&amp;$C24),"&gt;0")&gt;=L$2,INDIRECT($B$2&amp;$C24))))),"NA")</f>
        <v>31</v>
      </c>
      <c r="M24" s="42" cm="1">
        <f t="array" aca="1" ref="M24" ca="1">IFERROR(MEDIAN(IF(INDIRECT($B$2&amp;$B$1)=M$1,IF(INDIRECT($B$2&amp;$C24)&gt;0,IF(COUNTIFS(INDIRECT($B$2&amp;$B$1),M$1,INDIRECT($B$2&amp;$C24),"&gt;0")&gt;=M$2,INDIRECT($B$2&amp;$C24))))),"NA")</f>
        <v>60</v>
      </c>
      <c r="N24" s="42" cm="1">
        <f t="array" aca="1" ref="N24" ca="1">IFERROR(MEDIAN(IF(INDIRECT($B$2&amp;$B$1)=N$1,IF(INDIRECT($B$2&amp;$C24)&gt;0,IF(COUNTIFS(INDIRECT($B$2&amp;$B$1),N$1,INDIRECT($B$2&amp;$C24),"&gt;0")&gt;=N$2,INDIRECT($B$2&amp;$C24))))),"NA")</f>
        <v>30</v>
      </c>
      <c r="O24" s="42" cm="1">
        <f t="array" aca="1" ref="O24" ca="1">IFERROR(MEDIAN(IF(INDIRECT($B$2&amp;$B$1)=O$1,IF(INDIRECT($B$2&amp;$C24)&gt;0,IF(COUNTIFS(INDIRECT($B$2&amp;$B$1),O$1,INDIRECT($B$2&amp;$C24),"&gt;0")&gt;=O$2,INDIRECT($B$2&amp;$C24))))),"NA")</f>
        <v>35</v>
      </c>
      <c r="P24" s="42" cm="1">
        <f t="array" aca="1" ref="P24" ca="1">IFERROR(MEDIAN(IF(INDIRECT($B$2&amp;$B$1)=P$1,IF(INDIRECT($B$2&amp;$C24)&gt;0,IF(COUNTIFS(INDIRECT($B$2&amp;$B$1),P$1,INDIRECT($B$2&amp;$C24),"&gt;0")&gt;=P$2,INDIRECT($B$2&amp;$C24))))),"NA")</f>
        <v>12.5</v>
      </c>
      <c r="Q24" s="42" t="str" cm="1">
        <f t="array" aca="1" ref="Q24" ca="1">IFERROR(MEDIAN(IF(INDIRECT($B$2&amp;$B$1)=Q$1,IF(INDIRECT($B$2&amp;$C24)&gt;0,IF(COUNTIFS(INDIRECT($B$2&amp;$B$1),Q$1,INDIRECT($B$2&amp;$C24),"&gt;0")&gt;=Q$2,INDIRECT($B$2&amp;$C24))))),"NA")</f>
        <v>NA</v>
      </c>
      <c r="R24" s="42" cm="1">
        <f t="array" aca="1" ref="R24" ca="1">IFERROR(MEDIAN(IF(INDIRECT($B$2&amp;$B$1)=R$1,IF(INDIRECT($B$2&amp;$C24)&gt;0,IF(COUNTIFS(INDIRECT($B$2&amp;$B$1),R$1,INDIRECT($B$2&amp;$C24),"&gt;0")&gt;=R$2,INDIRECT($B$2&amp;$C24))))),"NA")</f>
        <v>45</v>
      </c>
      <c r="S24" s="42" cm="1">
        <f t="array" aca="1" ref="S24" ca="1">IFERROR(MEDIAN(IF(INDIRECT($B$2&amp;$B$1)=S$1,IF(INDIRECT($B$2&amp;$C24)&gt;0,IF(COUNTIFS(INDIRECT($B$2&amp;$B$1),S$1,INDIRECT($B$2&amp;$C24),"&gt;0")&gt;=S$2,INDIRECT($B$2&amp;$C24))))),"NA")</f>
        <v>32.5</v>
      </c>
      <c r="T24" s="42" cm="1">
        <f t="array" aca="1" ref="T24" ca="1">IFERROR(MEDIAN(IF(INDIRECT($B$2&amp;$B$1)=T$1,IF(INDIRECT($B$2&amp;$C24)&gt;0,IF(COUNTIFS(INDIRECT($B$2&amp;$B$1),T$1,INDIRECT($B$2&amp;$C24),"&gt;0")&gt;=T$2,INDIRECT($B$2&amp;$C24))))),"NA")</f>
        <v>30</v>
      </c>
      <c r="U24" s="42" cm="1">
        <f t="array" aca="1" ref="U24" ca="1">IFERROR(MEDIAN(IF(INDIRECT($B$2&amp;$B$1)=U$1,IF(INDIRECT($B$2&amp;$C24)&gt;0,IF(COUNTIFS(INDIRECT($B$2&amp;$B$1),U$1,INDIRECT($B$2&amp;$C24),"&gt;0")&gt;=U$2,INDIRECT($B$2&amp;$C24))))),"NA")</f>
        <v>50</v>
      </c>
      <c r="V24" s="42" cm="1">
        <f t="array" aca="1" ref="V24" ca="1">IFERROR(MEDIAN(IF(INDIRECT($B$2&amp;$B$1)=V$1,IF(INDIRECT($B$2&amp;$C24)&gt;0,IF(COUNTIFS(INDIRECT($B$2&amp;$B$1),V$1,INDIRECT($B$2&amp;$C24),"&gt;0")&gt;=V$2,INDIRECT($B$2&amp;$C24))))),"NA")</f>
        <v>15</v>
      </c>
      <c r="W24" s="42" t="str" cm="1">
        <f t="array" aca="1" ref="W24" ca="1">IFERROR(MEDIAN(IF(INDIRECT($B$2&amp;$B$1)=W$1,IF(INDIRECT($B$2&amp;$C24)&gt;0,IF(COUNTIFS(INDIRECT($B$2&amp;$B$1),W$1,INDIRECT($B$2&amp;$C24),"&gt;0")&gt;=W$2,INDIRECT($B$2&amp;$C24))))),"NA")</f>
        <v>NA</v>
      </c>
    </row>
    <row r="25" spans="2:23" x14ac:dyDescent="0.35">
      <c r="B25" s="40" t="s">
        <v>2401</v>
      </c>
      <c r="C25" s="5" t="s">
        <v>3472</v>
      </c>
      <c r="D25" s="5"/>
      <c r="E25" s="7"/>
      <c r="F25" s="85" t="s">
        <v>55</v>
      </c>
      <c r="G25" s="42" cm="1">
        <f t="array" aca="1" ref="G25" ca="1">IFERROR(MEDIAN(IF(INDIRECT($B$2&amp;$B$1)=G$1,IF(INDIRECT($B$2&amp;$C25)&gt;0,IF(COUNTIFS(INDIRECT($B$2&amp;$B$1),G$1,INDIRECT($B$2&amp;$C25),"&gt;0")&gt;=G$2,INDIRECT($B$2&amp;$C25))))),"NA")</f>
        <v>90</v>
      </c>
      <c r="H25" s="42" cm="1">
        <f t="array" aca="1" ref="H25" ca="1">IFERROR(MEDIAN(IF(INDIRECT($B$2&amp;$B$1)=H$1,IF(INDIRECT($B$2&amp;$C25)&gt;0,IF(COUNTIFS(INDIRECT($B$2&amp;$B$1),H$1,INDIRECT($B$2&amp;$C25),"&gt;0")&gt;=H$2,INDIRECT($B$2&amp;$C25))))),"NA")</f>
        <v>132.5</v>
      </c>
      <c r="I25" s="42" t="str" cm="1">
        <f t="array" aca="1" ref="I25" ca="1">IFERROR(MEDIAN(IF(INDIRECT($B$2&amp;$B$1)=I$1,IF(INDIRECT($B$2&amp;$C25)&gt;0,IF(COUNTIFS(INDIRECT($B$2&amp;$B$1),I$1,INDIRECT($B$2&amp;$C25),"&gt;0")&gt;=I$2,INDIRECT($B$2&amp;$C25))))),"NA")</f>
        <v>NA</v>
      </c>
      <c r="J25" s="42" cm="1">
        <f t="array" aca="1" ref="J25" ca="1">IFERROR(MEDIAN(IF(INDIRECT($B$2&amp;$B$1)=J$1,IF(INDIRECT($B$2&amp;$C25)&gt;0,IF(COUNTIFS(INDIRECT($B$2&amp;$B$1),J$1,INDIRECT($B$2&amp;$C25),"&gt;0")&gt;=J$2,INDIRECT($B$2&amp;$C25))))),"NA")</f>
        <v>40</v>
      </c>
      <c r="K25" s="42" cm="1">
        <f t="array" aca="1" ref="K25" ca="1">IFERROR(MEDIAN(IF(INDIRECT($B$2&amp;$B$1)=K$1,IF(INDIRECT($B$2&amp;$C25)&gt;0,IF(COUNTIFS(INDIRECT($B$2&amp;$B$1),K$1,INDIRECT($B$2&amp;$C25),"&gt;0")&gt;=K$2,INDIRECT($B$2&amp;$C25))))),"NA")</f>
        <v>14</v>
      </c>
      <c r="L25" s="42" cm="1">
        <f t="array" aca="1" ref="L25" ca="1">IFERROR(MEDIAN(IF(INDIRECT($B$2&amp;$B$1)=L$1,IF(INDIRECT($B$2&amp;$C25)&gt;0,IF(COUNTIFS(INDIRECT($B$2&amp;$B$1),L$1,INDIRECT($B$2&amp;$C25),"&gt;0")&gt;=L$2,INDIRECT($B$2&amp;$C25))))),"NA")</f>
        <v>35</v>
      </c>
      <c r="M25" s="42" cm="1">
        <f t="array" aca="1" ref="M25" ca="1">IFERROR(MEDIAN(IF(INDIRECT($B$2&amp;$B$1)=M$1,IF(INDIRECT($B$2&amp;$C25)&gt;0,IF(COUNTIFS(INDIRECT($B$2&amp;$B$1),M$1,INDIRECT($B$2&amp;$C25),"&gt;0")&gt;=M$2,INDIRECT($B$2&amp;$C25))))),"NA")</f>
        <v>30</v>
      </c>
      <c r="N25" s="42" cm="1">
        <f t="array" aca="1" ref="N25" ca="1">IFERROR(MEDIAN(IF(INDIRECT($B$2&amp;$B$1)=N$1,IF(INDIRECT($B$2&amp;$C25)&gt;0,IF(COUNTIFS(INDIRECT($B$2&amp;$B$1),N$1,INDIRECT($B$2&amp;$C25),"&gt;0")&gt;=N$2,INDIRECT($B$2&amp;$C25))))),"NA")</f>
        <v>30</v>
      </c>
      <c r="O25" s="42" cm="1">
        <f t="array" aca="1" ref="O25" ca="1">IFERROR(MEDIAN(IF(INDIRECT($B$2&amp;$B$1)=O$1,IF(INDIRECT($B$2&amp;$C25)&gt;0,IF(COUNTIFS(INDIRECT($B$2&amp;$B$1),O$1,INDIRECT($B$2&amp;$C25),"&gt;0")&gt;=O$2,INDIRECT($B$2&amp;$C25))))),"NA")</f>
        <v>30</v>
      </c>
      <c r="P25" s="42" cm="1">
        <f t="array" aca="1" ref="P25" ca="1">IFERROR(MEDIAN(IF(INDIRECT($B$2&amp;$B$1)=P$1,IF(INDIRECT($B$2&amp;$C25)&gt;0,IF(COUNTIFS(INDIRECT($B$2&amp;$B$1),P$1,INDIRECT($B$2&amp;$C25),"&gt;0")&gt;=P$2,INDIRECT($B$2&amp;$C25))))),"NA")</f>
        <v>14.5</v>
      </c>
      <c r="Q25" s="42" t="str" cm="1">
        <f t="array" aca="1" ref="Q25" ca="1">IFERROR(MEDIAN(IF(INDIRECT($B$2&amp;$B$1)=Q$1,IF(INDIRECT($B$2&amp;$C25)&gt;0,IF(COUNTIFS(INDIRECT($B$2&amp;$B$1),Q$1,INDIRECT($B$2&amp;$C25),"&gt;0")&gt;=Q$2,INDIRECT($B$2&amp;$C25))))),"NA")</f>
        <v>NA</v>
      </c>
      <c r="R25" s="42" t="str" cm="1">
        <f t="array" aca="1" ref="R25" ca="1">IFERROR(MEDIAN(IF(INDIRECT($B$2&amp;$B$1)=R$1,IF(INDIRECT($B$2&amp;$C25)&gt;0,IF(COUNTIFS(INDIRECT($B$2&amp;$B$1),R$1,INDIRECT($B$2&amp;$C25),"&gt;0")&gt;=R$2,INDIRECT($B$2&amp;$C25))))),"NA")</f>
        <v>NA</v>
      </c>
      <c r="S25" s="42" cm="1">
        <f t="array" aca="1" ref="S25" ca="1">IFERROR(MEDIAN(IF(INDIRECT($B$2&amp;$B$1)=S$1,IF(INDIRECT($B$2&amp;$C25)&gt;0,IF(COUNTIFS(INDIRECT($B$2&amp;$B$1),S$1,INDIRECT($B$2&amp;$C25),"&gt;0")&gt;=S$2,INDIRECT($B$2&amp;$C25))))),"NA")</f>
        <v>18</v>
      </c>
      <c r="T25" s="42" cm="1">
        <f t="array" aca="1" ref="T25" ca="1">IFERROR(MEDIAN(IF(INDIRECT($B$2&amp;$B$1)=T$1,IF(INDIRECT($B$2&amp;$C25)&gt;0,IF(COUNTIFS(INDIRECT($B$2&amp;$B$1),T$1,INDIRECT($B$2&amp;$C25),"&gt;0")&gt;=T$2,INDIRECT($B$2&amp;$C25))))),"NA")</f>
        <v>30</v>
      </c>
      <c r="U25" s="42" cm="1">
        <f t="array" aca="1" ref="U25" ca="1">IFERROR(MEDIAN(IF(INDIRECT($B$2&amp;$B$1)=U$1,IF(INDIRECT($B$2&amp;$C25)&gt;0,IF(COUNTIFS(INDIRECT($B$2&amp;$B$1),U$1,INDIRECT($B$2&amp;$C25),"&gt;0")&gt;=U$2,INDIRECT($B$2&amp;$C25))))),"NA")</f>
        <v>60</v>
      </c>
      <c r="V25" s="42" cm="1">
        <f t="array" aca="1" ref="V25" ca="1">IFERROR(MEDIAN(IF(INDIRECT($B$2&amp;$B$1)=V$1,IF(INDIRECT($B$2&amp;$C25)&gt;0,IF(COUNTIFS(INDIRECT($B$2&amp;$B$1),V$1,INDIRECT($B$2&amp;$C25),"&gt;0")&gt;=V$2,INDIRECT($B$2&amp;$C25))))),"NA")</f>
        <v>15</v>
      </c>
      <c r="W25" s="42" t="str" cm="1">
        <f t="array" aca="1" ref="W25" ca="1">IFERROR(MEDIAN(IF(INDIRECT($B$2&amp;$B$1)=W$1,IF(INDIRECT($B$2&amp;$C25)&gt;0,IF(COUNTIFS(INDIRECT($B$2&amp;$B$1),W$1,INDIRECT($B$2&amp;$C25),"&gt;0")&gt;=W$2,INDIRECT($B$2&amp;$C25))))),"NA")</f>
        <v>NA</v>
      </c>
    </row>
    <row r="26" spans="2:23" x14ac:dyDescent="0.35">
      <c r="B26" s="40" t="s">
        <v>2353</v>
      </c>
      <c r="C26" s="5" t="s">
        <v>3473</v>
      </c>
      <c r="D26" s="5"/>
      <c r="E26" s="7"/>
      <c r="F26" s="85" t="s">
        <v>56</v>
      </c>
      <c r="G26" s="42" cm="1">
        <f t="array" aca="1" ref="G26" ca="1">IFERROR(MEDIAN(IF(INDIRECT($B$2&amp;$B$1)=G$1,IF(INDIRECT($B$2&amp;$C26)&gt;0,IF(COUNTIFS(INDIRECT($B$2&amp;$B$1),G$1,INDIRECT($B$2&amp;$C26),"&gt;0")&gt;=G$2,INDIRECT($B$2&amp;$C26))))),"NA")</f>
        <v>60</v>
      </c>
      <c r="H26" s="42" cm="1">
        <f t="array" aca="1" ref="H26" ca="1">IFERROR(MEDIAN(IF(INDIRECT($B$2&amp;$B$1)=H$1,IF(INDIRECT($B$2&amp;$C26)&gt;0,IF(COUNTIFS(INDIRECT($B$2&amp;$B$1),H$1,INDIRECT($B$2&amp;$C26),"&gt;0")&gt;=H$2,INDIRECT($B$2&amp;$C26))))),"NA")</f>
        <v>90</v>
      </c>
      <c r="I26" s="42" t="str" cm="1">
        <f t="array" aca="1" ref="I26" ca="1">IFERROR(MEDIAN(IF(INDIRECT($B$2&amp;$B$1)=I$1,IF(INDIRECT($B$2&amp;$C26)&gt;0,IF(COUNTIFS(INDIRECT($B$2&amp;$B$1),I$1,INDIRECT($B$2&amp;$C26),"&gt;0")&gt;=I$2,INDIRECT($B$2&amp;$C26))))),"NA")</f>
        <v>NA</v>
      </c>
      <c r="J26" s="42" cm="1">
        <f t="array" aca="1" ref="J26" ca="1">IFERROR(MEDIAN(IF(INDIRECT($B$2&amp;$B$1)=J$1,IF(INDIRECT($B$2&amp;$C26)&gt;0,IF(COUNTIFS(INDIRECT($B$2&amp;$B$1),J$1,INDIRECT($B$2&amp;$C26),"&gt;0")&gt;=J$2,INDIRECT($B$2&amp;$C26))))),"NA")</f>
        <v>35</v>
      </c>
      <c r="K26" s="42" cm="1">
        <f t="array" aca="1" ref="K26" ca="1">IFERROR(MEDIAN(IF(INDIRECT($B$2&amp;$B$1)=K$1,IF(INDIRECT($B$2&amp;$C26)&gt;0,IF(COUNTIFS(INDIRECT($B$2&amp;$B$1),K$1,INDIRECT($B$2&amp;$C26),"&gt;0")&gt;=K$2,INDIRECT($B$2&amp;$C26))))),"NA")</f>
        <v>14.5</v>
      </c>
      <c r="L26" s="42" cm="1">
        <f t="array" aca="1" ref="L26" ca="1">IFERROR(MEDIAN(IF(INDIRECT($B$2&amp;$B$1)=L$1,IF(INDIRECT($B$2&amp;$C26)&gt;0,IF(COUNTIFS(INDIRECT($B$2&amp;$B$1),L$1,INDIRECT($B$2&amp;$C26),"&gt;0")&gt;=L$2,INDIRECT($B$2&amp;$C26))))),"NA")</f>
        <v>40</v>
      </c>
      <c r="M26" s="42" cm="1">
        <f t="array" aca="1" ref="M26" ca="1">IFERROR(MEDIAN(IF(INDIRECT($B$2&amp;$B$1)=M$1,IF(INDIRECT($B$2&amp;$C26)&gt;0,IF(COUNTIFS(INDIRECT($B$2&amp;$B$1),M$1,INDIRECT($B$2&amp;$C26),"&gt;0")&gt;=M$2,INDIRECT($B$2&amp;$C26))))),"NA")</f>
        <v>1030</v>
      </c>
      <c r="N26" s="42" cm="1">
        <f t="array" aca="1" ref="N26" ca="1">IFERROR(MEDIAN(IF(INDIRECT($B$2&amp;$B$1)=N$1,IF(INDIRECT($B$2&amp;$C26)&gt;0,IF(COUNTIFS(INDIRECT($B$2&amp;$B$1),N$1,INDIRECT($B$2&amp;$C26),"&gt;0")&gt;=N$2,INDIRECT($B$2&amp;$C26))))),"NA")</f>
        <v>30</v>
      </c>
      <c r="O26" s="42" cm="1">
        <f t="array" aca="1" ref="O26" ca="1">IFERROR(MEDIAN(IF(INDIRECT($B$2&amp;$B$1)=O$1,IF(INDIRECT($B$2&amp;$C26)&gt;0,IF(COUNTIFS(INDIRECT($B$2&amp;$B$1),O$1,INDIRECT($B$2&amp;$C26),"&gt;0")&gt;=O$2,INDIRECT($B$2&amp;$C26))))),"NA")</f>
        <v>37.5</v>
      </c>
      <c r="P26" s="42" cm="1">
        <f t="array" aca="1" ref="P26" ca="1">IFERROR(MEDIAN(IF(INDIRECT($B$2&amp;$B$1)=P$1,IF(INDIRECT($B$2&amp;$C26)&gt;0,IF(COUNTIFS(INDIRECT($B$2&amp;$B$1),P$1,INDIRECT($B$2&amp;$C26),"&gt;0")&gt;=P$2,INDIRECT($B$2&amp;$C26))))),"NA")</f>
        <v>17.5</v>
      </c>
      <c r="Q26" s="42" t="str" cm="1">
        <f t="array" aca="1" ref="Q26" ca="1">IFERROR(MEDIAN(IF(INDIRECT($B$2&amp;$B$1)=Q$1,IF(INDIRECT($B$2&amp;$C26)&gt;0,IF(COUNTIFS(INDIRECT($B$2&amp;$B$1),Q$1,INDIRECT($B$2&amp;$C26),"&gt;0")&gt;=Q$2,INDIRECT($B$2&amp;$C26))))),"NA")</f>
        <v>NA</v>
      </c>
      <c r="R26" s="42" t="str" cm="1">
        <f t="array" aca="1" ref="R26" ca="1">IFERROR(MEDIAN(IF(INDIRECT($B$2&amp;$B$1)=R$1,IF(INDIRECT($B$2&amp;$C26)&gt;0,IF(COUNTIFS(INDIRECT($B$2&amp;$B$1),R$1,INDIRECT($B$2&amp;$C26),"&gt;0")&gt;=R$2,INDIRECT($B$2&amp;$C26))))),"NA")</f>
        <v>NA</v>
      </c>
      <c r="S26" s="42" cm="1">
        <f t="array" aca="1" ref="S26" ca="1">IFERROR(MEDIAN(IF(INDIRECT($B$2&amp;$B$1)=S$1,IF(INDIRECT($B$2&amp;$C26)&gt;0,IF(COUNTIFS(INDIRECT($B$2&amp;$B$1),S$1,INDIRECT($B$2&amp;$C26),"&gt;0")&gt;=S$2,INDIRECT($B$2&amp;$C26))))),"NA")</f>
        <v>20</v>
      </c>
      <c r="T26" s="42" cm="1">
        <f t="array" aca="1" ref="T26" ca="1">IFERROR(MEDIAN(IF(INDIRECT($B$2&amp;$B$1)=T$1,IF(INDIRECT($B$2&amp;$C26)&gt;0,IF(COUNTIFS(INDIRECT($B$2&amp;$B$1),T$1,INDIRECT($B$2&amp;$C26),"&gt;0")&gt;=T$2,INDIRECT($B$2&amp;$C26))))),"NA")</f>
        <v>15</v>
      </c>
      <c r="U26" s="42" cm="1">
        <f t="array" aca="1" ref="U26" ca="1">IFERROR(MEDIAN(IF(INDIRECT($B$2&amp;$B$1)=U$1,IF(INDIRECT($B$2&amp;$C26)&gt;0,IF(COUNTIFS(INDIRECT($B$2&amp;$B$1),U$1,INDIRECT($B$2&amp;$C26),"&gt;0")&gt;=U$2,INDIRECT($B$2&amp;$C26))))),"NA")</f>
        <v>50</v>
      </c>
      <c r="V26" s="42" cm="1">
        <f t="array" aca="1" ref="V26" ca="1">IFERROR(MEDIAN(IF(INDIRECT($B$2&amp;$B$1)=V$1,IF(INDIRECT($B$2&amp;$C26)&gt;0,IF(COUNTIFS(INDIRECT($B$2&amp;$B$1),V$1,INDIRECT($B$2&amp;$C26),"&gt;0")&gt;=V$2,INDIRECT($B$2&amp;$C26))))),"NA")</f>
        <v>14</v>
      </c>
      <c r="W26" s="42" t="str" cm="1">
        <f t="array" aca="1" ref="W26" ca="1">IFERROR(MEDIAN(IF(INDIRECT($B$2&amp;$B$1)=W$1,IF(INDIRECT($B$2&amp;$C26)&gt;0,IF(COUNTIFS(INDIRECT($B$2&amp;$B$1),W$1,INDIRECT($B$2&amp;$C26),"&gt;0")&gt;=W$2,INDIRECT($B$2&amp;$C26))))),"NA")</f>
        <v>NA</v>
      </c>
    </row>
    <row r="27" spans="2:23" x14ac:dyDescent="0.35">
      <c r="B27" s="40" t="s">
        <v>3474</v>
      </c>
      <c r="C27" s="5" t="s">
        <v>3475</v>
      </c>
      <c r="D27" s="5"/>
      <c r="E27" s="7"/>
      <c r="F27" s="85" t="s">
        <v>57</v>
      </c>
      <c r="G27" s="42" cm="1">
        <f t="array" aca="1" ref="G27" ca="1">IFERROR(MEDIAN(IF(INDIRECT($B$2&amp;$B$1)=G$1,IF(INDIRECT($B$2&amp;$C27)&gt;0,IF(COUNTIFS(INDIRECT($B$2&amp;$B$1),G$1,INDIRECT($B$2&amp;$C27),"&gt;0")&gt;=G$2,INDIRECT($B$2&amp;$C27))))),"NA")</f>
        <v>60</v>
      </c>
      <c r="H27" s="42" cm="1">
        <f t="array" aca="1" ref="H27" ca="1">IFERROR(MEDIAN(IF(INDIRECT($B$2&amp;$B$1)=H$1,IF(INDIRECT($B$2&amp;$C27)&gt;0,IF(COUNTIFS(INDIRECT($B$2&amp;$B$1),H$1,INDIRECT($B$2&amp;$C27),"&gt;0")&gt;=H$2,INDIRECT($B$2&amp;$C27))))),"NA")</f>
        <v>10</v>
      </c>
      <c r="I27" s="42" t="str" cm="1">
        <f t="array" aca="1" ref="I27" ca="1">IFERROR(MEDIAN(IF(INDIRECT($B$2&amp;$B$1)=I$1,IF(INDIRECT($B$2&amp;$C27)&gt;0,IF(COUNTIFS(INDIRECT($B$2&amp;$B$1),I$1,INDIRECT($B$2&amp;$C27),"&gt;0")&gt;=I$2,INDIRECT($B$2&amp;$C27))))),"NA")</f>
        <v>NA</v>
      </c>
      <c r="J27" s="42" cm="1">
        <f t="array" aca="1" ref="J27" ca="1">IFERROR(MEDIAN(IF(INDIRECT($B$2&amp;$B$1)=J$1,IF(INDIRECT($B$2&amp;$C27)&gt;0,IF(COUNTIFS(INDIRECT($B$2&amp;$B$1),J$1,INDIRECT($B$2&amp;$C27),"&gt;0")&gt;=J$2,INDIRECT($B$2&amp;$C27))))),"NA")</f>
        <v>32.5</v>
      </c>
      <c r="K27" s="42" cm="1">
        <f t="array" aca="1" ref="K27" ca="1">IFERROR(MEDIAN(IF(INDIRECT($B$2&amp;$B$1)=K$1,IF(INDIRECT($B$2&amp;$C27)&gt;0,IF(COUNTIFS(INDIRECT($B$2&amp;$B$1),K$1,INDIRECT($B$2&amp;$C27),"&gt;0")&gt;=K$2,INDIRECT($B$2&amp;$C27))))),"NA")</f>
        <v>16.5</v>
      </c>
      <c r="L27" s="42" cm="1">
        <f t="array" aca="1" ref="L27" ca="1">IFERROR(MEDIAN(IF(INDIRECT($B$2&amp;$B$1)=L$1,IF(INDIRECT($B$2&amp;$C27)&gt;0,IF(COUNTIFS(INDIRECT($B$2&amp;$B$1),L$1,INDIRECT($B$2&amp;$C27),"&gt;0")&gt;=L$2,INDIRECT($B$2&amp;$C27))))),"NA")</f>
        <v>30</v>
      </c>
      <c r="M27" s="42" t="str" cm="1">
        <f t="array" aca="1" ref="M27" ca="1">IFERROR(MEDIAN(IF(INDIRECT($B$2&amp;$B$1)=M$1,IF(INDIRECT($B$2&amp;$C27)&gt;0,IF(COUNTIFS(INDIRECT($B$2&amp;$B$1),M$1,INDIRECT($B$2&amp;$C27),"&gt;0")&gt;=M$2,INDIRECT($B$2&amp;$C27))))),"NA")</f>
        <v>NA</v>
      </c>
      <c r="N27" s="42" t="str" cm="1">
        <f t="array" aca="1" ref="N27" ca="1">IFERROR(MEDIAN(IF(INDIRECT($B$2&amp;$B$1)=N$1,IF(INDIRECT($B$2&amp;$C27)&gt;0,IF(COUNTIFS(INDIRECT($B$2&amp;$B$1),N$1,INDIRECT($B$2&amp;$C27),"&gt;0")&gt;=N$2,INDIRECT($B$2&amp;$C27))))),"NA")</f>
        <v>NA</v>
      </c>
      <c r="O27" s="42" cm="1">
        <f t="array" aca="1" ref="O27" ca="1">IFERROR(MEDIAN(IF(INDIRECT($B$2&amp;$B$1)=O$1,IF(INDIRECT($B$2&amp;$C27)&gt;0,IF(COUNTIFS(INDIRECT($B$2&amp;$B$1),O$1,INDIRECT($B$2&amp;$C27),"&gt;0")&gt;=O$2,INDIRECT($B$2&amp;$C27))))),"NA")</f>
        <v>30</v>
      </c>
      <c r="P27" s="42" cm="1">
        <f t="array" aca="1" ref="P27" ca="1">IFERROR(MEDIAN(IF(INDIRECT($B$2&amp;$B$1)=P$1,IF(INDIRECT($B$2&amp;$C27)&gt;0,IF(COUNTIFS(INDIRECT($B$2&amp;$B$1),P$1,INDIRECT($B$2&amp;$C27),"&gt;0")&gt;=P$2,INDIRECT($B$2&amp;$C27))))),"NA")</f>
        <v>15</v>
      </c>
      <c r="Q27" s="42" t="str" cm="1">
        <f t="array" aca="1" ref="Q27" ca="1">IFERROR(MEDIAN(IF(INDIRECT($B$2&amp;$B$1)=Q$1,IF(INDIRECT($B$2&amp;$C27)&gt;0,IF(COUNTIFS(INDIRECT($B$2&amp;$B$1),Q$1,INDIRECT($B$2&amp;$C27),"&gt;0")&gt;=Q$2,INDIRECT($B$2&amp;$C27))))),"NA")</f>
        <v>NA</v>
      </c>
      <c r="R27" s="42" t="str" cm="1">
        <f t="array" aca="1" ref="R27" ca="1">IFERROR(MEDIAN(IF(INDIRECT($B$2&amp;$B$1)=R$1,IF(INDIRECT($B$2&amp;$C27)&gt;0,IF(COUNTIFS(INDIRECT($B$2&amp;$B$1),R$1,INDIRECT($B$2&amp;$C27),"&gt;0")&gt;=R$2,INDIRECT($B$2&amp;$C27))))),"NA")</f>
        <v>NA</v>
      </c>
      <c r="S27" s="42" cm="1">
        <f t="array" aca="1" ref="S27" ca="1">IFERROR(MEDIAN(IF(INDIRECT($B$2&amp;$B$1)=S$1,IF(INDIRECT($B$2&amp;$C27)&gt;0,IF(COUNTIFS(INDIRECT($B$2&amp;$B$1),S$1,INDIRECT($B$2&amp;$C27),"&gt;0")&gt;=S$2,INDIRECT($B$2&amp;$C27))))),"NA")</f>
        <v>22.5</v>
      </c>
      <c r="T27" s="42" cm="1">
        <f t="array" aca="1" ref="T27" ca="1">IFERROR(MEDIAN(IF(INDIRECT($B$2&amp;$B$1)=T$1,IF(INDIRECT($B$2&amp;$C27)&gt;0,IF(COUNTIFS(INDIRECT($B$2&amp;$B$1),T$1,INDIRECT($B$2&amp;$C27),"&gt;0")&gt;=T$2,INDIRECT($B$2&amp;$C27))))),"NA")</f>
        <v>15</v>
      </c>
      <c r="U27" s="42" t="str" cm="1">
        <f t="array" aca="1" ref="U27" ca="1">IFERROR(MEDIAN(IF(INDIRECT($B$2&amp;$B$1)=U$1,IF(INDIRECT($B$2&amp;$C27)&gt;0,IF(COUNTIFS(INDIRECT($B$2&amp;$B$1),U$1,INDIRECT($B$2&amp;$C27),"&gt;0")&gt;=U$2,INDIRECT($B$2&amp;$C27))))),"NA")</f>
        <v>NA</v>
      </c>
      <c r="V27" s="42" cm="1">
        <f t="array" aca="1" ref="V27" ca="1">IFERROR(MEDIAN(IF(INDIRECT($B$2&amp;$B$1)=V$1,IF(INDIRECT($B$2&amp;$C27)&gt;0,IF(COUNTIFS(INDIRECT($B$2&amp;$B$1),V$1,INDIRECT($B$2&amp;$C27),"&gt;0")&gt;=V$2,INDIRECT($B$2&amp;$C27))))),"NA")</f>
        <v>14</v>
      </c>
      <c r="W27" s="42" t="str" cm="1">
        <f t="array" aca="1" ref="W27" ca="1">IFERROR(MEDIAN(IF(INDIRECT($B$2&amp;$B$1)=W$1,IF(INDIRECT($B$2&amp;$C27)&gt;0,IF(COUNTIFS(INDIRECT($B$2&amp;$B$1),W$1,INDIRECT($B$2&amp;$C27),"&gt;0")&gt;=W$2,INDIRECT($B$2&amp;$C27))))),"NA")</f>
        <v>NA</v>
      </c>
    </row>
    <row r="28" spans="2:23" x14ac:dyDescent="0.35">
      <c r="B28" s="40" t="s">
        <v>2384</v>
      </c>
      <c r="C28" s="5" t="s">
        <v>3476</v>
      </c>
      <c r="D28" s="5"/>
      <c r="F28" s="85" t="s">
        <v>58</v>
      </c>
      <c r="G28" s="42" cm="1">
        <f t="array" aca="1" ref="G28" ca="1">IFERROR(MEDIAN(IF(INDIRECT($B$2&amp;$B$1)=G$1,IF(INDIRECT($B$2&amp;$C28)&gt;0,IF(COUNTIFS(INDIRECT($B$2&amp;$B$1),G$1,INDIRECT($B$2&amp;$C28),"&gt;0")&gt;=G$2,INDIRECT($B$2&amp;$C28))))),"NA")</f>
        <v>60</v>
      </c>
      <c r="H28" s="42" cm="1">
        <f t="array" aca="1" ref="H28" ca="1">IFERROR(MEDIAN(IF(INDIRECT($B$2&amp;$B$1)=H$1,IF(INDIRECT($B$2&amp;$C28)&gt;0,IF(COUNTIFS(INDIRECT($B$2&amp;$B$1),H$1,INDIRECT($B$2&amp;$C28),"&gt;0")&gt;=H$2,INDIRECT($B$2&amp;$C28))))),"NA")</f>
        <v>130</v>
      </c>
      <c r="I28" s="42" cm="1">
        <f t="array" aca="1" ref="I28" ca="1">IFERROR(MEDIAN(IF(INDIRECT($B$2&amp;$B$1)=I$1,IF(INDIRECT($B$2&amp;$C28)&gt;0,IF(COUNTIFS(INDIRECT($B$2&amp;$B$1),I$1,INDIRECT($B$2&amp;$C28),"&gt;0")&gt;=I$2,INDIRECT($B$2&amp;$C28))))),"NA")</f>
        <v>49.5</v>
      </c>
      <c r="J28" s="42" cm="1">
        <f t="array" aca="1" ref="J28" ca="1">IFERROR(MEDIAN(IF(INDIRECT($B$2&amp;$B$1)=J$1,IF(INDIRECT($B$2&amp;$C28)&gt;0,IF(COUNTIFS(INDIRECT($B$2&amp;$B$1),J$1,INDIRECT($B$2&amp;$C28),"&gt;0")&gt;=J$2,INDIRECT($B$2&amp;$C28))))),"NA")</f>
        <v>30</v>
      </c>
      <c r="K28" s="42" cm="1">
        <f t="array" aca="1" ref="K28" ca="1">IFERROR(MEDIAN(IF(INDIRECT($B$2&amp;$B$1)=K$1,IF(INDIRECT($B$2&amp;$C28)&gt;0,IF(COUNTIFS(INDIRECT($B$2&amp;$B$1),K$1,INDIRECT($B$2&amp;$C28),"&gt;0")&gt;=K$2,INDIRECT($B$2&amp;$C28))))),"NA")</f>
        <v>14</v>
      </c>
      <c r="L28" s="42" cm="1">
        <f t="array" aca="1" ref="L28" ca="1">IFERROR(MEDIAN(IF(INDIRECT($B$2&amp;$B$1)=L$1,IF(INDIRECT($B$2&amp;$C28)&gt;0,IF(COUNTIFS(INDIRECT($B$2&amp;$B$1),L$1,INDIRECT($B$2&amp;$C28),"&gt;0")&gt;=L$2,INDIRECT($B$2&amp;$C28))))),"NA")</f>
        <v>32.5</v>
      </c>
      <c r="M28" s="42" cm="1">
        <f t="array" aca="1" ref="M28" ca="1">IFERROR(MEDIAN(IF(INDIRECT($B$2&amp;$B$1)=M$1,IF(INDIRECT($B$2&amp;$C28)&gt;0,IF(COUNTIFS(INDIRECT($B$2&amp;$B$1),M$1,INDIRECT($B$2&amp;$C28),"&gt;0")&gt;=M$2,INDIRECT($B$2&amp;$C28))))),"NA")</f>
        <v>30</v>
      </c>
      <c r="N28" s="42" cm="1">
        <f t="array" aca="1" ref="N28" ca="1">IFERROR(MEDIAN(IF(INDIRECT($B$2&amp;$B$1)=N$1,IF(INDIRECT($B$2&amp;$C28)&gt;0,IF(COUNTIFS(INDIRECT($B$2&amp;$B$1),N$1,INDIRECT($B$2&amp;$C28),"&gt;0")&gt;=N$2,INDIRECT($B$2&amp;$C28))))),"NA")</f>
        <v>30</v>
      </c>
      <c r="O28" s="42" cm="1">
        <f t="array" aca="1" ref="O28" ca="1">IFERROR(MEDIAN(IF(INDIRECT($B$2&amp;$B$1)=O$1,IF(INDIRECT($B$2&amp;$C28)&gt;0,IF(COUNTIFS(INDIRECT($B$2&amp;$B$1),O$1,INDIRECT($B$2&amp;$C28),"&gt;0")&gt;=O$2,INDIRECT($B$2&amp;$C28))))),"NA")</f>
        <v>40</v>
      </c>
      <c r="P28" s="42" cm="1">
        <f t="array" aca="1" ref="P28" ca="1">IFERROR(MEDIAN(IF(INDIRECT($B$2&amp;$B$1)=P$1,IF(INDIRECT($B$2&amp;$C28)&gt;0,IF(COUNTIFS(INDIRECT($B$2&amp;$B$1),P$1,INDIRECT($B$2&amp;$C28),"&gt;0")&gt;=P$2,INDIRECT($B$2&amp;$C28))))),"NA")</f>
        <v>14</v>
      </c>
      <c r="Q28" s="42" t="str" cm="1">
        <f t="array" aca="1" ref="Q28" ca="1">IFERROR(MEDIAN(IF(INDIRECT($B$2&amp;$B$1)=Q$1,IF(INDIRECT($B$2&amp;$C28)&gt;0,IF(COUNTIFS(INDIRECT($B$2&amp;$B$1),Q$1,INDIRECT($B$2&amp;$C28),"&gt;0")&gt;=Q$2,INDIRECT($B$2&amp;$C28))))),"NA")</f>
        <v>NA</v>
      </c>
      <c r="R28" s="42" t="str" cm="1">
        <f t="array" aca="1" ref="R28" ca="1">IFERROR(MEDIAN(IF(INDIRECT($B$2&amp;$B$1)=R$1,IF(INDIRECT($B$2&amp;$C28)&gt;0,IF(COUNTIFS(INDIRECT($B$2&amp;$B$1),R$1,INDIRECT($B$2&amp;$C28),"&gt;0")&gt;=R$2,INDIRECT($B$2&amp;$C28))))),"NA")</f>
        <v>NA</v>
      </c>
      <c r="S28" s="42" cm="1">
        <f t="array" aca="1" ref="S28" ca="1">IFERROR(MEDIAN(IF(INDIRECT($B$2&amp;$B$1)=S$1,IF(INDIRECT($B$2&amp;$C28)&gt;0,IF(COUNTIFS(INDIRECT($B$2&amp;$B$1),S$1,INDIRECT($B$2&amp;$C28),"&gt;0")&gt;=S$2,INDIRECT($B$2&amp;$C28))))),"NA")</f>
        <v>18.5</v>
      </c>
      <c r="T28" s="42" cm="1">
        <f t="array" aca="1" ref="T28" ca="1">IFERROR(MEDIAN(IF(INDIRECT($B$2&amp;$B$1)=T$1,IF(INDIRECT($B$2&amp;$C28)&gt;0,IF(COUNTIFS(INDIRECT($B$2&amp;$B$1),T$1,INDIRECT($B$2&amp;$C28),"&gt;0")&gt;=T$2,INDIRECT($B$2&amp;$C28))))),"NA")</f>
        <v>22.5</v>
      </c>
      <c r="U28" s="42" cm="1">
        <f t="array" aca="1" ref="U28" ca="1">IFERROR(MEDIAN(IF(INDIRECT($B$2&amp;$B$1)=U$1,IF(INDIRECT($B$2&amp;$C28)&gt;0,IF(COUNTIFS(INDIRECT($B$2&amp;$B$1),U$1,INDIRECT($B$2&amp;$C28),"&gt;0")&gt;=U$2,INDIRECT($B$2&amp;$C28))))),"NA")</f>
        <v>60</v>
      </c>
      <c r="V28" s="42" cm="1">
        <f t="array" aca="1" ref="V28" ca="1">IFERROR(MEDIAN(IF(INDIRECT($B$2&amp;$B$1)=V$1,IF(INDIRECT($B$2&amp;$C28)&gt;0,IF(COUNTIFS(INDIRECT($B$2&amp;$B$1),V$1,INDIRECT($B$2&amp;$C28),"&gt;0")&gt;=V$2,INDIRECT($B$2&amp;$C28))))),"NA")</f>
        <v>14</v>
      </c>
      <c r="W28" s="42" cm="1">
        <f t="array" aca="1" ref="W28" ca="1">IFERROR(MEDIAN(IF(INDIRECT($B$2&amp;$B$1)=W$1,IF(INDIRECT($B$2&amp;$C28)&gt;0,IF(COUNTIFS(INDIRECT($B$2&amp;$B$1),W$1,INDIRECT($B$2&amp;$C28),"&gt;0")&gt;=W$2,INDIRECT($B$2&amp;$C28))))),"NA")</f>
        <v>37.5</v>
      </c>
    </row>
    <row r="29" spans="2:23" x14ac:dyDescent="0.35">
      <c r="B29" s="40" t="s">
        <v>3477</v>
      </c>
      <c r="C29" s="5" t="s">
        <v>3478</v>
      </c>
      <c r="D29" s="5"/>
      <c r="F29" s="85" t="s">
        <v>59</v>
      </c>
      <c r="G29" s="42" cm="1">
        <f t="array" aca="1" ref="G29" ca="1">IFERROR(MEDIAN(IF(INDIRECT($B$2&amp;$B$1)=G$1,IF(INDIRECT($B$2&amp;$C29)&gt;0,IF(COUNTIFS(INDIRECT($B$2&amp;$B$1),G$1,INDIRECT($B$2&amp;$C29),"&gt;0")&gt;=G$2,INDIRECT($B$2&amp;$C29))))),"NA")</f>
        <v>45</v>
      </c>
      <c r="H29" s="42" cm="1">
        <f t="array" aca="1" ref="H29" ca="1">IFERROR(MEDIAN(IF(INDIRECT($B$2&amp;$B$1)=H$1,IF(INDIRECT($B$2&amp;$C29)&gt;0,IF(COUNTIFS(INDIRECT($B$2&amp;$B$1),H$1,INDIRECT($B$2&amp;$C29),"&gt;0")&gt;=H$2,INDIRECT($B$2&amp;$C29))))),"NA")</f>
        <v>212.5</v>
      </c>
      <c r="I29" s="42" cm="1">
        <f t="array" aca="1" ref="I29" ca="1">IFERROR(MEDIAN(IF(INDIRECT($B$2&amp;$B$1)=I$1,IF(INDIRECT($B$2&amp;$C29)&gt;0,IF(COUNTIFS(INDIRECT($B$2&amp;$B$1),I$1,INDIRECT($B$2&amp;$C29),"&gt;0")&gt;=I$2,INDIRECT($B$2&amp;$C29))))),"NA")</f>
        <v>52.5</v>
      </c>
      <c r="J29" s="42" cm="1">
        <f t="array" aca="1" ref="J29" ca="1">IFERROR(MEDIAN(IF(INDIRECT($B$2&amp;$B$1)=J$1,IF(INDIRECT($B$2&amp;$C29)&gt;0,IF(COUNTIFS(INDIRECT($B$2&amp;$B$1),J$1,INDIRECT($B$2&amp;$C29),"&gt;0")&gt;=J$2,INDIRECT($B$2&amp;$C29))))),"NA")</f>
        <v>30</v>
      </c>
      <c r="K29" s="42" cm="1">
        <f t="array" aca="1" ref="K29" ca="1">IFERROR(MEDIAN(IF(INDIRECT($B$2&amp;$B$1)=K$1,IF(INDIRECT($B$2&amp;$C29)&gt;0,IF(COUNTIFS(INDIRECT($B$2&amp;$B$1),K$1,INDIRECT($B$2&amp;$C29),"&gt;0")&gt;=K$2,INDIRECT($B$2&amp;$C29))))),"NA")</f>
        <v>14</v>
      </c>
      <c r="L29" s="42" cm="1">
        <f t="array" aca="1" ref="L29" ca="1">IFERROR(MEDIAN(IF(INDIRECT($B$2&amp;$B$1)=L$1,IF(INDIRECT($B$2&amp;$C29)&gt;0,IF(COUNTIFS(INDIRECT($B$2&amp;$B$1),L$1,INDIRECT($B$2&amp;$C29),"&gt;0")&gt;=L$2,INDIRECT($B$2&amp;$C29))))),"NA")</f>
        <v>40.5</v>
      </c>
      <c r="M29" s="42" cm="1">
        <f t="array" aca="1" ref="M29" ca="1">IFERROR(MEDIAN(IF(INDIRECT($B$2&amp;$B$1)=M$1,IF(INDIRECT($B$2&amp;$C29)&gt;0,IF(COUNTIFS(INDIRECT($B$2&amp;$B$1),M$1,INDIRECT($B$2&amp;$C29),"&gt;0")&gt;=M$2,INDIRECT($B$2&amp;$C29))))),"NA")</f>
        <v>60</v>
      </c>
      <c r="N29" s="42" cm="1">
        <f t="array" aca="1" ref="N29" ca="1">IFERROR(MEDIAN(IF(INDIRECT($B$2&amp;$B$1)=N$1,IF(INDIRECT($B$2&amp;$C29)&gt;0,IF(COUNTIFS(INDIRECT($B$2&amp;$B$1),N$1,INDIRECT($B$2&amp;$C29),"&gt;0")&gt;=N$2,INDIRECT($B$2&amp;$C29))))),"NA")</f>
        <v>15</v>
      </c>
      <c r="O29" s="42" cm="1">
        <f t="array" aca="1" ref="O29" ca="1">IFERROR(MEDIAN(IF(INDIRECT($B$2&amp;$B$1)=O$1,IF(INDIRECT($B$2&amp;$C29)&gt;0,IF(COUNTIFS(INDIRECT($B$2&amp;$B$1),O$1,INDIRECT($B$2&amp;$C29),"&gt;0")&gt;=O$2,INDIRECT($B$2&amp;$C29))))),"NA")</f>
        <v>30</v>
      </c>
      <c r="P29" s="42" cm="1">
        <f t="array" aca="1" ref="P29" ca="1">IFERROR(MEDIAN(IF(INDIRECT($B$2&amp;$B$1)=P$1,IF(INDIRECT($B$2&amp;$C29)&gt;0,IF(COUNTIFS(INDIRECT($B$2&amp;$B$1),P$1,INDIRECT($B$2&amp;$C29),"&gt;0")&gt;=P$2,INDIRECT($B$2&amp;$C29))))),"NA")</f>
        <v>30</v>
      </c>
      <c r="Q29" s="42" t="str" cm="1">
        <f t="array" aca="1" ref="Q29" ca="1">IFERROR(MEDIAN(IF(INDIRECT($B$2&amp;$B$1)=Q$1,IF(INDIRECT($B$2&amp;$C29)&gt;0,IF(COUNTIFS(INDIRECT($B$2&amp;$B$1),Q$1,INDIRECT($B$2&amp;$C29),"&gt;0")&gt;=Q$2,INDIRECT($B$2&amp;$C29))))),"NA")</f>
        <v>NA</v>
      </c>
      <c r="R29" s="42" t="str" cm="1">
        <f t="array" aca="1" ref="R29" ca="1">IFERROR(MEDIAN(IF(INDIRECT($B$2&amp;$B$1)=R$1,IF(INDIRECT($B$2&amp;$C29)&gt;0,IF(COUNTIFS(INDIRECT($B$2&amp;$B$1),R$1,INDIRECT($B$2&amp;$C29),"&gt;0")&gt;=R$2,INDIRECT($B$2&amp;$C29))))),"NA")</f>
        <v>NA</v>
      </c>
      <c r="S29" s="42" cm="1">
        <f t="array" aca="1" ref="S29" ca="1">IFERROR(MEDIAN(IF(INDIRECT($B$2&amp;$B$1)=S$1,IF(INDIRECT($B$2&amp;$C29)&gt;0,IF(COUNTIFS(INDIRECT($B$2&amp;$B$1),S$1,INDIRECT($B$2&amp;$C29),"&gt;0")&gt;=S$2,INDIRECT($B$2&amp;$C29))))),"NA")</f>
        <v>35</v>
      </c>
      <c r="T29" s="42" cm="1">
        <f t="array" aca="1" ref="T29" ca="1">IFERROR(MEDIAN(IF(INDIRECT($B$2&amp;$B$1)=T$1,IF(INDIRECT($B$2&amp;$C29)&gt;0,IF(COUNTIFS(INDIRECT($B$2&amp;$B$1),T$1,INDIRECT($B$2&amp;$C29),"&gt;0")&gt;=T$2,INDIRECT($B$2&amp;$C29))))),"NA")</f>
        <v>15</v>
      </c>
      <c r="U29" s="42" cm="1">
        <f t="array" aca="1" ref="U29" ca="1">IFERROR(MEDIAN(IF(INDIRECT($B$2&amp;$B$1)=U$1,IF(INDIRECT($B$2&amp;$C29)&gt;0,IF(COUNTIFS(INDIRECT($B$2&amp;$B$1),U$1,INDIRECT($B$2&amp;$C29),"&gt;0")&gt;=U$2,INDIRECT($B$2&amp;$C29))))),"NA")</f>
        <v>52.5</v>
      </c>
      <c r="V29" s="42" cm="1">
        <f t="array" aca="1" ref="V29" ca="1">IFERROR(MEDIAN(IF(INDIRECT($B$2&amp;$B$1)=V$1,IF(INDIRECT($B$2&amp;$C29)&gt;0,IF(COUNTIFS(INDIRECT($B$2&amp;$B$1),V$1,INDIRECT($B$2&amp;$C29),"&gt;0")&gt;=V$2,INDIRECT($B$2&amp;$C29))))),"NA")</f>
        <v>14</v>
      </c>
      <c r="W29" s="42" t="str" cm="1">
        <f t="array" aca="1" ref="W29" ca="1">IFERROR(MEDIAN(IF(INDIRECT($B$2&amp;$B$1)=W$1,IF(INDIRECT($B$2&amp;$C29)&gt;0,IF(COUNTIFS(INDIRECT($B$2&amp;$B$1),W$1,INDIRECT($B$2&amp;$C29),"&gt;0")&gt;=W$2,INDIRECT($B$2&amp;$C29))))),"NA")</f>
        <v>NA</v>
      </c>
    </row>
    <row r="30" spans="2:23" x14ac:dyDescent="0.35">
      <c r="B30" s="40" t="s">
        <v>2606</v>
      </c>
      <c r="C30" s="5" t="s">
        <v>3479</v>
      </c>
      <c r="D30" s="5"/>
      <c r="F30" s="85" t="s">
        <v>60</v>
      </c>
      <c r="G30" s="42" cm="1">
        <f t="array" aca="1" ref="G30" ca="1">IFERROR(MEDIAN(IF(INDIRECT($B$2&amp;$B$1)=G$1,IF(INDIRECT($B$2&amp;$C30)&gt;0,IF(COUNTIFS(INDIRECT($B$2&amp;$B$1),G$1,INDIRECT($B$2&amp;$C30),"&gt;0")&gt;=G$2,INDIRECT($B$2&amp;$C30))))),"NA")</f>
        <v>30</v>
      </c>
      <c r="H30" s="42" cm="1">
        <f t="array" aca="1" ref="H30" ca="1">IFERROR(MEDIAN(IF(INDIRECT($B$2&amp;$B$1)=H$1,IF(INDIRECT($B$2&amp;$C30)&gt;0,IF(COUNTIFS(INDIRECT($B$2&amp;$B$1),H$1,INDIRECT($B$2&amp;$C30),"&gt;0")&gt;=H$2,INDIRECT($B$2&amp;$C30))))),"NA")</f>
        <v>130</v>
      </c>
      <c r="I30" s="42" t="str" cm="1">
        <f t="array" aca="1" ref="I30" ca="1">IFERROR(MEDIAN(IF(INDIRECT($B$2&amp;$B$1)=I$1,IF(INDIRECT($B$2&amp;$C30)&gt;0,IF(COUNTIFS(INDIRECT($B$2&amp;$B$1),I$1,INDIRECT($B$2&amp;$C30),"&gt;0")&gt;=I$2,INDIRECT($B$2&amp;$C30))))),"NA")</f>
        <v>NA</v>
      </c>
      <c r="J30" s="42" cm="1">
        <f t="array" aca="1" ref="J30" ca="1">IFERROR(MEDIAN(IF(INDIRECT($B$2&amp;$B$1)=J$1,IF(INDIRECT($B$2&amp;$C30)&gt;0,IF(COUNTIFS(INDIRECT($B$2&amp;$B$1),J$1,INDIRECT($B$2&amp;$C30),"&gt;0")&gt;=J$2,INDIRECT($B$2&amp;$C30))))),"NA")</f>
        <v>32.5</v>
      </c>
      <c r="K30" s="42" cm="1">
        <f t="array" aca="1" ref="K30" ca="1">IFERROR(MEDIAN(IF(INDIRECT($B$2&amp;$B$1)=K$1,IF(INDIRECT($B$2&amp;$C30)&gt;0,IF(COUNTIFS(INDIRECT($B$2&amp;$B$1),K$1,INDIRECT($B$2&amp;$C30),"&gt;0")&gt;=K$2,INDIRECT($B$2&amp;$C30))))),"NA")</f>
        <v>14</v>
      </c>
      <c r="L30" s="42" cm="1">
        <f t="array" aca="1" ref="L30" ca="1">IFERROR(MEDIAN(IF(INDIRECT($B$2&amp;$B$1)=L$1,IF(INDIRECT($B$2&amp;$C30)&gt;0,IF(COUNTIFS(INDIRECT($B$2&amp;$B$1),L$1,INDIRECT($B$2&amp;$C30),"&gt;0")&gt;=L$2,INDIRECT($B$2&amp;$C30))))),"NA")</f>
        <v>29</v>
      </c>
      <c r="M30" s="42" cm="1">
        <f t="array" aca="1" ref="M30" ca="1">IFERROR(MEDIAN(IF(INDIRECT($B$2&amp;$B$1)=M$1,IF(INDIRECT($B$2&amp;$C30)&gt;0,IF(COUNTIFS(INDIRECT($B$2&amp;$B$1),M$1,INDIRECT($B$2&amp;$C30),"&gt;0")&gt;=M$2,INDIRECT($B$2&amp;$C30))))),"NA")</f>
        <v>25</v>
      </c>
      <c r="N30" s="42" cm="1">
        <f t="array" aca="1" ref="N30" ca="1">IFERROR(MEDIAN(IF(INDIRECT($B$2&amp;$B$1)=N$1,IF(INDIRECT($B$2&amp;$C30)&gt;0,IF(COUNTIFS(INDIRECT($B$2&amp;$B$1),N$1,INDIRECT($B$2&amp;$C30),"&gt;0")&gt;=N$2,INDIRECT($B$2&amp;$C30))))),"NA")</f>
        <v>30</v>
      </c>
      <c r="O30" s="42" cm="1">
        <f t="array" aca="1" ref="O30" ca="1">IFERROR(MEDIAN(IF(INDIRECT($B$2&amp;$B$1)=O$1,IF(INDIRECT($B$2&amp;$C30)&gt;0,IF(COUNTIFS(INDIRECT($B$2&amp;$B$1),O$1,INDIRECT($B$2&amp;$C30),"&gt;0")&gt;=O$2,INDIRECT($B$2&amp;$C30))))),"NA")</f>
        <v>30</v>
      </c>
      <c r="P30" s="42" cm="1">
        <f t="array" aca="1" ref="P30" ca="1">IFERROR(MEDIAN(IF(INDIRECT($B$2&amp;$B$1)=P$1,IF(INDIRECT($B$2&amp;$C30)&gt;0,IF(COUNTIFS(INDIRECT($B$2&amp;$B$1),P$1,INDIRECT($B$2&amp;$C30),"&gt;0")&gt;=P$2,INDIRECT($B$2&amp;$C30))))),"NA")</f>
        <v>15</v>
      </c>
      <c r="Q30" s="42" t="str" cm="1">
        <f t="array" aca="1" ref="Q30" ca="1">IFERROR(MEDIAN(IF(INDIRECT($B$2&amp;$B$1)=Q$1,IF(INDIRECT($B$2&amp;$C30)&gt;0,IF(COUNTIFS(INDIRECT($B$2&amp;$B$1),Q$1,INDIRECT($B$2&amp;$C30),"&gt;0")&gt;=Q$2,INDIRECT($B$2&amp;$C30))))),"NA")</f>
        <v>NA</v>
      </c>
      <c r="R30" s="42" t="str" cm="1">
        <f t="array" aca="1" ref="R30" ca="1">IFERROR(MEDIAN(IF(INDIRECT($B$2&amp;$B$1)=R$1,IF(INDIRECT($B$2&amp;$C30)&gt;0,IF(COUNTIFS(INDIRECT($B$2&amp;$B$1),R$1,INDIRECT($B$2&amp;$C30),"&gt;0")&gt;=R$2,INDIRECT($B$2&amp;$C30))))),"NA")</f>
        <v>NA</v>
      </c>
      <c r="S30" s="42" cm="1">
        <f t="array" aca="1" ref="S30" ca="1">IFERROR(MEDIAN(IF(INDIRECT($B$2&amp;$B$1)=S$1,IF(INDIRECT($B$2&amp;$C30)&gt;0,IF(COUNTIFS(INDIRECT($B$2&amp;$B$1),S$1,INDIRECT($B$2&amp;$C30),"&gt;0")&gt;=S$2,INDIRECT($B$2&amp;$C30))))),"NA")</f>
        <v>32.5</v>
      </c>
      <c r="T30" s="42" t="str" cm="1">
        <f t="array" aca="1" ref="T30" ca="1">IFERROR(MEDIAN(IF(INDIRECT($B$2&amp;$B$1)=T$1,IF(INDIRECT($B$2&amp;$C30)&gt;0,IF(COUNTIFS(INDIRECT($B$2&amp;$B$1),T$1,INDIRECT($B$2&amp;$C30),"&gt;0")&gt;=T$2,INDIRECT($B$2&amp;$C30))))),"NA")</f>
        <v>NA</v>
      </c>
      <c r="U30" s="42" t="str" cm="1">
        <f t="array" aca="1" ref="U30" ca="1">IFERROR(MEDIAN(IF(INDIRECT($B$2&amp;$B$1)=U$1,IF(INDIRECT($B$2&amp;$C30)&gt;0,IF(COUNTIFS(INDIRECT($B$2&amp;$B$1),U$1,INDIRECT($B$2&amp;$C30),"&gt;0")&gt;=U$2,INDIRECT($B$2&amp;$C30))))),"NA")</f>
        <v>NA</v>
      </c>
      <c r="V30" s="42" cm="1">
        <f t="array" aca="1" ref="V30" ca="1">IFERROR(MEDIAN(IF(INDIRECT($B$2&amp;$B$1)=V$1,IF(INDIRECT($B$2&amp;$C30)&gt;0,IF(COUNTIFS(INDIRECT($B$2&amp;$B$1),V$1,INDIRECT($B$2&amp;$C30),"&gt;0")&gt;=V$2,INDIRECT($B$2&amp;$C30))))),"NA")</f>
        <v>14</v>
      </c>
      <c r="W30" s="42" t="str" cm="1">
        <f t="array" aca="1" ref="W30" ca="1">IFERROR(MEDIAN(IF(INDIRECT($B$2&amp;$B$1)=W$1,IF(INDIRECT($B$2&amp;$C30)&gt;0,IF(COUNTIFS(INDIRECT($B$2&amp;$B$1),W$1,INDIRECT($B$2&amp;$C30),"&gt;0")&gt;=W$2,INDIRECT($B$2&amp;$C30))))),"NA")</f>
        <v>NA</v>
      </c>
    </row>
    <row r="31" spans="2:23" x14ac:dyDescent="0.35">
      <c r="C31" s="5"/>
      <c r="D31" s="5"/>
      <c r="F31" s="76"/>
    </row>
    <row r="32" spans="2:23" x14ac:dyDescent="0.35">
      <c r="C32" s="5"/>
      <c r="D32" s="5"/>
    </row>
    <row r="33" spans="2:27" x14ac:dyDescent="0.35">
      <c r="F33" s="74" t="s">
        <v>3480</v>
      </c>
    </row>
    <row r="34" spans="2:27" s="39" customFormat="1" x14ac:dyDescent="0.35">
      <c r="C34" s="79"/>
      <c r="D34" s="79"/>
      <c r="F34" s="79"/>
      <c r="G34" s="39" t="s">
        <v>3183</v>
      </c>
      <c r="I34" s="39" t="s">
        <v>3186</v>
      </c>
      <c r="L34" s="39" t="s">
        <v>3189</v>
      </c>
      <c r="S34" s="39" t="s">
        <v>3194</v>
      </c>
      <c r="T34" s="39" t="s">
        <v>3196</v>
      </c>
    </row>
    <row r="35" spans="2:27" s="18" customFormat="1" x14ac:dyDescent="0.35">
      <c r="B35" s="5"/>
      <c r="C35" s="7"/>
      <c r="D35" s="7"/>
      <c r="E35" s="5"/>
      <c r="F35" s="41" t="s">
        <v>3202</v>
      </c>
      <c r="G35" s="73" t="s">
        <v>62</v>
      </c>
      <c r="H35" s="73" t="s">
        <v>70</v>
      </c>
      <c r="I35" s="73" t="s">
        <v>72</v>
      </c>
      <c r="J35" s="73" t="s">
        <v>76</v>
      </c>
      <c r="K35" s="73" t="s">
        <v>78</v>
      </c>
      <c r="L35" s="73" t="s">
        <v>80</v>
      </c>
      <c r="M35" s="73" t="s">
        <v>83</v>
      </c>
      <c r="N35" s="73" t="s">
        <v>85</v>
      </c>
      <c r="O35" s="73" t="s">
        <v>87</v>
      </c>
      <c r="P35" s="73" t="s">
        <v>89</v>
      </c>
      <c r="Q35" s="73" t="s">
        <v>91</v>
      </c>
      <c r="R35" s="73" t="s">
        <v>93</v>
      </c>
      <c r="S35" s="73" t="s">
        <v>95</v>
      </c>
      <c r="T35" s="73" t="s">
        <v>98</v>
      </c>
      <c r="U35" s="73" t="s">
        <v>101</v>
      </c>
      <c r="V35" s="73" t="s">
        <v>103</v>
      </c>
      <c r="W35" s="73" t="s">
        <v>105</v>
      </c>
    </row>
    <row r="36" spans="2:27" ht="15.5" x14ac:dyDescent="0.35">
      <c r="B36" s="40" t="s">
        <v>2237</v>
      </c>
      <c r="C36" s="7" t="s">
        <v>3481</v>
      </c>
      <c r="E36" s="75" t="s">
        <v>3482</v>
      </c>
      <c r="F36" s="80" t="s">
        <v>3445</v>
      </c>
      <c r="G36" s="42" cm="1">
        <f t="array" aca="1" ref="G36" ca="1">IFERROR(MEDIAN(IF(INDIRECT($B$2&amp;$B$1)=G$1,IF(INDIRECT($B$2&amp;$C36)&gt;0,IF(COUNTIFS(INDIRECT($B$2&amp;$B$1),G$1,INDIRECT($B$2&amp;$C36),"&gt;0")&gt;=G$2,INDIRECT($B$2&amp;$C36))))),"NA")</f>
        <v>2</v>
      </c>
      <c r="H36" s="42" cm="1">
        <f t="array" aca="1" ref="H36" ca="1">IFERROR(MEDIAN(IF(INDIRECT($B$2&amp;$B$1)=H$1,IF(INDIRECT($B$2&amp;$C36)&gt;0,IF(COUNTIFS(INDIRECT($B$2&amp;$B$1),H$1,INDIRECT($B$2&amp;$C36),"&gt;0")&gt;=H$2,INDIRECT($B$2&amp;$C36))))),"NA")</f>
        <v>40</v>
      </c>
      <c r="I36" s="42" cm="1">
        <f t="array" aca="1" ref="I36" ca="1">IFERROR(MEDIAN(IF(INDIRECT($B$2&amp;$B$1)=I$1,IF(INDIRECT($B$2&amp;$C36)&gt;0,IF(COUNTIFS(INDIRECT($B$2&amp;$B$1),I$1,INDIRECT($B$2&amp;$C36),"&gt;0")&gt;=I$2,INDIRECT($B$2&amp;$C36))))),"NA")</f>
        <v>40</v>
      </c>
      <c r="J36" s="42" cm="1">
        <f t="array" aca="1" ref="J36" ca="1">IFERROR(MEDIAN(IF(INDIRECT($B$2&amp;$B$1)=J$1,IF(INDIRECT($B$2&amp;$C36)&gt;0,IF(COUNTIFS(INDIRECT($B$2&amp;$B$1),J$1,INDIRECT($B$2&amp;$C36),"&gt;0")&gt;=J$2,INDIRECT($B$2&amp;$C36))))),"NA")</f>
        <v>2</v>
      </c>
      <c r="K36" s="42" cm="1">
        <f t="array" aca="1" ref="K36" ca="1">IFERROR(MEDIAN(IF(INDIRECT($B$2&amp;$B$1)=K$1,IF(INDIRECT($B$2&amp;$C36)&gt;0,IF(COUNTIFS(INDIRECT($B$2&amp;$B$1),K$1,INDIRECT($B$2&amp;$C36),"&gt;0")&gt;=K$2,INDIRECT($B$2&amp;$C36))))),"NA")</f>
        <v>3</v>
      </c>
      <c r="L36" s="42" cm="1">
        <f t="array" aca="1" ref="L36" ca="1">IFERROR(MEDIAN(IF(INDIRECT($B$2&amp;$B$1)=L$1,IF(INDIRECT($B$2&amp;$C36)&gt;0,IF(COUNTIFS(INDIRECT($B$2&amp;$B$1),L$1,INDIRECT($B$2&amp;$C36),"&gt;0")&gt;=L$2,INDIRECT($B$2&amp;$C36))))),"NA")</f>
        <v>3</v>
      </c>
      <c r="M36" s="42" cm="1">
        <f t="array" aca="1" ref="M36" ca="1">IFERROR(MEDIAN(IF(INDIRECT($B$2&amp;$B$1)=M$1,IF(INDIRECT($B$2&amp;$C36)&gt;0,IF(COUNTIFS(INDIRECT($B$2&amp;$B$1),M$1,INDIRECT($B$2&amp;$C36),"&gt;0")&gt;=M$2,INDIRECT($B$2&amp;$C36))))),"NA")</f>
        <v>3</v>
      </c>
      <c r="N36" s="42" t="str" cm="1">
        <f t="array" aca="1" ref="N36" ca="1">IFERROR(MEDIAN(IF(INDIRECT($B$2&amp;$B$1)=N$1,IF(INDIRECT($B$2&amp;$C36)&gt;0,IF(COUNTIFS(INDIRECT($B$2&amp;$B$1),N$1,INDIRECT($B$2&amp;$C36),"&gt;0")&gt;=N$2,INDIRECT($B$2&amp;$C36))))),"NA")</f>
        <v>NA</v>
      </c>
      <c r="O36" s="42" cm="1">
        <f t="array" aca="1" ref="O36" ca="1">IFERROR(MEDIAN(IF(INDIRECT($B$2&amp;$B$1)=O$1,IF(INDIRECT($B$2&amp;$C36)&gt;0,IF(COUNTIFS(INDIRECT($B$2&amp;$B$1),O$1,INDIRECT($B$2&amp;$C36),"&gt;0")&gt;=O$2,INDIRECT($B$2&amp;$C36))))),"NA")</f>
        <v>6</v>
      </c>
      <c r="P36" s="42" cm="1">
        <f t="array" aca="1" ref="P36" ca="1">IFERROR(MEDIAN(IF(INDIRECT($B$2&amp;$B$1)=P$1,IF(INDIRECT($B$2&amp;$C36)&gt;0,IF(COUNTIFS(INDIRECT($B$2&amp;$B$1),P$1,INDIRECT($B$2&amp;$C36),"&gt;0")&gt;=P$2,INDIRECT($B$2&amp;$C36))))),"NA")</f>
        <v>60</v>
      </c>
      <c r="Q36" s="42" t="str" cm="1">
        <f t="array" aca="1" ref="Q36" ca="1">IFERROR(MEDIAN(IF(INDIRECT($B$2&amp;$B$1)=Q$1,IF(INDIRECT($B$2&amp;$C36)&gt;0,IF(COUNTIFS(INDIRECT($B$2&amp;$B$1),Q$1,INDIRECT($B$2&amp;$C36),"&gt;0")&gt;=Q$2,INDIRECT($B$2&amp;$C36))))),"NA")</f>
        <v>NA</v>
      </c>
      <c r="R36" s="42" cm="1">
        <f t="array" aca="1" ref="R36" ca="1">IFERROR(MEDIAN(IF(INDIRECT($B$2&amp;$B$1)=R$1,IF(INDIRECT($B$2&amp;$C36)&gt;0,IF(COUNTIFS(INDIRECT($B$2&amp;$B$1),R$1,INDIRECT($B$2&amp;$C36),"&gt;0")&gt;=R$2,INDIRECT($B$2&amp;$C36))))),"NA")</f>
        <v>1</v>
      </c>
      <c r="S36" s="42" cm="1">
        <f t="array" aca="1" ref="S36" ca="1">IFERROR(MEDIAN(IF(INDIRECT($B$2&amp;$B$1)=S$1,IF(INDIRECT($B$2&amp;$C36)&gt;0,IF(COUNTIFS(INDIRECT($B$2&amp;$B$1),S$1,INDIRECT($B$2&amp;$C36),"&gt;0")&gt;=S$2,INDIRECT($B$2&amp;$C36))))),"NA")</f>
        <v>16.5</v>
      </c>
      <c r="T36" s="42" cm="1">
        <f t="array" aca="1" ref="T36" ca="1">IFERROR(MEDIAN(IF(INDIRECT($B$2&amp;$B$1)=T$1,IF(INDIRECT($B$2&amp;$C36)&gt;0,IF(COUNTIFS(INDIRECT($B$2&amp;$B$1),T$1,INDIRECT($B$2&amp;$C36),"&gt;0")&gt;=T$2,INDIRECT($B$2&amp;$C36))))),"NA")</f>
        <v>120</v>
      </c>
      <c r="U36" s="42" cm="1">
        <f t="array" aca="1" ref="U36" ca="1">IFERROR(MEDIAN(IF(INDIRECT($B$2&amp;$B$1)=U$1,IF(INDIRECT($B$2&amp;$C36)&gt;0,IF(COUNTIFS(INDIRECT($B$2&amp;$B$1),U$1,INDIRECT($B$2&amp;$C36),"&gt;0")&gt;=U$2,INDIRECT($B$2&amp;$C36))))),"NA")</f>
        <v>120</v>
      </c>
      <c r="V36" s="42" cm="1">
        <f t="array" aca="1" ref="V36" ca="1">IFERROR(MEDIAN(IF(INDIRECT($B$2&amp;$B$1)=V$1,IF(INDIRECT($B$2&amp;$C36)&gt;0,IF(COUNTIFS(INDIRECT($B$2&amp;$B$1),V$1,INDIRECT($B$2&amp;$C36),"&gt;0")&gt;=V$2,INDIRECT($B$2&amp;$C36))))),"NA")</f>
        <v>15</v>
      </c>
      <c r="W36" s="42" cm="1">
        <f t="array" aca="1" ref="W36" ca="1">IFERROR(MEDIAN(IF(INDIRECT($B$2&amp;$B$1)=W$1,IF(INDIRECT($B$2&amp;$C36)&gt;0,IF(COUNTIFS(INDIRECT($B$2&amp;$B$1),W$1,INDIRECT($B$2&amp;$C36),"&gt;0")&gt;=W$2,INDIRECT($B$2&amp;$C36))))),"NA")</f>
        <v>60</v>
      </c>
    </row>
    <row r="37" spans="2:27" x14ac:dyDescent="0.35">
      <c r="B37" s="40" t="s">
        <v>2284</v>
      </c>
      <c r="C37" s="7" t="s">
        <v>3356</v>
      </c>
      <c r="F37" s="80" t="s">
        <v>3446</v>
      </c>
      <c r="G37" s="42" t="str" cm="1">
        <f t="array" aca="1" ref="G37" ca="1">IFERROR(MEDIAN(IF(INDIRECT($B$2&amp;$B$1)=G$1,IF(INDIRECT($B$2&amp;$C37)&gt;0,IF(COUNTIFS(INDIRECT($B$2&amp;$B$1),G$1,INDIRECT($B$2&amp;$C37),"&gt;0")&gt;=G$2,INDIRECT($B$2&amp;$C37))))),"NA")</f>
        <v>NA</v>
      </c>
      <c r="H37" s="42" cm="1">
        <f t="array" aca="1" ref="H37" ca="1">IFERROR(MEDIAN(IF(INDIRECT($B$2&amp;$B$1)=H$1,IF(INDIRECT($B$2&amp;$C37)&gt;0,IF(COUNTIFS(INDIRECT($B$2&amp;$B$1),H$1,INDIRECT($B$2&amp;$C37),"&gt;0")&gt;=H$2,INDIRECT($B$2&amp;$C37))))),"NA")</f>
        <v>30</v>
      </c>
      <c r="I37" s="42" t="str" cm="1">
        <f t="array" aca="1" ref="I37" ca="1">IFERROR(MEDIAN(IF(INDIRECT($B$2&amp;$B$1)=I$1,IF(INDIRECT($B$2&amp;$C37)&gt;0,IF(COUNTIFS(INDIRECT($B$2&amp;$B$1),I$1,INDIRECT($B$2&amp;$C37),"&gt;0")&gt;=I$2,INDIRECT($B$2&amp;$C37))))),"NA")</f>
        <v>NA</v>
      </c>
      <c r="J37" s="42" cm="1">
        <f t="array" aca="1" ref="J37" ca="1">IFERROR(MEDIAN(IF(INDIRECT($B$2&amp;$B$1)=J$1,IF(INDIRECT($B$2&amp;$C37)&gt;0,IF(COUNTIFS(INDIRECT($B$2&amp;$B$1),J$1,INDIRECT($B$2&amp;$C37),"&gt;0")&gt;=J$2,INDIRECT($B$2&amp;$C37))))),"NA")</f>
        <v>2</v>
      </c>
      <c r="K37" s="42" cm="1">
        <f t="array" aca="1" ref="K37" ca="1">IFERROR(MEDIAN(IF(INDIRECT($B$2&amp;$B$1)=K$1,IF(INDIRECT($B$2&amp;$C37)&gt;0,IF(COUNTIFS(INDIRECT($B$2&amp;$B$1),K$1,INDIRECT($B$2&amp;$C37),"&gt;0")&gt;=K$2,INDIRECT($B$2&amp;$C37))))),"NA")</f>
        <v>3</v>
      </c>
      <c r="L37" s="42" cm="1">
        <f t="array" aca="1" ref="L37" ca="1">IFERROR(MEDIAN(IF(INDIRECT($B$2&amp;$B$1)=L$1,IF(INDIRECT($B$2&amp;$C37)&gt;0,IF(COUNTIFS(INDIRECT($B$2&amp;$B$1),L$1,INDIRECT($B$2&amp;$C37),"&gt;0")&gt;=L$2,INDIRECT($B$2&amp;$C37))))),"NA")</f>
        <v>3</v>
      </c>
      <c r="M37" s="42" t="str" cm="1">
        <f t="array" aca="1" ref="M37" ca="1">IFERROR(MEDIAN(IF(INDIRECT($B$2&amp;$B$1)=M$1,IF(INDIRECT($B$2&amp;$C37)&gt;0,IF(COUNTIFS(INDIRECT($B$2&amp;$B$1),M$1,INDIRECT($B$2&amp;$C37),"&gt;0")&gt;=M$2,INDIRECT($B$2&amp;$C37))))),"NA")</f>
        <v>NA</v>
      </c>
      <c r="N37" s="42" t="str" cm="1">
        <f t="array" aca="1" ref="N37" ca="1">IFERROR(MEDIAN(IF(INDIRECT($B$2&amp;$B$1)=N$1,IF(INDIRECT($B$2&amp;$C37)&gt;0,IF(COUNTIFS(INDIRECT($B$2&amp;$B$1),N$1,INDIRECT($B$2&amp;$C37),"&gt;0")&gt;=N$2,INDIRECT($B$2&amp;$C37))))),"NA")</f>
        <v>NA</v>
      </c>
      <c r="O37" s="42" cm="1">
        <f t="array" aca="1" ref="O37" ca="1">IFERROR(MEDIAN(IF(INDIRECT($B$2&amp;$B$1)=O$1,IF(INDIRECT($B$2&amp;$C37)&gt;0,IF(COUNTIFS(INDIRECT($B$2&amp;$B$1),O$1,INDIRECT($B$2&amp;$C37),"&gt;0")&gt;=O$2,INDIRECT($B$2&amp;$C37))))),"NA")</f>
        <v>8.5</v>
      </c>
      <c r="P37" s="42" t="str" cm="1">
        <f t="array" aca="1" ref="P37" ca="1">IFERROR(MEDIAN(IF(INDIRECT($B$2&amp;$B$1)=P$1,IF(INDIRECT($B$2&amp;$C37)&gt;0,IF(COUNTIFS(INDIRECT($B$2&amp;$B$1),P$1,INDIRECT($B$2&amp;$C37),"&gt;0")&gt;=P$2,INDIRECT($B$2&amp;$C37))))),"NA")</f>
        <v>NA</v>
      </c>
      <c r="Q37" s="42" t="str" cm="1">
        <f t="array" aca="1" ref="Q37" ca="1">IFERROR(MEDIAN(IF(INDIRECT($B$2&amp;$B$1)=Q$1,IF(INDIRECT($B$2&amp;$C37)&gt;0,IF(COUNTIFS(INDIRECT($B$2&amp;$B$1),Q$1,INDIRECT($B$2&amp;$C37),"&gt;0")&gt;=Q$2,INDIRECT($B$2&amp;$C37))))),"NA")</f>
        <v>NA</v>
      </c>
      <c r="R37" s="42" t="str" cm="1">
        <f t="array" aca="1" ref="R37" ca="1">IFERROR(MEDIAN(IF(INDIRECT($B$2&amp;$B$1)=R$1,IF(INDIRECT($B$2&amp;$C37)&gt;0,IF(COUNTIFS(INDIRECT($B$2&amp;$B$1),R$1,INDIRECT($B$2&amp;$C37),"&gt;0")&gt;=R$2,INDIRECT($B$2&amp;$C37))))),"NA")</f>
        <v>NA</v>
      </c>
      <c r="S37" s="42" cm="1">
        <f t="array" aca="1" ref="S37" ca="1">IFERROR(MEDIAN(IF(INDIRECT($B$2&amp;$B$1)=S$1,IF(INDIRECT($B$2&amp;$C37)&gt;0,IF(COUNTIFS(INDIRECT($B$2&amp;$B$1),S$1,INDIRECT($B$2&amp;$C37),"&gt;0")&gt;=S$2,INDIRECT($B$2&amp;$C37))))),"NA")</f>
        <v>16.5</v>
      </c>
      <c r="T37" s="42" cm="1">
        <f t="array" aca="1" ref="T37" ca="1">IFERROR(MEDIAN(IF(INDIRECT($B$2&amp;$B$1)=T$1,IF(INDIRECT($B$2&amp;$C37)&gt;0,IF(COUNTIFS(INDIRECT($B$2&amp;$B$1),T$1,INDIRECT($B$2&amp;$C37),"&gt;0")&gt;=T$2,INDIRECT($B$2&amp;$C37))))),"NA")</f>
        <v>105</v>
      </c>
      <c r="U37" s="42" t="str" cm="1">
        <f t="array" aca="1" ref="U37" ca="1">IFERROR(MEDIAN(IF(INDIRECT($B$2&amp;$B$1)=U$1,IF(INDIRECT($B$2&amp;$C37)&gt;0,IF(COUNTIFS(INDIRECT($B$2&amp;$B$1),U$1,INDIRECT($B$2&amp;$C37),"&gt;0")&gt;=U$2,INDIRECT($B$2&amp;$C37))))),"NA")</f>
        <v>NA</v>
      </c>
      <c r="V37" s="42" cm="1">
        <f t="array" aca="1" ref="V37" ca="1">IFERROR(MEDIAN(IF(INDIRECT($B$2&amp;$B$1)=V$1,IF(INDIRECT($B$2&amp;$C37)&gt;0,IF(COUNTIFS(INDIRECT($B$2&amp;$B$1),V$1,INDIRECT($B$2&amp;$C37),"&gt;0")&gt;=V$2,INDIRECT($B$2&amp;$C37))))),"NA")</f>
        <v>20</v>
      </c>
      <c r="W37" s="42" cm="1">
        <f t="array" aca="1" ref="W37" ca="1">IFERROR(MEDIAN(IF(INDIRECT($B$2&amp;$B$1)=W$1,IF(INDIRECT($B$2&amp;$C37)&gt;0,IF(COUNTIFS(INDIRECT($B$2&amp;$B$1),W$1,INDIRECT($B$2&amp;$C37),"&gt;0")&gt;=W$2,INDIRECT($B$2&amp;$C37))))),"NA")</f>
        <v>60</v>
      </c>
    </row>
    <row r="38" spans="2:27" x14ac:dyDescent="0.35">
      <c r="B38" s="40" t="s">
        <v>3483</v>
      </c>
      <c r="C38" s="7" t="s">
        <v>3413</v>
      </c>
      <c r="F38" s="80" t="s">
        <v>3447</v>
      </c>
      <c r="G38" s="42" cm="1">
        <f t="array" aca="1" ref="G38" ca="1">IFERROR(MEDIAN(IF(INDIRECT($B$2&amp;$B$1)=G$1,IF(INDIRECT($B$2&amp;$C38)&gt;0,IF(COUNTIFS(INDIRECT($B$2&amp;$B$1),G$1,INDIRECT($B$2&amp;$C38),"&gt;0")&gt;=G$2,INDIRECT($B$2&amp;$C38))))),"NA")</f>
        <v>1</v>
      </c>
      <c r="H38" s="42" cm="1">
        <f t="array" aca="1" ref="H38" ca="1">IFERROR(MEDIAN(IF(INDIRECT($B$2&amp;$B$1)=H$1,IF(INDIRECT($B$2&amp;$C38)&gt;0,IF(COUNTIFS(INDIRECT($B$2&amp;$B$1),H$1,INDIRECT($B$2&amp;$C38),"&gt;0")&gt;=H$2,INDIRECT($B$2&amp;$C38))))),"NA")</f>
        <v>30</v>
      </c>
      <c r="I38" s="42" cm="1">
        <f t="array" aca="1" ref="I38" ca="1">IFERROR(MEDIAN(IF(INDIRECT($B$2&amp;$B$1)=I$1,IF(INDIRECT($B$2&amp;$C38)&gt;0,IF(COUNTIFS(INDIRECT($B$2&amp;$B$1),I$1,INDIRECT($B$2&amp;$C38),"&gt;0")&gt;=I$2,INDIRECT($B$2&amp;$C38))))),"NA")</f>
        <v>40</v>
      </c>
      <c r="J38" s="42" cm="1">
        <f t="array" aca="1" ref="J38" ca="1">IFERROR(MEDIAN(IF(INDIRECT($B$2&amp;$B$1)=J$1,IF(INDIRECT($B$2&amp;$C38)&gt;0,IF(COUNTIFS(INDIRECT($B$2&amp;$B$1),J$1,INDIRECT($B$2&amp;$C38),"&gt;0")&gt;=J$2,INDIRECT($B$2&amp;$C38))))),"NA")</f>
        <v>2</v>
      </c>
      <c r="K38" s="42" cm="1">
        <f t="array" aca="1" ref="K38" ca="1">IFERROR(MEDIAN(IF(INDIRECT($B$2&amp;$B$1)=K$1,IF(INDIRECT($B$2&amp;$C38)&gt;0,IF(COUNTIFS(INDIRECT($B$2&amp;$B$1),K$1,INDIRECT($B$2&amp;$C38),"&gt;0")&gt;=K$2,INDIRECT($B$2&amp;$C38))))),"NA")</f>
        <v>3</v>
      </c>
      <c r="L38" s="42" cm="1">
        <f t="array" aca="1" ref="L38" ca="1">IFERROR(MEDIAN(IF(INDIRECT($B$2&amp;$B$1)=L$1,IF(INDIRECT($B$2&amp;$C38)&gt;0,IF(COUNTIFS(INDIRECT($B$2&amp;$B$1),L$1,INDIRECT($B$2&amp;$C38),"&gt;0")&gt;=L$2,INDIRECT($B$2&amp;$C38))))),"NA")</f>
        <v>3</v>
      </c>
      <c r="M38" s="42" cm="1">
        <f t="array" aca="1" ref="M38" ca="1">IFERROR(MEDIAN(IF(INDIRECT($B$2&amp;$B$1)=M$1,IF(INDIRECT($B$2&amp;$C38)&gt;0,IF(COUNTIFS(INDIRECT($B$2&amp;$B$1),M$1,INDIRECT($B$2&amp;$C38),"&gt;0")&gt;=M$2,INDIRECT($B$2&amp;$C38))))),"NA")</f>
        <v>3.5</v>
      </c>
      <c r="N38" s="42" cm="1">
        <f t="array" aca="1" ref="N38" ca="1">IFERROR(MEDIAN(IF(INDIRECT($B$2&amp;$B$1)=N$1,IF(INDIRECT($B$2&amp;$C38)&gt;0,IF(COUNTIFS(INDIRECT($B$2&amp;$B$1),N$1,INDIRECT($B$2&amp;$C38),"&gt;0")&gt;=N$2,INDIRECT($B$2&amp;$C38))))),"NA")</f>
        <v>2</v>
      </c>
      <c r="O38" s="42" cm="1">
        <f t="array" aca="1" ref="O38" ca="1">IFERROR(MEDIAN(IF(INDIRECT($B$2&amp;$B$1)=O$1,IF(INDIRECT($B$2&amp;$C38)&gt;0,IF(COUNTIFS(INDIRECT($B$2&amp;$B$1),O$1,INDIRECT($B$2&amp;$C38),"&gt;0")&gt;=O$2,INDIRECT($B$2&amp;$C38))))),"NA")</f>
        <v>5</v>
      </c>
      <c r="P38" s="42" cm="1">
        <f t="array" aca="1" ref="P38" ca="1">IFERROR(MEDIAN(IF(INDIRECT($B$2&amp;$B$1)=P$1,IF(INDIRECT($B$2&amp;$C38)&gt;0,IF(COUNTIFS(INDIRECT($B$2&amp;$B$1),P$1,INDIRECT($B$2&amp;$C38),"&gt;0")&gt;=P$2,INDIRECT($B$2&amp;$C38))))),"NA")</f>
        <v>90</v>
      </c>
      <c r="Q38" s="42" t="str" cm="1">
        <f t="array" aca="1" ref="Q38" ca="1">IFERROR(MEDIAN(IF(INDIRECT($B$2&amp;$B$1)=Q$1,IF(INDIRECT($B$2&amp;$C38)&gt;0,IF(COUNTIFS(INDIRECT($B$2&amp;$B$1),Q$1,INDIRECT($B$2&amp;$C38),"&gt;0")&gt;=Q$2,INDIRECT($B$2&amp;$C38))))),"NA")</f>
        <v>NA</v>
      </c>
      <c r="R38" s="42" t="str" cm="1">
        <f t="array" aca="1" ref="R38" ca="1">IFERROR(MEDIAN(IF(INDIRECT($B$2&amp;$B$1)=R$1,IF(INDIRECT($B$2&amp;$C38)&gt;0,IF(COUNTIFS(INDIRECT($B$2&amp;$B$1),R$1,INDIRECT($B$2&amp;$C38),"&gt;0")&gt;=R$2,INDIRECT($B$2&amp;$C38))))),"NA")</f>
        <v>NA</v>
      </c>
      <c r="S38" s="42" cm="1">
        <f t="array" aca="1" ref="S38" ca="1">IFERROR(MEDIAN(IF(INDIRECT($B$2&amp;$B$1)=S$1,IF(INDIRECT($B$2&amp;$C38)&gt;0,IF(COUNTIFS(INDIRECT($B$2&amp;$B$1),S$1,INDIRECT($B$2&amp;$C38),"&gt;0")&gt;=S$2,INDIRECT($B$2&amp;$C38))))),"NA")</f>
        <v>16.5</v>
      </c>
      <c r="T38" s="42" cm="1">
        <f t="array" aca="1" ref="T38" ca="1">IFERROR(MEDIAN(IF(INDIRECT($B$2&amp;$B$1)=T$1,IF(INDIRECT($B$2&amp;$C38)&gt;0,IF(COUNTIFS(INDIRECT($B$2&amp;$B$1),T$1,INDIRECT($B$2&amp;$C38),"&gt;0")&gt;=T$2,INDIRECT($B$2&amp;$C38))))),"NA")</f>
        <v>120</v>
      </c>
      <c r="U38" s="42" cm="1">
        <f t="array" aca="1" ref="U38" ca="1">IFERROR(MEDIAN(IF(INDIRECT($B$2&amp;$B$1)=U$1,IF(INDIRECT($B$2&amp;$C38)&gt;0,IF(COUNTIFS(INDIRECT($B$2&amp;$B$1),U$1,INDIRECT($B$2&amp;$C38),"&gt;0")&gt;=U$2,INDIRECT($B$2&amp;$C38))))),"NA")</f>
        <v>120</v>
      </c>
      <c r="V38" s="42" cm="1">
        <f t="array" aca="1" ref="V38" ca="1">IFERROR(MEDIAN(IF(INDIRECT($B$2&amp;$B$1)=V$1,IF(INDIRECT($B$2&amp;$C38)&gt;0,IF(COUNTIFS(INDIRECT($B$2&amp;$B$1),V$1,INDIRECT($B$2&amp;$C38),"&gt;0")&gt;=V$2,INDIRECT($B$2&amp;$C38))))),"NA")</f>
        <v>15</v>
      </c>
      <c r="W38" s="42" t="str" cm="1">
        <f t="array" aca="1" ref="W38" ca="1">IFERROR(MEDIAN(IF(INDIRECT($B$2&amp;$B$1)=W$1,IF(INDIRECT($B$2&amp;$C38)&gt;0,IF(COUNTIFS(INDIRECT($B$2&amp;$B$1),W$1,INDIRECT($B$2&amp;$C38),"&gt;0")&gt;=W$2,INDIRECT($B$2&amp;$C38))))),"NA")</f>
        <v>NA</v>
      </c>
    </row>
    <row r="39" spans="2:27" ht="15.5" x14ac:dyDescent="0.35">
      <c r="B39" s="40" t="s">
        <v>2448</v>
      </c>
      <c r="C39" s="7" t="s">
        <v>3484</v>
      </c>
      <c r="E39" s="75" t="s">
        <v>3485</v>
      </c>
      <c r="F39" s="81" t="s">
        <v>3449</v>
      </c>
      <c r="G39" s="42" cm="1">
        <f t="array" aca="1" ref="G39" ca="1">IFERROR(MEDIAN(IF(INDIRECT($B$2&amp;$B$1)=G$1,IF(INDIRECT($B$2&amp;$C39)&gt;0,IF(COUNTIFS(INDIRECT($B$2&amp;$B$1),G$1,INDIRECT($B$2&amp;$C39),"&gt;0")&gt;=G$2,INDIRECT($B$2&amp;$C39))))),"NA")</f>
        <v>2</v>
      </c>
      <c r="H39" s="42" cm="1">
        <f t="array" aca="1" ref="H39" ca="1">IFERROR(MEDIAN(IF(INDIRECT($B$2&amp;$B$1)=H$1,IF(INDIRECT($B$2&amp;$C39)&gt;0,IF(COUNTIFS(INDIRECT($B$2&amp;$B$1),H$1,INDIRECT($B$2&amp;$C39),"&gt;0")&gt;=H$2,INDIRECT($B$2&amp;$C39))))),"NA")</f>
        <v>30</v>
      </c>
      <c r="I39" s="42" cm="1">
        <f t="array" aca="1" ref="I39" ca="1">IFERROR(MEDIAN(IF(INDIRECT($B$2&amp;$B$1)=I$1,IF(INDIRECT($B$2&amp;$C39)&gt;0,IF(COUNTIFS(INDIRECT($B$2&amp;$B$1),I$1,INDIRECT($B$2&amp;$C39),"&gt;0")&gt;=I$2,INDIRECT($B$2&amp;$C39))))),"NA")</f>
        <v>40</v>
      </c>
      <c r="J39" s="42" cm="1">
        <f t="array" aca="1" ref="J39" ca="1">IFERROR(MEDIAN(IF(INDIRECT($B$2&amp;$B$1)=J$1,IF(INDIRECT($B$2&amp;$C39)&gt;0,IF(COUNTIFS(INDIRECT($B$2&amp;$B$1),J$1,INDIRECT($B$2&amp;$C39),"&gt;0")&gt;=J$2,INDIRECT($B$2&amp;$C39))))),"NA")</f>
        <v>2</v>
      </c>
      <c r="K39" s="42" cm="1">
        <f t="array" aca="1" ref="K39" ca="1">IFERROR(MEDIAN(IF(INDIRECT($B$2&amp;$B$1)=K$1,IF(INDIRECT($B$2&amp;$C39)&gt;0,IF(COUNTIFS(INDIRECT($B$2&amp;$B$1),K$1,INDIRECT($B$2&amp;$C39),"&gt;0")&gt;=K$2,INDIRECT($B$2&amp;$C39))))),"NA")</f>
        <v>3</v>
      </c>
      <c r="L39" s="42" cm="1">
        <f t="array" aca="1" ref="L39" ca="1">IFERROR(MEDIAN(IF(INDIRECT($B$2&amp;$B$1)=L$1,IF(INDIRECT($B$2&amp;$C39)&gt;0,IF(COUNTIFS(INDIRECT($B$2&amp;$B$1),L$1,INDIRECT($B$2&amp;$C39),"&gt;0")&gt;=L$2,INDIRECT($B$2&amp;$C39))))),"NA")</f>
        <v>3</v>
      </c>
      <c r="M39" s="42" cm="1">
        <f t="array" aca="1" ref="M39" ca="1">IFERROR(MEDIAN(IF(INDIRECT($B$2&amp;$B$1)=M$1,IF(INDIRECT($B$2&amp;$C39)&gt;0,IF(COUNTIFS(INDIRECT($B$2&amp;$B$1),M$1,INDIRECT($B$2&amp;$C39),"&gt;0")&gt;=M$2,INDIRECT($B$2&amp;$C39))))),"NA")</f>
        <v>3</v>
      </c>
      <c r="N39" s="42" cm="1">
        <f t="array" aca="1" ref="N39" ca="1">IFERROR(MEDIAN(IF(INDIRECT($B$2&amp;$B$1)=N$1,IF(INDIRECT($B$2&amp;$C39)&gt;0,IF(COUNTIFS(INDIRECT($B$2&amp;$B$1),N$1,INDIRECT($B$2&amp;$C39),"&gt;0")&gt;=N$2,INDIRECT($B$2&amp;$C39))))),"NA")</f>
        <v>2</v>
      </c>
      <c r="O39" s="42" cm="1">
        <f t="array" aca="1" ref="O39" ca="1">IFERROR(MEDIAN(IF(INDIRECT($B$2&amp;$B$1)=O$1,IF(INDIRECT($B$2&amp;$C39)&gt;0,IF(COUNTIFS(INDIRECT($B$2&amp;$B$1),O$1,INDIRECT($B$2&amp;$C39),"&gt;0")&gt;=O$2,INDIRECT($B$2&amp;$C39))))),"NA")</f>
        <v>7</v>
      </c>
      <c r="P39" s="42" t="str" cm="1">
        <f t="array" aca="1" ref="P39" ca="1">IFERROR(MEDIAN(IF(INDIRECT($B$2&amp;$B$1)=P$1,IF(INDIRECT($B$2&amp;$C39)&gt;0,IF(COUNTIFS(INDIRECT($B$2&amp;$B$1),P$1,INDIRECT($B$2&amp;$C39),"&gt;0")&gt;=P$2,INDIRECT($B$2&amp;$C39))))),"NA")</f>
        <v>NA</v>
      </c>
      <c r="Q39" s="42" t="str" cm="1">
        <f t="array" aca="1" ref="Q39" ca="1">IFERROR(MEDIAN(IF(INDIRECT($B$2&amp;$B$1)=Q$1,IF(INDIRECT($B$2&amp;$C39)&gt;0,IF(COUNTIFS(INDIRECT($B$2&amp;$B$1),Q$1,INDIRECT($B$2&amp;$C39),"&gt;0")&gt;=Q$2,INDIRECT($B$2&amp;$C39))))),"NA")</f>
        <v>NA</v>
      </c>
      <c r="R39" s="42" t="str" cm="1">
        <f t="array" aca="1" ref="R39" ca="1">IFERROR(MEDIAN(IF(INDIRECT($B$2&amp;$B$1)=R$1,IF(INDIRECT($B$2&amp;$C39)&gt;0,IF(COUNTIFS(INDIRECT($B$2&amp;$B$1),R$1,INDIRECT($B$2&amp;$C39),"&gt;0")&gt;=R$2,INDIRECT($B$2&amp;$C39))))),"NA")</f>
        <v>NA</v>
      </c>
      <c r="S39" s="42" cm="1">
        <f t="array" aca="1" ref="S39" ca="1">IFERROR(MEDIAN(IF(INDIRECT($B$2&amp;$B$1)=S$1,IF(INDIRECT($B$2&amp;$C39)&gt;0,IF(COUNTIFS(INDIRECT($B$2&amp;$B$1),S$1,INDIRECT($B$2&amp;$C39),"&gt;0")&gt;=S$2,INDIRECT($B$2&amp;$C39))))),"NA")</f>
        <v>9</v>
      </c>
      <c r="T39" s="42" cm="1">
        <f t="array" aca="1" ref="T39" ca="1">IFERROR(MEDIAN(IF(INDIRECT($B$2&amp;$B$1)=T$1,IF(INDIRECT($B$2&amp;$C39)&gt;0,IF(COUNTIFS(INDIRECT($B$2&amp;$B$1),T$1,INDIRECT($B$2&amp;$C39),"&gt;0")&gt;=T$2,INDIRECT($B$2&amp;$C39))))),"NA")</f>
        <v>120</v>
      </c>
      <c r="U39" s="42" cm="1">
        <f t="array" aca="1" ref="U39" ca="1">IFERROR(MEDIAN(IF(INDIRECT($B$2&amp;$B$1)=U$1,IF(INDIRECT($B$2&amp;$C39)&gt;0,IF(COUNTIFS(INDIRECT($B$2&amp;$B$1),U$1,INDIRECT($B$2&amp;$C39),"&gt;0")&gt;=U$2,INDIRECT($B$2&amp;$C39))))),"NA")</f>
        <v>90</v>
      </c>
      <c r="V39" s="42" cm="1">
        <f t="array" aca="1" ref="V39" ca="1">IFERROR(MEDIAN(IF(INDIRECT($B$2&amp;$B$1)=V$1,IF(INDIRECT($B$2&amp;$C39)&gt;0,IF(COUNTIFS(INDIRECT($B$2&amp;$B$1),V$1,INDIRECT($B$2&amp;$C39),"&gt;0")&gt;=V$2,INDIRECT($B$2&amp;$C39))))),"NA")</f>
        <v>15</v>
      </c>
      <c r="W39" s="42" t="str" cm="1">
        <f t="array" aca="1" ref="W39" ca="1">IFERROR(MEDIAN(IF(INDIRECT($B$2&amp;$B$1)=W$1,IF(INDIRECT($B$2&amp;$C39)&gt;0,IF(COUNTIFS(INDIRECT($B$2&amp;$B$1),W$1,INDIRECT($B$2&amp;$C39),"&gt;0")&gt;=W$2,INDIRECT($B$2&amp;$C39))))),"NA")</f>
        <v>NA</v>
      </c>
    </row>
    <row r="40" spans="2:27" x14ac:dyDescent="0.35">
      <c r="B40" s="40" t="s">
        <v>2604</v>
      </c>
      <c r="C40" s="7" t="s">
        <v>3486</v>
      </c>
      <c r="F40" s="81" t="s">
        <v>39</v>
      </c>
      <c r="G40" s="42" cm="1">
        <f t="array" aca="1" ref="G40" ca="1">IFERROR(MEDIAN(IF(INDIRECT($B$2&amp;$B$1)=G$1,IF(INDIRECT($B$2&amp;$C40)&gt;0,IF(COUNTIFS(INDIRECT($B$2&amp;$B$1),G$1,INDIRECT($B$2&amp;$C40),"&gt;0")&gt;=G$2,INDIRECT($B$2&amp;$C40))))),"NA")</f>
        <v>2</v>
      </c>
      <c r="H40" s="42" cm="1">
        <f t="array" aca="1" ref="H40" ca="1">IFERROR(MEDIAN(IF(INDIRECT($B$2&amp;$B$1)=H$1,IF(INDIRECT($B$2&amp;$C40)&gt;0,IF(COUNTIFS(INDIRECT($B$2&amp;$B$1),H$1,INDIRECT($B$2&amp;$C40),"&gt;0")&gt;=H$2,INDIRECT($B$2&amp;$C40))))),"NA")</f>
        <v>30</v>
      </c>
      <c r="I40" s="42" t="str" cm="1">
        <f t="array" aca="1" ref="I40" ca="1">IFERROR(MEDIAN(IF(INDIRECT($B$2&amp;$B$1)=I$1,IF(INDIRECT($B$2&amp;$C40)&gt;0,IF(COUNTIFS(INDIRECT($B$2&amp;$B$1),I$1,INDIRECT($B$2&amp;$C40),"&gt;0")&gt;=I$2,INDIRECT($B$2&amp;$C40))))),"NA")</f>
        <v>NA</v>
      </c>
      <c r="J40" s="42" cm="1">
        <f t="array" aca="1" ref="J40" ca="1">IFERROR(MEDIAN(IF(INDIRECT($B$2&amp;$B$1)=J$1,IF(INDIRECT($B$2&amp;$C40)&gt;0,IF(COUNTIFS(INDIRECT($B$2&amp;$B$1),J$1,INDIRECT($B$2&amp;$C40),"&gt;0")&gt;=J$2,INDIRECT($B$2&amp;$C40))))),"NA")</f>
        <v>2</v>
      </c>
      <c r="K40" s="42" cm="1">
        <f t="array" aca="1" ref="K40" ca="1">IFERROR(MEDIAN(IF(INDIRECT($B$2&amp;$B$1)=K$1,IF(INDIRECT($B$2&amp;$C40)&gt;0,IF(COUNTIFS(INDIRECT($B$2&amp;$B$1),K$1,INDIRECT($B$2&amp;$C40),"&gt;0")&gt;=K$2,INDIRECT($B$2&amp;$C40))))),"NA")</f>
        <v>3</v>
      </c>
      <c r="L40" s="42" cm="1">
        <f t="array" aca="1" ref="L40" ca="1">IFERROR(MEDIAN(IF(INDIRECT($B$2&amp;$B$1)=L$1,IF(INDIRECT($B$2&amp;$C40)&gt;0,IF(COUNTIFS(INDIRECT($B$2&amp;$B$1),L$1,INDIRECT($B$2&amp;$C40),"&gt;0")&gt;=L$2,INDIRECT($B$2&amp;$C40))))),"NA")</f>
        <v>3</v>
      </c>
      <c r="M40" s="42" cm="1">
        <f t="array" aca="1" ref="M40" ca="1">IFERROR(MEDIAN(IF(INDIRECT($B$2&amp;$B$1)=M$1,IF(INDIRECT($B$2&amp;$C40)&gt;0,IF(COUNTIFS(INDIRECT($B$2&amp;$B$1),M$1,INDIRECT($B$2&amp;$C40),"&gt;0")&gt;=M$2,INDIRECT($B$2&amp;$C40))))),"NA")</f>
        <v>3.5</v>
      </c>
      <c r="N40" s="42" cm="1">
        <f t="array" aca="1" ref="N40" ca="1">IFERROR(MEDIAN(IF(INDIRECT($B$2&amp;$B$1)=N$1,IF(INDIRECT($B$2&amp;$C40)&gt;0,IF(COUNTIFS(INDIRECT($B$2&amp;$B$1),N$1,INDIRECT($B$2&amp;$C40),"&gt;0")&gt;=N$2,INDIRECT($B$2&amp;$C40))))),"NA")</f>
        <v>2</v>
      </c>
      <c r="O40" s="42" cm="1">
        <f t="array" aca="1" ref="O40" ca="1">IFERROR(MEDIAN(IF(INDIRECT($B$2&amp;$B$1)=O$1,IF(INDIRECT($B$2&amp;$C40)&gt;0,IF(COUNTIFS(INDIRECT($B$2&amp;$B$1),O$1,INDIRECT($B$2&amp;$C40),"&gt;0")&gt;=O$2,INDIRECT($B$2&amp;$C40))))),"NA")</f>
        <v>8.5</v>
      </c>
      <c r="P40" s="42" t="str" cm="1">
        <f t="array" aca="1" ref="P40" ca="1">IFERROR(MEDIAN(IF(INDIRECT($B$2&amp;$B$1)=P$1,IF(INDIRECT($B$2&amp;$C40)&gt;0,IF(COUNTIFS(INDIRECT($B$2&amp;$B$1),P$1,INDIRECT($B$2&amp;$C40),"&gt;0")&gt;=P$2,INDIRECT($B$2&amp;$C40))))),"NA")</f>
        <v>NA</v>
      </c>
      <c r="Q40" s="42" t="str" cm="1">
        <f t="array" aca="1" ref="Q40" ca="1">IFERROR(MEDIAN(IF(INDIRECT($B$2&amp;$B$1)=Q$1,IF(INDIRECT($B$2&amp;$C40)&gt;0,IF(COUNTIFS(INDIRECT($B$2&amp;$B$1),Q$1,INDIRECT($B$2&amp;$C40),"&gt;0")&gt;=Q$2,INDIRECT($B$2&amp;$C40))))),"NA")</f>
        <v>NA</v>
      </c>
      <c r="R40" s="42" t="str" cm="1">
        <f t="array" aca="1" ref="R40" ca="1">IFERROR(MEDIAN(IF(INDIRECT($B$2&amp;$B$1)=R$1,IF(INDIRECT($B$2&amp;$C40)&gt;0,IF(COUNTIFS(INDIRECT($B$2&amp;$B$1),R$1,INDIRECT($B$2&amp;$C40),"&gt;0")&gt;=R$2,INDIRECT($B$2&amp;$C40))))),"NA")</f>
        <v>NA</v>
      </c>
      <c r="S40" s="42" cm="1">
        <f t="array" aca="1" ref="S40" ca="1">IFERROR(MEDIAN(IF(INDIRECT($B$2&amp;$B$1)=S$1,IF(INDIRECT($B$2&amp;$C40)&gt;0,IF(COUNTIFS(INDIRECT($B$2&amp;$B$1),S$1,INDIRECT($B$2&amp;$C40),"&gt;0")&gt;=S$2,INDIRECT($B$2&amp;$C40))))),"NA")</f>
        <v>16.5</v>
      </c>
      <c r="T40" s="42" cm="1">
        <f t="array" aca="1" ref="T40" ca="1">IFERROR(MEDIAN(IF(INDIRECT($B$2&amp;$B$1)=T$1,IF(INDIRECT($B$2&amp;$C40)&gt;0,IF(COUNTIFS(INDIRECT($B$2&amp;$B$1),T$1,INDIRECT($B$2&amp;$C40),"&gt;0")&gt;=T$2,INDIRECT($B$2&amp;$C40))))),"NA")</f>
        <v>105</v>
      </c>
      <c r="U40" s="42" t="str" cm="1">
        <f t="array" aca="1" ref="U40" ca="1">IFERROR(MEDIAN(IF(INDIRECT($B$2&amp;$B$1)=U$1,IF(INDIRECT($B$2&amp;$C40)&gt;0,IF(COUNTIFS(INDIRECT($B$2&amp;$B$1),U$1,INDIRECT($B$2&amp;$C40),"&gt;0")&gt;=U$2,INDIRECT($B$2&amp;$C40))))),"NA")</f>
        <v>NA</v>
      </c>
      <c r="V40" s="42" cm="1">
        <f t="array" aca="1" ref="V40" ca="1">IFERROR(MEDIAN(IF(INDIRECT($B$2&amp;$B$1)=V$1,IF(INDIRECT($B$2&amp;$C40)&gt;0,IF(COUNTIFS(INDIRECT($B$2&amp;$B$1),V$1,INDIRECT($B$2&amp;$C40),"&gt;0")&gt;=V$2,INDIRECT($B$2&amp;$C40))))),"NA")</f>
        <v>15</v>
      </c>
      <c r="W40" s="42" t="str" cm="1">
        <f t="array" aca="1" ref="W40" ca="1">IFERROR(MEDIAN(IF(INDIRECT($B$2&amp;$B$1)=W$1,IF(INDIRECT($B$2&amp;$C40)&gt;0,IF(COUNTIFS(INDIRECT($B$2&amp;$B$1),W$1,INDIRECT($B$2&amp;$C40),"&gt;0")&gt;=W$2,INDIRECT($B$2&amp;$C40))))),"NA")</f>
        <v>NA</v>
      </c>
    </row>
    <row r="41" spans="2:27" x14ac:dyDescent="0.35">
      <c r="B41" s="40" t="s">
        <v>2416</v>
      </c>
      <c r="C41" s="7" t="s">
        <v>3487</v>
      </c>
      <c r="F41" s="81" t="s">
        <v>40</v>
      </c>
      <c r="G41" s="42" cm="1">
        <f t="array" aca="1" ref="G41" ca="1">IFERROR(MEDIAN(IF(INDIRECT($B$2&amp;$B$1)=G$1,IF(INDIRECT($B$2&amp;$C41)&gt;0,IF(COUNTIFS(INDIRECT($B$2&amp;$B$1),G$1,INDIRECT($B$2&amp;$C41),"&gt;0")&gt;=G$2,INDIRECT($B$2&amp;$C41))))),"NA")</f>
        <v>1.5</v>
      </c>
      <c r="H41" s="42" cm="1">
        <f t="array" aca="1" ref="H41" ca="1">IFERROR(MEDIAN(IF(INDIRECT($B$2&amp;$B$1)=H$1,IF(INDIRECT($B$2&amp;$C41)&gt;0,IF(COUNTIFS(INDIRECT($B$2&amp;$B$1),H$1,INDIRECT($B$2&amp;$C41),"&gt;0")&gt;=H$2,INDIRECT($B$2&amp;$C41))))),"NA")</f>
        <v>30</v>
      </c>
      <c r="I41" s="42" t="str" cm="1">
        <f t="array" aca="1" ref="I41" ca="1">IFERROR(MEDIAN(IF(INDIRECT($B$2&amp;$B$1)=I$1,IF(INDIRECT($B$2&amp;$C41)&gt;0,IF(COUNTIFS(INDIRECT($B$2&amp;$B$1),I$1,INDIRECT($B$2&amp;$C41),"&gt;0")&gt;=I$2,INDIRECT($B$2&amp;$C41))))),"NA")</f>
        <v>NA</v>
      </c>
      <c r="J41" s="42" cm="1">
        <f t="array" aca="1" ref="J41" ca="1">IFERROR(MEDIAN(IF(INDIRECT($B$2&amp;$B$1)=J$1,IF(INDIRECT($B$2&amp;$C41)&gt;0,IF(COUNTIFS(INDIRECT($B$2&amp;$B$1),J$1,INDIRECT($B$2&amp;$C41),"&gt;0")&gt;=J$2,INDIRECT($B$2&amp;$C41))))),"NA")</f>
        <v>2</v>
      </c>
      <c r="K41" s="42" cm="1">
        <f t="array" aca="1" ref="K41" ca="1">IFERROR(MEDIAN(IF(INDIRECT($B$2&amp;$B$1)=K$1,IF(INDIRECT($B$2&amp;$C41)&gt;0,IF(COUNTIFS(INDIRECT($B$2&amp;$B$1),K$1,INDIRECT($B$2&amp;$C41),"&gt;0")&gt;=K$2,INDIRECT($B$2&amp;$C41))))),"NA")</f>
        <v>26</v>
      </c>
      <c r="L41" s="42" cm="1">
        <f t="array" aca="1" ref="L41" ca="1">IFERROR(MEDIAN(IF(INDIRECT($B$2&amp;$B$1)=L$1,IF(INDIRECT($B$2&amp;$C41)&gt;0,IF(COUNTIFS(INDIRECT($B$2&amp;$B$1),L$1,INDIRECT($B$2&amp;$C41),"&gt;0")&gt;=L$2,INDIRECT($B$2&amp;$C41))))),"NA")</f>
        <v>3</v>
      </c>
      <c r="M41" s="42" cm="1">
        <f t="array" aca="1" ref="M41" ca="1">IFERROR(MEDIAN(IF(INDIRECT($B$2&amp;$B$1)=M$1,IF(INDIRECT($B$2&amp;$C41)&gt;0,IF(COUNTIFS(INDIRECT($B$2&amp;$B$1),M$1,INDIRECT($B$2&amp;$C41),"&gt;0")&gt;=M$2,INDIRECT($B$2&amp;$C41))))),"NA")</f>
        <v>2.5</v>
      </c>
      <c r="N41" s="42" cm="1">
        <f t="array" aca="1" ref="N41" ca="1">IFERROR(MEDIAN(IF(INDIRECT($B$2&amp;$B$1)=N$1,IF(INDIRECT($B$2&amp;$C41)&gt;0,IF(COUNTIFS(INDIRECT($B$2&amp;$B$1),N$1,INDIRECT($B$2&amp;$C41),"&gt;0")&gt;=N$2,INDIRECT($B$2&amp;$C41))))),"NA")</f>
        <v>2</v>
      </c>
      <c r="O41" s="42" cm="1">
        <f t="array" aca="1" ref="O41" ca="1">IFERROR(MEDIAN(IF(INDIRECT($B$2&amp;$B$1)=O$1,IF(INDIRECT($B$2&amp;$C41)&gt;0,IF(COUNTIFS(INDIRECT($B$2&amp;$B$1),O$1,INDIRECT($B$2&amp;$C41),"&gt;0")&gt;=O$2,INDIRECT($B$2&amp;$C41))))),"NA")</f>
        <v>5.5</v>
      </c>
      <c r="P41" s="42" t="str" cm="1">
        <f t="array" aca="1" ref="P41" ca="1">IFERROR(MEDIAN(IF(INDIRECT($B$2&amp;$B$1)=P$1,IF(INDIRECT($B$2&amp;$C41)&gt;0,IF(COUNTIFS(INDIRECT($B$2&amp;$B$1),P$1,INDIRECT($B$2&amp;$C41),"&gt;0")&gt;=P$2,INDIRECT($B$2&amp;$C41))))),"NA")</f>
        <v>NA</v>
      </c>
      <c r="Q41" s="42" t="str" cm="1">
        <f t="array" aca="1" ref="Q41" ca="1">IFERROR(MEDIAN(IF(INDIRECT($B$2&amp;$B$1)=Q$1,IF(INDIRECT($B$2&amp;$C41)&gt;0,IF(COUNTIFS(INDIRECT($B$2&amp;$B$1),Q$1,INDIRECT($B$2&amp;$C41),"&gt;0")&gt;=Q$2,INDIRECT($B$2&amp;$C41))))),"NA")</f>
        <v>NA</v>
      </c>
      <c r="R41" s="42" cm="1">
        <f t="array" aca="1" ref="R41" ca="1">IFERROR(MEDIAN(IF(INDIRECT($B$2&amp;$B$1)=R$1,IF(INDIRECT($B$2&amp;$C41)&gt;0,IF(COUNTIFS(INDIRECT($B$2&amp;$B$1),R$1,INDIRECT($B$2&amp;$C41),"&gt;0")&gt;=R$2,INDIRECT($B$2&amp;$C41))))),"NA")</f>
        <v>2</v>
      </c>
      <c r="S41" s="42" cm="1">
        <f t="array" aca="1" ref="S41" ca="1">IFERROR(MEDIAN(IF(INDIRECT($B$2&amp;$B$1)=S$1,IF(INDIRECT($B$2&amp;$C41)&gt;0,IF(COUNTIFS(INDIRECT($B$2&amp;$B$1),S$1,INDIRECT($B$2&amp;$C41),"&gt;0")&gt;=S$2,INDIRECT($B$2&amp;$C41))))),"NA")</f>
        <v>16.5</v>
      </c>
      <c r="T41" s="42" cm="1">
        <f t="array" aca="1" ref="T41" ca="1">IFERROR(MEDIAN(IF(INDIRECT($B$2&amp;$B$1)=T$1,IF(INDIRECT($B$2&amp;$C41)&gt;0,IF(COUNTIFS(INDIRECT($B$2&amp;$B$1),T$1,INDIRECT($B$2&amp;$C41),"&gt;0")&gt;=T$2,INDIRECT($B$2&amp;$C41))))),"NA")</f>
        <v>120</v>
      </c>
      <c r="U41" s="42" cm="1">
        <f t="array" aca="1" ref="U41" ca="1">IFERROR(MEDIAN(IF(INDIRECT($B$2&amp;$B$1)=U$1,IF(INDIRECT($B$2&amp;$C41)&gt;0,IF(COUNTIFS(INDIRECT($B$2&amp;$B$1),U$1,INDIRECT($B$2&amp;$C41),"&gt;0")&gt;=U$2,INDIRECT($B$2&amp;$C41))))),"NA")</f>
        <v>75</v>
      </c>
      <c r="V41" s="42" cm="1">
        <f t="array" aca="1" ref="V41" ca="1">IFERROR(MEDIAN(IF(INDIRECT($B$2&amp;$B$1)=V$1,IF(INDIRECT($B$2&amp;$C41)&gt;0,IF(COUNTIFS(INDIRECT($B$2&amp;$B$1),V$1,INDIRECT($B$2&amp;$C41),"&gt;0")&gt;=V$2,INDIRECT($B$2&amp;$C41))))),"NA")</f>
        <v>15</v>
      </c>
      <c r="W41" s="42" t="str" cm="1">
        <f t="array" aca="1" ref="W41" ca="1">IFERROR(MEDIAN(IF(INDIRECT($B$2&amp;$B$1)=W$1,IF(INDIRECT($B$2&amp;$C41)&gt;0,IF(COUNTIFS(INDIRECT($B$2&amp;$B$1),W$1,INDIRECT($B$2&amp;$C41),"&gt;0")&gt;=W$2,INDIRECT($B$2&amp;$C41))))),"NA")</f>
        <v>NA</v>
      </c>
    </row>
    <row r="42" spans="2:27" x14ac:dyDescent="0.35">
      <c r="B42" s="40" t="s">
        <v>2390</v>
      </c>
      <c r="C42" s="7" t="s">
        <v>3488</v>
      </c>
      <c r="F42" s="81" t="s">
        <v>41</v>
      </c>
      <c r="G42" s="42" cm="1">
        <f t="array" aca="1" ref="G42" ca="1">IFERROR(MEDIAN(IF(INDIRECT($B$2&amp;$B$1)=G$1,IF(INDIRECT($B$2&amp;$C42)&gt;0,IF(COUNTIFS(INDIRECT($B$2&amp;$B$1),G$1,INDIRECT($B$2&amp;$C42),"&gt;0")&gt;=G$2,INDIRECT($B$2&amp;$C42))))),"NA")</f>
        <v>1.5</v>
      </c>
      <c r="H42" s="42" cm="1">
        <f t="array" aca="1" ref="H42" ca="1">IFERROR(MEDIAN(IF(INDIRECT($B$2&amp;$B$1)=H$1,IF(INDIRECT($B$2&amp;$C42)&gt;0,IF(COUNTIFS(INDIRECT($B$2&amp;$B$1),H$1,INDIRECT($B$2&amp;$C42),"&gt;0")&gt;=H$2,INDIRECT($B$2&amp;$C42))))),"NA")</f>
        <v>30</v>
      </c>
      <c r="I42" s="42" cm="1">
        <f t="array" aca="1" ref="I42" ca="1">IFERROR(MEDIAN(IF(INDIRECT($B$2&amp;$B$1)=I$1,IF(INDIRECT($B$2&amp;$C42)&gt;0,IF(COUNTIFS(INDIRECT($B$2&amp;$B$1),I$1,INDIRECT($B$2&amp;$C42),"&gt;0")&gt;=I$2,INDIRECT($B$2&amp;$C42))))),"NA")</f>
        <v>40</v>
      </c>
      <c r="J42" s="42" cm="1">
        <f t="array" aca="1" ref="J42" ca="1">IFERROR(MEDIAN(IF(INDIRECT($B$2&amp;$B$1)=J$1,IF(INDIRECT($B$2&amp;$C42)&gt;0,IF(COUNTIFS(INDIRECT($B$2&amp;$B$1),J$1,INDIRECT($B$2&amp;$C42),"&gt;0")&gt;=J$2,INDIRECT($B$2&amp;$C42))))),"NA")</f>
        <v>2</v>
      </c>
      <c r="K42" s="42" cm="1">
        <f t="array" aca="1" ref="K42" ca="1">IFERROR(MEDIAN(IF(INDIRECT($B$2&amp;$B$1)=K$1,IF(INDIRECT($B$2&amp;$C42)&gt;0,IF(COUNTIFS(INDIRECT($B$2&amp;$B$1),K$1,INDIRECT($B$2&amp;$C42),"&gt;0")&gt;=K$2,INDIRECT($B$2&amp;$C42))))),"NA")</f>
        <v>3</v>
      </c>
      <c r="L42" s="42" cm="1">
        <f t="array" aca="1" ref="L42" ca="1">IFERROR(MEDIAN(IF(INDIRECT($B$2&amp;$B$1)=L$1,IF(INDIRECT($B$2&amp;$C42)&gt;0,IF(COUNTIFS(INDIRECT($B$2&amp;$B$1),L$1,INDIRECT($B$2&amp;$C42),"&gt;0")&gt;=L$2,INDIRECT($B$2&amp;$C42))))),"NA")</f>
        <v>3</v>
      </c>
      <c r="M42" s="42" t="str" cm="1">
        <f t="array" aca="1" ref="M42" ca="1">IFERROR(MEDIAN(IF(INDIRECT($B$2&amp;$B$1)=M$1,IF(INDIRECT($B$2&amp;$C42)&gt;0,IF(COUNTIFS(INDIRECT($B$2&amp;$B$1),M$1,INDIRECT($B$2&amp;$C42),"&gt;0")&gt;=M$2,INDIRECT($B$2&amp;$C42))))),"NA")</f>
        <v>NA</v>
      </c>
      <c r="N42" s="42" cm="1">
        <f t="array" aca="1" ref="N42" ca="1">IFERROR(MEDIAN(IF(INDIRECT($B$2&amp;$B$1)=N$1,IF(INDIRECT($B$2&amp;$C42)&gt;0,IF(COUNTIFS(INDIRECT($B$2&amp;$B$1),N$1,INDIRECT($B$2&amp;$C42),"&gt;0")&gt;=N$2,INDIRECT($B$2&amp;$C42))))),"NA")</f>
        <v>2</v>
      </c>
      <c r="O42" s="42" cm="1">
        <f t="array" aca="1" ref="O42" ca="1">IFERROR(MEDIAN(IF(INDIRECT($B$2&amp;$B$1)=O$1,IF(INDIRECT($B$2&amp;$C42)&gt;0,IF(COUNTIFS(INDIRECT($B$2&amp;$B$1),O$1,INDIRECT($B$2&amp;$C42),"&gt;0")&gt;=O$2,INDIRECT($B$2&amp;$C42))))),"NA")</f>
        <v>6</v>
      </c>
      <c r="P42" s="42" t="str" cm="1">
        <f t="array" aca="1" ref="P42" ca="1">IFERROR(MEDIAN(IF(INDIRECT($B$2&amp;$B$1)=P$1,IF(INDIRECT($B$2&amp;$C42)&gt;0,IF(COUNTIFS(INDIRECT($B$2&amp;$B$1),P$1,INDIRECT($B$2&amp;$C42),"&gt;0")&gt;=P$2,INDIRECT($B$2&amp;$C42))))),"NA")</f>
        <v>NA</v>
      </c>
      <c r="Q42" s="42" t="str" cm="1">
        <f t="array" aca="1" ref="Q42" ca="1">IFERROR(MEDIAN(IF(INDIRECT($B$2&amp;$B$1)=Q$1,IF(INDIRECT($B$2&amp;$C42)&gt;0,IF(COUNTIFS(INDIRECT($B$2&amp;$B$1),Q$1,INDIRECT($B$2&amp;$C42),"&gt;0")&gt;=Q$2,INDIRECT($B$2&amp;$C42))))),"NA")</f>
        <v>NA</v>
      </c>
      <c r="R42" s="42" cm="1">
        <f t="array" aca="1" ref="R42" ca="1">IFERROR(MEDIAN(IF(INDIRECT($B$2&amp;$B$1)=R$1,IF(INDIRECT($B$2&amp;$C42)&gt;0,IF(COUNTIFS(INDIRECT($B$2&amp;$B$1),R$1,INDIRECT($B$2&amp;$C42),"&gt;0")&gt;=R$2,INDIRECT($B$2&amp;$C42))))),"NA")</f>
        <v>2</v>
      </c>
      <c r="S42" s="42" cm="1">
        <f t="array" aca="1" ref="S42" ca="1">IFERROR(MEDIAN(IF(INDIRECT($B$2&amp;$B$1)=S$1,IF(INDIRECT($B$2&amp;$C42)&gt;0,IF(COUNTIFS(INDIRECT($B$2&amp;$B$1),S$1,INDIRECT($B$2&amp;$C42),"&gt;0")&gt;=S$2,INDIRECT($B$2&amp;$C42))))),"NA")</f>
        <v>16.5</v>
      </c>
      <c r="T42" s="42" cm="1">
        <f t="array" aca="1" ref="T42" ca="1">IFERROR(MEDIAN(IF(INDIRECT($B$2&amp;$B$1)=T$1,IF(INDIRECT($B$2&amp;$C42)&gt;0,IF(COUNTIFS(INDIRECT($B$2&amp;$B$1),T$1,INDIRECT($B$2&amp;$C42),"&gt;0")&gt;=T$2,INDIRECT($B$2&amp;$C42))))),"NA")</f>
        <v>105</v>
      </c>
      <c r="U42" s="42" cm="1">
        <f t="array" aca="1" ref="U42" ca="1">IFERROR(MEDIAN(IF(INDIRECT($B$2&amp;$B$1)=U$1,IF(INDIRECT($B$2&amp;$C42)&gt;0,IF(COUNTIFS(INDIRECT($B$2&amp;$B$1),U$1,INDIRECT($B$2&amp;$C42),"&gt;0")&gt;=U$2,INDIRECT($B$2&amp;$C42))))),"NA")</f>
        <v>120</v>
      </c>
      <c r="V42" s="42" cm="1">
        <f t="array" aca="1" ref="V42" ca="1">IFERROR(MEDIAN(IF(INDIRECT($B$2&amp;$B$1)=V$1,IF(INDIRECT($B$2&amp;$C42)&gt;0,IF(COUNTIFS(INDIRECT($B$2&amp;$B$1),V$1,INDIRECT($B$2&amp;$C42),"&gt;0")&gt;=V$2,INDIRECT($B$2&amp;$C42))))),"NA")</f>
        <v>15</v>
      </c>
      <c r="W42" s="42" t="str" cm="1">
        <f t="array" aca="1" ref="W42" ca="1">IFERROR(MEDIAN(IF(INDIRECT($B$2&amp;$B$1)=W$1,IF(INDIRECT($B$2&amp;$C42)&gt;0,IF(COUNTIFS(INDIRECT($B$2&amp;$B$1),W$1,INDIRECT($B$2&amp;$C42),"&gt;0")&gt;=W$2,INDIRECT($B$2&amp;$C42))))),"NA")</f>
        <v>NA</v>
      </c>
    </row>
    <row r="43" spans="2:27" ht="15.5" x14ac:dyDescent="0.35">
      <c r="B43" s="40" t="s">
        <v>3453</v>
      </c>
      <c r="C43" s="7" t="s">
        <v>3489</v>
      </c>
      <c r="E43" s="75" t="s">
        <v>3490</v>
      </c>
      <c r="F43" s="82" t="s">
        <v>61</v>
      </c>
      <c r="G43" s="42" cm="1">
        <f t="array" aca="1" ref="G43" ca="1">IFERROR(MEDIAN(IF(INDIRECT($B$2&amp;$B$1)=G$1,IF(INDIRECT($B$2&amp;$C43)&gt;0,IF(COUNTIFS(INDIRECT($B$2&amp;$B$1),G$1,INDIRECT($B$2&amp;$C43),"&gt;0")&gt;=G$2,INDIRECT($B$2&amp;$C43))))),"NA")</f>
        <v>7</v>
      </c>
      <c r="H43" s="42" cm="1">
        <f t="array" aca="1" ref="H43" ca="1">IFERROR(MEDIAN(IF(INDIRECT($B$2&amp;$B$1)=H$1,IF(INDIRECT($B$2&amp;$C43)&gt;0,IF(COUNTIFS(INDIRECT($B$2&amp;$B$1),H$1,INDIRECT($B$2&amp;$C43),"&gt;0")&gt;=H$2,INDIRECT($B$2&amp;$C43))))),"NA")</f>
        <v>30</v>
      </c>
      <c r="I43" s="42" t="str" cm="1">
        <f t="array" aca="1" ref="I43" ca="1">IFERROR(MEDIAN(IF(INDIRECT($B$2&amp;$B$1)=I$1,IF(INDIRECT($B$2&amp;$C43)&gt;0,IF(COUNTIFS(INDIRECT($B$2&amp;$B$1),I$1,INDIRECT($B$2&amp;$C43),"&gt;0")&gt;=I$2,INDIRECT($B$2&amp;$C43))))),"NA")</f>
        <v>NA</v>
      </c>
      <c r="J43" s="42" cm="1">
        <f t="array" aca="1" ref="J43" ca="1">IFERROR(MEDIAN(IF(INDIRECT($B$2&amp;$B$1)=J$1,IF(INDIRECT($B$2&amp;$C43)&gt;0,IF(COUNTIFS(INDIRECT($B$2&amp;$B$1),J$1,INDIRECT($B$2&amp;$C43),"&gt;0")&gt;=J$2,INDIRECT($B$2&amp;$C43))))),"NA")</f>
        <v>2</v>
      </c>
      <c r="K43" s="42" t="str" cm="1">
        <f t="array" aca="1" ref="K43" ca="1">IFERROR(MEDIAN(IF(INDIRECT($B$2&amp;$B$1)=K$1,IF(INDIRECT($B$2&amp;$C43)&gt;0,IF(COUNTIFS(INDIRECT($B$2&amp;$B$1),K$1,INDIRECT($B$2&amp;$C43),"&gt;0")&gt;=K$2,INDIRECT($B$2&amp;$C43))))),"NA")</f>
        <v>NA</v>
      </c>
      <c r="L43" s="42" t="str" cm="1">
        <f t="array" aca="1" ref="L43" ca="1">IFERROR(MEDIAN(IF(INDIRECT($B$2&amp;$B$1)=L$1,IF(INDIRECT($B$2&amp;$C43)&gt;0,IF(COUNTIFS(INDIRECT($B$2&amp;$B$1),L$1,INDIRECT($B$2&amp;$C43),"&gt;0")&gt;=L$2,INDIRECT($B$2&amp;$C43))))),"NA")</f>
        <v>NA</v>
      </c>
      <c r="M43" s="42" t="str" cm="1">
        <f t="array" aca="1" ref="M43" ca="1">IFERROR(MEDIAN(IF(INDIRECT($B$2&amp;$B$1)=M$1,IF(INDIRECT($B$2&amp;$C43)&gt;0,IF(COUNTIFS(INDIRECT($B$2&amp;$B$1),M$1,INDIRECT($B$2&amp;$C43),"&gt;0")&gt;=M$2,INDIRECT($B$2&amp;$C43))))),"NA")</f>
        <v>NA</v>
      </c>
      <c r="N43" s="42" cm="1">
        <f t="array" aca="1" ref="N43" ca="1">IFERROR(MEDIAN(IF(INDIRECT($B$2&amp;$B$1)=N$1,IF(INDIRECT($B$2&amp;$C43)&gt;0,IF(COUNTIFS(INDIRECT($B$2&amp;$B$1),N$1,INDIRECT($B$2&amp;$C43),"&gt;0")&gt;=N$2,INDIRECT($B$2&amp;$C43))))),"NA")</f>
        <v>1</v>
      </c>
      <c r="O43" s="42" cm="1">
        <f t="array" aca="1" ref="O43" ca="1">IFERROR(MEDIAN(IF(INDIRECT($B$2&amp;$B$1)=O$1,IF(INDIRECT($B$2&amp;$C43)&gt;0,IF(COUNTIFS(INDIRECT($B$2&amp;$B$1),O$1,INDIRECT($B$2&amp;$C43),"&gt;0")&gt;=O$2,INDIRECT($B$2&amp;$C43))))),"NA")</f>
        <v>5</v>
      </c>
      <c r="P43" s="42" t="str" cm="1">
        <f t="array" aca="1" ref="P43" ca="1">IFERROR(MEDIAN(IF(INDIRECT($B$2&amp;$B$1)=P$1,IF(INDIRECT($B$2&amp;$C43)&gt;0,IF(COUNTIFS(INDIRECT($B$2&amp;$B$1),P$1,INDIRECT($B$2&amp;$C43),"&gt;0")&gt;=P$2,INDIRECT($B$2&amp;$C43))))),"NA")</f>
        <v>NA</v>
      </c>
      <c r="Q43" s="42" t="str" cm="1">
        <f t="array" aca="1" ref="Q43" ca="1">IFERROR(MEDIAN(IF(INDIRECT($B$2&amp;$B$1)=Q$1,IF(INDIRECT($B$2&amp;$C43)&gt;0,IF(COUNTIFS(INDIRECT($B$2&amp;$B$1),Q$1,INDIRECT($B$2&amp;$C43),"&gt;0")&gt;=Q$2,INDIRECT($B$2&amp;$C43))))),"NA")</f>
        <v>NA</v>
      </c>
      <c r="R43" s="42" t="str" cm="1">
        <f t="array" aca="1" ref="R43" ca="1">IFERROR(MEDIAN(IF(INDIRECT($B$2&amp;$B$1)=R$1,IF(INDIRECT($B$2&amp;$C43)&gt;0,IF(COUNTIFS(INDIRECT($B$2&amp;$B$1),R$1,INDIRECT($B$2&amp;$C43),"&gt;0")&gt;=R$2,INDIRECT($B$2&amp;$C43))))),"NA")</f>
        <v>NA</v>
      </c>
      <c r="S43" s="42" cm="1">
        <f t="array" aca="1" ref="S43" ca="1">IFERROR(MEDIAN(IF(INDIRECT($B$2&amp;$B$1)=S$1,IF(INDIRECT($B$2&amp;$C43)&gt;0,IF(COUNTIFS(INDIRECT($B$2&amp;$B$1),S$1,INDIRECT($B$2&amp;$C43),"&gt;0")&gt;=S$2,INDIRECT($B$2&amp;$C43))))),"NA")</f>
        <v>24</v>
      </c>
      <c r="T43" s="42" t="str" cm="1">
        <f t="array" aca="1" ref="T43" ca="1">IFERROR(MEDIAN(IF(INDIRECT($B$2&amp;$B$1)=T$1,IF(INDIRECT($B$2&amp;$C43)&gt;0,IF(COUNTIFS(INDIRECT($B$2&amp;$B$1),T$1,INDIRECT($B$2&amp;$C43),"&gt;0")&gt;=T$2,INDIRECT($B$2&amp;$C43))))),"NA")</f>
        <v>NA</v>
      </c>
      <c r="U43" s="42" t="str" cm="1">
        <f t="array" aca="1" ref="U43" ca="1">IFERROR(MEDIAN(IF(INDIRECT($B$2&amp;$B$1)=U$1,IF(INDIRECT($B$2&amp;$C43)&gt;0,IF(COUNTIFS(INDIRECT($B$2&amp;$B$1),U$1,INDIRECT($B$2&amp;$C43),"&gt;0")&gt;=U$2,INDIRECT($B$2&amp;$C43))))),"NA")</f>
        <v>NA</v>
      </c>
      <c r="V43" s="42" cm="1">
        <f t="array" aca="1" ref="V43" ca="1">IFERROR(MEDIAN(IF(INDIRECT($B$2&amp;$B$1)=V$1,IF(INDIRECT($B$2&amp;$C43)&gt;0,IF(COUNTIFS(INDIRECT($B$2&amp;$B$1),V$1,INDIRECT($B$2&amp;$C43),"&gt;0")&gt;=V$2,INDIRECT($B$2&amp;$C43))))),"NA")</f>
        <v>7</v>
      </c>
      <c r="W43" s="42" t="str" cm="1">
        <f t="array" aca="1" ref="W43" ca="1">IFERROR(MEDIAN(IF(INDIRECT($B$2&amp;$B$1)=W$1,IF(INDIRECT($B$2&amp;$C43)&gt;0,IF(COUNTIFS(INDIRECT($B$2&amp;$B$1),W$1,INDIRECT($B$2&amp;$C43),"&gt;0")&gt;=W$2,INDIRECT($B$2&amp;$C43))))),"NA")</f>
        <v>NA</v>
      </c>
    </row>
    <row r="44" spans="2:27" x14ac:dyDescent="0.35">
      <c r="B44" s="40" t="s">
        <v>3455</v>
      </c>
      <c r="C44" s="7" t="s">
        <v>3491</v>
      </c>
      <c r="F44" s="82" t="s">
        <v>43</v>
      </c>
      <c r="G44" s="42" cm="1">
        <f t="array" aca="1" ref="G44" ca="1">IFERROR(MEDIAN(IF(INDIRECT($B$2&amp;$B$1)=G$1,IF(INDIRECT($B$2&amp;$C44)&gt;0,IF(COUNTIFS(INDIRECT($B$2&amp;$B$1),G$1,INDIRECT($B$2&amp;$C44),"&gt;0")&gt;=G$2,INDIRECT($B$2&amp;$C44))))),"NA")</f>
        <v>14</v>
      </c>
      <c r="H44" s="42" cm="1">
        <f t="array" aca="1" ref="H44" ca="1">IFERROR(MEDIAN(IF(INDIRECT($B$2&amp;$B$1)=H$1,IF(INDIRECT($B$2&amp;$C44)&gt;0,IF(COUNTIFS(INDIRECT($B$2&amp;$B$1),H$1,INDIRECT($B$2&amp;$C44),"&gt;0")&gt;=H$2,INDIRECT($B$2&amp;$C44))))),"NA")</f>
        <v>30</v>
      </c>
      <c r="I44" s="42" t="str" cm="1">
        <f t="array" aca="1" ref="I44" ca="1">IFERROR(MEDIAN(IF(INDIRECT($B$2&amp;$B$1)=I$1,IF(INDIRECT($B$2&amp;$C44)&gt;0,IF(COUNTIFS(INDIRECT($B$2&amp;$B$1),I$1,INDIRECT($B$2&amp;$C44),"&gt;0")&gt;=I$2,INDIRECT($B$2&amp;$C44))))),"NA")</f>
        <v>NA</v>
      </c>
      <c r="J44" s="42" cm="1">
        <f t="array" aca="1" ref="J44" ca="1">IFERROR(MEDIAN(IF(INDIRECT($B$2&amp;$B$1)=J$1,IF(INDIRECT($B$2&amp;$C44)&gt;0,IF(COUNTIFS(INDIRECT($B$2&amp;$B$1),J$1,INDIRECT($B$2&amp;$C44),"&gt;0")&gt;=J$2,INDIRECT($B$2&amp;$C44))))),"NA")</f>
        <v>2</v>
      </c>
      <c r="K44" s="42" cm="1">
        <f t="array" aca="1" ref="K44" ca="1">IFERROR(MEDIAN(IF(INDIRECT($B$2&amp;$B$1)=K$1,IF(INDIRECT($B$2&amp;$C44)&gt;0,IF(COUNTIFS(INDIRECT($B$2&amp;$B$1),K$1,INDIRECT($B$2&amp;$C44),"&gt;0")&gt;=K$2,INDIRECT($B$2&amp;$C44))))),"NA")</f>
        <v>3</v>
      </c>
      <c r="L44" s="42" cm="1">
        <f t="array" aca="1" ref="L44" ca="1">IFERROR(MEDIAN(IF(INDIRECT($B$2&amp;$B$1)=L$1,IF(INDIRECT($B$2&amp;$C44)&gt;0,IF(COUNTIFS(INDIRECT($B$2&amp;$B$1),L$1,INDIRECT($B$2&amp;$C44),"&gt;0")&gt;=L$2,INDIRECT($B$2&amp;$C44))))),"NA")</f>
        <v>3.5</v>
      </c>
      <c r="M44" s="42" cm="1">
        <f t="array" aca="1" ref="M44" ca="1">IFERROR(MEDIAN(IF(INDIRECT($B$2&amp;$B$1)=M$1,IF(INDIRECT($B$2&amp;$C44)&gt;0,IF(COUNTIFS(INDIRECT($B$2&amp;$B$1),M$1,INDIRECT($B$2&amp;$C44),"&gt;0")&gt;=M$2,INDIRECT($B$2&amp;$C44))))),"NA")</f>
        <v>60</v>
      </c>
      <c r="N44" s="42" cm="1">
        <f t="array" aca="1" ref="N44" ca="1">IFERROR(MEDIAN(IF(INDIRECT($B$2&amp;$B$1)=N$1,IF(INDIRECT($B$2&amp;$C44)&gt;0,IF(COUNTIFS(INDIRECT($B$2&amp;$B$1),N$1,INDIRECT($B$2&amp;$C44),"&gt;0")&gt;=N$2,INDIRECT($B$2&amp;$C44))))),"NA")</f>
        <v>7</v>
      </c>
      <c r="O44" s="42" cm="1">
        <f t="array" aca="1" ref="O44" ca="1">IFERROR(MEDIAN(IF(INDIRECT($B$2&amp;$B$1)=O$1,IF(INDIRECT($B$2&amp;$C44)&gt;0,IF(COUNTIFS(INDIRECT($B$2&amp;$B$1),O$1,INDIRECT($B$2&amp;$C44),"&gt;0")&gt;=O$2,INDIRECT($B$2&amp;$C44))))),"NA")</f>
        <v>5</v>
      </c>
      <c r="P44" s="42" cm="1">
        <f t="array" aca="1" ref="P44" ca="1">IFERROR(MEDIAN(IF(INDIRECT($B$2&amp;$B$1)=P$1,IF(INDIRECT($B$2&amp;$C44)&gt;0,IF(COUNTIFS(INDIRECT($B$2&amp;$B$1),P$1,INDIRECT($B$2&amp;$C44),"&gt;0")&gt;=P$2,INDIRECT($B$2&amp;$C44))))),"NA")</f>
        <v>14.5</v>
      </c>
      <c r="Q44" s="42" t="str" cm="1">
        <f t="array" aca="1" ref="Q44" ca="1">IFERROR(MEDIAN(IF(INDIRECT($B$2&amp;$B$1)=Q$1,IF(INDIRECT($B$2&amp;$C44)&gt;0,IF(COUNTIFS(INDIRECT($B$2&amp;$B$1),Q$1,INDIRECT($B$2&amp;$C44),"&gt;0")&gt;=Q$2,INDIRECT($B$2&amp;$C44))))),"NA")</f>
        <v>NA</v>
      </c>
      <c r="R44" s="42" t="str" cm="1">
        <f t="array" aca="1" ref="R44" ca="1">IFERROR(MEDIAN(IF(INDIRECT($B$2&amp;$B$1)=R$1,IF(INDIRECT($B$2&amp;$C44)&gt;0,IF(COUNTIFS(INDIRECT($B$2&amp;$B$1),R$1,INDIRECT($B$2&amp;$C44),"&gt;0")&gt;=R$2,INDIRECT($B$2&amp;$C44))))),"NA")</f>
        <v>NA</v>
      </c>
      <c r="S44" s="42" cm="1">
        <f t="array" aca="1" ref="S44" ca="1">IFERROR(MEDIAN(IF(INDIRECT($B$2&amp;$B$1)=S$1,IF(INDIRECT($B$2&amp;$C44)&gt;0,IF(COUNTIFS(INDIRECT($B$2&amp;$B$1),S$1,INDIRECT($B$2&amp;$C44),"&gt;0")&gt;=S$2,INDIRECT($B$2&amp;$C44))))),"NA")</f>
        <v>11.5</v>
      </c>
      <c r="T44" s="42" t="str" cm="1">
        <f t="array" aca="1" ref="T44" ca="1">IFERROR(MEDIAN(IF(INDIRECT($B$2&amp;$B$1)=T$1,IF(INDIRECT($B$2&amp;$C44)&gt;0,IF(COUNTIFS(INDIRECT($B$2&amp;$B$1),T$1,INDIRECT($B$2&amp;$C44),"&gt;0")&gt;=T$2,INDIRECT($B$2&amp;$C44))))),"NA")</f>
        <v>NA</v>
      </c>
      <c r="U44" s="42" t="str" cm="1">
        <f t="array" aca="1" ref="U44" ca="1">IFERROR(MEDIAN(IF(INDIRECT($B$2&amp;$B$1)=U$1,IF(INDIRECT($B$2&amp;$C44)&gt;0,IF(COUNTIFS(INDIRECT($B$2&amp;$B$1),U$1,INDIRECT($B$2&amp;$C44),"&gt;0")&gt;=U$2,INDIRECT($B$2&amp;$C44))))),"NA")</f>
        <v>NA</v>
      </c>
      <c r="V44" s="42" cm="1">
        <f t="array" aca="1" ref="V44" ca="1">IFERROR(MEDIAN(IF(INDIRECT($B$2&amp;$B$1)=V$1,IF(INDIRECT($B$2&amp;$C44)&gt;0,IF(COUNTIFS(INDIRECT($B$2&amp;$B$1),V$1,INDIRECT($B$2&amp;$C44),"&gt;0")&gt;=V$2,INDIRECT($B$2&amp;$C44))))),"NA")</f>
        <v>14</v>
      </c>
      <c r="W44" s="42" cm="1">
        <f t="array" aca="1" ref="W44" ca="1">IFERROR(MEDIAN(IF(INDIRECT($B$2&amp;$B$1)=W$1,IF(INDIRECT($B$2&amp;$C44)&gt;0,IF(COUNTIFS(INDIRECT($B$2&amp;$B$1),W$1,INDIRECT($B$2&amp;$C44),"&gt;0")&gt;=W$2,INDIRECT($B$2&amp;$C44))))),"NA")</f>
        <v>29</v>
      </c>
    </row>
    <row r="45" spans="2:27" x14ac:dyDescent="0.35">
      <c r="B45" s="40" t="s">
        <v>3457</v>
      </c>
      <c r="C45" s="7" t="s">
        <v>3492</v>
      </c>
      <c r="F45" s="82" t="s">
        <v>45</v>
      </c>
      <c r="G45" s="42" cm="1">
        <f t="array" aca="1" ref="G45" ca="1">IFERROR(MEDIAN(IF(INDIRECT($B$2&amp;$B$1)=G$1,IF(INDIRECT($B$2&amp;$C45)&gt;0,IF(COUNTIFS(INDIRECT($B$2&amp;$B$1),G$1,INDIRECT($B$2&amp;$C45),"&gt;0")&gt;=G$2,INDIRECT($B$2&amp;$C45))))),"NA")</f>
        <v>5</v>
      </c>
      <c r="H45" s="42" cm="1">
        <f t="array" aca="1" ref="H45" ca="1">IFERROR(MEDIAN(IF(INDIRECT($B$2&amp;$B$1)=H$1,IF(INDIRECT($B$2&amp;$C45)&gt;0,IF(COUNTIFS(INDIRECT($B$2&amp;$B$1),H$1,INDIRECT($B$2&amp;$C45),"&gt;0")&gt;=H$2,INDIRECT($B$2&amp;$C45))))),"NA")</f>
        <v>30</v>
      </c>
      <c r="I45" s="42" t="str" cm="1">
        <f t="array" aca="1" ref="I45" ca="1">IFERROR(MEDIAN(IF(INDIRECT($B$2&amp;$B$1)=I$1,IF(INDIRECT($B$2&amp;$C45)&gt;0,IF(COUNTIFS(INDIRECT($B$2&amp;$B$1),I$1,INDIRECT($B$2&amp;$C45),"&gt;0")&gt;=I$2,INDIRECT($B$2&amp;$C45))))),"NA")</f>
        <v>NA</v>
      </c>
      <c r="J45" s="42" cm="1">
        <f t="array" aca="1" ref="J45" ca="1">IFERROR(MEDIAN(IF(INDIRECT($B$2&amp;$B$1)=J$1,IF(INDIRECT($B$2&amp;$C45)&gt;0,IF(COUNTIFS(INDIRECT($B$2&amp;$B$1),J$1,INDIRECT($B$2&amp;$C45),"&gt;0")&gt;=J$2,INDIRECT($B$2&amp;$C45))))),"NA")</f>
        <v>2</v>
      </c>
      <c r="K45" s="42" cm="1">
        <f t="array" aca="1" ref="K45" ca="1">IFERROR(MEDIAN(IF(INDIRECT($B$2&amp;$B$1)=K$1,IF(INDIRECT($B$2&amp;$C45)&gt;0,IF(COUNTIFS(INDIRECT($B$2&amp;$B$1),K$1,INDIRECT($B$2&amp;$C45),"&gt;0")&gt;=K$2,INDIRECT($B$2&amp;$C45))))),"NA")</f>
        <v>14</v>
      </c>
      <c r="L45" s="42" cm="1">
        <f t="array" aca="1" ref="L45" ca="1">IFERROR(MEDIAN(IF(INDIRECT($B$2&amp;$B$1)=L$1,IF(INDIRECT($B$2&amp;$C45)&gt;0,IF(COUNTIFS(INDIRECT($B$2&amp;$B$1),L$1,INDIRECT($B$2&amp;$C45),"&gt;0")&gt;=L$2,INDIRECT($B$2&amp;$C45))))),"NA")</f>
        <v>4</v>
      </c>
      <c r="M45" s="42" cm="1">
        <f t="array" aca="1" ref="M45" ca="1">IFERROR(MEDIAN(IF(INDIRECT($B$2&amp;$B$1)=M$1,IF(INDIRECT($B$2&amp;$C45)&gt;0,IF(COUNTIFS(INDIRECT($B$2&amp;$B$1),M$1,INDIRECT($B$2&amp;$C45),"&gt;0")&gt;=M$2,INDIRECT($B$2&amp;$C45))))),"NA")</f>
        <v>3</v>
      </c>
      <c r="N45" s="42" cm="1">
        <f t="array" aca="1" ref="N45" ca="1">IFERROR(MEDIAN(IF(INDIRECT($B$2&amp;$B$1)=N$1,IF(INDIRECT($B$2&amp;$C45)&gt;0,IF(COUNTIFS(INDIRECT($B$2&amp;$B$1),N$1,INDIRECT($B$2&amp;$C45),"&gt;0")&gt;=N$2,INDIRECT($B$2&amp;$C45))))),"NA")</f>
        <v>3</v>
      </c>
      <c r="O45" s="42" cm="1">
        <f t="array" aca="1" ref="O45" ca="1">IFERROR(MEDIAN(IF(INDIRECT($B$2&amp;$B$1)=O$1,IF(INDIRECT($B$2&amp;$C45)&gt;0,IF(COUNTIFS(INDIRECT($B$2&amp;$B$1),O$1,INDIRECT($B$2&amp;$C45),"&gt;0")&gt;=O$2,INDIRECT($B$2&amp;$C45))))),"NA")</f>
        <v>8.5</v>
      </c>
      <c r="P45" s="42" t="str" cm="1">
        <f t="array" aca="1" ref="P45" ca="1">IFERROR(MEDIAN(IF(INDIRECT($B$2&amp;$B$1)=P$1,IF(INDIRECT($B$2&amp;$C45)&gt;0,IF(COUNTIFS(INDIRECT($B$2&amp;$B$1),P$1,INDIRECT($B$2&amp;$C45),"&gt;0")&gt;=P$2,INDIRECT($B$2&amp;$C45))))),"NA")</f>
        <v>NA</v>
      </c>
      <c r="Q45" s="42" t="str" cm="1">
        <f t="array" aca="1" ref="Q45" ca="1">IFERROR(MEDIAN(IF(INDIRECT($B$2&amp;$B$1)=Q$1,IF(INDIRECT($B$2&amp;$C45)&gt;0,IF(COUNTIFS(INDIRECT($B$2&amp;$B$1),Q$1,INDIRECT($B$2&amp;$C45),"&gt;0")&gt;=Q$2,INDIRECT($B$2&amp;$C45))))),"NA")</f>
        <v>NA</v>
      </c>
      <c r="R45" s="42" t="str" cm="1">
        <f t="array" aca="1" ref="R45" ca="1">IFERROR(MEDIAN(IF(INDIRECT($B$2&amp;$B$1)=R$1,IF(INDIRECT($B$2&amp;$C45)&gt;0,IF(COUNTIFS(INDIRECT($B$2&amp;$B$1),R$1,INDIRECT($B$2&amp;$C45),"&gt;0")&gt;=R$2,INDIRECT($B$2&amp;$C45))))),"NA")</f>
        <v>NA</v>
      </c>
      <c r="S45" s="42" cm="1">
        <f t="array" aca="1" ref="S45" ca="1">IFERROR(MEDIAN(IF(INDIRECT($B$2&amp;$B$1)=S$1,IF(INDIRECT($B$2&amp;$C45)&gt;0,IF(COUNTIFS(INDIRECT($B$2&amp;$B$1),S$1,INDIRECT($B$2&amp;$C45),"&gt;0")&gt;=S$2,INDIRECT($B$2&amp;$C45))))),"NA")</f>
        <v>16.5</v>
      </c>
      <c r="T45" s="42" t="str" cm="1">
        <f t="array" aca="1" ref="T45" ca="1">IFERROR(MEDIAN(IF(INDIRECT($B$2&amp;$B$1)=T$1,IF(INDIRECT($B$2&amp;$C45)&gt;0,IF(COUNTIFS(INDIRECT($B$2&amp;$B$1),T$1,INDIRECT($B$2&amp;$C45),"&gt;0")&gt;=T$2,INDIRECT($B$2&amp;$C45))))),"NA")</f>
        <v>NA</v>
      </c>
      <c r="U45" s="42" t="str" cm="1">
        <f t="array" aca="1" ref="U45" ca="1">IFERROR(MEDIAN(IF(INDIRECT($B$2&amp;$B$1)=U$1,IF(INDIRECT($B$2&amp;$C45)&gt;0,IF(COUNTIFS(INDIRECT($B$2&amp;$B$1),U$1,INDIRECT($B$2&amp;$C45),"&gt;0")&gt;=U$2,INDIRECT($B$2&amp;$C45))))),"NA")</f>
        <v>NA</v>
      </c>
      <c r="V45" s="42" t="str" cm="1">
        <f t="array" aca="1" ref="V45" ca="1">IFERROR(MEDIAN(IF(INDIRECT($B$2&amp;$B$1)=V$1,IF(INDIRECT($B$2&amp;$C45)&gt;0,IF(COUNTIFS(INDIRECT($B$2&amp;$B$1),V$1,INDIRECT($B$2&amp;$C45),"&gt;0")&gt;=V$2,INDIRECT($B$2&amp;$C45))))),"NA")</f>
        <v>NA</v>
      </c>
      <c r="W45" s="42" t="str" cm="1">
        <f t="array" aca="1" ref="W45" ca="1">IFERROR(MEDIAN(IF(INDIRECT($B$2&amp;$B$1)=W$1,IF(INDIRECT($B$2&amp;$C45)&gt;0,IF(COUNTIFS(INDIRECT($B$2&amp;$B$1),W$1,INDIRECT($B$2&amp;$C45),"&gt;0")&gt;=W$2,INDIRECT($B$2&amp;$C45))))),"NA")</f>
        <v>NA</v>
      </c>
      <c r="AA45" s="33"/>
    </row>
    <row r="46" spans="2:27" ht="15.5" x14ac:dyDescent="0.35">
      <c r="B46" s="40" t="s">
        <v>3459</v>
      </c>
      <c r="C46" s="7" t="s">
        <v>3493</v>
      </c>
      <c r="E46" s="75" t="s">
        <v>3494</v>
      </c>
      <c r="F46" s="85" t="s">
        <v>3461</v>
      </c>
      <c r="G46" s="42" cm="1">
        <f t="array" aca="1" ref="G46" ca="1">IFERROR(MEDIAN(IF(INDIRECT($B$2&amp;$B$1)=G$1,IF(INDIRECT($B$2&amp;$C46)&gt;0,IF(COUNTIFS(INDIRECT($B$2&amp;$B$1),G$1,INDIRECT($B$2&amp;$C46),"&gt;0")&gt;=G$2,INDIRECT($B$2&amp;$C46))))),"NA")</f>
        <v>2</v>
      </c>
      <c r="H46" s="42" cm="1">
        <f t="array" aca="1" ref="H46" ca="1">IFERROR(MEDIAN(IF(INDIRECT($B$2&amp;$B$1)=H$1,IF(INDIRECT($B$2&amp;$C46)&gt;0,IF(COUNTIFS(INDIRECT($B$2&amp;$B$1),H$1,INDIRECT($B$2&amp;$C46),"&gt;0")&gt;=H$2,INDIRECT($B$2&amp;$C46))))),"NA")</f>
        <v>30</v>
      </c>
      <c r="I46" s="42" t="str" cm="1">
        <f t="array" aca="1" ref="I46" ca="1">IFERROR(MEDIAN(IF(INDIRECT($B$2&amp;$B$1)=I$1,IF(INDIRECT($B$2&amp;$C46)&gt;0,IF(COUNTIFS(INDIRECT($B$2&amp;$B$1),I$1,INDIRECT($B$2&amp;$C46),"&gt;0")&gt;=I$2,INDIRECT($B$2&amp;$C46))))),"NA")</f>
        <v>NA</v>
      </c>
      <c r="J46" s="42" cm="1">
        <f t="array" aca="1" ref="J46" ca="1">IFERROR(MEDIAN(IF(INDIRECT($B$2&amp;$B$1)=J$1,IF(INDIRECT($B$2&amp;$C46)&gt;0,IF(COUNTIFS(INDIRECT($B$2&amp;$B$1),J$1,INDIRECT($B$2&amp;$C46),"&gt;0")&gt;=J$2,INDIRECT($B$2&amp;$C46))))),"NA")</f>
        <v>2</v>
      </c>
      <c r="K46" s="42" cm="1">
        <f t="array" aca="1" ref="K46" ca="1">IFERROR(MEDIAN(IF(INDIRECT($B$2&amp;$B$1)=K$1,IF(INDIRECT($B$2&amp;$C46)&gt;0,IF(COUNTIFS(INDIRECT($B$2&amp;$B$1),K$1,INDIRECT($B$2&amp;$C46),"&gt;0")&gt;=K$2,INDIRECT($B$2&amp;$C46))))),"NA")</f>
        <v>3</v>
      </c>
      <c r="L46" s="42" cm="1">
        <f t="array" aca="1" ref="L46" ca="1">IFERROR(MEDIAN(IF(INDIRECT($B$2&amp;$B$1)=L$1,IF(INDIRECT($B$2&amp;$C46)&gt;0,IF(COUNTIFS(INDIRECT($B$2&amp;$B$1),L$1,INDIRECT($B$2&amp;$C46),"&gt;0")&gt;=L$2,INDIRECT($B$2&amp;$C46))))),"NA")</f>
        <v>6</v>
      </c>
      <c r="M46" s="42" cm="1">
        <f t="array" aca="1" ref="M46" ca="1">IFERROR(MEDIAN(IF(INDIRECT($B$2&amp;$B$1)=M$1,IF(INDIRECT($B$2&amp;$C46)&gt;0,IF(COUNTIFS(INDIRECT($B$2&amp;$B$1),M$1,INDIRECT($B$2&amp;$C46),"&gt;0")&gt;=M$2,INDIRECT($B$2&amp;$C46))))),"NA")</f>
        <v>4.5</v>
      </c>
      <c r="N46" s="42" cm="1">
        <f t="array" aca="1" ref="N46" ca="1">IFERROR(MEDIAN(IF(INDIRECT($B$2&amp;$B$1)=N$1,IF(INDIRECT($B$2&amp;$C46)&gt;0,IF(COUNTIFS(INDIRECT($B$2&amp;$B$1),N$1,INDIRECT($B$2&amp;$C46),"&gt;0")&gt;=N$2,INDIRECT($B$2&amp;$C46))))),"NA")</f>
        <v>4.5</v>
      </c>
      <c r="O46" s="42" cm="1">
        <f t="array" aca="1" ref="O46" ca="1">IFERROR(MEDIAN(IF(INDIRECT($B$2&amp;$B$1)=O$1,IF(INDIRECT($B$2&amp;$C46)&gt;0,IF(COUNTIFS(INDIRECT($B$2&amp;$B$1),O$1,INDIRECT($B$2&amp;$C46),"&gt;0")&gt;=O$2,INDIRECT($B$2&amp;$C46))))),"NA")</f>
        <v>7</v>
      </c>
      <c r="P46" s="42" t="str" cm="1">
        <f t="array" aca="1" ref="P46" ca="1">IFERROR(MEDIAN(IF(INDIRECT($B$2&amp;$B$1)=P$1,IF(INDIRECT($B$2&amp;$C46)&gt;0,IF(COUNTIFS(INDIRECT($B$2&amp;$B$1),P$1,INDIRECT($B$2&amp;$C46),"&gt;0")&gt;=P$2,INDIRECT($B$2&amp;$C46))))),"NA")</f>
        <v>NA</v>
      </c>
      <c r="Q46" s="42" t="str" cm="1">
        <f t="array" aca="1" ref="Q46" ca="1">IFERROR(MEDIAN(IF(INDIRECT($B$2&amp;$B$1)=Q$1,IF(INDIRECT($B$2&amp;$C46)&gt;0,IF(COUNTIFS(INDIRECT($B$2&amp;$B$1),Q$1,INDIRECT($B$2&amp;$C46),"&gt;0")&gt;=Q$2,INDIRECT($B$2&amp;$C46))))),"NA")</f>
        <v>NA</v>
      </c>
      <c r="R46" s="42" cm="1">
        <f t="array" aca="1" ref="R46" ca="1">IFERROR(MEDIAN(IF(INDIRECT($B$2&amp;$B$1)=R$1,IF(INDIRECT($B$2&amp;$C46)&gt;0,IF(COUNTIFS(INDIRECT($B$2&amp;$B$1),R$1,INDIRECT($B$2&amp;$C46),"&gt;0")&gt;=R$2,INDIRECT($B$2&amp;$C46))))),"NA")</f>
        <v>10</v>
      </c>
      <c r="S46" s="42" cm="1">
        <f t="array" aca="1" ref="S46" ca="1">IFERROR(MEDIAN(IF(INDIRECT($B$2&amp;$B$1)=S$1,IF(INDIRECT($B$2&amp;$C46)&gt;0,IF(COUNTIFS(INDIRECT($B$2&amp;$B$1),S$1,INDIRECT($B$2&amp;$C46),"&gt;0")&gt;=S$2,INDIRECT($B$2&amp;$C46))))),"NA")</f>
        <v>16.5</v>
      </c>
      <c r="T46" s="42" cm="1">
        <f t="array" aca="1" ref="T46" ca="1">IFERROR(MEDIAN(IF(INDIRECT($B$2&amp;$B$1)=T$1,IF(INDIRECT($B$2&amp;$C46)&gt;0,IF(COUNTIFS(INDIRECT($B$2&amp;$B$1),T$1,INDIRECT($B$2&amp;$C46),"&gt;0")&gt;=T$2,INDIRECT($B$2&amp;$C46))))),"NA")</f>
        <v>25.5</v>
      </c>
      <c r="U46" s="42" t="str" cm="1">
        <f t="array" aca="1" ref="U46" ca="1">IFERROR(MEDIAN(IF(INDIRECT($B$2&amp;$B$1)=U$1,IF(INDIRECT($B$2&amp;$C46)&gt;0,IF(COUNTIFS(INDIRECT($B$2&amp;$B$1),U$1,INDIRECT($B$2&amp;$C46),"&gt;0")&gt;=U$2,INDIRECT($B$2&amp;$C46))))),"NA")</f>
        <v>NA</v>
      </c>
      <c r="V46" s="42" cm="1">
        <f t="array" aca="1" ref="V46" ca="1">IFERROR(MEDIAN(IF(INDIRECT($B$2&amp;$B$1)=V$1,IF(INDIRECT($B$2&amp;$C46)&gt;0,IF(COUNTIFS(INDIRECT($B$2&amp;$B$1),V$1,INDIRECT($B$2&amp;$C46),"&gt;0")&gt;=V$2,INDIRECT($B$2&amp;$C46))))),"NA")</f>
        <v>15</v>
      </c>
      <c r="W46" s="42" t="str" cm="1">
        <f t="array" aca="1" ref="W46" ca="1">IFERROR(MEDIAN(IF(INDIRECT($B$2&amp;$B$1)=W$1,IF(INDIRECT($B$2&amp;$C46)&gt;0,IF(COUNTIFS(INDIRECT($B$2&amp;$B$1),W$1,INDIRECT($B$2&amp;$C46),"&gt;0")&gt;=W$2,INDIRECT($B$2&amp;$C46))))),"NA")</f>
        <v>NA</v>
      </c>
    </row>
    <row r="47" spans="2:27" x14ac:dyDescent="0.35">
      <c r="B47" s="40" t="s">
        <v>3462</v>
      </c>
      <c r="C47" s="7" t="s">
        <v>3495</v>
      </c>
      <c r="F47" s="85" t="s">
        <v>3464</v>
      </c>
      <c r="G47" s="42" cm="1">
        <f t="array" aca="1" ref="G47" ca="1">IFERROR(MEDIAN(IF(INDIRECT($B$2&amp;$B$1)=G$1,IF(INDIRECT($B$2&amp;$C47)&gt;0,IF(COUNTIFS(INDIRECT($B$2&amp;$B$1),G$1,INDIRECT($B$2&amp;$C47),"&gt;0")&gt;=G$2,INDIRECT($B$2&amp;$C47))))),"NA")</f>
        <v>2</v>
      </c>
      <c r="H47" s="42" cm="1">
        <f t="array" aca="1" ref="H47" ca="1">IFERROR(MEDIAN(IF(INDIRECT($B$2&amp;$B$1)=H$1,IF(INDIRECT($B$2&amp;$C47)&gt;0,IF(COUNTIFS(INDIRECT($B$2&amp;$B$1),H$1,INDIRECT($B$2&amp;$C47),"&gt;0")&gt;=H$2,INDIRECT($B$2&amp;$C47))))),"NA")</f>
        <v>30</v>
      </c>
      <c r="I47" s="42" t="str" cm="1">
        <f t="array" aca="1" ref="I47" ca="1">IFERROR(MEDIAN(IF(INDIRECT($B$2&amp;$B$1)=I$1,IF(INDIRECT($B$2&amp;$C47)&gt;0,IF(COUNTIFS(INDIRECT($B$2&amp;$B$1),I$1,INDIRECT($B$2&amp;$C47),"&gt;0")&gt;=I$2,INDIRECT($B$2&amp;$C47))))),"NA")</f>
        <v>NA</v>
      </c>
      <c r="J47" s="42" cm="1">
        <f t="array" aca="1" ref="J47" ca="1">IFERROR(MEDIAN(IF(INDIRECT($B$2&amp;$B$1)=J$1,IF(INDIRECT($B$2&amp;$C47)&gt;0,IF(COUNTIFS(INDIRECT($B$2&amp;$B$1),J$1,INDIRECT($B$2&amp;$C47),"&gt;0")&gt;=J$2,INDIRECT($B$2&amp;$C47))))),"NA")</f>
        <v>2</v>
      </c>
      <c r="K47" s="42" cm="1">
        <f t="array" aca="1" ref="K47" ca="1">IFERROR(MEDIAN(IF(INDIRECT($B$2&amp;$B$1)=K$1,IF(INDIRECT($B$2&amp;$C47)&gt;0,IF(COUNTIFS(INDIRECT($B$2&amp;$B$1),K$1,INDIRECT($B$2&amp;$C47),"&gt;0")&gt;=K$2,INDIRECT($B$2&amp;$C47))))),"NA")</f>
        <v>3</v>
      </c>
      <c r="L47" s="42" cm="1">
        <f t="array" aca="1" ref="L47" ca="1">IFERROR(MEDIAN(IF(INDIRECT($B$2&amp;$B$1)=L$1,IF(INDIRECT($B$2&amp;$C47)&gt;0,IF(COUNTIFS(INDIRECT($B$2&amp;$B$1),L$1,INDIRECT($B$2&amp;$C47),"&gt;0")&gt;=L$2,INDIRECT($B$2&amp;$C47))))),"NA")</f>
        <v>6</v>
      </c>
      <c r="M47" s="42" cm="1">
        <f t="array" aca="1" ref="M47" ca="1">IFERROR(MEDIAN(IF(INDIRECT($B$2&amp;$B$1)=M$1,IF(INDIRECT($B$2&amp;$C47)&gt;0,IF(COUNTIFS(INDIRECT($B$2&amp;$B$1),M$1,INDIRECT($B$2&amp;$C47),"&gt;0")&gt;=M$2,INDIRECT($B$2&amp;$C47))))),"NA")</f>
        <v>4.5</v>
      </c>
      <c r="N47" s="42" cm="1">
        <f t="array" aca="1" ref="N47" ca="1">IFERROR(MEDIAN(IF(INDIRECT($B$2&amp;$B$1)=N$1,IF(INDIRECT($B$2&amp;$C47)&gt;0,IF(COUNTIFS(INDIRECT($B$2&amp;$B$1),N$1,INDIRECT($B$2&amp;$C47),"&gt;0")&gt;=N$2,INDIRECT($B$2&amp;$C47))))),"NA")</f>
        <v>4.5</v>
      </c>
      <c r="O47" s="42" cm="1">
        <f t="array" aca="1" ref="O47" ca="1">IFERROR(MEDIAN(IF(INDIRECT($B$2&amp;$B$1)=O$1,IF(INDIRECT($B$2&amp;$C47)&gt;0,IF(COUNTIFS(INDIRECT($B$2&amp;$B$1),O$1,INDIRECT($B$2&amp;$C47),"&gt;0")&gt;=O$2,INDIRECT($B$2&amp;$C47))))),"NA")</f>
        <v>5</v>
      </c>
      <c r="P47" s="42" t="str" cm="1">
        <f t="array" aca="1" ref="P47" ca="1">IFERROR(MEDIAN(IF(INDIRECT($B$2&amp;$B$1)=P$1,IF(INDIRECT($B$2&amp;$C47)&gt;0,IF(COUNTIFS(INDIRECT($B$2&amp;$B$1),P$1,INDIRECT($B$2&amp;$C47),"&gt;0")&gt;=P$2,INDIRECT($B$2&amp;$C47))))),"NA")</f>
        <v>NA</v>
      </c>
      <c r="Q47" s="42" t="str" cm="1">
        <f t="array" aca="1" ref="Q47" ca="1">IFERROR(MEDIAN(IF(INDIRECT($B$2&amp;$B$1)=Q$1,IF(INDIRECT($B$2&amp;$C47)&gt;0,IF(COUNTIFS(INDIRECT($B$2&amp;$B$1),Q$1,INDIRECT($B$2&amp;$C47),"&gt;0")&gt;=Q$2,INDIRECT($B$2&amp;$C47))))),"NA")</f>
        <v>NA</v>
      </c>
      <c r="R47" s="42" cm="1">
        <f t="array" aca="1" ref="R47" ca="1">IFERROR(MEDIAN(IF(INDIRECT($B$2&amp;$B$1)=R$1,IF(INDIRECT($B$2&amp;$C47)&gt;0,IF(COUNTIFS(INDIRECT($B$2&amp;$B$1),R$1,INDIRECT($B$2&amp;$C47),"&gt;0")&gt;=R$2,INDIRECT($B$2&amp;$C47))))),"NA")</f>
        <v>10</v>
      </c>
      <c r="S47" s="42" cm="1">
        <f t="array" aca="1" ref="S47" ca="1">IFERROR(MEDIAN(IF(INDIRECT($B$2&amp;$B$1)=S$1,IF(INDIRECT($B$2&amp;$C47)&gt;0,IF(COUNTIFS(INDIRECT($B$2&amp;$B$1),S$1,INDIRECT($B$2&amp;$C47),"&gt;0")&gt;=S$2,INDIRECT($B$2&amp;$C47))))),"NA")</f>
        <v>16.5</v>
      </c>
      <c r="T47" s="42" cm="1">
        <f t="array" aca="1" ref="T47" ca="1">IFERROR(MEDIAN(IF(INDIRECT($B$2&amp;$B$1)=T$1,IF(INDIRECT($B$2&amp;$C47)&gt;0,IF(COUNTIFS(INDIRECT($B$2&amp;$B$1),T$1,INDIRECT($B$2&amp;$C47),"&gt;0")&gt;=T$2,INDIRECT($B$2&amp;$C47))))),"NA")</f>
        <v>25.5</v>
      </c>
      <c r="U47" s="42" cm="1">
        <f t="array" aca="1" ref="U47" ca="1">IFERROR(MEDIAN(IF(INDIRECT($B$2&amp;$B$1)=U$1,IF(INDIRECT($B$2&amp;$C47)&gt;0,IF(COUNTIFS(INDIRECT($B$2&amp;$B$1),U$1,INDIRECT($B$2&amp;$C47),"&gt;0")&gt;=U$2,INDIRECT($B$2&amp;$C47))))),"NA")</f>
        <v>90</v>
      </c>
      <c r="V47" s="42" cm="1">
        <f t="array" aca="1" ref="V47" ca="1">IFERROR(MEDIAN(IF(INDIRECT($B$2&amp;$B$1)=V$1,IF(INDIRECT($B$2&amp;$C47)&gt;0,IF(COUNTIFS(INDIRECT($B$2&amp;$B$1),V$1,INDIRECT($B$2&amp;$C47),"&gt;0")&gt;=V$2,INDIRECT($B$2&amp;$C47))))),"NA")</f>
        <v>15</v>
      </c>
      <c r="W47" s="42" t="str" cm="1">
        <f t="array" aca="1" ref="W47" ca="1">IFERROR(MEDIAN(IF(INDIRECT($B$2&amp;$B$1)=W$1,IF(INDIRECT($B$2&amp;$C47)&gt;0,IF(COUNTIFS(INDIRECT($B$2&amp;$B$1),W$1,INDIRECT($B$2&amp;$C47),"&gt;0")&gt;=W$2,INDIRECT($B$2&amp;$C47))))),"NA")</f>
        <v>NA</v>
      </c>
    </row>
    <row r="48" spans="2:27" x14ac:dyDescent="0.35">
      <c r="B48" s="40" t="s">
        <v>3465</v>
      </c>
      <c r="C48" s="7" t="s">
        <v>3496</v>
      </c>
      <c r="F48" s="85" t="s">
        <v>49</v>
      </c>
      <c r="G48" s="42" cm="1">
        <f t="array" aca="1" ref="G48" ca="1">IFERROR(MEDIAN(IF(INDIRECT($B$2&amp;$B$1)=G$1,IF(INDIRECT($B$2&amp;$C48)&gt;0,IF(COUNTIFS(INDIRECT($B$2&amp;$B$1),G$1,INDIRECT($B$2&amp;$C48),"&gt;0")&gt;=G$2,INDIRECT($B$2&amp;$C48))))),"NA")</f>
        <v>2</v>
      </c>
      <c r="H48" s="42" cm="1">
        <f t="array" aca="1" ref="H48" ca="1">IFERROR(MEDIAN(IF(INDIRECT($B$2&amp;$B$1)=H$1,IF(INDIRECT($B$2&amp;$C48)&gt;0,IF(COUNTIFS(INDIRECT($B$2&amp;$B$1),H$1,INDIRECT($B$2&amp;$C48),"&gt;0")&gt;=H$2,INDIRECT($B$2&amp;$C48))))),"NA")</f>
        <v>30</v>
      </c>
      <c r="I48" s="42" t="str" cm="1">
        <f t="array" aca="1" ref="I48" ca="1">IFERROR(MEDIAN(IF(INDIRECT($B$2&amp;$B$1)=I$1,IF(INDIRECT($B$2&amp;$C48)&gt;0,IF(COUNTIFS(INDIRECT($B$2&amp;$B$1),I$1,INDIRECT($B$2&amp;$C48),"&gt;0")&gt;=I$2,INDIRECT($B$2&amp;$C48))))),"NA")</f>
        <v>NA</v>
      </c>
      <c r="J48" s="42" cm="1">
        <f t="array" aca="1" ref="J48" ca="1">IFERROR(MEDIAN(IF(INDIRECT($B$2&amp;$B$1)=J$1,IF(INDIRECT($B$2&amp;$C48)&gt;0,IF(COUNTIFS(INDIRECT($B$2&amp;$B$1),J$1,INDIRECT($B$2&amp;$C48),"&gt;0")&gt;=J$2,INDIRECT($B$2&amp;$C48))))),"NA")</f>
        <v>2</v>
      </c>
      <c r="K48" s="42" cm="1">
        <f t="array" aca="1" ref="K48" ca="1">IFERROR(MEDIAN(IF(INDIRECT($B$2&amp;$B$1)=K$1,IF(INDIRECT($B$2&amp;$C48)&gt;0,IF(COUNTIFS(INDIRECT($B$2&amp;$B$1),K$1,INDIRECT($B$2&amp;$C48),"&gt;0")&gt;=K$2,INDIRECT($B$2&amp;$C48))))),"NA")</f>
        <v>3</v>
      </c>
      <c r="L48" s="42" cm="1">
        <f t="array" aca="1" ref="L48" ca="1">IFERROR(MEDIAN(IF(INDIRECT($B$2&amp;$B$1)=L$1,IF(INDIRECT($B$2&amp;$C48)&gt;0,IF(COUNTIFS(INDIRECT($B$2&amp;$B$1),L$1,INDIRECT($B$2&amp;$C48),"&gt;0")&gt;=L$2,INDIRECT($B$2&amp;$C48))))),"NA")</f>
        <v>3</v>
      </c>
      <c r="M48" s="42" cm="1">
        <f t="array" aca="1" ref="M48" ca="1">IFERROR(MEDIAN(IF(INDIRECT($B$2&amp;$B$1)=M$1,IF(INDIRECT($B$2&amp;$C48)&gt;0,IF(COUNTIFS(INDIRECT($B$2&amp;$B$1),M$1,INDIRECT($B$2&amp;$C48),"&gt;0")&gt;=M$2,INDIRECT($B$2&amp;$C48))))),"NA")</f>
        <v>2.5</v>
      </c>
      <c r="N48" s="42" t="str" cm="1">
        <f t="array" aca="1" ref="N48" ca="1">IFERROR(MEDIAN(IF(INDIRECT($B$2&amp;$B$1)=N$1,IF(INDIRECT($B$2&amp;$C48)&gt;0,IF(COUNTIFS(INDIRECT($B$2&amp;$B$1),N$1,INDIRECT($B$2&amp;$C48),"&gt;0")&gt;=N$2,INDIRECT($B$2&amp;$C48))))),"NA")</f>
        <v>NA</v>
      </c>
      <c r="O48" s="42" cm="1">
        <f t="array" aca="1" ref="O48" ca="1">IFERROR(MEDIAN(IF(INDIRECT($B$2&amp;$B$1)=O$1,IF(INDIRECT($B$2&amp;$C48)&gt;0,IF(COUNTIFS(INDIRECT($B$2&amp;$B$1),O$1,INDIRECT($B$2&amp;$C48),"&gt;0")&gt;=O$2,INDIRECT($B$2&amp;$C48))))),"NA")</f>
        <v>7</v>
      </c>
      <c r="P48" s="42" t="str" cm="1">
        <f t="array" aca="1" ref="P48" ca="1">IFERROR(MEDIAN(IF(INDIRECT($B$2&amp;$B$1)=P$1,IF(INDIRECT($B$2&amp;$C48)&gt;0,IF(COUNTIFS(INDIRECT($B$2&amp;$B$1),P$1,INDIRECT($B$2&amp;$C48),"&gt;0")&gt;=P$2,INDIRECT($B$2&amp;$C48))))),"NA")</f>
        <v>NA</v>
      </c>
      <c r="Q48" s="42" t="str" cm="1">
        <f t="array" aca="1" ref="Q48" ca="1">IFERROR(MEDIAN(IF(INDIRECT($B$2&amp;$B$1)=Q$1,IF(INDIRECT($B$2&amp;$C48)&gt;0,IF(COUNTIFS(INDIRECT($B$2&amp;$B$1),Q$1,INDIRECT($B$2&amp;$C48),"&gt;0")&gt;=Q$2,INDIRECT($B$2&amp;$C48))))),"NA")</f>
        <v>NA</v>
      </c>
      <c r="R48" s="42" cm="1">
        <f t="array" aca="1" ref="R48" ca="1">IFERROR(MEDIAN(IF(INDIRECT($B$2&amp;$B$1)=R$1,IF(INDIRECT($B$2&amp;$C48)&gt;0,IF(COUNTIFS(INDIRECT($B$2&amp;$B$1),R$1,INDIRECT($B$2&amp;$C48),"&gt;0")&gt;=R$2,INDIRECT($B$2&amp;$C48))))),"NA")</f>
        <v>2</v>
      </c>
      <c r="S48" s="42" cm="1">
        <f t="array" aca="1" ref="S48" ca="1">IFERROR(MEDIAN(IF(INDIRECT($B$2&amp;$B$1)=S$1,IF(INDIRECT($B$2&amp;$C48)&gt;0,IF(COUNTIFS(INDIRECT($B$2&amp;$B$1),S$1,INDIRECT($B$2&amp;$C48),"&gt;0")&gt;=S$2,INDIRECT($B$2&amp;$C48))))),"NA")</f>
        <v>16.5</v>
      </c>
      <c r="T48" s="42" cm="1">
        <f t="array" aca="1" ref="T48" ca="1">IFERROR(MEDIAN(IF(INDIRECT($B$2&amp;$B$1)=T$1,IF(INDIRECT($B$2&amp;$C48)&gt;0,IF(COUNTIFS(INDIRECT($B$2&amp;$B$1),T$1,INDIRECT($B$2&amp;$C48),"&gt;0")&gt;=T$2,INDIRECT($B$2&amp;$C48))))),"NA")</f>
        <v>105</v>
      </c>
      <c r="U48" s="42" t="str" cm="1">
        <f t="array" aca="1" ref="U48" ca="1">IFERROR(MEDIAN(IF(INDIRECT($B$2&amp;$B$1)=U$1,IF(INDIRECT($B$2&amp;$C48)&gt;0,IF(COUNTIFS(INDIRECT($B$2&amp;$B$1),U$1,INDIRECT($B$2&amp;$C48),"&gt;0")&gt;=U$2,INDIRECT($B$2&amp;$C48))))),"NA")</f>
        <v>NA</v>
      </c>
      <c r="V48" s="42" cm="1">
        <f t="array" aca="1" ref="V48" ca="1">IFERROR(MEDIAN(IF(INDIRECT($B$2&amp;$B$1)=V$1,IF(INDIRECT($B$2&amp;$C48)&gt;0,IF(COUNTIFS(INDIRECT($B$2&amp;$B$1),V$1,INDIRECT($B$2&amp;$C48),"&gt;0")&gt;=V$2,INDIRECT($B$2&amp;$C48))))),"NA")</f>
        <v>15</v>
      </c>
      <c r="W48" s="42" t="str" cm="1">
        <f t="array" aca="1" ref="W48" ca="1">IFERROR(MEDIAN(IF(INDIRECT($B$2&amp;$B$1)=W$1,IF(INDIRECT($B$2&amp;$C48)&gt;0,IF(COUNTIFS(INDIRECT($B$2&amp;$B$1),W$1,INDIRECT($B$2&amp;$C48),"&gt;0")&gt;=W$2,INDIRECT($B$2&amp;$C48))))),"NA")</f>
        <v>NA</v>
      </c>
    </row>
    <row r="49" spans="2:23" ht="15.5" x14ac:dyDescent="0.35">
      <c r="B49" s="40" t="s">
        <v>2428</v>
      </c>
      <c r="C49" s="7" t="s">
        <v>3497</v>
      </c>
      <c r="E49" s="75"/>
      <c r="F49" s="85" t="s">
        <v>50</v>
      </c>
      <c r="G49" s="42" cm="1">
        <f t="array" aca="1" ref="G49" ca="1">IFERROR(MEDIAN(IF(INDIRECT($B$2&amp;$B$1)=G$1,IF(INDIRECT($B$2&amp;$C49)&gt;0,IF(COUNTIFS(INDIRECT($B$2&amp;$B$1),G$1,INDIRECT($B$2&amp;$C49),"&gt;0")&gt;=G$2,INDIRECT($B$2&amp;$C49))))),"NA")</f>
        <v>2</v>
      </c>
      <c r="H49" s="42" cm="1">
        <f t="array" aca="1" ref="H49" ca="1">IFERROR(MEDIAN(IF(INDIRECT($B$2&amp;$B$1)=H$1,IF(INDIRECT($B$2&amp;$C49)&gt;0,IF(COUNTIFS(INDIRECT($B$2&amp;$B$1),H$1,INDIRECT($B$2&amp;$C49),"&gt;0")&gt;=H$2,INDIRECT($B$2&amp;$C49))))),"NA")</f>
        <v>30</v>
      </c>
      <c r="I49" s="42" cm="1">
        <f t="array" aca="1" ref="I49" ca="1">IFERROR(MEDIAN(IF(INDIRECT($B$2&amp;$B$1)=I$1,IF(INDIRECT($B$2&amp;$C49)&gt;0,IF(COUNTIFS(INDIRECT($B$2&amp;$B$1),I$1,INDIRECT($B$2&amp;$C49),"&gt;0")&gt;=I$2,INDIRECT($B$2&amp;$C49))))),"NA")</f>
        <v>42.5</v>
      </c>
      <c r="J49" s="42" cm="1">
        <f t="array" aca="1" ref="J49" ca="1">IFERROR(MEDIAN(IF(INDIRECT($B$2&amp;$B$1)=J$1,IF(INDIRECT($B$2&amp;$C49)&gt;0,IF(COUNTIFS(INDIRECT($B$2&amp;$B$1),J$1,INDIRECT($B$2&amp;$C49),"&gt;0")&gt;=J$2,INDIRECT($B$2&amp;$C49))))),"NA")</f>
        <v>2</v>
      </c>
      <c r="K49" s="42" cm="1">
        <f t="array" aca="1" ref="K49" ca="1">IFERROR(MEDIAN(IF(INDIRECT($B$2&amp;$B$1)=K$1,IF(INDIRECT($B$2&amp;$C49)&gt;0,IF(COUNTIFS(INDIRECT($B$2&amp;$B$1),K$1,INDIRECT($B$2&amp;$C49),"&gt;0")&gt;=K$2,INDIRECT($B$2&amp;$C49))))),"NA")</f>
        <v>3</v>
      </c>
      <c r="L49" s="42" cm="1">
        <f t="array" aca="1" ref="L49" ca="1">IFERROR(MEDIAN(IF(INDIRECT($B$2&amp;$B$1)=L$1,IF(INDIRECT($B$2&amp;$C49)&gt;0,IF(COUNTIFS(INDIRECT($B$2&amp;$B$1),L$1,INDIRECT($B$2&amp;$C49),"&gt;0")&gt;=L$2,INDIRECT($B$2&amp;$C49))))),"NA")</f>
        <v>3</v>
      </c>
      <c r="M49" s="42" cm="1">
        <f t="array" aca="1" ref="M49" ca="1">IFERROR(MEDIAN(IF(INDIRECT($B$2&amp;$B$1)=M$1,IF(INDIRECT($B$2&amp;$C49)&gt;0,IF(COUNTIFS(INDIRECT($B$2&amp;$B$1),M$1,INDIRECT($B$2&amp;$C49),"&gt;0")&gt;=M$2,INDIRECT($B$2&amp;$C49))))),"NA")</f>
        <v>2.5</v>
      </c>
      <c r="N49" s="42" cm="1">
        <f t="array" aca="1" ref="N49" ca="1">IFERROR(MEDIAN(IF(INDIRECT($B$2&amp;$B$1)=N$1,IF(INDIRECT($B$2&amp;$C49)&gt;0,IF(COUNTIFS(INDIRECT($B$2&amp;$B$1),N$1,INDIRECT($B$2&amp;$C49),"&gt;0")&gt;=N$2,INDIRECT($B$2&amp;$C49))))),"NA")</f>
        <v>2</v>
      </c>
      <c r="O49" s="42" cm="1">
        <f t="array" aca="1" ref="O49" ca="1">IFERROR(MEDIAN(IF(INDIRECT($B$2&amp;$B$1)=O$1,IF(INDIRECT($B$2&amp;$C49)&gt;0,IF(COUNTIFS(INDIRECT($B$2&amp;$B$1),O$1,INDIRECT($B$2&amp;$C49),"&gt;0")&gt;=O$2,INDIRECT($B$2&amp;$C49))))),"NA")</f>
        <v>5</v>
      </c>
      <c r="P49" s="42" cm="1">
        <f t="array" aca="1" ref="P49" ca="1">IFERROR(MEDIAN(IF(INDIRECT($B$2&amp;$B$1)=P$1,IF(INDIRECT($B$2&amp;$C49)&gt;0,IF(COUNTIFS(INDIRECT($B$2&amp;$B$1),P$1,INDIRECT($B$2&amp;$C49),"&gt;0")&gt;=P$2,INDIRECT($B$2&amp;$C49))))),"NA")</f>
        <v>60</v>
      </c>
      <c r="Q49" s="42" t="str" cm="1">
        <f t="array" aca="1" ref="Q49" ca="1">IFERROR(MEDIAN(IF(INDIRECT($B$2&amp;$B$1)=Q$1,IF(INDIRECT($B$2&amp;$C49)&gt;0,IF(COUNTIFS(INDIRECT($B$2&amp;$B$1),Q$1,INDIRECT($B$2&amp;$C49),"&gt;0")&gt;=Q$2,INDIRECT($B$2&amp;$C49))))),"NA")</f>
        <v>NA</v>
      </c>
      <c r="R49" s="42" t="str" cm="1">
        <f t="array" aca="1" ref="R49" ca="1">IFERROR(MEDIAN(IF(INDIRECT($B$2&amp;$B$1)=R$1,IF(INDIRECT($B$2&amp;$C49)&gt;0,IF(COUNTIFS(INDIRECT($B$2&amp;$B$1),R$1,INDIRECT($B$2&amp;$C49),"&gt;0")&gt;=R$2,INDIRECT($B$2&amp;$C49))))),"NA")</f>
        <v>NA</v>
      </c>
      <c r="S49" s="42" cm="1">
        <f t="array" aca="1" ref="S49" ca="1">IFERROR(MEDIAN(IF(INDIRECT($B$2&amp;$B$1)=S$1,IF(INDIRECT($B$2&amp;$C49)&gt;0,IF(COUNTIFS(INDIRECT($B$2&amp;$B$1),S$1,INDIRECT($B$2&amp;$C49),"&gt;0")&gt;=S$2,INDIRECT($B$2&amp;$C49))))),"NA")</f>
        <v>11.5</v>
      </c>
      <c r="T49" s="42" cm="1">
        <f t="array" aca="1" ref="T49" ca="1">IFERROR(MEDIAN(IF(INDIRECT($B$2&amp;$B$1)=T$1,IF(INDIRECT($B$2&amp;$C49)&gt;0,IF(COUNTIFS(INDIRECT($B$2&amp;$B$1),T$1,INDIRECT($B$2&amp;$C49),"&gt;0")&gt;=T$2,INDIRECT($B$2&amp;$C49))))),"NA")</f>
        <v>120</v>
      </c>
      <c r="U49" s="42" cm="1">
        <f t="array" aca="1" ref="U49" ca="1">IFERROR(MEDIAN(IF(INDIRECT($B$2&amp;$B$1)=U$1,IF(INDIRECT($B$2&amp;$C49)&gt;0,IF(COUNTIFS(INDIRECT($B$2&amp;$B$1),U$1,INDIRECT($B$2&amp;$C49),"&gt;0")&gt;=U$2,INDIRECT($B$2&amp;$C49))))),"NA")</f>
        <v>90</v>
      </c>
      <c r="V49" s="42" cm="1">
        <f t="array" aca="1" ref="V49" ca="1">IFERROR(MEDIAN(IF(INDIRECT($B$2&amp;$B$1)=V$1,IF(INDIRECT($B$2&amp;$C49)&gt;0,IF(COUNTIFS(INDIRECT($B$2&amp;$B$1),V$1,INDIRECT($B$2&amp;$C49),"&gt;0")&gt;=V$2,INDIRECT($B$2&amp;$C49))))),"NA")</f>
        <v>15</v>
      </c>
      <c r="W49" s="42" t="str" cm="1">
        <f t="array" aca="1" ref="W49" ca="1">IFERROR(MEDIAN(IF(INDIRECT($B$2&amp;$B$1)=W$1,IF(INDIRECT($B$2&amp;$C49)&gt;0,IF(COUNTIFS(INDIRECT($B$2&amp;$B$1),W$1,INDIRECT($B$2&amp;$C49),"&gt;0")&gt;=W$2,INDIRECT($B$2&amp;$C49))))),"NA")</f>
        <v>NA</v>
      </c>
    </row>
    <row r="50" spans="2:23" x14ac:dyDescent="0.35">
      <c r="B50" s="40" t="s">
        <v>3468</v>
      </c>
      <c r="C50" s="7" t="s">
        <v>3498</v>
      </c>
      <c r="F50" s="85" t="s">
        <v>3470</v>
      </c>
      <c r="G50" s="42" cm="1">
        <f t="array" aca="1" ref="G50" ca="1">IFERROR(MEDIAN(IF(INDIRECT($B$2&amp;$B$1)=G$1,IF(INDIRECT($B$2&amp;$C50)&gt;0,IF(COUNTIFS(INDIRECT($B$2&amp;$B$1),G$1,INDIRECT($B$2&amp;$C50),"&gt;0")&gt;=G$2,INDIRECT($B$2&amp;$C50))))),"NA")</f>
        <v>2</v>
      </c>
      <c r="H50" s="42" cm="1">
        <f t="array" aca="1" ref="H50" ca="1">IFERROR(MEDIAN(IF(INDIRECT($B$2&amp;$B$1)=H$1,IF(INDIRECT($B$2&amp;$C50)&gt;0,IF(COUNTIFS(INDIRECT($B$2&amp;$B$1),H$1,INDIRECT($B$2&amp;$C50),"&gt;0")&gt;=H$2,INDIRECT($B$2&amp;$C50))))),"NA")</f>
        <v>30</v>
      </c>
      <c r="I50" s="42" t="str" cm="1">
        <f t="array" aca="1" ref="I50" ca="1">IFERROR(MEDIAN(IF(INDIRECT($B$2&amp;$B$1)=I$1,IF(INDIRECT($B$2&amp;$C50)&gt;0,IF(COUNTIFS(INDIRECT($B$2&amp;$B$1),I$1,INDIRECT($B$2&amp;$C50),"&gt;0")&gt;=I$2,INDIRECT($B$2&amp;$C50))))),"NA")</f>
        <v>NA</v>
      </c>
      <c r="J50" s="42" cm="1">
        <f t="array" aca="1" ref="J50" ca="1">IFERROR(MEDIAN(IF(INDIRECT($B$2&amp;$B$1)=J$1,IF(INDIRECT($B$2&amp;$C50)&gt;0,IF(COUNTIFS(INDIRECT($B$2&amp;$B$1),J$1,INDIRECT($B$2&amp;$C50),"&gt;0")&gt;=J$2,INDIRECT($B$2&amp;$C50))))),"NA")</f>
        <v>2</v>
      </c>
      <c r="K50" s="42" t="str" cm="1">
        <f t="array" aca="1" ref="K50" ca="1">IFERROR(MEDIAN(IF(INDIRECT($B$2&amp;$B$1)=K$1,IF(INDIRECT($B$2&amp;$C50)&gt;0,IF(COUNTIFS(INDIRECT($B$2&amp;$B$1),K$1,INDIRECT($B$2&amp;$C50),"&gt;0")&gt;=K$2,INDIRECT($B$2&amp;$C50))))),"NA")</f>
        <v>NA</v>
      </c>
      <c r="L50" s="42" cm="1">
        <f t="array" aca="1" ref="L50" ca="1">IFERROR(MEDIAN(IF(INDIRECT($B$2&amp;$B$1)=L$1,IF(INDIRECT($B$2&amp;$C50)&gt;0,IF(COUNTIFS(INDIRECT($B$2&amp;$B$1),L$1,INDIRECT($B$2&amp;$C50),"&gt;0")&gt;=L$2,INDIRECT($B$2&amp;$C50))))),"NA")</f>
        <v>3</v>
      </c>
      <c r="M50" s="42" cm="1">
        <f t="array" aca="1" ref="M50" ca="1">IFERROR(MEDIAN(IF(INDIRECT($B$2&amp;$B$1)=M$1,IF(INDIRECT($B$2&amp;$C50)&gt;0,IF(COUNTIFS(INDIRECT($B$2&amp;$B$1),M$1,INDIRECT($B$2&amp;$C50),"&gt;0")&gt;=M$2,INDIRECT($B$2&amp;$C50))))),"NA")</f>
        <v>2.5</v>
      </c>
      <c r="N50" s="42" cm="1">
        <f t="array" aca="1" ref="N50" ca="1">IFERROR(MEDIAN(IF(INDIRECT($B$2&amp;$B$1)=N$1,IF(INDIRECT($B$2&amp;$C50)&gt;0,IF(COUNTIFS(INDIRECT($B$2&amp;$B$1),N$1,INDIRECT($B$2&amp;$C50),"&gt;0")&gt;=N$2,INDIRECT($B$2&amp;$C50))))),"NA")</f>
        <v>2</v>
      </c>
      <c r="O50" s="42" cm="1">
        <f t="array" aca="1" ref="O50" ca="1">IFERROR(MEDIAN(IF(INDIRECT($B$2&amp;$B$1)=O$1,IF(INDIRECT($B$2&amp;$C50)&gt;0,IF(COUNTIFS(INDIRECT($B$2&amp;$B$1),O$1,INDIRECT($B$2&amp;$C50),"&gt;0")&gt;=O$2,INDIRECT($B$2&amp;$C50))))),"NA")</f>
        <v>6.5</v>
      </c>
      <c r="P50" s="42" t="str" cm="1">
        <f t="array" aca="1" ref="P50" ca="1">IFERROR(MEDIAN(IF(INDIRECT($B$2&amp;$B$1)=P$1,IF(INDIRECT($B$2&amp;$C50)&gt;0,IF(COUNTIFS(INDIRECT($B$2&amp;$B$1),P$1,INDIRECT($B$2&amp;$C50),"&gt;0")&gt;=P$2,INDIRECT($B$2&amp;$C50))))),"NA")</f>
        <v>NA</v>
      </c>
      <c r="Q50" s="42" t="str" cm="1">
        <f t="array" aca="1" ref="Q50" ca="1">IFERROR(MEDIAN(IF(INDIRECT($B$2&amp;$B$1)=Q$1,IF(INDIRECT($B$2&amp;$C50)&gt;0,IF(COUNTIFS(INDIRECT($B$2&amp;$B$1),Q$1,INDIRECT($B$2&amp;$C50),"&gt;0")&gt;=Q$2,INDIRECT($B$2&amp;$C50))))),"NA")</f>
        <v>NA</v>
      </c>
      <c r="R50" s="42" t="str" cm="1">
        <f t="array" aca="1" ref="R50" ca="1">IFERROR(MEDIAN(IF(INDIRECT($B$2&amp;$B$1)=R$1,IF(INDIRECT($B$2&amp;$C50)&gt;0,IF(COUNTIFS(INDIRECT($B$2&amp;$B$1),R$1,INDIRECT($B$2&amp;$C50),"&gt;0")&gt;=R$2,INDIRECT($B$2&amp;$C50))))),"NA")</f>
        <v>NA</v>
      </c>
      <c r="S50" s="42" cm="1">
        <f t="array" aca="1" ref="S50" ca="1">IFERROR(MEDIAN(IF(INDIRECT($B$2&amp;$B$1)=S$1,IF(INDIRECT($B$2&amp;$C50)&gt;0,IF(COUNTIFS(INDIRECT($B$2&amp;$B$1),S$1,INDIRECT($B$2&amp;$C50),"&gt;0")&gt;=S$2,INDIRECT($B$2&amp;$C50))))),"NA")</f>
        <v>16.5</v>
      </c>
      <c r="T50" s="42" cm="1">
        <f t="array" aca="1" ref="T50" ca="1">IFERROR(MEDIAN(IF(INDIRECT($B$2&amp;$B$1)=T$1,IF(INDIRECT($B$2&amp;$C50)&gt;0,IF(COUNTIFS(INDIRECT($B$2&amp;$B$1),T$1,INDIRECT($B$2&amp;$C50),"&gt;0")&gt;=T$2,INDIRECT($B$2&amp;$C50))))),"NA")</f>
        <v>120</v>
      </c>
      <c r="U50" s="42" t="str" cm="1">
        <f t="array" aca="1" ref="U50" ca="1">IFERROR(MEDIAN(IF(INDIRECT($B$2&amp;$B$1)=U$1,IF(INDIRECT($B$2&amp;$C50)&gt;0,IF(COUNTIFS(INDIRECT($B$2&amp;$B$1),U$1,INDIRECT($B$2&amp;$C50),"&gt;0")&gt;=U$2,INDIRECT($B$2&amp;$C50))))),"NA")</f>
        <v>NA</v>
      </c>
      <c r="V50" s="42" cm="1">
        <f t="array" aca="1" ref="V50" ca="1">IFERROR(MEDIAN(IF(INDIRECT($B$2&amp;$B$1)=V$1,IF(INDIRECT($B$2&amp;$C50)&gt;0,IF(COUNTIFS(INDIRECT($B$2&amp;$B$1),V$1,INDIRECT($B$2&amp;$C50),"&gt;0")&gt;=V$2,INDIRECT($B$2&amp;$C50))))),"NA")</f>
        <v>15</v>
      </c>
      <c r="W50" s="42" t="str" cm="1">
        <f t="array" aca="1" ref="W50" ca="1">IFERROR(MEDIAN(IF(INDIRECT($B$2&amp;$B$1)=W$1,IF(INDIRECT($B$2&amp;$C50)&gt;0,IF(COUNTIFS(INDIRECT($B$2&amp;$B$1),W$1,INDIRECT($B$2&amp;$C50),"&gt;0")&gt;=W$2,INDIRECT($B$2&amp;$C50))))),"NA")</f>
        <v>NA</v>
      </c>
    </row>
    <row r="51" spans="2:23" x14ac:dyDescent="0.35">
      <c r="B51" s="40" t="s">
        <v>2528</v>
      </c>
      <c r="C51" s="7" t="s">
        <v>3499</v>
      </c>
      <c r="F51" s="85" t="s">
        <v>54</v>
      </c>
      <c r="G51" s="42" cm="1">
        <f t="array" aca="1" ref="G51" ca="1">IFERROR(MEDIAN(IF(INDIRECT($B$2&amp;$B$1)=G$1,IF(INDIRECT($B$2&amp;$C51)&gt;0,IF(COUNTIFS(INDIRECT($B$2&amp;$B$1),G$1,INDIRECT($B$2&amp;$C51),"&gt;0")&gt;=G$2,INDIRECT($B$2&amp;$C51))))),"NA")</f>
        <v>2</v>
      </c>
      <c r="H51" s="42" cm="1">
        <f t="array" aca="1" ref="H51" ca="1">IFERROR(MEDIAN(IF(INDIRECT($B$2&amp;$B$1)=H$1,IF(INDIRECT($B$2&amp;$C51)&gt;0,IF(COUNTIFS(INDIRECT($B$2&amp;$B$1),H$1,INDIRECT($B$2&amp;$C51),"&gt;0")&gt;=H$2,INDIRECT($B$2&amp;$C51))))),"NA")</f>
        <v>30</v>
      </c>
      <c r="I51" s="42" t="str" cm="1">
        <f t="array" aca="1" ref="I51" ca="1">IFERROR(MEDIAN(IF(INDIRECT($B$2&amp;$B$1)=I$1,IF(INDIRECT($B$2&amp;$C51)&gt;0,IF(COUNTIFS(INDIRECT($B$2&amp;$B$1),I$1,INDIRECT($B$2&amp;$C51),"&gt;0")&gt;=I$2,INDIRECT($B$2&amp;$C51))))),"NA")</f>
        <v>NA</v>
      </c>
      <c r="J51" s="42" cm="1">
        <f t="array" aca="1" ref="J51" ca="1">IFERROR(MEDIAN(IF(INDIRECT($B$2&amp;$B$1)=J$1,IF(INDIRECT($B$2&amp;$C51)&gt;0,IF(COUNTIFS(INDIRECT($B$2&amp;$B$1),J$1,INDIRECT($B$2&amp;$C51),"&gt;0")&gt;=J$2,INDIRECT($B$2&amp;$C51))))),"NA")</f>
        <v>2</v>
      </c>
      <c r="K51" s="42" cm="1">
        <f t="array" aca="1" ref="K51" ca="1">IFERROR(MEDIAN(IF(INDIRECT($B$2&amp;$B$1)=K$1,IF(INDIRECT($B$2&amp;$C51)&gt;0,IF(COUNTIFS(INDIRECT($B$2&amp;$B$1),K$1,INDIRECT($B$2&amp;$C51),"&gt;0")&gt;=K$2,INDIRECT($B$2&amp;$C51))))),"NA")</f>
        <v>3</v>
      </c>
      <c r="L51" s="42" cm="1">
        <f t="array" aca="1" ref="L51" ca="1">IFERROR(MEDIAN(IF(INDIRECT($B$2&amp;$B$1)=L$1,IF(INDIRECT($B$2&amp;$C51)&gt;0,IF(COUNTIFS(INDIRECT($B$2&amp;$B$1),L$1,INDIRECT($B$2&amp;$C51),"&gt;0")&gt;=L$2,INDIRECT($B$2&amp;$C51))))),"NA")</f>
        <v>3</v>
      </c>
      <c r="M51" s="42" cm="1">
        <f t="array" aca="1" ref="M51" ca="1">IFERROR(MEDIAN(IF(INDIRECT($B$2&amp;$B$1)=M$1,IF(INDIRECT($B$2&amp;$C51)&gt;0,IF(COUNTIFS(INDIRECT($B$2&amp;$B$1),M$1,INDIRECT($B$2&amp;$C51),"&gt;0")&gt;=M$2,INDIRECT($B$2&amp;$C51))))),"NA")</f>
        <v>2.5</v>
      </c>
      <c r="N51" s="42" cm="1">
        <f t="array" aca="1" ref="N51" ca="1">IFERROR(MEDIAN(IF(INDIRECT($B$2&amp;$B$1)=N$1,IF(INDIRECT($B$2&amp;$C51)&gt;0,IF(COUNTIFS(INDIRECT($B$2&amp;$B$1),N$1,INDIRECT($B$2&amp;$C51),"&gt;0")&gt;=N$2,INDIRECT($B$2&amp;$C51))))),"NA")</f>
        <v>2</v>
      </c>
      <c r="O51" s="42" cm="1">
        <f t="array" aca="1" ref="O51" ca="1">IFERROR(MEDIAN(IF(INDIRECT($B$2&amp;$B$1)=O$1,IF(INDIRECT($B$2&amp;$C51)&gt;0,IF(COUNTIFS(INDIRECT($B$2&amp;$B$1),O$1,INDIRECT($B$2&amp;$C51),"&gt;0")&gt;=O$2,INDIRECT($B$2&amp;$C51))))),"NA")</f>
        <v>7</v>
      </c>
      <c r="P51" s="42" cm="1">
        <f t="array" aca="1" ref="P51" ca="1">IFERROR(MEDIAN(IF(INDIRECT($B$2&amp;$B$1)=P$1,IF(INDIRECT($B$2&amp;$C51)&gt;0,IF(COUNTIFS(INDIRECT($B$2&amp;$B$1),P$1,INDIRECT($B$2&amp;$C51),"&gt;0")&gt;=P$2,INDIRECT($B$2&amp;$C51))))),"NA")</f>
        <v>60</v>
      </c>
      <c r="Q51" s="42" t="str" cm="1">
        <f t="array" aca="1" ref="Q51" ca="1">IFERROR(MEDIAN(IF(INDIRECT($B$2&amp;$B$1)=Q$1,IF(INDIRECT($B$2&amp;$C51)&gt;0,IF(COUNTIFS(INDIRECT($B$2&amp;$B$1),Q$1,INDIRECT($B$2&amp;$C51),"&gt;0")&gt;=Q$2,INDIRECT($B$2&amp;$C51))))),"NA")</f>
        <v>NA</v>
      </c>
      <c r="R51" s="42" cm="1">
        <f t="array" aca="1" ref="R51" ca="1">IFERROR(MEDIAN(IF(INDIRECT($B$2&amp;$B$1)=R$1,IF(INDIRECT($B$2&amp;$C51)&gt;0,IF(COUNTIFS(INDIRECT($B$2&amp;$B$1),R$1,INDIRECT($B$2&amp;$C51),"&gt;0")&gt;=R$2,INDIRECT($B$2&amp;$C51))))),"NA")</f>
        <v>3</v>
      </c>
      <c r="S51" s="42" cm="1">
        <f t="array" aca="1" ref="S51" ca="1">IFERROR(MEDIAN(IF(INDIRECT($B$2&amp;$B$1)=S$1,IF(INDIRECT($B$2&amp;$C51)&gt;0,IF(COUNTIFS(INDIRECT($B$2&amp;$B$1),S$1,INDIRECT($B$2&amp;$C51),"&gt;0")&gt;=S$2,INDIRECT($B$2&amp;$C51))))),"NA")</f>
        <v>16.5</v>
      </c>
      <c r="T51" s="42" cm="1">
        <f t="array" aca="1" ref="T51" ca="1">IFERROR(MEDIAN(IF(INDIRECT($B$2&amp;$B$1)=T$1,IF(INDIRECT($B$2&amp;$C51)&gt;0,IF(COUNTIFS(INDIRECT($B$2&amp;$B$1),T$1,INDIRECT($B$2&amp;$C51),"&gt;0")&gt;=T$2,INDIRECT($B$2&amp;$C51))))),"NA")</f>
        <v>120</v>
      </c>
      <c r="U51" s="42" cm="1">
        <f t="array" aca="1" ref="U51" ca="1">IFERROR(MEDIAN(IF(INDIRECT($B$2&amp;$B$1)=U$1,IF(INDIRECT($B$2&amp;$C51)&gt;0,IF(COUNTIFS(INDIRECT($B$2&amp;$B$1),U$1,INDIRECT($B$2&amp;$C51),"&gt;0")&gt;=U$2,INDIRECT($B$2&amp;$C51))))),"NA")</f>
        <v>90</v>
      </c>
      <c r="V51" s="42" cm="1">
        <f t="array" aca="1" ref="V51" ca="1">IFERROR(MEDIAN(IF(INDIRECT($B$2&amp;$B$1)=V$1,IF(INDIRECT($B$2&amp;$C51)&gt;0,IF(COUNTIFS(INDIRECT($B$2&amp;$B$1),V$1,INDIRECT($B$2&amp;$C51),"&gt;0")&gt;=V$2,INDIRECT($B$2&amp;$C51))))),"NA")</f>
        <v>15</v>
      </c>
      <c r="W51" s="42" t="str" cm="1">
        <f t="array" aca="1" ref="W51" ca="1">IFERROR(MEDIAN(IF(INDIRECT($B$2&amp;$B$1)=W$1,IF(INDIRECT($B$2&amp;$C51)&gt;0,IF(COUNTIFS(INDIRECT($B$2&amp;$B$1),W$1,INDIRECT($B$2&amp;$C51),"&gt;0")&gt;=W$2,INDIRECT($B$2&amp;$C51))))),"NA")</f>
        <v>NA</v>
      </c>
    </row>
    <row r="52" spans="2:23" x14ac:dyDescent="0.35">
      <c r="B52" s="40" t="s">
        <v>2401</v>
      </c>
      <c r="C52" s="7" t="s">
        <v>3500</v>
      </c>
      <c r="F52" s="85" t="s">
        <v>55</v>
      </c>
      <c r="G52" s="42" cm="1">
        <f t="array" aca="1" ref="G52" ca="1">IFERROR(MEDIAN(IF(INDIRECT($B$2&amp;$B$1)=G$1,IF(INDIRECT($B$2&amp;$C52)&gt;0,IF(COUNTIFS(INDIRECT($B$2&amp;$B$1),G$1,INDIRECT($B$2&amp;$C52),"&gt;0")&gt;=G$2,INDIRECT($B$2&amp;$C52))))),"NA")</f>
        <v>2</v>
      </c>
      <c r="H52" s="42" cm="1">
        <f t="array" aca="1" ref="H52" ca="1">IFERROR(MEDIAN(IF(INDIRECT($B$2&amp;$B$1)=H$1,IF(INDIRECT($B$2&amp;$C52)&gt;0,IF(COUNTIFS(INDIRECT($B$2&amp;$B$1),H$1,INDIRECT($B$2&amp;$C52),"&gt;0")&gt;=H$2,INDIRECT($B$2&amp;$C52))))),"NA")</f>
        <v>30</v>
      </c>
      <c r="I52" s="42" t="str" cm="1">
        <f t="array" aca="1" ref="I52" ca="1">IFERROR(MEDIAN(IF(INDIRECT($B$2&amp;$B$1)=I$1,IF(INDIRECT($B$2&amp;$C52)&gt;0,IF(COUNTIFS(INDIRECT($B$2&amp;$B$1),I$1,INDIRECT($B$2&amp;$C52),"&gt;0")&gt;=I$2,INDIRECT($B$2&amp;$C52))))),"NA")</f>
        <v>NA</v>
      </c>
      <c r="J52" s="42" cm="1">
        <f t="array" aca="1" ref="J52" ca="1">IFERROR(MEDIAN(IF(INDIRECT($B$2&amp;$B$1)=J$1,IF(INDIRECT($B$2&amp;$C52)&gt;0,IF(COUNTIFS(INDIRECT($B$2&amp;$B$1),J$1,INDIRECT($B$2&amp;$C52),"&gt;0")&gt;=J$2,INDIRECT($B$2&amp;$C52))))),"NA")</f>
        <v>2</v>
      </c>
      <c r="K52" s="42" cm="1">
        <f t="array" aca="1" ref="K52" ca="1">IFERROR(MEDIAN(IF(INDIRECT($B$2&amp;$B$1)=K$1,IF(INDIRECT($B$2&amp;$C52)&gt;0,IF(COUNTIFS(INDIRECT($B$2&amp;$B$1),K$1,INDIRECT($B$2&amp;$C52),"&gt;0")&gt;=K$2,INDIRECT($B$2&amp;$C52))))),"NA")</f>
        <v>3</v>
      </c>
      <c r="L52" s="42" cm="1">
        <f t="array" aca="1" ref="L52" ca="1">IFERROR(MEDIAN(IF(INDIRECT($B$2&amp;$B$1)=L$1,IF(INDIRECT($B$2&amp;$C52)&gt;0,IF(COUNTIFS(INDIRECT($B$2&amp;$B$1),L$1,INDIRECT($B$2&amp;$C52),"&gt;0")&gt;=L$2,INDIRECT($B$2&amp;$C52))))),"NA")</f>
        <v>3</v>
      </c>
      <c r="M52" s="42" cm="1">
        <f t="array" aca="1" ref="M52" ca="1">IFERROR(MEDIAN(IF(INDIRECT($B$2&amp;$B$1)=M$1,IF(INDIRECT($B$2&amp;$C52)&gt;0,IF(COUNTIFS(INDIRECT($B$2&amp;$B$1),M$1,INDIRECT($B$2&amp;$C52),"&gt;0")&gt;=M$2,INDIRECT($B$2&amp;$C52))))),"NA")</f>
        <v>3</v>
      </c>
      <c r="N52" s="42" cm="1">
        <f t="array" aca="1" ref="N52" ca="1">IFERROR(MEDIAN(IF(INDIRECT($B$2&amp;$B$1)=N$1,IF(INDIRECT($B$2&amp;$C52)&gt;0,IF(COUNTIFS(INDIRECT($B$2&amp;$B$1),N$1,INDIRECT($B$2&amp;$C52),"&gt;0")&gt;=N$2,INDIRECT($B$2&amp;$C52))))),"NA")</f>
        <v>2</v>
      </c>
      <c r="O52" s="42" cm="1">
        <f t="array" aca="1" ref="O52" ca="1">IFERROR(MEDIAN(IF(INDIRECT($B$2&amp;$B$1)=O$1,IF(INDIRECT($B$2&amp;$C52)&gt;0,IF(COUNTIFS(INDIRECT($B$2&amp;$B$1),O$1,INDIRECT($B$2&amp;$C52),"&gt;0")&gt;=O$2,INDIRECT($B$2&amp;$C52))))),"NA")</f>
        <v>6.5</v>
      </c>
      <c r="P52" s="42" cm="1">
        <f t="array" aca="1" ref="P52" ca="1">IFERROR(MEDIAN(IF(INDIRECT($B$2&amp;$B$1)=P$1,IF(INDIRECT($B$2&amp;$C52)&gt;0,IF(COUNTIFS(INDIRECT($B$2&amp;$B$1),P$1,INDIRECT($B$2&amp;$C52),"&gt;0")&gt;=P$2,INDIRECT($B$2&amp;$C52))))),"NA")</f>
        <v>60</v>
      </c>
      <c r="Q52" s="42" t="str" cm="1">
        <f t="array" aca="1" ref="Q52" ca="1">IFERROR(MEDIAN(IF(INDIRECT($B$2&amp;$B$1)=Q$1,IF(INDIRECT($B$2&amp;$C52)&gt;0,IF(COUNTIFS(INDIRECT($B$2&amp;$B$1),Q$1,INDIRECT($B$2&amp;$C52),"&gt;0")&gt;=Q$2,INDIRECT($B$2&amp;$C52))))),"NA")</f>
        <v>NA</v>
      </c>
      <c r="R52" s="42" t="str" cm="1">
        <f t="array" aca="1" ref="R52" ca="1">IFERROR(MEDIAN(IF(INDIRECT($B$2&amp;$B$1)=R$1,IF(INDIRECT($B$2&amp;$C52)&gt;0,IF(COUNTIFS(INDIRECT($B$2&amp;$B$1),R$1,INDIRECT($B$2&amp;$C52),"&gt;0")&gt;=R$2,INDIRECT($B$2&amp;$C52))))),"NA")</f>
        <v>NA</v>
      </c>
      <c r="S52" s="42" cm="1">
        <f t="array" aca="1" ref="S52" ca="1">IFERROR(MEDIAN(IF(INDIRECT($B$2&amp;$B$1)=S$1,IF(INDIRECT($B$2&amp;$C52)&gt;0,IF(COUNTIFS(INDIRECT($B$2&amp;$B$1),S$1,INDIRECT($B$2&amp;$C52),"&gt;0")&gt;=S$2,INDIRECT($B$2&amp;$C52))))),"NA")</f>
        <v>16.5</v>
      </c>
      <c r="T52" s="42" cm="1">
        <f t="array" aca="1" ref="T52" ca="1">IFERROR(MEDIAN(IF(INDIRECT($B$2&amp;$B$1)=T$1,IF(INDIRECT($B$2&amp;$C52)&gt;0,IF(COUNTIFS(INDIRECT($B$2&amp;$B$1),T$1,INDIRECT($B$2&amp;$C52),"&gt;0")&gt;=T$2,INDIRECT($B$2&amp;$C52))))),"NA")</f>
        <v>120</v>
      </c>
      <c r="U52" s="42" cm="1">
        <f t="array" aca="1" ref="U52" ca="1">IFERROR(MEDIAN(IF(INDIRECT($B$2&amp;$B$1)=U$1,IF(INDIRECT($B$2&amp;$C52)&gt;0,IF(COUNTIFS(INDIRECT($B$2&amp;$B$1),U$1,INDIRECT($B$2&amp;$C52),"&gt;0")&gt;=U$2,INDIRECT($B$2&amp;$C52))))),"NA")</f>
        <v>120</v>
      </c>
      <c r="V52" s="42" cm="1">
        <f t="array" aca="1" ref="V52" ca="1">IFERROR(MEDIAN(IF(INDIRECT($B$2&amp;$B$1)=V$1,IF(INDIRECT($B$2&amp;$C52)&gt;0,IF(COUNTIFS(INDIRECT($B$2&amp;$B$1),V$1,INDIRECT($B$2&amp;$C52),"&gt;0")&gt;=V$2,INDIRECT($B$2&amp;$C52))))),"NA")</f>
        <v>15</v>
      </c>
      <c r="W52" s="42" t="str" cm="1">
        <f t="array" aca="1" ref="W52" ca="1">IFERROR(MEDIAN(IF(INDIRECT($B$2&amp;$B$1)=W$1,IF(INDIRECT($B$2&amp;$C52)&gt;0,IF(COUNTIFS(INDIRECT($B$2&amp;$B$1),W$1,INDIRECT($B$2&amp;$C52),"&gt;0")&gt;=W$2,INDIRECT($B$2&amp;$C52))))),"NA")</f>
        <v>NA</v>
      </c>
    </row>
    <row r="53" spans="2:23" x14ac:dyDescent="0.35">
      <c r="B53" s="40" t="s">
        <v>2353</v>
      </c>
      <c r="C53" s="7" t="s">
        <v>3501</v>
      </c>
      <c r="F53" s="85" t="s">
        <v>56</v>
      </c>
      <c r="G53" s="42" cm="1">
        <f t="array" aca="1" ref="G53" ca="1">IFERROR(MEDIAN(IF(INDIRECT($B$2&amp;$B$1)=G$1,IF(INDIRECT($B$2&amp;$C53)&gt;0,IF(COUNTIFS(INDIRECT($B$2&amp;$B$1),G$1,INDIRECT($B$2&amp;$C53),"&gt;0")&gt;=G$2,INDIRECT($B$2&amp;$C53))))),"NA")</f>
        <v>2</v>
      </c>
      <c r="H53" s="42" cm="1">
        <f t="array" aca="1" ref="H53" ca="1">IFERROR(MEDIAN(IF(INDIRECT($B$2&amp;$B$1)=H$1,IF(INDIRECT($B$2&amp;$C53)&gt;0,IF(COUNTIFS(INDIRECT($B$2&amp;$B$1),H$1,INDIRECT($B$2&amp;$C53),"&gt;0")&gt;=H$2,INDIRECT($B$2&amp;$C53))))),"NA")</f>
        <v>30</v>
      </c>
      <c r="I53" s="42" t="str" cm="1">
        <f t="array" aca="1" ref="I53" ca="1">IFERROR(MEDIAN(IF(INDIRECT($B$2&amp;$B$1)=I$1,IF(INDIRECT($B$2&amp;$C53)&gt;0,IF(COUNTIFS(INDIRECT($B$2&amp;$B$1),I$1,INDIRECT($B$2&amp;$C53),"&gt;0")&gt;=I$2,INDIRECT($B$2&amp;$C53))))),"NA")</f>
        <v>NA</v>
      </c>
      <c r="J53" s="42" cm="1">
        <f t="array" aca="1" ref="J53" ca="1">IFERROR(MEDIAN(IF(INDIRECT($B$2&amp;$B$1)=J$1,IF(INDIRECT($B$2&amp;$C53)&gt;0,IF(COUNTIFS(INDIRECT($B$2&amp;$B$1),J$1,INDIRECT($B$2&amp;$C53),"&gt;0")&gt;=J$2,INDIRECT($B$2&amp;$C53))))),"NA")</f>
        <v>2</v>
      </c>
      <c r="K53" s="42" cm="1">
        <f t="array" aca="1" ref="K53" ca="1">IFERROR(MEDIAN(IF(INDIRECT($B$2&amp;$B$1)=K$1,IF(INDIRECT($B$2&amp;$C53)&gt;0,IF(COUNTIFS(INDIRECT($B$2&amp;$B$1),K$1,INDIRECT($B$2&amp;$C53),"&gt;0")&gt;=K$2,INDIRECT($B$2&amp;$C53))))),"NA")</f>
        <v>3</v>
      </c>
      <c r="L53" s="42" cm="1">
        <f t="array" aca="1" ref="L53" ca="1">IFERROR(MEDIAN(IF(INDIRECT($B$2&amp;$B$1)=L$1,IF(INDIRECT($B$2&amp;$C53)&gt;0,IF(COUNTIFS(INDIRECT($B$2&amp;$B$1),L$1,INDIRECT($B$2&amp;$C53),"&gt;0")&gt;=L$2,INDIRECT($B$2&amp;$C53))))),"NA")</f>
        <v>3</v>
      </c>
      <c r="M53" s="42" cm="1">
        <f t="array" aca="1" ref="M53" ca="1">IFERROR(MEDIAN(IF(INDIRECT($B$2&amp;$B$1)=M$1,IF(INDIRECT($B$2&amp;$C53)&gt;0,IF(COUNTIFS(INDIRECT($B$2&amp;$B$1),M$1,INDIRECT($B$2&amp;$C53),"&gt;0")&gt;=M$2,INDIRECT($B$2&amp;$C53))))),"NA")</f>
        <v>1.5</v>
      </c>
      <c r="N53" s="42" cm="1">
        <f t="array" aca="1" ref="N53" ca="1">IFERROR(MEDIAN(IF(INDIRECT($B$2&amp;$B$1)=N$1,IF(INDIRECT($B$2&amp;$C53)&gt;0,IF(COUNTIFS(INDIRECT($B$2&amp;$B$1),N$1,INDIRECT($B$2&amp;$C53),"&gt;0")&gt;=N$2,INDIRECT($B$2&amp;$C53))))),"NA")</f>
        <v>2</v>
      </c>
      <c r="O53" s="42" cm="1">
        <f t="array" aca="1" ref="O53" ca="1">IFERROR(MEDIAN(IF(INDIRECT($B$2&amp;$B$1)=O$1,IF(INDIRECT($B$2&amp;$C53)&gt;0,IF(COUNTIFS(INDIRECT($B$2&amp;$B$1),O$1,INDIRECT($B$2&amp;$C53),"&gt;0")&gt;=O$2,INDIRECT($B$2&amp;$C53))))),"NA")</f>
        <v>6.5</v>
      </c>
      <c r="P53" s="42" cm="1">
        <f t="array" aca="1" ref="P53" ca="1">IFERROR(MEDIAN(IF(INDIRECT($B$2&amp;$B$1)=P$1,IF(INDIRECT($B$2&amp;$C53)&gt;0,IF(COUNTIFS(INDIRECT($B$2&amp;$B$1),P$1,INDIRECT($B$2&amp;$C53),"&gt;0")&gt;=P$2,INDIRECT($B$2&amp;$C53))))),"NA")</f>
        <v>90</v>
      </c>
      <c r="Q53" s="42" t="str" cm="1">
        <f t="array" aca="1" ref="Q53" ca="1">IFERROR(MEDIAN(IF(INDIRECT($B$2&amp;$B$1)=Q$1,IF(INDIRECT($B$2&amp;$C53)&gt;0,IF(COUNTIFS(INDIRECT($B$2&amp;$B$1),Q$1,INDIRECT($B$2&amp;$C53),"&gt;0")&gt;=Q$2,INDIRECT($B$2&amp;$C53))))),"NA")</f>
        <v>NA</v>
      </c>
      <c r="R53" s="42" t="str" cm="1">
        <f t="array" aca="1" ref="R53" ca="1">IFERROR(MEDIAN(IF(INDIRECT($B$2&amp;$B$1)=R$1,IF(INDIRECT($B$2&amp;$C53)&gt;0,IF(COUNTIFS(INDIRECT($B$2&amp;$B$1),R$1,INDIRECT($B$2&amp;$C53),"&gt;0")&gt;=R$2,INDIRECT($B$2&amp;$C53))))),"NA")</f>
        <v>NA</v>
      </c>
      <c r="S53" s="42" cm="1">
        <f t="array" aca="1" ref="S53" ca="1">IFERROR(MEDIAN(IF(INDIRECT($B$2&amp;$B$1)=S$1,IF(INDIRECT($B$2&amp;$C53)&gt;0,IF(COUNTIFS(INDIRECT($B$2&amp;$B$1),S$1,INDIRECT($B$2&amp;$C53),"&gt;0")&gt;=S$2,INDIRECT($B$2&amp;$C53))))),"NA")</f>
        <v>16.5</v>
      </c>
      <c r="T53" s="42" cm="1">
        <f t="array" aca="1" ref="T53" ca="1">IFERROR(MEDIAN(IF(INDIRECT($B$2&amp;$B$1)=T$1,IF(INDIRECT($B$2&amp;$C53)&gt;0,IF(COUNTIFS(INDIRECT($B$2&amp;$B$1),T$1,INDIRECT($B$2&amp;$C53),"&gt;0")&gt;=T$2,INDIRECT($B$2&amp;$C53))))),"NA")</f>
        <v>90</v>
      </c>
      <c r="U53" s="42" cm="1">
        <f t="array" aca="1" ref="U53" ca="1">IFERROR(MEDIAN(IF(INDIRECT($B$2&amp;$B$1)=U$1,IF(INDIRECT($B$2&amp;$C53)&gt;0,IF(COUNTIFS(INDIRECT($B$2&amp;$B$1),U$1,INDIRECT($B$2&amp;$C53),"&gt;0")&gt;=U$2,INDIRECT($B$2&amp;$C53))))),"NA")</f>
        <v>120</v>
      </c>
      <c r="V53" s="42" cm="1">
        <f t="array" aca="1" ref="V53" ca="1">IFERROR(MEDIAN(IF(INDIRECT($B$2&amp;$B$1)=V$1,IF(INDIRECT($B$2&amp;$C53)&gt;0,IF(COUNTIFS(INDIRECT($B$2&amp;$B$1),V$1,INDIRECT($B$2&amp;$C53),"&gt;0")&gt;=V$2,INDIRECT($B$2&amp;$C53))))),"NA")</f>
        <v>15</v>
      </c>
      <c r="W53" s="42" t="str" cm="1">
        <f t="array" aca="1" ref="W53" ca="1">IFERROR(MEDIAN(IF(INDIRECT($B$2&amp;$B$1)=W$1,IF(INDIRECT($B$2&amp;$C53)&gt;0,IF(COUNTIFS(INDIRECT($B$2&amp;$B$1),W$1,INDIRECT($B$2&amp;$C53),"&gt;0")&gt;=W$2,INDIRECT($B$2&amp;$C53))))),"NA")</f>
        <v>NA</v>
      </c>
    </row>
    <row r="54" spans="2:23" x14ac:dyDescent="0.35">
      <c r="B54" s="40" t="s">
        <v>3474</v>
      </c>
      <c r="C54" s="7" t="s">
        <v>3502</v>
      </c>
      <c r="F54" s="85" t="s">
        <v>57</v>
      </c>
      <c r="G54" s="42" cm="1">
        <f t="array" aca="1" ref="G54" ca="1">IFERROR(MEDIAN(IF(INDIRECT($B$2&amp;$B$1)=G$1,IF(INDIRECT($B$2&amp;$C54)&gt;0,IF(COUNTIFS(INDIRECT($B$2&amp;$B$1),G$1,INDIRECT($B$2&amp;$C54),"&gt;0")&gt;=G$2,INDIRECT($B$2&amp;$C54))))),"NA")</f>
        <v>2</v>
      </c>
      <c r="H54" s="42" cm="1">
        <f t="array" aca="1" ref="H54" ca="1">IFERROR(MEDIAN(IF(INDIRECT($B$2&amp;$B$1)=H$1,IF(INDIRECT($B$2&amp;$C54)&gt;0,IF(COUNTIFS(INDIRECT($B$2&amp;$B$1),H$1,INDIRECT($B$2&amp;$C54),"&gt;0")&gt;=H$2,INDIRECT($B$2&amp;$C54))))),"NA")</f>
        <v>30</v>
      </c>
      <c r="I54" s="42" t="str" cm="1">
        <f t="array" aca="1" ref="I54" ca="1">IFERROR(MEDIAN(IF(INDIRECT($B$2&amp;$B$1)=I$1,IF(INDIRECT($B$2&amp;$C54)&gt;0,IF(COUNTIFS(INDIRECT($B$2&amp;$B$1),I$1,INDIRECT($B$2&amp;$C54),"&gt;0")&gt;=I$2,INDIRECT($B$2&amp;$C54))))),"NA")</f>
        <v>NA</v>
      </c>
      <c r="J54" s="42" cm="1">
        <f t="array" aca="1" ref="J54" ca="1">IFERROR(MEDIAN(IF(INDIRECT($B$2&amp;$B$1)=J$1,IF(INDIRECT($B$2&amp;$C54)&gt;0,IF(COUNTIFS(INDIRECT($B$2&amp;$B$1),J$1,INDIRECT($B$2&amp;$C54),"&gt;0")&gt;=J$2,INDIRECT($B$2&amp;$C54))))),"NA")</f>
        <v>2</v>
      </c>
      <c r="K54" s="42" cm="1">
        <f t="array" aca="1" ref="K54" ca="1">IFERROR(MEDIAN(IF(INDIRECT($B$2&amp;$B$1)=K$1,IF(INDIRECT($B$2&amp;$C54)&gt;0,IF(COUNTIFS(INDIRECT($B$2&amp;$B$1),K$1,INDIRECT($B$2&amp;$C54),"&gt;0")&gt;=K$2,INDIRECT($B$2&amp;$C54))))),"NA")</f>
        <v>2.5</v>
      </c>
      <c r="L54" s="42" cm="1">
        <f t="array" aca="1" ref="L54" ca="1">IFERROR(MEDIAN(IF(INDIRECT($B$2&amp;$B$1)=L$1,IF(INDIRECT($B$2&amp;$C54)&gt;0,IF(COUNTIFS(INDIRECT($B$2&amp;$B$1),L$1,INDIRECT($B$2&amp;$C54),"&gt;0")&gt;=L$2,INDIRECT($B$2&amp;$C54))))),"NA")</f>
        <v>3</v>
      </c>
      <c r="M54" s="42" t="str" cm="1">
        <f t="array" aca="1" ref="M54" ca="1">IFERROR(MEDIAN(IF(INDIRECT($B$2&amp;$B$1)=M$1,IF(INDIRECT($B$2&amp;$C54)&gt;0,IF(COUNTIFS(INDIRECT($B$2&amp;$B$1),M$1,INDIRECT($B$2&amp;$C54),"&gt;0")&gt;=M$2,INDIRECT($B$2&amp;$C54))))),"NA")</f>
        <v>NA</v>
      </c>
      <c r="N54" s="42" t="str" cm="1">
        <f t="array" aca="1" ref="N54" ca="1">IFERROR(MEDIAN(IF(INDIRECT($B$2&amp;$B$1)=N$1,IF(INDIRECT($B$2&amp;$C54)&gt;0,IF(COUNTIFS(INDIRECT($B$2&amp;$B$1),N$1,INDIRECT($B$2&amp;$C54),"&gt;0")&gt;=N$2,INDIRECT($B$2&amp;$C54))))),"NA")</f>
        <v>NA</v>
      </c>
      <c r="O54" s="42" cm="1">
        <f t="array" aca="1" ref="O54" ca="1">IFERROR(MEDIAN(IF(INDIRECT($B$2&amp;$B$1)=O$1,IF(INDIRECT($B$2&amp;$C54)&gt;0,IF(COUNTIFS(INDIRECT($B$2&amp;$B$1),O$1,INDIRECT($B$2&amp;$C54),"&gt;0")&gt;=O$2,INDIRECT($B$2&amp;$C54))))),"NA")</f>
        <v>11</v>
      </c>
      <c r="P54" s="42" cm="1">
        <f t="array" aca="1" ref="P54" ca="1">IFERROR(MEDIAN(IF(INDIRECT($B$2&amp;$B$1)=P$1,IF(INDIRECT($B$2&amp;$C54)&gt;0,IF(COUNTIFS(INDIRECT($B$2&amp;$B$1),P$1,INDIRECT($B$2&amp;$C54),"&gt;0")&gt;=P$2,INDIRECT($B$2&amp;$C54))))),"NA")</f>
        <v>90</v>
      </c>
      <c r="Q54" s="42" t="str" cm="1">
        <f t="array" aca="1" ref="Q54" ca="1">IFERROR(MEDIAN(IF(INDIRECT($B$2&amp;$B$1)=Q$1,IF(INDIRECT($B$2&amp;$C54)&gt;0,IF(COUNTIFS(INDIRECT($B$2&amp;$B$1),Q$1,INDIRECT($B$2&amp;$C54),"&gt;0")&gt;=Q$2,INDIRECT($B$2&amp;$C54))))),"NA")</f>
        <v>NA</v>
      </c>
      <c r="R54" s="42" t="str" cm="1">
        <f t="array" aca="1" ref="R54" ca="1">IFERROR(MEDIAN(IF(INDIRECT($B$2&amp;$B$1)=R$1,IF(INDIRECT($B$2&amp;$C54)&gt;0,IF(COUNTIFS(INDIRECT($B$2&amp;$B$1),R$1,INDIRECT($B$2&amp;$C54),"&gt;0")&gt;=R$2,INDIRECT($B$2&amp;$C54))))),"NA")</f>
        <v>NA</v>
      </c>
      <c r="S54" s="42" cm="1">
        <f t="array" aca="1" ref="S54" ca="1">IFERROR(MEDIAN(IF(INDIRECT($B$2&amp;$B$1)=S$1,IF(INDIRECT($B$2&amp;$C54)&gt;0,IF(COUNTIFS(INDIRECT($B$2&amp;$B$1),S$1,INDIRECT($B$2&amp;$C54),"&gt;0")&gt;=S$2,INDIRECT($B$2&amp;$C54))))),"NA")</f>
        <v>16.5</v>
      </c>
      <c r="T54" s="42" cm="1">
        <f t="array" aca="1" ref="T54" ca="1">IFERROR(MEDIAN(IF(INDIRECT($B$2&amp;$B$1)=T$1,IF(INDIRECT($B$2&amp;$C54)&gt;0,IF(COUNTIFS(INDIRECT($B$2&amp;$B$1),T$1,INDIRECT($B$2&amp;$C54),"&gt;0")&gt;=T$2,INDIRECT($B$2&amp;$C54))))),"NA")</f>
        <v>105</v>
      </c>
      <c r="U54" s="42" t="str" cm="1">
        <f t="array" aca="1" ref="U54" ca="1">IFERROR(MEDIAN(IF(INDIRECT($B$2&amp;$B$1)=U$1,IF(INDIRECT($B$2&amp;$C54)&gt;0,IF(COUNTIFS(INDIRECT($B$2&amp;$B$1),U$1,INDIRECT($B$2&amp;$C54),"&gt;0")&gt;=U$2,INDIRECT($B$2&amp;$C54))))),"NA")</f>
        <v>NA</v>
      </c>
      <c r="V54" s="42" cm="1">
        <f t="array" aca="1" ref="V54" ca="1">IFERROR(MEDIAN(IF(INDIRECT($B$2&amp;$B$1)=V$1,IF(INDIRECT($B$2&amp;$C54)&gt;0,IF(COUNTIFS(INDIRECT($B$2&amp;$B$1),V$1,INDIRECT($B$2&amp;$C54),"&gt;0")&gt;=V$2,INDIRECT($B$2&amp;$C54))))),"NA")</f>
        <v>15</v>
      </c>
      <c r="W54" s="42" t="str" cm="1">
        <f t="array" aca="1" ref="W54" ca="1">IFERROR(MEDIAN(IF(INDIRECT($B$2&amp;$B$1)=W$1,IF(INDIRECT($B$2&amp;$C54)&gt;0,IF(COUNTIFS(INDIRECT($B$2&amp;$B$1),W$1,INDIRECT($B$2&amp;$C54),"&gt;0")&gt;=W$2,INDIRECT($B$2&amp;$C54))))),"NA")</f>
        <v>NA</v>
      </c>
    </row>
    <row r="55" spans="2:23" x14ac:dyDescent="0.35">
      <c r="B55" s="40" t="s">
        <v>2384</v>
      </c>
      <c r="C55" s="7" t="s">
        <v>3503</v>
      </c>
      <c r="F55" s="85" t="s">
        <v>58</v>
      </c>
      <c r="G55" s="42" cm="1">
        <f t="array" aca="1" ref="G55" ca="1">IFERROR(MEDIAN(IF(INDIRECT($B$2&amp;$B$1)=G$1,IF(INDIRECT($B$2&amp;$C55)&gt;0,IF(COUNTIFS(INDIRECT($B$2&amp;$B$1),G$1,INDIRECT($B$2&amp;$C55),"&gt;0")&gt;=G$2,INDIRECT($B$2&amp;$C55))))),"NA")</f>
        <v>1</v>
      </c>
      <c r="H55" s="42" cm="1">
        <f t="array" aca="1" ref="H55" ca="1">IFERROR(MEDIAN(IF(INDIRECT($B$2&amp;$B$1)=H$1,IF(INDIRECT($B$2&amp;$C55)&gt;0,IF(COUNTIFS(INDIRECT($B$2&amp;$B$1),H$1,INDIRECT($B$2&amp;$C55),"&gt;0")&gt;=H$2,INDIRECT($B$2&amp;$C55))))),"NA")</f>
        <v>30</v>
      </c>
      <c r="I55" s="42" cm="1">
        <f t="array" aca="1" ref="I55" ca="1">IFERROR(MEDIAN(IF(INDIRECT($B$2&amp;$B$1)=I$1,IF(INDIRECT($B$2&amp;$C55)&gt;0,IF(COUNTIFS(INDIRECT($B$2&amp;$B$1),I$1,INDIRECT($B$2&amp;$C55),"&gt;0")&gt;=I$2,INDIRECT($B$2&amp;$C55))))),"NA")</f>
        <v>42.5</v>
      </c>
      <c r="J55" s="42" cm="1">
        <f t="array" aca="1" ref="J55" ca="1">IFERROR(MEDIAN(IF(INDIRECT($B$2&amp;$B$1)=J$1,IF(INDIRECT($B$2&amp;$C55)&gt;0,IF(COUNTIFS(INDIRECT($B$2&amp;$B$1),J$1,INDIRECT($B$2&amp;$C55),"&gt;0")&gt;=J$2,INDIRECT($B$2&amp;$C55))))),"NA")</f>
        <v>2</v>
      </c>
      <c r="K55" s="42" cm="1">
        <f t="array" aca="1" ref="K55" ca="1">IFERROR(MEDIAN(IF(INDIRECT($B$2&amp;$B$1)=K$1,IF(INDIRECT($B$2&amp;$C55)&gt;0,IF(COUNTIFS(INDIRECT($B$2&amp;$B$1),K$1,INDIRECT($B$2&amp;$C55),"&gt;0")&gt;=K$2,INDIRECT($B$2&amp;$C55))))),"NA")</f>
        <v>3</v>
      </c>
      <c r="L55" s="42" cm="1">
        <f t="array" aca="1" ref="L55" ca="1">IFERROR(MEDIAN(IF(INDIRECT($B$2&amp;$B$1)=L$1,IF(INDIRECT($B$2&amp;$C55)&gt;0,IF(COUNTIFS(INDIRECT($B$2&amp;$B$1),L$1,INDIRECT($B$2&amp;$C55),"&gt;0")&gt;=L$2,INDIRECT($B$2&amp;$C55))))),"NA")</f>
        <v>3</v>
      </c>
      <c r="M55" s="42" cm="1">
        <f t="array" aca="1" ref="M55" ca="1">IFERROR(MEDIAN(IF(INDIRECT($B$2&amp;$B$1)=M$1,IF(INDIRECT($B$2&amp;$C55)&gt;0,IF(COUNTIFS(INDIRECT($B$2&amp;$B$1),M$1,INDIRECT($B$2&amp;$C55),"&gt;0")&gt;=M$2,INDIRECT($B$2&amp;$C55))))),"NA")</f>
        <v>3.5</v>
      </c>
      <c r="N55" s="42" cm="1">
        <f t="array" aca="1" ref="N55" ca="1">IFERROR(MEDIAN(IF(INDIRECT($B$2&amp;$B$1)=N$1,IF(INDIRECT($B$2&amp;$C55)&gt;0,IF(COUNTIFS(INDIRECT($B$2&amp;$B$1),N$1,INDIRECT($B$2&amp;$C55),"&gt;0")&gt;=N$2,INDIRECT($B$2&amp;$C55))))),"NA")</f>
        <v>2</v>
      </c>
      <c r="O55" s="42" cm="1">
        <f t="array" aca="1" ref="O55" ca="1">IFERROR(MEDIAN(IF(INDIRECT($B$2&amp;$B$1)=O$1,IF(INDIRECT($B$2&amp;$C55)&gt;0,IF(COUNTIFS(INDIRECT($B$2&amp;$B$1),O$1,INDIRECT($B$2&amp;$C55),"&gt;0")&gt;=O$2,INDIRECT($B$2&amp;$C55))))),"NA")</f>
        <v>7</v>
      </c>
      <c r="P55" s="42" cm="1">
        <f t="array" aca="1" ref="P55" ca="1">IFERROR(MEDIAN(IF(INDIRECT($B$2&amp;$B$1)=P$1,IF(INDIRECT($B$2&amp;$C55)&gt;0,IF(COUNTIFS(INDIRECT($B$2&amp;$B$1),P$1,INDIRECT($B$2&amp;$C55),"&gt;0")&gt;=P$2,INDIRECT($B$2&amp;$C55))))),"NA")</f>
        <v>90</v>
      </c>
      <c r="Q55" s="42" t="str" cm="1">
        <f t="array" aca="1" ref="Q55" ca="1">IFERROR(MEDIAN(IF(INDIRECT($B$2&amp;$B$1)=Q$1,IF(INDIRECT($B$2&amp;$C55)&gt;0,IF(COUNTIFS(INDIRECT($B$2&amp;$B$1),Q$1,INDIRECT($B$2&amp;$C55),"&gt;0")&gt;=Q$2,INDIRECT($B$2&amp;$C55))))),"NA")</f>
        <v>NA</v>
      </c>
      <c r="R55" s="42" t="str" cm="1">
        <f t="array" aca="1" ref="R55" ca="1">IFERROR(MEDIAN(IF(INDIRECT($B$2&amp;$B$1)=R$1,IF(INDIRECT($B$2&amp;$C55)&gt;0,IF(COUNTIFS(INDIRECT($B$2&amp;$B$1),R$1,INDIRECT($B$2&amp;$C55),"&gt;0")&gt;=R$2,INDIRECT($B$2&amp;$C55))))),"NA")</f>
        <v>NA</v>
      </c>
      <c r="S55" s="42" cm="1">
        <f t="array" aca="1" ref="S55" ca="1">IFERROR(MEDIAN(IF(INDIRECT($B$2&amp;$B$1)=S$1,IF(INDIRECT($B$2&amp;$C55)&gt;0,IF(COUNTIFS(INDIRECT($B$2&amp;$B$1),S$1,INDIRECT($B$2&amp;$C55),"&gt;0")&gt;=S$2,INDIRECT($B$2&amp;$C55))))),"NA")</f>
        <v>16.5</v>
      </c>
      <c r="T55" s="42" cm="1">
        <f t="array" aca="1" ref="T55" ca="1">IFERROR(MEDIAN(IF(INDIRECT($B$2&amp;$B$1)=T$1,IF(INDIRECT($B$2&amp;$C55)&gt;0,IF(COUNTIFS(INDIRECT($B$2&amp;$B$1),T$1,INDIRECT($B$2&amp;$C55),"&gt;0")&gt;=T$2,INDIRECT($B$2&amp;$C55))))),"NA")</f>
        <v>105</v>
      </c>
      <c r="U55" s="42" cm="1">
        <f t="array" aca="1" ref="U55" ca="1">IFERROR(MEDIAN(IF(INDIRECT($B$2&amp;$B$1)=U$1,IF(INDIRECT($B$2&amp;$C55)&gt;0,IF(COUNTIFS(INDIRECT($B$2&amp;$B$1),U$1,INDIRECT($B$2&amp;$C55),"&gt;0")&gt;=U$2,INDIRECT($B$2&amp;$C55))))),"NA")</f>
        <v>120</v>
      </c>
      <c r="V55" s="42" cm="1">
        <f t="array" aca="1" ref="V55" ca="1">IFERROR(MEDIAN(IF(INDIRECT($B$2&amp;$B$1)=V$1,IF(INDIRECT($B$2&amp;$C55)&gt;0,IF(COUNTIFS(INDIRECT($B$2&amp;$B$1),V$1,INDIRECT($B$2&amp;$C55),"&gt;0")&gt;=V$2,INDIRECT($B$2&amp;$C55))))),"NA")</f>
        <v>15</v>
      </c>
      <c r="W55" s="42" cm="1">
        <f t="array" aca="1" ref="W55" ca="1">IFERROR(MEDIAN(IF(INDIRECT($B$2&amp;$B$1)=W$1,IF(INDIRECT($B$2&amp;$C55)&gt;0,IF(COUNTIFS(INDIRECT($B$2&amp;$B$1),W$1,INDIRECT($B$2&amp;$C55),"&gt;0")&gt;=W$2,INDIRECT($B$2&amp;$C55))))),"NA")</f>
        <v>60</v>
      </c>
    </row>
    <row r="56" spans="2:23" x14ac:dyDescent="0.35">
      <c r="B56" s="40" t="s">
        <v>3477</v>
      </c>
      <c r="C56" s="7" t="s">
        <v>3504</v>
      </c>
      <c r="F56" s="85" t="s">
        <v>59</v>
      </c>
      <c r="G56" s="42" cm="1">
        <f t="array" aca="1" ref="G56" ca="1">IFERROR(MEDIAN(IF(INDIRECT($B$2&amp;$B$1)=G$1,IF(INDIRECT($B$2&amp;$C56)&gt;0,IF(COUNTIFS(INDIRECT($B$2&amp;$B$1),G$1,INDIRECT($B$2&amp;$C56),"&gt;0")&gt;=G$2,INDIRECT($B$2&amp;$C56))))),"NA")</f>
        <v>4.5</v>
      </c>
      <c r="H56" s="42" cm="1">
        <f t="array" aca="1" ref="H56" ca="1">IFERROR(MEDIAN(IF(INDIRECT($B$2&amp;$B$1)=H$1,IF(INDIRECT($B$2&amp;$C56)&gt;0,IF(COUNTIFS(INDIRECT($B$2&amp;$B$1),H$1,INDIRECT($B$2&amp;$C56),"&gt;0")&gt;=H$2,INDIRECT($B$2&amp;$C56))))),"NA")</f>
        <v>30</v>
      </c>
      <c r="I56" s="42" cm="1">
        <f t="array" aca="1" ref="I56" ca="1">IFERROR(MEDIAN(IF(INDIRECT($B$2&amp;$B$1)=I$1,IF(INDIRECT($B$2&amp;$C56)&gt;0,IF(COUNTIFS(INDIRECT($B$2&amp;$B$1),I$1,INDIRECT($B$2&amp;$C56),"&gt;0")&gt;=I$2,INDIRECT($B$2&amp;$C56))))),"NA")</f>
        <v>41</v>
      </c>
      <c r="J56" s="42" cm="1">
        <f t="array" aca="1" ref="J56" ca="1">IFERROR(MEDIAN(IF(INDIRECT($B$2&amp;$B$1)=J$1,IF(INDIRECT($B$2&amp;$C56)&gt;0,IF(COUNTIFS(INDIRECT($B$2&amp;$B$1),J$1,INDIRECT($B$2&amp;$C56),"&gt;0")&gt;=J$2,INDIRECT($B$2&amp;$C56))))),"NA")</f>
        <v>2</v>
      </c>
      <c r="K56" s="42" cm="1">
        <f t="array" aca="1" ref="K56" ca="1">IFERROR(MEDIAN(IF(INDIRECT($B$2&amp;$B$1)=K$1,IF(INDIRECT($B$2&amp;$C56)&gt;0,IF(COUNTIFS(INDIRECT($B$2&amp;$B$1),K$1,INDIRECT($B$2&amp;$C56),"&gt;0")&gt;=K$2,INDIRECT($B$2&amp;$C56))))),"NA")</f>
        <v>3</v>
      </c>
      <c r="L56" s="42" cm="1">
        <f t="array" aca="1" ref="L56" ca="1">IFERROR(MEDIAN(IF(INDIRECT($B$2&amp;$B$1)=L$1,IF(INDIRECT($B$2&amp;$C56)&gt;0,IF(COUNTIFS(INDIRECT($B$2&amp;$B$1),L$1,INDIRECT($B$2&amp;$C56),"&gt;0")&gt;=L$2,INDIRECT($B$2&amp;$C56))))),"NA")</f>
        <v>3</v>
      </c>
      <c r="M56" s="42" cm="1">
        <f t="array" aca="1" ref="M56" ca="1">IFERROR(MEDIAN(IF(INDIRECT($B$2&amp;$B$1)=M$1,IF(INDIRECT($B$2&amp;$C56)&gt;0,IF(COUNTIFS(INDIRECT($B$2&amp;$B$1),M$1,INDIRECT($B$2&amp;$C56),"&gt;0")&gt;=M$2,INDIRECT($B$2&amp;$C56))))),"NA")</f>
        <v>2.5</v>
      </c>
      <c r="N56" s="42" cm="1">
        <f t="array" aca="1" ref="N56" ca="1">IFERROR(MEDIAN(IF(INDIRECT($B$2&amp;$B$1)=N$1,IF(INDIRECT($B$2&amp;$C56)&gt;0,IF(COUNTIFS(INDIRECT($B$2&amp;$B$1),N$1,INDIRECT($B$2&amp;$C56),"&gt;0")&gt;=N$2,INDIRECT($B$2&amp;$C56))))),"NA")</f>
        <v>2</v>
      </c>
      <c r="O56" s="42" cm="1">
        <f t="array" aca="1" ref="O56" ca="1">IFERROR(MEDIAN(IF(INDIRECT($B$2&amp;$B$1)=O$1,IF(INDIRECT($B$2&amp;$C56)&gt;0,IF(COUNTIFS(INDIRECT($B$2&amp;$B$1),O$1,INDIRECT($B$2&amp;$C56),"&gt;0")&gt;=O$2,INDIRECT($B$2&amp;$C56))))),"NA")</f>
        <v>7</v>
      </c>
      <c r="P56" s="42" cm="1">
        <f t="array" aca="1" ref="P56" ca="1">IFERROR(MEDIAN(IF(INDIRECT($B$2&amp;$B$1)=P$1,IF(INDIRECT($B$2&amp;$C56)&gt;0,IF(COUNTIFS(INDIRECT($B$2&amp;$B$1),P$1,INDIRECT($B$2&amp;$C56),"&gt;0")&gt;=P$2,INDIRECT($B$2&amp;$C56))))),"NA")</f>
        <v>90</v>
      </c>
      <c r="Q56" s="42" t="str" cm="1">
        <f t="array" aca="1" ref="Q56" ca="1">IFERROR(MEDIAN(IF(INDIRECT($B$2&amp;$B$1)=Q$1,IF(INDIRECT($B$2&amp;$C56)&gt;0,IF(COUNTIFS(INDIRECT($B$2&amp;$B$1),Q$1,INDIRECT($B$2&amp;$C56),"&gt;0")&gt;=Q$2,INDIRECT($B$2&amp;$C56))))),"NA")</f>
        <v>NA</v>
      </c>
      <c r="R56" s="42" t="str" cm="1">
        <f t="array" aca="1" ref="R56" ca="1">IFERROR(MEDIAN(IF(INDIRECT($B$2&amp;$B$1)=R$1,IF(INDIRECT($B$2&amp;$C56)&gt;0,IF(COUNTIFS(INDIRECT($B$2&amp;$B$1),R$1,INDIRECT($B$2&amp;$C56),"&gt;0")&gt;=R$2,INDIRECT($B$2&amp;$C56))))),"NA")</f>
        <v>NA</v>
      </c>
      <c r="S56" s="42" cm="1">
        <f t="array" aca="1" ref="S56" ca="1">IFERROR(MEDIAN(IF(INDIRECT($B$2&amp;$B$1)=S$1,IF(INDIRECT($B$2&amp;$C56)&gt;0,IF(COUNTIFS(INDIRECT($B$2&amp;$B$1),S$1,INDIRECT($B$2&amp;$C56),"&gt;0")&gt;=S$2,INDIRECT($B$2&amp;$C56))))),"NA")</f>
        <v>20</v>
      </c>
      <c r="T56" s="42" cm="1">
        <f t="array" aca="1" ref="T56" ca="1">IFERROR(MEDIAN(IF(INDIRECT($B$2&amp;$B$1)=T$1,IF(INDIRECT($B$2&amp;$C56)&gt;0,IF(COUNTIFS(INDIRECT($B$2&amp;$B$1),T$1,INDIRECT($B$2&amp;$C56),"&gt;0")&gt;=T$2,INDIRECT($B$2&amp;$C56))))),"NA")</f>
        <v>90</v>
      </c>
      <c r="U56" s="42" cm="1">
        <f t="array" aca="1" ref="U56" ca="1">IFERROR(MEDIAN(IF(INDIRECT($B$2&amp;$B$1)=U$1,IF(INDIRECT($B$2&amp;$C56)&gt;0,IF(COUNTIFS(INDIRECT($B$2&amp;$B$1),U$1,INDIRECT($B$2&amp;$C56),"&gt;0")&gt;=U$2,INDIRECT($B$2&amp;$C56))))),"NA")</f>
        <v>120</v>
      </c>
      <c r="V56" s="42" cm="1">
        <f t="array" aca="1" ref="V56" ca="1">IFERROR(MEDIAN(IF(INDIRECT($B$2&amp;$B$1)=V$1,IF(INDIRECT($B$2&amp;$C56)&gt;0,IF(COUNTIFS(INDIRECT($B$2&amp;$B$1),V$1,INDIRECT($B$2&amp;$C56),"&gt;0")&gt;=V$2,INDIRECT($B$2&amp;$C56))))),"NA")</f>
        <v>15</v>
      </c>
      <c r="W56" s="42" t="str" cm="1">
        <f t="array" aca="1" ref="W56" ca="1">IFERROR(MEDIAN(IF(INDIRECT($B$2&amp;$B$1)=W$1,IF(INDIRECT($B$2&amp;$C56)&gt;0,IF(COUNTIFS(INDIRECT($B$2&amp;$B$1),W$1,INDIRECT($B$2&amp;$C56),"&gt;0")&gt;=W$2,INDIRECT($B$2&amp;$C56))))),"NA")</f>
        <v>NA</v>
      </c>
    </row>
    <row r="57" spans="2:23" ht="15.5" x14ac:dyDescent="0.35">
      <c r="B57" s="40" t="s">
        <v>2606</v>
      </c>
      <c r="C57" s="7" t="s">
        <v>3505</v>
      </c>
      <c r="E57" s="75"/>
      <c r="F57" s="85" t="s">
        <v>60</v>
      </c>
      <c r="G57" s="42" cm="1">
        <f t="array" aca="1" ref="G57" ca="1">IFERROR(MEDIAN(IF(INDIRECT($B$2&amp;$B$1)=G$1,IF(INDIRECT($B$2&amp;$C57)&gt;0,IF(COUNTIFS(INDIRECT($B$2&amp;$B$1),G$1,INDIRECT($B$2&amp;$C57),"&gt;0")&gt;=G$2,INDIRECT($B$2&amp;$C57))))),"NA")</f>
        <v>1</v>
      </c>
      <c r="H57" s="42" cm="1">
        <f t="array" aca="1" ref="H57" ca="1">IFERROR(MEDIAN(IF(INDIRECT($B$2&amp;$B$1)=H$1,IF(INDIRECT($B$2&amp;$C57)&gt;0,IF(COUNTIFS(INDIRECT($B$2&amp;$B$1),H$1,INDIRECT($B$2&amp;$C57),"&gt;0")&gt;=H$2,INDIRECT($B$2&amp;$C57))))),"NA")</f>
        <v>30</v>
      </c>
      <c r="I57" s="42" t="str" cm="1">
        <f t="array" aca="1" ref="I57" ca="1">IFERROR(MEDIAN(IF(INDIRECT($B$2&amp;$B$1)=I$1,IF(INDIRECT($B$2&amp;$C57)&gt;0,IF(COUNTIFS(INDIRECT($B$2&amp;$B$1),I$1,INDIRECT($B$2&amp;$C57),"&gt;0")&gt;=I$2,INDIRECT($B$2&amp;$C57))))),"NA")</f>
        <v>NA</v>
      </c>
      <c r="J57" s="42" cm="1">
        <f t="array" aca="1" ref="J57" ca="1">IFERROR(MEDIAN(IF(INDIRECT($B$2&amp;$B$1)=J$1,IF(INDIRECT($B$2&amp;$C57)&gt;0,IF(COUNTIFS(INDIRECT($B$2&amp;$B$1),J$1,INDIRECT($B$2&amp;$C57),"&gt;0")&gt;=J$2,INDIRECT($B$2&amp;$C57))))),"NA")</f>
        <v>2</v>
      </c>
      <c r="K57" s="42" cm="1">
        <f t="array" aca="1" ref="K57" ca="1">IFERROR(MEDIAN(IF(INDIRECT($B$2&amp;$B$1)=K$1,IF(INDIRECT($B$2&amp;$C57)&gt;0,IF(COUNTIFS(INDIRECT($B$2&amp;$B$1),K$1,INDIRECT($B$2&amp;$C57),"&gt;0")&gt;=K$2,INDIRECT($B$2&amp;$C57))))),"NA")</f>
        <v>3</v>
      </c>
      <c r="L57" s="42" cm="1">
        <f t="array" aca="1" ref="L57" ca="1">IFERROR(MEDIAN(IF(INDIRECT($B$2&amp;$B$1)=L$1,IF(INDIRECT($B$2&amp;$C57)&gt;0,IF(COUNTIFS(INDIRECT($B$2&amp;$B$1),L$1,INDIRECT($B$2&amp;$C57),"&gt;0")&gt;=L$2,INDIRECT($B$2&amp;$C57))))),"NA")</f>
        <v>3</v>
      </c>
      <c r="M57" s="42" cm="1">
        <f t="array" aca="1" ref="M57" ca="1">IFERROR(MEDIAN(IF(INDIRECT($B$2&amp;$B$1)=M$1,IF(INDIRECT($B$2&amp;$C57)&gt;0,IF(COUNTIFS(INDIRECT($B$2&amp;$B$1),M$1,INDIRECT($B$2&amp;$C57),"&gt;0")&gt;=M$2,INDIRECT($B$2&amp;$C57))))),"NA")</f>
        <v>3.5</v>
      </c>
      <c r="N57" s="42" cm="1">
        <f t="array" aca="1" ref="N57" ca="1">IFERROR(MEDIAN(IF(INDIRECT($B$2&amp;$B$1)=N$1,IF(INDIRECT($B$2&amp;$C57)&gt;0,IF(COUNTIFS(INDIRECT($B$2&amp;$B$1),N$1,INDIRECT($B$2&amp;$C57),"&gt;0")&gt;=N$2,INDIRECT($B$2&amp;$C57))))),"NA")</f>
        <v>2</v>
      </c>
      <c r="O57" s="42" cm="1">
        <f t="array" aca="1" ref="O57" ca="1">IFERROR(MEDIAN(IF(INDIRECT($B$2&amp;$B$1)=O$1,IF(INDIRECT($B$2&amp;$C57)&gt;0,IF(COUNTIFS(INDIRECT($B$2&amp;$B$1),O$1,INDIRECT($B$2&amp;$C57),"&gt;0")&gt;=O$2,INDIRECT($B$2&amp;$C57))))),"NA")</f>
        <v>5</v>
      </c>
      <c r="P57" s="42" cm="1">
        <f t="array" aca="1" ref="P57" ca="1">IFERROR(MEDIAN(IF(INDIRECT($B$2&amp;$B$1)=P$1,IF(INDIRECT($B$2&amp;$C57)&gt;0,IF(COUNTIFS(INDIRECT($B$2&amp;$B$1),P$1,INDIRECT($B$2&amp;$C57),"&gt;0")&gt;=P$2,INDIRECT($B$2&amp;$C57))))),"NA")</f>
        <v>90</v>
      </c>
      <c r="Q57" s="42" t="str" cm="1">
        <f t="array" aca="1" ref="Q57" ca="1">IFERROR(MEDIAN(IF(INDIRECT($B$2&amp;$B$1)=Q$1,IF(INDIRECT($B$2&amp;$C57)&gt;0,IF(COUNTIFS(INDIRECT($B$2&amp;$B$1),Q$1,INDIRECT($B$2&amp;$C57),"&gt;0")&gt;=Q$2,INDIRECT($B$2&amp;$C57))))),"NA")</f>
        <v>NA</v>
      </c>
      <c r="R57" s="42" t="str" cm="1">
        <f t="array" aca="1" ref="R57" ca="1">IFERROR(MEDIAN(IF(INDIRECT($B$2&amp;$B$1)=R$1,IF(INDIRECT($B$2&amp;$C57)&gt;0,IF(COUNTIFS(INDIRECT($B$2&amp;$B$1),R$1,INDIRECT($B$2&amp;$C57),"&gt;0")&gt;=R$2,INDIRECT($B$2&amp;$C57))))),"NA")</f>
        <v>NA</v>
      </c>
      <c r="S57" s="42" cm="1">
        <f t="array" aca="1" ref="S57" ca="1">IFERROR(MEDIAN(IF(INDIRECT($B$2&amp;$B$1)=S$1,IF(INDIRECT($B$2&amp;$C57)&gt;0,IF(COUNTIFS(INDIRECT($B$2&amp;$B$1),S$1,INDIRECT($B$2&amp;$C57),"&gt;0")&gt;=S$2,INDIRECT($B$2&amp;$C57))))),"NA")</f>
        <v>16.5</v>
      </c>
      <c r="T57" s="42" t="str" cm="1">
        <f t="array" aca="1" ref="T57" ca="1">IFERROR(MEDIAN(IF(INDIRECT($B$2&amp;$B$1)=T$1,IF(INDIRECT($B$2&amp;$C57)&gt;0,IF(COUNTIFS(INDIRECT($B$2&amp;$B$1),T$1,INDIRECT($B$2&amp;$C57),"&gt;0")&gt;=T$2,INDIRECT($B$2&amp;$C57))))),"NA")</f>
        <v>NA</v>
      </c>
      <c r="U57" s="42" t="str" cm="1">
        <f t="array" aca="1" ref="U57" ca="1">IFERROR(MEDIAN(IF(INDIRECT($B$2&amp;$B$1)=U$1,IF(INDIRECT($B$2&amp;$C57)&gt;0,IF(COUNTIFS(INDIRECT($B$2&amp;$B$1),U$1,INDIRECT($B$2&amp;$C57),"&gt;0")&gt;=U$2,INDIRECT($B$2&amp;$C57))))),"NA")</f>
        <v>NA</v>
      </c>
      <c r="V57" s="42" cm="1">
        <f t="array" aca="1" ref="V57" ca="1">IFERROR(MEDIAN(IF(INDIRECT($B$2&amp;$B$1)=V$1,IF(INDIRECT($B$2&amp;$C57)&gt;0,IF(COUNTIFS(INDIRECT($B$2&amp;$B$1),V$1,INDIRECT($B$2&amp;$C57),"&gt;0")&gt;=V$2,INDIRECT($B$2&amp;$C57))))),"NA")</f>
        <v>15</v>
      </c>
      <c r="W57" s="42" t="str" cm="1">
        <f t="array" aca="1" ref="W57" ca="1">IFERROR(MEDIAN(IF(INDIRECT($B$2&amp;$B$1)=W$1,IF(INDIRECT($B$2&amp;$C57)&gt;0,IF(COUNTIFS(INDIRECT($B$2&amp;$B$1),W$1,INDIRECT($B$2&amp;$C57),"&gt;0")&gt;=W$2,INDIRECT($B$2&amp;$C57))))),"NA")</f>
        <v>NA</v>
      </c>
    </row>
    <row r="59" spans="2:23" x14ac:dyDescent="0.35">
      <c r="C59" s="5"/>
      <c r="D59" s="5"/>
    </row>
    <row r="60" spans="2:23" x14ac:dyDescent="0.35">
      <c r="C60" s="5"/>
      <c r="D60" s="5"/>
      <c r="F60" s="74" t="s">
        <v>3506</v>
      </c>
    </row>
    <row r="61" spans="2:23" s="39" customFormat="1" x14ac:dyDescent="0.35">
      <c r="C61" s="79"/>
      <c r="D61" s="79"/>
      <c r="F61" s="79"/>
      <c r="G61" s="39" t="s">
        <v>3183</v>
      </c>
      <c r="I61" s="39" t="s">
        <v>3186</v>
      </c>
      <c r="L61" s="39" t="s">
        <v>3189</v>
      </c>
      <c r="S61" s="39" t="s">
        <v>3194</v>
      </c>
      <c r="T61" s="39" t="s">
        <v>3196</v>
      </c>
    </row>
    <row r="62" spans="2:23" x14ac:dyDescent="0.35">
      <c r="C62" s="5"/>
      <c r="D62" s="5"/>
      <c r="F62" s="41" t="s">
        <v>3202</v>
      </c>
      <c r="G62" s="73" t="s">
        <v>62</v>
      </c>
      <c r="H62" s="73" t="s">
        <v>70</v>
      </c>
      <c r="I62" s="73" t="s">
        <v>72</v>
      </c>
      <c r="J62" s="73" t="s">
        <v>76</v>
      </c>
      <c r="K62" s="73" t="s">
        <v>78</v>
      </c>
      <c r="L62" s="73" t="s">
        <v>80</v>
      </c>
      <c r="M62" s="73" t="s">
        <v>83</v>
      </c>
      <c r="N62" s="73" t="s">
        <v>85</v>
      </c>
      <c r="O62" s="73" t="s">
        <v>87</v>
      </c>
      <c r="P62" s="73" t="s">
        <v>89</v>
      </c>
      <c r="Q62" s="73" t="s">
        <v>91</v>
      </c>
      <c r="R62" s="73" t="s">
        <v>93</v>
      </c>
      <c r="S62" s="73" t="s">
        <v>95</v>
      </c>
      <c r="T62" s="73" t="s">
        <v>98</v>
      </c>
      <c r="U62" s="73" t="s">
        <v>101</v>
      </c>
      <c r="V62" s="73" t="s">
        <v>103</v>
      </c>
      <c r="W62" s="73" t="s">
        <v>105</v>
      </c>
    </row>
    <row r="63" spans="2:23" ht="15.5" x14ac:dyDescent="0.35">
      <c r="C63" s="5"/>
      <c r="D63" s="5"/>
      <c r="E63" s="75" t="s">
        <v>3482</v>
      </c>
      <c r="F63" s="80" t="s">
        <v>3445</v>
      </c>
      <c r="G63" s="42" t="str">
        <f ca="1">IFERROR(IF(G9-G36&lt;0,"X",IF(G9-G36&lt;7,"O","-")),"NA")</f>
        <v>-</v>
      </c>
      <c r="H63" s="42" t="str">
        <f t="shared" ref="H63:W63" ca="1" si="0">IFERROR(IF(H9-H36&lt;0,"X",IF(H9-H36&lt;7,"O","-")),"NA")</f>
        <v>-</v>
      </c>
      <c r="I63" s="42" t="str">
        <f t="shared" ca="1" si="0"/>
        <v>-</v>
      </c>
      <c r="J63" s="42" t="str">
        <f t="shared" ca="1" si="0"/>
        <v>-</v>
      </c>
      <c r="K63" s="42" t="str">
        <f t="shared" ca="1" si="0"/>
        <v>-</v>
      </c>
      <c r="L63" s="42" t="str">
        <f t="shared" ca="1" si="0"/>
        <v>-</v>
      </c>
      <c r="M63" s="42" t="str">
        <f t="shared" ca="1" si="0"/>
        <v>-</v>
      </c>
      <c r="N63" s="42" t="str">
        <f t="shared" ca="1" si="0"/>
        <v>NA</v>
      </c>
      <c r="O63" s="42" t="str">
        <f t="shared" ca="1" si="0"/>
        <v>-</v>
      </c>
      <c r="P63" s="42" t="str">
        <f t="shared" ca="1" si="0"/>
        <v>X</v>
      </c>
      <c r="Q63" s="42" t="str">
        <f t="shared" ca="1" si="0"/>
        <v>NA</v>
      </c>
      <c r="R63" s="42" t="str">
        <f t="shared" ca="1" si="0"/>
        <v>-</v>
      </c>
      <c r="S63" s="42" t="str">
        <f t="shared" ca="1" si="0"/>
        <v>-</v>
      </c>
      <c r="T63" s="42" t="str">
        <f t="shared" ca="1" si="0"/>
        <v>X</v>
      </c>
      <c r="U63" s="42" t="str">
        <f t="shared" ca="1" si="0"/>
        <v>X</v>
      </c>
      <c r="V63" s="42" t="str">
        <f t="shared" ca="1" si="0"/>
        <v>O</v>
      </c>
      <c r="W63" s="42" t="str">
        <f t="shared" ca="1" si="0"/>
        <v>X</v>
      </c>
    </row>
    <row r="64" spans="2:23" x14ac:dyDescent="0.35">
      <c r="F64" s="80" t="s">
        <v>3446</v>
      </c>
      <c r="G64" s="42" t="str">
        <f t="shared" ref="G64:W64" ca="1" si="1">IFERROR(IF(G10-G37&lt;0,"X",IF(G10-G37&lt;7,"O","-")),"NA")</f>
        <v>NA</v>
      </c>
      <c r="H64" s="42" t="str">
        <f t="shared" ca="1" si="1"/>
        <v>X</v>
      </c>
      <c r="I64" s="42" t="str">
        <f t="shared" ca="1" si="1"/>
        <v>NA</v>
      </c>
      <c r="J64" s="42" t="str">
        <f t="shared" ca="1" si="1"/>
        <v>-</v>
      </c>
      <c r="K64" s="42" t="str">
        <f t="shared" ca="1" si="1"/>
        <v>-</v>
      </c>
      <c r="L64" s="42" t="str">
        <f t="shared" ca="1" si="1"/>
        <v>-</v>
      </c>
      <c r="M64" s="42" t="str">
        <f t="shared" ca="1" si="1"/>
        <v>NA</v>
      </c>
      <c r="N64" s="42" t="str">
        <f t="shared" ca="1" si="1"/>
        <v>NA</v>
      </c>
      <c r="O64" s="42" t="str">
        <f t="shared" ca="1" si="1"/>
        <v>-</v>
      </c>
      <c r="P64" s="42" t="str">
        <f t="shared" ca="1" si="1"/>
        <v>NA</v>
      </c>
      <c r="Q64" s="42" t="str">
        <f t="shared" ca="1" si="1"/>
        <v>NA</v>
      </c>
      <c r="R64" s="42" t="str">
        <f t="shared" ca="1" si="1"/>
        <v>NA</v>
      </c>
      <c r="S64" s="42" t="str">
        <f t="shared" ca="1" si="1"/>
        <v>-</v>
      </c>
      <c r="T64" s="42" t="str">
        <f t="shared" ca="1" si="1"/>
        <v>X</v>
      </c>
      <c r="U64" s="42" t="str">
        <f t="shared" ca="1" si="1"/>
        <v>NA</v>
      </c>
      <c r="V64" s="42" t="str">
        <f t="shared" ca="1" si="1"/>
        <v>O</v>
      </c>
      <c r="W64" s="42" t="str">
        <f t="shared" ca="1" si="1"/>
        <v>X</v>
      </c>
    </row>
    <row r="65" spans="3:23" x14ac:dyDescent="0.35">
      <c r="C65" s="5"/>
      <c r="D65" s="5"/>
      <c r="F65" s="80" t="s">
        <v>3447</v>
      </c>
      <c r="G65" s="42" t="str">
        <f t="shared" ref="G65:W65" ca="1" si="2">IFERROR(IF(G11-G38&lt;0,"X",IF(G11-G38&lt;7,"O","-")),"NA")</f>
        <v>-</v>
      </c>
      <c r="H65" s="42" t="str">
        <f t="shared" ca="1" si="2"/>
        <v>-</v>
      </c>
      <c r="I65" s="42" t="str">
        <f t="shared" ca="1" si="2"/>
        <v>-</v>
      </c>
      <c r="J65" s="42" t="str">
        <f t="shared" ca="1" si="2"/>
        <v>-</v>
      </c>
      <c r="K65" s="42" t="str">
        <f t="shared" ca="1" si="2"/>
        <v>-</v>
      </c>
      <c r="L65" s="42" t="str">
        <f t="shared" ca="1" si="2"/>
        <v>-</v>
      </c>
      <c r="M65" s="42" t="str">
        <f t="shared" ca="1" si="2"/>
        <v>-</v>
      </c>
      <c r="N65" s="42" t="str">
        <f t="shared" ca="1" si="2"/>
        <v>-</v>
      </c>
      <c r="O65" s="42" t="str">
        <f t="shared" ca="1" si="2"/>
        <v>-</v>
      </c>
      <c r="P65" s="42" t="str">
        <f t="shared" ca="1" si="2"/>
        <v>X</v>
      </c>
      <c r="Q65" s="42" t="str">
        <f t="shared" ca="1" si="2"/>
        <v>NA</v>
      </c>
      <c r="R65" s="42" t="str">
        <f t="shared" ca="1" si="2"/>
        <v>NA</v>
      </c>
      <c r="S65" s="42" t="str">
        <f t="shared" ca="1" si="2"/>
        <v>O</v>
      </c>
      <c r="T65" s="42" t="str">
        <f t="shared" ca="1" si="2"/>
        <v>X</v>
      </c>
      <c r="U65" s="42" t="str">
        <f t="shared" ca="1" si="2"/>
        <v>X</v>
      </c>
      <c r="V65" s="42" t="str">
        <f t="shared" ca="1" si="2"/>
        <v>X</v>
      </c>
      <c r="W65" s="42" t="str">
        <f t="shared" ca="1" si="2"/>
        <v>NA</v>
      </c>
    </row>
    <row r="66" spans="3:23" ht="15.5" x14ac:dyDescent="0.35">
      <c r="C66" s="5"/>
      <c r="D66" s="5"/>
      <c r="E66" s="75" t="s">
        <v>3485</v>
      </c>
      <c r="F66" s="81" t="s">
        <v>3449</v>
      </c>
      <c r="G66" s="42" t="str">
        <f t="shared" ref="G66:W66" ca="1" si="3">IFERROR(IF(G12-G39&lt;0,"X",IF(G12-G39&lt;7,"O","-")),"NA")</f>
        <v>-</v>
      </c>
      <c r="H66" s="42" t="str">
        <f t="shared" ca="1" si="3"/>
        <v>O</v>
      </c>
      <c r="I66" s="42" t="str">
        <f t="shared" ca="1" si="3"/>
        <v>-</v>
      </c>
      <c r="J66" s="42" t="str">
        <f t="shared" ca="1" si="3"/>
        <v>-</v>
      </c>
      <c r="K66" s="42" t="str">
        <f t="shared" ca="1" si="3"/>
        <v>O</v>
      </c>
      <c r="L66" s="42" t="str">
        <f t="shared" ca="1" si="3"/>
        <v>-</v>
      </c>
      <c r="M66" s="42" t="str">
        <f t="shared" ca="1" si="3"/>
        <v>-</v>
      </c>
      <c r="N66" s="42" t="str">
        <f t="shared" ca="1" si="3"/>
        <v>-</v>
      </c>
      <c r="O66" s="42" t="str">
        <f t="shared" ca="1" si="3"/>
        <v>-</v>
      </c>
      <c r="P66" s="42" t="str">
        <f t="shared" ca="1" si="3"/>
        <v>NA</v>
      </c>
      <c r="Q66" s="42" t="str">
        <f t="shared" ca="1" si="3"/>
        <v>NA</v>
      </c>
      <c r="R66" s="42" t="str">
        <f t="shared" ca="1" si="3"/>
        <v>NA</v>
      </c>
      <c r="S66" s="42" t="str">
        <f t="shared" ca="1" si="3"/>
        <v>-</v>
      </c>
      <c r="T66" s="42" t="str">
        <f t="shared" ca="1" si="3"/>
        <v>X</v>
      </c>
      <c r="U66" s="42" t="str">
        <f t="shared" ca="1" si="3"/>
        <v>X</v>
      </c>
      <c r="V66" s="42" t="str">
        <f t="shared" ca="1" si="3"/>
        <v>X</v>
      </c>
      <c r="W66" s="42" t="str">
        <f t="shared" ca="1" si="3"/>
        <v>NA</v>
      </c>
    </row>
    <row r="67" spans="3:23" x14ac:dyDescent="0.35">
      <c r="F67" s="81" t="s">
        <v>39</v>
      </c>
      <c r="G67" s="42" t="str">
        <f t="shared" ref="G67:W67" ca="1" si="4">IFERROR(IF(G13-G40&lt;0,"X",IF(G13-G40&lt;7,"O","-")),"NA")</f>
        <v>O</v>
      </c>
      <c r="H67" s="42" t="str">
        <f t="shared" ca="1" si="4"/>
        <v>-</v>
      </c>
      <c r="I67" s="42" t="str">
        <f t="shared" ca="1" si="4"/>
        <v>NA</v>
      </c>
      <c r="J67" s="42" t="str">
        <f t="shared" ca="1" si="4"/>
        <v>-</v>
      </c>
      <c r="K67" s="42" t="str">
        <f t="shared" ca="1" si="4"/>
        <v>-</v>
      </c>
      <c r="L67" s="42" t="str">
        <f t="shared" ca="1" si="4"/>
        <v>-</v>
      </c>
      <c r="M67" s="42" t="str">
        <f t="shared" ca="1" si="4"/>
        <v>-</v>
      </c>
      <c r="N67" s="42" t="str">
        <f t="shared" ca="1" si="4"/>
        <v>-</v>
      </c>
      <c r="O67" s="42" t="str">
        <f t="shared" ca="1" si="4"/>
        <v>-</v>
      </c>
      <c r="P67" s="42" t="str">
        <f t="shared" ca="1" si="4"/>
        <v>NA</v>
      </c>
      <c r="Q67" s="42" t="str">
        <f t="shared" ca="1" si="4"/>
        <v>NA</v>
      </c>
      <c r="R67" s="42" t="str">
        <f t="shared" ca="1" si="4"/>
        <v>NA</v>
      </c>
      <c r="S67" s="42" t="str">
        <f t="shared" ca="1" si="4"/>
        <v>O</v>
      </c>
      <c r="T67" s="42" t="str">
        <f t="shared" ca="1" si="4"/>
        <v>X</v>
      </c>
      <c r="U67" s="42" t="str">
        <f t="shared" ca="1" si="4"/>
        <v>NA</v>
      </c>
      <c r="V67" s="42" t="str">
        <f t="shared" ca="1" si="4"/>
        <v>X</v>
      </c>
      <c r="W67" s="42" t="str">
        <f t="shared" ca="1" si="4"/>
        <v>NA</v>
      </c>
    </row>
    <row r="68" spans="3:23" x14ac:dyDescent="0.35">
      <c r="C68" s="5"/>
      <c r="D68" s="5"/>
      <c r="F68" s="81" t="s">
        <v>40</v>
      </c>
      <c r="G68" s="42" t="str">
        <f t="shared" ref="G68:W68" ca="1" si="5">IFERROR(IF(G14-G41&lt;0,"X",IF(G14-G41&lt;7,"O","-")),"NA")</f>
        <v>-</v>
      </c>
      <c r="H68" s="42" t="str">
        <f t="shared" ca="1" si="5"/>
        <v>-</v>
      </c>
      <c r="I68" s="42" t="str">
        <f t="shared" ca="1" si="5"/>
        <v>NA</v>
      </c>
      <c r="J68" s="42" t="str">
        <f t="shared" ca="1" si="5"/>
        <v>-</v>
      </c>
      <c r="K68" s="42" t="str">
        <f t="shared" ca="1" si="5"/>
        <v>X</v>
      </c>
      <c r="L68" s="42" t="str">
        <f t="shared" ca="1" si="5"/>
        <v>-</v>
      </c>
      <c r="M68" s="42" t="str">
        <f t="shared" ca="1" si="5"/>
        <v>-</v>
      </c>
      <c r="N68" s="42" t="str">
        <f t="shared" ca="1" si="5"/>
        <v>-</v>
      </c>
      <c r="O68" s="42" t="str">
        <f t="shared" ca="1" si="5"/>
        <v>-</v>
      </c>
      <c r="P68" s="42" t="str">
        <f t="shared" ca="1" si="5"/>
        <v>NA</v>
      </c>
      <c r="Q68" s="42" t="str">
        <f t="shared" ca="1" si="5"/>
        <v>NA</v>
      </c>
      <c r="R68" s="42" t="str">
        <f t="shared" ca="1" si="5"/>
        <v>-</v>
      </c>
      <c r="S68" s="42" t="str">
        <f t="shared" ca="1" si="5"/>
        <v>-</v>
      </c>
      <c r="T68" s="42" t="str">
        <f t="shared" ca="1" si="5"/>
        <v>X</v>
      </c>
      <c r="U68" s="42" t="str">
        <f t="shared" ca="1" si="5"/>
        <v>X</v>
      </c>
      <c r="V68" s="42" t="str">
        <f t="shared" ca="1" si="5"/>
        <v>X</v>
      </c>
      <c r="W68" s="42" t="str">
        <f t="shared" ca="1" si="5"/>
        <v>NA</v>
      </c>
    </row>
    <row r="69" spans="3:23" x14ac:dyDescent="0.35">
      <c r="C69" s="5"/>
      <c r="D69" s="5"/>
      <c r="F69" s="81" t="s">
        <v>41</v>
      </c>
      <c r="G69" s="42" t="str">
        <f t="shared" ref="G69:W69" ca="1" si="6">IFERROR(IF(G15-G42&lt;0,"X",IF(G15-G42&lt;7,"O","-")),"NA")</f>
        <v>-</v>
      </c>
      <c r="H69" s="42" t="str">
        <f t="shared" ca="1" si="6"/>
        <v>-</v>
      </c>
      <c r="I69" s="42" t="str">
        <f t="shared" ca="1" si="6"/>
        <v>-</v>
      </c>
      <c r="J69" s="42" t="str">
        <f t="shared" ca="1" si="6"/>
        <v>-</v>
      </c>
      <c r="K69" s="42" t="str">
        <f t="shared" ca="1" si="6"/>
        <v>-</v>
      </c>
      <c r="L69" s="42" t="str">
        <f t="shared" ca="1" si="6"/>
        <v>-</v>
      </c>
      <c r="M69" s="42" t="str">
        <f t="shared" ca="1" si="6"/>
        <v>NA</v>
      </c>
      <c r="N69" s="42" t="str">
        <f t="shared" ca="1" si="6"/>
        <v>-</v>
      </c>
      <c r="O69" s="42" t="str">
        <f t="shared" ca="1" si="6"/>
        <v>-</v>
      </c>
      <c r="P69" s="42" t="str">
        <f t="shared" ca="1" si="6"/>
        <v>NA</v>
      </c>
      <c r="Q69" s="42" t="str">
        <f t="shared" ca="1" si="6"/>
        <v>NA</v>
      </c>
      <c r="R69" s="42" t="str">
        <f t="shared" ca="1" si="6"/>
        <v>-</v>
      </c>
      <c r="S69" s="42" t="str">
        <f t="shared" ca="1" si="6"/>
        <v>O</v>
      </c>
      <c r="T69" s="42" t="str">
        <f t="shared" ca="1" si="6"/>
        <v>X</v>
      </c>
      <c r="U69" s="42" t="str">
        <f t="shared" ca="1" si="6"/>
        <v>X</v>
      </c>
      <c r="V69" s="42" t="str">
        <f t="shared" ca="1" si="6"/>
        <v>X</v>
      </c>
      <c r="W69" s="42" t="str">
        <f t="shared" ca="1" si="6"/>
        <v>NA</v>
      </c>
    </row>
    <row r="70" spans="3:23" ht="15.5" x14ac:dyDescent="0.35">
      <c r="E70" s="75" t="s">
        <v>3490</v>
      </c>
      <c r="F70" s="82" t="s">
        <v>61</v>
      </c>
      <c r="G70" s="42" t="str">
        <f t="shared" ref="G70:W70" ca="1" si="7">IFERROR(IF(G16-G43&lt;0,"X",IF(G16-G43&lt;7,"O","-")),"NA")</f>
        <v>-</v>
      </c>
      <c r="H70" s="42" t="str">
        <f t="shared" ca="1" si="7"/>
        <v>-</v>
      </c>
      <c r="I70" s="42" t="str">
        <f t="shared" ca="1" si="7"/>
        <v>NA</v>
      </c>
      <c r="J70" s="42" t="str">
        <f t="shared" ca="1" si="7"/>
        <v>-</v>
      </c>
      <c r="K70" s="42" t="str">
        <f t="shared" ca="1" si="7"/>
        <v>NA</v>
      </c>
      <c r="L70" s="42" t="str">
        <f t="shared" ca="1" si="7"/>
        <v>NA</v>
      </c>
      <c r="M70" s="42" t="str">
        <f t="shared" ca="1" si="7"/>
        <v>NA</v>
      </c>
      <c r="N70" s="42" t="str">
        <f t="shared" ca="1" si="7"/>
        <v>-</v>
      </c>
      <c r="O70" s="42" t="str">
        <f t="shared" ca="1" si="7"/>
        <v>-</v>
      </c>
      <c r="P70" s="42" t="str">
        <f t="shared" ca="1" si="7"/>
        <v>NA</v>
      </c>
      <c r="Q70" s="42" t="str">
        <f t="shared" ca="1" si="7"/>
        <v>NA</v>
      </c>
      <c r="R70" s="42" t="str">
        <f t="shared" ca="1" si="7"/>
        <v>NA</v>
      </c>
      <c r="S70" s="42" t="str">
        <f t="shared" ca="1" si="7"/>
        <v>-</v>
      </c>
      <c r="T70" s="42" t="str">
        <f t="shared" ca="1" si="7"/>
        <v>NA</v>
      </c>
      <c r="U70" s="42" t="str">
        <f t="shared" ca="1" si="7"/>
        <v>NA</v>
      </c>
      <c r="V70" s="42" t="str">
        <f t="shared" ca="1" si="7"/>
        <v>O</v>
      </c>
      <c r="W70" s="42" t="str">
        <f t="shared" ca="1" si="7"/>
        <v>NA</v>
      </c>
    </row>
    <row r="71" spans="3:23" x14ac:dyDescent="0.35">
      <c r="C71" s="5"/>
      <c r="D71" s="5"/>
      <c r="F71" s="82" t="s">
        <v>43</v>
      </c>
      <c r="G71" s="42" t="str">
        <f t="shared" ref="G71:W71" ca="1" si="8">IFERROR(IF(G17-G44&lt;0,"X",IF(G17-G44&lt;7,"O","-")),"NA")</f>
        <v>-</v>
      </c>
      <c r="H71" s="42" t="str">
        <f t="shared" ca="1" si="8"/>
        <v>-</v>
      </c>
      <c r="I71" s="42" t="str">
        <f t="shared" ca="1" si="8"/>
        <v>NA</v>
      </c>
      <c r="J71" s="42" t="str">
        <f t="shared" ca="1" si="8"/>
        <v>-</v>
      </c>
      <c r="K71" s="42" t="str">
        <f t="shared" ca="1" si="8"/>
        <v>-</v>
      </c>
      <c r="L71" s="42" t="str">
        <f t="shared" ca="1" si="8"/>
        <v>-</v>
      </c>
      <c r="M71" s="42" t="str">
        <f t="shared" ca="1" si="8"/>
        <v>X</v>
      </c>
      <c r="N71" s="42" t="str">
        <f t="shared" ca="1" si="8"/>
        <v>-</v>
      </c>
      <c r="O71" s="42" t="str">
        <f t="shared" ca="1" si="8"/>
        <v>-</v>
      </c>
      <c r="P71" s="42" t="str">
        <f t="shared" ca="1" si="8"/>
        <v>X</v>
      </c>
      <c r="Q71" s="42" t="str">
        <f t="shared" ca="1" si="8"/>
        <v>NA</v>
      </c>
      <c r="R71" s="42" t="str">
        <f t="shared" ca="1" si="8"/>
        <v>NA</v>
      </c>
      <c r="S71" s="42" t="str">
        <f t="shared" ca="1" si="8"/>
        <v>O</v>
      </c>
      <c r="T71" s="42" t="str">
        <f t="shared" ca="1" si="8"/>
        <v>NA</v>
      </c>
      <c r="U71" s="42" t="str">
        <f t="shared" ca="1" si="8"/>
        <v>NA</v>
      </c>
      <c r="V71" s="42" t="str">
        <f t="shared" ca="1" si="8"/>
        <v>O</v>
      </c>
      <c r="W71" s="42" t="str">
        <f t="shared" ca="1" si="8"/>
        <v>-</v>
      </c>
    </row>
    <row r="72" spans="3:23" x14ac:dyDescent="0.35">
      <c r="C72" s="5"/>
      <c r="D72" s="5"/>
      <c r="F72" s="82" t="s">
        <v>45</v>
      </c>
      <c r="G72" s="42" t="str">
        <f t="shared" ref="G72:W72" ca="1" si="9">IFERROR(IF(G18-G45&lt;0,"X",IF(G18-G45&lt;7,"O","-")),"NA")</f>
        <v>-</v>
      </c>
      <c r="H72" s="42" t="str">
        <f t="shared" ca="1" si="9"/>
        <v>X</v>
      </c>
      <c r="I72" s="42" t="str">
        <f t="shared" ca="1" si="9"/>
        <v>NA</v>
      </c>
      <c r="J72" s="42" t="str">
        <f t="shared" ca="1" si="9"/>
        <v>-</v>
      </c>
      <c r="K72" s="42" t="str">
        <f t="shared" ca="1" si="9"/>
        <v>X</v>
      </c>
      <c r="L72" s="42" t="str">
        <f t="shared" ca="1" si="9"/>
        <v>-</v>
      </c>
      <c r="M72" s="42" t="str">
        <f t="shared" ca="1" si="9"/>
        <v>-</v>
      </c>
      <c r="N72" s="42" t="str">
        <f t="shared" ca="1" si="9"/>
        <v>-</v>
      </c>
      <c r="O72" s="42" t="str">
        <f t="shared" ca="1" si="9"/>
        <v>-</v>
      </c>
      <c r="P72" s="42" t="str">
        <f t="shared" ca="1" si="9"/>
        <v>NA</v>
      </c>
      <c r="Q72" s="42" t="str">
        <f t="shared" ca="1" si="9"/>
        <v>NA</v>
      </c>
      <c r="R72" s="42" t="str">
        <f t="shared" ca="1" si="9"/>
        <v>NA</v>
      </c>
      <c r="S72" s="42" t="str">
        <f t="shared" ca="1" si="9"/>
        <v>O</v>
      </c>
      <c r="T72" s="42" t="str">
        <f t="shared" ca="1" si="9"/>
        <v>NA</v>
      </c>
      <c r="U72" s="42" t="str">
        <f t="shared" ca="1" si="9"/>
        <v>NA</v>
      </c>
      <c r="V72" s="42" t="str">
        <f t="shared" ca="1" si="9"/>
        <v>NA</v>
      </c>
      <c r="W72" s="42" t="str">
        <f t="shared" ca="1" si="9"/>
        <v>NA</v>
      </c>
    </row>
    <row r="73" spans="3:23" ht="15.5" x14ac:dyDescent="0.35">
      <c r="E73" s="75" t="s">
        <v>3494</v>
      </c>
      <c r="F73" s="85" t="s">
        <v>3461</v>
      </c>
      <c r="G73" s="42" t="str">
        <f t="shared" ref="G73:W73" ca="1" si="10">IFERROR(IF(G19-G46&lt;0,"X",IF(G19-G46&lt;7,"O","-")),"NA")</f>
        <v>-</v>
      </c>
      <c r="H73" s="42" t="str">
        <f t="shared" ca="1" si="10"/>
        <v>-</v>
      </c>
      <c r="I73" s="42" t="str">
        <f t="shared" ca="1" si="10"/>
        <v>NA</v>
      </c>
      <c r="J73" s="42" t="str">
        <f t="shared" ca="1" si="10"/>
        <v>-</v>
      </c>
      <c r="K73" s="42" t="str">
        <f t="shared" ca="1" si="10"/>
        <v>-</v>
      </c>
      <c r="L73" s="42" t="str">
        <f t="shared" ca="1" si="10"/>
        <v>-</v>
      </c>
      <c r="M73" s="42" t="str">
        <f t="shared" ca="1" si="10"/>
        <v>-</v>
      </c>
      <c r="N73" s="42" t="str">
        <f t="shared" ca="1" si="10"/>
        <v>-</v>
      </c>
      <c r="O73" s="42" t="str">
        <f t="shared" ca="1" si="10"/>
        <v>-</v>
      </c>
      <c r="P73" s="42" t="str">
        <f t="shared" ca="1" si="10"/>
        <v>NA</v>
      </c>
      <c r="Q73" s="42" t="str">
        <f t="shared" ca="1" si="10"/>
        <v>NA</v>
      </c>
      <c r="R73" s="42" t="str">
        <f t="shared" ca="1" si="10"/>
        <v>-</v>
      </c>
      <c r="S73" s="42" t="str">
        <f t="shared" ca="1" si="10"/>
        <v>-</v>
      </c>
      <c r="T73" s="42" t="str">
        <f t="shared" ca="1" si="10"/>
        <v>X</v>
      </c>
      <c r="U73" s="42" t="str">
        <f t="shared" ca="1" si="10"/>
        <v>NA</v>
      </c>
      <c r="V73" s="42" t="str">
        <f t="shared" ca="1" si="10"/>
        <v>O</v>
      </c>
      <c r="W73" s="42" t="str">
        <f t="shared" ca="1" si="10"/>
        <v>NA</v>
      </c>
    </row>
    <row r="74" spans="3:23" x14ac:dyDescent="0.35">
      <c r="C74" s="5"/>
      <c r="D74" s="5"/>
      <c r="F74" s="85" t="s">
        <v>3464</v>
      </c>
      <c r="G74" s="42" t="str">
        <f t="shared" ref="G74:W74" ca="1" si="11">IFERROR(IF(G20-G47&lt;0,"X",IF(G20-G47&lt;7,"O","-")),"NA")</f>
        <v>-</v>
      </c>
      <c r="H74" s="42" t="str">
        <f t="shared" ca="1" si="11"/>
        <v>-</v>
      </c>
      <c r="I74" s="42" t="str">
        <f t="shared" ca="1" si="11"/>
        <v>NA</v>
      </c>
      <c r="J74" s="42" t="str">
        <f t="shared" ca="1" si="11"/>
        <v>-</v>
      </c>
      <c r="K74" s="42" t="str">
        <f t="shared" ca="1" si="11"/>
        <v>-</v>
      </c>
      <c r="L74" s="42" t="str">
        <f t="shared" ca="1" si="11"/>
        <v>-</v>
      </c>
      <c r="M74" s="42" t="str">
        <f t="shared" ca="1" si="11"/>
        <v>-</v>
      </c>
      <c r="N74" s="42" t="str">
        <f t="shared" ca="1" si="11"/>
        <v>-</v>
      </c>
      <c r="O74" s="42" t="str">
        <f t="shared" ca="1" si="11"/>
        <v>-</v>
      </c>
      <c r="P74" s="42" t="str">
        <f t="shared" ca="1" si="11"/>
        <v>NA</v>
      </c>
      <c r="Q74" s="42" t="str">
        <f t="shared" ca="1" si="11"/>
        <v>NA</v>
      </c>
      <c r="R74" s="42" t="str">
        <f t="shared" ca="1" si="11"/>
        <v>-</v>
      </c>
      <c r="S74" s="42" t="str">
        <f t="shared" ca="1" si="11"/>
        <v>-</v>
      </c>
      <c r="T74" s="42" t="str">
        <f t="shared" ca="1" si="11"/>
        <v>X</v>
      </c>
      <c r="U74" s="42" t="str">
        <f t="shared" ca="1" si="11"/>
        <v>X</v>
      </c>
      <c r="V74" s="42" t="str">
        <f t="shared" ca="1" si="11"/>
        <v>X</v>
      </c>
      <c r="W74" s="42" t="str">
        <f t="shared" ca="1" si="11"/>
        <v>NA</v>
      </c>
    </row>
    <row r="75" spans="3:23" x14ac:dyDescent="0.35">
      <c r="C75" s="5"/>
      <c r="D75" s="5"/>
      <c r="F75" s="85" t="s">
        <v>49</v>
      </c>
      <c r="G75" s="42" t="str">
        <f t="shared" ref="G75:W75" ca="1" si="12">IFERROR(IF(G21-G48&lt;0,"X",IF(G21-G48&lt;7,"O","-")),"NA")</f>
        <v>-</v>
      </c>
      <c r="H75" s="42" t="str">
        <f t="shared" ca="1" si="12"/>
        <v>-</v>
      </c>
      <c r="I75" s="42" t="str">
        <f t="shared" ca="1" si="12"/>
        <v>NA</v>
      </c>
      <c r="J75" s="42" t="str">
        <f t="shared" ca="1" si="12"/>
        <v>-</v>
      </c>
      <c r="K75" s="42" t="str">
        <f t="shared" ca="1" si="12"/>
        <v>-</v>
      </c>
      <c r="L75" s="42" t="str">
        <f t="shared" ca="1" si="12"/>
        <v>-</v>
      </c>
      <c r="M75" s="42" t="str">
        <f t="shared" ca="1" si="12"/>
        <v>-</v>
      </c>
      <c r="N75" s="42" t="str">
        <f t="shared" ca="1" si="12"/>
        <v>NA</v>
      </c>
      <c r="O75" s="42" t="str">
        <f t="shared" ca="1" si="12"/>
        <v>-</v>
      </c>
      <c r="P75" s="42" t="str">
        <f t="shared" ca="1" si="12"/>
        <v>NA</v>
      </c>
      <c r="Q75" s="42" t="str">
        <f t="shared" ca="1" si="12"/>
        <v>NA</v>
      </c>
      <c r="R75" s="42" t="str">
        <f t="shared" ca="1" si="12"/>
        <v>-</v>
      </c>
      <c r="S75" s="42" t="str">
        <f t="shared" ca="1" si="12"/>
        <v>-</v>
      </c>
      <c r="T75" s="42" t="str">
        <f t="shared" ca="1" si="12"/>
        <v>X</v>
      </c>
      <c r="U75" s="42" t="str">
        <f t="shared" ca="1" si="12"/>
        <v>NA</v>
      </c>
      <c r="V75" s="42" t="str">
        <f t="shared" ca="1" si="12"/>
        <v>X</v>
      </c>
      <c r="W75" s="42" t="str">
        <f t="shared" ca="1" si="12"/>
        <v>NA</v>
      </c>
    </row>
    <row r="76" spans="3:23" x14ac:dyDescent="0.35">
      <c r="F76" s="85" t="s">
        <v>50</v>
      </c>
      <c r="G76" s="42" t="str">
        <f t="shared" ref="G76:W76" ca="1" si="13">IFERROR(IF(G22-G49&lt;0,"X",IF(G22-G49&lt;7,"O","-")),"NA")</f>
        <v>-</v>
      </c>
      <c r="H76" s="42" t="str">
        <f t="shared" ca="1" si="13"/>
        <v>-</v>
      </c>
      <c r="I76" s="42" t="str">
        <f t="shared" ca="1" si="13"/>
        <v>-</v>
      </c>
      <c r="J76" s="42" t="str">
        <f t="shared" ca="1" si="13"/>
        <v>-</v>
      </c>
      <c r="K76" s="42" t="str">
        <f t="shared" ca="1" si="13"/>
        <v>-</v>
      </c>
      <c r="L76" s="42" t="str">
        <f t="shared" ca="1" si="13"/>
        <v>-</v>
      </c>
      <c r="M76" s="42" t="str">
        <f t="shared" ca="1" si="13"/>
        <v>-</v>
      </c>
      <c r="N76" s="42" t="str">
        <f t="shared" ca="1" si="13"/>
        <v>-</v>
      </c>
      <c r="O76" s="42" t="str">
        <f t="shared" ca="1" si="13"/>
        <v>-</v>
      </c>
      <c r="P76" s="42" t="str">
        <f t="shared" ca="1" si="13"/>
        <v>X</v>
      </c>
      <c r="Q76" s="42" t="str">
        <f t="shared" ca="1" si="13"/>
        <v>NA</v>
      </c>
      <c r="R76" s="42" t="str">
        <f t="shared" ca="1" si="13"/>
        <v>NA</v>
      </c>
      <c r="S76" s="42" t="str">
        <f t="shared" ca="1" si="13"/>
        <v>-</v>
      </c>
      <c r="T76" s="42" t="str">
        <f t="shared" ca="1" si="13"/>
        <v>X</v>
      </c>
      <c r="U76" s="42" t="str">
        <f t="shared" ca="1" si="13"/>
        <v>X</v>
      </c>
      <c r="V76" s="42" t="str">
        <f t="shared" ca="1" si="13"/>
        <v>O</v>
      </c>
      <c r="W76" s="42" t="str">
        <f t="shared" ca="1" si="13"/>
        <v>NA</v>
      </c>
    </row>
    <row r="77" spans="3:23" x14ac:dyDescent="0.35">
      <c r="C77" s="5"/>
      <c r="D77" s="5"/>
      <c r="F77" s="85" t="s">
        <v>3470</v>
      </c>
      <c r="G77" s="42" t="str">
        <f t="shared" ref="G77:W77" ca="1" si="14">IFERROR(IF(G23-G50&lt;0,"X",IF(G23-G50&lt;7,"O","-")),"NA")</f>
        <v>-</v>
      </c>
      <c r="H77" s="42" t="str">
        <f t="shared" ca="1" si="14"/>
        <v>-</v>
      </c>
      <c r="I77" s="42" t="str">
        <f t="shared" ca="1" si="14"/>
        <v>NA</v>
      </c>
      <c r="J77" s="42" t="str">
        <f t="shared" ca="1" si="14"/>
        <v>-</v>
      </c>
      <c r="K77" s="42" t="str">
        <f t="shared" ca="1" si="14"/>
        <v>NA</v>
      </c>
      <c r="L77" s="42" t="str">
        <f t="shared" ca="1" si="14"/>
        <v>-</v>
      </c>
      <c r="M77" s="42" t="str">
        <f t="shared" ca="1" si="14"/>
        <v>-</v>
      </c>
      <c r="N77" s="42" t="str">
        <f t="shared" ca="1" si="14"/>
        <v>-</v>
      </c>
      <c r="O77" s="42" t="str">
        <f t="shared" ca="1" si="14"/>
        <v>-</v>
      </c>
      <c r="P77" s="42" t="str">
        <f t="shared" ca="1" si="14"/>
        <v>NA</v>
      </c>
      <c r="Q77" s="42" t="str">
        <f t="shared" ca="1" si="14"/>
        <v>NA</v>
      </c>
      <c r="R77" s="42" t="str">
        <f t="shared" ca="1" si="14"/>
        <v>NA</v>
      </c>
      <c r="S77" s="42" t="str">
        <f t="shared" ca="1" si="14"/>
        <v>-</v>
      </c>
      <c r="T77" s="42" t="str">
        <f t="shared" ca="1" si="14"/>
        <v>X</v>
      </c>
      <c r="U77" s="42" t="str">
        <f t="shared" ca="1" si="14"/>
        <v>NA</v>
      </c>
      <c r="V77" s="42" t="str">
        <f t="shared" ca="1" si="14"/>
        <v>O</v>
      </c>
      <c r="W77" s="42" t="str">
        <f t="shared" ca="1" si="14"/>
        <v>NA</v>
      </c>
    </row>
    <row r="78" spans="3:23" x14ac:dyDescent="0.35">
      <c r="C78" s="5"/>
      <c r="D78" s="5"/>
      <c r="F78" s="85" t="s">
        <v>54</v>
      </c>
      <c r="G78" s="42" t="str">
        <f t="shared" ref="G78:W78" ca="1" si="15">IFERROR(IF(G24-G51&lt;0,"X",IF(G24-G51&lt;7,"O","-")),"NA")</f>
        <v>-</v>
      </c>
      <c r="H78" s="42" t="str">
        <f t="shared" ca="1" si="15"/>
        <v>-</v>
      </c>
      <c r="I78" s="42" t="str">
        <f t="shared" ca="1" si="15"/>
        <v>NA</v>
      </c>
      <c r="J78" s="42" t="str">
        <f t="shared" ca="1" si="15"/>
        <v>-</v>
      </c>
      <c r="K78" s="42" t="str">
        <f t="shared" ca="1" si="15"/>
        <v>-</v>
      </c>
      <c r="L78" s="42" t="str">
        <f t="shared" ca="1" si="15"/>
        <v>-</v>
      </c>
      <c r="M78" s="42" t="str">
        <f t="shared" ca="1" si="15"/>
        <v>-</v>
      </c>
      <c r="N78" s="42" t="str">
        <f t="shared" ca="1" si="15"/>
        <v>-</v>
      </c>
      <c r="O78" s="42" t="str">
        <f t="shared" ca="1" si="15"/>
        <v>-</v>
      </c>
      <c r="P78" s="42" t="str">
        <f t="shared" ca="1" si="15"/>
        <v>X</v>
      </c>
      <c r="Q78" s="42" t="str">
        <f t="shared" ca="1" si="15"/>
        <v>NA</v>
      </c>
      <c r="R78" s="42" t="str">
        <f t="shared" ca="1" si="15"/>
        <v>-</v>
      </c>
      <c r="S78" s="42" t="str">
        <f t="shared" ca="1" si="15"/>
        <v>-</v>
      </c>
      <c r="T78" s="42" t="str">
        <f t="shared" ca="1" si="15"/>
        <v>X</v>
      </c>
      <c r="U78" s="42" t="str">
        <f t="shared" ca="1" si="15"/>
        <v>X</v>
      </c>
      <c r="V78" s="42" t="str">
        <f t="shared" ca="1" si="15"/>
        <v>O</v>
      </c>
      <c r="W78" s="42" t="str">
        <f t="shared" ca="1" si="15"/>
        <v>NA</v>
      </c>
    </row>
    <row r="79" spans="3:23" x14ac:dyDescent="0.35">
      <c r="F79" s="85" t="s">
        <v>55</v>
      </c>
      <c r="G79" s="42" t="str">
        <f t="shared" ref="G79:W79" ca="1" si="16">IFERROR(IF(G25-G52&lt;0,"X",IF(G25-G52&lt;7,"O","-")),"NA")</f>
        <v>-</v>
      </c>
      <c r="H79" s="42" t="str">
        <f t="shared" ca="1" si="16"/>
        <v>-</v>
      </c>
      <c r="I79" s="42" t="str">
        <f t="shared" ca="1" si="16"/>
        <v>NA</v>
      </c>
      <c r="J79" s="42" t="str">
        <f t="shared" ca="1" si="16"/>
        <v>-</v>
      </c>
      <c r="K79" s="42" t="str">
        <f t="shared" ca="1" si="16"/>
        <v>-</v>
      </c>
      <c r="L79" s="42" t="str">
        <f t="shared" ca="1" si="16"/>
        <v>-</v>
      </c>
      <c r="M79" s="42" t="str">
        <f t="shared" ca="1" si="16"/>
        <v>-</v>
      </c>
      <c r="N79" s="42" t="str">
        <f t="shared" ca="1" si="16"/>
        <v>-</v>
      </c>
      <c r="O79" s="42" t="str">
        <f t="shared" ca="1" si="16"/>
        <v>-</v>
      </c>
      <c r="P79" s="42" t="str">
        <f t="shared" ca="1" si="16"/>
        <v>X</v>
      </c>
      <c r="Q79" s="42" t="str">
        <f t="shared" ca="1" si="16"/>
        <v>NA</v>
      </c>
      <c r="R79" s="42" t="str">
        <f t="shared" ca="1" si="16"/>
        <v>NA</v>
      </c>
      <c r="S79" s="42" t="str">
        <f t="shared" ca="1" si="16"/>
        <v>O</v>
      </c>
      <c r="T79" s="42" t="str">
        <f t="shared" ca="1" si="16"/>
        <v>X</v>
      </c>
      <c r="U79" s="42" t="str">
        <f t="shared" ca="1" si="16"/>
        <v>X</v>
      </c>
      <c r="V79" s="42" t="str">
        <f t="shared" ca="1" si="16"/>
        <v>O</v>
      </c>
      <c r="W79" s="42" t="str">
        <f t="shared" ca="1" si="16"/>
        <v>NA</v>
      </c>
    </row>
    <row r="80" spans="3:23" x14ac:dyDescent="0.35">
      <c r="C80" s="5"/>
      <c r="D80" s="5"/>
      <c r="F80" s="85" t="s">
        <v>56</v>
      </c>
      <c r="G80" s="42" t="str">
        <f t="shared" ref="G80:W80" ca="1" si="17">IFERROR(IF(G26-G53&lt;0,"X",IF(G26-G53&lt;7,"O","-")),"NA")</f>
        <v>-</v>
      </c>
      <c r="H80" s="42" t="str">
        <f t="shared" ca="1" si="17"/>
        <v>-</v>
      </c>
      <c r="I80" s="42" t="str">
        <f t="shared" ca="1" si="17"/>
        <v>NA</v>
      </c>
      <c r="J80" s="42" t="str">
        <f t="shared" ca="1" si="17"/>
        <v>-</v>
      </c>
      <c r="K80" s="42" t="str">
        <f t="shared" ca="1" si="17"/>
        <v>-</v>
      </c>
      <c r="L80" s="42" t="str">
        <f t="shared" ca="1" si="17"/>
        <v>-</v>
      </c>
      <c r="M80" s="42" t="str">
        <f t="shared" ca="1" si="17"/>
        <v>-</v>
      </c>
      <c r="N80" s="42" t="str">
        <f t="shared" ca="1" si="17"/>
        <v>-</v>
      </c>
      <c r="O80" s="42" t="str">
        <f t="shared" ca="1" si="17"/>
        <v>-</v>
      </c>
      <c r="P80" s="42" t="str">
        <f t="shared" ca="1" si="17"/>
        <v>X</v>
      </c>
      <c r="Q80" s="42" t="str">
        <f t="shared" ca="1" si="17"/>
        <v>NA</v>
      </c>
      <c r="R80" s="42" t="str">
        <f t="shared" ca="1" si="17"/>
        <v>NA</v>
      </c>
      <c r="S80" s="42" t="str">
        <f t="shared" ca="1" si="17"/>
        <v>O</v>
      </c>
      <c r="T80" s="42" t="str">
        <f t="shared" ca="1" si="17"/>
        <v>X</v>
      </c>
      <c r="U80" s="42" t="str">
        <f t="shared" ca="1" si="17"/>
        <v>X</v>
      </c>
      <c r="V80" s="42" t="str">
        <f t="shared" ca="1" si="17"/>
        <v>X</v>
      </c>
      <c r="W80" s="42" t="str">
        <f t="shared" ca="1" si="17"/>
        <v>NA</v>
      </c>
    </row>
    <row r="81" spans="2:23" x14ac:dyDescent="0.35">
      <c r="C81" s="5"/>
      <c r="D81" s="5"/>
      <c r="F81" s="85" t="s">
        <v>57</v>
      </c>
      <c r="G81" s="42" t="str">
        <f t="shared" ref="G81:W81" ca="1" si="18">IFERROR(IF(G27-G54&lt;0,"X",IF(G27-G54&lt;7,"O","-")),"NA")</f>
        <v>-</v>
      </c>
      <c r="H81" s="42" t="str">
        <f t="shared" ca="1" si="18"/>
        <v>X</v>
      </c>
      <c r="I81" s="42" t="str">
        <f t="shared" ca="1" si="18"/>
        <v>NA</v>
      </c>
      <c r="J81" s="42" t="str">
        <f t="shared" ca="1" si="18"/>
        <v>-</v>
      </c>
      <c r="K81" s="42" t="str">
        <f t="shared" ca="1" si="18"/>
        <v>-</v>
      </c>
      <c r="L81" s="42" t="str">
        <f t="shared" ca="1" si="18"/>
        <v>-</v>
      </c>
      <c r="M81" s="42" t="str">
        <f t="shared" ca="1" si="18"/>
        <v>NA</v>
      </c>
      <c r="N81" s="42" t="str">
        <f t="shared" ca="1" si="18"/>
        <v>NA</v>
      </c>
      <c r="O81" s="42" t="str">
        <f t="shared" ca="1" si="18"/>
        <v>-</v>
      </c>
      <c r="P81" s="42" t="str">
        <f t="shared" ca="1" si="18"/>
        <v>X</v>
      </c>
      <c r="Q81" s="42" t="str">
        <f t="shared" ca="1" si="18"/>
        <v>NA</v>
      </c>
      <c r="R81" s="42" t="str">
        <f t="shared" ca="1" si="18"/>
        <v>NA</v>
      </c>
      <c r="S81" s="42" t="str">
        <f t="shared" ca="1" si="18"/>
        <v>O</v>
      </c>
      <c r="T81" s="42" t="str">
        <f t="shared" ca="1" si="18"/>
        <v>X</v>
      </c>
      <c r="U81" s="42" t="str">
        <f t="shared" ca="1" si="18"/>
        <v>NA</v>
      </c>
      <c r="V81" s="42" t="str">
        <f t="shared" ca="1" si="18"/>
        <v>X</v>
      </c>
      <c r="W81" s="42" t="str">
        <f t="shared" ca="1" si="18"/>
        <v>NA</v>
      </c>
    </row>
    <row r="82" spans="2:23" x14ac:dyDescent="0.35">
      <c r="F82" s="85" t="s">
        <v>58</v>
      </c>
      <c r="G82" s="42" t="str">
        <f t="shared" ref="G82:W82" ca="1" si="19">IFERROR(IF(G28-G55&lt;0,"X",IF(G28-G55&lt;7,"O","-")),"NA")</f>
        <v>-</v>
      </c>
      <c r="H82" s="42" t="str">
        <f t="shared" ca="1" si="19"/>
        <v>-</v>
      </c>
      <c r="I82" s="42" t="str">
        <f t="shared" ca="1" si="19"/>
        <v>-</v>
      </c>
      <c r="J82" s="42" t="str">
        <f t="shared" ca="1" si="19"/>
        <v>-</v>
      </c>
      <c r="K82" s="42" t="str">
        <f t="shared" ca="1" si="19"/>
        <v>-</v>
      </c>
      <c r="L82" s="42" t="str">
        <f t="shared" ca="1" si="19"/>
        <v>-</v>
      </c>
      <c r="M82" s="42" t="str">
        <f t="shared" ca="1" si="19"/>
        <v>-</v>
      </c>
      <c r="N82" s="42" t="str">
        <f t="shared" ca="1" si="19"/>
        <v>-</v>
      </c>
      <c r="O82" s="42" t="str">
        <f t="shared" ca="1" si="19"/>
        <v>-</v>
      </c>
      <c r="P82" s="42" t="str">
        <f t="shared" ca="1" si="19"/>
        <v>X</v>
      </c>
      <c r="Q82" s="42" t="str">
        <f t="shared" ca="1" si="19"/>
        <v>NA</v>
      </c>
      <c r="R82" s="42" t="str">
        <f t="shared" ca="1" si="19"/>
        <v>NA</v>
      </c>
      <c r="S82" s="42" t="str">
        <f t="shared" ca="1" si="19"/>
        <v>O</v>
      </c>
      <c r="T82" s="42" t="str">
        <f t="shared" ca="1" si="19"/>
        <v>X</v>
      </c>
      <c r="U82" s="42" t="str">
        <f t="shared" ca="1" si="19"/>
        <v>X</v>
      </c>
      <c r="V82" s="42" t="str">
        <f t="shared" ca="1" si="19"/>
        <v>X</v>
      </c>
      <c r="W82" s="42" t="str">
        <f t="shared" ca="1" si="19"/>
        <v>X</v>
      </c>
    </row>
    <row r="83" spans="2:23" x14ac:dyDescent="0.35">
      <c r="C83" s="5"/>
      <c r="D83" s="5"/>
      <c r="F83" s="85" t="s">
        <v>59</v>
      </c>
      <c r="G83" s="42" t="str">
        <f t="shared" ref="G83:W83" ca="1" si="20">IFERROR(IF(G29-G56&lt;0,"X",IF(G29-G56&lt;7,"O","-")),"NA")</f>
        <v>-</v>
      </c>
      <c r="H83" s="42" t="str">
        <f t="shared" ca="1" si="20"/>
        <v>-</v>
      </c>
      <c r="I83" s="42" t="str">
        <f t="shared" ca="1" si="20"/>
        <v>-</v>
      </c>
      <c r="J83" s="42" t="str">
        <f t="shared" ca="1" si="20"/>
        <v>-</v>
      </c>
      <c r="K83" s="42" t="str">
        <f t="shared" ca="1" si="20"/>
        <v>-</v>
      </c>
      <c r="L83" s="42" t="str">
        <f t="shared" ca="1" si="20"/>
        <v>-</v>
      </c>
      <c r="M83" s="42" t="str">
        <f t="shared" ca="1" si="20"/>
        <v>-</v>
      </c>
      <c r="N83" s="42" t="str">
        <f t="shared" ca="1" si="20"/>
        <v>-</v>
      </c>
      <c r="O83" s="42" t="str">
        <f t="shared" ca="1" si="20"/>
        <v>-</v>
      </c>
      <c r="P83" s="42" t="str">
        <f t="shared" ca="1" si="20"/>
        <v>X</v>
      </c>
      <c r="Q83" s="42" t="str">
        <f t="shared" ca="1" si="20"/>
        <v>NA</v>
      </c>
      <c r="R83" s="42" t="str">
        <f t="shared" ca="1" si="20"/>
        <v>NA</v>
      </c>
      <c r="S83" s="42" t="str">
        <f t="shared" ca="1" si="20"/>
        <v>-</v>
      </c>
      <c r="T83" s="42" t="str">
        <f t="shared" ca="1" si="20"/>
        <v>X</v>
      </c>
      <c r="U83" s="42" t="str">
        <f t="shared" ca="1" si="20"/>
        <v>X</v>
      </c>
      <c r="V83" s="42" t="str">
        <f t="shared" ca="1" si="20"/>
        <v>X</v>
      </c>
      <c r="W83" s="42" t="str">
        <f t="shared" ca="1" si="20"/>
        <v>NA</v>
      </c>
    </row>
    <row r="84" spans="2:23" x14ac:dyDescent="0.35">
      <c r="C84" s="5"/>
      <c r="D84" s="5"/>
      <c r="F84" s="85" t="s">
        <v>60</v>
      </c>
      <c r="G84" s="42" t="str">
        <f t="shared" ref="G84:W84" ca="1" si="21">IFERROR(IF(G30-G57&lt;0,"X",IF(G30-G57&lt;7,"O","-")),"NA")</f>
        <v>-</v>
      </c>
      <c r="H84" s="42" t="str">
        <f t="shared" ca="1" si="21"/>
        <v>-</v>
      </c>
      <c r="I84" s="42" t="str">
        <f t="shared" ca="1" si="21"/>
        <v>NA</v>
      </c>
      <c r="J84" s="42" t="str">
        <f t="shared" ca="1" si="21"/>
        <v>-</v>
      </c>
      <c r="K84" s="42" t="str">
        <f t="shared" ca="1" si="21"/>
        <v>-</v>
      </c>
      <c r="L84" s="42" t="str">
        <f t="shared" ca="1" si="21"/>
        <v>-</v>
      </c>
      <c r="M84" s="42" t="str">
        <f t="shared" ca="1" si="21"/>
        <v>-</v>
      </c>
      <c r="N84" s="42" t="str">
        <f t="shared" ca="1" si="21"/>
        <v>-</v>
      </c>
      <c r="O84" s="42" t="str">
        <f t="shared" ca="1" si="21"/>
        <v>-</v>
      </c>
      <c r="P84" s="42" t="str">
        <f t="shared" ca="1" si="21"/>
        <v>X</v>
      </c>
      <c r="Q84" s="42" t="str">
        <f t="shared" ca="1" si="21"/>
        <v>NA</v>
      </c>
      <c r="R84" s="42" t="str">
        <f t="shared" ca="1" si="21"/>
        <v>NA</v>
      </c>
      <c r="S84" s="42" t="str">
        <f t="shared" ca="1" si="21"/>
        <v>-</v>
      </c>
      <c r="T84" s="42" t="str">
        <f t="shared" ca="1" si="21"/>
        <v>NA</v>
      </c>
      <c r="U84" s="42" t="str">
        <f t="shared" ca="1" si="21"/>
        <v>NA</v>
      </c>
      <c r="V84" s="42" t="str">
        <f t="shared" ca="1" si="21"/>
        <v>X</v>
      </c>
      <c r="W84" s="42" t="str">
        <f t="shared" ca="1" si="21"/>
        <v>NA</v>
      </c>
    </row>
    <row r="85" spans="2:23" x14ac:dyDescent="0.35">
      <c r="F85" s="5" t="s">
        <v>3426</v>
      </c>
      <c r="G85" s="39">
        <f ca="1">COUNTIF(G$63:G$84,$F85)</f>
        <v>0</v>
      </c>
      <c r="H85" s="39">
        <f t="shared" ref="H85:W86" ca="1" si="22">COUNTIF(H$63:H$84,$F85)</f>
        <v>3</v>
      </c>
      <c r="I85" s="39">
        <f t="shared" ca="1" si="22"/>
        <v>0</v>
      </c>
      <c r="J85" s="39">
        <f t="shared" ca="1" si="22"/>
        <v>0</v>
      </c>
      <c r="K85" s="39">
        <f t="shared" ca="1" si="22"/>
        <v>2</v>
      </c>
      <c r="L85" s="39">
        <f t="shared" ca="1" si="22"/>
        <v>0</v>
      </c>
      <c r="M85" s="39">
        <f t="shared" ca="1" si="22"/>
        <v>1</v>
      </c>
      <c r="N85" s="39">
        <f t="shared" ca="1" si="22"/>
        <v>0</v>
      </c>
      <c r="O85" s="39">
        <f t="shared" ca="1" si="22"/>
        <v>0</v>
      </c>
      <c r="P85" s="39">
        <f t="shared" ca="1" si="22"/>
        <v>11</v>
      </c>
      <c r="Q85" s="39">
        <f t="shared" ca="1" si="22"/>
        <v>0</v>
      </c>
      <c r="R85" s="39">
        <f t="shared" ca="1" si="22"/>
        <v>0</v>
      </c>
      <c r="S85" s="39">
        <f t="shared" ca="1" si="22"/>
        <v>0</v>
      </c>
      <c r="T85" s="39">
        <f t="shared" ca="1" si="22"/>
        <v>18</v>
      </c>
      <c r="U85" s="39">
        <f t="shared" ca="1" si="22"/>
        <v>12</v>
      </c>
      <c r="V85" s="39">
        <f t="shared" ca="1" si="22"/>
        <v>12</v>
      </c>
      <c r="W85" s="39">
        <f t="shared" ca="1" si="22"/>
        <v>3</v>
      </c>
    </row>
    <row r="86" spans="2:23" x14ac:dyDescent="0.35">
      <c r="F86" s="5" t="s">
        <v>3055</v>
      </c>
      <c r="G86" s="39">
        <f ca="1">COUNTIF(G$63:G$84,$F86)</f>
        <v>1</v>
      </c>
      <c r="H86" s="39">
        <f t="shared" ca="1" si="22"/>
        <v>1</v>
      </c>
      <c r="I86" s="39">
        <f t="shared" ca="1" si="22"/>
        <v>0</v>
      </c>
      <c r="J86" s="39">
        <f t="shared" ca="1" si="22"/>
        <v>0</v>
      </c>
      <c r="K86" s="39">
        <f t="shared" ca="1" si="22"/>
        <v>1</v>
      </c>
      <c r="L86" s="39">
        <f t="shared" ca="1" si="22"/>
        <v>0</v>
      </c>
      <c r="M86" s="39">
        <f t="shared" ca="1" si="22"/>
        <v>0</v>
      </c>
      <c r="N86" s="39">
        <f t="shared" ca="1" si="22"/>
        <v>0</v>
      </c>
      <c r="O86" s="39">
        <f t="shared" ca="1" si="22"/>
        <v>0</v>
      </c>
      <c r="P86" s="39">
        <f t="shared" ca="1" si="22"/>
        <v>0</v>
      </c>
      <c r="Q86" s="39">
        <f t="shared" ca="1" si="22"/>
        <v>0</v>
      </c>
      <c r="R86" s="39">
        <f t="shared" ca="1" si="22"/>
        <v>0</v>
      </c>
      <c r="S86" s="39">
        <f t="shared" ca="1" si="22"/>
        <v>9</v>
      </c>
      <c r="T86" s="39">
        <f t="shared" ca="1" si="22"/>
        <v>0</v>
      </c>
      <c r="U86" s="39">
        <f t="shared" ca="1" si="22"/>
        <v>0</v>
      </c>
      <c r="V86" s="39">
        <f t="shared" ca="1" si="22"/>
        <v>9</v>
      </c>
      <c r="W86" s="39">
        <f t="shared" ca="1" si="22"/>
        <v>0</v>
      </c>
    </row>
    <row r="87" spans="2:23" x14ac:dyDescent="0.35">
      <c r="G87" s="39"/>
      <c r="H87" s="39"/>
      <c r="I87" s="39"/>
      <c r="J87" s="39"/>
      <c r="K87" s="39"/>
      <c r="L87" s="39"/>
      <c r="M87" s="39"/>
      <c r="N87" s="39"/>
      <c r="O87" s="39"/>
      <c r="P87" s="39"/>
      <c r="Q87" s="39"/>
      <c r="R87" s="39"/>
      <c r="S87" s="39"/>
      <c r="T87" s="39"/>
      <c r="U87" s="39"/>
      <c r="V87" s="39"/>
      <c r="W87" s="39"/>
    </row>
    <row r="88" spans="2:23" x14ac:dyDescent="0.35">
      <c r="C88" s="5"/>
      <c r="D88" s="5"/>
      <c r="G88" s="5" t="s">
        <v>3425</v>
      </c>
      <c r="H88" s="5" t="s">
        <v>3426</v>
      </c>
      <c r="I88" s="5" t="s">
        <v>3507</v>
      </c>
    </row>
    <row r="89" spans="2:23" x14ac:dyDescent="0.35">
      <c r="C89" s="5"/>
      <c r="D89" s="5"/>
      <c r="H89" s="5" t="s">
        <v>3055</v>
      </c>
      <c r="I89" s="5" t="s">
        <v>3508</v>
      </c>
    </row>
    <row r="90" spans="2:23" x14ac:dyDescent="0.35">
      <c r="H90" s="5" t="s">
        <v>3509</v>
      </c>
      <c r="I90" s="5" t="s">
        <v>3510</v>
      </c>
    </row>
    <row r="91" spans="2:23" x14ac:dyDescent="0.35">
      <c r="C91" s="5"/>
      <c r="D91" s="5"/>
    </row>
    <row r="92" spans="2:23" x14ac:dyDescent="0.35">
      <c r="F92" s="10" t="s">
        <v>3511</v>
      </c>
    </row>
    <row r="93" spans="2:23" s="39" customFormat="1" x14ac:dyDescent="0.35">
      <c r="C93" s="79"/>
      <c r="D93" s="79"/>
      <c r="F93" s="79"/>
      <c r="G93" s="39" t="s">
        <v>3183</v>
      </c>
      <c r="I93" s="39" t="s">
        <v>3186</v>
      </c>
      <c r="L93" s="39" t="s">
        <v>3189</v>
      </c>
      <c r="S93" s="39" t="s">
        <v>3194</v>
      </c>
      <c r="T93" s="39" t="s">
        <v>3196</v>
      </c>
    </row>
    <row r="94" spans="2:23" x14ac:dyDescent="0.35">
      <c r="F94" s="41" t="s">
        <v>3512</v>
      </c>
      <c r="G94" s="73" t="s">
        <v>62</v>
      </c>
      <c r="H94" s="73" t="s">
        <v>70</v>
      </c>
      <c r="I94" s="73" t="s">
        <v>72</v>
      </c>
      <c r="J94" s="73" t="s">
        <v>76</v>
      </c>
      <c r="K94" s="73" t="s">
        <v>78</v>
      </c>
      <c r="L94" s="73" t="s">
        <v>80</v>
      </c>
      <c r="M94" s="73" t="s">
        <v>83</v>
      </c>
      <c r="N94" s="73" t="s">
        <v>85</v>
      </c>
      <c r="O94" s="73" t="s">
        <v>87</v>
      </c>
      <c r="P94" s="73" t="s">
        <v>89</v>
      </c>
      <c r="Q94" s="73" t="s">
        <v>91</v>
      </c>
      <c r="R94" s="73" t="s">
        <v>93</v>
      </c>
      <c r="S94" s="73" t="s">
        <v>95</v>
      </c>
      <c r="T94" s="73" t="s">
        <v>98</v>
      </c>
      <c r="U94" s="73" t="s">
        <v>101</v>
      </c>
      <c r="V94" s="73" t="s">
        <v>103</v>
      </c>
      <c r="W94" s="73" t="s">
        <v>105</v>
      </c>
    </row>
    <row r="95" spans="2:23" ht="29" x14ac:dyDescent="0.35">
      <c r="B95" s="5" t="s">
        <v>474</v>
      </c>
      <c r="C95" s="7" t="s">
        <v>3513</v>
      </c>
      <c r="F95" s="83" t="s">
        <v>475</v>
      </c>
      <c r="G95" s="66">
        <f t="shared" ref="G95:P105" ca="1" si="23">SUMIF(INDIRECT($B$4&amp;$B$3),G$1,INDIRECT($B$4&amp;$C95))</f>
        <v>1</v>
      </c>
      <c r="H95" s="66">
        <f t="shared" ca="1" si="23"/>
        <v>1</v>
      </c>
      <c r="I95" s="66">
        <f t="shared" ca="1" si="23"/>
        <v>4</v>
      </c>
      <c r="J95" s="66">
        <f t="shared" ca="1" si="23"/>
        <v>0</v>
      </c>
      <c r="K95" s="66">
        <f t="shared" ca="1" si="23"/>
        <v>0</v>
      </c>
      <c r="L95" s="66">
        <f t="shared" ca="1" si="23"/>
        <v>5</v>
      </c>
      <c r="M95" s="66">
        <f t="shared" ca="1" si="23"/>
        <v>3</v>
      </c>
      <c r="N95" s="66">
        <f t="shared" ca="1" si="23"/>
        <v>0</v>
      </c>
      <c r="O95" s="66">
        <f t="shared" ca="1" si="23"/>
        <v>1</v>
      </c>
      <c r="P95" s="66">
        <f t="shared" ca="1" si="23"/>
        <v>14</v>
      </c>
      <c r="Q95" s="66">
        <f t="shared" ref="Q95:W105" ca="1" si="24">SUMIF(INDIRECT($B$4&amp;$B$3),Q$1,INDIRECT($B$4&amp;$C95))</f>
        <v>0</v>
      </c>
      <c r="R95" s="66">
        <f t="shared" ca="1" si="24"/>
        <v>0</v>
      </c>
      <c r="S95" s="66">
        <f t="shared" ca="1" si="24"/>
        <v>2</v>
      </c>
      <c r="T95" s="66">
        <f t="shared" ca="1" si="24"/>
        <v>4</v>
      </c>
      <c r="U95" s="66">
        <f t="shared" ca="1" si="24"/>
        <v>48</v>
      </c>
      <c r="V95" s="66">
        <f t="shared" ca="1" si="24"/>
        <v>3</v>
      </c>
      <c r="W95" s="66">
        <f t="shared" ca="1" si="24"/>
        <v>3</v>
      </c>
    </row>
    <row r="96" spans="2:23" ht="29" x14ac:dyDescent="0.35">
      <c r="B96" s="5" t="s">
        <v>478</v>
      </c>
      <c r="C96" s="7" t="s">
        <v>3514</v>
      </c>
      <c r="F96" s="83" t="s">
        <v>479</v>
      </c>
      <c r="G96" s="66">
        <f t="shared" ca="1" si="23"/>
        <v>0</v>
      </c>
      <c r="H96" s="66">
        <f t="shared" ca="1" si="23"/>
        <v>0</v>
      </c>
      <c r="I96" s="66">
        <f t="shared" ca="1" si="23"/>
        <v>0</v>
      </c>
      <c r="J96" s="66">
        <f t="shared" ca="1" si="23"/>
        <v>0</v>
      </c>
      <c r="K96" s="66">
        <f t="shared" ca="1" si="23"/>
        <v>0</v>
      </c>
      <c r="L96" s="66">
        <f t="shared" ca="1" si="23"/>
        <v>2</v>
      </c>
      <c r="M96" s="66">
        <f t="shared" ca="1" si="23"/>
        <v>0</v>
      </c>
      <c r="N96" s="66">
        <f t="shared" ca="1" si="23"/>
        <v>0</v>
      </c>
      <c r="O96" s="66">
        <f t="shared" ca="1" si="23"/>
        <v>0</v>
      </c>
      <c r="P96" s="66">
        <f t="shared" ca="1" si="23"/>
        <v>0</v>
      </c>
      <c r="Q96" s="66">
        <f t="shared" ca="1" si="24"/>
        <v>0</v>
      </c>
      <c r="R96" s="66">
        <f t="shared" ca="1" si="24"/>
        <v>0</v>
      </c>
      <c r="S96" s="66">
        <f t="shared" ca="1" si="24"/>
        <v>5</v>
      </c>
      <c r="T96" s="66">
        <f t="shared" ca="1" si="24"/>
        <v>4</v>
      </c>
      <c r="U96" s="66">
        <f t="shared" ca="1" si="24"/>
        <v>0</v>
      </c>
      <c r="V96" s="66">
        <f t="shared" ca="1" si="24"/>
        <v>0</v>
      </c>
      <c r="W96" s="66">
        <f t="shared" ca="1" si="24"/>
        <v>0</v>
      </c>
    </row>
    <row r="97" spans="2:23" ht="29" x14ac:dyDescent="0.35">
      <c r="B97" s="5" t="s">
        <v>482</v>
      </c>
      <c r="C97" s="7" t="s">
        <v>3515</v>
      </c>
      <c r="F97" s="83" t="s">
        <v>483</v>
      </c>
      <c r="G97" s="66">
        <f t="shared" ca="1" si="23"/>
        <v>2</v>
      </c>
      <c r="H97" s="66">
        <f t="shared" ca="1" si="23"/>
        <v>0</v>
      </c>
      <c r="I97" s="66">
        <f t="shared" ca="1" si="23"/>
        <v>0</v>
      </c>
      <c r="J97" s="66">
        <f t="shared" ca="1" si="23"/>
        <v>5</v>
      </c>
      <c r="K97" s="66">
        <f t="shared" ca="1" si="23"/>
        <v>0</v>
      </c>
      <c r="L97" s="66">
        <f t="shared" ca="1" si="23"/>
        <v>5</v>
      </c>
      <c r="M97" s="66">
        <f t="shared" ca="1" si="23"/>
        <v>0</v>
      </c>
      <c r="N97" s="66">
        <f t="shared" ca="1" si="23"/>
        <v>0</v>
      </c>
      <c r="O97" s="66">
        <f t="shared" ca="1" si="23"/>
        <v>0</v>
      </c>
      <c r="P97" s="66">
        <f t="shared" ca="1" si="23"/>
        <v>0</v>
      </c>
      <c r="Q97" s="66">
        <f t="shared" ca="1" si="24"/>
        <v>0</v>
      </c>
      <c r="R97" s="66">
        <f t="shared" ca="1" si="24"/>
        <v>0</v>
      </c>
      <c r="S97" s="66">
        <f t="shared" ca="1" si="24"/>
        <v>2</v>
      </c>
      <c r="T97" s="66">
        <f t="shared" ca="1" si="24"/>
        <v>4</v>
      </c>
      <c r="U97" s="66">
        <f t="shared" ca="1" si="24"/>
        <v>0</v>
      </c>
      <c r="V97" s="66">
        <f t="shared" ca="1" si="24"/>
        <v>2</v>
      </c>
      <c r="W97" s="66">
        <f t="shared" ca="1" si="24"/>
        <v>0</v>
      </c>
    </row>
    <row r="98" spans="2:23" x14ac:dyDescent="0.35">
      <c r="B98" s="5" t="s">
        <v>486</v>
      </c>
      <c r="C98" s="7" t="s">
        <v>3516</v>
      </c>
      <c r="F98" s="83" t="s">
        <v>487</v>
      </c>
      <c r="G98" s="66">
        <f t="shared" ca="1" si="23"/>
        <v>0</v>
      </c>
      <c r="H98" s="66">
        <f t="shared" ca="1" si="23"/>
        <v>0</v>
      </c>
      <c r="I98" s="66">
        <f t="shared" ca="1" si="23"/>
        <v>8</v>
      </c>
      <c r="J98" s="66">
        <f t="shared" ca="1" si="23"/>
        <v>0</v>
      </c>
      <c r="K98" s="66">
        <f t="shared" ca="1" si="23"/>
        <v>0</v>
      </c>
      <c r="L98" s="66">
        <f t="shared" ca="1" si="23"/>
        <v>6</v>
      </c>
      <c r="M98" s="66">
        <f t="shared" ca="1" si="23"/>
        <v>3</v>
      </c>
      <c r="N98" s="66">
        <f t="shared" ca="1" si="23"/>
        <v>1</v>
      </c>
      <c r="O98" s="66">
        <f t="shared" ca="1" si="23"/>
        <v>2</v>
      </c>
      <c r="P98" s="66">
        <f t="shared" ca="1" si="23"/>
        <v>0</v>
      </c>
      <c r="Q98" s="66">
        <f t="shared" ca="1" si="24"/>
        <v>0</v>
      </c>
      <c r="R98" s="66">
        <f t="shared" ca="1" si="24"/>
        <v>0</v>
      </c>
      <c r="S98" s="66">
        <f t="shared" ca="1" si="24"/>
        <v>2</v>
      </c>
      <c r="T98" s="66">
        <f t="shared" ca="1" si="24"/>
        <v>4</v>
      </c>
      <c r="U98" s="66">
        <f t="shared" ca="1" si="24"/>
        <v>41</v>
      </c>
      <c r="V98" s="66">
        <f t="shared" ca="1" si="24"/>
        <v>3</v>
      </c>
      <c r="W98" s="66">
        <f t="shared" ca="1" si="24"/>
        <v>3</v>
      </c>
    </row>
    <row r="99" spans="2:23" ht="29" x14ac:dyDescent="0.35">
      <c r="B99" s="5" t="s">
        <v>490</v>
      </c>
      <c r="C99" s="7" t="s">
        <v>3517</v>
      </c>
      <c r="F99" s="83" t="s">
        <v>491</v>
      </c>
      <c r="G99" s="66">
        <f t="shared" ca="1" si="23"/>
        <v>0</v>
      </c>
      <c r="H99" s="66">
        <f t="shared" ca="1" si="23"/>
        <v>1</v>
      </c>
      <c r="I99" s="66">
        <f t="shared" ca="1" si="23"/>
        <v>0</v>
      </c>
      <c r="J99" s="66">
        <f t="shared" ca="1" si="23"/>
        <v>0</v>
      </c>
      <c r="K99" s="66">
        <f t="shared" ca="1" si="23"/>
        <v>0</v>
      </c>
      <c r="L99" s="66">
        <f t="shared" ca="1" si="23"/>
        <v>5</v>
      </c>
      <c r="M99" s="66">
        <f t="shared" ca="1" si="23"/>
        <v>2</v>
      </c>
      <c r="N99" s="66">
        <f t="shared" ca="1" si="23"/>
        <v>0</v>
      </c>
      <c r="O99" s="66">
        <f t="shared" ca="1" si="23"/>
        <v>1</v>
      </c>
      <c r="P99" s="66">
        <f t="shared" ca="1" si="23"/>
        <v>0</v>
      </c>
      <c r="Q99" s="66">
        <f t="shared" ca="1" si="24"/>
        <v>0</v>
      </c>
      <c r="R99" s="66">
        <f t="shared" ca="1" si="24"/>
        <v>0</v>
      </c>
      <c r="S99" s="66">
        <f t="shared" ca="1" si="24"/>
        <v>1</v>
      </c>
      <c r="T99" s="66">
        <f t="shared" ca="1" si="24"/>
        <v>4</v>
      </c>
      <c r="U99" s="66">
        <f t="shared" ca="1" si="24"/>
        <v>0</v>
      </c>
      <c r="V99" s="66">
        <f t="shared" ca="1" si="24"/>
        <v>1</v>
      </c>
      <c r="W99" s="66">
        <f t="shared" ca="1" si="24"/>
        <v>3</v>
      </c>
    </row>
    <row r="100" spans="2:23" ht="29" x14ac:dyDescent="0.35">
      <c r="B100" s="5" t="s">
        <v>494</v>
      </c>
      <c r="C100" s="7" t="s">
        <v>3518</v>
      </c>
      <c r="F100" s="83" t="s">
        <v>495</v>
      </c>
      <c r="G100" s="66">
        <f t="shared" ca="1" si="23"/>
        <v>0</v>
      </c>
      <c r="H100" s="66">
        <f t="shared" ca="1" si="23"/>
        <v>0</v>
      </c>
      <c r="I100" s="66">
        <f t="shared" ca="1" si="23"/>
        <v>4</v>
      </c>
      <c r="J100" s="66">
        <f t="shared" ca="1" si="23"/>
        <v>0</v>
      </c>
      <c r="K100" s="66">
        <f t="shared" ca="1" si="23"/>
        <v>0</v>
      </c>
      <c r="L100" s="66">
        <f t="shared" ca="1" si="23"/>
        <v>1</v>
      </c>
      <c r="M100" s="66">
        <f t="shared" ca="1" si="23"/>
        <v>2</v>
      </c>
      <c r="N100" s="66">
        <f t="shared" ca="1" si="23"/>
        <v>1</v>
      </c>
      <c r="O100" s="66">
        <f t="shared" ca="1" si="23"/>
        <v>0</v>
      </c>
      <c r="P100" s="66">
        <f t="shared" ca="1" si="23"/>
        <v>14</v>
      </c>
      <c r="Q100" s="66">
        <f t="shared" ca="1" si="24"/>
        <v>0</v>
      </c>
      <c r="R100" s="66">
        <f t="shared" ca="1" si="24"/>
        <v>0</v>
      </c>
      <c r="S100" s="66">
        <f t="shared" ca="1" si="24"/>
        <v>1</v>
      </c>
      <c r="T100" s="66">
        <f t="shared" ca="1" si="24"/>
        <v>4</v>
      </c>
      <c r="U100" s="66">
        <f t="shared" ca="1" si="24"/>
        <v>20</v>
      </c>
      <c r="V100" s="66">
        <f t="shared" ca="1" si="24"/>
        <v>3</v>
      </c>
      <c r="W100" s="66">
        <f t="shared" ca="1" si="24"/>
        <v>4</v>
      </c>
    </row>
    <row r="101" spans="2:23" x14ac:dyDescent="0.35">
      <c r="B101" s="5" t="s">
        <v>497</v>
      </c>
      <c r="C101" s="7" t="s">
        <v>3519</v>
      </c>
      <c r="F101" s="83" t="s">
        <v>498</v>
      </c>
      <c r="G101" s="66">
        <f t="shared" ca="1" si="23"/>
        <v>2</v>
      </c>
      <c r="H101" s="66">
        <f t="shared" ca="1" si="23"/>
        <v>1</v>
      </c>
      <c r="I101" s="66">
        <f t="shared" ca="1" si="23"/>
        <v>4</v>
      </c>
      <c r="J101" s="66">
        <f t="shared" ca="1" si="23"/>
        <v>1</v>
      </c>
      <c r="K101" s="66">
        <f t="shared" ca="1" si="23"/>
        <v>0</v>
      </c>
      <c r="L101" s="66">
        <f t="shared" ca="1" si="23"/>
        <v>4</v>
      </c>
      <c r="M101" s="66">
        <f t="shared" ca="1" si="23"/>
        <v>2</v>
      </c>
      <c r="N101" s="66">
        <f t="shared" ca="1" si="23"/>
        <v>0</v>
      </c>
      <c r="O101" s="66">
        <f t="shared" ca="1" si="23"/>
        <v>4</v>
      </c>
      <c r="P101" s="66">
        <f t="shared" ca="1" si="23"/>
        <v>0</v>
      </c>
      <c r="Q101" s="66">
        <f t="shared" ca="1" si="24"/>
        <v>0</v>
      </c>
      <c r="R101" s="66">
        <f t="shared" ca="1" si="24"/>
        <v>0</v>
      </c>
      <c r="S101" s="66">
        <f t="shared" ca="1" si="24"/>
        <v>3</v>
      </c>
      <c r="T101" s="66">
        <f t="shared" ca="1" si="24"/>
        <v>4</v>
      </c>
      <c r="U101" s="66">
        <f t="shared" ca="1" si="24"/>
        <v>45</v>
      </c>
      <c r="V101" s="66">
        <f t="shared" ca="1" si="24"/>
        <v>2</v>
      </c>
      <c r="W101" s="66">
        <f t="shared" ca="1" si="24"/>
        <v>1</v>
      </c>
    </row>
    <row r="102" spans="2:23" ht="29" x14ac:dyDescent="0.35">
      <c r="B102" s="5" t="s">
        <v>500</v>
      </c>
      <c r="C102" s="7" t="s">
        <v>3520</v>
      </c>
      <c r="F102" s="83" t="s">
        <v>501</v>
      </c>
      <c r="G102" s="66">
        <f t="shared" ca="1" si="23"/>
        <v>1</v>
      </c>
      <c r="H102" s="66">
        <f t="shared" ca="1" si="23"/>
        <v>1</v>
      </c>
      <c r="I102" s="66">
        <f t="shared" ca="1" si="23"/>
        <v>0</v>
      </c>
      <c r="J102" s="66">
        <f t="shared" ca="1" si="23"/>
        <v>0</v>
      </c>
      <c r="K102" s="66">
        <f t="shared" ca="1" si="23"/>
        <v>0</v>
      </c>
      <c r="L102" s="66">
        <f t="shared" ca="1" si="23"/>
        <v>4</v>
      </c>
      <c r="M102" s="66">
        <f t="shared" ca="1" si="23"/>
        <v>1</v>
      </c>
      <c r="N102" s="66">
        <f t="shared" ca="1" si="23"/>
        <v>0</v>
      </c>
      <c r="O102" s="66">
        <f t="shared" ca="1" si="23"/>
        <v>1</v>
      </c>
      <c r="P102" s="66">
        <f t="shared" ca="1" si="23"/>
        <v>0</v>
      </c>
      <c r="Q102" s="66">
        <f t="shared" ca="1" si="24"/>
        <v>0</v>
      </c>
      <c r="R102" s="66">
        <f t="shared" ca="1" si="24"/>
        <v>0</v>
      </c>
      <c r="S102" s="66">
        <f t="shared" ca="1" si="24"/>
        <v>0</v>
      </c>
      <c r="T102" s="66">
        <f t="shared" ca="1" si="24"/>
        <v>0</v>
      </c>
      <c r="U102" s="66">
        <f t="shared" ca="1" si="24"/>
        <v>0</v>
      </c>
      <c r="V102" s="66">
        <f t="shared" ca="1" si="24"/>
        <v>0</v>
      </c>
      <c r="W102" s="66">
        <f t="shared" ca="1" si="24"/>
        <v>0</v>
      </c>
    </row>
    <row r="103" spans="2:23" ht="43.5" x14ac:dyDescent="0.35">
      <c r="B103" s="5" t="s">
        <v>503</v>
      </c>
      <c r="C103" s="7" t="s">
        <v>3521</v>
      </c>
      <c r="F103" s="83" t="s">
        <v>504</v>
      </c>
      <c r="G103" s="66">
        <f t="shared" ca="1" si="23"/>
        <v>0</v>
      </c>
      <c r="H103" s="66">
        <f t="shared" ca="1" si="23"/>
        <v>1</v>
      </c>
      <c r="I103" s="66">
        <f t="shared" ca="1" si="23"/>
        <v>0</v>
      </c>
      <c r="J103" s="66">
        <f t="shared" ca="1" si="23"/>
        <v>0</v>
      </c>
      <c r="K103" s="66">
        <f t="shared" ca="1" si="23"/>
        <v>0</v>
      </c>
      <c r="L103" s="66">
        <f t="shared" ca="1" si="23"/>
        <v>0</v>
      </c>
      <c r="M103" s="66">
        <f t="shared" ca="1" si="23"/>
        <v>0</v>
      </c>
      <c r="N103" s="66">
        <f t="shared" ca="1" si="23"/>
        <v>0</v>
      </c>
      <c r="O103" s="66">
        <f t="shared" ca="1" si="23"/>
        <v>0</v>
      </c>
      <c r="P103" s="66">
        <f t="shared" ca="1" si="23"/>
        <v>0</v>
      </c>
      <c r="Q103" s="66">
        <f t="shared" ca="1" si="24"/>
        <v>0</v>
      </c>
      <c r="R103" s="66">
        <f t="shared" ca="1" si="24"/>
        <v>0</v>
      </c>
      <c r="S103" s="66">
        <f t="shared" ca="1" si="24"/>
        <v>0</v>
      </c>
      <c r="T103" s="66">
        <f t="shared" ca="1" si="24"/>
        <v>0</v>
      </c>
      <c r="U103" s="66">
        <f t="shared" ca="1" si="24"/>
        <v>0</v>
      </c>
      <c r="V103" s="66">
        <f t="shared" ca="1" si="24"/>
        <v>0</v>
      </c>
      <c r="W103" s="66">
        <f t="shared" ca="1" si="24"/>
        <v>0</v>
      </c>
    </row>
    <row r="104" spans="2:23" x14ac:dyDescent="0.35">
      <c r="B104" s="5" t="s">
        <v>506</v>
      </c>
      <c r="C104" s="7" t="s">
        <v>3522</v>
      </c>
      <c r="F104" s="83" t="s">
        <v>507</v>
      </c>
      <c r="G104" s="66">
        <f t="shared" ca="1" si="23"/>
        <v>4</v>
      </c>
      <c r="H104" s="66">
        <f t="shared" ca="1" si="23"/>
        <v>0</v>
      </c>
      <c r="I104" s="66">
        <f t="shared" ca="1" si="23"/>
        <v>0</v>
      </c>
      <c r="J104" s="66">
        <f t="shared" ca="1" si="23"/>
        <v>0</v>
      </c>
      <c r="K104" s="66">
        <f t="shared" ca="1" si="23"/>
        <v>2</v>
      </c>
      <c r="L104" s="66">
        <f t="shared" ca="1" si="23"/>
        <v>0</v>
      </c>
      <c r="M104" s="66">
        <f t="shared" ca="1" si="23"/>
        <v>1</v>
      </c>
      <c r="N104" s="66">
        <f t="shared" ca="1" si="23"/>
        <v>0</v>
      </c>
      <c r="O104" s="66">
        <f t="shared" ca="1" si="23"/>
        <v>0</v>
      </c>
      <c r="P104" s="66">
        <f t="shared" ca="1" si="23"/>
        <v>0</v>
      </c>
      <c r="Q104" s="66">
        <f t="shared" ca="1" si="24"/>
        <v>0</v>
      </c>
      <c r="R104" s="66">
        <f t="shared" ca="1" si="24"/>
        <v>0</v>
      </c>
      <c r="S104" s="66">
        <f t="shared" ca="1" si="24"/>
        <v>0</v>
      </c>
      <c r="T104" s="66">
        <f t="shared" ca="1" si="24"/>
        <v>1</v>
      </c>
      <c r="U104" s="66">
        <f t="shared" ca="1" si="24"/>
        <v>0</v>
      </c>
      <c r="V104" s="66">
        <f t="shared" ca="1" si="24"/>
        <v>0</v>
      </c>
      <c r="W104" s="66">
        <f t="shared" ca="1" si="24"/>
        <v>2</v>
      </c>
    </row>
    <row r="105" spans="2:23" x14ac:dyDescent="0.35">
      <c r="B105" s="5" t="s">
        <v>510</v>
      </c>
      <c r="C105" s="7" t="s">
        <v>3523</v>
      </c>
      <c r="F105" s="83" t="s">
        <v>511</v>
      </c>
      <c r="G105" s="66">
        <f t="shared" ca="1" si="23"/>
        <v>0</v>
      </c>
      <c r="H105" s="66">
        <f t="shared" ca="1" si="23"/>
        <v>0</v>
      </c>
      <c r="I105" s="66">
        <f t="shared" ca="1" si="23"/>
        <v>0</v>
      </c>
      <c r="J105" s="66">
        <f t="shared" ca="1" si="23"/>
        <v>0</v>
      </c>
      <c r="K105" s="66">
        <f t="shared" ca="1" si="23"/>
        <v>0</v>
      </c>
      <c r="L105" s="66">
        <f t="shared" ca="1" si="23"/>
        <v>0</v>
      </c>
      <c r="M105" s="66">
        <f t="shared" ca="1" si="23"/>
        <v>0</v>
      </c>
      <c r="N105" s="66">
        <f t="shared" ca="1" si="23"/>
        <v>0</v>
      </c>
      <c r="O105" s="66">
        <f t="shared" ca="1" si="23"/>
        <v>0</v>
      </c>
      <c r="P105" s="66">
        <f t="shared" ca="1" si="23"/>
        <v>0</v>
      </c>
      <c r="Q105" s="66">
        <f t="shared" ca="1" si="24"/>
        <v>0</v>
      </c>
      <c r="R105" s="66">
        <f t="shared" ca="1" si="24"/>
        <v>0</v>
      </c>
      <c r="S105" s="66">
        <f t="shared" ca="1" si="24"/>
        <v>0</v>
      </c>
      <c r="T105" s="66">
        <f t="shared" ca="1" si="24"/>
        <v>0</v>
      </c>
      <c r="U105" s="66">
        <f t="shared" ca="1" si="24"/>
        <v>0</v>
      </c>
      <c r="V105" s="66">
        <f t="shared" ca="1" si="24"/>
        <v>0</v>
      </c>
      <c r="W105" s="66">
        <f t="shared" ca="1" si="24"/>
        <v>0</v>
      </c>
    </row>
    <row r="106" spans="2:23" x14ac:dyDescent="0.35">
      <c r="C106" s="5"/>
      <c r="D106" s="5"/>
      <c r="F106" s="84" t="s">
        <v>3524</v>
      </c>
      <c r="G106" s="67">
        <f t="shared" ref="G106:W106" ca="1" si="25">COUNTIF(INDIRECT($B$4&amp;$B$3),G$1)</f>
        <v>20</v>
      </c>
      <c r="H106" s="67">
        <f t="shared" ca="1" si="25"/>
        <v>2</v>
      </c>
      <c r="I106" s="67">
        <f t="shared" ca="1" si="25"/>
        <v>8</v>
      </c>
      <c r="J106" s="67">
        <f t="shared" ca="1" si="25"/>
        <v>40</v>
      </c>
      <c r="K106" s="67">
        <f t="shared" ca="1" si="25"/>
        <v>6</v>
      </c>
      <c r="L106" s="67">
        <f t="shared" ca="1" si="25"/>
        <v>6</v>
      </c>
      <c r="M106" s="67">
        <f t="shared" ca="1" si="25"/>
        <v>15</v>
      </c>
      <c r="N106" s="67">
        <f t="shared" ca="1" si="25"/>
        <v>12</v>
      </c>
      <c r="O106" s="67">
        <f t="shared" ca="1" si="25"/>
        <v>19</v>
      </c>
      <c r="P106" s="67">
        <f t="shared" ca="1" si="25"/>
        <v>14</v>
      </c>
      <c r="Q106" s="67">
        <f t="shared" ca="1" si="25"/>
        <v>0</v>
      </c>
      <c r="R106" s="67">
        <f t="shared" ca="1" si="25"/>
        <v>1</v>
      </c>
      <c r="S106" s="67">
        <f t="shared" ca="1" si="25"/>
        <v>18</v>
      </c>
      <c r="T106" s="67">
        <f t="shared" ca="1" si="25"/>
        <v>4</v>
      </c>
      <c r="U106" s="67">
        <f t="shared" ca="1" si="25"/>
        <v>48</v>
      </c>
      <c r="V106" s="67">
        <f t="shared" ca="1" si="25"/>
        <v>3</v>
      </c>
      <c r="W106" s="67">
        <f t="shared" ca="1" si="25"/>
        <v>4</v>
      </c>
    </row>
    <row r="108" spans="2:23" x14ac:dyDescent="0.35">
      <c r="G108" s="5" t="s">
        <v>3425</v>
      </c>
      <c r="H108" s="77"/>
      <c r="I108" s="5" t="s">
        <v>3525</v>
      </c>
    </row>
    <row r="111" spans="2:23" x14ac:dyDescent="0.35">
      <c r="C111" s="5"/>
      <c r="D111" s="5"/>
      <c r="F111" s="10" t="s">
        <v>3320</v>
      </c>
    </row>
    <row r="112" spans="2:23" s="39" customFormat="1" x14ac:dyDescent="0.35">
      <c r="C112" s="79"/>
      <c r="D112" s="79"/>
      <c r="F112" s="79"/>
      <c r="G112" s="39" t="s">
        <v>3183</v>
      </c>
      <c r="I112" s="39" t="s">
        <v>3186</v>
      </c>
      <c r="L112" s="39" t="s">
        <v>3189</v>
      </c>
      <c r="S112" s="39" t="s">
        <v>3194</v>
      </c>
      <c r="T112" s="39" t="s">
        <v>3196</v>
      </c>
    </row>
    <row r="113" spans="2:23" x14ac:dyDescent="0.35">
      <c r="C113" s="5"/>
      <c r="D113" s="5"/>
      <c r="F113" s="41" t="s">
        <v>3202</v>
      </c>
      <c r="G113" s="73" t="s">
        <v>62</v>
      </c>
      <c r="H113" s="73" t="s">
        <v>70</v>
      </c>
      <c r="I113" s="73" t="s">
        <v>72</v>
      </c>
      <c r="J113" s="73" t="s">
        <v>76</v>
      </c>
      <c r="K113" s="73" t="s">
        <v>78</v>
      </c>
      <c r="L113" s="73" t="s">
        <v>80</v>
      </c>
      <c r="M113" s="73" t="s">
        <v>83</v>
      </c>
      <c r="N113" s="73" t="s">
        <v>85</v>
      </c>
      <c r="O113" s="73" t="s">
        <v>87</v>
      </c>
      <c r="P113" s="73" t="s">
        <v>89</v>
      </c>
      <c r="Q113" s="73" t="s">
        <v>91</v>
      </c>
      <c r="R113" s="73" t="s">
        <v>93</v>
      </c>
      <c r="S113" s="73" t="s">
        <v>95</v>
      </c>
      <c r="T113" s="73" t="s">
        <v>98</v>
      </c>
      <c r="U113" s="73" t="s">
        <v>101</v>
      </c>
      <c r="V113" s="73" t="s">
        <v>103</v>
      </c>
      <c r="W113" s="73" t="s">
        <v>105</v>
      </c>
    </row>
    <row r="114" spans="2:23" ht="15.5" x14ac:dyDescent="0.35">
      <c r="B114" s="5" t="s">
        <v>424</v>
      </c>
      <c r="C114" s="5" t="s">
        <v>3526</v>
      </c>
      <c r="D114" s="5"/>
      <c r="E114" s="75" t="s">
        <v>3482</v>
      </c>
      <c r="F114" s="80" t="s">
        <v>3445</v>
      </c>
      <c r="G114" s="42" t="str">
        <f t="shared" ref="G114:P123" ca="1" si="26">IF(COUNTIFS(INDIRECT($B$4&amp;$B$3),G$1,INDIRECT($B$4&amp;$C114),"*"&amp;$C$1&amp;"*")=0,"-",IF(COUNTIFS(INDIRECT($B$4&amp;$B$3),G$1,INDIRECT($B$4&amp;$C114),$C$2)&gt;=1%*COUNTIFS(INDIRECT($B$4&amp;$B$3),G$1,INDIRECT($B$4&amp;$C114),"*"&amp;$C$1&amp;"*"),$D$2,IF(COUNTIFS(INDIRECT($B$4&amp;$B$3),G$1,INDIRECT($B$4&amp;$C114),$C$3)&gt;=1%*COUNTIFS(INDIRECT($B$4&amp;$B$3),G$1,INDIRECT($B$4&amp;$C114),"*"&amp;$C$1&amp;"*"),$D$3,IF(COUNTIFS(INDIRECT($B$4&amp;$B$3),G$1,INDIRECT($B$4&amp;$C114),$C$4)&gt;=100%*COUNTIFS(INDIRECT($B$4&amp;$B$3),G$1,INDIRECT($B$4&amp;$C114),"*"&amp;$C$1&amp;"*"),$D$4,"F"))))</f>
        <v>Dispo</v>
      </c>
      <c r="H114" s="42" t="str">
        <f t="shared" ca="1" si="26"/>
        <v>Peu dispo</v>
      </c>
      <c r="I114" s="42" t="str">
        <f t="shared" ca="1" si="26"/>
        <v>Dispo</v>
      </c>
      <c r="J114" s="42" t="str">
        <f t="shared" ca="1" si="26"/>
        <v>Dispo</v>
      </c>
      <c r="K114" s="42" t="str">
        <f t="shared" ca="1" si="26"/>
        <v>Dispo</v>
      </c>
      <c r="L114" s="42" t="str">
        <f t="shared" ca="1" si="26"/>
        <v>Dispo</v>
      </c>
      <c r="M114" s="42" t="str">
        <f t="shared" ca="1" si="26"/>
        <v>Dispo</v>
      </c>
      <c r="N114" s="42" t="str">
        <f t="shared" ca="1" si="26"/>
        <v>-</v>
      </c>
      <c r="O114" s="42" t="str">
        <f t="shared" ca="1" si="26"/>
        <v>Dispo</v>
      </c>
      <c r="P114" s="42" t="str">
        <f t="shared" ca="1" si="26"/>
        <v>Peu dispo</v>
      </c>
      <c r="Q114" s="42" t="str">
        <f t="shared" ref="Q114:W123" ca="1" si="27">IF(COUNTIFS(INDIRECT($B$4&amp;$B$3),Q$1,INDIRECT($B$4&amp;$C114),"*"&amp;$C$1&amp;"*")=0,"-",IF(COUNTIFS(INDIRECT($B$4&amp;$B$3),Q$1,INDIRECT($B$4&amp;$C114),$C$2)&gt;=1%*COUNTIFS(INDIRECT($B$4&amp;$B$3),Q$1,INDIRECT($B$4&amp;$C114),"*"&amp;$C$1&amp;"*"),$D$2,IF(COUNTIFS(INDIRECT($B$4&amp;$B$3),Q$1,INDIRECT($B$4&amp;$C114),$C$3)&gt;=1%*COUNTIFS(INDIRECT($B$4&amp;$B$3),Q$1,INDIRECT($B$4&amp;$C114),"*"&amp;$C$1&amp;"*"),$D$3,IF(COUNTIFS(INDIRECT($B$4&amp;$B$3),Q$1,INDIRECT($B$4&amp;$C114),$C$4)&gt;=100%*COUNTIFS(INDIRECT($B$4&amp;$B$3),Q$1,INDIRECT($B$4&amp;$C114),"*"&amp;$C$1&amp;"*"),$D$4,"F"))))</f>
        <v>-</v>
      </c>
      <c r="R114" s="42" t="str">
        <f t="shared" ca="1" si="27"/>
        <v>Peu dispo</v>
      </c>
      <c r="S114" s="42" t="str">
        <f t="shared" ca="1" si="27"/>
        <v>Dispo</v>
      </c>
      <c r="T114" s="42" t="str">
        <f t="shared" ca="1" si="27"/>
        <v>Peu dispo</v>
      </c>
      <c r="U114" s="42" t="str">
        <f t="shared" ca="1" si="27"/>
        <v>Peu dispo</v>
      </c>
      <c r="V114" s="42" t="str">
        <f t="shared" ca="1" si="27"/>
        <v>Dispo</v>
      </c>
      <c r="W114" s="42" t="str">
        <f t="shared" ca="1" si="27"/>
        <v>Peu dispo</v>
      </c>
    </row>
    <row r="115" spans="2:23" x14ac:dyDescent="0.35">
      <c r="B115" s="5" t="s">
        <v>455</v>
      </c>
      <c r="C115" s="5" t="s">
        <v>3527</v>
      </c>
      <c r="D115" s="5"/>
      <c r="F115" s="80" t="s">
        <v>3446</v>
      </c>
      <c r="G115" s="42" t="str">
        <f t="shared" ca="1" si="26"/>
        <v>-</v>
      </c>
      <c r="H115" s="42" t="str">
        <f t="shared" ca="1" si="26"/>
        <v>Peu dispo</v>
      </c>
      <c r="I115" s="42" t="str">
        <f t="shared" ca="1" si="26"/>
        <v>-</v>
      </c>
      <c r="J115" s="42" t="str">
        <f t="shared" ca="1" si="26"/>
        <v>Dispo</v>
      </c>
      <c r="K115" s="42" t="str">
        <f t="shared" ca="1" si="26"/>
        <v>Dispo</v>
      </c>
      <c r="L115" s="42" t="str">
        <f t="shared" ca="1" si="26"/>
        <v>Dispo</v>
      </c>
      <c r="M115" s="42" t="str">
        <f t="shared" ca="1" si="26"/>
        <v>-</v>
      </c>
      <c r="N115" s="42" t="str">
        <f t="shared" ca="1" si="26"/>
        <v>-</v>
      </c>
      <c r="O115" s="42" t="str">
        <f t="shared" ca="1" si="26"/>
        <v>Peu dispo</v>
      </c>
      <c r="P115" s="42" t="str">
        <f t="shared" ca="1" si="26"/>
        <v>-</v>
      </c>
      <c r="Q115" s="42" t="str">
        <f t="shared" ca="1" si="27"/>
        <v>-</v>
      </c>
      <c r="R115" s="42" t="str">
        <f t="shared" ca="1" si="27"/>
        <v>-</v>
      </c>
      <c r="S115" s="42" t="str">
        <f t="shared" ca="1" si="27"/>
        <v>Dispo</v>
      </c>
      <c r="T115" s="42" t="str">
        <f t="shared" ca="1" si="27"/>
        <v>Peu dispo</v>
      </c>
      <c r="U115" s="42" t="str">
        <f t="shared" ca="1" si="27"/>
        <v>-</v>
      </c>
      <c r="V115" s="42" t="str">
        <f t="shared" ca="1" si="27"/>
        <v>Peu dispo</v>
      </c>
      <c r="W115" s="42" t="str">
        <f t="shared" ca="1" si="27"/>
        <v>Peu dispo</v>
      </c>
    </row>
    <row r="116" spans="2:23" x14ac:dyDescent="0.35">
      <c r="B116" s="5" t="s">
        <v>3528</v>
      </c>
      <c r="C116" s="5" t="s">
        <v>3529</v>
      </c>
      <c r="D116" s="5"/>
      <c r="F116" s="80" t="s">
        <v>3447</v>
      </c>
      <c r="G116" s="42" t="str">
        <f t="shared" ca="1" si="26"/>
        <v>Dispo</v>
      </c>
      <c r="H116" s="42" t="str">
        <f t="shared" ca="1" si="26"/>
        <v>Dispo</v>
      </c>
      <c r="I116" s="42" t="str">
        <f t="shared" ca="1" si="26"/>
        <v>Dispo</v>
      </c>
      <c r="J116" s="42" t="str">
        <f t="shared" ca="1" si="26"/>
        <v>Dispo</v>
      </c>
      <c r="K116" s="42" t="str">
        <f t="shared" ca="1" si="26"/>
        <v>Dispo</v>
      </c>
      <c r="L116" s="42" t="str">
        <f t="shared" ca="1" si="26"/>
        <v>Dispo</v>
      </c>
      <c r="M116" s="42" t="str">
        <f t="shared" ca="1" si="26"/>
        <v>Dispo</v>
      </c>
      <c r="N116" s="42" t="str">
        <f t="shared" ca="1" si="26"/>
        <v>Dispo</v>
      </c>
      <c r="O116" s="42" t="str">
        <f t="shared" ca="1" si="26"/>
        <v>Dispo</v>
      </c>
      <c r="P116" s="42" t="str">
        <f t="shared" ca="1" si="26"/>
        <v>Peu dispo</v>
      </c>
      <c r="Q116" s="42" t="str">
        <f t="shared" ca="1" si="27"/>
        <v>-</v>
      </c>
      <c r="R116" s="42" t="str">
        <f t="shared" ca="1" si="27"/>
        <v>-</v>
      </c>
      <c r="S116" s="42" t="str">
        <f t="shared" ca="1" si="27"/>
        <v>Dispo</v>
      </c>
      <c r="T116" s="42" t="str">
        <f t="shared" ca="1" si="27"/>
        <v>Peu dispo</v>
      </c>
      <c r="U116" s="42" t="str">
        <f t="shared" ca="1" si="27"/>
        <v>Peu dispo</v>
      </c>
      <c r="V116" s="42" t="str">
        <f t="shared" ca="1" si="27"/>
        <v>Dispo</v>
      </c>
      <c r="W116" s="42" t="str">
        <f t="shared" ca="1" si="27"/>
        <v>-</v>
      </c>
    </row>
    <row r="117" spans="2:23" ht="15.5" x14ac:dyDescent="0.35">
      <c r="B117" s="5" t="s">
        <v>541</v>
      </c>
      <c r="C117" s="5" t="s">
        <v>3530</v>
      </c>
      <c r="D117" s="5"/>
      <c r="E117" s="75" t="s">
        <v>3485</v>
      </c>
      <c r="F117" s="81" t="s">
        <v>3449</v>
      </c>
      <c r="G117" s="42" t="str">
        <f t="shared" ca="1" si="26"/>
        <v>Dispo</v>
      </c>
      <c r="H117" s="42" t="str">
        <f t="shared" ca="1" si="26"/>
        <v>Peu dispo</v>
      </c>
      <c r="I117" s="42" t="str">
        <f t="shared" ca="1" si="26"/>
        <v>Dispo</v>
      </c>
      <c r="J117" s="42" t="str">
        <f t="shared" ca="1" si="26"/>
        <v>Dispo</v>
      </c>
      <c r="K117" s="42" t="str">
        <f t="shared" ca="1" si="26"/>
        <v>Dispo</v>
      </c>
      <c r="L117" s="42" t="str">
        <f t="shared" ca="1" si="26"/>
        <v>Dispo</v>
      </c>
      <c r="M117" s="42" t="str">
        <f t="shared" ca="1" si="26"/>
        <v>Dispo</v>
      </c>
      <c r="N117" s="42" t="str">
        <f t="shared" ca="1" si="26"/>
        <v>Dispo</v>
      </c>
      <c r="O117" s="42" t="str">
        <f t="shared" ca="1" si="26"/>
        <v>Dispo</v>
      </c>
      <c r="P117" s="42" t="str">
        <f t="shared" ca="1" si="26"/>
        <v>-</v>
      </c>
      <c r="Q117" s="42" t="str">
        <f t="shared" ca="1" si="27"/>
        <v>-</v>
      </c>
      <c r="R117" s="42" t="str">
        <f t="shared" ca="1" si="27"/>
        <v>-</v>
      </c>
      <c r="S117" s="42" t="str">
        <f t="shared" ca="1" si="27"/>
        <v>Dispo</v>
      </c>
      <c r="T117" s="42" t="str">
        <f t="shared" ca="1" si="27"/>
        <v>Peu dispo</v>
      </c>
      <c r="U117" s="42" t="str">
        <f t="shared" ca="1" si="27"/>
        <v>Peu dispo</v>
      </c>
      <c r="V117" s="42" t="str">
        <f t="shared" ca="1" si="27"/>
        <v>Dispo</v>
      </c>
      <c r="W117" s="42" t="str">
        <f t="shared" ca="1" si="27"/>
        <v>-</v>
      </c>
    </row>
    <row r="118" spans="2:23" x14ac:dyDescent="0.35">
      <c r="B118" s="5" t="s">
        <v>542</v>
      </c>
      <c r="C118" s="5" t="s">
        <v>3531</v>
      </c>
      <c r="D118" s="5"/>
      <c r="F118" s="81" t="s">
        <v>39</v>
      </c>
      <c r="G118" s="42" t="str">
        <f t="shared" ca="1" si="26"/>
        <v>Dispo</v>
      </c>
      <c r="H118" s="42" t="str">
        <f t="shared" ca="1" si="26"/>
        <v>Peu dispo</v>
      </c>
      <c r="I118" s="42" t="str">
        <f t="shared" ca="1" si="26"/>
        <v>-</v>
      </c>
      <c r="J118" s="42" t="str">
        <f t="shared" ca="1" si="26"/>
        <v>Dispo</v>
      </c>
      <c r="K118" s="42" t="str">
        <f t="shared" ca="1" si="26"/>
        <v>Dispo</v>
      </c>
      <c r="L118" s="42" t="str">
        <f t="shared" ca="1" si="26"/>
        <v>Dispo</v>
      </c>
      <c r="M118" s="42" t="str">
        <f t="shared" ca="1" si="26"/>
        <v>Peu dispo</v>
      </c>
      <c r="N118" s="42" t="str">
        <f t="shared" ca="1" si="26"/>
        <v>Dispo</v>
      </c>
      <c r="O118" s="42" t="str">
        <f t="shared" ca="1" si="26"/>
        <v>Dispo</v>
      </c>
      <c r="P118" s="42" t="str">
        <f t="shared" ca="1" si="26"/>
        <v>-</v>
      </c>
      <c r="Q118" s="42" t="str">
        <f t="shared" ca="1" si="27"/>
        <v>-</v>
      </c>
      <c r="R118" s="42" t="str">
        <f t="shared" ca="1" si="27"/>
        <v>-</v>
      </c>
      <c r="S118" s="42" t="str">
        <f t="shared" ca="1" si="27"/>
        <v>Dispo</v>
      </c>
      <c r="T118" s="42" t="str">
        <f t="shared" ca="1" si="27"/>
        <v>Peu dispo</v>
      </c>
      <c r="U118" s="42" t="str">
        <f t="shared" ca="1" si="27"/>
        <v>-</v>
      </c>
      <c r="V118" s="42" t="str">
        <f t="shared" ca="1" si="27"/>
        <v>Dispo</v>
      </c>
      <c r="W118" s="42" t="str">
        <f t="shared" ca="1" si="27"/>
        <v>-</v>
      </c>
    </row>
    <row r="119" spans="2:23" x14ac:dyDescent="0.35">
      <c r="B119" s="5" t="s">
        <v>543</v>
      </c>
      <c r="C119" s="5" t="s">
        <v>3532</v>
      </c>
      <c r="D119" s="5"/>
      <c r="F119" s="81" t="s">
        <v>40</v>
      </c>
      <c r="G119" s="42" t="str">
        <f t="shared" ca="1" si="26"/>
        <v>Dispo</v>
      </c>
      <c r="H119" s="42" t="str">
        <f t="shared" ca="1" si="26"/>
        <v>Peu dispo</v>
      </c>
      <c r="I119" s="42" t="str">
        <f t="shared" ca="1" si="26"/>
        <v>-</v>
      </c>
      <c r="J119" s="42" t="str">
        <f t="shared" ca="1" si="26"/>
        <v>Dispo</v>
      </c>
      <c r="K119" s="42" t="str">
        <f t="shared" ca="1" si="26"/>
        <v>Dispo</v>
      </c>
      <c r="L119" s="42" t="str">
        <f t="shared" ca="1" si="26"/>
        <v>Dispo</v>
      </c>
      <c r="M119" s="42" t="str">
        <f t="shared" ca="1" si="26"/>
        <v>Dispo</v>
      </c>
      <c r="N119" s="42" t="str">
        <f t="shared" ca="1" si="26"/>
        <v>Peu dispo</v>
      </c>
      <c r="O119" s="42" t="str">
        <f t="shared" ca="1" si="26"/>
        <v>Dispo</v>
      </c>
      <c r="P119" s="42" t="str">
        <f t="shared" ca="1" si="26"/>
        <v>-</v>
      </c>
      <c r="Q119" s="42" t="str">
        <f t="shared" ca="1" si="27"/>
        <v>-</v>
      </c>
      <c r="R119" s="42" t="str">
        <f t="shared" ca="1" si="27"/>
        <v>Dispo</v>
      </c>
      <c r="S119" s="42" t="str">
        <f t="shared" ca="1" si="27"/>
        <v>Dispo</v>
      </c>
      <c r="T119" s="42" t="str">
        <f t="shared" ca="1" si="27"/>
        <v>Peu dispo</v>
      </c>
      <c r="U119" s="42" t="str">
        <f t="shared" ca="1" si="27"/>
        <v>Peu dispo</v>
      </c>
      <c r="V119" s="42" t="str">
        <f t="shared" ca="1" si="27"/>
        <v>Dispo</v>
      </c>
      <c r="W119" s="42" t="str">
        <f t="shared" ca="1" si="27"/>
        <v>-</v>
      </c>
    </row>
    <row r="120" spans="2:23" x14ac:dyDescent="0.35">
      <c r="B120" s="5" t="s">
        <v>544</v>
      </c>
      <c r="C120" s="5" t="s">
        <v>3533</v>
      </c>
      <c r="D120" s="5"/>
      <c r="F120" s="81" t="s">
        <v>41</v>
      </c>
      <c r="G120" s="42" t="str">
        <f t="shared" ca="1" si="26"/>
        <v>Dispo</v>
      </c>
      <c r="H120" s="42" t="str">
        <f t="shared" ca="1" si="26"/>
        <v>Peu dispo</v>
      </c>
      <c r="I120" s="42" t="str">
        <f t="shared" ca="1" si="26"/>
        <v>Dispo</v>
      </c>
      <c r="J120" s="42" t="str">
        <f t="shared" ca="1" si="26"/>
        <v>Dispo</v>
      </c>
      <c r="K120" s="42" t="str">
        <f t="shared" ca="1" si="26"/>
        <v>Dispo</v>
      </c>
      <c r="L120" s="42" t="str">
        <f t="shared" ca="1" si="26"/>
        <v>Dispo</v>
      </c>
      <c r="M120" s="42" t="str">
        <f t="shared" ca="1" si="26"/>
        <v>-</v>
      </c>
      <c r="N120" s="42" t="str">
        <f t="shared" ca="1" si="26"/>
        <v>Peu dispo</v>
      </c>
      <c r="O120" s="42" t="str">
        <f t="shared" ca="1" si="26"/>
        <v>Dispo</v>
      </c>
      <c r="P120" s="42" t="str">
        <f t="shared" ca="1" si="26"/>
        <v>-</v>
      </c>
      <c r="Q120" s="42" t="str">
        <f t="shared" ca="1" si="27"/>
        <v>-</v>
      </c>
      <c r="R120" s="42" t="str">
        <f t="shared" ca="1" si="27"/>
        <v>Dispo</v>
      </c>
      <c r="S120" s="42" t="str">
        <f t="shared" ca="1" si="27"/>
        <v>Dispo</v>
      </c>
      <c r="T120" s="42" t="str">
        <f t="shared" ca="1" si="27"/>
        <v>Peu dispo</v>
      </c>
      <c r="U120" s="42" t="str">
        <f t="shared" ca="1" si="27"/>
        <v>Peu dispo</v>
      </c>
      <c r="V120" s="42" t="str">
        <f t="shared" ca="1" si="27"/>
        <v>Dispo</v>
      </c>
      <c r="W120" s="42" t="str">
        <f t="shared" ca="1" si="27"/>
        <v>-</v>
      </c>
    </row>
    <row r="121" spans="2:23" ht="15.5" x14ac:dyDescent="0.35">
      <c r="B121" s="5" t="s">
        <v>545</v>
      </c>
      <c r="C121" s="5" t="s">
        <v>3534</v>
      </c>
      <c r="D121" s="5"/>
      <c r="E121" s="75" t="s">
        <v>3490</v>
      </c>
      <c r="F121" s="82" t="s">
        <v>61</v>
      </c>
      <c r="G121" s="42" t="str">
        <f t="shared" ca="1" si="26"/>
        <v>Dispo</v>
      </c>
      <c r="H121" s="42" t="str">
        <f t="shared" ca="1" si="26"/>
        <v>Peu dispo</v>
      </c>
      <c r="I121" s="42" t="str">
        <f t="shared" ca="1" si="26"/>
        <v>-</v>
      </c>
      <c r="J121" s="42" t="str">
        <f t="shared" ca="1" si="26"/>
        <v>Dispo</v>
      </c>
      <c r="K121" s="42" t="str">
        <f t="shared" ca="1" si="26"/>
        <v>-</v>
      </c>
      <c r="L121" s="42" t="str">
        <f t="shared" ca="1" si="26"/>
        <v>-</v>
      </c>
      <c r="M121" s="42" t="str">
        <f t="shared" ca="1" si="26"/>
        <v>-</v>
      </c>
      <c r="N121" s="42" t="str">
        <f t="shared" ca="1" si="26"/>
        <v>Peu dispo</v>
      </c>
      <c r="O121" s="42" t="str">
        <f t="shared" ca="1" si="26"/>
        <v>Dispo</v>
      </c>
      <c r="P121" s="42" t="str">
        <f t="shared" ca="1" si="26"/>
        <v>-</v>
      </c>
      <c r="Q121" s="42" t="str">
        <f t="shared" ca="1" si="27"/>
        <v>-</v>
      </c>
      <c r="R121" s="42" t="str">
        <f t="shared" ca="1" si="27"/>
        <v>-</v>
      </c>
      <c r="S121" s="42" t="str">
        <f t="shared" ca="1" si="27"/>
        <v>Dispo</v>
      </c>
      <c r="T121" s="42" t="str">
        <f t="shared" ca="1" si="27"/>
        <v>-</v>
      </c>
      <c r="U121" s="42" t="str">
        <f t="shared" ca="1" si="27"/>
        <v>-</v>
      </c>
      <c r="V121" s="42" t="str">
        <f t="shared" ca="1" si="27"/>
        <v>Dispo</v>
      </c>
      <c r="W121" s="42" t="str">
        <f t="shared" ca="1" si="27"/>
        <v>-</v>
      </c>
    </row>
    <row r="122" spans="2:23" x14ac:dyDescent="0.35">
      <c r="B122" s="5" t="s">
        <v>546</v>
      </c>
      <c r="C122" s="5" t="s">
        <v>3535</v>
      </c>
      <c r="D122" s="5"/>
      <c r="F122" s="82" t="s">
        <v>43</v>
      </c>
      <c r="G122" s="42" t="str">
        <f t="shared" ca="1" si="26"/>
        <v>Dispo</v>
      </c>
      <c r="H122" s="42" t="str">
        <f t="shared" ca="1" si="26"/>
        <v>Peu dispo</v>
      </c>
      <c r="I122" s="42" t="str">
        <f t="shared" ca="1" si="26"/>
        <v>-</v>
      </c>
      <c r="J122" s="42" t="str">
        <f t="shared" ca="1" si="26"/>
        <v>Dispo</v>
      </c>
      <c r="K122" s="42" t="str">
        <f t="shared" ca="1" si="26"/>
        <v>Peu dispo</v>
      </c>
      <c r="L122" s="42" t="str">
        <f t="shared" ca="1" si="26"/>
        <v>Dispo</v>
      </c>
      <c r="M122" s="42" t="str">
        <f t="shared" ca="1" si="26"/>
        <v>Peu dispo</v>
      </c>
      <c r="N122" s="42" t="str">
        <f t="shared" ca="1" si="26"/>
        <v>Peu dispo</v>
      </c>
      <c r="O122" s="42" t="str">
        <f t="shared" ca="1" si="26"/>
        <v>Dispo</v>
      </c>
      <c r="P122" s="42" t="str">
        <f t="shared" ca="1" si="26"/>
        <v>Peu dispo</v>
      </c>
      <c r="Q122" s="42" t="str">
        <f t="shared" ca="1" si="27"/>
        <v>-</v>
      </c>
      <c r="R122" s="42" t="str">
        <f t="shared" ca="1" si="27"/>
        <v>-</v>
      </c>
      <c r="S122" s="42" t="str">
        <f t="shared" ca="1" si="27"/>
        <v>Dispo</v>
      </c>
      <c r="T122" s="42" t="str">
        <f t="shared" ca="1" si="27"/>
        <v>-</v>
      </c>
      <c r="U122" s="42" t="str">
        <f t="shared" ca="1" si="27"/>
        <v>-</v>
      </c>
      <c r="V122" s="42" t="str">
        <f t="shared" ca="1" si="27"/>
        <v>Dispo</v>
      </c>
      <c r="W122" s="42" t="str">
        <f t="shared" ca="1" si="27"/>
        <v>Peu dispo</v>
      </c>
    </row>
    <row r="123" spans="2:23" x14ac:dyDescent="0.35">
      <c r="B123" s="5" t="s">
        <v>547</v>
      </c>
      <c r="C123" s="5" t="s">
        <v>3536</v>
      </c>
      <c r="D123" s="5"/>
      <c r="F123" s="82" t="s">
        <v>45</v>
      </c>
      <c r="G123" s="42" t="str">
        <f t="shared" ca="1" si="26"/>
        <v>Dispo</v>
      </c>
      <c r="H123" s="42" t="str">
        <f t="shared" ca="1" si="26"/>
        <v>Peu dispo</v>
      </c>
      <c r="I123" s="42" t="str">
        <f t="shared" ca="1" si="26"/>
        <v>-</v>
      </c>
      <c r="J123" s="42" t="str">
        <f t="shared" ca="1" si="26"/>
        <v>Dispo</v>
      </c>
      <c r="K123" s="42" t="str">
        <f t="shared" ca="1" si="26"/>
        <v>Peu dispo</v>
      </c>
      <c r="L123" s="42" t="str">
        <f t="shared" ca="1" si="26"/>
        <v>Dispo</v>
      </c>
      <c r="M123" s="42" t="str">
        <f t="shared" ca="1" si="26"/>
        <v>Peu dispo</v>
      </c>
      <c r="N123" s="42" t="str">
        <f t="shared" ca="1" si="26"/>
        <v>Peu dispo</v>
      </c>
      <c r="O123" s="42" t="str">
        <f t="shared" ca="1" si="26"/>
        <v>Dispo</v>
      </c>
      <c r="P123" s="42" t="str">
        <f t="shared" ca="1" si="26"/>
        <v>-</v>
      </c>
      <c r="Q123" s="42" t="str">
        <f t="shared" ca="1" si="27"/>
        <v>-</v>
      </c>
      <c r="R123" s="42" t="str">
        <f t="shared" ca="1" si="27"/>
        <v>-</v>
      </c>
      <c r="S123" s="42" t="str">
        <f t="shared" ca="1" si="27"/>
        <v>Dispo</v>
      </c>
      <c r="T123" s="42" t="str">
        <f t="shared" ca="1" si="27"/>
        <v>Non dispo</v>
      </c>
      <c r="U123" s="42" t="str">
        <f t="shared" ca="1" si="27"/>
        <v>-</v>
      </c>
      <c r="V123" s="42" t="str">
        <f t="shared" ca="1" si="27"/>
        <v>Non dispo</v>
      </c>
      <c r="W123" s="42" t="str">
        <f t="shared" ca="1" si="27"/>
        <v>-</v>
      </c>
    </row>
    <row r="124" spans="2:23" ht="15.5" x14ac:dyDescent="0.35">
      <c r="B124" s="5" t="s">
        <v>548</v>
      </c>
      <c r="C124" s="5" t="s">
        <v>3537</v>
      </c>
      <c r="D124" s="5"/>
      <c r="E124" s="75" t="s">
        <v>3494</v>
      </c>
      <c r="F124" s="85" t="s">
        <v>3461</v>
      </c>
      <c r="G124" s="42" t="str">
        <f t="shared" ref="G124:P135" ca="1" si="28">IF(COUNTIFS(INDIRECT($B$4&amp;$B$3),G$1,INDIRECT($B$4&amp;$C124),"*"&amp;$C$1&amp;"*")=0,"-",IF(COUNTIFS(INDIRECT($B$4&amp;$B$3),G$1,INDIRECT($B$4&amp;$C124),$C$2)&gt;=1%*COUNTIFS(INDIRECT($B$4&amp;$B$3),G$1,INDIRECT($B$4&amp;$C124),"*"&amp;$C$1&amp;"*"),$D$2,IF(COUNTIFS(INDIRECT($B$4&amp;$B$3),G$1,INDIRECT($B$4&amp;$C124),$C$3)&gt;=1%*COUNTIFS(INDIRECT($B$4&amp;$B$3),G$1,INDIRECT($B$4&amp;$C124),"*"&amp;$C$1&amp;"*"),$D$3,IF(COUNTIFS(INDIRECT($B$4&amp;$B$3),G$1,INDIRECT($B$4&amp;$C124),$C$4)&gt;=100%*COUNTIFS(INDIRECT($B$4&amp;$B$3),G$1,INDIRECT($B$4&amp;$C124),"*"&amp;$C$1&amp;"*"),$D$4,"F"))))</f>
        <v>Dispo</v>
      </c>
      <c r="H124" s="42" t="str">
        <f t="shared" ca="1" si="28"/>
        <v>Peu dispo</v>
      </c>
      <c r="I124" s="42" t="str">
        <f t="shared" ca="1" si="28"/>
        <v>-</v>
      </c>
      <c r="J124" s="42" t="str">
        <f t="shared" ca="1" si="28"/>
        <v>Dispo</v>
      </c>
      <c r="K124" s="42" t="str">
        <f t="shared" ca="1" si="28"/>
        <v>Dispo</v>
      </c>
      <c r="L124" s="42" t="str">
        <f t="shared" ca="1" si="28"/>
        <v>Peu dispo</v>
      </c>
      <c r="M124" s="42" t="str">
        <f t="shared" ca="1" si="28"/>
        <v>Peu dispo</v>
      </c>
      <c r="N124" s="42" t="str">
        <f t="shared" ca="1" si="28"/>
        <v>Peu dispo</v>
      </c>
      <c r="O124" s="42" t="str">
        <f t="shared" ca="1" si="28"/>
        <v>Dispo</v>
      </c>
      <c r="P124" s="42" t="str">
        <f t="shared" ca="1" si="28"/>
        <v>-</v>
      </c>
      <c r="Q124" s="42" t="str">
        <f t="shared" ref="Q124:W135" ca="1" si="29">IF(COUNTIFS(INDIRECT($B$4&amp;$B$3),Q$1,INDIRECT($B$4&amp;$C124),"*"&amp;$C$1&amp;"*")=0,"-",IF(COUNTIFS(INDIRECT($B$4&amp;$B$3),Q$1,INDIRECT($B$4&amp;$C124),$C$2)&gt;=1%*COUNTIFS(INDIRECT($B$4&amp;$B$3),Q$1,INDIRECT($B$4&amp;$C124),"*"&amp;$C$1&amp;"*"),$D$2,IF(COUNTIFS(INDIRECT($B$4&amp;$B$3),Q$1,INDIRECT($B$4&amp;$C124),$C$3)&gt;=1%*COUNTIFS(INDIRECT($B$4&amp;$B$3),Q$1,INDIRECT($B$4&amp;$C124),"*"&amp;$C$1&amp;"*"),$D$3,IF(COUNTIFS(INDIRECT($B$4&amp;$B$3),Q$1,INDIRECT($B$4&amp;$C124),$C$4)&gt;=100%*COUNTIFS(INDIRECT($B$4&amp;$B$3),Q$1,INDIRECT($B$4&amp;$C124),"*"&amp;$C$1&amp;"*"),$D$4,"F"))))</f>
        <v>-</v>
      </c>
      <c r="R124" s="42" t="str">
        <f t="shared" ca="1" si="29"/>
        <v>Peu dispo</v>
      </c>
      <c r="S124" s="42" t="str">
        <f t="shared" ca="1" si="29"/>
        <v>Dispo</v>
      </c>
      <c r="T124" s="42" t="str">
        <f t="shared" ca="1" si="29"/>
        <v>Peu dispo</v>
      </c>
      <c r="U124" s="42" t="str">
        <f t="shared" ca="1" si="29"/>
        <v>-</v>
      </c>
      <c r="V124" s="42" t="str">
        <f t="shared" ca="1" si="29"/>
        <v>Dispo</v>
      </c>
      <c r="W124" s="42" t="str">
        <f t="shared" ca="1" si="29"/>
        <v>-</v>
      </c>
    </row>
    <row r="125" spans="2:23" x14ac:dyDescent="0.35">
      <c r="B125" s="5" t="s">
        <v>549</v>
      </c>
      <c r="C125" s="5" t="s">
        <v>3538</v>
      </c>
      <c r="D125" s="5"/>
      <c r="F125" s="85" t="s">
        <v>3464</v>
      </c>
      <c r="G125" s="42" t="str">
        <f t="shared" ca="1" si="28"/>
        <v>Dispo</v>
      </c>
      <c r="H125" s="42" t="str">
        <f t="shared" ca="1" si="28"/>
        <v>Peu dispo</v>
      </c>
      <c r="I125" s="42" t="str">
        <f t="shared" ca="1" si="28"/>
        <v>-</v>
      </c>
      <c r="J125" s="42" t="str">
        <f t="shared" ca="1" si="28"/>
        <v>Dispo</v>
      </c>
      <c r="K125" s="42" t="str">
        <f t="shared" ca="1" si="28"/>
        <v>Dispo</v>
      </c>
      <c r="L125" s="42" t="str">
        <f t="shared" ca="1" si="28"/>
        <v>Peu dispo</v>
      </c>
      <c r="M125" s="42" t="str">
        <f t="shared" ca="1" si="28"/>
        <v>Peu dispo</v>
      </c>
      <c r="N125" s="42" t="str">
        <f t="shared" ca="1" si="28"/>
        <v>Peu dispo</v>
      </c>
      <c r="O125" s="42" t="str">
        <f t="shared" ca="1" si="28"/>
        <v>Dispo</v>
      </c>
      <c r="P125" s="42" t="str">
        <f t="shared" ca="1" si="28"/>
        <v>-</v>
      </c>
      <c r="Q125" s="42" t="str">
        <f t="shared" ca="1" si="29"/>
        <v>-</v>
      </c>
      <c r="R125" s="42" t="str">
        <f t="shared" ca="1" si="29"/>
        <v>Dispo</v>
      </c>
      <c r="S125" s="42" t="str">
        <f t="shared" ca="1" si="29"/>
        <v>Dispo</v>
      </c>
      <c r="T125" s="42" t="str">
        <f t="shared" ca="1" si="29"/>
        <v>Peu dispo</v>
      </c>
      <c r="U125" s="42" t="str">
        <f t="shared" ca="1" si="29"/>
        <v>Peu dispo</v>
      </c>
      <c r="V125" s="42" t="str">
        <f t="shared" ca="1" si="29"/>
        <v>Dispo</v>
      </c>
      <c r="W125" s="42" t="str">
        <f t="shared" ca="1" si="29"/>
        <v>-</v>
      </c>
    </row>
    <row r="126" spans="2:23" x14ac:dyDescent="0.35">
      <c r="B126" s="5" t="s">
        <v>550</v>
      </c>
      <c r="C126" s="5" t="s">
        <v>3539</v>
      </c>
      <c r="D126" s="5"/>
      <c r="F126" s="85" t="s">
        <v>49</v>
      </c>
      <c r="G126" s="42" t="str">
        <f t="shared" ca="1" si="28"/>
        <v>Dispo</v>
      </c>
      <c r="H126" s="42" t="str">
        <f t="shared" ca="1" si="28"/>
        <v>Peu dispo</v>
      </c>
      <c r="I126" s="42" t="str">
        <f t="shared" ca="1" si="28"/>
        <v>-</v>
      </c>
      <c r="J126" s="42" t="str">
        <f t="shared" ca="1" si="28"/>
        <v>Dispo</v>
      </c>
      <c r="K126" s="42" t="str">
        <f t="shared" ca="1" si="28"/>
        <v>Dispo</v>
      </c>
      <c r="L126" s="42" t="str">
        <f t="shared" ca="1" si="28"/>
        <v>Dispo</v>
      </c>
      <c r="M126" s="42" t="str">
        <f t="shared" ca="1" si="28"/>
        <v>Dispo</v>
      </c>
      <c r="N126" s="42" t="str">
        <f t="shared" ca="1" si="28"/>
        <v>-</v>
      </c>
      <c r="O126" s="42" t="str">
        <f t="shared" ca="1" si="28"/>
        <v>Dispo</v>
      </c>
      <c r="P126" s="42" t="str">
        <f t="shared" ca="1" si="28"/>
        <v>-</v>
      </c>
      <c r="Q126" s="42" t="str">
        <f t="shared" ca="1" si="29"/>
        <v>-</v>
      </c>
      <c r="R126" s="42" t="str">
        <f t="shared" ca="1" si="29"/>
        <v>Dispo</v>
      </c>
      <c r="S126" s="42" t="str">
        <f t="shared" ca="1" si="29"/>
        <v>Dispo</v>
      </c>
      <c r="T126" s="42" t="str">
        <f t="shared" ca="1" si="29"/>
        <v>Peu dispo</v>
      </c>
      <c r="U126" s="42" t="str">
        <f t="shared" ca="1" si="29"/>
        <v>-</v>
      </c>
      <c r="V126" s="42" t="str">
        <f t="shared" ca="1" si="29"/>
        <v>Dispo</v>
      </c>
      <c r="W126" s="42" t="str">
        <f t="shared" ca="1" si="29"/>
        <v>-</v>
      </c>
    </row>
    <row r="127" spans="2:23" ht="15.5" x14ac:dyDescent="0.35">
      <c r="B127" s="5" t="s">
        <v>551</v>
      </c>
      <c r="C127" s="5" t="s">
        <v>3540</v>
      </c>
      <c r="D127" s="5"/>
      <c r="E127" s="75"/>
      <c r="F127" s="85" t="s">
        <v>50</v>
      </c>
      <c r="G127" s="42" t="str">
        <f t="shared" ca="1" si="28"/>
        <v>Dispo</v>
      </c>
      <c r="H127" s="42" t="str">
        <f t="shared" ca="1" si="28"/>
        <v>Peu dispo</v>
      </c>
      <c r="I127" s="42" t="str">
        <f t="shared" ca="1" si="28"/>
        <v>Peu dispo</v>
      </c>
      <c r="J127" s="42" t="str">
        <f t="shared" ca="1" si="28"/>
        <v>Dispo</v>
      </c>
      <c r="K127" s="42" t="str">
        <f t="shared" ca="1" si="28"/>
        <v>Dispo</v>
      </c>
      <c r="L127" s="42" t="str">
        <f t="shared" ca="1" si="28"/>
        <v>Dispo</v>
      </c>
      <c r="M127" s="42" t="str">
        <f t="shared" ca="1" si="28"/>
        <v>Dispo</v>
      </c>
      <c r="N127" s="42" t="str">
        <f t="shared" ca="1" si="28"/>
        <v>Dispo</v>
      </c>
      <c r="O127" s="42" t="str">
        <f t="shared" ca="1" si="28"/>
        <v>Dispo</v>
      </c>
      <c r="P127" s="42" t="str">
        <f t="shared" ca="1" si="28"/>
        <v>Peu dispo</v>
      </c>
      <c r="Q127" s="42" t="str">
        <f t="shared" ca="1" si="29"/>
        <v>-</v>
      </c>
      <c r="R127" s="42" t="str">
        <f t="shared" ca="1" si="29"/>
        <v>-</v>
      </c>
      <c r="S127" s="42" t="str">
        <f t="shared" ca="1" si="29"/>
        <v>Dispo</v>
      </c>
      <c r="T127" s="42" t="str">
        <f t="shared" ca="1" si="29"/>
        <v>Peu dispo</v>
      </c>
      <c r="U127" s="42" t="str">
        <f t="shared" ca="1" si="29"/>
        <v>Peu dispo</v>
      </c>
      <c r="V127" s="42" t="str">
        <f t="shared" ca="1" si="29"/>
        <v>Dispo</v>
      </c>
      <c r="W127" s="42" t="str">
        <f t="shared" ca="1" si="29"/>
        <v>-</v>
      </c>
    </row>
    <row r="128" spans="2:23" x14ac:dyDescent="0.35">
      <c r="B128" s="5" t="s">
        <v>552</v>
      </c>
      <c r="C128" s="5" t="s">
        <v>3541</v>
      </c>
      <c r="D128" s="5"/>
      <c r="F128" s="85" t="s">
        <v>3470</v>
      </c>
      <c r="G128" s="42" t="str">
        <f t="shared" ca="1" si="28"/>
        <v>Dispo</v>
      </c>
      <c r="H128" s="42" t="str">
        <f t="shared" ca="1" si="28"/>
        <v>Peu dispo</v>
      </c>
      <c r="I128" s="42" t="str">
        <f t="shared" ca="1" si="28"/>
        <v>-</v>
      </c>
      <c r="J128" s="42" t="str">
        <f t="shared" ca="1" si="28"/>
        <v>Dispo</v>
      </c>
      <c r="K128" s="42" t="str">
        <f t="shared" ca="1" si="28"/>
        <v>-</v>
      </c>
      <c r="L128" s="42" t="str">
        <f t="shared" ca="1" si="28"/>
        <v>Peu dispo</v>
      </c>
      <c r="M128" s="42" t="str">
        <f t="shared" ca="1" si="28"/>
        <v>Dispo</v>
      </c>
      <c r="N128" s="42" t="str">
        <f t="shared" ca="1" si="28"/>
        <v>Peu dispo</v>
      </c>
      <c r="O128" s="42" t="str">
        <f t="shared" ca="1" si="28"/>
        <v>Dispo</v>
      </c>
      <c r="P128" s="42" t="str">
        <f t="shared" ca="1" si="28"/>
        <v>-</v>
      </c>
      <c r="Q128" s="42" t="str">
        <f t="shared" ca="1" si="29"/>
        <v>-</v>
      </c>
      <c r="R128" s="42" t="str">
        <f t="shared" ca="1" si="29"/>
        <v>-</v>
      </c>
      <c r="S128" s="42" t="str">
        <f t="shared" ca="1" si="29"/>
        <v>Dispo</v>
      </c>
      <c r="T128" s="42" t="str">
        <f t="shared" ca="1" si="29"/>
        <v>Peu dispo</v>
      </c>
      <c r="U128" s="42" t="str">
        <f t="shared" ca="1" si="29"/>
        <v>-</v>
      </c>
      <c r="V128" s="42" t="str">
        <f t="shared" ca="1" si="29"/>
        <v>Dispo</v>
      </c>
      <c r="W128" s="42" t="str">
        <f t="shared" ca="1" si="29"/>
        <v>-</v>
      </c>
    </row>
    <row r="129" spans="2:23" x14ac:dyDescent="0.35">
      <c r="B129" s="5" t="s">
        <v>553</v>
      </c>
      <c r="C129" s="5" t="s">
        <v>3542</v>
      </c>
      <c r="D129" s="5"/>
      <c r="F129" s="85" t="s">
        <v>54</v>
      </c>
      <c r="G129" s="42" t="str">
        <f t="shared" ca="1" si="28"/>
        <v>Dispo</v>
      </c>
      <c r="H129" s="42" t="str">
        <f t="shared" ca="1" si="28"/>
        <v>Peu dispo</v>
      </c>
      <c r="I129" s="42" t="str">
        <f t="shared" ca="1" si="28"/>
        <v>-</v>
      </c>
      <c r="J129" s="42" t="str">
        <f t="shared" ca="1" si="28"/>
        <v>Dispo</v>
      </c>
      <c r="K129" s="42" t="str">
        <f t="shared" ca="1" si="28"/>
        <v>Dispo</v>
      </c>
      <c r="L129" s="42" t="str">
        <f t="shared" ca="1" si="28"/>
        <v>Dispo</v>
      </c>
      <c r="M129" s="42" t="str">
        <f t="shared" ca="1" si="28"/>
        <v>Dispo</v>
      </c>
      <c r="N129" s="42" t="str">
        <f t="shared" ca="1" si="28"/>
        <v>Dispo</v>
      </c>
      <c r="O129" s="42" t="str">
        <f t="shared" ca="1" si="28"/>
        <v>Dispo</v>
      </c>
      <c r="P129" s="42" t="str">
        <f t="shared" ca="1" si="28"/>
        <v>Peu dispo</v>
      </c>
      <c r="Q129" s="42" t="str">
        <f t="shared" ca="1" si="29"/>
        <v>-</v>
      </c>
      <c r="R129" s="42" t="str">
        <f t="shared" ca="1" si="29"/>
        <v>Peu dispo</v>
      </c>
      <c r="S129" s="42" t="str">
        <f t="shared" ca="1" si="29"/>
        <v>Dispo</v>
      </c>
      <c r="T129" s="42" t="str">
        <f t="shared" ca="1" si="29"/>
        <v>Peu dispo</v>
      </c>
      <c r="U129" s="42" t="str">
        <f t="shared" ca="1" si="29"/>
        <v>Peu dispo</v>
      </c>
      <c r="V129" s="42" t="str">
        <f t="shared" ca="1" si="29"/>
        <v>Dispo</v>
      </c>
      <c r="W129" s="42" t="str">
        <f t="shared" ca="1" si="29"/>
        <v>-</v>
      </c>
    </row>
    <row r="130" spans="2:23" x14ac:dyDescent="0.35">
      <c r="B130" s="5" t="s">
        <v>554</v>
      </c>
      <c r="C130" s="5" t="s">
        <v>3543</v>
      </c>
      <c r="D130" s="5"/>
      <c r="F130" s="85" t="s">
        <v>55</v>
      </c>
      <c r="G130" s="42" t="str">
        <f t="shared" ca="1" si="28"/>
        <v>Dispo</v>
      </c>
      <c r="H130" s="42" t="str">
        <f t="shared" ca="1" si="28"/>
        <v>Peu dispo</v>
      </c>
      <c r="I130" s="42" t="str">
        <f t="shared" ca="1" si="28"/>
        <v>-</v>
      </c>
      <c r="J130" s="42" t="str">
        <f t="shared" ca="1" si="28"/>
        <v>Dispo</v>
      </c>
      <c r="K130" s="42" t="str">
        <f t="shared" ca="1" si="28"/>
        <v>Dispo</v>
      </c>
      <c r="L130" s="42" t="str">
        <f t="shared" ca="1" si="28"/>
        <v>Dispo</v>
      </c>
      <c r="M130" s="42" t="str">
        <f t="shared" ca="1" si="28"/>
        <v>Dispo</v>
      </c>
      <c r="N130" s="42" t="str">
        <f t="shared" ca="1" si="28"/>
        <v>Dispo</v>
      </c>
      <c r="O130" s="42" t="str">
        <f t="shared" ca="1" si="28"/>
        <v>Dispo</v>
      </c>
      <c r="P130" s="42" t="str">
        <f t="shared" ca="1" si="28"/>
        <v>Peu dispo</v>
      </c>
      <c r="Q130" s="42" t="str">
        <f t="shared" ca="1" si="29"/>
        <v>-</v>
      </c>
      <c r="R130" s="42" t="str">
        <f t="shared" ca="1" si="29"/>
        <v>-</v>
      </c>
      <c r="S130" s="42" t="str">
        <f t="shared" ca="1" si="29"/>
        <v>Dispo</v>
      </c>
      <c r="T130" s="42" t="str">
        <f t="shared" ca="1" si="29"/>
        <v>Peu dispo</v>
      </c>
      <c r="U130" s="42" t="str">
        <f t="shared" ca="1" si="29"/>
        <v>Peu dispo</v>
      </c>
      <c r="V130" s="42" t="str">
        <f t="shared" ca="1" si="29"/>
        <v>Dispo</v>
      </c>
      <c r="W130" s="42" t="str">
        <f t="shared" ca="1" si="29"/>
        <v>-</v>
      </c>
    </row>
    <row r="131" spans="2:23" x14ac:dyDescent="0.35">
      <c r="B131" s="5" t="s">
        <v>555</v>
      </c>
      <c r="C131" s="5" t="s">
        <v>3544</v>
      </c>
      <c r="D131" s="5"/>
      <c r="F131" s="85" t="s">
        <v>56</v>
      </c>
      <c r="G131" s="42" t="str">
        <f t="shared" ca="1" si="28"/>
        <v>Dispo</v>
      </c>
      <c r="H131" s="42" t="str">
        <f t="shared" ca="1" si="28"/>
        <v>Peu dispo</v>
      </c>
      <c r="I131" s="42" t="str">
        <f t="shared" ca="1" si="28"/>
        <v>-</v>
      </c>
      <c r="J131" s="42" t="str">
        <f t="shared" ca="1" si="28"/>
        <v>Dispo</v>
      </c>
      <c r="K131" s="42" t="str">
        <f t="shared" ca="1" si="28"/>
        <v>Dispo</v>
      </c>
      <c r="L131" s="42" t="str">
        <f t="shared" ca="1" si="28"/>
        <v>Dispo</v>
      </c>
      <c r="M131" s="42" t="str">
        <f t="shared" ca="1" si="28"/>
        <v>Dispo</v>
      </c>
      <c r="N131" s="42" t="str">
        <f t="shared" ca="1" si="28"/>
        <v>Dispo</v>
      </c>
      <c r="O131" s="42" t="str">
        <f t="shared" ca="1" si="28"/>
        <v>Dispo</v>
      </c>
      <c r="P131" s="42" t="str">
        <f t="shared" ca="1" si="28"/>
        <v>Peu dispo</v>
      </c>
      <c r="Q131" s="42" t="str">
        <f t="shared" ca="1" si="29"/>
        <v>-</v>
      </c>
      <c r="R131" s="42" t="str">
        <f t="shared" ca="1" si="29"/>
        <v>-</v>
      </c>
      <c r="S131" s="42" t="str">
        <f t="shared" ca="1" si="29"/>
        <v>Dispo</v>
      </c>
      <c r="T131" s="42" t="str">
        <f t="shared" ca="1" si="29"/>
        <v>Peu dispo</v>
      </c>
      <c r="U131" s="42" t="str">
        <f t="shared" ca="1" si="29"/>
        <v>Peu dispo</v>
      </c>
      <c r="V131" s="42" t="str">
        <f t="shared" ca="1" si="29"/>
        <v>Dispo</v>
      </c>
      <c r="W131" s="42" t="str">
        <f t="shared" ca="1" si="29"/>
        <v>-</v>
      </c>
    </row>
    <row r="132" spans="2:23" x14ac:dyDescent="0.35">
      <c r="B132" s="5" t="s">
        <v>556</v>
      </c>
      <c r="C132" s="5" t="s">
        <v>3545</v>
      </c>
      <c r="D132" s="5"/>
      <c r="F132" s="85" t="s">
        <v>57</v>
      </c>
      <c r="G132" s="42" t="str">
        <f t="shared" ca="1" si="28"/>
        <v>Dispo</v>
      </c>
      <c r="H132" s="42" t="str">
        <f t="shared" ca="1" si="28"/>
        <v>Peu dispo</v>
      </c>
      <c r="I132" s="42" t="str">
        <f t="shared" ca="1" si="28"/>
        <v>-</v>
      </c>
      <c r="J132" s="42" t="str">
        <f t="shared" ca="1" si="28"/>
        <v>Dispo</v>
      </c>
      <c r="K132" s="42" t="str">
        <f t="shared" ca="1" si="28"/>
        <v>Dispo</v>
      </c>
      <c r="L132" s="42" t="str">
        <f t="shared" ca="1" si="28"/>
        <v>Dispo</v>
      </c>
      <c r="M132" s="42" t="str">
        <f t="shared" ca="1" si="28"/>
        <v>-</v>
      </c>
      <c r="N132" s="42" t="str">
        <f t="shared" ca="1" si="28"/>
        <v>-</v>
      </c>
      <c r="O132" s="42" t="str">
        <f t="shared" ca="1" si="28"/>
        <v>Dispo</v>
      </c>
      <c r="P132" s="42" t="str">
        <f t="shared" ca="1" si="28"/>
        <v>Peu dispo</v>
      </c>
      <c r="Q132" s="42" t="str">
        <f t="shared" ca="1" si="29"/>
        <v>-</v>
      </c>
      <c r="R132" s="42" t="str">
        <f t="shared" ca="1" si="29"/>
        <v>-</v>
      </c>
      <c r="S132" s="42" t="str">
        <f t="shared" ca="1" si="29"/>
        <v>Dispo</v>
      </c>
      <c r="T132" s="42" t="str">
        <f t="shared" ca="1" si="29"/>
        <v>Peu dispo</v>
      </c>
      <c r="U132" s="42" t="str">
        <f t="shared" ca="1" si="29"/>
        <v>-</v>
      </c>
      <c r="V132" s="42" t="str">
        <f t="shared" ca="1" si="29"/>
        <v>Dispo</v>
      </c>
      <c r="W132" s="42" t="str">
        <f t="shared" ca="1" si="29"/>
        <v>-</v>
      </c>
    </row>
    <row r="133" spans="2:23" x14ac:dyDescent="0.35">
      <c r="B133" s="5" t="s">
        <v>557</v>
      </c>
      <c r="C133" s="5" t="s">
        <v>3546</v>
      </c>
      <c r="D133" s="5"/>
      <c r="F133" s="85" t="s">
        <v>58</v>
      </c>
      <c r="G133" s="42" t="str">
        <f t="shared" ca="1" si="28"/>
        <v>Dispo</v>
      </c>
      <c r="H133" s="42" t="str">
        <f t="shared" ca="1" si="28"/>
        <v>Peu dispo</v>
      </c>
      <c r="I133" s="42" t="str">
        <f t="shared" ca="1" si="28"/>
        <v>Dispo</v>
      </c>
      <c r="J133" s="42" t="str">
        <f t="shared" ca="1" si="28"/>
        <v>Dispo</v>
      </c>
      <c r="K133" s="42" t="str">
        <f t="shared" ca="1" si="28"/>
        <v>Dispo</v>
      </c>
      <c r="L133" s="42" t="str">
        <f t="shared" ca="1" si="28"/>
        <v>Dispo</v>
      </c>
      <c r="M133" s="42" t="str">
        <f t="shared" ca="1" si="28"/>
        <v>Dispo</v>
      </c>
      <c r="N133" s="42" t="str">
        <f t="shared" ca="1" si="28"/>
        <v>Dispo</v>
      </c>
      <c r="O133" s="42" t="str">
        <f t="shared" ca="1" si="28"/>
        <v>Dispo</v>
      </c>
      <c r="P133" s="42" t="str">
        <f t="shared" ca="1" si="28"/>
        <v>Peu dispo</v>
      </c>
      <c r="Q133" s="42" t="str">
        <f t="shared" ca="1" si="29"/>
        <v>-</v>
      </c>
      <c r="R133" s="42" t="str">
        <f t="shared" ca="1" si="29"/>
        <v>-</v>
      </c>
      <c r="S133" s="42" t="str">
        <f t="shared" ca="1" si="29"/>
        <v>Dispo</v>
      </c>
      <c r="T133" s="42" t="str">
        <f t="shared" ca="1" si="29"/>
        <v>Peu dispo</v>
      </c>
      <c r="U133" s="42" t="str">
        <f t="shared" ca="1" si="29"/>
        <v>Peu dispo</v>
      </c>
      <c r="V133" s="42" t="str">
        <f t="shared" ca="1" si="29"/>
        <v>Dispo</v>
      </c>
      <c r="W133" s="42" t="str">
        <f t="shared" ca="1" si="29"/>
        <v>Peu dispo</v>
      </c>
    </row>
    <row r="134" spans="2:23" x14ac:dyDescent="0.35">
      <c r="B134" s="5" t="s">
        <v>558</v>
      </c>
      <c r="C134" s="5" t="s">
        <v>3547</v>
      </c>
      <c r="D134" s="5"/>
      <c r="F134" s="85" t="s">
        <v>59</v>
      </c>
      <c r="G134" s="42" t="str">
        <f t="shared" ca="1" si="28"/>
        <v>Dispo</v>
      </c>
      <c r="H134" s="42" t="str">
        <f t="shared" ca="1" si="28"/>
        <v>Peu dispo</v>
      </c>
      <c r="I134" s="42" t="str">
        <f t="shared" ca="1" si="28"/>
        <v>Dispo</v>
      </c>
      <c r="J134" s="42" t="str">
        <f t="shared" ca="1" si="28"/>
        <v>Dispo</v>
      </c>
      <c r="K134" s="42" t="str">
        <f t="shared" ca="1" si="28"/>
        <v>Dispo</v>
      </c>
      <c r="L134" s="42" t="str">
        <f t="shared" ca="1" si="28"/>
        <v>Dispo</v>
      </c>
      <c r="M134" s="42" t="str">
        <f t="shared" ca="1" si="28"/>
        <v>Dispo</v>
      </c>
      <c r="N134" s="42" t="str">
        <f t="shared" ca="1" si="28"/>
        <v>Dispo</v>
      </c>
      <c r="O134" s="42" t="str">
        <f t="shared" ca="1" si="28"/>
        <v>Dispo</v>
      </c>
      <c r="P134" s="42" t="str">
        <f t="shared" ca="1" si="28"/>
        <v>Peu dispo</v>
      </c>
      <c r="Q134" s="42" t="str">
        <f t="shared" ca="1" si="29"/>
        <v>-</v>
      </c>
      <c r="R134" s="42" t="str">
        <f t="shared" ca="1" si="29"/>
        <v>-</v>
      </c>
      <c r="S134" s="42" t="str">
        <f t="shared" ca="1" si="29"/>
        <v>Dispo</v>
      </c>
      <c r="T134" s="42" t="str">
        <f t="shared" ca="1" si="29"/>
        <v>Peu dispo</v>
      </c>
      <c r="U134" s="42" t="str">
        <f t="shared" ca="1" si="29"/>
        <v>Peu dispo</v>
      </c>
      <c r="V134" s="42" t="str">
        <f t="shared" ca="1" si="29"/>
        <v>Dispo</v>
      </c>
      <c r="W134" s="42" t="str">
        <f t="shared" ca="1" si="29"/>
        <v>-</v>
      </c>
    </row>
    <row r="135" spans="2:23" ht="15.5" x14ac:dyDescent="0.35">
      <c r="B135" s="5" t="s">
        <v>559</v>
      </c>
      <c r="C135" s="5" t="s">
        <v>3548</v>
      </c>
      <c r="D135" s="5"/>
      <c r="E135" s="75"/>
      <c r="F135" s="85" t="s">
        <v>60</v>
      </c>
      <c r="G135" s="42" t="str">
        <f t="shared" ca="1" si="28"/>
        <v>Dispo</v>
      </c>
      <c r="H135" s="42" t="str">
        <f t="shared" ca="1" si="28"/>
        <v>Peu dispo</v>
      </c>
      <c r="I135" s="42" t="str">
        <f t="shared" ca="1" si="28"/>
        <v>-</v>
      </c>
      <c r="J135" s="42" t="str">
        <f t="shared" ca="1" si="28"/>
        <v>Dispo</v>
      </c>
      <c r="K135" s="42" t="str">
        <f t="shared" ca="1" si="28"/>
        <v>Dispo</v>
      </c>
      <c r="L135" s="42" t="str">
        <f t="shared" ca="1" si="28"/>
        <v>Dispo</v>
      </c>
      <c r="M135" s="42" t="str">
        <f t="shared" ca="1" si="28"/>
        <v>Dispo</v>
      </c>
      <c r="N135" s="42" t="str">
        <f t="shared" ca="1" si="28"/>
        <v>Dispo</v>
      </c>
      <c r="O135" s="42" t="str">
        <f t="shared" ca="1" si="28"/>
        <v>Dispo</v>
      </c>
      <c r="P135" s="42" t="str">
        <f t="shared" ca="1" si="28"/>
        <v>Peu dispo</v>
      </c>
      <c r="Q135" s="42" t="str">
        <f t="shared" ca="1" si="29"/>
        <v>-</v>
      </c>
      <c r="R135" s="42" t="str">
        <f t="shared" ca="1" si="29"/>
        <v>-</v>
      </c>
      <c r="S135" s="42" t="str">
        <f t="shared" ca="1" si="29"/>
        <v>Dispo</v>
      </c>
      <c r="T135" s="42" t="str">
        <f t="shared" ca="1" si="29"/>
        <v>Non dispo</v>
      </c>
      <c r="U135" s="42" t="str">
        <f t="shared" ca="1" si="29"/>
        <v>-</v>
      </c>
      <c r="V135" s="42" t="str">
        <f t="shared" ca="1" si="29"/>
        <v>Dispo</v>
      </c>
      <c r="W135" s="42" t="str">
        <f t="shared" ca="1" si="29"/>
        <v>-</v>
      </c>
    </row>
    <row r="136" spans="2:23" x14ac:dyDescent="0.35">
      <c r="C136" s="5"/>
      <c r="D136" s="5"/>
      <c r="F136" s="76"/>
    </row>
    <row r="138" spans="2:23" x14ac:dyDescent="0.35">
      <c r="G138" s="5" t="s">
        <v>3425</v>
      </c>
      <c r="H138" s="42" t="s">
        <v>3314</v>
      </c>
      <c r="I138" s="5" t="s">
        <v>3428</v>
      </c>
    </row>
    <row r="139" spans="2:23" x14ac:dyDescent="0.35">
      <c r="H139" s="42" t="s">
        <v>3315</v>
      </c>
      <c r="I139" s="5" t="s">
        <v>3430</v>
      </c>
    </row>
    <row r="140" spans="2:23" x14ac:dyDescent="0.35">
      <c r="H140" s="42" t="s">
        <v>3316</v>
      </c>
      <c r="I140" s="5" t="s">
        <v>3432</v>
      </c>
    </row>
    <row r="141" spans="2:23" x14ac:dyDescent="0.35">
      <c r="H141" s="42" t="s">
        <v>3549</v>
      </c>
      <c r="I141" s="5" t="s">
        <v>3550</v>
      </c>
    </row>
  </sheetData>
  <conditionalFormatting sqref="G9:W30">
    <cfRule type="colorScale" priority="10">
      <colorScale>
        <cfvo type="num" val="7"/>
        <cfvo type="num" val="14"/>
        <cfvo type="num" val="28"/>
        <color theme="9"/>
        <color theme="7"/>
        <color theme="6"/>
      </colorScale>
    </cfRule>
  </conditionalFormatting>
  <conditionalFormatting sqref="G36:W57">
    <cfRule type="colorScale" priority="16">
      <colorScale>
        <cfvo type="num" val="3"/>
        <cfvo type="num" val="7"/>
        <cfvo type="num" val="40"/>
        <color theme="6"/>
        <color rgb="FFFCFCFF"/>
        <color theme="4"/>
      </colorScale>
    </cfRule>
  </conditionalFormatting>
  <conditionalFormatting sqref="G39:W46">
    <cfRule type="expression" dxfId="8" priority="3">
      <formula>AND(ISNUMBER(G39),G39&gt;0,G39&gt;=50%*G$106)</formula>
    </cfRule>
  </conditionalFormatting>
  <conditionalFormatting sqref="G63:W84">
    <cfRule type="containsText" dxfId="7" priority="1" operator="containsText" text="O">
      <formula>NOT(ISERROR(SEARCH("O",G63)))</formula>
    </cfRule>
    <cfRule type="containsText" dxfId="6" priority="2" operator="containsText" text="X">
      <formula>NOT(ISERROR(SEARCH("X",G63)))</formula>
    </cfRule>
  </conditionalFormatting>
  <conditionalFormatting sqref="G95:W105">
    <cfRule type="expression" dxfId="5" priority="12">
      <formula>AND(G95&gt;0,G95&gt;=50%*G$106)</formula>
    </cfRule>
  </conditionalFormatting>
  <conditionalFormatting sqref="G114:W135 H138:H141">
    <cfRule type="beginsWith" dxfId="4" priority="7" operator="beginsWith" text="Non dispo">
      <formula>LEFT(G114,LEN("Non dispo"))="Non dispo"</formula>
    </cfRule>
    <cfRule type="beginsWith" dxfId="3" priority="8" operator="beginsWith" text="Peu">
      <formula>LEFT(G114,LEN("Peu"))="Peu"</formula>
    </cfRule>
    <cfRule type="beginsWith" dxfId="2" priority="9" operator="beginsWith" text="Dispo">
      <formula>LEFT(G114,LEN("Dispo"))="Dispo"</formula>
    </cfRule>
  </conditionalFormatting>
  <pageMargins left="0.7" right="0.7" top="0.75" bottom="0.75" header="0.3" footer="0.3"/>
  <pageSetup scale="3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D6DA-1219-4AA2-AAD5-1F4BD786295E}">
  <sheetPr>
    <tabColor theme="4"/>
  </sheetPr>
  <dimension ref="A1:AJ51"/>
  <sheetViews>
    <sheetView view="pageBreakPreview" topLeftCell="B1" zoomScale="85" zoomScaleNormal="85" zoomScaleSheetLayoutView="85" workbookViewId="0">
      <selection activeCell="K33" sqref="K33"/>
    </sheetView>
  </sheetViews>
  <sheetFormatPr baseColWidth="10" defaultColWidth="10.81640625" defaultRowHeight="14.5" outlineLevelRow="1" outlineLevelCol="1" x14ac:dyDescent="0.35"/>
  <cols>
    <col min="1" max="1" width="2.26953125" style="5" customWidth="1" outlineLevel="1"/>
    <col min="2" max="2" width="18.54296875" style="5" customWidth="1" outlineLevel="1"/>
    <col min="3" max="3" width="11.54296875" style="7" customWidth="1" outlineLevel="1"/>
    <col min="4" max="4" width="10.1796875" style="7" customWidth="1" outlineLevel="1"/>
    <col min="5" max="5" width="8" style="5" bestFit="1" customWidth="1"/>
    <col min="6" max="6" width="47.81640625" style="5" customWidth="1"/>
    <col min="7" max="16384" width="10.81640625" style="5"/>
  </cols>
  <sheetData>
    <row r="1" spans="2:24" outlineLevel="1" x14ac:dyDescent="0.35">
      <c r="B1" s="5" t="s">
        <v>3310</v>
      </c>
      <c r="C1" s="5" t="s">
        <v>3313</v>
      </c>
      <c r="D1" s="5"/>
      <c r="F1" s="59"/>
      <c r="G1" s="5" t="s">
        <v>64</v>
      </c>
      <c r="H1" s="5" t="s">
        <v>71</v>
      </c>
      <c r="I1" s="5" t="s">
        <v>74</v>
      </c>
      <c r="J1" s="5" t="s">
        <v>77</v>
      </c>
      <c r="K1" s="5" t="s">
        <v>79</v>
      </c>
      <c r="L1" s="5" t="s">
        <v>82</v>
      </c>
      <c r="M1" s="5" t="s">
        <v>84</v>
      </c>
      <c r="N1" s="5" t="s">
        <v>86</v>
      </c>
      <c r="O1" s="5" t="s">
        <v>88</v>
      </c>
      <c r="P1" s="5" t="s">
        <v>90</v>
      </c>
      <c r="Q1" s="5" t="s">
        <v>92</v>
      </c>
      <c r="R1" s="5" t="s">
        <v>94</v>
      </c>
      <c r="S1" s="5" t="s">
        <v>97</v>
      </c>
      <c r="T1" s="5" t="s">
        <v>100</v>
      </c>
      <c r="U1" s="5" t="s">
        <v>102</v>
      </c>
      <c r="V1" s="5" t="s">
        <v>104</v>
      </c>
      <c r="W1" s="5" t="s">
        <v>106</v>
      </c>
    </row>
    <row r="2" spans="2:24" outlineLevel="1" x14ac:dyDescent="0.35">
      <c r="B2" s="9" t="s">
        <v>111</v>
      </c>
      <c r="C2" s="5" t="s">
        <v>2200</v>
      </c>
      <c r="D2" s="5" t="s">
        <v>3314</v>
      </c>
      <c r="F2" s="59"/>
      <c r="G2" s="5">
        <v>1</v>
      </c>
      <c r="H2" s="5">
        <v>1</v>
      </c>
      <c r="I2" s="5">
        <v>1</v>
      </c>
      <c r="J2" s="5">
        <v>1</v>
      </c>
      <c r="K2" s="5">
        <v>1</v>
      </c>
      <c r="L2" s="5">
        <v>1</v>
      </c>
      <c r="M2" s="5">
        <v>1</v>
      </c>
      <c r="N2" s="5">
        <v>1</v>
      </c>
      <c r="O2" s="5">
        <v>1</v>
      </c>
      <c r="P2" s="5">
        <v>1</v>
      </c>
      <c r="Q2" s="5">
        <v>1</v>
      </c>
      <c r="R2" s="5">
        <v>1</v>
      </c>
      <c r="S2" s="5">
        <v>1</v>
      </c>
      <c r="T2" s="5">
        <v>1</v>
      </c>
      <c r="U2" s="5">
        <v>1</v>
      </c>
      <c r="V2" s="5">
        <v>1</v>
      </c>
      <c r="W2" s="5">
        <v>1</v>
      </c>
    </row>
    <row r="3" spans="2:24" outlineLevel="1" x14ac:dyDescent="0.35">
      <c r="B3" s="5" t="s">
        <v>3312</v>
      </c>
      <c r="C3" s="5" t="s">
        <v>2198</v>
      </c>
      <c r="D3" s="5" t="s">
        <v>3315</v>
      </c>
      <c r="F3" s="59"/>
    </row>
    <row r="4" spans="2:24" outlineLevel="1" x14ac:dyDescent="0.35">
      <c r="B4" s="5" t="s">
        <v>3311</v>
      </c>
      <c r="C4" s="5" t="s">
        <v>2446</v>
      </c>
      <c r="D4" s="5" t="s">
        <v>3316</v>
      </c>
      <c r="F4" s="59"/>
    </row>
    <row r="5" spans="2:24" outlineLevel="1" x14ac:dyDescent="0.35">
      <c r="C5" s="5"/>
      <c r="D5" s="5"/>
      <c r="F5" s="59"/>
    </row>
    <row r="6" spans="2:24" x14ac:dyDescent="0.35">
      <c r="C6" s="5"/>
      <c r="D6" s="5"/>
      <c r="F6" s="59"/>
    </row>
    <row r="7" spans="2:24" x14ac:dyDescent="0.35">
      <c r="C7" s="5"/>
      <c r="D7" s="5"/>
      <c r="F7" s="10" t="s">
        <v>3551</v>
      </c>
    </row>
    <row r="8" spans="2:24" s="39" customFormat="1" x14ac:dyDescent="0.35">
      <c r="C8" s="79"/>
      <c r="D8" s="79"/>
      <c r="F8" s="79"/>
      <c r="G8" s="39" t="s">
        <v>3183</v>
      </c>
      <c r="I8" s="39" t="s">
        <v>3186</v>
      </c>
      <c r="L8" s="39" t="s">
        <v>3189</v>
      </c>
      <c r="S8" s="39" t="s">
        <v>3194</v>
      </c>
      <c r="T8" s="39" t="s">
        <v>3196</v>
      </c>
    </row>
    <row r="9" spans="2:24" s="59" customFormat="1" x14ac:dyDescent="0.35">
      <c r="C9" s="5"/>
      <c r="D9" s="5"/>
      <c r="E9" s="5"/>
      <c r="F9" s="71" t="s">
        <v>3202</v>
      </c>
      <c r="G9" s="73" t="s">
        <v>62</v>
      </c>
      <c r="H9" s="73" t="s">
        <v>70</v>
      </c>
      <c r="I9" s="73" t="s">
        <v>72</v>
      </c>
      <c r="J9" s="73" t="s">
        <v>76</v>
      </c>
      <c r="K9" s="73" t="s">
        <v>78</v>
      </c>
      <c r="L9" s="73" t="s">
        <v>80</v>
      </c>
      <c r="M9" s="73" t="s">
        <v>83</v>
      </c>
      <c r="N9" s="73" t="s">
        <v>85</v>
      </c>
      <c r="O9" s="73" t="s">
        <v>87</v>
      </c>
      <c r="P9" s="73" t="s">
        <v>89</v>
      </c>
      <c r="Q9" s="73" t="s">
        <v>91</v>
      </c>
      <c r="R9" s="73" t="s">
        <v>93</v>
      </c>
      <c r="S9" s="73" t="s">
        <v>95</v>
      </c>
      <c r="T9" s="73" t="s">
        <v>98</v>
      </c>
      <c r="U9" s="73" t="s">
        <v>101</v>
      </c>
      <c r="V9" s="73" t="s">
        <v>103</v>
      </c>
      <c r="W9" s="73" t="s">
        <v>105</v>
      </c>
    </row>
    <row r="10" spans="2:24" x14ac:dyDescent="0.35">
      <c r="B10" s="40" t="s">
        <v>2196</v>
      </c>
      <c r="C10" s="5" t="s">
        <v>3535</v>
      </c>
      <c r="D10" s="5"/>
      <c r="E10" s="7"/>
      <c r="F10" s="72" t="s">
        <v>3552</v>
      </c>
      <c r="G10" s="69">
        <f ca="1">COUNTIFS(INDIRECT($B$2&amp;$B$1),G$1,INDIRECT($B$2&amp;$C10),$B10)</f>
        <v>16</v>
      </c>
      <c r="H10" s="69">
        <f t="shared" ref="H10:W13" ca="1" si="0">COUNTIFS(INDIRECT($B$2&amp;$B$1),H$1,INDIRECT($B$2&amp;$C10),$B10)</f>
        <v>0</v>
      </c>
      <c r="I10" s="69">
        <f t="shared" ca="1" si="0"/>
        <v>7</v>
      </c>
      <c r="J10" s="69">
        <f t="shared" ca="1" si="0"/>
        <v>4</v>
      </c>
      <c r="K10" s="69">
        <f t="shared" ca="1" si="0"/>
        <v>0</v>
      </c>
      <c r="L10" s="69">
        <f t="shared" ca="1" si="0"/>
        <v>3</v>
      </c>
      <c r="M10" s="69">
        <f t="shared" ca="1" si="0"/>
        <v>0</v>
      </c>
      <c r="N10" s="69">
        <f t="shared" ca="1" si="0"/>
        <v>5</v>
      </c>
      <c r="O10" s="69">
        <f t="shared" ca="1" si="0"/>
        <v>14</v>
      </c>
      <c r="P10" s="69">
        <f t="shared" ca="1" si="0"/>
        <v>14</v>
      </c>
      <c r="Q10" s="69">
        <f t="shared" ca="1" si="0"/>
        <v>0</v>
      </c>
      <c r="R10" s="69">
        <f t="shared" ca="1" si="0"/>
        <v>0</v>
      </c>
      <c r="S10" s="69">
        <f t="shared" ca="1" si="0"/>
        <v>12</v>
      </c>
      <c r="T10" s="69">
        <f t="shared" ca="1" si="0"/>
        <v>3</v>
      </c>
      <c r="U10" s="69">
        <f t="shared" ca="1" si="0"/>
        <v>47</v>
      </c>
      <c r="V10" s="69">
        <f t="shared" ca="1" si="0"/>
        <v>0</v>
      </c>
      <c r="W10" s="69">
        <f t="shared" ca="1" si="0"/>
        <v>3</v>
      </c>
    </row>
    <row r="11" spans="2:24" x14ac:dyDescent="0.35">
      <c r="B11" s="40" t="s">
        <v>2253</v>
      </c>
      <c r="C11" s="5" t="s">
        <v>3535</v>
      </c>
      <c r="D11" s="5"/>
      <c r="E11" s="7"/>
      <c r="F11" s="72" t="s">
        <v>3553</v>
      </c>
      <c r="G11" s="69">
        <f t="shared" ref="G11:G13" ca="1" si="1">COUNTIFS(INDIRECT($B$2&amp;$B$1),G$1,INDIRECT($B$2&amp;$C11),$B11)</f>
        <v>4</v>
      </c>
      <c r="H11" s="69">
        <f t="shared" ca="1" si="0"/>
        <v>1</v>
      </c>
      <c r="I11" s="69">
        <f t="shared" ca="1" si="0"/>
        <v>1</v>
      </c>
      <c r="J11" s="69">
        <f t="shared" ca="1" si="0"/>
        <v>36</v>
      </c>
      <c r="K11" s="69">
        <f t="shared" ca="1" si="0"/>
        <v>3</v>
      </c>
      <c r="L11" s="69">
        <f t="shared" ca="1" si="0"/>
        <v>2</v>
      </c>
      <c r="M11" s="69">
        <f t="shared" ca="1" si="0"/>
        <v>0</v>
      </c>
      <c r="N11" s="69">
        <f t="shared" ca="1" si="0"/>
        <v>7</v>
      </c>
      <c r="O11" s="69">
        <f t="shared" ca="1" si="0"/>
        <v>5</v>
      </c>
      <c r="P11" s="69">
        <f t="shared" ca="1" si="0"/>
        <v>0</v>
      </c>
      <c r="Q11" s="69">
        <f t="shared" ca="1" si="0"/>
        <v>0</v>
      </c>
      <c r="R11" s="69">
        <f t="shared" ca="1" si="0"/>
        <v>1</v>
      </c>
      <c r="S11" s="69">
        <f t="shared" ca="1" si="0"/>
        <v>6</v>
      </c>
      <c r="T11" s="69">
        <f t="shared" ca="1" si="0"/>
        <v>1</v>
      </c>
      <c r="U11" s="69">
        <f t="shared" ca="1" si="0"/>
        <v>1</v>
      </c>
      <c r="V11" s="69">
        <f t="shared" ca="1" si="0"/>
        <v>3</v>
      </c>
      <c r="W11" s="69">
        <f t="shared" ca="1" si="0"/>
        <v>1</v>
      </c>
    </row>
    <row r="12" spans="2:24" x14ac:dyDescent="0.35">
      <c r="B12" s="40" t="s">
        <v>2714</v>
      </c>
      <c r="C12" s="5" t="s">
        <v>3535</v>
      </c>
      <c r="D12" s="5"/>
      <c r="E12" s="7"/>
      <c r="F12" s="72" t="s">
        <v>3554</v>
      </c>
      <c r="G12" s="69">
        <f t="shared" ca="1" si="1"/>
        <v>0</v>
      </c>
      <c r="H12" s="69">
        <f t="shared" ca="1" si="0"/>
        <v>1</v>
      </c>
      <c r="I12" s="69">
        <f t="shared" ca="1" si="0"/>
        <v>0</v>
      </c>
      <c r="J12" s="69">
        <f t="shared" ca="1" si="0"/>
        <v>0</v>
      </c>
      <c r="K12" s="69">
        <f t="shared" ca="1" si="0"/>
        <v>3</v>
      </c>
      <c r="L12" s="69">
        <f t="shared" ca="1" si="0"/>
        <v>1</v>
      </c>
      <c r="M12" s="69">
        <f t="shared" ca="1" si="0"/>
        <v>0</v>
      </c>
      <c r="N12" s="69">
        <f t="shared" ca="1" si="0"/>
        <v>0</v>
      </c>
      <c r="O12" s="69">
        <f t="shared" ca="1" si="0"/>
        <v>0</v>
      </c>
      <c r="P12" s="69">
        <f t="shared" ca="1" si="0"/>
        <v>0</v>
      </c>
      <c r="Q12" s="69">
        <f t="shared" ca="1" si="0"/>
        <v>0</v>
      </c>
      <c r="R12" s="69">
        <f t="shared" ca="1" si="0"/>
        <v>0</v>
      </c>
      <c r="S12" s="69">
        <f t="shared" ca="1" si="0"/>
        <v>0</v>
      </c>
      <c r="T12" s="69">
        <f t="shared" ca="1" si="0"/>
        <v>0</v>
      </c>
      <c r="U12" s="69">
        <f t="shared" ca="1" si="0"/>
        <v>0</v>
      </c>
      <c r="V12" s="69">
        <f t="shared" ca="1" si="0"/>
        <v>0</v>
      </c>
      <c r="W12" s="69">
        <f t="shared" ca="1" si="0"/>
        <v>0</v>
      </c>
    </row>
    <row r="13" spans="2:24" x14ac:dyDescent="0.35">
      <c r="B13" s="40" t="s">
        <v>510</v>
      </c>
      <c r="C13" s="5" t="s">
        <v>3535</v>
      </c>
      <c r="D13" s="5"/>
      <c r="E13" s="7"/>
      <c r="F13" s="72" t="s">
        <v>3555</v>
      </c>
      <c r="G13" s="69">
        <f t="shared" ca="1" si="1"/>
        <v>0</v>
      </c>
      <c r="H13" s="69">
        <f t="shared" ca="1" si="0"/>
        <v>0</v>
      </c>
      <c r="I13" s="69">
        <f t="shared" ca="1" si="0"/>
        <v>0</v>
      </c>
      <c r="J13" s="69">
        <f t="shared" ca="1" si="0"/>
        <v>0</v>
      </c>
      <c r="K13" s="69">
        <f t="shared" ca="1" si="0"/>
        <v>0</v>
      </c>
      <c r="L13" s="69">
        <f t="shared" ca="1" si="0"/>
        <v>0</v>
      </c>
      <c r="M13" s="69">
        <f t="shared" ca="1" si="0"/>
        <v>15</v>
      </c>
      <c r="N13" s="69">
        <f t="shared" ca="1" si="0"/>
        <v>0</v>
      </c>
      <c r="O13" s="69">
        <f t="shared" ca="1" si="0"/>
        <v>0</v>
      </c>
      <c r="P13" s="69">
        <f t="shared" ca="1" si="0"/>
        <v>0</v>
      </c>
      <c r="Q13" s="69">
        <f t="shared" ca="1" si="0"/>
        <v>0</v>
      </c>
      <c r="R13" s="69">
        <f t="shared" ca="1" si="0"/>
        <v>0</v>
      </c>
      <c r="S13" s="69">
        <f t="shared" ca="1" si="0"/>
        <v>0</v>
      </c>
      <c r="T13" s="69">
        <f t="shared" ca="1" si="0"/>
        <v>0</v>
      </c>
      <c r="U13" s="69">
        <f t="shared" ca="1" si="0"/>
        <v>0</v>
      </c>
      <c r="V13" s="69">
        <f t="shared" ca="1" si="0"/>
        <v>0</v>
      </c>
      <c r="W13" s="69">
        <f t="shared" ca="1" si="0"/>
        <v>0</v>
      </c>
    </row>
    <row r="14" spans="2:24" x14ac:dyDescent="0.35">
      <c r="C14" s="5"/>
      <c r="D14" s="5"/>
      <c r="F14" s="78" t="s">
        <v>3524</v>
      </c>
      <c r="G14" s="70">
        <f t="shared" ref="G14:W14" ca="1" si="2">COUNTIF(INDIRECT($B$4&amp;$B$3),G$1)</f>
        <v>20</v>
      </c>
      <c r="H14" s="70">
        <f t="shared" ca="1" si="2"/>
        <v>2</v>
      </c>
      <c r="I14" s="70">
        <f t="shared" ca="1" si="2"/>
        <v>8</v>
      </c>
      <c r="J14" s="70">
        <f t="shared" ca="1" si="2"/>
        <v>40</v>
      </c>
      <c r="K14" s="70">
        <f t="shared" ca="1" si="2"/>
        <v>6</v>
      </c>
      <c r="L14" s="70">
        <f t="shared" ca="1" si="2"/>
        <v>6</v>
      </c>
      <c r="M14" s="70">
        <f t="shared" ca="1" si="2"/>
        <v>15</v>
      </c>
      <c r="N14" s="70">
        <f t="shared" ca="1" si="2"/>
        <v>12</v>
      </c>
      <c r="O14" s="70">
        <f t="shared" ca="1" si="2"/>
        <v>19</v>
      </c>
      <c r="P14" s="70">
        <f t="shared" ca="1" si="2"/>
        <v>14</v>
      </c>
      <c r="Q14" s="70">
        <f t="shared" ca="1" si="2"/>
        <v>0</v>
      </c>
      <c r="R14" s="70">
        <f t="shared" ca="1" si="2"/>
        <v>1</v>
      </c>
      <c r="S14" s="70">
        <f t="shared" ca="1" si="2"/>
        <v>18</v>
      </c>
      <c r="T14" s="70">
        <f t="shared" ca="1" si="2"/>
        <v>4</v>
      </c>
      <c r="U14" s="70">
        <f t="shared" ca="1" si="2"/>
        <v>48</v>
      </c>
      <c r="V14" s="70">
        <f t="shared" ca="1" si="2"/>
        <v>3</v>
      </c>
      <c r="W14" s="70">
        <f t="shared" ca="1" si="2"/>
        <v>4</v>
      </c>
      <c r="X14" s="10"/>
    </row>
    <row r="15" spans="2:24" x14ac:dyDescent="0.35">
      <c r="C15" s="5"/>
      <c r="D15" s="5"/>
    </row>
    <row r="16" spans="2:24" x14ac:dyDescent="0.35">
      <c r="C16" s="5"/>
      <c r="D16" s="5"/>
    </row>
    <row r="17" spans="2:36" x14ac:dyDescent="0.35">
      <c r="F17" s="74" t="s">
        <v>3556</v>
      </c>
    </row>
    <row r="18" spans="2:36" s="39" customFormat="1" x14ac:dyDescent="0.35">
      <c r="C18" s="79"/>
      <c r="D18" s="79"/>
      <c r="F18" s="79"/>
      <c r="G18" s="39" t="s">
        <v>3183</v>
      </c>
      <c r="I18" s="39" t="s">
        <v>3186</v>
      </c>
      <c r="L18" s="39" t="s">
        <v>3189</v>
      </c>
      <c r="S18" s="39" t="s">
        <v>3194</v>
      </c>
      <c r="T18" s="39" t="s">
        <v>3196</v>
      </c>
    </row>
    <row r="19" spans="2:36" s="59" customFormat="1" x14ac:dyDescent="0.35">
      <c r="B19" s="5"/>
      <c r="C19" s="7"/>
      <c r="D19" s="7"/>
      <c r="E19" s="5"/>
      <c r="F19" s="71" t="s">
        <v>3202</v>
      </c>
      <c r="G19" s="73" t="s">
        <v>62</v>
      </c>
      <c r="H19" s="73" t="s">
        <v>70</v>
      </c>
      <c r="I19" s="73" t="s">
        <v>72</v>
      </c>
      <c r="J19" s="73" t="s">
        <v>76</v>
      </c>
      <c r="K19" s="73" t="s">
        <v>78</v>
      </c>
      <c r="L19" s="73" t="s">
        <v>80</v>
      </c>
      <c r="M19" s="73" t="s">
        <v>83</v>
      </c>
      <c r="N19" s="73" t="s">
        <v>85</v>
      </c>
      <c r="O19" s="73" t="s">
        <v>87</v>
      </c>
      <c r="P19" s="73" t="s">
        <v>89</v>
      </c>
      <c r="Q19" s="73" t="s">
        <v>91</v>
      </c>
      <c r="R19" s="73" t="s">
        <v>93</v>
      </c>
      <c r="S19" s="73" t="s">
        <v>95</v>
      </c>
      <c r="T19" s="73" t="s">
        <v>98</v>
      </c>
      <c r="U19" s="73" t="s">
        <v>101</v>
      </c>
      <c r="V19" s="73" t="s">
        <v>103</v>
      </c>
      <c r="W19" s="73" t="s">
        <v>105</v>
      </c>
      <c r="Y19" s="5"/>
      <c r="Z19" s="5"/>
      <c r="AA19" s="5"/>
      <c r="AB19" s="5"/>
      <c r="AC19" s="5"/>
      <c r="AD19" s="5"/>
      <c r="AE19" s="5"/>
      <c r="AF19" s="5"/>
      <c r="AG19" s="5"/>
      <c r="AH19" s="5"/>
      <c r="AI19" s="5"/>
      <c r="AJ19" s="5"/>
    </row>
    <row r="20" spans="2:36" ht="15.5" x14ac:dyDescent="0.35">
      <c r="B20" s="5" t="s">
        <v>2054</v>
      </c>
      <c r="C20" s="5" t="s">
        <v>3557</v>
      </c>
      <c r="E20" s="75"/>
      <c r="F20" s="72" t="s">
        <v>3558</v>
      </c>
      <c r="G20" s="69">
        <f ca="1">SUMIF(INDIRECT($B$2&amp;$B$1),G$1,INDIRECT($B$2&amp;$C20))</f>
        <v>11</v>
      </c>
      <c r="H20" s="69">
        <f t="shared" ref="H20:W30" ca="1" si="3">SUMIF(INDIRECT($B$2&amp;$B$1),H$1,INDIRECT($B$2&amp;$C20))</f>
        <v>0</v>
      </c>
      <c r="I20" s="69">
        <f t="shared" ca="1" si="3"/>
        <v>0</v>
      </c>
      <c r="J20" s="69">
        <f t="shared" ca="1" si="3"/>
        <v>0</v>
      </c>
      <c r="K20" s="69">
        <f t="shared" ca="1" si="3"/>
        <v>0</v>
      </c>
      <c r="L20" s="69">
        <f t="shared" ca="1" si="3"/>
        <v>4</v>
      </c>
      <c r="M20" s="69">
        <f t="shared" ca="1" si="3"/>
        <v>0</v>
      </c>
      <c r="N20" s="69">
        <f t="shared" ca="1" si="3"/>
        <v>0</v>
      </c>
      <c r="O20" s="69">
        <f t="shared" ca="1" si="3"/>
        <v>1</v>
      </c>
      <c r="P20" s="69">
        <f t="shared" ca="1" si="3"/>
        <v>0</v>
      </c>
      <c r="Q20" s="69">
        <f t="shared" ca="1" si="3"/>
        <v>0</v>
      </c>
      <c r="R20" s="69">
        <f t="shared" ca="1" si="3"/>
        <v>0</v>
      </c>
      <c r="S20" s="69">
        <f t="shared" ca="1" si="3"/>
        <v>0</v>
      </c>
      <c r="T20" s="69">
        <f t="shared" ca="1" si="3"/>
        <v>0</v>
      </c>
      <c r="U20" s="69">
        <f t="shared" ca="1" si="3"/>
        <v>0</v>
      </c>
      <c r="V20" s="69">
        <f t="shared" ca="1" si="3"/>
        <v>0</v>
      </c>
      <c r="W20" s="69">
        <f t="shared" ca="1" si="3"/>
        <v>4</v>
      </c>
    </row>
    <row r="21" spans="2:36" x14ac:dyDescent="0.35">
      <c r="B21" s="5" t="s">
        <v>2055</v>
      </c>
      <c r="C21" s="5" t="s">
        <v>3559</v>
      </c>
      <c r="F21" s="72" t="s">
        <v>3560</v>
      </c>
      <c r="G21" s="69">
        <f t="shared" ref="G21:G30" ca="1" si="4">SUMIF(INDIRECT($B$2&amp;$B$1),G$1,INDIRECT($B$2&amp;$C21))</f>
        <v>0</v>
      </c>
      <c r="H21" s="69">
        <f t="shared" ca="1" si="3"/>
        <v>0</v>
      </c>
      <c r="I21" s="69">
        <f t="shared" ca="1" si="3"/>
        <v>0</v>
      </c>
      <c r="J21" s="69">
        <f t="shared" ca="1" si="3"/>
        <v>0</v>
      </c>
      <c r="K21" s="69">
        <f t="shared" ca="1" si="3"/>
        <v>0</v>
      </c>
      <c r="L21" s="69">
        <f t="shared" ca="1" si="3"/>
        <v>0</v>
      </c>
      <c r="M21" s="69">
        <f t="shared" ca="1" si="3"/>
        <v>0</v>
      </c>
      <c r="N21" s="69">
        <f t="shared" ca="1" si="3"/>
        <v>0</v>
      </c>
      <c r="O21" s="69">
        <f t="shared" ca="1" si="3"/>
        <v>0</v>
      </c>
      <c r="P21" s="69">
        <f t="shared" ca="1" si="3"/>
        <v>0</v>
      </c>
      <c r="Q21" s="69">
        <f t="shared" ca="1" si="3"/>
        <v>0</v>
      </c>
      <c r="R21" s="69">
        <f t="shared" ca="1" si="3"/>
        <v>0</v>
      </c>
      <c r="S21" s="69">
        <f t="shared" ca="1" si="3"/>
        <v>0</v>
      </c>
      <c r="T21" s="69">
        <f t="shared" ca="1" si="3"/>
        <v>0</v>
      </c>
      <c r="U21" s="69">
        <f t="shared" ca="1" si="3"/>
        <v>0</v>
      </c>
      <c r="V21" s="69">
        <f t="shared" ca="1" si="3"/>
        <v>0</v>
      </c>
      <c r="W21" s="69">
        <f t="shared" ca="1" si="3"/>
        <v>0</v>
      </c>
    </row>
    <row r="22" spans="2:36" x14ac:dyDescent="0.35">
      <c r="B22" s="5" t="s">
        <v>2056</v>
      </c>
      <c r="C22" s="5" t="s">
        <v>3561</v>
      </c>
      <c r="F22" s="72" t="s">
        <v>3562</v>
      </c>
      <c r="G22" s="69">
        <f t="shared" ca="1" si="4"/>
        <v>0</v>
      </c>
      <c r="H22" s="69">
        <f t="shared" ca="1" si="3"/>
        <v>1</v>
      </c>
      <c r="I22" s="69">
        <f t="shared" ca="1" si="3"/>
        <v>8</v>
      </c>
      <c r="J22" s="69">
        <f t="shared" ca="1" si="3"/>
        <v>30</v>
      </c>
      <c r="K22" s="69">
        <f t="shared" ca="1" si="3"/>
        <v>2</v>
      </c>
      <c r="L22" s="69">
        <f t="shared" ca="1" si="3"/>
        <v>2</v>
      </c>
      <c r="M22" s="69">
        <f t="shared" ca="1" si="3"/>
        <v>15</v>
      </c>
      <c r="N22" s="69">
        <f t="shared" ca="1" si="3"/>
        <v>2</v>
      </c>
      <c r="O22" s="69">
        <f t="shared" ca="1" si="3"/>
        <v>6</v>
      </c>
      <c r="P22" s="69">
        <f t="shared" ca="1" si="3"/>
        <v>0</v>
      </c>
      <c r="Q22" s="69">
        <f t="shared" ca="1" si="3"/>
        <v>0</v>
      </c>
      <c r="R22" s="69">
        <f t="shared" ca="1" si="3"/>
        <v>0</v>
      </c>
      <c r="S22" s="69">
        <f t="shared" ca="1" si="3"/>
        <v>18</v>
      </c>
      <c r="T22" s="69">
        <f t="shared" ca="1" si="3"/>
        <v>4</v>
      </c>
      <c r="U22" s="69">
        <f t="shared" ca="1" si="3"/>
        <v>5</v>
      </c>
      <c r="V22" s="69">
        <f t="shared" ca="1" si="3"/>
        <v>3</v>
      </c>
      <c r="W22" s="69">
        <f t="shared" ca="1" si="3"/>
        <v>0</v>
      </c>
    </row>
    <row r="23" spans="2:36" ht="15.5" x14ac:dyDescent="0.35">
      <c r="B23" s="5" t="s">
        <v>2057</v>
      </c>
      <c r="C23" s="5" t="s">
        <v>3563</v>
      </c>
      <c r="E23" s="75"/>
      <c r="F23" s="72" t="s">
        <v>3564</v>
      </c>
      <c r="G23" s="69">
        <f t="shared" ca="1" si="4"/>
        <v>0</v>
      </c>
      <c r="H23" s="69">
        <f t="shared" ca="1" si="3"/>
        <v>2</v>
      </c>
      <c r="I23" s="69">
        <f t="shared" ca="1" si="3"/>
        <v>8</v>
      </c>
      <c r="J23" s="69">
        <f t="shared" ca="1" si="3"/>
        <v>11</v>
      </c>
      <c r="K23" s="69">
        <f t="shared" ca="1" si="3"/>
        <v>2</v>
      </c>
      <c r="L23" s="69">
        <f t="shared" ca="1" si="3"/>
        <v>6</v>
      </c>
      <c r="M23" s="69">
        <f t="shared" ca="1" si="3"/>
        <v>0</v>
      </c>
      <c r="N23" s="69">
        <f t="shared" ca="1" si="3"/>
        <v>9</v>
      </c>
      <c r="O23" s="69">
        <f t="shared" ca="1" si="3"/>
        <v>6</v>
      </c>
      <c r="P23" s="69">
        <f t="shared" ca="1" si="3"/>
        <v>14</v>
      </c>
      <c r="Q23" s="69">
        <f t="shared" ca="1" si="3"/>
        <v>0</v>
      </c>
      <c r="R23" s="69">
        <f t="shared" ca="1" si="3"/>
        <v>1</v>
      </c>
      <c r="S23" s="69">
        <f t="shared" ca="1" si="3"/>
        <v>10</v>
      </c>
      <c r="T23" s="69">
        <f t="shared" ca="1" si="3"/>
        <v>3</v>
      </c>
      <c r="U23" s="69">
        <f t="shared" ca="1" si="3"/>
        <v>43</v>
      </c>
      <c r="V23" s="69">
        <f t="shared" ca="1" si="3"/>
        <v>1</v>
      </c>
      <c r="W23" s="69">
        <f t="shared" ca="1" si="3"/>
        <v>0</v>
      </c>
    </row>
    <row r="24" spans="2:36" x14ac:dyDescent="0.35">
      <c r="B24" s="5" t="s">
        <v>2058</v>
      </c>
      <c r="C24" s="5" t="s">
        <v>3565</v>
      </c>
      <c r="F24" s="72" t="s">
        <v>3566</v>
      </c>
      <c r="G24" s="69">
        <f t="shared" ca="1" si="4"/>
        <v>0</v>
      </c>
      <c r="H24" s="69">
        <f t="shared" ca="1" si="3"/>
        <v>0</v>
      </c>
      <c r="I24" s="69">
        <f t="shared" ca="1" si="3"/>
        <v>0</v>
      </c>
      <c r="J24" s="69">
        <f t="shared" ca="1" si="3"/>
        <v>0</v>
      </c>
      <c r="K24" s="69">
        <f t="shared" ca="1" si="3"/>
        <v>3</v>
      </c>
      <c r="L24" s="69">
        <f t="shared" ca="1" si="3"/>
        <v>0</v>
      </c>
      <c r="M24" s="69">
        <f t="shared" ca="1" si="3"/>
        <v>0</v>
      </c>
      <c r="N24" s="69">
        <f t="shared" ca="1" si="3"/>
        <v>0</v>
      </c>
      <c r="O24" s="69">
        <f t="shared" ca="1" si="3"/>
        <v>0</v>
      </c>
      <c r="P24" s="69">
        <f t="shared" ca="1" si="3"/>
        <v>0</v>
      </c>
      <c r="Q24" s="69">
        <f t="shared" ca="1" si="3"/>
        <v>0</v>
      </c>
      <c r="R24" s="69">
        <f t="shared" ca="1" si="3"/>
        <v>0</v>
      </c>
      <c r="S24" s="69">
        <f t="shared" ca="1" si="3"/>
        <v>0</v>
      </c>
      <c r="T24" s="69">
        <f t="shared" ca="1" si="3"/>
        <v>0</v>
      </c>
      <c r="U24" s="69">
        <f t="shared" ca="1" si="3"/>
        <v>0</v>
      </c>
      <c r="V24" s="69">
        <f t="shared" ca="1" si="3"/>
        <v>0</v>
      </c>
      <c r="W24" s="69">
        <f t="shared" ca="1" si="3"/>
        <v>0</v>
      </c>
    </row>
    <row r="25" spans="2:36" x14ac:dyDescent="0.35">
      <c r="B25" s="5" t="s">
        <v>2059</v>
      </c>
      <c r="C25" s="5" t="s">
        <v>3567</v>
      </c>
      <c r="F25" s="72" t="s">
        <v>3568</v>
      </c>
      <c r="G25" s="69">
        <f t="shared" ca="1" si="4"/>
        <v>0</v>
      </c>
      <c r="H25" s="69">
        <f t="shared" ca="1" si="3"/>
        <v>0</v>
      </c>
      <c r="I25" s="69">
        <f t="shared" ca="1" si="3"/>
        <v>1</v>
      </c>
      <c r="J25" s="69">
        <f t="shared" ca="1" si="3"/>
        <v>0</v>
      </c>
      <c r="K25" s="69">
        <f t="shared" ca="1" si="3"/>
        <v>6</v>
      </c>
      <c r="L25" s="69">
        <f t="shared" ca="1" si="3"/>
        <v>1</v>
      </c>
      <c r="M25" s="69">
        <f t="shared" ca="1" si="3"/>
        <v>0</v>
      </c>
      <c r="N25" s="69">
        <f t="shared" ca="1" si="3"/>
        <v>4</v>
      </c>
      <c r="O25" s="69">
        <f t="shared" ca="1" si="3"/>
        <v>2</v>
      </c>
      <c r="P25" s="69">
        <f t="shared" ca="1" si="3"/>
        <v>0</v>
      </c>
      <c r="Q25" s="69">
        <f t="shared" ca="1" si="3"/>
        <v>0</v>
      </c>
      <c r="R25" s="69">
        <f t="shared" ca="1" si="3"/>
        <v>0</v>
      </c>
      <c r="S25" s="69">
        <f t="shared" ca="1" si="3"/>
        <v>3</v>
      </c>
      <c r="T25" s="69">
        <f t="shared" ca="1" si="3"/>
        <v>3</v>
      </c>
      <c r="U25" s="69">
        <f t="shared" ca="1" si="3"/>
        <v>0</v>
      </c>
      <c r="V25" s="69">
        <f t="shared" ca="1" si="3"/>
        <v>3</v>
      </c>
      <c r="W25" s="69">
        <f t="shared" ca="1" si="3"/>
        <v>0</v>
      </c>
    </row>
    <row r="26" spans="2:36" x14ac:dyDescent="0.35">
      <c r="B26" s="5" t="s">
        <v>2060</v>
      </c>
      <c r="C26" s="5" t="s">
        <v>3569</v>
      </c>
      <c r="F26" s="72" t="s">
        <v>3570</v>
      </c>
      <c r="G26" s="69">
        <f t="shared" ca="1" si="4"/>
        <v>0</v>
      </c>
      <c r="H26" s="69">
        <f t="shared" ca="1" si="3"/>
        <v>0</v>
      </c>
      <c r="I26" s="69">
        <f t="shared" ca="1" si="3"/>
        <v>0</v>
      </c>
      <c r="J26" s="69">
        <f t="shared" ca="1" si="3"/>
        <v>0</v>
      </c>
      <c r="K26" s="69">
        <f t="shared" ca="1" si="3"/>
        <v>0</v>
      </c>
      <c r="L26" s="69">
        <f t="shared" ca="1" si="3"/>
        <v>0</v>
      </c>
      <c r="M26" s="69">
        <f t="shared" ca="1" si="3"/>
        <v>0</v>
      </c>
      <c r="N26" s="69">
        <f t="shared" ca="1" si="3"/>
        <v>0</v>
      </c>
      <c r="O26" s="69">
        <f t="shared" ca="1" si="3"/>
        <v>2</v>
      </c>
      <c r="P26" s="69">
        <f t="shared" ca="1" si="3"/>
        <v>0</v>
      </c>
      <c r="Q26" s="69">
        <f t="shared" ca="1" si="3"/>
        <v>0</v>
      </c>
      <c r="R26" s="69">
        <f t="shared" ca="1" si="3"/>
        <v>0</v>
      </c>
      <c r="S26" s="69">
        <f t="shared" ca="1" si="3"/>
        <v>1</v>
      </c>
      <c r="T26" s="69">
        <f t="shared" ca="1" si="3"/>
        <v>2</v>
      </c>
      <c r="U26" s="69">
        <f t="shared" ca="1" si="3"/>
        <v>0</v>
      </c>
      <c r="V26" s="69">
        <f t="shared" ca="1" si="3"/>
        <v>3</v>
      </c>
      <c r="W26" s="69">
        <f t="shared" ca="1" si="3"/>
        <v>0</v>
      </c>
    </row>
    <row r="27" spans="2:36" ht="15.5" x14ac:dyDescent="0.35">
      <c r="B27" s="5" t="s">
        <v>2061</v>
      </c>
      <c r="C27" s="5" t="s">
        <v>3571</v>
      </c>
      <c r="E27" s="75"/>
      <c r="F27" s="72" t="s">
        <v>3572</v>
      </c>
      <c r="G27" s="69">
        <f t="shared" ca="1" si="4"/>
        <v>0</v>
      </c>
      <c r="H27" s="69">
        <f t="shared" ca="1" si="3"/>
        <v>0</v>
      </c>
      <c r="I27" s="69">
        <f t="shared" ca="1" si="3"/>
        <v>0</v>
      </c>
      <c r="J27" s="69">
        <f t="shared" ca="1" si="3"/>
        <v>0</v>
      </c>
      <c r="K27" s="69">
        <f t="shared" ca="1" si="3"/>
        <v>0</v>
      </c>
      <c r="L27" s="69">
        <f t="shared" ca="1" si="3"/>
        <v>0</v>
      </c>
      <c r="M27" s="69">
        <f t="shared" ca="1" si="3"/>
        <v>0</v>
      </c>
      <c r="N27" s="69">
        <f t="shared" ca="1" si="3"/>
        <v>0</v>
      </c>
      <c r="O27" s="69">
        <f t="shared" ca="1" si="3"/>
        <v>0</v>
      </c>
      <c r="P27" s="69">
        <f t="shared" ca="1" si="3"/>
        <v>0</v>
      </c>
      <c r="Q27" s="69">
        <f t="shared" ca="1" si="3"/>
        <v>0</v>
      </c>
      <c r="R27" s="69">
        <f t="shared" ca="1" si="3"/>
        <v>0</v>
      </c>
      <c r="S27" s="69">
        <f t="shared" ca="1" si="3"/>
        <v>0</v>
      </c>
      <c r="T27" s="69">
        <f t="shared" ca="1" si="3"/>
        <v>0</v>
      </c>
      <c r="U27" s="69">
        <f t="shared" ca="1" si="3"/>
        <v>0</v>
      </c>
      <c r="V27" s="69">
        <f t="shared" ca="1" si="3"/>
        <v>0</v>
      </c>
      <c r="W27" s="69">
        <f t="shared" ca="1" si="3"/>
        <v>1</v>
      </c>
    </row>
    <row r="28" spans="2:36" x14ac:dyDescent="0.35">
      <c r="B28" s="5" t="s">
        <v>2062</v>
      </c>
      <c r="C28" s="5" t="s">
        <v>3573</v>
      </c>
      <c r="F28" s="72" t="s">
        <v>3574</v>
      </c>
      <c r="G28" s="69">
        <f t="shared" ca="1" si="4"/>
        <v>0</v>
      </c>
      <c r="H28" s="69">
        <f t="shared" ca="1" si="3"/>
        <v>1</v>
      </c>
      <c r="I28" s="69">
        <f t="shared" ca="1" si="3"/>
        <v>0</v>
      </c>
      <c r="J28" s="69">
        <f t="shared" ca="1" si="3"/>
        <v>0</v>
      </c>
      <c r="K28" s="69">
        <f t="shared" ca="1" si="3"/>
        <v>0</v>
      </c>
      <c r="L28" s="69">
        <f t="shared" ca="1" si="3"/>
        <v>0</v>
      </c>
      <c r="M28" s="69">
        <f t="shared" ca="1" si="3"/>
        <v>0</v>
      </c>
      <c r="N28" s="69">
        <f t="shared" ca="1" si="3"/>
        <v>0</v>
      </c>
      <c r="O28" s="69">
        <f t="shared" ca="1" si="3"/>
        <v>9</v>
      </c>
      <c r="P28" s="69">
        <f t="shared" ca="1" si="3"/>
        <v>0</v>
      </c>
      <c r="Q28" s="69">
        <f t="shared" ca="1" si="3"/>
        <v>0</v>
      </c>
      <c r="R28" s="69">
        <f t="shared" ca="1" si="3"/>
        <v>0</v>
      </c>
      <c r="S28" s="69">
        <f t="shared" ca="1" si="3"/>
        <v>0</v>
      </c>
      <c r="T28" s="69">
        <f t="shared" ca="1" si="3"/>
        <v>0</v>
      </c>
      <c r="U28" s="69">
        <f t="shared" ca="1" si="3"/>
        <v>0</v>
      </c>
      <c r="V28" s="69">
        <f t="shared" ca="1" si="3"/>
        <v>0</v>
      </c>
      <c r="W28" s="69">
        <f t="shared" ca="1" si="3"/>
        <v>0</v>
      </c>
    </row>
    <row r="29" spans="2:36" x14ac:dyDescent="0.35">
      <c r="B29" s="5" t="s">
        <v>2064</v>
      </c>
      <c r="C29" s="5" t="s">
        <v>3575</v>
      </c>
      <c r="F29" s="72" t="s">
        <v>3555</v>
      </c>
      <c r="G29" s="69">
        <f t="shared" ca="1" si="4"/>
        <v>9</v>
      </c>
      <c r="H29" s="69">
        <f t="shared" ca="1" si="3"/>
        <v>0</v>
      </c>
      <c r="I29" s="69">
        <f t="shared" ca="1" si="3"/>
        <v>0</v>
      </c>
      <c r="J29" s="69">
        <f t="shared" ca="1" si="3"/>
        <v>0</v>
      </c>
      <c r="K29" s="69">
        <f t="shared" ca="1" si="3"/>
        <v>0</v>
      </c>
      <c r="L29" s="69">
        <f t="shared" ca="1" si="3"/>
        <v>0</v>
      </c>
      <c r="M29" s="69">
        <f t="shared" ca="1" si="3"/>
        <v>0</v>
      </c>
      <c r="N29" s="69">
        <f t="shared" ca="1" si="3"/>
        <v>0</v>
      </c>
      <c r="O29" s="69">
        <f t="shared" ca="1" si="3"/>
        <v>1</v>
      </c>
      <c r="P29" s="69">
        <f t="shared" ca="1" si="3"/>
        <v>0</v>
      </c>
      <c r="Q29" s="69">
        <f t="shared" ca="1" si="3"/>
        <v>0</v>
      </c>
      <c r="R29" s="69">
        <f t="shared" ca="1" si="3"/>
        <v>0</v>
      </c>
      <c r="S29" s="69">
        <f t="shared" ca="1" si="3"/>
        <v>0</v>
      </c>
      <c r="T29" s="69">
        <f t="shared" ca="1" si="3"/>
        <v>0</v>
      </c>
      <c r="U29" s="69">
        <f t="shared" ca="1" si="3"/>
        <v>0</v>
      </c>
      <c r="V29" s="69">
        <f t="shared" ca="1" si="3"/>
        <v>0</v>
      </c>
      <c r="W29" s="69">
        <f t="shared" ca="1" si="3"/>
        <v>0</v>
      </c>
    </row>
    <row r="30" spans="2:36" ht="15.5" x14ac:dyDescent="0.35">
      <c r="B30" s="5" t="s">
        <v>2065</v>
      </c>
      <c r="C30" s="5" t="s">
        <v>3576</v>
      </c>
      <c r="E30" s="75"/>
      <c r="F30" s="72" t="s">
        <v>3577</v>
      </c>
      <c r="G30" s="69">
        <f t="shared" ca="1" si="4"/>
        <v>0</v>
      </c>
      <c r="H30" s="69">
        <f t="shared" ca="1" si="3"/>
        <v>0</v>
      </c>
      <c r="I30" s="69">
        <f t="shared" ca="1" si="3"/>
        <v>0</v>
      </c>
      <c r="J30" s="69">
        <f ca="1">SUMIF(INDIRECT($B$2&amp;$B$1),J$1,INDIRECT($B$2&amp;$C30))</f>
        <v>0</v>
      </c>
      <c r="K30" s="69">
        <f t="shared" ca="1" si="3"/>
        <v>0</v>
      </c>
      <c r="L30" s="69">
        <f t="shared" ca="1" si="3"/>
        <v>0</v>
      </c>
      <c r="M30" s="69">
        <f t="shared" ca="1" si="3"/>
        <v>0</v>
      </c>
      <c r="N30" s="69">
        <f t="shared" ca="1" si="3"/>
        <v>0</v>
      </c>
      <c r="O30" s="69">
        <f t="shared" ca="1" si="3"/>
        <v>0</v>
      </c>
      <c r="P30" s="69">
        <f t="shared" ca="1" si="3"/>
        <v>0</v>
      </c>
      <c r="Q30" s="69">
        <f t="shared" ca="1" si="3"/>
        <v>0</v>
      </c>
      <c r="R30" s="69">
        <f t="shared" ca="1" si="3"/>
        <v>0</v>
      </c>
      <c r="S30" s="69">
        <f t="shared" ca="1" si="3"/>
        <v>0</v>
      </c>
      <c r="T30" s="69">
        <f t="shared" ca="1" si="3"/>
        <v>0</v>
      </c>
      <c r="U30" s="69">
        <f t="shared" ca="1" si="3"/>
        <v>0</v>
      </c>
      <c r="V30" s="69">
        <f t="shared" ca="1" si="3"/>
        <v>0</v>
      </c>
      <c r="W30" s="69">
        <f t="shared" ca="1" si="3"/>
        <v>0</v>
      </c>
    </row>
    <row r="31" spans="2:36" x14ac:dyDescent="0.35">
      <c r="C31" s="5"/>
      <c r="D31" s="5"/>
      <c r="F31" s="78" t="s">
        <v>3524</v>
      </c>
      <c r="G31" s="70">
        <f t="shared" ref="G31:W31" ca="1" si="5">COUNTIF(INDIRECT($B$4&amp;$B$3),G$1)</f>
        <v>20</v>
      </c>
      <c r="H31" s="70">
        <f t="shared" ca="1" si="5"/>
        <v>2</v>
      </c>
      <c r="I31" s="70">
        <f t="shared" ca="1" si="5"/>
        <v>8</v>
      </c>
      <c r="J31" s="70">
        <f t="shared" ca="1" si="5"/>
        <v>40</v>
      </c>
      <c r="K31" s="70">
        <f t="shared" ca="1" si="5"/>
        <v>6</v>
      </c>
      <c r="L31" s="70">
        <f t="shared" ca="1" si="5"/>
        <v>6</v>
      </c>
      <c r="M31" s="70">
        <f t="shared" ca="1" si="5"/>
        <v>15</v>
      </c>
      <c r="N31" s="70">
        <f t="shared" ca="1" si="5"/>
        <v>12</v>
      </c>
      <c r="O31" s="70">
        <f t="shared" ca="1" si="5"/>
        <v>19</v>
      </c>
      <c r="P31" s="70">
        <f t="shared" ca="1" si="5"/>
        <v>14</v>
      </c>
      <c r="Q31" s="70">
        <f t="shared" ca="1" si="5"/>
        <v>0</v>
      </c>
      <c r="R31" s="70">
        <f t="shared" ca="1" si="5"/>
        <v>1</v>
      </c>
      <c r="S31" s="70">
        <f t="shared" ca="1" si="5"/>
        <v>18</v>
      </c>
      <c r="T31" s="70">
        <f t="shared" ca="1" si="5"/>
        <v>4</v>
      </c>
      <c r="U31" s="70">
        <f t="shared" ca="1" si="5"/>
        <v>48</v>
      </c>
      <c r="V31" s="70">
        <f t="shared" ca="1" si="5"/>
        <v>3</v>
      </c>
      <c r="W31" s="70">
        <f t="shared" ca="1" si="5"/>
        <v>4</v>
      </c>
      <c r="X31" s="10"/>
    </row>
    <row r="32" spans="2:36" x14ac:dyDescent="0.35">
      <c r="F32" s="76"/>
    </row>
    <row r="34" spans="2:24" x14ac:dyDescent="0.35">
      <c r="F34" s="10" t="s">
        <v>3578</v>
      </c>
    </row>
    <row r="35" spans="2:24" s="39" customFormat="1" x14ac:dyDescent="0.35">
      <c r="C35" s="79"/>
      <c r="D35" s="79"/>
      <c r="F35" s="79"/>
      <c r="G35" s="39" t="s">
        <v>3183</v>
      </c>
      <c r="I35" s="39" t="s">
        <v>3186</v>
      </c>
      <c r="L35" s="39" t="s">
        <v>3189</v>
      </c>
      <c r="S35" s="39" t="s">
        <v>3194</v>
      </c>
      <c r="T35" s="39" t="s">
        <v>3196</v>
      </c>
    </row>
    <row r="36" spans="2:24" x14ac:dyDescent="0.35">
      <c r="F36" s="71" t="s">
        <v>3512</v>
      </c>
      <c r="G36" s="73" t="s">
        <v>62</v>
      </c>
      <c r="H36" s="73" t="s">
        <v>70</v>
      </c>
      <c r="I36" s="73" t="s">
        <v>72</v>
      </c>
      <c r="J36" s="73" t="s">
        <v>76</v>
      </c>
      <c r="K36" s="73" t="s">
        <v>78</v>
      </c>
      <c r="L36" s="73" t="s">
        <v>80</v>
      </c>
      <c r="M36" s="73" t="s">
        <v>83</v>
      </c>
      <c r="N36" s="73" t="s">
        <v>85</v>
      </c>
      <c r="O36" s="73" t="s">
        <v>87</v>
      </c>
      <c r="P36" s="73" t="s">
        <v>89</v>
      </c>
      <c r="Q36" s="73" t="s">
        <v>91</v>
      </c>
      <c r="R36" s="73" t="s">
        <v>93</v>
      </c>
      <c r="S36" s="73" t="s">
        <v>95</v>
      </c>
      <c r="T36" s="73" t="s">
        <v>98</v>
      </c>
      <c r="U36" s="73" t="s">
        <v>101</v>
      </c>
      <c r="V36" s="73" t="s">
        <v>103</v>
      </c>
      <c r="W36" s="73" t="s">
        <v>105</v>
      </c>
    </row>
    <row r="37" spans="2:24" x14ac:dyDescent="0.35">
      <c r="B37" s="5" t="s">
        <v>3169</v>
      </c>
      <c r="C37" s="5" t="s">
        <v>3444</v>
      </c>
      <c r="F37" s="72" t="s">
        <v>3579</v>
      </c>
      <c r="G37" s="66">
        <f t="shared" ref="G37:W37" ca="1" si="6">SUMIF(INDIRECT($B$4&amp;$B$3),G$1,INDIRECT($B$4&amp;$C37))</f>
        <v>0</v>
      </c>
      <c r="H37" s="66">
        <f t="shared" ca="1" si="6"/>
        <v>0</v>
      </c>
      <c r="I37" s="66">
        <f t="shared" ca="1" si="6"/>
        <v>0</v>
      </c>
      <c r="J37" s="66">
        <f t="shared" ca="1" si="6"/>
        <v>0</v>
      </c>
      <c r="K37" s="66">
        <f t="shared" ca="1" si="6"/>
        <v>0</v>
      </c>
      <c r="L37" s="66">
        <f t="shared" ca="1" si="6"/>
        <v>0</v>
      </c>
      <c r="M37" s="66">
        <f t="shared" ca="1" si="6"/>
        <v>0</v>
      </c>
      <c r="N37" s="66">
        <f t="shared" ca="1" si="6"/>
        <v>0</v>
      </c>
      <c r="O37" s="66">
        <f t="shared" ca="1" si="6"/>
        <v>0</v>
      </c>
      <c r="P37" s="66">
        <f t="shared" ca="1" si="6"/>
        <v>10</v>
      </c>
      <c r="Q37" s="66">
        <f t="shared" ca="1" si="6"/>
        <v>0</v>
      </c>
      <c r="R37" s="66">
        <f t="shared" ca="1" si="6"/>
        <v>0</v>
      </c>
      <c r="S37" s="66">
        <f t="shared" ca="1" si="6"/>
        <v>0</v>
      </c>
      <c r="T37" s="66">
        <f t="shared" ca="1" si="6"/>
        <v>1</v>
      </c>
      <c r="U37" s="66">
        <f t="shared" ca="1" si="6"/>
        <v>0</v>
      </c>
      <c r="V37" s="66">
        <f t="shared" ca="1" si="6"/>
        <v>0</v>
      </c>
      <c r="W37" s="66">
        <f t="shared" ca="1" si="6"/>
        <v>0</v>
      </c>
    </row>
    <row r="38" spans="2:24" x14ac:dyDescent="0.35">
      <c r="B38" s="5" t="s">
        <v>3170</v>
      </c>
      <c r="C38" s="5" t="s">
        <v>3481</v>
      </c>
      <c r="F38" s="72" t="s">
        <v>3580</v>
      </c>
      <c r="G38" s="66">
        <f t="shared" ref="G38:V43" ca="1" si="7">SUMIF(INDIRECT($B$4&amp;$B$3),G$1,INDIRECT($B$4&amp;$C38))</f>
        <v>0</v>
      </c>
      <c r="H38" s="66">
        <f t="shared" ca="1" si="7"/>
        <v>2</v>
      </c>
      <c r="I38" s="66">
        <f t="shared" ca="1" si="7"/>
        <v>0</v>
      </c>
      <c r="J38" s="66">
        <f t="shared" ca="1" si="7"/>
        <v>0</v>
      </c>
      <c r="K38" s="66">
        <f t="shared" ca="1" si="7"/>
        <v>0</v>
      </c>
      <c r="L38" s="66">
        <f t="shared" ca="1" si="7"/>
        <v>1</v>
      </c>
      <c r="M38" s="66">
        <f t="shared" ca="1" si="7"/>
        <v>0</v>
      </c>
      <c r="N38" s="66">
        <f t="shared" ca="1" si="7"/>
        <v>0</v>
      </c>
      <c r="O38" s="66">
        <f t="shared" ca="1" si="7"/>
        <v>0</v>
      </c>
      <c r="P38" s="66">
        <f t="shared" ca="1" si="7"/>
        <v>13</v>
      </c>
      <c r="Q38" s="66">
        <f t="shared" ca="1" si="7"/>
        <v>0</v>
      </c>
      <c r="R38" s="66">
        <f t="shared" ca="1" si="7"/>
        <v>0</v>
      </c>
      <c r="S38" s="66">
        <f t="shared" ca="1" si="7"/>
        <v>3</v>
      </c>
      <c r="T38" s="66">
        <f t="shared" ca="1" si="7"/>
        <v>4</v>
      </c>
      <c r="U38" s="66">
        <f t="shared" ca="1" si="7"/>
        <v>48</v>
      </c>
      <c r="V38" s="66">
        <f t="shared" ca="1" si="7"/>
        <v>2</v>
      </c>
      <c r="W38" s="66">
        <f t="shared" ref="W38:W43" ca="1" si="8">SUMIF(INDIRECT($B$4&amp;$B$3),W$1,INDIRECT($B$4&amp;$C38))</f>
        <v>2</v>
      </c>
    </row>
    <row r="39" spans="2:24" x14ac:dyDescent="0.35">
      <c r="B39" s="5" t="s">
        <v>3171</v>
      </c>
      <c r="C39" s="5" t="s">
        <v>3581</v>
      </c>
      <c r="F39" s="72" t="s">
        <v>3582</v>
      </c>
      <c r="G39" s="66">
        <f t="shared" ca="1" si="7"/>
        <v>0</v>
      </c>
      <c r="H39" s="66">
        <f t="shared" ca="1" si="7"/>
        <v>0</v>
      </c>
      <c r="I39" s="66">
        <f t="shared" ca="1" si="7"/>
        <v>0</v>
      </c>
      <c r="J39" s="66">
        <f t="shared" ca="1" si="7"/>
        <v>0</v>
      </c>
      <c r="K39" s="66">
        <f t="shared" ca="1" si="7"/>
        <v>0</v>
      </c>
      <c r="L39" s="66">
        <f t="shared" ca="1" si="7"/>
        <v>0</v>
      </c>
      <c r="M39" s="66">
        <f t="shared" ca="1" si="7"/>
        <v>0</v>
      </c>
      <c r="N39" s="66">
        <f t="shared" ca="1" si="7"/>
        <v>0</v>
      </c>
      <c r="O39" s="66">
        <f t="shared" ca="1" si="7"/>
        <v>0</v>
      </c>
      <c r="P39" s="66">
        <f t="shared" ca="1" si="7"/>
        <v>0</v>
      </c>
      <c r="Q39" s="66">
        <f t="shared" ca="1" si="7"/>
        <v>0</v>
      </c>
      <c r="R39" s="66">
        <f t="shared" ca="1" si="7"/>
        <v>0</v>
      </c>
      <c r="S39" s="66">
        <f t="shared" ca="1" si="7"/>
        <v>0</v>
      </c>
      <c r="T39" s="66">
        <f t="shared" ca="1" si="7"/>
        <v>0</v>
      </c>
      <c r="U39" s="66">
        <f t="shared" ca="1" si="7"/>
        <v>0</v>
      </c>
      <c r="V39" s="66">
        <f t="shared" ca="1" si="7"/>
        <v>0</v>
      </c>
      <c r="W39" s="66">
        <f t="shared" ca="1" si="8"/>
        <v>1</v>
      </c>
    </row>
    <row r="40" spans="2:24" x14ac:dyDescent="0.35">
      <c r="B40" s="5" t="s">
        <v>3172</v>
      </c>
      <c r="C40" s="5" t="s">
        <v>3583</v>
      </c>
      <c r="F40" s="72" t="s">
        <v>3584</v>
      </c>
      <c r="G40" s="66">
        <f t="shared" ca="1" si="7"/>
        <v>0</v>
      </c>
      <c r="H40" s="66">
        <f t="shared" ca="1" si="7"/>
        <v>1</v>
      </c>
      <c r="I40" s="66">
        <f t="shared" ca="1" si="7"/>
        <v>0</v>
      </c>
      <c r="J40" s="66">
        <f t="shared" ca="1" si="7"/>
        <v>0</v>
      </c>
      <c r="K40" s="66">
        <f t="shared" ca="1" si="7"/>
        <v>0</v>
      </c>
      <c r="L40" s="66">
        <f t="shared" ca="1" si="7"/>
        <v>0</v>
      </c>
      <c r="M40" s="66">
        <f t="shared" ca="1" si="7"/>
        <v>0</v>
      </c>
      <c r="N40" s="66">
        <f t="shared" ca="1" si="7"/>
        <v>0</v>
      </c>
      <c r="O40" s="66">
        <f t="shared" ca="1" si="7"/>
        <v>1</v>
      </c>
      <c r="P40" s="66">
        <f t="shared" ca="1" si="7"/>
        <v>0</v>
      </c>
      <c r="Q40" s="66">
        <f t="shared" ca="1" si="7"/>
        <v>0</v>
      </c>
      <c r="R40" s="66">
        <f t="shared" ca="1" si="7"/>
        <v>0</v>
      </c>
      <c r="S40" s="66">
        <f t="shared" ca="1" si="7"/>
        <v>0</v>
      </c>
      <c r="T40" s="66">
        <f t="shared" ca="1" si="7"/>
        <v>1</v>
      </c>
      <c r="U40" s="66">
        <f t="shared" ca="1" si="7"/>
        <v>0</v>
      </c>
      <c r="V40" s="66">
        <f t="shared" ca="1" si="7"/>
        <v>2</v>
      </c>
      <c r="W40" s="66">
        <f t="shared" ca="1" si="8"/>
        <v>0</v>
      </c>
    </row>
    <row r="41" spans="2:24" x14ac:dyDescent="0.35">
      <c r="B41" s="5" t="s">
        <v>3173</v>
      </c>
      <c r="C41" s="5" t="s">
        <v>3585</v>
      </c>
      <c r="F41" s="72" t="s">
        <v>3586</v>
      </c>
      <c r="G41" s="66">
        <f t="shared" ca="1" si="7"/>
        <v>0</v>
      </c>
      <c r="H41" s="66">
        <f t="shared" ca="1" si="7"/>
        <v>1</v>
      </c>
      <c r="I41" s="66">
        <f t="shared" ca="1" si="7"/>
        <v>8</v>
      </c>
      <c r="J41" s="66">
        <f t="shared" ca="1" si="7"/>
        <v>0</v>
      </c>
      <c r="K41" s="66">
        <f t="shared" ca="1" si="7"/>
        <v>6</v>
      </c>
      <c r="L41" s="66">
        <f t="shared" ca="1" si="7"/>
        <v>1</v>
      </c>
      <c r="M41" s="66">
        <f t="shared" ca="1" si="7"/>
        <v>0</v>
      </c>
      <c r="N41" s="66">
        <f t="shared" ca="1" si="7"/>
        <v>0</v>
      </c>
      <c r="O41" s="66">
        <f t="shared" ca="1" si="7"/>
        <v>0</v>
      </c>
      <c r="P41" s="66">
        <f t="shared" ca="1" si="7"/>
        <v>8</v>
      </c>
      <c r="Q41" s="66">
        <f t="shared" ca="1" si="7"/>
        <v>0</v>
      </c>
      <c r="R41" s="66">
        <f t="shared" ca="1" si="7"/>
        <v>0</v>
      </c>
      <c r="S41" s="66">
        <f t="shared" ca="1" si="7"/>
        <v>9</v>
      </c>
      <c r="T41" s="66">
        <f t="shared" ca="1" si="7"/>
        <v>3</v>
      </c>
      <c r="U41" s="66">
        <f t="shared" ca="1" si="7"/>
        <v>48</v>
      </c>
      <c r="V41" s="66">
        <f t="shared" ca="1" si="7"/>
        <v>2</v>
      </c>
      <c r="W41" s="66">
        <f t="shared" ca="1" si="8"/>
        <v>3</v>
      </c>
    </row>
    <row r="42" spans="2:24" x14ac:dyDescent="0.35">
      <c r="B42" s="5" t="s">
        <v>3174</v>
      </c>
      <c r="C42" s="5" t="s">
        <v>3587</v>
      </c>
      <c r="F42" s="72" t="s">
        <v>3588</v>
      </c>
      <c r="G42" s="66">
        <f t="shared" ca="1" si="7"/>
        <v>0</v>
      </c>
      <c r="H42" s="66">
        <f t="shared" ca="1" si="7"/>
        <v>1</v>
      </c>
      <c r="I42" s="66">
        <f t="shared" ca="1" si="7"/>
        <v>2</v>
      </c>
      <c r="J42" s="66">
        <f t="shared" ca="1" si="7"/>
        <v>0</v>
      </c>
      <c r="K42" s="66">
        <f t="shared" ca="1" si="7"/>
        <v>0</v>
      </c>
      <c r="L42" s="66">
        <f t="shared" ca="1" si="7"/>
        <v>0</v>
      </c>
      <c r="M42" s="66">
        <f t="shared" ca="1" si="7"/>
        <v>0</v>
      </c>
      <c r="N42" s="66">
        <f t="shared" ca="1" si="7"/>
        <v>0</v>
      </c>
      <c r="O42" s="66">
        <f t="shared" ca="1" si="7"/>
        <v>0</v>
      </c>
      <c r="P42" s="66">
        <f t="shared" ca="1" si="7"/>
        <v>13</v>
      </c>
      <c r="Q42" s="66">
        <f t="shared" ca="1" si="7"/>
        <v>0</v>
      </c>
      <c r="R42" s="66">
        <f t="shared" ca="1" si="7"/>
        <v>0</v>
      </c>
      <c r="S42" s="66">
        <f t="shared" ca="1" si="7"/>
        <v>11</v>
      </c>
      <c r="T42" s="66">
        <f t="shared" ca="1" si="7"/>
        <v>3</v>
      </c>
      <c r="U42" s="66">
        <f t="shared" ca="1" si="7"/>
        <v>0</v>
      </c>
      <c r="V42" s="66">
        <f t="shared" ca="1" si="7"/>
        <v>2</v>
      </c>
      <c r="W42" s="66">
        <f t="shared" ca="1" si="8"/>
        <v>4</v>
      </c>
    </row>
    <row r="43" spans="2:24" x14ac:dyDescent="0.35">
      <c r="B43" s="5" t="s">
        <v>3175</v>
      </c>
      <c r="C43" s="5" t="s">
        <v>3589</v>
      </c>
      <c r="F43" s="72" t="s">
        <v>3590</v>
      </c>
      <c r="G43" s="66">
        <f t="shared" ca="1" si="7"/>
        <v>0</v>
      </c>
      <c r="H43" s="66">
        <f t="shared" ca="1" si="7"/>
        <v>0</v>
      </c>
      <c r="I43" s="66">
        <f t="shared" ca="1" si="7"/>
        <v>0</v>
      </c>
      <c r="J43" s="66">
        <f t="shared" ca="1" si="7"/>
        <v>0</v>
      </c>
      <c r="K43" s="66">
        <f t="shared" ca="1" si="7"/>
        <v>0</v>
      </c>
      <c r="L43" s="66">
        <f t="shared" ca="1" si="7"/>
        <v>1</v>
      </c>
      <c r="M43" s="66">
        <f t="shared" ca="1" si="7"/>
        <v>0</v>
      </c>
      <c r="N43" s="66">
        <f t="shared" ca="1" si="7"/>
        <v>0</v>
      </c>
      <c r="O43" s="66">
        <f t="shared" ca="1" si="7"/>
        <v>1</v>
      </c>
      <c r="P43" s="66">
        <f t="shared" ca="1" si="7"/>
        <v>3</v>
      </c>
      <c r="Q43" s="66">
        <f t="shared" ca="1" si="7"/>
        <v>0</v>
      </c>
      <c r="R43" s="66">
        <f t="shared" ca="1" si="7"/>
        <v>0</v>
      </c>
      <c r="S43" s="66">
        <f t="shared" ca="1" si="7"/>
        <v>4</v>
      </c>
      <c r="T43" s="66">
        <f t="shared" ca="1" si="7"/>
        <v>0</v>
      </c>
      <c r="U43" s="66">
        <f t="shared" ca="1" si="7"/>
        <v>0</v>
      </c>
      <c r="V43" s="66">
        <f t="shared" ca="1" si="7"/>
        <v>2</v>
      </c>
      <c r="W43" s="66">
        <f t="shared" ca="1" si="8"/>
        <v>0</v>
      </c>
    </row>
    <row r="44" spans="2:24" x14ac:dyDescent="0.35">
      <c r="C44" s="5"/>
      <c r="D44" s="5"/>
      <c r="F44" s="78" t="s">
        <v>3524</v>
      </c>
      <c r="G44" s="70">
        <f t="shared" ref="G44:W44" ca="1" si="9">COUNTIF(INDIRECT($B$4&amp;$B$3),G$1)</f>
        <v>20</v>
      </c>
      <c r="H44" s="70">
        <f t="shared" ca="1" si="9"/>
        <v>2</v>
      </c>
      <c r="I44" s="70">
        <f t="shared" ca="1" si="9"/>
        <v>8</v>
      </c>
      <c r="J44" s="70">
        <f t="shared" ca="1" si="9"/>
        <v>40</v>
      </c>
      <c r="K44" s="70">
        <f t="shared" ca="1" si="9"/>
        <v>6</v>
      </c>
      <c r="L44" s="70">
        <f t="shared" ca="1" si="9"/>
        <v>6</v>
      </c>
      <c r="M44" s="70">
        <f t="shared" ca="1" si="9"/>
        <v>15</v>
      </c>
      <c r="N44" s="70">
        <f t="shared" ca="1" si="9"/>
        <v>12</v>
      </c>
      <c r="O44" s="70">
        <f t="shared" ca="1" si="9"/>
        <v>19</v>
      </c>
      <c r="P44" s="70">
        <f t="shared" ca="1" si="9"/>
        <v>14</v>
      </c>
      <c r="Q44" s="70">
        <f t="shared" ca="1" si="9"/>
        <v>0</v>
      </c>
      <c r="R44" s="70">
        <f t="shared" ca="1" si="9"/>
        <v>1</v>
      </c>
      <c r="S44" s="70">
        <f t="shared" ca="1" si="9"/>
        <v>18</v>
      </c>
      <c r="T44" s="70">
        <f t="shared" ca="1" si="9"/>
        <v>4</v>
      </c>
      <c r="U44" s="70">
        <f t="shared" ca="1" si="9"/>
        <v>48</v>
      </c>
      <c r="V44" s="70">
        <f t="shared" ca="1" si="9"/>
        <v>3</v>
      </c>
      <c r="W44" s="70">
        <f t="shared" ca="1" si="9"/>
        <v>4</v>
      </c>
      <c r="X44" s="10"/>
    </row>
    <row r="46" spans="2:24" x14ac:dyDescent="0.35">
      <c r="G46" s="5" t="s">
        <v>3425</v>
      </c>
      <c r="H46" s="77"/>
      <c r="I46" s="5" t="s">
        <v>3591</v>
      </c>
    </row>
    <row r="51" spans="7:23" x14ac:dyDescent="0.35">
      <c r="G51" s="103"/>
      <c r="H51" s="103"/>
      <c r="I51" s="103"/>
      <c r="J51" s="103"/>
      <c r="K51" s="103"/>
      <c r="L51" s="103"/>
      <c r="M51" s="103"/>
      <c r="N51" s="103"/>
      <c r="O51" s="103"/>
      <c r="P51" s="103"/>
      <c r="Q51" s="103"/>
      <c r="R51" s="103"/>
      <c r="S51" s="103"/>
      <c r="T51" s="103"/>
      <c r="U51" s="103"/>
      <c r="V51" s="103"/>
      <c r="W51" s="103">
        <f t="shared" ref="W51" ca="1" si="10">SUM(W21:W26)</f>
        <v>0</v>
      </c>
    </row>
  </sheetData>
  <conditionalFormatting sqref="G37:W43">
    <cfRule type="expression" dxfId="1" priority="1">
      <formula>AND(G37&gt;0,G37&gt;=50%*G$44)</formula>
    </cfRule>
  </conditionalFormatting>
  <pageMargins left="0.7" right="0.7" top="0.75" bottom="0.75" header="0.3" footer="0.3"/>
  <pageSetup scale="3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56216-C9D6-49A9-A2D5-0AF980EEB0B8}">
  <sheetPr>
    <tabColor theme="4" tint="0.59999389629810485"/>
  </sheetPr>
  <dimension ref="A1:AK58"/>
  <sheetViews>
    <sheetView view="pageBreakPreview" zoomScale="70" zoomScaleNormal="85" zoomScaleSheetLayoutView="70" workbookViewId="0">
      <selection activeCell="V58" sqref="V58"/>
    </sheetView>
  </sheetViews>
  <sheetFormatPr baseColWidth="10" defaultColWidth="10.81640625" defaultRowHeight="14.5" outlineLevelRow="1" outlineLevelCol="1" x14ac:dyDescent="0.35"/>
  <cols>
    <col min="1" max="1" width="5" style="5" bestFit="1" customWidth="1" outlineLevel="1"/>
    <col min="2" max="2" width="18.54296875" style="5" customWidth="1" outlineLevel="1"/>
    <col min="3" max="3" width="11.54296875" style="7" customWidth="1" outlineLevel="1"/>
    <col min="4" max="4" width="10.1796875" style="7" customWidth="1" outlineLevel="1"/>
    <col min="5" max="5" width="8" style="5" bestFit="1" customWidth="1"/>
    <col min="6" max="7" width="8" style="5" customWidth="1"/>
    <col min="8" max="8" width="47.81640625" style="5" customWidth="1"/>
    <col min="9" max="16384" width="10.81640625" style="5"/>
  </cols>
  <sheetData>
    <row r="1" spans="2:25" outlineLevel="1" x14ac:dyDescent="0.35">
      <c r="B1" s="5" t="s">
        <v>3310</v>
      </c>
      <c r="C1" s="5" t="s">
        <v>3313</v>
      </c>
      <c r="D1" s="5"/>
      <c r="H1" s="59"/>
      <c r="I1" s="5" t="s">
        <v>74</v>
      </c>
      <c r="J1" s="5" t="s">
        <v>82</v>
      </c>
      <c r="K1" s="5" t="s">
        <v>77</v>
      </c>
      <c r="L1" s="5" t="s">
        <v>64</v>
      </c>
      <c r="M1" s="5" t="s">
        <v>84</v>
      </c>
      <c r="N1" s="5" t="s">
        <v>86</v>
      </c>
      <c r="O1" s="5" t="s">
        <v>100</v>
      </c>
      <c r="P1" s="5" t="s">
        <v>88</v>
      </c>
      <c r="Q1" s="5" t="s">
        <v>90</v>
      </c>
      <c r="R1" s="5" t="s">
        <v>102</v>
      </c>
      <c r="S1" s="5" t="s">
        <v>104</v>
      </c>
      <c r="T1" s="5" t="s">
        <v>79</v>
      </c>
      <c r="U1" s="5" t="s">
        <v>92</v>
      </c>
      <c r="V1" s="5" t="s">
        <v>97</v>
      </c>
      <c r="W1" s="5" t="s">
        <v>94</v>
      </c>
      <c r="X1" s="5" t="s">
        <v>71</v>
      </c>
    </row>
    <row r="2" spans="2:25" outlineLevel="1" x14ac:dyDescent="0.35">
      <c r="B2" s="9" t="s">
        <v>111</v>
      </c>
      <c r="C2" s="5" t="s">
        <v>2200</v>
      </c>
      <c r="D2" s="5" t="s">
        <v>3314</v>
      </c>
      <c r="H2" s="59"/>
      <c r="I2" s="5">
        <v>1</v>
      </c>
      <c r="J2" s="5">
        <v>1</v>
      </c>
      <c r="K2" s="5">
        <v>1</v>
      </c>
      <c r="L2" s="5">
        <v>1</v>
      </c>
      <c r="M2" s="5">
        <v>1</v>
      </c>
      <c r="N2" s="5">
        <v>1</v>
      </c>
      <c r="O2" s="5">
        <v>1</v>
      </c>
      <c r="P2" s="5">
        <v>1</v>
      </c>
      <c r="Q2" s="5">
        <v>1</v>
      </c>
      <c r="R2" s="5">
        <v>1</v>
      </c>
      <c r="S2" s="5">
        <v>1</v>
      </c>
      <c r="T2" s="5">
        <v>1</v>
      </c>
      <c r="U2" s="5">
        <v>1</v>
      </c>
      <c r="V2" s="5">
        <v>1</v>
      </c>
      <c r="W2" s="5">
        <v>1</v>
      </c>
      <c r="X2" s="5">
        <v>1</v>
      </c>
    </row>
    <row r="3" spans="2:25" outlineLevel="1" x14ac:dyDescent="0.35">
      <c r="B3" s="5" t="s">
        <v>3312</v>
      </c>
      <c r="C3" s="5" t="s">
        <v>2198</v>
      </c>
      <c r="D3" s="5" t="s">
        <v>3315</v>
      </c>
      <c r="H3" s="59"/>
    </row>
    <row r="4" spans="2:25" outlineLevel="1" x14ac:dyDescent="0.35">
      <c r="B4" s="5" t="s">
        <v>3311</v>
      </c>
      <c r="C4" s="5" t="s">
        <v>2446</v>
      </c>
      <c r="D4" s="5" t="s">
        <v>3316</v>
      </c>
      <c r="H4" s="59"/>
    </row>
    <row r="5" spans="2:25" outlineLevel="1" x14ac:dyDescent="0.35">
      <c r="C5" s="5"/>
      <c r="D5" s="5"/>
      <c r="H5" s="59"/>
    </row>
    <row r="6" spans="2:25" x14ac:dyDescent="0.35">
      <c r="C6" s="5"/>
      <c r="D6" s="5"/>
      <c r="H6" s="59"/>
    </row>
    <row r="7" spans="2:25" x14ac:dyDescent="0.35">
      <c r="C7" s="5"/>
      <c r="D7" s="5"/>
      <c r="H7" s="10" t="s">
        <v>3551</v>
      </c>
      <c r="I7"/>
      <c r="J7"/>
      <c r="K7"/>
      <c r="L7"/>
      <c r="M7"/>
      <c r="N7"/>
      <c r="O7"/>
      <c r="P7"/>
      <c r="Q7"/>
      <c r="R7"/>
      <c r="S7"/>
      <c r="T7"/>
      <c r="U7"/>
      <c r="V7"/>
      <c r="W7"/>
      <c r="X7"/>
    </row>
    <row r="8" spans="2:25" s="39" customFormat="1" x14ac:dyDescent="0.35">
      <c r="C8" s="79"/>
      <c r="D8" s="79"/>
      <c r="H8" s="79"/>
    </row>
    <row r="9" spans="2:25" s="59" customFormat="1" x14ac:dyDescent="0.35">
      <c r="C9" s="5"/>
      <c r="D9" s="5"/>
      <c r="E9" s="5"/>
      <c r="F9" s="5"/>
      <c r="G9" s="5"/>
      <c r="H9" s="71" t="s">
        <v>3202</v>
      </c>
      <c r="I9" s="73" t="s">
        <v>72</v>
      </c>
      <c r="J9" s="73" t="s">
        <v>80</v>
      </c>
      <c r="K9" s="73" t="s">
        <v>76</v>
      </c>
      <c r="L9" s="73" t="s">
        <v>62</v>
      </c>
      <c r="M9" s="73" t="s">
        <v>83</v>
      </c>
      <c r="N9" s="73" t="s">
        <v>85</v>
      </c>
      <c r="O9" s="73" t="s">
        <v>98</v>
      </c>
      <c r="P9" s="73" t="s">
        <v>87</v>
      </c>
      <c r="Q9" s="73" t="s">
        <v>89</v>
      </c>
      <c r="R9" s="73" t="s">
        <v>101</v>
      </c>
      <c r="S9" s="73" t="s">
        <v>103</v>
      </c>
      <c r="T9" s="73" t="s">
        <v>78</v>
      </c>
      <c r="U9" s="73" t="s">
        <v>91</v>
      </c>
      <c r="V9" s="73" t="s">
        <v>95</v>
      </c>
      <c r="W9" s="73" t="s">
        <v>93</v>
      </c>
      <c r="X9" s="73" t="s">
        <v>70</v>
      </c>
    </row>
    <row r="10" spans="2:25" x14ac:dyDescent="0.35">
      <c r="B10" s="40" t="s">
        <v>2196</v>
      </c>
      <c r="C10" s="5" t="s">
        <v>3535</v>
      </c>
      <c r="D10" s="5"/>
      <c r="E10" s="7"/>
      <c r="F10" s="7"/>
      <c r="G10" s="7"/>
      <c r="H10" s="72" t="s">
        <v>3552</v>
      </c>
      <c r="I10" s="69">
        <f t="shared" ref="I10:S10" ca="1" si="0">COUNTIFS(INDIRECT($B$2&amp;$B$1),I$1,INDIRECT($B$2&amp;$C10),$B10)</f>
        <v>7</v>
      </c>
      <c r="J10" s="69">
        <f t="shared" ca="1" si="0"/>
        <v>3</v>
      </c>
      <c r="K10" s="69">
        <f t="shared" ca="1" si="0"/>
        <v>4</v>
      </c>
      <c r="L10" s="69">
        <f t="shared" ca="1" si="0"/>
        <v>16</v>
      </c>
      <c r="M10" s="69">
        <f t="shared" ca="1" si="0"/>
        <v>0</v>
      </c>
      <c r="N10" s="69">
        <f t="shared" ca="1" si="0"/>
        <v>5</v>
      </c>
      <c r="O10" s="69">
        <f t="shared" ca="1" si="0"/>
        <v>3</v>
      </c>
      <c r="P10" s="69">
        <f t="shared" ca="1" si="0"/>
        <v>14</v>
      </c>
      <c r="Q10" s="69">
        <f t="shared" ca="1" si="0"/>
        <v>14</v>
      </c>
      <c r="R10" s="69">
        <f t="shared" ca="1" si="0"/>
        <v>47</v>
      </c>
      <c r="S10" s="69">
        <f t="shared" ca="1" si="0"/>
        <v>0</v>
      </c>
      <c r="T10" s="69">
        <f t="shared" ref="T10:W13" ca="1" si="1">COUNTIFS(INDIRECT($B$2&amp;$B$1),T$1,INDIRECT($B$2&amp;$C10),$B10)</f>
        <v>0</v>
      </c>
      <c r="U10" s="69">
        <f t="shared" ca="1" si="1"/>
        <v>0</v>
      </c>
      <c r="V10" s="69">
        <f ca="1">COUNTIFS(INDIRECT($B$2&amp;$B$1),V$1,INDIRECT($B$2&amp;$C10),$B10)</f>
        <v>12</v>
      </c>
      <c r="W10" s="69">
        <f t="shared" ca="1" si="1"/>
        <v>0</v>
      </c>
      <c r="X10" s="69">
        <f ca="1">COUNTIFS(INDIRECT($B$2&amp;$B$1),X$1,INDIRECT($B$2&amp;$C10),$B10)</f>
        <v>0</v>
      </c>
    </row>
    <row r="11" spans="2:25" x14ac:dyDescent="0.35">
      <c r="B11" s="40" t="s">
        <v>2253</v>
      </c>
      <c r="C11" s="5" t="s">
        <v>3535</v>
      </c>
      <c r="D11" s="5"/>
      <c r="E11" s="7"/>
      <c r="F11" s="7"/>
      <c r="G11" s="7"/>
      <c r="H11" s="72" t="s">
        <v>3553</v>
      </c>
      <c r="I11" s="69">
        <f t="shared" ref="I11:K13" ca="1" si="2">COUNTIFS(INDIRECT($B$2&amp;$B$1),I$1,INDIRECT($B$2&amp;$C11),$B11)</f>
        <v>1</v>
      </c>
      <c r="J11" s="69">
        <f t="shared" ca="1" si="2"/>
        <v>2</v>
      </c>
      <c r="K11" s="69">
        <f t="shared" ca="1" si="2"/>
        <v>36</v>
      </c>
      <c r="L11" s="69">
        <f t="shared" ref="L11:L13" ca="1" si="3">COUNTIFS(INDIRECT($B$2&amp;$B$1),L$1,INDIRECT($B$2&amp;$C11),$B11)</f>
        <v>4</v>
      </c>
      <c r="M11" s="69">
        <f t="shared" ref="M11:S13" ca="1" si="4">COUNTIFS(INDIRECT($B$2&amp;$B$1),M$1,INDIRECT($B$2&amp;$C11),$B11)</f>
        <v>0</v>
      </c>
      <c r="N11" s="69">
        <f t="shared" ca="1" si="4"/>
        <v>7</v>
      </c>
      <c r="O11" s="69">
        <f t="shared" ca="1" si="4"/>
        <v>1</v>
      </c>
      <c r="P11" s="69">
        <f t="shared" ca="1" si="4"/>
        <v>5</v>
      </c>
      <c r="Q11" s="69">
        <f t="shared" ca="1" si="4"/>
        <v>0</v>
      </c>
      <c r="R11" s="69">
        <f t="shared" ca="1" si="4"/>
        <v>1</v>
      </c>
      <c r="S11" s="69">
        <f t="shared" ca="1" si="4"/>
        <v>3</v>
      </c>
      <c r="T11" s="69">
        <f t="shared" ca="1" si="1"/>
        <v>3</v>
      </c>
      <c r="U11" s="69">
        <f t="shared" ca="1" si="1"/>
        <v>0</v>
      </c>
      <c r="V11" s="69">
        <f ca="1">COUNTIFS(INDIRECT($B$2&amp;$B$1),V$1,INDIRECT($B$2&amp;$C11),$B11)</f>
        <v>6</v>
      </c>
      <c r="W11" s="69">
        <f t="shared" ca="1" si="1"/>
        <v>1</v>
      </c>
      <c r="X11" s="69">
        <f ca="1">COUNTIFS(INDIRECT($B$2&amp;$B$1),X$1,INDIRECT($B$2&amp;$C11),$B11)</f>
        <v>1</v>
      </c>
    </row>
    <row r="12" spans="2:25" x14ac:dyDescent="0.35">
      <c r="B12" s="40" t="s">
        <v>2714</v>
      </c>
      <c r="C12" s="5" t="s">
        <v>3535</v>
      </c>
      <c r="D12" s="5"/>
      <c r="E12" s="7"/>
      <c r="F12" s="7"/>
      <c r="G12" s="7"/>
      <c r="H12" s="72" t="s">
        <v>3554</v>
      </c>
      <c r="I12" s="69">
        <f t="shared" ca="1" si="2"/>
        <v>0</v>
      </c>
      <c r="J12" s="69">
        <f t="shared" ca="1" si="2"/>
        <v>1</v>
      </c>
      <c r="K12" s="69">
        <f t="shared" ca="1" si="2"/>
        <v>0</v>
      </c>
      <c r="L12" s="69">
        <f t="shared" ca="1" si="3"/>
        <v>0</v>
      </c>
      <c r="M12" s="69">
        <f t="shared" ca="1" si="4"/>
        <v>0</v>
      </c>
      <c r="N12" s="69">
        <f t="shared" ca="1" si="4"/>
        <v>0</v>
      </c>
      <c r="O12" s="69">
        <f t="shared" ca="1" si="4"/>
        <v>0</v>
      </c>
      <c r="P12" s="69">
        <f t="shared" ca="1" si="4"/>
        <v>0</v>
      </c>
      <c r="Q12" s="69">
        <f t="shared" ca="1" si="4"/>
        <v>0</v>
      </c>
      <c r="R12" s="69">
        <f t="shared" ca="1" si="4"/>
        <v>0</v>
      </c>
      <c r="S12" s="69">
        <f t="shared" ca="1" si="4"/>
        <v>0</v>
      </c>
      <c r="T12" s="69">
        <f t="shared" ca="1" si="1"/>
        <v>3</v>
      </c>
      <c r="U12" s="69">
        <f t="shared" ca="1" si="1"/>
        <v>0</v>
      </c>
      <c r="V12" s="69">
        <f ca="1">COUNTIFS(INDIRECT($B$2&amp;$B$1),V$1,INDIRECT($B$2&amp;$C12),$B12)</f>
        <v>0</v>
      </c>
      <c r="W12" s="69">
        <f t="shared" ca="1" si="1"/>
        <v>0</v>
      </c>
      <c r="X12" s="69">
        <f ca="1">COUNTIFS(INDIRECT($B$2&amp;$B$1),X$1,INDIRECT($B$2&amp;$C12),$B12)</f>
        <v>1</v>
      </c>
    </row>
    <row r="13" spans="2:25" x14ac:dyDescent="0.35">
      <c r="B13" s="40" t="s">
        <v>510</v>
      </c>
      <c r="C13" s="5" t="s">
        <v>3535</v>
      </c>
      <c r="D13" s="5"/>
      <c r="E13" s="7"/>
      <c r="F13" s="7"/>
      <c r="G13" s="7"/>
      <c r="H13" s="72" t="s">
        <v>3555</v>
      </c>
      <c r="I13" s="69">
        <f t="shared" ca="1" si="2"/>
        <v>0</v>
      </c>
      <c r="J13" s="69">
        <f t="shared" ca="1" si="2"/>
        <v>0</v>
      </c>
      <c r="K13" s="69">
        <f t="shared" ca="1" si="2"/>
        <v>0</v>
      </c>
      <c r="L13" s="69">
        <f t="shared" ca="1" si="3"/>
        <v>0</v>
      </c>
      <c r="M13" s="69">
        <f t="shared" ca="1" si="4"/>
        <v>15</v>
      </c>
      <c r="N13" s="69">
        <f t="shared" ca="1" si="4"/>
        <v>0</v>
      </c>
      <c r="O13" s="69">
        <f t="shared" ca="1" si="4"/>
        <v>0</v>
      </c>
      <c r="P13" s="69">
        <f t="shared" ca="1" si="4"/>
        <v>0</v>
      </c>
      <c r="Q13" s="69">
        <f t="shared" ca="1" si="4"/>
        <v>0</v>
      </c>
      <c r="R13" s="69">
        <f t="shared" ca="1" si="4"/>
        <v>0</v>
      </c>
      <c r="S13" s="69">
        <f t="shared" ca="1" si="4"/>
        <v>0</v>
      </c>
      <c r="T13" s="69">
        <f t="shared" ca="1" si="1"/>
        <v>0</v>
      </c>
      <c r="U13" s="69">
        <f t="shared" ca="1" si="1"/>
        <v>0</v>
      </c>
      <c r="V13" s="69">
        <f ca="1">COUNTIFS(INDIRECT($B$2&amp;$B$1),V$1,INDIRECT($B$2&amp;$C13),$B13)</f>
        <v>0</v>
      </c>
      <c r="W13" s="69">
        <f t="shared" ca="1" si="1"/>
        <v>0</v>
      </c>
      <c r="X13" s="69">
        <f ca="1">COUNTIFS(INDIRECT($B$2&amp;$B$1),X$1,INDIRECT($B$2&amp;$C13),$B13)</f>
        <v>0</v>
      </c>
    </row>
    <row r="14" spans="2:25" x14ac:dyDescent="0.35">
      <c r="C14" s="5"/>
      <c r="D14" s="5"/>
      <c r="H14" s="78" t="s">
        <v>3524</v>
      </c>
      <c r="I14" s="70">
        <f ca="1">COUNTIF(INDIRECT($B$4&amp;$B$3),I$1)</f>
        <v>8</v>
      </c>
      <c r="J14" s="70">
        <f ca="1">COUNTIF(INDIRECT($B$4&amp;$B$3),J$1)</f>
        <v>6</v>
      </c>
      <c r="K14" s="70">
        <f ca="1">COUNTIF(INDIRECT($B$4&amp;$B$3),K$1)</f>
        <v>40</v>
      </c>
      <c r="L14" s="70">
        <f t="shared" ref="L14:W14" ca="1" si="5">COUNTIF(INDIRECT($B$4&amp;$B$3),L$1)</f>
        <v>20</v>
      </c>
      <c r="M14" s="70">
        <f t="shared" ref="M14:S14" ca="1" si="6">COUNTIF(INDIRECT($B$4&amp;$B$3),M$1)</f>
        <v>15</v>
      </c>
      <c r="N14" s="70">
        <f t="shared" ca="1" si="6"/>
        <v>12</v>
      </c>
      <c r="O14" s="70">
        <f t="shared" ca="1" si="6"/>
        <v>4</v>
      </c>
      <c r="P14" s="70">
        <f t="shared" ca="1" si="6"/>
        <v>19</v>
      </c>
      <c r="Q14" s="70">
        <f t="shared" ca="1" si="6"/>
        <v>14</v>
      </c>
      <c r="R14" s="70">
        <f t="shared" ca="1" si="6"/>
        <v>48</v>
      </c>
      <c r="S14" s="70">
        <f t="shared" ca="1" si="6"/>
        <v>3</v>
      </c>
      <c r="T14" s="70">
        <f t="shared" ca="1" si="5"/>
        <v>6</v>
      </c>
      <c r="U14" s="70">
        <f t="shared" ca="1" si="5"/>
        <v>0</v>
      </c>
      <c r="V14" s="70">
        <f ca="1">COUNTIF(INDIRECT($B$4&amp;$B$3),V$1)</f>
        <v>18</v>
      </c>
      <c r="W14" s="70">
        <f t="shared" ca="1" si="5"/>
        <v>1</v>
      </c>
      <c r="X14" s="70">
        <f ca="1">COUNTIF(INDIRECT($B$4&amp;$B$3),X$1)</f>
        <v>2</v>
      </c>
      <c r="Y14" s="10"/>
    </row>
    <row r="15" spans="2:25" x14ac:dyDescent="0.35">
      <c r="C15" s="5"/>
      <c r="D15" s="5"/>
    </row>
    <row r="16" spans="2:25" x14ac:dyDescent="0.35">
      <c r="C16" s="5"/>
      <c r="D16" s="5"/>
    </row>
    <row r="17" spans="2:37" x14ac:dyDescent="0.35">
      <c r="H17" s="74" t="s">
        <v>3556</v>
      </c>
    </row>
    <row r="18" spans="2:37" s="39" customFormat="1" x14ac:dyDescent="0.35">
      <c r="C18" s="79"/>
      <c r="D18" s="79"/>
      <c r="H18" s="79"/>
    </row>
    <row r="19" spans="2:37" s="59" customFormat="1" x14ac:dyDescent="0.35">
      <c r="B19" s="5"/>
      <c r="C19" s="7"/>
      <c r="D19" s="7"/>
      <c r="E19" s="5"/>
      <c r="F19" s="5"/>
      <c r="G19" s="5"/>
      <c r="H19" s="71" t="s">
        <v>3202</v>
      </c>
      <c r="I19" s="73" t="s">
        <v>72</v>
      </c>
      <c r="J19" s="73" t="s">
        <v>80</v>
      </c>
      <c r="K19" s="73" t="s">
        <v>76</v>
      </c>
      <c r="L19" s="73" t="s">
        <v>62</v>
      </c>
      <c r="M19" s="73" t="s">
        <v>83</v>
      </c>
      <c r="N19" s="73" t="s">
        <v>85</v>
      </c>
      <c r="O19" s="73" t="s">
        <v>98</v>
      </c>
      <c r="P19" s="73" t="s">
        <v>87</v>
      </c>
      <c r="Q19" s="73" t="s">
        <v>89</v>
      </c>
      <c r="R19" s="73" t="s">
        <v>101</v>
      </c>
      <c r="S19" s="73" t="s">
        <v>103</v>
      </c>
      <c r="T19" s="73" t="s">
        <v>78</v>
      </c>
      <c r="U19" s="73" t="s">
        <v>91</v>
      </c>
      <c r="V19" s="73" t="s">
        <v>95</v>
      </c>
      <c r="W19" s="73" t="s">
        <v>93</v>
      </c>
      <c r="X19" s="73" t="s">
        <v>70</v>
      </c>
      <c r="Z19" s="5"/>
      <c r="AA19" s="5"/>
      <c r="AB19" s="5"/>
      <c r="AC19" s="5"/>
      <c r="AD19" s="5"/>
      <c r="AE19" s="5"/>
      <c r="AF19" s="5"/>
      <c r="AG19" s="5"/>
      <c r="AH19" s="5"/>
      <c r="AI19" s="5"/>
      <c r="AJ19" s="5"/>
      <c r="AK19" s="5"/>
    </row>
    <row r="20" spans="2:37" ht="15.5" x14ac:dyDescent="0.35">
      <c r="B20" s="5" t="s">
        <v>2054</v>
      </c>
      <c r="C20" s="5" t="s">
        <v>3557</v>
      </c>
      <c r="E20" s="75"/>
      <c r="F20" s="75"/>
      <c r="G20" s="75"/>
      <c r="H20" s="72" t="s">
        <v>3558</v>
      </c>
      <c r="I20" s="69">
        <f t="shared" ref="I20:S20" ca="1" si="7">SUMIF(INDIRECT($B$2&amp;$B$1),I$1,INDIRECT($B$2&amp;$C20))</f>
        <v>0</v>
      </c>
      <c r="J20" s="69">
        <f t="shared" ca="1" si="7"/>
        <v>4</v>
      </c>
      <c r="K20" s="69">
        <f t="shared" ca="1" si="7"/>
        <v>0</v>
      </c>
      <c r="L20" s="69">
        <f t="shared" ca="1" si="7"/>
        <v>11</v>
      </c>
      <c r="M20" s="69">
        <f t="shared" ca="1" si="7"/>
        <v>0</v>
      </c>
      <c r="N20" s="69">
        <f t="shared" ca="1" si="7"/>
        <v>0</v>
      </c>
      <c r="O20" s="69">
        <f t="shared" ca="1" si="7"/>
        <v>0</v>
      </c>
      <c r="P20" s="69">
        <f t="shared" ca="1" si="7"/>
        <v>1</v>
      </c>
      <c r="Q20" s="69">
        <f t="shared" ca="1" si="7"/>
        <v>0</v>
      </c>
      <c r="R20" s="69">
        <f t="shared" ca="1" si="7"/>
        <v>0</v>
      </c>
      <c r="S20" s="69">
        <f t="shared" ca="1" si="7"/>
        <v>0</v>
      </c>
      <c r="T20" s="69">
        <f t="shared" ref="T20:W30" ca="1" si="8">SUMIF(INDIRECT($B$2&amp;$B$1),T$1,INDIRECT($B$2&amp;$C20))</f>
        <v>0</v>
      </c>
      <c r="U20" s="69">
        <f t="shared" ca="1" si="8"/>
        <v>0</v>
      </c>
      <c r="V20" s="69">
        <f t="shared" ref="V20:V30" ca="1" si="9">SUMIF(INDIRECT($B$2&amp;$B$1),V$1,INDIRECT($B$2&amp;$C20))</f>
        <v>0</v>
      </c>
      <c r="W20" s="69">
        <f t="shared" ca="1" si="8"/>
        <v>0</v>
      </c>
      <c r="X20" s="69">
        <f t="shared" ref="X20:X30" ca="1" si="10">SUMIF(INDIRECT($B$2&amp;$B$1),X$1,INDIRECT($B$2&amp;$C20))</f>
        <v>0</v>
      </c>
    </row>
    <row r="21" spans="2:37" x14ac:dyDescent="0.35">
      <c r="B21" s="5" t="s">
        <v>2055</v>
      </c>
      <c r="C21" s="5" t="s">
        <v>3559</v>
      </c>
      <c r="H21" s="72" t="s">
        <v>3560</v>
      </c>
      <c r="I21" s="69">
        <f t="shared" ref="I21:K30" ca="1" si="11">SUMIF(INDIRECT($B$2&amp;$B$1),I$1,INDIRECT($B$2&amp;$C21))</f>
        <v>0</v>
      </c>
      <c r="J21" s="69">
        <f t="shared" ca="1" si="11"/>
        <v>0</v>
      </c>
      <c r="K21" s="69">
        <f t="shared" ca="1" si="11"/>
        <v>0</v>
      </c>
      <c r="L21" s="69">
        <f t="shared" ref="L21:L30" ca="1" si="12">SUMIF(INDIRECT($B$2&amp;$B$1),L$1,INDIRECT($B$2&amp;$C21))</f>
        <v>0</v>
      </c>
      <c r="M21" s="69">
        <f t="shared" ref="M21:S30" ca="1" si="13">SUMIF(INDIRECT($B$2&amp;$B$1),M$1,INDIRECT($B$2&amp;$C21))</f>
        <v>0</v>
      </c>
      <c r="N21" s="69">
        <f t="shared" ca="1" si="13"/>
        <v>0</v>
      </c>
      <c r="O21" s="69">
        <f t="shared" ca="1" si="13"/>
        <v>0</v>
      </c>
      <c r="P21" s="69">
        <f t="shared" ca="1" si="13"/>
        <v>0</v>
      </c>
      <c r="Q21" s="69">
        <f t="shared" ca="1" si="13"/>
        <v>0</v>
      </c>
      <c r="R21" s="69">
        <f t="shared" ca="1" si="13"/>
        <v>0</v>
      </c>
      <c r="S21" s="69">
        <f t="shared" ca="1" si="13"/>
        <v>0</v>
      </c>
      <c r="T21" s="69">
        <f t="shared" ca="1" si="8"/>
        <v>0</v>
      </c>
      <c r="U21" s="69">
        <f t="shared" ca="1" si="8"/>
        <v>0</v>
      </c>
      <c r="V21" s="69">
        <f t="shared" ca="1" si="9"/>
        <v>0</v>
      </c>
      <c r="W21" s="69">
        <f t="shared" ca="1" si="8"/>
        <v>0</v>
      </c>
      <c r="X21" s="69">
        <f t="shared" ca="1" si="10"/>
        <v>0</v>
      </c>
    </row>
    <row r="22" spans="2:37" x14ac:dyDescent="0.35">
      <c r="B22" s="5" t="s">
        <v>2056</v>
      </c>
      <c r="C22" s="5" t="s">
        <v>3561</v>
      </c>
      <c r="H22" s="72" t="s">
        <v>3562</v>
      </c>
      <c r="I22" s="69">
        <f t="shared" ca="1" si="11"/>
        <v>8</v>
      </c>
      <c r="J22" s="69">
        <f t="shared" ca="1" si="11"/>
        <v>2</v>
      </c>
      <c r="K22" s="69">
        <f t="shared" ca="1" si="11"/>
        <v>30</v>
      </c>
      <c r="L22" s="69">
        <f t="shared" ca="1" si="12"/>
        <v>0</v>
      </c>
      <c r="M22" s="69">
        <f t="shared" ca="1" si="13"/>
        <v>15</v>
      </c>
      <c r="N22" s="69">
        <f t="shared" ca="1" si="13"/>
        <v>2</v>
      </c>
      <c r="O22" s="69">
        <f t="shared" ca="1" si="13"/>
        <v>4</v>
      </c>
      <c r="P22" s="69">
        <f t="shared" ca="1" si="13"/>
        <v>6</v>
      </c>
      <c r="Q22" s="69">
        <f t="shared" ca="1" si="13"/>
        <v>0</v>
      </c>
      <c r="R22" s="69">
        <f t="shared" ca="1" si="13"/>
        <v>5</v>
      </c>
      <c r="S22" s="69">
        <f t="shared" ca="1" si="13"/>
        <v>3</v>
      </c>
      <c r="T22" s="69">
        <f t="shared" ca="1" si="8"/>
        <v>2</v>
      </c>
      <c r="U22" s="69">
        <f t="shared" ca="1" si="8"/>
        <v>0</v>
      </c>
      <c r="V22" s="69">
        <f t="shared" ca="1" si="9"/>
        <v>18</v>
      </c>
      <c r="W22" s="69">
        <f t="shared" ca="1" si="8"/>
        <v>0</v>
      </c>
      <c r="X22" s="69">
        <f t="shared" ca="1" si="10"/>
        <v>1</v>
      </c>
    </row>
    <row r="23" spans="2:37" ht="15.5" x14ac:dyDescent="0.35">
      <c r="B23" s="5" t="s">
        <v>2057</v>
      </c>
      <c r="C23" s="5" t="s">
        <v>3563</v>
      </c>
      <c r="E23" s="75"/>
      <c r="F23" s="75"/>
      <c r="G23" s="75"/>
      <c r="H23" s="72" t="s">
        <v>3564</v>
      </c>
      <c r="I23" s="69">
        <f t="shared" ca="1" si="11"/>
        <v>8</v>
      </c>
      <c r="J23" s="69">
        <f t="shared" ca="1" si="11"/>
        <v>6</v>
      </c>
      <c r="K23" s="69">
        <f t="shared" ca="1" si="11"/>
        <v>11</v>
      </c>
      <c r="L23" s="69">
        <f t="shared" ca="1" si="12"/>
        <v>0</v>
      </c>
      <c r="M23" s="69">
        <f t="shared" ca="1" si="13"/>
        <v>0</v>
      </c>
      <c r="N23" s="69">
        <f t="shared" ca="1" si="13"/>
        <v>9</v>
      </c>
      <c r="O23" s="69">
        <f t="shared" ca="1" si="13"/>
        <v>3</v>
      </c>
      <c r="P23" s="69">
        <f t="shared" ca="1" si="13"/>
        <v>6</v>
      </c>
      <c r="Q23" s="69">
        <f t="shared" ca="1" si="13"/>
        <v>14</v>
      </c>
      <c r="R23" s="69">
        <f t="shared" ca="1" si="13"/>
        <v>43</v>
      </c>
      <c r="S23" s="69">
        <f t="shared" ca="1" si="13"/>
        <v>1</v>
      </c>
      <c r="T23" s="69">
        <f t="shared" ca="1" si="8"/>
        <v>2</v>
      </c>
      <c r="U23" s="69">
        <f t="shared" ca="1" si="8"/>
        <v>0</v>
      </c>
      <c r="V23" s="69">
        <f t="shared" ca="1" si="9"/>
        <v>10</v>
      </c>
      <c r="W23" s="69">
        <f t="shared" ca="1" si="8"/>
        <v>1</v>
      </c>
      <c r="X23" s="69">
        <f t="shared" ca="1" si="10"/>
        <v>2</v>
      </c>
    </row>
    <row r="24" spans="2:37" x14ac:dyDescent="0.35">
      <c r="B24" s="5" t="s">
        <v>2058</v>
      </c>
      <c r="C24" s="5" t="s">
        <v>3565</v>
      </c>
      <c r="H24" s="72" t="s">
        <v>3566</v>
      </c>
      <c r="I24" s="69">
        <f t="shared" ca="1" si="11"/>
        <v>0</v>
      </c>
      <c r="J24" s="69">
        <f t="shared" ca="1" si="11"/>
        <v>0</v>
      </c>
      <c r="K24" s="69">
        <f t="shared" ca="1" si="11"/>
        <v>0</v>
      </c>
      <c r="L24" s="69">
        <f t="shared" ca="1" si="12"/>
        <v>0</v>
      </c>
      <c r="M24" s="69">
        <f t="shared" ca="1" si="13"/>
        <v>0</v>
      </c>
      <c r="N24" s="69">
        <f t="shared" ca="1" si="13"/>
        <v>0</v>
      </c>
      <c r="O24" s="69">
        <f t="shared" ca="1" si="13"/>
        <v>0</v>
      </c>
      <c r="P24" s="69">
        <f t="shared" ca="1" si="13"/>
        <v>0</v>
      </c>
      <c r="Q24" s="69">
        <f t="shared" ca="1" si="13"/>
        <v>0</v>
      </c>
      <c r="R24" s="69">
        <f t="shared" ca="1" si="13"/>
        <v>0</v>
      </c>
      <c r="S24" s="69">
        <f t="shared" ca="1" si="13"/>
        <v>0</v>
      </c>
      <c r="T24" s="69">
        <f t="shared" ca="1" si="8"/>
        <v>3</v>
      </c>
      <c r="U24" s="69">
        <f t="shared" ca="1" si="8"/>
        <v>0</v>
      </c>
      <c r="V24" s="69">
        <f t="shared" ca="1" si="9"/>
        <v>0</v>
      </c>
      <c r="W24" s="69">
        <f t="shared" ca="1" si="8"/>
        <v>0</v>
      </c>
      <c r="X24" s="69">
        <f t="shared" ca="1" si="10"/>
        <v>0</v>
      </c>
    </row>
    <row r="25" spans="2:37" x14ac:dyDescent="0.35">
      <c r="B25" s="5" t="s">
        <v>2059</v>
      </c>
      <c r="C25" s="5" t="s">
        <v>3567</v>
      </c>
      <c r="H25" s="72" t="s">
        <v>3568</v>
      </c>
      <c r="I25" s="69">
        <f t="shared" ca="1" si="11"/>
        <v>1</v>
      </c>
      <c r="J25" s="69">
        <f t="shared" ca="1" si="11"/>
        <v>1</v>
      </c>
      <c r="K25" s="69">
        <f t="shared" ca="1" si="11"/>
        <v>0</v>
      </c>
      <c r="L25" s="69">
        <f t="shared" ca="1" si="12"/>
        <v>0</v>
      </c>
      <c r="M25" s="69">
        <f t="shared" ca="1" si="13"/>
        <v>0</v>
      </c>
      <c r="N25" s="69">
        <f t="shared" ca="1" si="13"/>
        <v>4</v>
      </c>
      <c r="O25" s="69">
        <f t="shared" ca="1" si="13"/>
        <v>3</v>
      </c>
      <c r="P25" s="69">
        <f t="shared" ca="1" si="13"/>
        <v>2</v>
      </c>
      <c r="Q25" s="69">
        <f t="shared" ca="1" si="13"/>
        <v>0</v>
      </c>
      <c r="R25" s="69">
        <f t="shared" ca="1" si="13"/>
        <v>0</v>
      </c>
      <c r="S25" s="69">
        <f t="shared" ca="1" si="13"/>
        <v>3</v>
      </c>
      <c r="T25" s="69">
        <f t="shared" ca="1" si="8"/>
        <v>6</v>
      </c>
      <c r="U25" s="69">
        <f t="shared" ca="1" si="8"/>
        <v>0</v>
      </c>
      <c r="V25" s="69">
        <f t="shared" ca="1" si="9"/>
        <v>3</v>
      </c>
      <c r="W25" s="69">
        <f t="shared" ca="1" si="8"/>
        <v>0</v>
      </c>
      <c r="X25" s="69">
        <f t="shared" ca="1" si="10"/>
        <v>0</v>
      </c>
    </row>
    <row r="26" spans="2:37" x14ac:dyDescent="0.35">
      <c r="B26" s="5" t="s">
        <v>2060</v>
      </c>
      <c r="C26" s="5" t="s">
        <v>3569</v>
      </c>
      <c r="H26" s="72" t="s">
        <v>3570</v>
      </c>
      <c r="I26" s="69">
        <f t="shared" ca="1" si="11"/>
        <v>0</v>
      </c>
      <c r="J26" s="69">
        <f t="shared" ca="1" si="11"/>
        <v>0</v>
      </c>
      <c r="K26" s="69">
        <f t="shared" ca="1" si="11"/>
        <v>0</v>
      </c>
      <c r="L26" s="69">
        <f t="shared" ca="1" si="12"/>
        <v>0</v>
      </c>
      <c r="M26" s="69">
        <f t="shared" ca="1" si="13"/>
        <v>0</v>
      </c>
      <c r="N26" s="69">
        <f t="shared" ca="1" si="13"/>
        <v>0</v>
      </c>
      <c r="O26" s="69">
        <f t="shared" ca="1" si="13"/>
        <v>2</v>
      </c>
      <c r="P26" s="69">
        <f t="shared" ca="1" si="13"/>
        <v>2</v>
      </c>
      <c r="Q26" s="69">
        <f t="shared" ca="1" si="13"/>
        <v>0</v>
      </c>
      <c r="R26" s="69">
        <f t="shared" ca="1" si="13"/>
        <v>0</v>
      </c>
      <c r="S26" s="69">
        <f t="shared" ca="1" si="13"/>
        <v>3</v>
      </c>
      <c r="T26" s="69">
        <f t="shared" ca="1" si="8"/>
        <v>0</v>
      </c>
      <c r="U26" s="69">
        <f t="shared" ca="1" si="8"/>
        <v>0</v>
      </c>
      <c r="V26" s="69">
        <f t="shared" ca="1" si="9"/>
        <v>1</v>
      </c>
      <c r="W26" s="69">
        <f t="shared" ca="1" si="8"/>
        <v>0</v>
      </c>
      <c r="X26" s="69">
        <f t="shared" ca="1" si="10"/>
        <v>0</v>
      </c>
    </row>
    <row r="27" spans="2:37" ht="15.5" x14ac:dyDescent="0.35">
      <c r="B27" s="5" t="s">
        <v>2061</v>
      </c>
      <c r="C27" s="5" t="s">
        <v>3571</v>
      </c>
      <c r="E27" s="75"/>
      <c r="F27" s="75"/>
      <c r="G27" s="75"/>
      <c r="H27" s="72" t="s">
        <v>3572</v>
      </c>
      <c r="I27" s="69">
        <f t="shared" ca="1" si="11"/>
        <v>0</v>
      </c>
      <c r="J27" s="69">
        <f t="shared" ca="1" si="11"/>
        <v>0</v>
      </c>
      <c r="K27" s="69">
        <f t="shared" ca="1" si="11"/>
        <v>0</v>
      </c>
      <c r="L27" s="69">
        <f t="shared" ca="1" si="12"/>
        <v>0</v>
      </c>
      <c r="M27" s="69">
        <f t="shared" ca="1" si="13"/>
        <v>0</v>
      </c>
      <c r="N27" s="69">
        <f t="shared" ca="1" si="13"/>
        <v>0</v>
      </c>
      <c r="O27" s="69">
        <f t="shared" ca="1" si="13"/>
        <v>0</v>
      </c>
      <c r="P27" s="69">
        <f t="shared" ca="1" si="13"/>
        <v>0</v>
      </c>
      <c r="Q27" s="69">
        <f t="shared" ca="1" si="13"/>
        <v>0</v>
      </c>
      <c r="R27" s="69">
        <f t="shared" ca="1" si="13"/>
        <v>0</v>
      </c>
      <c r="S27" s="69">
        <f t="shared" ca="1" si="13"/>
        <v>0</v>
      </c>
      <c r="T27" s="69">
        <f t="shared" ca="1" si="8"/>
        <v>0</v>
      </c>
      <c r="U27" s="69">
        <f t="shared" ca="1" si="8"/>
        <v>0</v>
      </c>
      <c r="V27" s="69">
        <f t="shared" ca="1" si="9"/>
        <v>0</v>
      </c>
      <c r="W27" s="69">
        <f t="shared" ca="1" si="8"/>
        <v>0</v>
      </c>
      <c r="X27" s="69">
        <f t="shared" ca="1" si="10"/>
        <v>0</v>
      </c>
    </row>
    <row r="28" spans="2:37" x14ac:dyDescent="0.35">
      <c r="B28" s="5" t="s">
        <v>2062</v>
      </c>
      <c r="C28" s="5" t="s">
        <v>3573</v>
      </c>
      <c r="H28" s="72" t="s">
        <v>3574</v>
      </c>
      <c r="I28" s="69">
        <f t="shared" ca="1" si="11"/>
        <v>0</v>
      </c>
      <c r="J28" s="69">
        <f t="shared" ca="1" si="11"/>
        <v>0</v>
      </c>
      <c r="K28" s="69">
        <f t="shared" ca="1" si="11"/>
        <v>0</v>
      </c>
      <c r="L28" s="69">
        <f t="shared" ca="1" si="12"/>
        <v>0</v>
      </c>
      <c r="M28" s="69">
        <f t="shared" ca="1" si="13"/>
        <v>0</v>
      </c>
      <c r="N28" s="69">
        <f t="shared" ca="1" si="13"/>
        <v>0</v>
      </c>
      <c r="O28" s="69">
        <f t="shared" ca="1" si="13"/>
        <v>0</v>
      </c>
      <c r="P28" s="69">
        <f t="shared" ca="1" si="13"/>
        <v>9</v>
      </c>
      <c r="Q28" s="69">
        <f t="shared" ca="1" si="13"/>
        <v>0</v>
      </c>
      <c r="R28" s="69">
        <f t="shared" ca="1" si="13"/>
        <v>0</v>
      </c>
      <c r="S28" s="69">
        <f t="shared" ca="1" si="13"/>
        <v>0</v>
      </c>
      <c r="T28" s="69">
        <f t="shared" ca="1" si="8"/>
        <v>0</v>
      </c>
      <c r="U28" s="69">
        <f t="shared" ca="1" si="8"/>
        <v>0</v>
      </c>
      <c r="V28" s="69">
        <f t="shared" ca="1" si="9"/>
        <v>0</v>
      </c>
      <c r="W28" s="69">
        <f t="shared" ca="1" si="8"/>
        <v>0</v>
      </c>
      <c r="X28" s="69">
        <f t="shared" ca="1" si="10"/>
        <v>1</v>
      </c>
    </row>
    <row r="29" spans="2:37" x14ac:dyDescent="0.35">
      <c r="B29" s="5" t="s">
        <v>2064</v>
      </c>
      <c r="C29" s="5" t="s">
        <v>3575</v>
      </c>
      <c r="H29" s="72" t="s">
        <v>3555</v>
      </c>
      <c r="I29" s="69">
        <f t="shared" ca="1" si="11"/>
        <v>0</v>
      </c>
      <c r="J29" s="69">
        <f t="shared" ca="1" si="11"/>
        <v>0</v>
      </c>
      <c r="K29" s="69">
        <f t="shared" ca="1" si="11"/>
        <v>0</v>
      </c>
      <c r="L29" s="69">
        <f t="shared" ca="1" si="12"/>
        <v>9</v>
      </c>
      <c r="M29" s="69">
        <f t="shared" ca="1" si="13"/>
        <v>0</v>
      </c>
      <c r="N29" s="69">
        <f t="shared" ca="1" si="13"/>
        <v>0</v>
      </c>
      <c r="O29" s="69">
        <f t="shared" ca="1" si="13"/>
        <v>0</v>
      </c>
      <c r="P29" s="69">
        <f t="shared" ca="1" si="13"/>
        <v>1</v>
      </c>
      <c r="Q29" s="69">
        <f t="shared" ca="1" si="13"/>
        <v>0</v>
      </c>
      <c r="R29" s="69">
        <f t="shared" ca="1" si="13"/>
        <v>0</v>
      </c>
      <c r="S29" s="69">
        <f t="shared" ca="1" si="13"/>
        <v>0</v>
      </c>
      <c r="T29" s="69">
        <f t="shared" ca="1" si="8"/>
        <v>0</v>
      </c>
      <c r="U29" s="69">
        <f t="shared" ca="1" si="8"/>
        <v>0</v>
      </c>
      <c r="V29" s="69">
        <f t="shared" ca="1" si="9"/>
        <v>0</v>
      </c>
      <c r="W29" s="69">
        <f t="shared" ca="1" si="8"/>
        <v>0</v>
      </c>
      <c r="X29" s="69">
        <f t="shared" ca="1" si="10"/>
        <v>0</v>
      </c>
    </row>
    <row r="30" spans="2:37" ht="15.5" x14ac:dyDescent="0.35">
      <c r="B30" s="5" t="s">
        <v>2065</v>
      </c>
      <c r="C30" s="5" t="s">
        <v>3576</v>
      </c>
      <c r="E30" s="75"/>
      <c r="F30" s="75"/>
      <c r="G30" s="75"/>
      <c r="H30" s="72" t="s">
        <v>3577</v>
      </c>
      <c r="I30" s="69">
        <f t="shared" ca="1" si="11"/>
        <v>0</v>
      </c>
      <c r="J30" s="69">
        <f t="shared" ca="1" si="11"/>
        <v>0</v>
      </c>
      <c r="K30" s="69">
        <f t="shared" ca="1" si="11"/>
        <v>0</v>
      </c>
      <c r="L30" s="69">
        <f t="shared" ca="1" si="12"/>
        <v>0</v>
      </c>
      <c r="M30" s="69">
        <f t="shared" ca="1" si="13"/>
        <v>0</v>
      </c>
      <c r="N30" s="69">
        <f t="shared" ca="1" si="13"/>
        <v>0</v>
      </c>
      <c r="O30" s="69">
        <f t="shared" ca="1" si="13"/>
        <v>0</v>
      </c>
      <c r="P30" s="69">
        <f t="shared" ca="1" si="13"/>
        <v>0</v>
      </c>
      <c r="Q30" s="69">
        <f t="shared" ca="1" si="13"/>
        <v>0</v>
      </c>
      <c r="R30" s="69">
        <f t="shared" ca="1" si="13"/>
        <v>0</v>
      </c>
      <c r="S30" s="69">
        <f t="shared" ca="1" si="13"/>
        <v>0</v>
      </c>
      <c r="T30" s="69">
        <f t="shared" ca="1" si="8"/>
        <v>0</v>
      </c>
      <c r="U30" s="69">
        <f t="shared" ca="1" si="8"/>
        <v>0</v>
      </c>
      <c r="V30" s="69">
        <f t="shared" ca="1" si="9"/>
        <v>0</v>
      </c>
      <c r="W30" s="69">
        <f t="shared" ca="1" si="8"/>
        <v>0</v>
      </c>
      <c r="X30" s="69">
        <f t="shared" ca="1" si="10"/>
        <v>0</v>
      </c>
    </row>
    <row r="31" spans="2:37" x14ac:dyDescent="0.35">
      <c r="C31" s="5"/>
      <c r="D31" s="5"/>
      <c r="H31" s="78" t="s">
        <v>3524</v>
      </c>
      <c r="I31" s="70">
        <f ca="1">COUNTIF(INDIRECT($B$4&amp;$B$3),I$1)</f>
        <v>8</v>
      </c>
      <c r="J31" s="70">
        <f ca="1">COUNTIF(INDIRECT($B$4&amp;$B$3),J$1)</f>
        <v>6</v>
      </c>
      <c r="K31" s="70">
        <f ca="1">COUNTIF(INDIRECT($B$4&amp;$B$3),K$1)</f>
        <v>40</v>
      </c>
      <c r="L31" s="70">
        <f t="shared" ref="L31:W31" ca="1" si="14">COUNTIF(INDIRECT($B$4&amp;$B$3),L$1)</f>
        <v>20</v>
      </c>
      <c r="M31" s="70">
        <f t="shared" ref="M31:S31" ca="1" si="15">COUNTIF(INDIRECT($B$4&amp;$B$3),M$1)</f>
        <v>15</v>
      </c>
      <c r="N31" s="70">
        <f t="shared" ca="1" si="15"/>
        <v>12</v>
      </c>
      <c r="O31" s="70">
        <f t="shared" ca="1" si="15"/>
        <v>4</v>
      </c>
      <c r="P31" s="70">
        <f t="shared" ca="1" si="15"/>
        <v>19</v>
      </c>
      <c r="Q31" s="70">
        <f t="shared" ca="1" si="15"/>
        <v>14</v>
      </c>
      <c r="R31" s="70">
        <f t="shared" ca="1" si="15"/>
        <v>48</v>
      </c>
      <c r="S31" s="70">
        <f t="shared" ca="1" si="15"/>
        <v>3</v>
      </c>
      <c r="T31" s="70">
        <f t="shared" ca="1" si="14"/>
        <v>6</v>
      </c>
      <c r="U31" s="70">
        <f t="shared" ca="1" si="14"/>
        <v>0</v>
      </c>
      <c r="V31" s="70">
        <f ca="1">COUNTIF(INDIRECT($B$4&amp;$B$3),V$1)</f>
        <v>18</v>
      </c>
      <c r="W31" s="70">
        <f t="shared" ca="1" si="14"/>
        <v>1</v>
      </c>
      <c r="X31" s="70">
        <f ca="1">COUNTIF(INDIRECT($B$4&amp;$B$3),X$1)</f>
        <v>2</v>
      </c>
      <c r="Y31" s="10"/>
    </row>
    <row r="32" spans="2:37" x14ac:dyDescent="0.35">
      <c r="H32" s="76"/>
    </row>
    <row r="34" spans="2:25" x14ac:dyDescent="0.35">
      <c r="H34" s="10" t="s">
        <v>3578</v>
      </c>
    </row>
    <row r="35" spans="2:25" s="39" customFormat="1" x14ac:dyDescent="0.35">
      <c r="C35" s="79"/>
      <c r="D35" s="79"/>
      <c r="H35" s="79"/>
    </row>
    <row r="36" spans="2:25" x14ac:dyDescent="0.35">
      <c r="H36" s="71" t="s">
        <v>3512</v>
      </c>
      <c r="I36" s="73" t="s">
        <v>72</v>
      </c>
      <c r="J36" s="73" t="s">
        <v>80</v>
      </c>
      <c r="K36" s="73" t="s">
        <v>76</v>
      </c>
      <c r="L36" s="73" t="s">
        <v>62</v>
      </c>
      <c r="M36" s="73" t="s">
        <v>83</v>
      </c>
      <c r="N36" s="73" t="s">
        <v>85</v>
      </c>
      <c r="O36" s="73" t="s">
        <v>98</v>
      </c>
      <c r="P36" s="73" t="s">
        <v>87</v>
      </c>
      <c r="Q36" s="73" t="s">
        <v>89</v>
      </c>
      <c r="R36" s="73" t="s">
        <v>101</v>
      </c>
      <c r="S36" s="73" t="s">
        <v>103</v>
      </c>
      <c r="T36" s="73" t="s">
        <v>78</v>
      </c>
      <c r="U36" s="73" t="s">
        <v>91</v>
      </c>
      <c r="V36" s="73" t="s">
        <v>95</v>
      </c>
      <c r="W36" s="73" t="s">
        <v>93</v>
      </c>
      <c r="X36" s="73" t="s">
        <v>70</v>
      </c>
    </row>
    <row r="37" spans="2:25" x14ac:dyDescent="0.35">
      <c r="B37" s="5" t="s">
        <v>3169</v>
      </c>
      <c r="C37" s="5" t="s">
        <v>3444</v>
      </c>
      <c r="H37" s="72" t="s">
        <v>3579</v>
      </c>
      <c r="I37" s="45">
        <f t="shared" ref="I37:X43" ca="1" si="16">SUMIF(INDIRECT($B$4&amp;$B$3),I$1,INDIRECT($B$4&amp;$C37))/I$44</f>
        <v>0</v>
      </c>
      <c r="J37" s="45">
        <f t="shared" ca="1" si="16"/>
        <v>0</v>
      </c>
      <c r="K37" s="45">
        <f t="shared" ca="1" si="16"/>
        <v>0</v>
      </c>
      <c r="L37" s="45">
        <f t="shared" ca="1" si="16"/>
        <v>0</v>
      </c>
      <c r="M37" s="45">
        <f t="shared" ca="1" si="16"/>
        <v>0</v>
      </c>
      <c r="N37" s="45">
        <f t="shared" ca="1" si="16"/>
        <v>0</v>
      </c>
      <c r="O37" s="45">
        <f t="shared" ca="1" si="16"/>
        <v>0.25</v>
      </c>
      <c r="P37" s="45">
        <f t="shared" ca="1" si="16"/>
        <v>0</v>
      </c>
      <c r="Q37" s="45">
        <f t="shared" ca="1" si="16"/>
        <v>0.7142857142857143</v>
      </c>
      <c r="R37" s="45">
        <f t="shared" ca="1" si="16"/>
        <v>0</v>
      </c>
      <c r="S37" s="45">
        <f t="shared" ca="1" si="16"/>
        <v>0</v>
      </c>
      <c r="T37" s="45">
        <f t="shared" ca="1" si="16"/>
        <v>0</v>
      </c>
      <c r="U37" s="45" t="e">
        <f t="shared" ca="1" si="16"/>
        <v>#DIV/0!</v>
      </c>
      <c r="V37" s="45">
        <f t="shared" ca="1" si="16"/>
        <v>0</v>
      </c>
      <c r="W37" s="45">
        <f t="shared" ca="1" si="16"/>
        <v>0</v>
      </c>
      <c r="X37" s="45">
        <f t="shared" ca="1" si="16"/>
        <v>0</v>
      </c>
    </row>
    <row r="38" spans="2:25" x14ac:dyDescent="0.35">
      <c r="B38" s="5" t="s">
        <v>3171</v>
      </c>
      <c r="C38" s="5" t="s">
        <v>3581</v>
      </c>
      <c r="H38" s="72" t="s">
        <v>3582</v>
      </c>
      <c r="I38" s="45">
        <f t="shared" ca="1" si="16"/>
        <v>0</v>
      </c>
      <c r="J38" s="45">
        <f t="shared" ca="1" si="16"/>
        <v>0</v>
      </c>
      <c r="K38" s="45">
        <f t="shared" ca="1" si="16"/>
        <v>0</v>
      </c>
      <c r="L38" s="45">
        <f t="shared" ca="1" si="16"/>
        <v>0</v>
      </c>
      <c r="M38" s="45">
        <f t="shared" ca="1" si="16"/>
        <v>0</v>
      </c>
      <c r="N38" s="45">
        <f t="shared" ca="1" si="16"/>
        <v>0</v>
      </c>
      <c r="O38" s="45">
        <f t="shared" ca="1" si="16"/>
        <v>0</v>
      </c>
      <c r="P38" s="45">
        <f t="shared" ca="1" si="16"/>
        <v>0</v>
      </c>
      <c r="Q38" s="45">
        <f t="shared" ca="1" si="16"/>
        <v>0</v>
      </c>
      <c r="R38" s="45">
        <f t="shared" ca="1" si="16"/>
        <v>0</v>
      </c>
      <c r="S38" s="45">
        <f t="shared" ca="1" si="16"/>
        <v>0</v>
      </c>
      <c r="T38" s="45">
        <f t="shared" ca="1" si="16"/>
        <v>0</v>
      </c>
      <c r="U38" s="45" t="e">
        <f t="shared" ca="1" si="16"/>
        <v>#DIV/0!</v>
      </c>
      <c r="V38" s="45">
        <f t="shared" ca="1" si="16"/>
        <v>0</v>
      </c>
      <c r="W38" s="45">
        <f t="shared" ca="1" si="16"/>
        <v>0</v>
      </c>
      <c r="X38" s="45">
        <f t="shared" ca="1" si="16"/>
        <v>0</v>
      </c>
    </row>
    <row r="39" spans="2:25" x14ac:dyDescent="0.35">
      <c r="B39" s="5" t="s">
        <v>3170</v>
      </c>
      <c r="C39" s="5" t="s">
        <v>3481</v>
      </c>
      <c r="H39" s="72" t="s">
        <v>3580</v>
      </c>
      <c r="I39" s="45">
        <f t="shared" ca="1" si="16"/>
        <v>0</v>
      </c>
      <c r="J39" s="45">
        <f t="shared" ca="1" si="16"/>
        <v>0.16666666666666666</v>
      </c>
      <c r="K39" s="45">
        <f t="shared" ca="1" si="16"/>
        <v>0</v>
      </c>
      <c r="L39" s="45">
        <f t="shared" ca="1" si="16"/>
        <v>0</v>
      </c>
      <c r="M39" s="45">
        <f t="shared" ca="1" si="16"/>
        <v>0</v>
      </c>
      <c r="N39" s="45">
        <f t="shared" ca="1" si="16"/>
        <v>0</v>
      </c>
      <c r="O39" s="45">
        <f t="shared" ca="1" si="16"/>
        <v>1</v>
      </c>
      <c r="P39" s="45">
        <f t="shared" ca="1" si="16"/>
        <v>0</v>
      </c>
      <c r="Q39" s="45">
        <f t="shared" ca="1" si="16"/>
        <v>0.9285714285714286</v>
      </c>
      <c r="R39" s="45">
        <f t="shared" ca="1" si="16"/>
        <v>1</v>
      </c>
      <c r="S39" s="45">
        <f t="shared" ca="1" si="16"/>
        <v>0.66666666666666663</v>
      </c>
      <c r="T39" s="45">
        <f t="shared" ca="1" si="16"/>
        <v>0</v>
      </c>
      <c r="U39" s="45" t="e">
        <f t="shared" ca="1" si="16"/>
        <v>#DIV/0!</v>
      </c>
      <c r="V39" s="45">
        <f t="shared" ca="1" si="16"/>
        <v>0.16666666666666666</v>
      </c>
      <c r="W39" s="45">
        <f t="shared" ca="1" si="16"/>
        <v>0</v>
      </c>
      <c r="X39" s="45">
        <f t="shared" ca="1" si="16"/>
        <v>1</v>
      </c>
    </row>
    <row r="40" spans="2:25" x14ac:dyDescent="0.35">
      <c r="B40" s="5" t="s">
        <v>3173</v>
      </c>
      <c r="C40" s="5" t="s">
        <v>3585</v>
      </c>
      <c r="H40" s="72" t="s">
        <v>3586</v>
      </c>
      <c r="I40" s="45">
        <f t="shared" ca="1" si="16"/>
        <v>1</v>
      </c>
      <c r="J40" s="45">
        <f t="shared" ca="1" si="16"/>
        <v>0.16666666666666666</v>
      </c>
      <c r="K40" s="45">
        <f t="shared" ca="1" si="16"/>
        <v>0</v>
      </c>
      <c r="L40" s="45">
        <f t="shared" ca="1" si="16"/>
        <v>0</v>
      </c>
      <c r="M40" s="45">
        <f t="shared" ca="1" si="16"/>
        <v>0</v>
      </c>
      <c r="N40" s="45">
        <f t="shared" ca="1" si="16"/>
        <v>0</v>
      </c>
      <c r="O40" s="45">
        <f t="shared" ca="1" si="16"/>
        <v>0.75</v>
      </c>
      <c r="P40" s="45">
        <f t="shared" ca="1" si="16"/>
        <v>0</v>
      </c>
      <c r="Q40" s="45">
        <f t="shared" ca="1" si="16"/>
        <v>0.5714285714285714</v>
      </c>
      <c r="R40" s="45">
        <f t="shared" ca="1" si="16"/>
        <v>1</v>
      </c>
      <c r="S40" s="45">
        <f t="shared" ca="1" si="16"/>
        <v>0.66666666666666663</v>
      </c>
      <c r="T40" s="45">
        <f t="shared" ca="1" si="16"/>
        <v>1</v>
      </c>
      <c r="U40" s="45" t="e">
        <f t="shared" ca="1" si="16"/>
        <v>#DIV/0!</v>
      </c>
      <c r="V40" s="45">
        <f t="shared" ca="1" si="16"/>
        <v>0.5</v>
      </c>
      <c r="W40" s="45">
        <f t="shared" ca="1" si="16"/>
        <v>0</v>
      </c>
      <c r="X40" s="45">
        <f t="shared" ca="1" si="16"/>
        <v>0.5</v>
      </c>
    </row>
    <row r="41" spans="2:25" x14ac:dyDescent="0.35">
      <c r="B41" s="5" t="s">
        <v>3172</v>
      </c>
      <c r="C41" s="5" t="s">
        <v>3583</v>
      </c>
      <c r="H41" s="72" t="s">
        <v>3584</v>
      </c>
      <c r="I41" s="45">
        <f t="shared" ca="1" si="16"/>
        <v>0</v>
      </c>
      <c r="J41" s="45">
        <f t="shared" ca="1" si="16"/>
        <v>0</v>
      </c>
      <c r="K41" s="45">
        <f t="shared" ca="1" si="16"/>
        <v>0</v>
      </c>
      <c r="L41" s="45">
        <f t="shared" ca="1" si="16"/>
        <v>0</v>
      </c>
      <c r="M41" s="45">
        <f t="shared" ca="1" si="16"/>
        <v>0</v>
      </c>
      <c r="N41" s="45">
        <f t="shared" ca="1" si="16"/>
        <v>0</v>
      </c>
      <c r="O41" s="45">
        <f t="shared" ca="1" si="16"/>
        <v>0.25</v>
      </c>
      <c r="P41" s="45">
        <f t="shared" ca="1" si="16"/>
        <v>5.2631578947368418E-2</v>
      </c>
      <c r="Q41" s="45">
        <f t="shared" ca="1" si="16"/>
        <v>0</v>
      </c>
      <c r="R41" s="45">
        <f t="shared" ca="1" si="16"/>
        <v>0</v>
      </c>
      <c r="S41" s="45">
        <f t="shared" ca="1" si="16"/>
        <v>0.66666666666666663</v>
      </c>
      <c r="T41" s="45">
        <f t="shared" ca="1" si="16"/>
        <v>0</v>
      </c>
      <c r="U41" s="45" t="e">
        <f t="shared" ca="1" si="16"/>
        <v>#DIV/0!</v>
      </c>
      <c r="V41" s="45">
        <f t="shared" ca="1" si="16"/>
        <v>0</v>
      </c>
      <c r="W41" s="45">
        <f t="shared" ca="1" si="16"/>
        <v>0</v>
      </c>
      <c r="X41" s="45">
        <f t="shared" ca="1" si="16"/>
        <v>0.5</v>
      </c>
    </row>
    <row r="42" spans="2:25" x14ac:dyDescent="0.35">
      <c r="B42" s="5" t="s">
        <v>3174</v>
      </c>
      <c r="C42" s="5" t="s">
        <v>3587</v>
      </c>
      <c r="H42" s="72" t="s">
        <v>3588</v>
      </c>
      <c r="I42" s="45">
        <f t="shared" ca="1" si="16"/>
        <v>0.25</v>
      </c>
      <c r="J42" s="45">
        <f t="shared" ca="1" si="16"/>
        <v>0</v>
      </c>
      <c r="K42" s="45">
        <f t="shared" ca="1" si="16"/>
        <v>0</v>
      </c>
      <c r="L42" s="45">
        <f t="shared" ca="1" si="16"/>
        <v>0</v>
      </c>
      <c r="M42" s="45">
        <f t="shared" ca="1" si="16"/>
        <v>0</v>
      </c>
      <c r="N42" s="45">
        <f t="shared" ca="1" si="16"/>
        <v>0</v>
      </c>
      <c r="O42" s="45">
        <f t="shared" ca="1" si="16"/>
        <v>0.75</v>
      </c>
      <c r="P42" s="45">
        <f t="shared" ca="1" si="16"/>
        <v>0</v>
      </c>
      <c r="Q42" s="45">
        <f t="shared" ca="1" si="16"/>
        <v>0.9285714285714286</v>
      </c>
      <c r="R42" s="45">
        <f t="shared" ca="1" si="16"/>
        <v>0</v>
      </c>
      <c r="S42" s="45">
        <f t="shared" ca="1" si="16"/>
        <v>0.66666666666666663</v>
      </c>
      <c r="T42" s="45">
        <f t="shared" ca="1" si="16"/>
        <v>0</v>
      </c>
      <c r="U42" s="45" t="e">
        <f t="shared" ca="1" si="16"/>
        <v>#DIV/0!</v>
      </c>
      <c r="V42" s="45">
        <f t="shared" ca="1" si="16"/>
        <v>0.61111111111111116</v>
      </c>
      <c r="W42" s="45">
        <f t="shared" ca="1" si="16"/>
        <v>0</v>
      </c>
      <c r="X42" s="45">
        <f t="shared" ca="1" si="16"/>
        <v>0.5</v>
      </c>
    </row>
    <row r="43" spans="2:25" x14ac:dyDescent="0.35">
      <c r="B43" s="5" t="s">
        <v>3175</v>
      </c>
      <c r="C43" s="5" t="s">
        <v>3589</v>
      </c>
      <c r="H43" s="72" t="s">
        <v>3590</v>
      </c>
      <c r="I43" s="45">
        <f t="shared" ca="1" si="16"/>
        <v>0</v>
      </c>
      <c r="J43" s="45">
        <f t="shared" ca="1" si="16"/>
        <v>0.16666666666666666</v>
      </c>
      <c r="K43" s="45">
        <f t="shared" ca="1" si="16"/>
        <v>0</v>
      </c>
      <c r="L43" s="45">
        <f t="shared" ca="1" si="16"/>
        <v>0</v>
      </c>
      <c r="M43" s="45">
        <f t="shared" ca="1" si="16"/>
        <v>0</v>
      </c>
      <c r="N43" s="45">
        <f t="shared" ca="1" si="16"/>
        <v>0</v>
      </c>
      <c r="O43" s="45">
        <f t="shared" ca="1" si="16"/>
        <v>0</v>
      </c>
      <c r="P43" s="45">
        <f t="shared" ca="1" si="16"/>
        <v>5.2631578947368418E-2</v>
      </c>
      <c r="Q43" s="45">
        <f t="shared" ca="1" si="16"/>
        <v>0.21428571428571427</v>
      </c>
      <c r="R43" s="45">
        <f t="shared" ca="1" si="16"/>
        <v>0</v>
      </c>
      <c r="S43" s="45">
        <f t="shared" ca="1" si="16"/>
        <v>0.66666666666666663</v>
      </c>
      <c r="T43" s="45">
        <f t="shared" ca="1" si="16"/>
        <v>0</v>
      </c>
      <c r="U43" s="45" t="e">
        <f t="shared" ca="1" si="16"/>
        <v>#DIV/0!</v>
      </c>
      <c r="V43" s="45">
        <f t="shared" ca="1" si="16"/>
        <v>0.22222222222222221</v>
      </c>
      <c r="W43" s="45">
        <f t="shared" ca="1" si="16"/>
        <v>0</v>
      </c>
      <c r="X43" s="45">
        <f t="shared" ca="1" si="16"/>
        <v>0</v>
      </c>
    </row>
    <row r="44" spans="2:25" x14ac:dyDescent="0.35">
      <c r="C44" s="5"/>
      <c r="D44" s="5"/>
      <c r="H44" s="78" t="s">
        <v>3524</v>
      </c>
      <c r="I44" s="70">
        <f ca="1">COUNTIF(INDIRECT($B$4&amp;$B$3),I$1)</f>
        <v>8</v>
      </c>
      <c r="J44" s="70">
        <f ca="1">COUNTIF(INDIRECT($B$4&amp;$B$3),J$1)</f>
        <v>6</v>
      </c>
      <c r="K44" s="70">
        <f ca="1">COUNTIF(INDIRECT($B$4&amp;$B$3),K$1)</f>
        <v>40</v>
      </c>
      <c r="L44" s="70">
        <f t="shared" ref="L44:W44" ca="1" si="17">COUNTIF(INDIRECT($B$4&amp;$B$3),L$1)</f>
        <v>20</v>
      </c>
      <c r="M44" s="70">
        <f t="shared" ref="M44:S44" ca="1" si="18">COUNTIF(INDIRECT($B$4&amp;$B$3),M$1)</f>
        <v>15</v>
      </c>
      <c r="N44" s="70">
        <f t="shared" ca="1" si="18"/>
        <v>12</v>
      </c>
      <c r="O44" s="70">
        <f t="shared" ca="1" si="18"/>
        <v>4</v>
      </c>
      <c r="P44" s="70">
        <f t="shared" ca="1" si="18"/>
        <v>19</v>
      </c>
      <c r="Q44" s="70">
        <f t="shared" ca="1" si="18"/>
        <v>14</v>
      </c>
      <c r="R44" s="70">
        <f t="shared" ca="1" si="18"/>
        <v>48</v>
      </c>
      <c r="S44" s="70">
        <f t="shared" ca="1" si="18"/>
        <v>3</v>
      </c>
      <c r="T44" s="70">
        <f t="shared" ca="1" si="17"/>
        <v>6</v>
      </c>
      <c r="U44" s="70">
        <f t="shared" ca="1" si="17"/>
        <v>0</v>
      </c>
      <c r="V44" s="70">
        <f ca="1">COUNTIF(INDIRECT($B$4&amp;$B$3),V$1)</f>
        <v>18</v>
      </c>
      <c r="W44" s="70">
        <f t="shared" ca="1" si="17"/>
        <v>1</v>
      </c>
      <c r="X44" s="70">
        <f ca="1">COUNTIF(INDIRECT($B$4&amp;$B$3),X$1)</f>
        <v>2</v>
      </c>
      <c r="Y44" s="10"/>
    </row>
    <row r="49" spans="1:24" x14ac:dyDescent="0.35">
      <c r="A49" s="100">
        <v>0</v>
      </c>
      <c r="B49" s="100">
        <v>0.05</v>
      </c>
      <c r="C49" s="101">
        <v>0.1</v>
      </c>
      <c r="D49" s="101">
        <v>0.2</v>
      </c>
      <c r="E49" s="100">
        <v>0.5</v>
      </c>
      <c r="F49" s="5">
        <v>1</v>
      </c>
      <c r="H49" s="71" t="s">
        <v>3592</v>
      </c>
      <c r="I49" s="73" t="s">
        <v>72</v>
      </c>
      <c r="J49" s="73" t="s">
        <v>80</v>
      </c>
      <c r="K49" s="73" t="s">
        <v>76</v>
      </c>
      <c r="L49" s="73" t="s">
        <v>62</v>
      </c>
      <c r="M49" s="73" t="s">
        <v>83</v>
      </c>
      <c r="N49" s="73" t="s">
        <v>85</v>
      </c>
      <c r="O49" s="73" t="s">
        <v>98</v>
      </c>
      <c r="P49" s="73" t="s">
        <v>87</v>
      </c>
      <c r="Q49" s="73" t="s">
        <v>89</v>
      </c>
      <c r="R49" s="73" t="s">
        <v>101</v>
      </c>
      <c r="S49" s="73" t="s">
        <v>103</v>
      </c>
      <c r="T49" s="73" t="s">
        <v>78</v>
      </c>
      <c r="U49" s="73" t="s">
        <v>91</v>
      </c>
      <c r="V49" s="73" t="s">
        <v>95</v>
      </c>
      <c r="W49" s="73" t="s">
        <v>93</v>
      </c>
      <c r="X49" s="73" t="s">
        <v>70</v>
      </c>
    </row>
    <row r="50" spans="1:24" ht="16.5" x14ac:dyDescent="0.45">
      <c r="A50" s="33">
        <v>1</v>
      </c>
      <c r="B50" s="33">
        <v>0.85</v>
      </c>
      <c r="C50" s="34">
        <v>0.7</v>
      </c>
      <c r="D50" s="34">
        <v>0.5</v>
      </c>
      <c r="E50" s="33">
        <v>0.25</v>
      </c>
      <c r="F50" s="33">
        <v>0</v>
      </c>
      <c r="G50" s="43" t="s">
        <v>3593</v>
      </c>
      <c r="H50" s="72" t="s">
        <v>3579</v>
      </c>
      <c r="I50" s="5" cm="1">
        <f t="array" aca="1" ref="I50" ca="1">_xlfn.IFS(I37=0%,$A50,I37&lt;5%,$B50,I37&lt;10%,$C50,I37&lt;20%,$D50,I37&lt;50%,$E50,I37&lt;=100%,$F50)</f>
        <v>1</v>
      </c>
      <c r="J50" s="5" cm="1">
        <f t="array" aca="1" ref="J50" ca="1">_xlfn.IFS(J37=0%,$A50,J37&lt;5%,$B50,J37&lt;10%,$C50,J37&lt;20%,$D50,J37&lt;50%,$E50,J37&lt;=100%,$F50)</f>
        <v>1</v>
      </c>
      <c r="K50" s="5" cm="1">
        <f t="array" aca="1" ref="K50" ca="1">_xlfn.IFS(K37=0%,$A50,K37&lt;5%,$B50,K37&lt;10%,$C50,K37&lt;20%,$D50,K37&lt;50%,$E50,K37&lt;=100%,$F50)</f>
        <v>1</v>
      </c>
      <c r="L50" s="5" cm="1">
        <f t="array" aca="1" ref="L50" ca="1">_xlfn.IFS(L37=0%,$A50,L37&lt;5%,$B50,L37&lt;10%,$C50,L37&lt;20%,$D50,L37&lt;50%,$E50,L37&lt;=100%,$F50)</f>
        <v>1</v>
      </c>
      <c r="M50" s="5" cm="1">
        <f t="array" aca="1" ref="M50" ca="1">_xlfn.IFS(M37=0%,$A50,M37&lt;5%,$B50,M37&lt;10%,$C50,M37&lt;20%,$D50,M37&lt;50%,$E50,M37&lt;=100%,$F50)</f>
        <v>1</v>
      </c>
      <c r="N50" s="5" cm="1">
        <f t="array" aca="1" ref="N50" ca="1">_xlfn.IFS(N37=0%,$A50,N37&lt;5%,$B50,N37&lt;10%,$C50,N37&lt;20%,$D50,N37&lt;50%,$E50,N37&lt;=100%,$F50)</f>
        <v>1</v>
      </c>
      <c r="O50" s="5" cm="1">
        <f t="array" aca="1" ref="O50" ca="1">_xlfn.IFS(O37=0%,$A50,O37&lt;5%,$B50,O37&lt;10%,$C50,O37&lt;20%,$D50,O37&lt;50%,$E50,O37&lt;=100%,$F50)</f>
        <v>0.25</v>
      </c>
      <c r="P50" s="5" cm="1">
        <f t="array" aca="1" ref="P50" ca="1">_xlfn.IFS(P37=0%,$A50,P37&lt;5%,$B50,P37&lt;10%,$C50,P37&lt;20%,$D50,P37&lt;50%,$E50,P37&lt;=100%,$F50)</f>
        <v>1</v>
      </c>
      <c r="Q50" s="5" cm="1">
        <f t="array" aca="1" ref="Q50" ca="1">_xlfn.IFS(Q37=0%,$A50,Q37&lt;5%,$B50,Q37&lt;10%,$C50,Q37&lt;20%,$D50,Q37&lt;50%,$E50,Q37&lt;=100%,$F50)</f>
        <v>0</v>
      </c>
      <c r="R50" s="5" cm="1">
        <f t="array" aca="1" ref="R50" ca="1">_xlfn.IFS(R37=0%,$A50,R37&lt;5%,$B50,R37&lt;10%,$C50,R37&lt;20%,$D50,R37&lt;50%,$E50,R37&lt;=100%,$F50)</f>
        <v>1</v>
      </c>
      <c r="S50" s="5" cm="1">
        <f t="array" aca="1" ref="S50" ca="1">_xlfn.IFS(S37=0%,$A50,S37&lt;5%,$B50,S37&lt;10%,$C50,S37&lt;20%,$D50,S37&lt;50%,$E50,S37&lt;=100%,$F50)</f>
        <v>1</v>
      </c>
      <c r="T50" s="5" cm="1">
        <f t="array" aca="1" ref="T50" ca="1">_xlfn.IFS(T37=0%,$A50,T37&lt;5%,$B50,T37&lt;10%,$C50,T37&lt;20%,$D50,T37&lt;50%,$E50,T37&lt;=100%,$F50)</f>
        <v>1</v>
      </c>
      <c r="U50" s="5" t="e" cm="1">
        <f t="array" aca="1" ref="U50" ca="1">_xlfn.IFS(U37=0%,$A50,U37&lt;5%,$B50,U37&lt;10%,$C50,U37&lt;20%,$D50,U37&lt;50%,$E50,U37&lt;=100%,$F50)</f>
        <v>#DIV/0!</v>
      </c>
      <c r="V50" s="5" cm="1">
        <f t="array" aca="1" ref="V50" ca="1">_xlfn.IFS(V37=0%,$A50,V37&lt;5%,$B50,V37&lt;10%,$C50,V37&lt;20%,$D50,V37&lt;50%,$E50,V37&lt;=100%,$F50)</f>
        <v>1</v>
      </c>
      <c r="W50" s="5" cm="1">
        <f t="array" aca="1" ref="W50" ca="1">_xlfn.IFS(W37=0%,$A50,W37&lt;5%,$B50,W37&lt;10%,$C50,W37&lt;20%,$D50,W37&lt;50%,$E50,W37&lt;=100%,$F50)</f>
        <v>1</v>
      </c>
      <c r="X50" s="5" cm="1">
        <f t="array" aca="1" ref="X50" ca="1">_xlfn.IFS(X37=0%,$A50,X37&lt;5%,$B50,X37&lt;10%,$C50,X37&lt;20%,$D50,X37&lt;50%,$E50,X37&lt;=100%,$F50)</f>
        <v>1</v>
      </c>
    </row>
    <row r="51" spans="1:24" ht="16.5" x14ac:dyDescent="0.45">
      <c r="A51" s="33">
        <v>1</v>
      </c>
      <c r="B51" s="33">
        <v>0.75</v>
      </c>
      <c r="C51" s="34">
        <v>0.5</v>
      </c>
      <c r="D51" s="34">
        <v>0.25</v>
      </c>
      <c r="E51" s="33">
        <v>0</v>
      </c>
      <c r="F51" s="33">
        <v>0</v>
      </c>
      <c r="G51" s="43"/>
      <c r="H51" s="72" t="s">
        <v>3582</v>
      </c>
      <c r="I51" s="5" cm="1">
        <f t="array" aca="1" ref="I51" ca="1">_xlfn.IFS(I38=0%,$A51,I38&lt;5%,$B51,I38&lt;10%,$C51,I38&lt;20%,$D51,I38&lt;50%,$E51,I38&lt;=100%,$F51)</f>
        <v>1</v>
      </c>
      <c r="J51" s="5" cm="1">
        <f t="array" aca="1" ref="J51" ca="1">_xlfn.IFS(J38=0%,$A51,J38&lt;5%,$B51,J38&lt;10%,$C51,J38&lt;20%,$D51,J38&lt;50%,$E51,J38&lt;=100%,$F51)</f>
        <v>1</v>
      </c>
      <c r="K51" s="5" cm="1">
        <f t="array" aca="1" ref="K51" ca="1">_xlfn.IFS(K38=0%,$A51,K38&lt;5%,$B51,K38&lt;10%,$C51,K38&lt;20%,$D51,K38&lt;50%,$E51,K38&lt;=100%,$F51)</f>
        <v>1</v>
      </c>
      <c r="L51" s="5" cm="1">
        <f t="array" aca="1" ref="L51" ca="1">_xlfn.IFS(L38=0%,$A51,L38&lt;5%,$B51,L38&lt;10%,$C51,L38&lt;20%,$D51,L38&lt;50%,$E51,L38&lt;=100%,$F51)</f>
        <v>1</v>
      </c>
      <c r="M51" s="5" cm="1">
        <f t="array" aca="1" ref="M51" ca="1">_xlfn.IFS(M38=0%,$A51,M38&lt;5%,$B51,M38&lt;10%,$C51,M38&lt;20%,$D51,M38&lt;50%,$E51,M38&lt;=100%,$F51)</f>
        <v>1</v>
      </c>
      <c r="N51" s="5" cm="1">
        <f t="array" aca="1" ref="N51" ca="1">_xlfn.IFS(N38=0%,$A51,N38&lt;5%,$B51,N38&lt;10%,$C51,N38&lt;20%,$D51,N38&lt;50%,$E51,N38&lt;=100%,$F51)</f>
        <v>1</v>
      </c>
      <c r="O51" s="5" cm="1">
        <f t="array" aca="1" ref="O51" ca="1">_xlfn.IFS(O38=0%,$A51,O38&lt;5%,$B51,O38&lt;10%,$C51,O38&lt;20%,$D51,O38&lt;50%,$E51,O38&lt;=100%,$F51)</f>
        <v>1</v>
      </c>
      <c r="P51" s="5" cm="1">
        <f t="array" aca="1" ref="P51" ca="1">_xlfn.IFS(P38=0%,$A51,P38&lt;5%,$B51,P38&lt;10%,$C51,P38&lt;20%,$D51,P38&lt;50%,$E51,P38&lt;=100%,$F51)</f>
        <v>1</v>
      </c>
      <c r="Q51" s="5" cm="1">
        <f t="array" aca="1" ref="Q51" ca="1">_xlfn.IFS(Q38=0%,$A51,Q38&lt;5%,$B51,Q38&lt;10%,$C51,Q38&lt;20%,$D51,Q38&lt;50%,$E51,Q38&lt;=100%,$F51)</f>
        <v>1</v>
      </c>
      <c r="R51" s="5" cm="1">
        <f t="array" aca="1" ref="R51" ca="1">_xlfn.IFS(R38=0%,$A51,R38&lt;5%,$B51,R38&lt;10%,$C51,R38&lt;20%,$D51,R38&lt;50%,$E51,R38&lt;=100%,$F51)</f>
        <v>1</v>
      </c>
      <c r="S51" s="5" cm="1">
        <f t="array" aca="1" ref="S51" ca="1">_xlfn.IFS(S38=0%,$A51,S38&lt;5%,$B51,S38&lt;10%,$C51,S38&lt;20%,$D51,S38&lt;50%,$E51,S38&lt;=100%,$F51)</f>
        <v>1</v>
      </c>
      <c r="T51" s="5" cm="1">
        <f t="array" aca="1" ref="T51" ca="1">_xlfn.IFS(T38=0%,$A51,T38&lt;5%,$B51,T38&lt;10%,$C51,T38&lt;20%,$D51,T38&lt;50%,$E51,T38&lt;=100%,$F51)</f>
        <v>1</v>
      </c>
      <c r="U51" s="5" t="e" cm="1">
        <f t="array" aca="1" ref="U51" ca="1">_xlfn.IFS(U38=0%,$A51,U38&lt;5%,$B51,U38&lt;10%,$C51,U38&lt;20%,$D51,U38&lt;50%,$E51,U38&lt;=100%,$F51)</f>
        <v>#DIV/0!</v>
      </c>
      <c r="V51" s="5" cm="1">
        <f t="array" aca="1" ref="V51" ca="1">_xlfn.IFS(V38=0%,$A51,V38&lt;5%,$B51,V38&lt;10%,$C51,V38&lt;20%,$D51,V38&lt;50%,$E51,V38&lt;=100%,$F51)</f>
        <v>1</v>
      </c>
      <c r="W51" s="5" cm="1">
        <f t="array" aca="1" ref="W51" ca="1">_xlfn.IFS(W38=0%,$A51,W38&lt;5%,$B51,W38&lt;10%,$C51,W38&lt;20%,$D51,W38&lt;50%,$E51,W38&lt;=100%,$F51)</f>
        <v>1</v>
      </c>
      <c r="X51" s="5" cm="1">
        <f t="array" aca="1" ref="X51" ca="1">_xlfn.IFS(X38=0%,$A51,X38&lt;5%,$B51,X38&lt;10%,$C51,X38&lt;20%,$D51,X38&lt;50%,$E51,X38&lt;=100%,$F51)</f>
        <v>1</v>
      </c>
    </row>
    <row r="52" spans="1:24" ht="16.5" x14ac:dyDescent="0.45">
      <c r="A52" s="33">
        <v>1</v>
      </c>
      <c r="B52" s="33">
        <v>0.75</v>
      </c>
      <c r="C52" s="34">
        <v>0.5</v>
      </c>
      <c r="D52" s="34">
        <v>0.25</v>
      </c>
      <c r="E52" s="33">
        <v>0</v>
      </c>
      <c r="F52" s="33">
        <v>0</v>
      </c>
      <c r="G52" s="43"/>
      <c r="H52" s="72" t="s">
        <v>3580</v>
      </c>
      <c r="I52" s="5" cm="1">
        <f t="array" aca="1" ref="I52" ca="1">_xlfn.IFS(I39=0%,$A52,I39&lt;5%,$B52,I39&lt;10%,$C52,I39&lt;20%,$D52,I39&lt;50%,$E52,I39&lt;=100%,$F52)</f>
        <v>1</v>
      </c>
      <c r="J52" s="5" cm="1">
        <f t="array" aca="1" ref="J52" ca="1">_xlfn.IFS(J39=0%,$A52,J39&lt;5%,$B52,J39&lt;10%,$C52,J39&lt;20%,$D52,J39&lt;50%,$E52,J39&lt;=100%,$F52)</f>
        <v>0.25</v>
      </c>
      <c r="K52" s="5" cm="1">
        <f t="array" aca="1" ref="K52" ca="1">_xlfn.IFS(K39=0%,$A52,K39&lt;5%,$B52,K39&lt;10%,$C52,K39&lt;20%,$D52,K39&lt;50%,$E52,K39&lt;=100%,$F52)</f>
        <v>1</v>
      </c>
      <c r="L52" s="5" cm="1">
        <f t="array" aca="1" ref="L52" ca="1">_xlfn.IFS(L39=0%,$A52,L39&lt;5%,$B52,L39&lt;10%,$C52,L39&lt;20%,$D52,L39&lt;50%,$E52,L39&lt;=100%,$F52)</f>
        <v>1</v>
      </c>
      <c r="M52" s="5" cm="1">
        <f t="array" aca="1" ref="M52" ca="1">_xlfn.IFS(M39=0%,$A52,M39&lt;5%,$B52,M39&lt;10%,$C52,M39&lt;20%,$D52,M39&lt;50%,$E52,M39&lt;=100%,$F52)</f>
        <v>1</v>
      </c>
      <c r="N52" s="5" cm="1">
        <f t="array" aca="1" ref="N52" ca="1">_xlfn.IFS(N39=0%,$A52,N39&lt;5%,$B52,N39&lt;10%,$C52,N39&lt;20%,$D52,N39&lt;50%,$E52,N39&lt;=100%,$F52)</f>
        <v>1</v>
      </c>
      <c r="O52" s="5" cm="1">
        <f t="array" aca="1" ref="O52" ca="1">_xlfn.IFS(O39=0%,$A52,O39&lt;5%,$B52,O39&lt;10%,$C52,O39&lt;20%,$D52,O39&lt;50%,$E52,O39&lt;=100%,$F52)</f>
        <v>0</v>
      </c>
      <c r="P52" s="5" cm="1">
        <f t="array" aca="1" ref="P52" ca="1">_xlfn.IFS(P39=0%,$A52,P39&lt;5%,$B52,P39&lt;10%,$C52,P39&lt;20%,$D52,P39&lt;50%,$E52,P39&lt;=100%,$F52)</f>
        <v>1</v>
      </c>
      <c r="Q52" s="5" cm="1">
        <f t="array" aca="1" ref="Q52" ca="1">_xlfn.IFS(Q39=0%,$A52,Q39&lt;5%,$B52,Q39&lt;10%,$C52,Q39&lt;20%,$D52,Q39&lt;50%,$E52,Q39&lt;=100%,$F52)</f>
        <v>0</v>
      </c>
      <c r="R52" s="5" cm="1">
        <f t="array" aca="1" ref="R52" ca="1">_xlfn.IFS(R39=0%,$A52,R39&lt;5%,$B52,R39&lt;10%,$C52,R39&lt;20%,$D52,R39&lt;50%,$E52,R39&lt;=100%,$F52)</f>
        <v>0</v>
      </c>
      <c r="S52" s="5" cm="1">
        <f t="array" aca="1" ref="S52" ca="1">_xlfn.IFS(S39=0%,$A52,S39&lt;5%,$B52,S39&lt;10%,$C52,S39&lt;20%,$D52,S39&lt;50%,$E52,S39&lt;=100%,$F52)</f>
        <v>0</v>
      </c>
      <c r="T52" s="5" cm="1">
        <f t="array" aca="1" ref="T52" ca="1">_xlfn.IFS(T39=0%,$A52,T39&lt;5%,$B52,T39&lt;10%,$C52,T39&lt;20%,$D52,T39&lt;50%,$E52,T39&lt;=100%,$F52)</f>
        <v>1</v>
      </c>
      <c r="U52" s="5" t="e" cm="1">
        <f t="array" aca="1" ref="U52" ca="1">_xlfn.IFS(U39=0%,$A52,U39&lt;5%,$B52,U39&lt;10%,$C52,U39&lt;20%,$D52,U39&lt;50%,$E52,U39&lt;=100%,$F52)</f>
        <v>#DIV/0!</v>
      </c>
      <c r="V52" s="5" cm="1">
        <f t="array" aca="1" ref="V52" ca="1">_xlfn.IFS(V39=0%,$A52,V39&lt;5%,$B52,V39&lt;10%,$C52,V39&lt;20%,$D52,V39&lt;50%,$E52,V39&lt;=100%,$F52)</f>
        <v>0.25</v>
      </c>
      <c r="W52" s="5" cm="1">
        <f t="array" aca="1" ref="W52" ca="1">_xlfn.IFS(W39=0%,$A52,W39&lt;5%,$B52,W39&lt;10%,$C52,W39&lt;20%,$D52,W39&lt;50%,$E52,W39&lt;=100%,$F52)</f>
        <v>1</v>
      </c>
      <c r="X52" s="5" cm="1">
        <f t="array" aca="1" ref="X52" ca="1">_xlfn.IFS(X39=0%,$A52,X39&lt;5%,$B52,X39&lt;10%,$C52,X39&lt;20%,$D52,X39&lt;50%,$E52,X39&lt;=100%,$F52)</f>
        <v>0</v>
      </c>
    </row>
    <row r="53" spans="1:24" ht="16.5" x14ac:dyDescent="0.45">
      <c r="A53" s="33">
        <v>1</v>
      </c>
      <c r="B53" s="33">
        <v>0.75</v>
      </c>
      <c r="C53" s="34">
        <v>0.5</v>
      </c>
      <c r="D53" s="34">
        <v>0.25</v>
      </c>
      <c r="E53" s="33">
        <v>0</v>
      </c>
      <c r="F53" s="33">
        <v>0</v>
      </c>
      <c r="G53" s="43" t="s">
        <v>3594</v>
      </c>
      <c r="H53" s="72" t="s">
        <v>3586</v>
      </c>
      <c r="I53" s="5" cm="1">
        <f t="array" aca="1" ref="I53" ca="1">_xlfn.IFS(I40=0%,$A53,I40&lt;5%,$B53,I40&lt;10%,$C53,I40&lt;20%,$D53,I40&lt;50%,$E53,I40&lt;=100%,$F53)</f>
        <v>0</v>
      </c>
      <c r="J53" s="5" cm="1">
        <f t="array" aca="1" ref="J53" ca="1">_xlfn.IFS(J40=0%,$A53,J40&lt;5%,$B53,J40&lt;10%,$C53,J40&lt;20%,$D53,J40&lt;50%,$E53,J40&lt;=100%,$F53)</f>
        <v>0.25</v>
      </c>
      <c r="K53" s="5" cm="1">
        <f t="array" aca="1" ref="K53" ca="1">_xlfn.IFS(K40=0%,$A53,K40&lt;5%,$B53,K40&lt;10%,$C53,K40&lt;20%,$D53,K40&lt;50%,$E53,K40&lt;=100%,$F53)</f>
        <v>1</v>
      </c>
      <c r="L53" s="5" cm="1">
        <f t="array" aca="1" ref="L53" ca="1">_xlfn.IFS(L40=0%,$A53,L40&lt;5%,$B53,L40&lt;10%,$C53,L40&lt;20%,$D53,L40&lt;50%,$E53,L40&lt;=100%,$F53)</f>
        <v>1</v>
      </c>
      <c r="M53" s="5" cm="1">
        <f t="array" aca="1" ref="M53" ca="1">_xlfn.IFS(M40=0%,$A53,M40&lt;5%,$B53,M40&lt;10%,$C53,M40&lt;20%,$D53,M40&lt;50%,$E53,M40&lt;=100%,$F53)</f>
        <v>1</v>
      </c>
      <c r="N53" s="5" cm="1">
        <f t="array" aca="1" ref="N53" ca="1">_xlfn.IFS(N40=0%,$A53,N40&lt;5%,$B53,N40&lt;10%,$C53,N40&lt;20%,$D53,N40&lt;50%,$E53,N40&lt;=100%,$F53)</f>
        <v>1</v>
      </c>
      <c r="O53" s="5" cm="1">
        <f t="array" aca="1" ref="O53" ca="1">_xlfn.IFS(O40=0%,$A53,O40&lt;5%,$B53,O40&lt;10%,$C53,O40&lt;20%,$D53,O40&lt;50%,$E53,O40&lt;=100%,$F53)</f>
        <v>0</v>
      </c>
      <c r="P53" s="5" cm="1">
        <f t="array" aca="1" ref="P53" ca="1">_xlfn.IFS(P40=0%,$A53,P40&lt;5%,$B53,P40&lt;10%,$C53,P40&lt;20%,$D53,P40&lt;50%,$E53,P40&lt;=100%,$F53)</f>
        <v>1</v>
      </c>
      <c r="Q53" s="5" cm="1">
        <f t="array" aca="1" ref="Q53" ca="1">_xlfn.IFS(Q40=0%,$A53,Q40&lt;5%,$B53,Q40&lt;10%,$C53,Q40&lt;20%,$D53,Q40&lt;50%,$E53,Q40&lt;=100%,$F53)</f>
        <v>0</v>
      </c>
      <c r="R53" s="5" cm="1">
        <f t="array" aca="1" ref="R53" ca="1">_xlfn.IFS(R40=0%,$A53,R40&lt;5%,$B53,R40&lt;10%,$C53,R40&lt;20%,$D53,R40&lt;50%,$E53,R40&lt;=100%,$F53)</f>
        <v>0</v>
      </c>
      <c r="S53" s="5" cm="1">
        <f t="array" aca="1" ref="S53" ca="1">_xlfn.IFS(S40=0%,$A53,S40&lt;5%,$B53,S40&lt;10%,$C53,S40&lt;20%,$D53,S40&lt;50%,$E53,S40&lt;=100%,$F53)</f>
        <v>0</v>
      </c>
      <c r="T53" s="5" cm="1">
        <f t="array" aca="1" ref="T53" ca="1">_xlfn.IFS(T40=0%,$A53,T40&lt;5%,$B53,T40&lt;10%,$C53,T40&lt;20%,$D53,T40&lt;50%,$E53,T40&lt;=100%,$F53)</f>
        <v>0</v>
      </c>
      <c r="U53" s="5" t="e" cm="1">
        <f t="array" aca="1" ref="U53" ca="1">_xlfn.IFS(U40=0%,$A53,U40&lt;5%,$B53,U40&lt;10%,$C53,U40&lt;20%,$D53,U40&lt;50%,$E53,U40&lt;=100%,$F53)</f>
        <v>#DIV/0!</v>
      </c>
      <c r="V53" s="5" cm="1">
        <f t="array" aca="1" ref="V53" ca="1">_xlfn.IFS(V40=0%,$A53,V40&lt;5%,$B53,V40&lt;10%,$C53,V40&lt;20%,$D53,V40&lt;50%,$E53,V40&lt;=100%,$F53)</f>
        <v>0</v>
      </c>
      <c r="W53" s="5" cm="1">
        <f t="array" aca="1" ref="W53" ca="1">_xlfn.IFS(W40=0%,$A53,W40&lt;5%,$B53,W40&lt;10%,$C53,W40&lt;20%,$D53,W40&lt;50%,$E53,W40&lt;=100%,$F53)</f>
        <v>1</v>
      </c>
      <c r="X53" s="5" cm="1">
        <f t="array" aca="1" ref="X53" ca="1">_xlfn.IFS(X40=0%,$A53,X40&lt;5%,$B53,X40&lt;10%,$C53,X40&lt;20%,$D53,X40&lt;50%,$E53,X40&lt;=100%,$F53)</f>
        <v>0</v>
      </c>
    </row>
    <row r="54" spans="1:24" ht="16.5" x14ac:dyDescent="0.45">
      <c r="A54" s="33">
        <v>1</v>
      </c>
      <c r="B54" s="33">
        <v>0.75</v>
      </c>
      <c r="C54" s="34">
        <v>0.5</v>
      </c>
      <c r="D54" s="34">
        <v>0.25</v>
      </c>
      <c r="E54" s="33">
        <v>0</v>
      </c>
      <c r="F54" s="33">
        <v>0</v>
      </c>
      <c r="G54" s="43"/>
      <c r="H54" s="72" t="s">
        <v>3584</v>
      </c>
      <c r="I54" s="5" cm="1">
        <f t="array" aca="1" ref="I54" ca="1">_xlfn.IFS(I41=0%,$A54,I41&lt;5%,$B54,I41&lt;10%,$C54,I41&lt;20%,$D54,I41&lt;50%,$E54,I41&lt;=100%,$F54)</f>
        <v>1</v>
      </c>
      <c r="J54" s="5" cm="1">
        <f t="array" aca="1" ref="J54" ca="1">_xlfn.IFS(J41=0%,$A54,J41&lt;5%,$B54,J41&lt;10%,$C54,J41&lt;20%,$D54,J41&lt;50%,$E54,J41&lt;=100%,$F54)</f>
        <v>1</v>
      </c>
      <c r="K54" s="5" cm="1">
        <f t="array" aca="1" ref="K54" ca="1">_xlfn.IFS(K41=0%,$A54,K41&lt;5%,$B54,K41&lt;10%,$C54,K41&lt;20%,$D54,K41&lt;50%,$E54,K41&lt;=100%,$F54)</f>
        <v>1</v>
      </c>
      <c r="L54" s="5" cm="1">
        <f t="array" aca="1" ref="L54" ca="1">_xlfn.IFS(L41=0%,$A54,L41&lt;5%,$B54,L41&lt;10%,$C54,L41&lt;20%,$D54,L41&lt;50%,$E54,L41&lt;=100%,$F54)</f>
        <v>1</v>
      </c>
      <c r="M54" s="5" cm="1">
        <f t="array" aca="1" ref="M54" ca="1">_xlfn.IFS(M41=0%,$A54,M41&lt;5%,$B54,M41&lt;10%,$C54,M41&lt;20%,$D54,M41&lt;50%,$E54,M41&lt;=100%,$F54)</f>
        <v>1</v>
      </c>
      <c r="N54" s="5" cm="1">
        <f t="array" aca="1" ref="N54" ca="1">_xlfn.IFS(N41=0%,$A54,N41&lt;5%,$B54,N41&lt;10%,$C54,N41&lt;20%,$D54,N41&lt;50%,$E54,N41&lt;=100%,$F54)</f>
        <v>1</v>
      </c>
      <c r="O54" s="5" cm="1">
        <f t="array" aca="1" ref="O54" ca="1">_xlfn.IFS(O41=0%,$A54,O41&lt;5%,$B54,O41&lt;10%,$C54,O41&lt;20%,$D54,O41&lt;50%,$E54,O41&lt;=100%,$F54)</f>
        <v>0</v>
      </c>
      <c r="P54" s="5" cm="1">
        <f t="array" aca="1" ref="P54" ca="1">_xlfn.IFS(P41=0%,$A54,P41&lt;5%,$B54,P41&lt;10%,$C54,P41&lt;20%,$D54,P41&lt;50%,$E54,P41&lt;=100%,$F54)</f>
        <v>0.5</v>
      </c>
      <c r="Q54" s="5" cm="1">
        <f t="array" aca="1" ref="Q54" ca="1">_xlfn.IFS(Q41=0%,$A54,Q41&lt;5%,$B54,Q41&lt;10%,$C54,Q41&lt;20%,$D54,Q41&lt;50%,$E54,Q41&lt;=100%,$F54)</f>
        <v>1</v>
      </c>
      <c r="R54" s="5" cm="1">
        <f t="array" aca="1" ref="R54" ca="1">_xlfn.IFS(R41=0%,$A54,R41&lt;5%,$B54,R41&lt;10%,$C54,R41&lt;20%,$D54,R41&lt;50%,$E54,R41&lt;=100%,$F54)</f>
        <v>1</v>
      </c>
      <c r="S54" s="5" cm="1">
        <f t="array" aca="1" ref="S54" ca="1">_xlfn.IFS(S41=0%,$A54,S41&lt;5%,$B54,S41&lt;10%,$C54,S41&lt;20%,$D54,S41&lt;50%,$E54,S41&lt;=100%,$F54)</f>
        <v>0</v>
      </c>
      <c r="T54" s="5" cm="1">
        <f t="array" aca="1" ref="T54" ca="1">_xlfn.IFS(T41=0%,$A54,T41&lt;5%,$B54,T41&lt;10%,$C54,T41&lt;20%,$D54,T41&lt;50%,$E54,T41&lt;=100%,$F54)</f>
        <v>1</v>
      </c>
      <c r="U54" s="5" t="e" cm="1">
        <f t="array" aca="1" ref="U54" ca="1">_xlfn.IFS(U41=0%,$A54,U41&lt;5%,$B54,U41&lt;10%,$C54,U41&lt;20%,$D54,U41&lt;50%,$E54,U41&lt;=100%,$F54)</f>
        <v>#DIV/0!</v>
      </c>
      <c r="V54" s="5" cm="1">
        <f t="array" aca="1" ref="V54" ca="1">_xlfn.IFS(V41=0%,$A54,V41&lt;5%,$B54,V41&lt;10%,$C54,V41&lt;20%,$D54,V41&lt;50%,$E54,V41&lt;=100%,$F54)</f>
        <v>1</v>
      </c>
      <c r="W54" s="5" cm="1">
        <f t="array" aca="1" ref="W54" ca="1">_xlfn.IFS(W41=0%,$A54,W41&lt;5%,$B54,W41&lt;10%,$C54,W41&lt;20%,$D54,W41&lt;50%,$E54,W41&lt;=100%,$F54)</f>
        <v>1</v>
      </c>
      <c r="X54" s="5" cm="1">
        <f t="array" aca="1" ref="X54" ca="1">_xlfn.IFS(X41=0%,$A54,X41&lt;5%,$B54,X41&lt;10%,$C54,X41&lt;20%,$D54,X41&lt;50%,$E54,X41&lt;=100%,$F54)</f>
        <v>0</v>
      </c>
    </row>
    <row r="55" spans="1:24" ht="16.5" x14ac:dyDescent="0.45">
      <c r="A55" s="33">
        <v>1</v>
      </c>
      <c r="B55" s="33">
        <v>0.85</v>
      </c>
      <c r="C55" s="34">
        <v>0.7</v>
      </c>
      <c r="D55" s="34">
        <v>0.5</v>
      </c>
      <c r="E55" s="33">
        <v>0.25</v>
      </c>
      <c r="F55" s="33">
        <v>0</v>
      </c>
      <c r="G55" s="43"/>
      <c r="H55" s="72" t="s">
        <v>3588</v>
      </c>
      <c r="I55" s="5" cm="1">
        <f t="array" aca="1" ref="I55" ca="1">_xlfn.IFS(I42=0%,$A55,I42&lt;5%,$B55,I42&lt;10%,$C55,I42&lt;20%,$D55,I42&lt;50%,$E55,I42&lt;=100%,$F55)</f>
        <v>0.25</v>
      </c>
      <c r="J55" s="5" cm="1">
        <f t="array" aca="1" ref="J55" ca="1">_xlfn.IFS(J42=0%,$A55,J42&lt;5%,$B55,J42&lt;10%,$C55,J42&lt;20%,$D55,J42&lt;50%,$E55,J42&lt;=100%,$F55)</f>
        <v>1</v>
      </c>
      <c r="K55" s="5" cm="1">
        <f t="array" aca="1" ref="K55" ca="1">_xlfn.IFS(K42=0%,$A55,K42&lt;5%,$B55,K42&lt;10%,$C55,K42&lt;20%,$D55,K42&lt;50%,$E55,K42&lt;=100%,$F55)</f>
        <v>1</v>
      </c>
      <c r="L55" s="5" cm="1">
        <f t="array" aca="1" ref="L55" ca="1">_xlfn.IFS(L42=0%,$A55,L42&lt;5%,$B55,L42&lt;10%,$C55,L42&lt;20%,$D55,L42&lt;50%,$E55,L42&lt;=100%,$F55)</f>
        <v>1</v>
      </c>
      <c r="M55" s="5" cm="1">
        <f t="array" aca="1" ref="M55" ca="1">_xlfn.IFS(M42=0%,$A55,M42&lt;5%,$B55,M42&lt;10%,$C55,M42&lt;20%,$D55,M42&lt;50%,$E55,M42&lt;=100%,$F55)</f>
        <v>1</v>
      </c>
      <c r="N55" s="5" cm="1">
        <f t="array" aca="1" ref="N55" ca="1">_xlfn.IFS(N42=0%,$A55,N42&lt;5%,$B55,N42&lt;10%,$C55,N42&lt;20%,$D55,N42&lt;50%,$E55,N42&lt;=100%,$F55)</f>
        <v>1</v>
      </c>
      <c r="O55" s="5" cm="1">
        <f t="array" aca="1" ref="O55" ca="1">_xlfn.IFS(O42=0%,$A55,O42&lt;5%,$B55,O42&lt;10%,$C55,O42&lt;20%,$D55,O42&lt;50%,$E55,O42&lt;=100%,$F55)</f>
        <v>0</v>
      </c>
      <c r="P55" s="5" cm="1">
        <f t="array" aca="1" ref="P55" ca="1">_xlfn.IFS(P42=0%,$A55,P42&lt;5%,$B55,P42&lt;10%,$C55,P42&lt;20%,$D55,P42&lt;50%,$E55,P42&lt;=100%,$F55)</f>
        <v>1</v>
      </c>
      <c r="Q55" s="5" cm="1">
        <f t="array" aca="1" ref="Q55" ca="1">_xlfn.IFS(Q42=0%,$A55,Q42&lt;5%,$B55,Q42&lt;10%,$C55,Q42&lt;20%,$D55,Q42&lt;50%,$E55,Q42&lt;=100%,$F55)</f>
        <v>0</v>
      </c>
      <c r="R55" s="5" cm="1">
        <f t="array" aca="1" ref="R55" ca="1">_xlfn.IFS(R42=0%,$A55,R42&lt;5%,$B55,R42&lt;10%,$C55,R42&lt;20%,$D55,R42&lt;50%,$E55,R42&lt;=100%,$F55)</f>
        <v>1</v>
      </c>
      <c r="S55" s="5" cm="1">
        <f t="array" aca="1" ref="S55" ca="1">_xlfn.IFS(S42=0%,$A55,S42&lt;5%,$B55,S42&lt;10%,$C55,S42&lt;20%,$D55,S42&lt;50%,$E55,S42&lt;=100%,$F55)</f>
        <v>0</v>
      </c>
      <c r="T55" s="5" cm="1">
        <f t="array" aca="1" ref="T55" ca="1">_xlfn.IFS(T42=0%,$A55,T42&lt;5%,$B55,T42&lt;10%,$C55,T42&lt;20%,$D55,T42&lt;50%,$E55,T42&lt;=100%,$F55)</f>
        <v>1</v>
      </c>
      <c r="U55" s="5" t="e" cm="1">
        <f t="array" aca="1" ref="U55" ca="1">_xlfn.IFS(U42=0%,$A55,U42&lt;5%,$B55,U42&lt;10%,$C55,U42&lt;20%,$D55,U42&lt;50%,$E55,U42&lt;=100%,$F55)</f>
        <v>#DIV/0!</v>
      </c>
      <c r="V55" s="5" cm="1">
        <f t="array" aca="1" ref="V55" ca="1">_xlfn.IFS(V42=0%,$A55,V42&lt;5%,$B55,V42&lt;10%,$C55,V42&lt;20%,$D55,V42&lt;50%,$E55,V42&lt;=100%,$F55)</f>
        <v>0</v>
      </c>
      <c r="W55" s="5" cm="1">
        <f t="array" aca="1" ref="W55" ca="1">_xlfn.IFS(W42=0%,$A55,W42&lt;5%,$B55,W42&lt;10%,$C55,W42&lt;20%,$D55,W42&lt;50%,$E55,W42&lt;=100%,$F55)</f>
        <v>1</v>
      </c>
      <c r="X55" s="5" cm="1">
        <f t="array" aca="1" ref="X55" ca="1">_xlfn.IFS(X42=0%,$A55,X42&lt;5%,$B55,X42&lt;10%,$C55,X42&lt;20%,$D55,X42&lt;50%,$E55,X42&lt;=100%,$F55)</f>
        <v>0</v>
      </c>
    </row>
    <row r="56" spans="1:24" ht="16.5" x14ac:dyDescent="0.45">
      <c r="A56" s="33">
        <v>1</v>
      </c>
      <c r="B56" s="33">
        <v>0.85</v>
      </c>
      <c r="C56" s="34">
        <v>0.7</v>
      </c>
      <c r="D56" s="34">
        <v>0.5</v>
      </c>
      <c r="E56" s="33">
        <v>0.25</v>
      </c>
      <c r="F56" s="33">
        <v>0</v>
      </c>
      <c r="G56" s="43"/>
      <c r="H56" s="72" t="s">
        <v>3590</v>
      </c>
      <c r="I56" s="5" cm="1">
        <f t="array" aca="1" ref="I56" ca="1">_xlfn.IFS(I43=0%,$A56,I43&lt;5%,$B56,I43&lt;10%,$C56,I43&lt;20%,$D56,I43&lt;50%,$E56,I43&lt;=100%,$F56)</f>
        <v>1</v>
      </c>
      <c r="J56" s="5" cm="1">
        <f t="array" aca="1" ref="J56" ca="1">_xlfn.IFS(J43=0%,$A56,J43&lt;5%,$B56,J43&lt;10%,$C56,J43&lt;20%,$D56,J43&lt;50%,$E56,J43&lt;=100%,$F56)</f>
        <v>0.5</v>
      </c>
      <c r="K56" s="5" cm="1">
        <f t="array" aca="1" ref="K56" ca="1">_xlfn.IFS(K43=0%,$A56,K43&lt;5%,$B56,K43&lt;10%,$C56,K43&lt;20%,$D56,K43&lt;50%,$E56,K43&lt;=100%,$F56)</f>
        <v>1</v>
      </c>
      <c r="L56" s="5" cm="1">
        <f t="array" aca="1" ref="L56" ca="1">_xlfn.IFS(L43=0%,$A56,L43&lt;5%,$B56,L43&lt;10%,$C56,L43&lt;20%,$D56,L43&lt;50%,$E56,L43&lt;=100%,$F56)</f>
        <v>1</v>
      </c>
      <c r="M56" s="5" cm="1">
        <f t="array" aca="1" ref="M56" ca="1">_xlfn.IFS(M43=0%,$A56,M43&lt;5%,$B56,M43&lt;10%,$C56,M43&lt;20%,$D56,M43&lt;50%,$E56,M43&lt;=100%,$F56)</f>
        <v>1</v>
      </c>
      <c r="N56" s="5" cm="1">
        <f t="array" aca="1" ref="N56" ca="1">_xlfn.IFS(N43=0%,$A56,N43&lt;5%,$B56,N43&lt;10%,$C56,N43&lt;20%,$D56,N43&lt;50%,$E56,N43&lt;=100%,$F56)</f>
        <v>1</v>
      </c>
      <c r="O56" s="5" cm="1">
        <f t="array" aca="1" ref="O56" ca="1">_xlfn.IFS(O43=0%,$A56,O43&lt;5%,$B56,O43&lt;10%,$C56,O43&lt;20%,$D56,O43&lt;50%,$E56,O43&lt;=100%,$F56)</f>
        <v>1</v>
      </c>
      <c r="P56" s="5" cm="1">
        <f t="array" aca="1" ref="P56" ca="1">_xlfn.IFS(P43=0%,$A56,P43&lt;5%,$B56,P43&lt;10%,$C56,P43&lt;20%,$D56,P43&lt;50%,$E56,P43&lt;=100%,$F56)</f>
        <v>0.7</v>
      </c>
      <c r="Q56" s="5" cm="1">
        <f t="array" aca="1" ref="Q56" ca="1">_xlfn.IFS(Q43=0%,$A56,Q43&lt;5%,$B56,Q43&lt;10%,$C56,Q43&lt;20%,$D56,Q43&lt;50%,$E56,Q43&lt;=100%,$F56)</f>
        <v>0.25</v>
      </c>
      <c r="R56" s="5" cm="1">
        <f t="array" aca="1" ref="R56" ca="1">_xlfn.IFS(R43=0%,$A56,R43&lt;5%,$B56,R43&lt;10%,$C56,R43&lt;20%,$D56,R43&lt;50%,$E56,R43&lt;=100%,$F56)</f>
        <v>1</v>
      </c>
      <c r="S56" s="5" cm="1">
        <f t="array" aca="1" ref="S56" ca="1">_xlfn.IFS(S43=0%,$A56,S43&lt;5%,$B56,S43&lt;10%,$C56,S43&lt;20%,$D56,S43&lt;50%,$E56,S43&lt;=100%,$F56)</f>
        <v>0</v>
      </c>
      <c r="T56" s="5" cm="1">
        <f t="array" aca="1" ref="T56" ca="1">_xlfn.IFS(T43=0%,$A56,T43&lt;5%,$B56,T43&lt;10%,$C56,T43&lt;20%,$D56,T43&lt;50%,$E56,T43&lt;=100%,$F56)</f>
        <v>1</v>
      </c>
      <c r="U56" s="5" t="e" cm="1">
        <f t="array" aca="1" ref="U56" ca="1">_xlfn.IFS(U43=0%,$A56,U43&lt;5%,$B56,U43&lt;10%,$C56,U43&lt;20%,$D56,U43&lt;50%,$E56,U43&lt;=100%,$F56)</f>
        <v>#DIV/0!</v>
      </c>
      <c r="V56" s="5" cm="1">
        <f t="array" aca="1" ref="V56" ca="1">_xlfn.IFS(V43=0%,$A56,V43&lt;5%,$B56,V43&lt;10%,$C56,V43&lt;20%,$D56,V43&lt;50%,$E56,V43&lt;=100%,$F56)</f>
        <v>0.25</v>
      </c>
      <c r="W56" s="5" cm="1">
        <f t="array" aca="1" ref="W56" ca="1">_xlfn.IFS(W43=0%,$A56,W43&lt;5%,$B56,W43&lt;10%,$C56,W43&lt;20%,$D56,W43&lt;50%,$E56,W43&lt;=100%,$F56)</f>
        <v>1</v>
      </c>
      <c r="X56" s="5" cm="1">
        <f t="array" aca="1" ref="X56" ca="1">_xlfn.IFS(X43=0%,$A56,X43&lt;5%,$B56,X43&lt;10%,$C56,X43&lt;20%,$D56,X43&lt;50%,$E56,X43&lt;=100%,$F56)</f>
        <v>1</v>
      </c>
    </row>
    <row r="57" spans="1:24" ht="16.5" x14ac:dyDescent="0.45">
      <c r="B57" s="5" t="s">
        <v>3426</v>
      </c>
      <c r="G57" s="43" t="s">
        <v>3595</v>
      </c>
      <c r="H57" s="102" t="s">
        <v>3596</v>
      </c>
      <c r="I57" s="5">
        <f ca="1">VLOOKUP($B57,'Appro&amp;Dispo'!$F$60:$X$91,MATCH('Excel calc SFM'!I$49,'Appro&amp;Dispo'!$F$62:$W$62,0),FALSE)</f>
        <v>0</v>
      </c>
      <c r="J57" s="5">
        <f ca="1">VLOOKUP($B57,'Appro&amp;Dispo'!$F$60:$X$91,MATCH('Excel calc SFM'!J$49,'Appro&amp;Dispo'!$F$62:$W$62,0),FALSE)</f>
        <v>0</v>
      </c>
      <c r="K57" s="5">
        <f ca="1">VLOOKUP($B57,'Appro&amp;Dispo'!$F$60:$X$91,MATCH('Excel calc SFM'!K$49,'Appro&amp;Dispo'!$F$62:$W$62,0),FALSE)</f>
        <v>0</v>
      </c>
      <c r="L57" s="5">
        <f ca="1">VLOOKUP($B57,'Appro&amp;Dispo'!$F$60:$X$91,MATCH('Excel calc SFM'!L$49,'Appro&amp;Dispo'!$F$62:$W$62,0),FALSE)</f>
        <v>0</v>
      </c>
      <c r="M57" s="5">
        <f ca="1">VLOOKUP($B57,'Appro&amp;Dispo'!$F$60:$X$91,MATCH('Excel calc SFM'!M$49,'Appro&amp;Dispo'!$F$62:$W$62,0),FALSE)</f>
        <v>1</v>
      </c>
      <c r="N57" s="5">
        <f ca="1">VLOOKUP($B57,'Appro&amp;Dispo'!$F$60:$X$91,MATCH('Excel calc SFM'!N$49,'Appro&amp;Dispo'!$F$62:$W$62,0),FALSE)</f>
        <v>0</v>
      </c>
      <c r="O57" s="5">
        <f ca="1">VLOOKUP($B57,'Appro&amp;Dispo'!$F$60:$X$91,MATCH('Excel calc SFM'!O$49,'Appro&amp;Dispo'!$F$62:$W$62,0),FALSE)</f>
        <v>18</v>
      </c>
      <c r="P57" s="5">
        <f ca="1">VLOOKUP($B57,'Appro&amp;Dispo'!$F$60:$X$91,MATCH('Excel calc SFM'!P$49,'Appro&amp;Dispo'!$F$62:$W$62,0),FALSE)</f>
        <v>0</v>
      </c>
      <c r="Q57" s="5">
        <f ca="1">VLOOKUP($B57,'Appro&amp;Dispo'!$F$60:$X$91,MATCH('Excel calc SFM'!Q$49,'Appro&amp;Dispo'!$F$62:$W$62,0),FALSE)</f>
        <v>11</v>
      </c>
      <c r="R57" s="5">
        <f ca="1">VLOOKUP($B57,'Appro&amp;Dispo'!$F$60:$X$91,MATCH('Excel calc SFM'!R$49,'Appro&amp;Dispo'!$F$62:$W$62,0),FALSE)</f>
        <v>12</v>
      </c>
      <c r="S57" s="5">
        <f ca="1">VLOOKUP($B57,'Appro&amp;Dispo'!$F$60:$X$91,MATCH('Excel calc SFM'!S$49,'Appro&amp;Dispo'!$F$62:$W$62,0),FALSE)</f>
        <v>12</v>
      </c>
      <c r="T57" s="5">
        <f ca="1">VLOOKUP($B57,'Appro&amp;Dispo'!$F$60:$X$91,MATCH('Excel calc SFM'!T$49,'Appro&amp;Dispo'!$F$62:$W$62,0),FALSE)</f>
        <v>2</v>
      </c>
      <c r="U57" s="5">
        <f ca="1">VLOOKUP($B57,'Appro&amp;Dispo'!$F$60:$X$91,MATCH('Excel calc SFM'!U$49,'Appro&amp;Dispo'!$F$62:$W$62,0),FALSE)</f>
        <v>0</v>
      </c>
      <c r="V57" s="5">
        <f ca="1">VLOOKUP($B57,'Appro&amp;Dispo'!$F$60:$X$91,MATCH('Excel calc SFM'!V$49,'Appro&amp;Dispo'!$F$62:$W$62,0),FALSE)</f>
        <v>0</v>
      </c>
      <c r="W57" s="5">
        <f ca="1">VLOOKUP($B57,'Appro&amp;Dispo'!$F$60:$X$91,MATCH('Excel calc SFM'!W$49,'Appro&amp;Dispo'!$F$62:$W$62,0),FALSE)</f>
        <v>0</v>
      </c>
      <c r="X57" s="5">
        <f ca="1">VLOOKUP($B57,'Appro&amp;Dispo'!$F$60:$X$91,MATCH('Excel calc SFM'!X$49,'Appro&amp;Dispo'!$F$62:$W$62,0),FALSE)</f>
        <v>3</v>
      </c>
    </row>
    <row r="58" spans="1:24" x14ac:dyDescent="0.35">
      <c r="B58" s="5" t="s">
        <v>3055</v>
      </c>
      <c r="H58" s="102" t="s">
        <v>3597</v>
      </c>
      <c r="I58" s="5">
        <f ca="1">VLOOKUP($B58,'Appro&amp;Dispo'!$F$60:$X$91,MATCH('Excel calc SFM'!I$49,'Appro&amp;Dispo'!$F$62:$W$62,0),FALSE)</f>
        <v>0</v>
      </c>
      <c r="J58" s="5">
        <f ca="1">VLOOKUP($B58,'Appro&amp;Dispo'!$F$60:$X$91,MATCH('Excel calc SFM'!J$49,'Appro&amp;Dispo'!$F$62:$W$62,0),FALSE)</f>
        <v>0</v>
      </c>
      <c r="K58" s="5">
        <f ca="1">VLOOKUP($B58,'Appro&amp;Dispo'!$F$60:$X$91,MATCH('Excel calc SFM'!K$49,'Appro&amp;Dispo'!$F$62:$W$62,0),FALSE)</f>
        <v>0</v>
      </c>
      <c r="L58" s="5">
        <f ca="1">VLOOKUP($B58,'Appro&amp;Dispo'!$F$60:$X$91,MATCH('Excel calc SFM'!L$49,'Appro&amp;Dispo'!$F$62:$W$62,0),FALSE)</f>
        <v>1</v>
      </c>
      <c r="M58" s="5">
        <f ca="1">VLOOKUP($B58,'Appro&amp;Dispo'!$F$60:$X$91,MATCH('Excel calc SFM'!M$49,'Appro&amp;Dispo'!$F$62:$W$62,0),FALSE)</f>
        <v>0</v>
      </c>
      <c r="N58" s="5">
        <f ca="1">VLOOKUP($B58,'Appro&amp;Dispo'!$F$60:$X$91,MATCH('Excel calc SFM'!N$49,'Appro&amp;Dispo'!$F$62:$W$62,0),FALSE)</f>
        <v>0</v>
      </c>
      <c r="O58" s="5">
        <f ca="1">VLOOKUP($B58,'Appro&amp;Dispo'!$F$60:$X$91,MATCH('Excel calc SFM'!O$49,'Appro&amp;Dispo'!$F$62:$W$62,0),FALSE)</f>
        <v>0</v>
      </c>
      <c r="P58" s="5">
        <f ca="1">VLOOKUP($B58,'Appro&amp;Dispo'!$F$60:$X$91,MATCH('Excel calc SFM'!P$49,'Appro&amp;Dispo'!$F$62:$W$62,0),FALSE)</f>
        <v>0</v>
      </c>
      <c r="Q58" s="5">
        <f ca="1">VLOOKUP($B58,'Appro&amp;Dispo'!$F$60:$X$91,MATCH('Excel calc SFM'!Q$49,'Appro&amp;Dispo'!$F$62:$W$62,0),FALSE)</f>
        <v>0</v>
      </c>
      <c r="R58" s="5">
        <f ca="1">VLOOKUP($B58,'Appro&amp;Dispo'!$F$60:$X$91,MATCH('Excel calc SFM'!R$49,'Appro&amp;Dispo'!$F$62:$W$62,0),FALSE)</f>
        <v>0</v>
      </c>
      <c r="S58" s="5">
        <f ca="1">VLOOKUP($B58,'Appro&amp;Dispo'!$F$60:$X$91,MATCH('Excel calc SFM'!S$49,'Appro&amp;Dispo'!$F$62:$W$62,0),FALSE)</f>
        <v>9</v>
      </c>
      <c r="T58" s="5">
        <f ca="1">VLOOKUP($B58,'Appro&amp;Dispo'!$F$60:$X$91,MATCH('Excel calc SFM'!T$49,'Appro&amp;Dispo'!$F$62:$W$62,0),FALSE)</f>
        <v>1</v>
      </c>
      <c r="U58" s="5">
        <f ca="1">VLOOKUP($B58,'Appro&amp;Dispo'!$F$60:$X$91,MATCH('Excel calc SFM'!U$49,'Appro&amp;Dispo'!$F$62:$W$62,0),FALSE)</f>
        <v>0</v>
      </c>
      <c r="V58" s="5">
        <f ca="1">VLOOKUP($B58,'Appro&amp;Dispo'!$F$60:$X$91,MATCH('Excel calc SFM'!V$49,'Appro&amp;Dispo'!$F$62:$W$62,0),FALSE)</f>
        <v>9</v>
      </c>
      <c r="W58" s="5">
        <f ca="1">VLOOKUP($B58,'Appro&amp;Dispo'!$F$60:$X$91,MATCH('Excel calc SFM'!W$49,'Appro&amp;Dispo'!$F$62:$W$62,0),FALSE)</f>
        <v>0</v>
      </c>
      <c r="X58" s="5">
        <f ca="1">VLOOKUP($B58,'Appro&amp;Dispo'!$F$60:$X$91,MATCH('Excel calc SFM'!X$49,'Appro&amp;Dispo'!$F$62:$W$62,0),FALSE)</f>
        <v>1</v>
      </c>
    </row>
  </sheetData>
  <conditionalFormatting sqref="I37:X43">
    <cfRule type="expression" dxfId="0" priority="1">
      <formula>I37&gt;0</formula>
    </cfRule>
  </conditionalFormatting>
  <pageMargins left="0.7" right="0.7" top="0.75" bottom="0.75" header="0.3" footer="0.3"/>
  <pageSetup scale="3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DCEE3-61C6-4225-A72C-5E7E21162554}">
  <sheetPr>
    <tabColor theme="4"/>
  </sheetPr>
  <dimension ref="A1:BK25"/>
  <sheetViews>
    <sheetView tabSelected="1" zoomScale="80" zoomScaleNormal="80" workbookViewId="0">
      <selection activeCell="F8" sqref="F8"/>
    </sheetView>
  </sheetViews>
  <sheetFormatPr baseColWidth="10" defaultColWidth="8.81640625" defaultRowHeight="14.5" outlineLevelCol="1" x14ac:dyDescent="0.35"/>
  <cols>
    <col min="1" max="1" width="25.54296875" style="148" customWidth="1"/>
    <col min="2" max="2" width="106.81640625" style="148" customWidth="1"/>
    <col min="3" max="3" width="6.1796875" style="149" bestFit="1" customWidth="1"/>
    <col min="4" max="8" width="6.54296875" style="148" customWidth="1"/>
    <col min="9" max="12" width="6.1796875" style="149" bestFit="1" customWidth="1"/>
    <col min="13" max="16" width="8.81640625" style="126"/>
    <col min="17" max="17" width="50.81640625" style="148" bestFit="1" customWidth="1" outlineLevel="1"/>
    <col min="18" max="18" width="20.54296875" style="148" customWidth="1"/>
    <col min="19" max="25" width="6.54296875" style="148" customWidth="1"/>
    <col min="26" max="26" width="6.81640625" style="148" customWidth="1"/>
    <col min="27" max="31" width="8.1796875" style="148" customWidth="1"/>
    <col min="32" max="32" width="7.453125" style="148" customWidth="1"/>
    <col min="33" max="33" width="25.54296875" style="148" customWidth="1"/>
    <col min="34" max="34" width="8.36328125" style="148" customWidth="1"/>
    <col min="35" max="35" width="6.54296875" style="148" customWidth="1"/>
    <col min="36" max="43" width="8.26953125" style="148" bestFit="1" customWidth="1"/>
    <col min="44" max="44" width="5.54296875" style="148" customWidth="1"/>
    <col min="45" max="47" width="8.26953125" style="148" bestFit="1" customWidth="1"/>
    <col min="48" max="48" width="8.54296875" style="148" customWidth="1"/>
    <col min="49" max="49" width="5.453125" style="151" bestFit="1" customWidth="1"/>
    <col min="50" max="54" width="6.54296875" style="148" customWidth="1"/>
    <col min="55" max="58" width="5.453125" style="151" bestFit="1" customWidth="1"/>
    <col min="59" max="62" width="6.54296875" style="148" customWidth="1"/>
    <col min="63" max="63" width="15.54296875" style="148" customWidth="1" outlineLevel="1"/>
    <col min="64" max="16384" width="8.81640625" style="126"/>
  </cols>
  <sheetData>
    <row r="1" spans="1:63" s="191" customFormat="1" ht="38.5" customHeight="1" x14ac:dyDescent="0.35">
      <c r="A1" s="187" t="s">
        <v>3681</v>
      </c>
      <c r="B1" s="187"/>
      <c r="C1" s="187"/>
      <c r="D1" s="187"/>
      <c r="E1" s="187"/>
      <c r="F1" s="187"/>
      <c r="G1" s="187"/>
      <c r="H1" s="187"/>
      <c r="I1" s="187"/>
      <c r="J1" s="187"/>
      <c r="K1" s="187"/>
      <c r="L1" s="187"/>
      <c r="M1" s="187"/>
      <c r="N1" s="187"/>
      <c r="O1" s="187"/>
      <c r="P1" s="187"/>
      <c r="Q1" s="187"/>
      <c r="R1" s="188" t="s">
        <v>3682</v>
      </c>
      <c r="S1" s="188"/>
      <c r="T1" s="188"/>
      <c r="U1" s="188"/>
      <c r="V1" s="188"/>
      <c r="W1" s="188"/>
      <c r="X1" s="188"/>
      <c r="Y1" s="188"/>
      <c r="Z1" s="188"/>
      <c r="AA1" s="188"/>
      <c r="AB1" s="188"/>
      <c r="AC1" s="188"/>
      <c r="AD1" s="188"/>
      <c r="AE1" s="188"/>
      <c r="AF1" s="188"/>
      <c r="AG1" s="189"/>
      <c r="AH1" s="190" t="s">
        <v>3683</v>
      </c>
      <c r="AI1" s="188"/>
      <c r="AJ1" s="188"/>
      <c r="AK1" s="188"/>
      <c r="AL1" s="188"/>
      <c r="AM1" s="188"/>
      <c r="AN1" s="188"/>
      <c r="AO1" s="188"/>
      <c r="AP1" s="188"/>
      <c r="AQ1" s="188"/>
      <c r="AR1" s="188"/>
      <c r="AS1" s="188"/>
      <c r="AT1" s="188"/>
      <c r="AU1" s="188"/>
      <c r="AV1" s="187" t="s">
        <v>3684</v>
      </c>
      <c r="AW1" s="187"/>
      <c r="AX1" s="187"/>
      <c r="AY1" s="187"/>
      <c r="AZ1" s="187"/>
      <c r="BA1" s="187"/>
      <c r="BB1" s="187"/>
      <c r="BC1" s="187"/>
      <c r="BD1" s="187"/>
      <c r="BE1" s="187"/>
      <c r="BF1" s="187"/>
      <c r="BG1" s="187"/>
      <c r="BH1" s="187"/>
      <c r="BI1" s="187"/>
      <c r="BJ1" s="187"/>
      <c r="BK1" s="187"/>
    </row>
    <row r="2" spans="1:63" ht="90.65" customHeight="1" x14ac:dyDescent="0.35">
      <c r="A2" s="157" t="s">
        <v>3598</v>
      </c>
      <c r="B2" s="159" t="s">
        <v>3599</v>
      </c>
      <c r="C2" s="126"/>
      <c r="D2" s="126"/>
      <c r="E2" s="126"/>
      <c r="F2" s="126"/>
      <c r="G2" s="126"/>
      <c r="H2" s="126"/>
      <c r="I2" s="126"/>
      <c r="J2" s="126"/>
      <c r="K2" s="126"/>
      <c r="L2" s="126"/>
      <c r="Q2" s="161" t="s">
        <v>3600</v>
      </c>
      <c r="R2" s="163" t="s">
        <v>3601</v>
      </c>
      <c r="S2" s="164"/>
      <c r="T2" s="164"/>
      <c r="U2" s="164"/>
      <c r="V2" s="164"/>
      <c r="W2" s="164"/>
      <c r="X2" s="164"/>
      <c r="Y2" s="164"/>
      <c r="Z2" s="164"/>
      <c r="AA2" s="164"/>
      <c r="AB2" s="127"/>
      <c r="AC2" s="127"/>
      <c r="AD2" s="127"/>
      <c r="AE2" s="127"/>
      <c r="AF2" s="165" t="s">
        <v>3602</v>
      </c>
      <c r="AG2" s="158" t="s">
        <v>3598</v>
      </c>
      <c r="AH2" s="163" t="s">
        <v>3603</v>
      </c>
      <c r="AI2" s="164"/>
      <c r="AJ2" s="164"/>
      <c r="AK2" s="164"/>
      <c r="AL2" s="164"/>
      <c r="AM2" s="164"/>
      <c r="AN2" s="164"/>
      <c r="AO2" s="164"/>
      <c r="AP2" s="164"/>
      <c r="AQ2" s="164"/>
      <c r="AR2" s="128"/>
      <c r="AS2" s="128"/>
      <c r="AT2" s="128"/>
      <c r="AU2" s="128"/>
      <c r="AV2" s="166" t="s">
        <v>3604</v>
      </c>
      <c r="AW2" s="163" t="s">
        <v>3605</v>
      </c>
      <c r="AX2" s="164"/>
      <c r="AY2" s="164"/>
      <c r="AZ2" s="164"/>
      <c r="BA2" s="164"/>
      <c r="BB2" s="164"/>
      <c r="BC2" s="164"/>
      <c r="BD2" s="164"/>
      <c r="BE2" s="164"/>
      <c r="BF2" s="164"/>
      <c r="BG2" s="127"/>
      <c r="BH2" s="127"/>
      <c r="BI2" s="127"/>
      <c r="BJ2" s="127"/>
      <c r="BK2" s="166" t="s">
        <v>3606</v>
      </c>
    </row>
    <row r="3" spans="1:63" ht="71.5" customHeight="1" x14ac:dyDescent="0.35">
      <c r="A3" s="158"/>
      <c r="B3" s="160"/>
      <c r="C3" s="192" t="s">
        <v>74</v>
      </c>
      <c r="D3" s="192" t="s">
        <v>82</v>
      </c>
      <c r="E3" s="192" t="s">
        <v>77</v>
      </c>
      <c r="F3" s="192" t="s">
        <v>64</v>
      </c>
      <c r="G3" s="192" t="s">
        <v>84</v>
      </c>
      <c r="H3" s="192" t="s">
        <v>86</v>
      </c>
      <c r="I3" s="192" t="s">
        <v>100</v>
      </c>
      <c r="J3" s="192" t="s">
        <v>88</v>
      </c>
      <c r="K3" s="192" t="s">
        <v>90</v>
      </c>
      <c r="L3" s="192" t="s">
        <v>102</v>
      </c>
      <c r="M3" s="192" t="s">
        <v>104</v>
      </c>
      <c r="N3" s="192" t="s">
        <v>79</v>
      </c>
      <c r="O3" s="192" t="s">
        <v>97</v>
      </c>
      <c r="P3" s="192" t="s">
        <v>106</v>
      </c>
      <c r="Q3" s="162"/>
      <c r="R3" s="192" t="s">
        <v>74</v>
      </c>
      <c r="S3" s="192" t="s">
        <v>82</v>
      </c>
      <c r="T3" s="192" t="s">
        <v>77</v>
      </c>
      <c r="U3" s="192" t="s">
        <v>64</v>
      </c>
      <c r="V3" s="192" t="s">
        <v>84</v>
      </c>
      <c r="W3" s="192" t="s">
        <v>86</v>
      </c>
      <c r="X3" s="193" t="s">
        <v>100</v>
      </c>
      <c r="Y3" s="192" t="s">
        <v>88</v>
      </c>
      <c r="Z3" s="192" t="s">
        <v>90</v>
      </c>
      <c r="AA3" s="192" t="s">
        <v>102</v>
      </c>
      <c r="AB3" s="192" t="s">
        <v>104</v>
      </c>
      <c r="AC3" s="192" t="s">
        <v>79</v>
      </c>
      <c r="AD3" s="192" t="s">
        <v>97</v>
      </c>
      <c r="AE3" s="192" t="s">
        <v>106</v>
      </c>
      <c r="AF3" s="165"/>
      <c r="AG3" s="158"/>
      <c r="AH3" s="192" t="s">
        <v>74</v>
      </c>
      <c r="AI3" s="192" t="s">
        <v>82</v>
      </c>
      <c r="AJ3" s="192" t="s">
        <v>77</v>
      </c>
      <c r="AK3" s="192" t="s">
        <v>64</v>
      </c>
      <c r="AL3" s="192" t="s">
        <v>84</v>
      </c>
      <c r="AM3" s="192" t="s">
        <v>86</v>
      </c>
      <c r="AN3" s="193" t="s">
        <v>100</v>
      </c>
      <c r="AO3" s="192" t="s">
        <v>88</v>
      </c>
      <c r="AP3" s="192" t="s">
        <v>90</v>
      </c>
      <c r="AQ3" s="192" t="s">
        <v>102</v>
      </c>
      <c r="AR3" s="192" t="s">
        <v>104</v>
      </c>
      <c r="AS3" s="192" t="s">
        <v>79</v>
      </c>
      <c r="AT3" s="192" t="s">
        <v>97</v>
      </c>
      <c r="AU3" s="192" t="s">
        <v>106</v>
      </c>
      <c r="AV3" s="167"/>
      <c r="AW3" s="192" t="s">
        <v>74</v>
      </c>
      <c r="AX3" s="192" t="s">
        <v>82</v>
      </c>
      <c r="AY3" s="192" t="s">
        <v>77</v>
      </c>
      <c r="AZ3" s="192" t="s">
        <v>64</v>
      </c>
      <c r="BA3" s="192" t="s">
        <v>84</v>
      </c>
      <c r="BB3" s="192" t="s">
        <v>86</v>
      </c>
      <c r="BC3" s="193" t="s">
        <v>100</v>
      </c>
      <c r="BD3" s="192" t="s">
        <v>88</v>
      </c>
      <c r="BE3" s="192" t="s">
        <v>90</v>
      </c>
      <c r="BF3" s="192" t="s">
        <v>102</v>
      </c>
      <c r="BG3" s="192" t="s">
        <v>104</v>
      </c>
      <c r="BH3" s="192" t="s">
        <v>79</v>
      </c>
      <c r="BI3" s="192" t="s">
        <v>97</v>
      </c>
      <c r="BJ3" s="192" t="s">
        <v>106</v>
      </c>
      <c r="BK3" s="167"/>
    </row>
    <row r="4" spans="1:63" s="133" customFormat="1" ht="25.5" customHeight="1" x14ac:dyDescent="0.35">
      <c r="A4" s="129"/>
      <c r="B4" s="130" t="s">
        <v>3607</v>
      </c>
      <c r="C4" s="131">
        <v>7</v>
      </c>
      <c r="D4" s="131">
        <v>21</v>
      </c>
      <c r="E4" s="131">
        <v>22</v>
      </c>
      <c r="F4" s="131">
        <v>21</v>
      </c>
      <c r="G4" s="131">
        <v>18</v>
      </c>
      <c r="H4" s="131">
        <v>18</v>
      </c>
      <c r="I4" s="131">
        <v>18</v>
      </c>
      <c r="J4" s="131">
        <v>22</v>
      </c>
      <c r="K4" s="131">
        <v>11</v>
      </c>
      <c r="L4" s="131">
        <v>12</v>
      </c>
      <c r="M4" s="132">
        <v>21</v>
      </c>
      <c r="N4" s="132">
        <v>20</v>
      </c>
      <c r="O4" s="132">
        <v>22</v>
      </c>
      <c r="P4" s="132">
        <v>4</v>
      </c>
      <c r="R4" s="134"/>
      <c r="S4" s="134"/>
      <c r="T4" s="134"/>
      <c r="U4" s="134"/>
      <c r="V4" s="134"/>
      <c r="W4" s="134"/>
      <c r="X4" s="135"/>
      <c r="Y4" s="134"/>
      <c r="Z4" s="134"/>
      <c r="AA4" s="134"/>
      <c r="AB4" s="134"/>
      <c r="AC4" s="134"/>
      <c r="AD4" s="134"/>
      <c r="AE4" s="134"/>
      <c r="AF4" s="136"/>
      <c r="AG4" s="129"/>
      <c r="AH4" s="134"/>
      <c r="AI4" s="134"/>
      <c r="AJ4" s="134"/>
      <c r="AK4" s="134"/>
      <c r="AL4" s="134"/>
      <c r="AM4" s="134"/>
      <c r="AN4" s="135"/>
      <c r="AO4" s="134"/>
      <c r="AP4" s="134"/>
      <c r="AQ4" s="134"/>
      <c r="AR4" s="135"/>
      <c r="AS4" s="134"/>
      <c r="AT4" s="134"/>
      <c r="AU4" s="134"/>
      <c r="AV4" s="137"/>
      <c r="AW4" s="134"/>
      <c r="AX4" s="134"/>
      <c r="AY4" s="134"/>
      <c r="AZ4" s="134"/>
      <c r="BA4" s="134"/>
      <c r="BB4" s="134"/>
      <c r="BC4" s="135"/>
      <c r="BD4" s="134"/>
      <c r="BE4" s="134"/>
      <c r="BF4" s="134"/>
      <c r="BG4" s="134"/>
      <c r="BH4" s="134"/>
      <c r="BI4" s="134"/>
      <c r="BJ4" s="134"/>
      <c r="BK4" s="136"/>
    </row>
    <row r="5" spans="1:63" ht="25" customHeight="1" x14ac:dyDescent="0.35">
      <c r="A5" s="168" t="s">
        <v>3608</v>
      </c>
      <c r="B5" s="138" t="s">
        <v>3609</v>
      </c>
      <c r="C5" s="131">
        <v>15</v>
      </c>
      <c r="D5" s="131">
        <v>1</v>
      </c>
      <c r="E5" s="131">
        <v>0</v>
      </c>
      <c r="F5" s="131">
        <v>1</v>
      </c>
      <c r="G5" s="131">
        <v>4</v>
      </c>
      <c r="H5" s="131">
        <v>4</v>
      </c>
      <c r="I5" s="131">
        <v>4</v>
      </c>
      <c r="J5" s="131">
        <v>0</v>
      </c>
      <c r="K5" s="131">
        <v>11</v>
      </c>
      <c r="L5" s="131">
        <v>10</v>
      </c>
      <c r="M5" s="139">
        <v>1</v>
      </c>
      <c r="N5" s="139">
        <v>2</v>
      </c>
      <c r="O5" s="139">
        <v>0</v>
      </c>
      <c r="P5" s="139">
        <v>18</v>
      </c>
      <c r="Q5" s="114" t="s">
        <v>3610</v>
      </c>
      <c r="R5" s="169">
        <f>1-1/22*C5-0.5/22*C6</f>
        <v>0.29545454545454541</v>
      </c>
      <c r="S5" s="169">
        <f>1-1/22*D5-0.5/22*D6</f>
        <v>0.88636363636363646</v>
      </c>
      <c r="T5" s="169">
        <f>1-1/22*E5-0.5/22*E6</f>
        <v>1</v>
      </c>
      <c r="U5" s="169">
        <f>1-1/22*F5-0.5/22*F6</f>
        <v>0.95454545454545459</v>
      </c>
      <c r="V5" s="169">
        <f>1-1/22*G5-0.5/22*G6</f>
        <v>0.70454545454545447</v>
      </c>
      <c r="W5" s="169">
        <f>1-1/22*H5-0.5/22*H6</f>
        <v>0.63636363636363624</v>
      </c>
      <c r="X5" s="169">
        <f>1-1/22*I5-0.5/22*I6</f>
        <v>0.40909090909090901</v>
      </c>
      <c r="Y5" s="169">
        <f>1-1/22*J5-0.5/22*J6</f>
        <v>0.97727272727272729</v>
      </c>
      <c r="Z5" s="169">
        <f>1-1/22*K5-0.5/22*K6</f>
        <v>0.25</v>
      </c>
      <c r="AA5" s="169">
        <f>1-1/22*L5-0.5/22*L6</f>
        <v>0.27272727272727271</v>
      </c>
      <c r="AB5" s="169">
        <f>1-1/22*M5-0.5/22*M6</f>
        <v>0.93181818181818188</v>
      </c>
      <c r="AC5" s="169">
        <f>1-1/22*N5-0.5/22*N6</f>
        <v>0.86363636363636365</v>
      </c>
      <c r="AD5" s="169">
        <f>1-1/22*O5-0.5/22*O6</f>
        <v>1</v>
      </c>
      <c r="AE5" s="169">
        <f>1-1/22*P5-0.5/22*P6</f>
        <v>9.0909090909090856E-2</v>
      </c>
      <c r="AF5" s="170">
        <v>0.3</v>
      </c>
      <c r="AG5" s="168" t="s">
        <v>3608</v>
      </c>
      <c r="AH5" s="171">
        <f>R5</f>
        <v>0.29545454545454541</v>
      </c>
      <c r="AI5" s="171">
        <f>S5</f>
        <v>0.88636363636363646</v>
      </c>
      <c r="AJ5" s="171">
        <f>T5</f>
        <v>1</v>
      </c>
      <c r="AK5" s="171">
        <f>U5</f>
        <v>0.95454545454545459</v>
      </c>
      <c r="AL5" s="171">
        <f>V5</f>
        <v>0.70454545454545447</v>
      </c>
      <c r="AM5" s="171">
        <f>W5</f>
        <v>0.63636363636363624</v>
      </c>
      <c r="AN5" s="171">
        <f>X5</f>
        <v>0.40909090909090901</v>
      </c>
      <c r="AO5" s="171">
        <f>Y5</f>
        <v>0.97727272727272729</v>
      </c>
      <c r="AP5" s="171">
        <f>Z5</f>
        <v>0.25</v>
      </c>
      <c r="AQ5" s="171">
        <f>AA5</f>
        <v>0.27272727272727271</v>
      </c>
      <c r="AR5" s="171">
        <f>AB5</f>
        <v>0.93181818181818188</v>
      </c>
      <c r="AS5" s="171">
        <f>AC5</f>
        <v>0.86363636363636365</v>
      </c>
      <c r="AT5" s="171">
        <f>AD5</f>
        <v>1</v>
      </c>
      <c r="AU5" s="171">
        <f>AE5</f>
        <v>9.0909090909090856E-2</v>
      </c>
      <c r="AV5" s="175">
        <v>1</v>
      </c>
      <c r="AW5" s="194">
        <f>$AF5*AH5+$AF7*AH7+$AF13*AH13+$AF14*AH14+$AF18*AH18+$AF21*AH21</f>
        <v>0.47836850649350648</v>
      </c>
      <c r="AX5" s="194">
        <f>$AF5*AI5+$AF7*AI7+$AF13*AI13+$AF14*AI14+$AF18*AI18+$AF21*AI21</f>
        <v>0.74879599567099575</v>
      </c>
      <c r="AY5" s="194">
        <f>$AF5*AJ5+$AF7*AJ7+$AF13*AJ13+$AF14*AJ14+$AF18*AJ18+$AF21*AJ21</f>
        <v>0.96666666666666667</v>
      </c>
      <c r="AZ5" s="194">
        <f>$AF5*AK5+$AF7*AK7+$AF13*AK13+$AF14*AK14+$AF18*AK18+$AF21*AK21</f>
        <v>0.86469696969696985</v>
      </c>
      <c r="BA5" s="194">
        <f>$AF5*AL5+$AF7*AL7+$AF13*AL13+$AF14*AL14+$AF18*AL18+$AF21*AL21</f>
        <v>0.81553030303030316</v>
      </c>
      <c r="BB5" s="194">
        <f>$AF5*AM5+$AF7*AM7+$AF13*AM13+$AF14*AM14+$AF18*AM18+$AF21*AM21</f>
        <v>0.75340909090909092</v>
      </c>
      <c r="BC5" s="194">
        <f>$AF5*AN5+$AF7*AN7+$AF13*AN13+$AF14*AN14+$AF18*AN18+$AF21*AN21</f>
        <v>0.33800505050505047</v>
      </c>
      <c r="BD5" s="194">
        <f>$AF5*AO5+$AF7*AO7+$AF13*AO13+$AF14*AO14+$AF18*AO18+$AF21*AO21</f>
        <v>0.8060984848484849</v>
      </c>
      <c r="BE5" s="194">
        <f>$AF5*AP5+$AF7*AP7+$AF13*AP13+$AF14*AP14+$AF18*AP18+$AF21*AP21</f>
        <v>0.39801136363636369</v>
      </c>
      <c r="BF5" s="194">
        <f>$AF5*AQ5+$AF7*AQ7+$AF13*AQ13+$AF14*AQ14+$AF18*AQ18+$AF21*AQ21</f>
        <v>0.4609848484848485</v>
      </c>
      <c r="BG5" s="194">
        <f>$AF5*AR5+$AF7*AR7+$AF13*AR13+$AF14*AR14+$AF18*AR18+$AF21*AR21</f>
        <v>0.5343073593073594</v>
      </c>
      <c r="BH5" s="194">
        <f>$AF5*AS5+$AF7*AS7+$AF13*AS13+$AF14*AS14+$AF18*AS18+$AF21*AS21</f>
        <v>0.72909090909090912</v>
      </c>
      <c r="BI5" s="194">
        <f>$AF5*AT5+$AF7*AT7+$AF13*AT13+$AF14*AT14+$AF18*AT18+$AF21*AT21</f>
        <v>0.77642045454545461</v>
      </c>
      <c r="BJ5" s="194">
        <f>$AF5*AU5+$AF7*AU7+$AF13*AU13+$AF14*AU14+$AF18*AU18+$AF21*AU21</f>
        <v>0.35227272727272735</v>
      </c>
      <c r="BK5" s="142" t="s">
        <v>3611</v>
      </c>
    </row>
    <row r="6" spans="1:63" ht="25" customHeight="1" x14ac:dyDescent="0.35">
      <c r="A6" s="168"/>
      <c r="B6" s="138" t="s">
        <v>3612</v>
      </c>
      <c r="C6" s="131">
        <v>1</v>
      </c>
      <c r="D6" s="131">
        <v>3</v>
      </c>
      <c r="E6" s="131">
        <v>0</v>
      </c>
      <c r="F6" s="131">
        <v>0</v>
      </c>
      <c r="G6" s="131">
        <v>5</v>
      </c>
      <c r="H6" s="131">
        <v>8</v>
      </c>
      <c r="I6" s="131">
        <v>18</v>
      </c>
      <c r="J6" s="131">
        <v>1</v>
      </c>
      <c r="K6" s="131">
        <v>11</v>
      </c>
      <c r="L6" s="131">
        <v>12</v>
      </c>
      <c r="M6" s="139">
        <v>1</v>
      </c>
      <c r="N6" s="139">
        <v>2</v>
      </c>
      <c r="O6" s="139">
        <v>0</v>
      </c>
      <c r="P6" s="139">
        <v>4</v>
      </c>
      <c r="Q6" s="114" t="s">
        <v>3613</v>
      </c>
      <c r="R6" s="169"/>
      <c r="S6" s="169"/>
      <c r="T6" s="169"/>
      <c r="U6" s="169"/>
      <c r="V6" s="169"/>
      <c r="W6" s="169"/>
      <c r="X6" s="169"/>
      <c r="Y6" s="169"/>
      <c r="Z6" s="169"/>
      <c r="AA6" s="169"/>
      <c r="AB6" s="169"/>
      <c r="AC6" s="169"/>
      <c r="AD6" s="169"/>
      <c r="AE6" s="169"/>
      <c r="AF6" s="170"/>
      <c r="AG6" s="168"/>
      <c r="AH6" s="171"/>
      <c r="AI6" s="171"/>
      <c r="AJ6" s="171"/>
      <c r="AK6" s="171"/>
      <c r="AL6" s="171"/>
      <c r="AM6" s="171"/>
      <c r="AN6" s="171"/>
      <c r="AO6" s="171"/>
      <c r="AP6" s="171"/>
      <c r="AQ6" s="171"/>
      <c r="AR6" s="171"/>
      <c r="AS6" s="171"/>
      <c r="AT6" s="171"/>
      <c r="AU6" s="171"/>
      <c r="AV6" s="175"/>
      <c r="AW6" s="195"/>
      <c r="AX6" s="195"/>
      <c r="AY6" s="195"/>
      <c r="AZ6" s="195"/>
      <c r="BA6" s="195"/>
      <c r="BB6" s="195"/>
      <c r="BC6" s="195"/>
      <c r="BD6" s="195"/>
      <c r="BE6" s="195"/>
      <c r="BF6" s="195"/>
      <c r="BG6" s="195"/>
      <c r="BH6" s="195"/>
      <c r="BI6" s="195"/>
      <c r="BJ6" s="195"/>
      <c r="BK6" s="142" t="s">
        <v>3614</v>
      </c>
    </row>
    <row r="7" spans="1:63" ht="51.65" customHeight="1" x14ac:dyDescent="0.35">
      <c r="A7" s="168" t="s">
        <v>3615</v>
      </c>
      <c r="B7" s="138" t="s">
        <v>3616</v>
      </c>
      <c r="C7" s="131">
        <v>2</v>
      </c>
      <c r="D7" s="131">
        <v>4</v>
      </c>
      <c r="E7" s="131">
        <v>0</v>
      </c>
      <c r="F7" s="131">
        <v>5</v>
      </c>
      <c r="G7" s="131">
        <v>2</v>
      </c>
      <c r="H7" s="131">
        <v>3</v>
      </c>
      <c r="I7" s="131">
        <v>5</v>
      </c>
      <c r="J7" s="131">
        <v>2</v>
      </c>
      <c r="K7" s="131">
        <v>2</v>
      </c>
      <c r="L7" s="131">
        <v>2</v>
      </c>
      <c r="M7" s="139">
        <v>4</v>
      </c>
      <c r="N7" s="139">
        <v>5</v>
      </c>
      <c r="O7" s="139">
        <v>1</v>
      </c>
      <c r="P7" s="139">
        <v>0</v>
      </c>
      <c r="Q7" s="172" t="s">
        <v>3617</v>
      </c>
      <c r="R7" s="169">
        <f>IFERROR(1-0.25/C$4*C7-0.5/C$4*C8-0.75/C$4*C9-1/C$4*C10," ")</f>
        <v>0.4285714285714286</v>
      </c>
      <c r="S7" s="169">
        <f>IFERROR(1-0.25/D$4*D7-0.5/D$4*D8-0.75/D$4*D9-1/D$4*D10," ")</f>
        <v>0.7142857142857143</v>
      </c>
      <c r="T7" s="169">
        <f>IFERROR(1-0.25/E$4*E7-0.5/E$4*E8-0.75/E$4*E9-1/E$4*E10," ")</f>
        <v>1</v>
      </c>
      <c r="U7" s="169">
        <f>IFERROR(1-0.25/F$4*F7-0.5/F$4*F8-0.75/F$4*F9-1/F$4*F10," ")</f>
        <v>0.94047619047619047</v>
      </c>
      <c r="V7" s="169">
        <f>IFERROR(1-0.25/G$4*G7-0.5/G$4*G8-0.75/G$4*G9-1/G$4*G10," ")</f>
        <v>0.84722222222222221</v>
      </c>
      <c r="W7" s="169">
        <f>IFERROR(1-0.25/H$4*H7-0.5/H$4*H8-0.75/H$4*H9-1/H$4*H10," ")</f>
        <v>0.875</v>
      </c>
      <c r="X7" s="169">
        <f>IFERROR(1-0.25/I$4*I7-0.5/I$4*I8-0.75/I$4*I9-1/I$4*I10," ")</f>
        <v>0.47222222222222221</v>
      </c>
      <c r="Y7" s="169">
        <f>IFERROR(1-0.25/J$4*J7-0.5/J$4*J8-0.75/J$4*J9-1/J$4*J10," ")</f>
        <v>0.89772727272727282</v>
      </c>
      <c r="Z7" s="169">
        <f>IFERROR(1-0.25/K$4*K7-0.5/K$4*K8-0.75/K$4*K9-1/K$4*K10," ")</f>
        <v>0.88636363636363646</v>
      </c>
      <c r="AA7" s="169">
        <f>IFERROR(1-0.25/L$4*L7-0.5/L$4*L8-0.75/L$4*L9-1/L$4*L10," ")</f>
        <v>0.79166666666666674</v>
      </c>
      <c r="AB7" s="169">
        <f>IFERROR(1-0.25/M$4*M7-0.5/M$4*M8-0.75/M$4*M9-1/M$4*M10," ")</f>
        <v>0.45238095238095238</v>
      </c>
      <c r="AC7" s="169">
        <f>IFERROR(1-0.25/N$4*N7-0.5/N$4*N8-0.75/N$4*N9-1/N$4*N10," ")</f>
        <v>0.72500000000000009</v>
      </c>
      <c r="AD7" s="169">
        <f>IFERROR(1-0.25/O$4*O7-0.5/O$4*O8-0.75/O$4*O9-1/O$4*O10," ")</f>
        <v>0.89772727272727282</v>
      </c>
      <c r="AE7" s="169">
        <f>IFERROR(1-0.25/P$4*P7-0.5/P$4*P8-0.75/P$4*P9-1/P$4*P10," ")</f>
        <v>0.75</v>
      </c>
      <c r="AF7" s="170">
        <v>0.15</v>
      </c>
      <c r="AG7" s="168" t="s">
        <v>3615</v>
      </c>
      <c r="AH7" s="171">
        <f>$AV7*R7+($AV11+$AV12)*R11</f>
        <v>0.28571428571428586</v>
      </c>
      <c r="AI7" s="171">
        <f>$AV7*S7+$AV11*S11+$AV12*S12</f>
        <v>0.53174603174603197</v>
      </c>
      <c r="AJ7" s="171">
        <f>$AV7*T7+($AV11+$AV12)*T11</f>
        <v>0.77777777777777812</v>
      </c>
      <c r="AK7" s="196">
        <f>$AV7*U7+$AV11*U11+$AV12*U12</f>
        <v>0.90476190476190499</v>
      </c>
      <c r="AL7" s="171">
        <f>$AV7*V7+($AV11+$AV12)*V11</f>
        <v>0.5648148148148151</v>
      </c>
      <c r="AM7" s="171">
        <f>$AV7*W7+($AV11+$AV12)*W11</f>
        <v>0.58333333333333359</v>
      </c>
      <c r="AN7" s="171">
        <f>$AV7*X7+($AV11+$AV12)*X11</f>
        <v>0.31481481481481494</v>
      </c>
      <c r="AO7" s="171">
        <f>$AV7*Y7+$AV11*Y11+$AV12*Y12</f>
        <v>0.70959595959596</v>
      </c>
      <c r="AP7" s="171">
        <f>$AV7*Z7+($AV11+$AV12)*Z11</f>
        <v>0.59090909090909127</v>
      </c>
      <c r="AQ7" s="171">
        <f>$AV7*AA7+($AV11+$AV12)*AA11</f>
        <v>0.52777777777777801</v>
      </c>
      <c r="AR7" s="171">
        <f>$AV7*AB7+($AV11+$AV12)*AB11</f>
        <v>0.30158730158730174</v>
      </c>
      <c r="AS7" s="171">
        <f>$AV7*AC7+($AV11+$AV12)*AC11</f>
        <v>0.48333333333333361</v>
      </c>
      <c r="AT7" s="171">
        <f>$AV7*AD7+($AV11+$AV12)*AD11</f>
        <v>0.9318181818181821</v>
      </c>
      <c r="AU7" s="171">
        <f>$AV7*AE7+$AV11*AE11+$AV12*AE12</f>
        <v>0.66666666666666685</v>
      </c>
      <c r="AV7" s="175">
        <v>0.66666666666666696</v>
      </c>
      <c r="AW7" s="195"/>
      <c r="AX7" s="195"/>
      <c r="AY7" s="195"/>
      <c r="AZ7" s="195"/>
      <c r="BA7" s="195"/>
      <c r="BB7" s="195"/>
      <c r="BC7" s="195"/>
      <c r="BD7" s="195"/>
      <c r="BE7" s="195"/>
      <c r="BF7" s="195"/>
      <c r="BG7" s="195"/>
      <c r="BH7" s="195"/>
      <c r="BI7" s="195"/>
      <c r="BJ7" s="195"/>
      <c r="BK7" s="142" t="s">
        <v>3618</v>
      </c>
    </row>
    <row r="8" spans="1:63" ht="56.5" customHeight="1" x14ac:dyDescent="0.35">
      <c r="A8" s="168"/>
      <c r="B8" s="138" t="s">
        <v>3619</v>
      </c>
      <c r="C8" s="131">
        <v>3</v>
      </c>
      <c r="D8" s="131">
        <v>3</v>
      </c>
      <c r="E8" s="131">
        <v>0</v>
      </c>
      <c r="F8" s="131">
        <v>0</v>
      </c>
      <c r="G8" s="131">
        <v>1</v>
      </c>
      <c r="H8" s="131">
        <v>1</v>
      </c>
      <c r="I8" s="131">
        <v>4</v>
      </c>
      <c r="J8" s="131">
        <v>0</v>
      </c>
      <c r="K8" s="131">
        <v>0</v>
      </c>
      <c r="L8" s="131">
        <v>0</v>
      </c>
      <c r="M8" s="139">
        <v>4</v>
      </c>
      <c r="N8" s="139">
        <v>3</v>
      </c>
      <c r="O8" s="139">
        <v>2</v>
      </c>
      <c r="P8" s="139">
        <v>0</v>
      </c>
      <c r="Q8" s="173"/>
      <c r="R8" s="169"/>
      <c r="S8" s="169"/>
      <c r="T8" s="169"/>
      <c r="U8" s="169"/>
      <c r="V8" s="169"/>
      <c r="W8" s="169"/>
      <c r="X8" s="169"/>
      <c r="Y8" s="169"/>
      <c r="Z8" s="169"/>
      <c r="AA8" s="169"/>
      <c r="AB8" s="169"/>
      <c r="AC8" s="169"/>
      <c r="AD8" s="169"/>
      <c r="AE8" s="169"/>
      <c r="AF8" s="170"/>
      <c r="AG8" s="168"/>
      <c r="AH8" s="171"/>
      <c r="AI8" s="171"/>
      <c r="AJ8" s="171"/>
      <c r="AK8" s="196"/>
      <c r="AL8" s="171"/>
      <c r="AM8" s="171"/>
      <c r="AN8" s="171"/>
      <c r="AO8" s="171"/>
      <c r="AP8" s="171"/>
      <c r="AQ8" s="171"/>
      <c r="AR8" s="171"/>
      <c r="AS8" s="171"/>
      <c r="AT8" s="171"/>
      <c r="AU8" s="171"/>
      <c r="AV8" s="175"/>
      <c r="AW8" s="195"/>
      <c r="AX8" s="195"/>
      <c r="AY8" s="195"/>
      <c r="AZ8" s="195"/>
      <c r="BA8" s="195"/>
      <c r="BB8" s="195"/>
      <c r="BC8" s="195"/>
      <c r="BD8" s="195"/>
      <c r="BE8" s="195"/>
      <c r="BF8" s="195"/>
      <c r="BG8" s="195"/>
      <c r="BH8" s="195"/>
      <c r="BI8" s="195"/>
      <c r="BJ8" s="195"/>
      <c r="BK8" s="142" t="s">
        <v>3620</v>
      </c>
    </row>
    <row r="9" spans="1:63" ht="46" customHeight="1" x14ac:dyDescent="0.35">
      <c r="A9" s="168"/>
      <c r="B9" s="138" t="s">
        <v>3621</v>
      </c>
      <c r="C9" s="131">
        <v>0</v>
      </c>
      <c r="D9" s="131">
        <v>2</v>
      </c>
      <c r="E9" s="131">
        <v>0</v>
      </c>
      <c r="F9" s="131">
        <v>0</v>
      </c>
      <c r="G9" s="131">
        <v>1</v>
      </c>
      <c r="H9" s="131">
        <v>0</v>
      </c>
      <c r="I9" s="131">
        <v>3</v>
      </c>
      <c r="J9" s="131">
        <v>1</v>
      </c>
      <c r="K9" s="131">
        <v>1</v>
      </c>
      <c r="L9" s="131">
        <v>0</v>
      </c>
      <c r="M9" s="139">
        <v>2</v>
      </c>
      <c r="N9" s="139">
        <v>1</v>
      </c>
      <c r="O9" s="139">
        <v>0</v>
      </c>
      <c r="P9" s="139">
        <v>0</v>
      </c>
      <c r="Q9" s="173"/>
      <c r="R9" s="169"/>
      <c r="S9" s="169"/>
      <c r="T9" s="169"/>
      <c r="U9" s="169"/>
      <c r="V9" s="169"/>
      <c r="W9" s="169"/>
      <c r="X9" s="169"/>
      <c r="Y9" s="169"/>
      <c r="Z9" s="169"/>
      <c r="AA9" s="169"/>
      <c r="AB9" s="169"/>
      <c r="AC9" s="169"/>
      <c r="AD9" s="169"/>
      <c r="AE9" s="169"/>
      <c r="AF9" s="170"/>
      <c r="AG9" s="168"/>
      <c r="AH9" s="171"/>
      <c r="AI9" s="171"/>
      <c r="AJ9" s="171"/>
      <c r="AK9" s="196"/>
      <c r="AL9" s="171"/>
      <c r="AM9" s="171"/>
      <c r="AN9" s="171"/>
      <c r="AO9" s="171"/>
      <c r="AP9" s="171"/>
      <c r="AQ9" s="171"/>
      <c r="AR9" s="171"/>
      <c r="AS9" s="171"/>
      <c r="AT9" s="171"/>
      <c r="AU9" s="171"/>
      <c r="AV9" s="175"/>
      <c r="AW9" s="195"/>
      <c r="AX9" s="195"/>
      <c r="AY9" s="195"/>
      <c r="AZ9" s="195"/>
      <c r="BA9" s="195"/>
      <c r="BB9" s="195"/>
      <c r="BC9" s="195"/>
      <c r="BD9" s="195"/>
      <c r="BE9" s="195"/>
      <c r="BF9" s="195"/>
      <c r="BG9" s="195"/>
      <c r="BH9" s="195"/>
      <c r="BI9" s="195"/>
      <c r="BJ9" s="195"/>
      <c r="BK9" s="142" t="s">
        <v>3622</v>
      </c>
    </row>
    <row r="10" spans="1:63" ht="49" customHeight="1" x14ac:dyDescent="0.35">
      <c r="A10" s="168"/>
      <c r="B10" s="138" t="s">
        <v>3623</v>
      </c>
      <c r="C10" s="131">
        <v>2</v>
      </c>
      <c r="D10" s="131">
        <v>2</v>
      </c>
      <c r="E10" s="131">
        <v>0</v>
      </c>
      <c r="F10" s="131">
        <v>0</v>
      </c>
      <c r="G10" s="131">
        <v>1</v>
      </c>
      <c r="H10" s="131">
        <v>1</v>
      </c>
      <c r="I10" s="131">
        <v>4</v>
      </c>
      <c r="J10" s="131">
        <v>1</v>
      </c>
      <c r="K10" s="131">
        <v>0</v>
      </c>
      <c r="L10" s="131">
        <v>2</v>
      </c>
      <c r="M10" s="139">
        <v>7</v>
      </c>
      <c r="N10" s="139">
        <v>2</v>
      </c>
      <c r="O10" s="139">
        <v>1</v>
      </c>
      <c r="P10" s="139">
        <v>1</v>
      </c>
      <c r="Q10" s="174"/>
      <c r="R10" s="169"/>
      <c r="S10" s="169"/>
      <c r="T10" s="169"/>
      <c r="U10" s="169"/>
      <c r="V10" s="169"/>
      <c r="W10" s="169"/>
      <c r="X10" s="169"/>
      <c r="Y10" s="169"/>
      <c r="Z10" s="169"/>
      <c r="AA10" s="169"/>
      <c r="AB10" s="169"/>
      <c r="AC10" s="169"/>
      <c r="AD10" s="169"/>
      <c r="AE10" s="169"/>
      <c r="AF10" s="170"/>
      <c r="AG10" s="168"/>
      <c r="AH10" s="171"/>
      <c r="AI10" s="171"/>
      <c r="AJ10" s="171"/>
      <c r="AK10" s="196"/>
      <c r="AL10" s="171"/>
      <c r="AM10" s="171"/>
      <c r="AN10" s="171"/>
      <c r="AO10" s="171"/>
      <c r="AP10" s="171"/>
      <c r="AQ10" s="171"/>
      <c r="AR10" s="171"/>
      <c r="AS10" s="171"/>
      <c r="AT10" s="171"/>
      <c r="AU10" s="171"/>
      <c r="AV10" s="175"/>
      <c r="AW10" s="195"/>
      <c r="AX10" s="195"/>
      <c r="AY10" s="195"/>
      <c r="AZ10" s="195"/>
      <c r="BA10" s="195"/>
      <c r="BB10" s="195"/>
      <c r="BC10" s="195"/>
      <c r="BD10" s="195"/>
      <c r="BE10" s="195"/>
      <c r="BF10" s="195"/>
      <c r="BG10" s="195"/>
      <c r="BH10" s="195"/>
      <c r="BI10" s="195"/>
      <c r="BJ10" s="195"/>
      <c r="BK10" s="142" t="s">
        <v>3624</v>
      </c>
    </row>
    <row r="11" spans="1:63" ht="39.5" customHeight="1" x14ac:dyDescent="0.35">
      <c r="A11" s="168"/>
      <c r="B11" s="138" t="s">
        <v>3625</v>
      </c>
      <c r="C11" s="143">
        <v>0.875</v>
      </c>
      <c r="D11" s="143">
        <v>0.83333333333333304</v>
      </c>
      <c r="E11" s="143">
        <v>0.4</v>
      </c>
      <c r="F11" s="143">
        <v>0.1</v>
      </c>
      <c r="G11" s="143">
        <v>1</v>
      </c>
      <c r="H11" s="143">
        <v>0.58333333333333304</v>
      </c>
      <c r="I11" s="143">
        <v>1</v>
      </c>
      <c r="J11" s="143">
        <v>0.157894736842105</v>
      </c>
      <c r="K11" s="143">
        <v>0.92857142857142905</v>
      </c>
      <c r="L11" s="143">
        <v>0.95833333333333304</v>
      </c>
      <c r="M11" s="144">
        <v>0.66666666666666696</v>
      </c>
      <c r="N11" s="144">
        <v>1</v>
      </c>
      <c r="O11" s="144">
        <v>5.5555555555555601E-2</v>
      </c>
      <c r="P11" s="144">
        <v>1</v>
      </c>
      <c r="Q11" s="115" t="s">
        <v>3626</v>
      </c>
      <c r="R11" s="140">
        <f>IF(AND(C11&lt;0.5,C11&gt;=0.25),1/3,IF(AND(C11&lt;0.25,C11&gt;=0.1),2/3,IF(AND(C11&lt;0.1),1,0)))</f>
        <v>0</v>
      </c>
      <c r="S11" s="140">
        <f>IF(AND(D11&lt;0.5,D11&gt;=0.25),1/3,IF(AND(D11&lt;0.25,D11&gt;=0.1),2/3,IF(AND(D11&lt;0.1),1,0)))</f>
        <v>0</v>
      </c>
      <c r="T11" s="140">
        <f>IF(AND(E11&lt;0.5,E11&gt;=0.25),1/3,IF(AND(E11&lt;0.25,E11&gt;=0.1),2/3,IF(AND(E11&lt;0.1),1,0)))</f>
        <v>0.33333333333333331</v>
      </c>
      <c r="U11" s="140">
        <f>IF(AND(F11&lt;0.5,F11&gt;=0.25),1/3,IF(AND(F11&lt;0.25,F11&gt;=0.1),2/3,IF(AND(F11&lt;0.1),1,0)))</f>
        <v>0.66666666666666663</v>
      </c>
      <c r="V11" s="140">
        <f>IF(AND(G11&lt;0.5,G11&gt;=0.25),1/3,IF(AND(G11&lt;0.25,G11&gt;=0.1),2/3,IF(AND(G11&lt;0.1),1,0)))</f>
        <v>0</v>
      </c>
      <c r="W11" s="140">
        <f>IF(AND(H11&lt;0.5,H11&gt;=0.25),1/3,IF(AND(H11&lt;0.25,H11&gt;=0.1),2/3,IF(AND(H11&lt;0.1),1,0)))</f>
        <v>0</v>
      </c>
      <c r="X11" s="140">
        <f>IF(AND(I11&lt;0.5,I11&gt;=0.25),1/3,IF(AND(I11&lt;0.25,I11&gt;=0.1),2/3,IF(AND(I11&lt;0.1),1,0)))</f>
        <v>0</v>
      </c>
      <c r="Y11" s="140">
        <f>IF(AND(J11&lt;0.5,J11&gt;=0.25),1/3,IF(AND(J11&lt;0.25,J11&gt;=0.1),2/3,IF(AND(J11&lt;0.1),1,0)))</f>
        <v>0.66666666666666663</v>
      </c>
      <c r="Z11" s="140">
        <f>IF(AND(K11&lt;0.5,K11&gt;=0.25),1/3,IF(AND(K11&lt;0.25,K11&gt;=0.1),2/3,IF(AND(K11&lt;0.1),1,0)))</f>
        <v>0</v>
      </c>
      <c r="AA11" s="140">
        <f>IF(AND(L11&lt;0.5,L11&gt;=0.25),1/3,IF(AND(L11&lt;0.25,L11&gt;=0.1),2/3,IF(AND(L11&lt;0.1),1,0)))</f>
        <v>0</v>
      </c>
      <c r="AB11" s="140">
        <f>IF(AND(M11&lt;0.5,M11&gt;=0.25),1/3,IF(AND(M11&lt;0.25,M11&gt;=0.1),2/3,IF(AND(M11&lt;0.1),1,0)))</f>
        <v>0</v>
      </c>
      <c r="AC11" s="140">
        <f>IF(AND(N11&lt;0.5,N11&gt;=0.25),1/3,IF(AND(N11&lt;0.25,N11&gt;=0.1),2/3,IF(AND(N11&lt;0.1),1,0)))</f>
        <v>0</v>
      </c>
      <c r="AD11" s="140">
        <f>IF(AND(O11&lt;0.5,O11&gt;=0.25),1/3,IF(AND(O11&lt;0.25,O11&gt;=0.1),2/3,IF(AND(O11&lt;0.1),1,0)))</f>
        <v>1</v>
      </c>
      <c r="AE11" s="140">
        <f>IF(AND(P11&lt;0.5,P11&gt;=0.25),1/3,IF(AND(P11&lt;0.25,P11&gt;=0.1),2/3,IF(AND(P11&lt;0.1),1,0)))</f>
        <v>0</v>
      </c>
      <c r="AF11" s="170"/>
      <c r="AG11" s="168"/>
      <c r="AH11" s="171"/>
      <c r="AI11" s="171"/>
      <c r="AJ11" s="171"/>
      <c r="AK11" s="196"/>
      <c r="AL11" s="171"/>
      <c r="AM11" s="171"/>
      <c r="AN11" s="171"/>
      <c r="AO11" s="171"/>
      <c r="AP11" s="171"/>
      <c r="AQ11" s="171"/>
      <c r="AR11" s="171"/>
      <c r="AS11" s="171"/>
      <c r="AT11" s="171"/>
      <c r="AU11" s="171"/>
      <c r="AV11" s="141">
        <v>0.16666666666666666</v>
      </c>
      <c r="AW11" s="195"/>
      <c r="AX11" s="195"/>
      <c r="AY11" s="195"/>
      <c r="AZ11" s="195"/>
      <c r="BA11" s="195"/>
      <c r="BB11" s="195"/>
      <c r="BC11" s="195"/>
      <c r="BD11" s="195"/>
      <c r="BE11" s="195"/>
      <c r="BF11" s="195"/>
      <c r="BG11" s="195"/>
      <c r="BH11" s="195"/>
      <c r="BI11" s="195"/>
      <c r="BJ11" s="195"/>
      <c r="BK11" s="142" t="s">
        <v>3627</v>
      </c>
    </row>
    <row r="12" spans="1:63" ht="38.5" customHeight="1" x14ac:dyDescent="0.35">
      <c r="A12" s="168"/>
      <c r="B12" s="138" t="s">
        <v>3628</v>
      </c>
      <c r="C12" s="143"/>
      <c r="D12" s="143">
        <v>0.25</v>
      </c>
      <c r="E12" s="143"/>
      <c r="F12" s="143">
        <v>9.0909090909090898E-2</v>
      </c>
      <c r="G12" s="143"/>
      <c r="H12" s="143"/>
      <c r="I12" s="143"/>
      <c r="J12" s="143">
        <v>1</v>
      </c>
      <c r="K12" s="143"/>
      <c r="L12" s="143"/>
      <c r="M12" s="144"/>
      <c r="N12" s="144"/>
      <c r="O12" s="144"/>
      <c r="P12" s="144">
        <v>0</v>
      </c>
      <c r="Q12" s="115" t="s">
        <v>3629</v>
      </c>
      <c r="R12" s="140" t="str">
        <f>IF(C12 = "","NA", IF(AND(C12&lt;0.5,C12&gt;=0.25),1/3,IF(AND(C12&lt;0.25,C12&gt;=0.1),2/3,IF(AND(C12&lt;0.1),1,0))))</f>
        <v>NA</v>
      </c>
      <c r="S12" s="140">
        <f>IF(D12 = "","NA", IF(AND(D12&lt;0.5,D12&gt;=0.25),1/3,IF(AND(D12&lt;0.25,D12&gt;=0.1),2/3,IF(AND(D12&lt;0.1),1,0))))</f>
        <v>0.33333333333333331</v>
      </c>
      <c r="T12" s="140" t="str">
        <f>IF(E12 = "","NA", IF(AND(E12&lt;0.5,E12&gt;=0.25),1/3,IF(AND(E12&lt;0.25,E12&gt;=0.1),2/3,IF(AND(E12&lt;0.1),1,0))))</f>
        <v>NA</v>
      </c>
      <c r="U12" s="140">
        <f>IF(F12 = "","NA", IF(AND(F12&lt;0.5,F12&gt;=0.25),1/3,IF(AND(F12&lt;0.25,F12&gt;=0.1),2/3,IF(AND(F12&lt;0.1),1,0))))</f>
        <v>1</v>
      </c>
      <c r="V12" s="140" t="str">
        <f>IF(G12 = "","NA", IF(AND(G12&lt;0.5,G12&gt;=0.25),1/3,IF(AND(G12&lt;0.25,G12&gt;=0.1),2/3,IF(AND(G12&lt;0.1),1,0))))</f>
        <v>NA</v>
      </c>
      <c r="W12" s="140" t="str">
        <f>IF(H12 = "","NA", IF(AND(H12&lt;0.5,H12&gt;=0.25),1/3,IF(AND(H12&lt;0.25,H12&gt;=0.1),2/3,IF(AND(H12&lt;0.1),1,0))))</f>
        <v>NA</v>
      </c>
      <c r="X12" s="140" t="str">
        <f>IF(I12 = "","NA", IF(AND(I12&lt;0.5,I12&gt;=0.25),1/3,IF(AND(I12&lt;0.25,I12&gt;=0.1),2/3,IF(AND(I12&lt;0.1),1,0))))</f>
        <v>NA</v>
      </c>
      <c r="Y12" s="140">
        <f>IF(J12 = "","NA", IF(AND(J12&lt;0.5,J12&gt;=0.25),1/3,IF(AND(J12&lt;0.25,J12&gt;=0.1),2/3,IF(AND(J12&lt;0.1),1,0))))</f>
        <v>0</v>
      </c>
      <c r="Z12" s="140" t="str">
        <f>IF(K12 = "","NA", IF(AND(K12&lt;0.5,K12&gt;=0.25),1/3,IF(AND(K12&lt;0.25,K12&gt;=0.1),2/3,IF(AND(K12&lt;0.1),1,0))))</f>
        <v>NA</v>
      </c>
      <c r="AA12" s="140" t="str">
        <f>IF(L12 = "","NA", IF(AND(L12&lt;0.5,L12&gt;=0.25),1/3,IF(AND(L12&lt;0.25,L12&gt;=0.1),2/3,IF(AND(L12&lt;0.1),1,0))))</f>
        <v>NA</v>
      </c>
      <c r="AB12" s="140" t="str">
        <f>IF(M12 = "","NA", IF(AND(M12&lt;0.5,M12&gt;=0.25),1/3,IF(AND(M12&lt;0.25,M12&gt;=0.1),2/3,IF(AND(M12&lt;0.1),1,0))))</f>
        <v>NA</v>
      </c>
      <c r="AC12" s="140" t="str">
        <f>IF(N12 = "","NA", IF(AND(N12&lt;0.5,N12&gt;=0.25),1/3,IF(AND(N12&lt;0.25,N12&gt;=0.1),2/3,IF(AND(N12&lt;0.1),1,0))))</f>
        <v>NA</v>
      </c>
      <c r="AD12" s="140" t="str">
        <f>IF(O12 = "","NA", IF(AND(O12&lt;0.5,O12&gt;=0.25),1/3,IF(AND(O12&lt;0.25,O12&gt;=0.1),2/3,IF(AND(O12&lt;0.1),1,0))))</f>
        <v>NA</v>
      </c>
      <c r="AE12" s="140">
        <f>IF(P12 = "","NA", IF(AND(P12&lt;0.5,P12&gt;=0.25),1/3,IF(AND(P12&lt;0.25,P12&gt;=0.1),2/3,IF(AND(P12&lt;0.1),1,0))))</f>
        <v>1</v>
      </c>
      <c r="AF12" s="170"/>
      <c r="AG12" s="168"/>
      <c r="AH12" s="171"/>
      <c r="AI12" s="171"/>
      <c r="AJ12" s="171"/>
      <c r="AK12" s="196"/>
      <c r="AL12" s="171"/>
      <c r="AM12" s="171"/>
      <c r="AN12" s="171"/>
      <c r="AO12" s="171"/>
      <c r="AP12" s="171"/>
      <c r="AQ12" s="171"/>
      <c r="AR12" s="171"/>
      <c r="AS12" s="171"/>
      <c r="AT12" s="171"/>
      <c r="AU12" s="171"/>
      <c r="AV12" s="141">
        <v>0.16666666666666666</v>
      </c>
      <c r="AW12" s="195"/>
      <c r="AX12" s="195"/>
      <c r="AY12" s="195"/>
      <c r="AZ12" s="195"/>
      <c r="BA12" s="195"/>
      <c r="BB12" s="195"/>
      <c r="BC12" s="195"/>
      <c r="BD12" s="195"/>
      <c r="BE12" s="195"/>
      <c r="BF12" s="195"/>
      <c r="BG12" s="195"/>
      <c r="BH12" s="195"/>
      <c r="BI12" s="195"/>
      <c r="BJ12" s="195"/>
      <c r="BK12" s="142" t="s">
        <v>3630</v>
      </c>
    </row>
    <row r="13" spans="1:63" ht="25" customHeight="1" x14ac:dyDescent="0.35">
      <c r="A13" s="145" t="s">
        <v>3631</v>
      </c>
      <c r="B13" s="138" t="s">
        <v>3632</v>
      </c>
      <c r="C13" s="143"/>
      <c r="D13" s="143"/>
      <c r="E13" s="143"/>
      <c r="F13" s="143"/>
      <c r="G13" s="143"/>
      <c r="H13" s="143"/>
      <c r="I13" s="143">
        <v>0.25</v>
      </c>
      <c r="J13" s="143"/>
      <c r="K13" s="143"/>
      <c r="L13" s="143"/>
      <c r="M13" s="144"/>
      <c r="N13" s="144"/>
      <c r="O13" s="144"/>
      <c r="P13" s="144"/>
      <c r="Q13" s="115" t="s">
        <v>3633</v>
      </c>
      <c r="R13" s="140">
        <f>IF(C13=0,1,IF(C13&lt;0.05,0.85,IF(C13&lt;0.1,0.7,IF(C13&lt;0.2,0.5,IF(C13&lt;0.5,0.25,0)))))</f>
        <v>1</v>
      </c>
      <c r="S13" s="140">
        <f>IF(D13=0,1,IF(D13&lt;0.05,0.85,IF(D13&lt;0.1,0.7,IF(D13&lt;0.2,0.5,IF(D13&lt;0.5,0.25,0)))))</f>
        <v>1</v>
      </c>
      <c r="T13" s="140">
        <f>IF(E13=0,1,IF(E13&lt;0.05,0.85,IF(E13&lt;0.1,0.7,IF(E13&lt;0.2,0.5,IF(E13&lt;0.5,0.25,0)))))</f>
        <v>1</v>
      </c>
      <c r="U13" s="140">
        <f>IF(F13=0,1,IF(F13&lt;0.05,0.85,IF(F13&lt;0.1,0.7,IF(F13&lt;0.2,0.5,IF(F13&lt;0.5,0.25,0)))))</f>
        <v>1</v>
      </c>
      <c r="V13" s="140">
        <f>IF(G13=0,1,IF(G13&lt;0.05,0.85,IF(G13&lt;0.1,0.7,IF(G13&lt;0.2,0.5,IF(G13&lt;0.5,0.25,0)))))</f>
        <v>1</v>
      </c>
      <c r="W13" s="140">
        <f>IF(H13=0,1,IF(H13&lt;0.05,0.85,IF(H13&lt;0.1,0.7,IF(H13&lt;0.2,0.5,IF(H13&lt;0.5,0.25,0)))))</f>
        <v>1</v>
      </c>
      <c r="X13" s="140">
        <f>IF(I13=0,1,IF(I13&lt;0.05,0.85,IF(I13&lt;0.1,0.7,IF(I13&lt;0.2,0.5,IF(I13&lt;0.5,0.25,0)))))</f>
        <v>0.25</v>
      </c>
      <c r="Y13" s="140">
        <f>IF(J13=0,1,IF(J13&lt;0.05,0.85,IF(J13&lt;0.1,0.7,IF(J13&lt;0.2,0.5,IF(J13&lt;0.5,0.25,0)))))</f>
        <v>1</v>
      </c>
      <c r="Z13" s="140">
        <f>IF(K13=0,1,IF(K13&lt;0.05,0.85,IF(K13&lt;0.1,0.7,IF(K13&lt;0.2,0.5,IF(K13&lt;0.5,0.25,0)))))</f>
        <v>1</v>
      </c>
      <c r="AA13" s="140">
        <f>IF(L13=0,1,IF(L13&lt;0.05,0.85,IF(L13&lt;0.1,0.7,IF(L13&lt;0.2,0.5,IF(L13&lt;0.5,0.25,0)))))</f>
        <v>1</v>
      </c>
      <c r="AB13" s="140">
        <f>IF(M13=0,1,IF(M13&lt;0.05,0.85,IF(M13&lt;0.1,0.7,IF(M13&lt;0.2,0.5,IF(M13&lt;0.5,0.25,0)))))</f>
        <v>1</v>
      </c>
      <c r="AC13" s="140">
        <f>IF(N13=0,1,IF(N13&lt;0.05,0.85,IF(N13&lt;0.1,0.7,IF(N13&lt;0.2,0.5,IF(N13&lt;0.5,0.25,0)))))</f>
        <v>1</v>
      </c>
      <c r="AD13" s="140">
        <f>IF(O13=0,1,IF(O13&lt;0.05,0.85,IF(O13&lt;0.1,0.7,IF(O13&lt;0.2,0.5,IF(O13&lt;0.5,0.25,0)))))</f>
        <v>1</v>
      </c>
      <c r="AE13" s="140">
        <f>IF(P13=0,1,IF(P13&lt;0.05,0.85,IF(P13&lt;0.1,0.7,IF(P13&lt;0.2,0.5,IF(P13&lt;0.5,0.25,0)))))</f>
        <v>1</v>
      </c>
      <c r="AF13" s="146">
        <v>0.1</v>
      </c>
      <c r="AG13" s="145" t="s">
        <v>3631</v>
      </c>
      <c r="AH13" s="147">
        <f>$AV13*R13</f>
        <v>1</v>
      </c>
      <c r="AI13" s="147">
        <f>$AV13*S13</f>
        <v>1</v>
      </c>
      <c r="AJ13" s="147">
        <f>$AV13*T13</f>
        <v>1</v>
      </c>
      <c r="AK13" s="147">
        <f>$AV13*U13</f>
        <v>1</v>
      </c>
      <c r="AL13" s="147">
        <f>$AV13*V13</f>
        <v>1</v>
      </c>
      <c r="AM13" s="147">
        <f>$AV13*W13</f>
        <v>1</v>
      </c>
      <c r="AN13" s="147">
        <f>$AV13*X13</f>
        <v>0.25</v>
      </c>
      <c r="AO13" s="147">
        <f>$AV13*Y13</f>
        <v>1</v>
      </c>
      <c r="AP13" s="147">
        <f>$AV13*Z13</f>
        <v>1</v>
      </c>
      <c r="AQ13" s="147">
        <f>$AV13*AA13</f>
        <v>1</v>
      </c>
      <c r="AR13" s="147">
        <f>$AV13*AB13</f>
        <v>1</v>
      </c>
      <c r="AS13" s="147">
        <f>$AV13*AC13</f>
        <v>1</v>
      </c>
      <c r="AT13" s="147">
        <f>$AV13*AD13</f>
        <v>1</v>
      </c>
      <c r="AU13" s="147">
        <f>$AV13*AE13</f>
        <v>1</v>
      </c>
      <c r="AV13" s="141">
        <v>1</v>
      </c>
      <c r="AW13" s="195"/>
      <c r="AX13" s="195"/>
      <c r="AY13" s="195"/>
      <c r="AZ13" s="195"/>
      <c r="BA13" s="195"/>
      <c r="BB13" s="195"/>
      <c r="BC13" s="195"/>
      <c r="BD13" s="195"/>
      <c r="BE13" s="195"/>
      <c r="BF13" s="195"/>
      <c r="BG13" s="195"/>
      <c r="BH13" s="195"/>
      <c r="BI13" s="195"/>
      <c r="BJ13" s="195"/>
      <c r="BK13" s="141" t="s">
        <v>3634</v>
      </c>
    </row>
    <row r="14" spans="1:63" ht="25" customHeight="1" x14ac:dyDescent="0.35">
      <c r="A14" s="168" t="s">
        <v>3635</v>
      </c>
      <c r="B14" s="138" t="s">
        <v>3636</v>
      </c>
      <c r="C14" s="143">
        <v>1</v>
      </c>
      <c r="D14" s="143">
        <v>0.16666666666666699</v>
      </c>
      <c r="E14" s="143">
        <v>0</v>
      </c>
      <c r="F14" s="143">
        <v>0</v>
      </c>
      <c r="G14" s="143">
        <v>0</v>
      </c>
      <c r="H14" s="143">
        <v>0</v>
      </c>
      <c r="I14" s="143">
        <v>0.75</v>
      </c>
      <c r="J14" s="143">
        <v>0</v>
      </c>
      <c r="K14" s="143">
        <v>0.57142857142857095</v>
      </c>
      <c r="L14" s="143">
        <v>1</v>
      </c>
      <c r="M14" s="144">
        <v>0.66666666666666696</v>
      </c>
      <c r="N14" s="144">
        <v>1</v>
      </c>
      <c r="O14" s="144">
        <v>0.5</v>
      </c>
      <c r="P14" s="144">
        <v>0.75</v>
      </c>
      <c r="Q14" s="115" t="s">
        <v>3637</v>
      </c>
      <c r="R14" s="140">
        <f>IF(C14=0,1,IF(C14&lt;0.05,0.75,IF(C14&lt;0.1,0.5,IF(C14&lt;0.2,0.25,0))))</f>
        <v>0</v>
      </c>
      <c r="S14" s="140">
        <f>IF(D14=0,1,IF(D14&lt;0.05,0.75,IF(D14&lt;0.1,0.5,IF(D14&lt;0.2,0.25,0))))</f>
        <v>0.25</v>
      </c>
      <c r="T14" s="140">
        <f>IF(E14=0,1,IF(E14&lt;0.05,0.75,IF(E14&lt;0.1,0.5,IF(E14&lt;0.2,0.25,0))))</f>
        <v>1</v>
      </c>
      <c r="U14" s="140">
        <f>IF(F14=0,1,IF(F14&lt;0.05,0.75,IF(F14&lt;0.1,0.5,IF(F14&lt;0.2,0.25,0))))</f>
        <v>1</v>
      </c>
      <c r="V14" s="140">
        <f>IF(G14=0,1,IF(G14&lt;0.05,0.75,IF(G14&lt;0.1,0.5,IF(G14&lt;0.2,0.25,0))))</f>
        <v>1</v>
      </c>
      <c r="W14" s="140">
        <f>IF(H14=0,1,IF(H14&lt;0.05,0.75,IF(H14&lt;0.1,0.5,IF(H14&lt;0.2,0.25,0))))</f>
        <v>1</v>
      </c>
      <c r="X14" s="140">
        <f>IF(I14=0,1,IF(I14&lt;0.05,0.75,IF(I14&lt;0.1,0.5,IF(I14&lt;0.2,0.25,0))))</f>
        <v>0</v>
      </c>
      <c r="Y14" s="140">
        <f>IF(J14=0,1,IF(J14&lt;0.05,0.75,IF(J14&lt;0.1,0.5,IF(J14&lt;0.2,0.25,0))))</f>
        <v>1</v>
      </c>
      <c r="Z14" s="140">
        <f>IF(K14=0,1,IF(K14&lt;0.05,0.75,IF(K14&lt;0.1,0.5,IF(K14&lt;0.2,0.25,0))))</f>
        <v>0</v>
      </c>
      <c r="AA14" s="140">
        <f>IF(L14=0,1,IF(L14&lt;0.05,0.75,IF(L14&lt;0.1,0.5,IF(L14&lt;0.2,0.25,0))))</f>
        <v>0</v>
      </c>
      <c r="AB14" s="140">
        <f>IF(M14=0,1,IF(M14&lt;0.05,0.75,IF(M14&lt;0.1,0.5,IF(M14&lt;0.2,0.25,0))))</f>
        <v>0</v>
      </c>
      <c r="AC14" s="140">
        <f>IF(N14=0,1,IF(N14&lt;0.05,0.75,IF(N14&lt;0.1,0.5,IF(N14&lt;0.2,0.25,0))))</f>
        <v>0</v>
      </c>
      <c r="AD14" s="140">
        <f>IF(O14=0,1,IF(O14&lt;0.05,0.75,IF(O14&lt;0.1,0.5,IF(O14&lt;0.2,0.25,0))))</f>
        <v>0</v>
      </c>
      <c r="AE14" s="140">
        <f>IF(P14=0,1,IF(P14&lt;0.05,0.75,IF(P14&lt;0.1,0.5,IF(P14&lt;0.2,0.25,0))))</f>
        <v>0</v>
      </c>
      <c r="AF14" s="170">
        <v>0.15</v>
      </c>
      <c r="AG14" s="168" t="s">
        <v>3635</v>
      </c>
      <c r="AH14" s="171">
        <f>$AV14*R14+$AV15*R15+$AV16*R16+$AV17*R17</f>
        <v>0.5625</v>
      </c>
      <c r="AI14" s="171">
        <f>$AV14*S14+$AV15*S15+$AV16*S16+$AV17*S17</f>
        <v>0.6875</v>
      </c>
      <c r="AJ14" s="171">
        <f>$AV14*T14+$AV15*T15+$AV16*T16+$AV17*T17</f>
        <v>1</v>
      </c>
      <c r="AK14" s="171">
        <f>$AV14*U14+$AV15*U15+$AV16*U16+$AV17*U17</f>
        <v>1</v>
      </c>
      <c r="AL14" s="171">
        <f>$AV14*V14+$AV15*V15+$AV16*V16+$AV17*V17</f>
        <v>1</v>
      </c>
      <c r="AM14" s="171">
        <f>$AV14*W14+$AV15*W15+$AV16*W16+$AV17*W17</f>
        <v>1</v>
      </c>
      <c r="AN14" s="171">
        <f>$AV14*X14+$AV15*X15+$AV16*X16+$AV17*X17</f>
        <v>0.25</v>
      </c>
      <c r="AO14" s="171">
        <f>$AV14*Y14+$AV15*Y15+$AV16*Y16+$AV17*Y17</f>
        <v>0.72500000000000009</v>
      </c>
      <c r="AP14" s="171">
        <f>$AV14*Z14+$AV15*Z15+$AV16*Z16+$AV17*Z17</f>
        <v>0.3125</v>
      </c>
      <c r="AQ14" s="171">
        <f>$AV14*AA14+$AV15*AA15+$AV16*AA16+$AV17*AA17</f>
        <v>0.75</v>
      </c>
      <c r="AR14" s="171">
        <f>$AV14*AB14+$AV15*AB15+$AV16*AB16+$AV17*AB17</f>
        <v>0</v>
      </c>
      <c r="AS14" s="171">
        <f>$AV14*AC14+$AV15*AC15+$AV16*AC16+$AV17*AC17</f>
        <v>0.75</v>
      </c>
      <c r="AT14" s="171">
        <f>$AV14*AD14+$AV15*AD15+$AV16*AD16+$AV17*AD17</f>
        <v>0.3125</v>
      </c>
      <c r="AU14" s="171">
        <f>$AV14*AE14+$AV15*AE15+$AV16*AE16+$AV17*AE17</f>
        <v>0.5</v>
      </c>
      <c r="AV14" s="141">
        <v>0.25</v>
      </c>
      <c r="AW14" s="195"/>
      <c r="AX14" s="195"/>
      <c r="AY14" s="195"/>
      <c r="AZ14" s="195"/>
      <c r="BA14" s="195"/>
      <c r="BB14" s="195"/>
      <c r="BC14" s="195"/>
      <c r="BD14" s="195"/>
      <c r="BE14" s="195"/>
      <c r="BF14" s="195"/>
      <c r="BG14" s="195"/>
      <c r="BH14" s="195"/>
      <c r="BI14" s="195"/>
      <c r="BJ14" s="195"/>
      <c r="BK14" s="141" t="s">
        <v>3638</v>
      </c>
    </row>
    <row r="15" spans="1:63" ht="25" customHeight="1" x14ac:dyDescent="0.35">
      <c r="A15" s="168"/>
      <c r="B15" s="138" t="s">
        <v>3639</v>
      </c>
      <c r="C15" s="143">
        <v>0</v>
      </c>
      <c r="D15" s="143">
        <v>0</v>
      </c>
      <c r="E15" s="143">
        <v>0</v>
      </c>
      <c r="F15" s="143">
        <v>0</v>
      </c>
      <c r="G15" s="143">
        <v>0</v>
      </c>
      <c r="H15" s="143">
        <v>0</v>
      </c>
      <c r="I15" s="143">
        <v>0.25</v>
      </c>
      <c r="J15" s="143">
        <v>5.2631578947368397E-2</v>
      </c>
      <c r="K15" s="143">
        <v>0</v>
      </c>
      <c r="L15" s="143">
        <v>0</v>
      </c>
      <c r="M15" s="144">
        <v>0.66666666666666696</v>
      </c>
      <c r="N15" s="144">
        <v>0</v>
      </c>
      <c r="O15" s="144">
        <v>0</v>
      </c>
      <c r="P15" s="144">
        <v>0</v>
      </c>
      <c r="Q15" s="115" t="s">
        <v>3637</v>
      </c>
      <c r="R15" s="140">
        <f>IF(C15=0,1,IF(C15&lt;0.05,0.75,IF(C15&lt;0.1,0.5,IF(C15&lt;0.2,0.25,0))))</f>
        <v>1</v>
      </c>
      <c r="S15" s="140">
        <f>IF(D15=0,1,IF(D15&lt;0.05,0.75,IF(D15&lt;0.1,0.5,IF(D15&lt;0.2,0.25,0))))</f>
        <v>1</v>
      </c>
      <c r="T15" s="140">
        <f>IF(E15=0,1,IF(E15&lt;0.05,0.75,IF(E15&lt;0.1,0.5,IF(E15&lt;0.2,0.25,0))))</f>
        <v>1</v>
      </c>
      <c r="U15" s="140">
        <f>IF(F15=0,1,IF(F15&lt;0.05,0.75,IF(F15&lt;0.1,0.5,IF(F15&lt;0.2,0.25,0))))</f>
        <v>1</v>
      </c>
      <c r="V15" s="140">
        <f>IF(G15=0,1,IF(G15&lt;0.05,0.75,IF(G15&lt;0.1,0.5,IF(G15&lt;0.2,0.25,0))))</f>
        <v>1</v>
      </c>
      <c r="W15" s="140">
        <f>IF(H15=0,1,IF(H15&lt;0.05,0.75,IF(H15&lt;0.1,0.5,IF(H15&lt;0.2,0.25,0))))</f>
        <v>1</v>
      </c>
      <c r="X15" s="140">
        <f>IF(I15=0,1,IF(I15&lt;0.05,0.75,IF(I15&lt;0.1,0.5,IF(I15&lt;0.2,0.25,0))))</f>
        <v>0</v>
      </c>
      <c r="Y15" s="140">
        <f>IF(J15=0,1,IF(J15&lt;0.05,0.75,IF(J15&lt;0.1,0.5,IF(J15&lt;0.2,0.25,0))))</f>
        <v>0.5</v>
      </c>
      <c r="Z15" s="140">
        <f>IF(K15=0,1,IF(K15&lt;0.05,0.75,IF(K15&lt;0.1,0.5,IF(K15&lt;0.2,0.25,0))))</f>
        <v>1</v>
      </c>
      <c r="AA15" s="140">
        <f>IF(L15=0,1,IF(L15&lt;0.05,0.75,IF(L15&lt;0.1,0.5,IF(L15&lt;0.2,0.25,0))))</f>
        <v>1</v>
      </c>
      <c r="AB15" s="140">
        <f>IF(M15=0,1,IF(M15&lt;0.05,0.75,IF(M15&lt;0.1,0.5,IF(M15&lt;0.2,0.25,0))))</f>
        <v>0</v>
      </c>
      <c r="AC15" s="140">
        <f>IF(N15=0,1,IF(N15&lt;0.05,0.75,IF(N15&lt;0.1,0.5,IF(N15&lt;0.2,0.25,0))))</f>
        <v>1</v>
      </c>
      <c r="AD15" s="140">
        <f>IF(O15=0,1,IF(O15&lt;0.05,0.75,IF(O15&lt;0.1,0.5,IF(O15&lt;0.2,0.25,0))))</f>
        <v>1</v>
      </c>
      <c r="AE15" s="140">
        <f>IF(P15=0,1,IF(P15&lt;0.05,0.75,IF(P15&lt;0.1,0.5,IF(P15&lt;0.2,0.25,0))))</f>
        <v>1</v>
      </c>
      <c r="AF15" s="170"/>
      <c r="AG15" s="168"/>
      <c r="AH15" s="171"/>
      <c r="AI15" s="171"/>
      <c r="AJ15" s="171"/>
      <c r="AK15" s="171"/>
      <c r="AL15" s="171"/>
      <c r="AM15" s="171"/>
      <c r="AN15" s="171"/>
      <c r="AO15" s="171"/>
      <c r="AP15" s="171"/>
      <c r="AQ15" s="171"/>
      <c r="AR15" s="171"/>
      <c r="AS15" s="171"/>
      <c r="AT15" s="171"/>
      <c r="AU15" s="171"/>
      <c r="AV15" s="141">
        <v>0.25</v>
      </c>
      <c r="AW15" s="195"/>
      <c r="AX15" s="195"/>
      <c r="AY15" s="195"/>
      <c r="AZ15" s="195"/>
      <c r="BA15" s="195"/>
      <c r="BB15" s="195"/>
      <c r="BC15" s="195"/>
      <c r="BD15" s="195"/>
      <c r="BE15" s="195"/>
      <c r="BF15" s="195"/>
      <c r="BG15" s="195"/>
      <c r="BH15" s="195"/>
      <c r="BI15" s="195"/>
      <c r="BJ15" s="195"/>
      <c r="BK15" s="141" t="s">
        <v>3640</v>
      </c>
    </row>
    <row r="16" spans="1:63" ht="25" customHeight="1" x14ac:dyDescent="0.35">
      <c r="A16" s="168"/>
      <c r="B16" s="138" t="s">
        <v>3641</v>
      </c>
      <c r="C16" s="143">
        <v>0.25</v>
      </c>
      <c r="D16" s="143">
        <v>0</v>
      </c>
      <c r="E16" s="143">
        <v>0</v>
      </c>
      <c r="F16" s="143">
        <v>0</v>
      </c>
      <c r="G16" s="143">
        <v>0</v>
      </c>
      <c r="H16" s="143">
        <v>0</v>
      </c>
      <c r="I16" s="143">
        <v>1</v>
      </c>
      <c r="J16" s="143">
        <v>5.2631578947368397E-2</v>
      </c>
      <c r="K16" s="143">
        <v>0.92857142857142905</v>
      </c>
      <c r="L16" s="143">
        <v>0</v>
      </c>
      <c r="M16" s="144">
        <v>0.66666666666666696</v>
      </c>
      <c r="N16" s="144">
        <v>0</v>
      </c>
      <c r="O16" s="144">
        <v>0.61111111111111105</v>
      </c>
      <c r="P16" s="144">
        <v>1</v>
      </c>
      <c r="Q16" s="115" t="s">
        <v>3633</v>
      </c>
      <c r="R16" s="140">
        <f>IF(C16=0,1,IF(C16&lt;0.05,0.85,IF(C16&lt;0.1,0.7,IF(C16&lt;0.2,0.5,IF(C16&lt;0.5,0.25,0)))))</f>
        <v>0.25</v>
      </c>
      <c r="S16" s="140">
        <f>IF(D16=0,1,IF(D16&lt;0.05,0.85,IF(D16&lt;0.1,0.7,IF(D16&lt;0.2,0.5,IF(D16&lt;0.5,0.25,0)))))</f>
        <v>1</v>
      </c>
      <c r="T16" s="140">
        <f>IF(E16=0,1,IF(E16&lt;0.05,0.85,IF(E16&lt;0.1,0.7,IF(E16&lt;0.2,0.5,IF(E16&lt;0.5,0.25,0)))))</f>
        <v>1</v>
      </c>
      <c r="U16" s="140">
        <f>IF(F16=0,1,IF(F16&lt;0.05,0.85,IF(F16&lt;0.1,0.7,IF(F16&lt;0.2,0.5,IF(F16&lt;0.5,0.25,0)))))</f>
        <v>1</v>
      </c>
      <c r="V16" s="140">
        <f>IF(G16=0,1,IF(G16&lt;0.05,0.85,IF(G16&lt;0.1,0.7,IF(G16&lt;0.2,0.5,IF(G16&lt;0.5,0.25,0)))))</f>
        <v>1</v>
      </c>
      <c r="W16" s="140">
        <f>IF(H16=0,1,IF(H16&lt;0.05,0.85,IF(H16&lt;0.1,0.7,IF(H16&lt;0.2,0.5,IF(H16&lt;0.5,0.25,0)))))</f>
        <v>1</v>
      </c>
      <c r="X16" s="140">
        <f>IF(I16=0,1,IF(I16&lt;0.05,0.85,IF(I16&lt;0.1,0.7,IF(I16&lt;0.2,0.5,IF(I16&lt;0.5,0.25,0)))))</f>
        <v>0</v>
      </c>
      <c r="Y16" s="140">
        <f>IF(J16=0,1,IF(J16&lt;0.05,0.85,IF(J16&lt;0.1,0.7,IF(J16&lt;0.2,0.5,IF(J16&lt;0.5,0.25,0)))))</f>
        <v>0.7</v>
      </c>
      <c r="Z16" s="140">
        <f>IF(K16=0,1,IF(K16&lt;0.05,0.85,IF(K16&lt;0.1,0.7,IF(K16&lt;0.2,0.5,IF(K16&lt;0.5,0.25,0)))))</f>
        <v>0</v>
      </c>
      <c r="AA16" s="140">
        <f>IF(L16=0,1,IF(L16&lt;0.05,0.85,IF(L16&lt;0.1,0.7,IF(L16&lt;0.2,0.5,IF(L16&lt;0.5,0.25,0)))))</f>
        <v>1</v>
      </c>
      <c r="AB16" s="140">
        <f>IF(M16=0,1,IF(M16&lt;0.05,0.85,IF(M16&lt;0.1,0.7,IF(M16&lt;0.2,0.5,IF(M16&lt;0.5,0.25,0)))))</f>
        <v>0</v>
      </c>
      <c r="AC16" s="140">
        <f>IF(N16=0,1,IF(N16&lt;0.05,0.85,IF(N16&lt;0.1,0.7,IF(N16&lt;0.2,0.5,IF(N16&lt;0.5,0.25,0)))))</f>
        <v>1</v>
      </c>
      <c r="AD16" s="140">
        <f>IF(O16=0,1,IF(O16&lt;0.05,0.85,IF(O16&lt;0.1,0.7,IF(O16&lt;0.2,0.5,IF(O16&lt;0.5,0.25,0)))))</f>
        <v>0</v>
      </c>
      <c r="AE16" s="140">
        <f>IF(P16=0,1,IF(P16&lt;0.05,0.85,IF(P16&lt;0.1,0.7,IF(P16&lt;0.2,0.5,IF(P16&lt;0.5,0.25,0)))))</f>
        <v>0</v>
      </c>
      <c r="AF16" s="170"/>
      <c r="AG16" s="168"/>
      <c r="AH16" s="171"/>
      <c r="AI16" s="171"/>
      <c r="AJ16" s="171"/>
      <c r="AK16" s="171"/>
      <c r="AL16" s="171"/>
      <c r="AM16" s="171"/>
      <c r="AN16" s="171"/>
      <c r="AO16" s="171"/>
      <c r="AP16" s="171"/>
      <c r="AQ16" s="171"/>
      <c r="AR16" s="171"/>
      <c r="AS16" s="171"/>
      <c r="AT16" s="171"/>
      <c r="AU16" s="171"/>
      <c r="AV16" s="141">
        <v>0.25</v>
      </c>
      <c r="AW16" s="195"/>
      <c r="AX16" s="195"/>
      <c r="AY16" s="195"/>
      <c r="AZ16" s="195"/>
      <c r="BA16" s="195"/>
      <c r="BB16" s="195"/>
      <c r="BC16" s="195"/>
      <c r="BD16" s="195"/>
      <c r="BE16" s="195"/>
      <c r="BF16" s="195"/>
      <c r="BG16" s="195"/>
      <c r="BH16" s="195"/>
      <c r="BI16" s="195"/>
      <c r="BJ16" s="195"/>
      <c r="BK16" s="141" t="s">
        <v>3642</v>
      </c>
    </row>
    <row r="17" spans="1:63" ht="25" customHeight="1" x14ac:dyDescent="0.35">
      <c r="A17" s="168"/>
      <c r="B17" s="138" t="s">
        <v>3643</v>
      </c>
      <c r="C17" s="143">
        <v>0</v>
      </c>
      <c r="D17" s="143">
        <v>0.17</v>
      </c>
      <c r="E17" s="143">
        <v>0</v>
      </c>
      <c r="F17" s="143">
        <v>0</v>
      </c>
      <c r="G17" s="143">
        <v>0</v>
      </c>
      <c r="H17" s="143">
        <v>0</v>
      </c>
      <c r="I17" s="143">
        <v>0</v>
      </c>
      <c r="J17" s="143">
        <v>0.05</v>
      </c>
      <c r="K17" s="143">
        <v>0.21</v>
      </c>
      <c r="L17" s="143">
        <v>0</v>
      </c>
      <c r="M17" s="144">
        <v>0.67</v>
      </c>
      <c r="N17" s="144">
        <v>0</v>
      </c>
      <c r="O17" s="144">
        <v>0.22</v>
      </c>
      <c r="P17" s="144">
        <v>0</v>
      </c>
      <c r="Q17" s="115" t="s">
        <v>3633</v>
      </c>
      <c r="R17" s="140">
        <f>IF(C17=0,1,IF(C17&lt;0.05,0.85,IF(C17&lt;0.1,0.7,IF(C17&lt;0.2,0.5,IF(C17&lt;0.5,0.25,0)))))</f>
        <v>1</v>
      </c>
      <c r="S17" s="140">
        <f>IF(D17=0,1,IF(D17&lt;0.05,0.85,IF(D17&lt;0.1,0.7,IF(D17&lt;0.2,0.5,IF(D17&lt;0.5,0.25,0)))))</f>
        <v>0.5</v>
      </c>
      <c r="T17" s="140">
        <f>IF(E17=0,1,IF(E17&lt;0.05,0.85,IF(E17&lt;0.1,0.7,IF(E17&lt;0.2,0.5,IF(E17&lt;0.5,0.25,0)))))</f>
        <v>1</v>
      </c>
      <c r="U17" s="140">
        <f>IF(F17=0,1,IF(F17&lt;0.05,0.85,IF(F17&lt;0.1,0.7,IF(F17&lt;0.2,0.5,IF(F17&lt;0.5,0.25,0)))))</f>
        <v>1</v>
      </c>
      <c r="V17" s="140">
        <f>IF(G17=0,1,IF(G17&lt;0.05,0.85,IF(G17&lt;0.1,0.7,IF(G17&lt;0.2,0.5,IF(G17&lt;0.5,0.25,0)))))</f>
        <v>1</v>
      </c>
      <c r="W17" s="140">
        <f>IF(H17=0,1,IF(H17&lt;0.05,0.85,IF(H17&lt;0.1,0.7,IF(H17&lt;0.2,0.5,IF(H17&lt;0.5,0.25,0)))))</f>
        <v>1</v>
      </c>
      <c r="X17" s="140">
        <f>IF(I17=0,1,IF(I17&lt;0.05,0.85,IF(I17&lt;0.1,0.7,IF(I17&lt;0.2,0.5,IF(I17&lt;0.5,0.25,0)))))</f>
        <v>1</v>
      </c>
      <c r="Y17" s="140">
        <f>IF(J17=0,1,IF(J17&lt;0.05,0.85,IF(J17&lt;0.1,0.7,IF(J17&lt;0.2,0.5,IF(J17&lt;0.5,0.25,0)))))</f>
        <v>0.7</v>
      </c>
      <c r="Z17" s="140">
        <f>IF(K17=0,1,IF(K17&lt;0.05,0.85,IF(K17&lt;0.1,0.7,IF(K17&lt;0.2,0.5,IF(K17&lt;0.5,0.25,0)))))</f>
        <v>0.25</v>
      </c>
      <c r="AA17" s="140">
        <f>IF(L17=0,1,IF(L17&lt;0.05,0.85,IF(L17&lt;0.1,0.7,IF(L17&lt;0.2,0.5,IF(L17&lt;0.5,0.25,0)))))</f>
        <v>1</v>
      </c>
      <c r="AB17" s="140">
        <f>IF(M17=0,1,IF(M17&lt;0.05,0.85,IF(M17&lt;0.1,0.7,IF(M17&lt;0.2,0.5,IF(M17&lt;0.5,0.25,0)))))</f>
        <v>0</v>
      </c>
      <c r="AC17" s="140">
        <f>IF(N17=0,1,IF(N17&lt;0.05,0.85,IF(N17&lt;0.1,0.7,IF(N17&lt;0.2,0.5,IF(N17&lt;0.5,0.25,0)))))</f>
        <v>1</v>
      </c>
      <c r="AD17" s="140">
        <f>IF(O17=0,1,IF(O17&lt;0.05,0.85,IF(O17&lt;0.1,0.7,IF(O17&lt;0.2,0.5,IF(O17&lt;0.5,0.25,0)))))</f>
        <v>0.25</v>
      </c>
      <c r="AE17" s="140">
        <f>IF(P17=0,1,IF(P17&lt;0.05,0.85,IF(P17&lt;0.1,0.7,IF(P17&lt;0.2,0.5,IF(P17&lt;0.5,0.25,0)))))</f>
        <v>1</v>
      </c>
      <c r="AF17" s="170"/>
      <c r="AG17" s="168"/>
      <c r="AH17" s="171"/>
      <c r="AI17" s="171"/>
      <c r="AJ17" s="171"/>
      <c r="AK17" s="171"/>
      <c r="AL17" s="171"/>
      <c r="AM17" s="171"/>
      <c r="AN17" s="171"/>
      <c r="AO17" s="171"/>
      <c r="AP17" s="171"/>
      <c r="AQ17" s="171"/>
      <c r="AR17" s="171"/>
      <c r="AS17" s="171"/>
      <c r="AT17" s="171"/>
      <c r="AU17" s="171"/>
      <c r="AV17" s="141">
        <v>0.25</v>
      </c>
      <c r="AW17" s="195"/>
      <c r="AX17" s="195"/>
      <c r="AY17" s="195"/>
      <c r="AZ17" s="195"/>
      <c r="BA17" s="195"/>
      <c r="BB17" s="195"/>
      <c r="BC17" s="195"/>
      <c r="BD17" s="195"/>
      <c r="BE17" s="195"/>
      <c r="BF17" s="195"/>
      <c r="BG17" s="195"/>
      <c r="BH17" s="195"/>
      <c r="BI17" s="195"/>
      <c r="BJ17" s="195"/>
      <c r="BK17" s="141" t="s">
        <v>3644</v>
      </c>
    </row>
    <row r="18" spans="1:63" ht="53.15" customHeight="1" x14ac:dyDescent="0.35">
      <c r="A18" s="168" t="s">
        <v>3645</v>
      </c>
      <c r="B18" s="138" t="s">
        <v>3646</v>
      </c>
      <c r="C18" s="131">
        <v>0</v>
      </c>
      <c r="D18" s="131">
        <v>0</v>
      </c>
      <c r="E18" s="131">
        <v>0</v>
      </c>
      <c r="F18" s="131">
        <v>0</v>
      </c>
      <c r="G18" s="131">
        <v>1</v>
      </c>
      <c r="H18" s="131">
        <v>0</v>
      </c>
      <c r="I18" s="131">
        <v>16</v>
      </c>
      <c r="J18" s="131">
        <v>0</v>
      </c>
      <c r="K18" s="131">
        <v>11</v>
      </c>
      <c r="L18" s="131">
        <v>12</v>
      </c>
      <c r="M18" s="139">
        <v>17</v>
      </c>
      <c r="N18" s="139">
        <v>2</v>
      </c>
      <c r="O18" s="139">
        <v>0</v>
      </c>
      <c r="P18" s="139">
        <v>3</v>
      </c>
      <c r="Q18" s="114" t="s">
        <v>3647</v>
      </c>
      <c r="R18" s="176">
        <f>IFERROR(1-1/C4*C18-0.5/C4*C19," ")</f>
        <v>1</v>
      </c>
      <c r="S18" s="176">
        <f>IFERROR(1-1/D4*D18-0.5/D4*D19," ")</f>
        <v>1</v>
      </c>
      <c r="T18" s="176">
        <f>IFERROR(1-1/E4*E18-0.5/E4*E19," ")</f>
        <v>1</v>
      </c>
      <c r="U18" s="176">
        <f>IFERROR(1-1/F4*F18-0.5/F4*F19," ")</f>
        <v>0.97619047619047616</v>
      </c>
      <c r="V18" s="176">
        <f>IFERROR(1-1/G4*G18-0.5/G4*G19," ")</f>
        <v>0.94444444444444442</v>
      </c>
      <c r="W18" s="176">
        <f>IFERROR(1-1/H4*H18-0.5/H4*H19," ")</f>
        <v>1</v>
      </c>
      <c r="X18" s="176">
        <f>IFERROR(1-1/I4*I18-0.5/I4*I19," ")</f>
        <v>5.5555555555555608E-2</v>
      </c>
      <c r="Y18" s="176">
        <f>IFERROR(1-1/J4*J18-0.5/J4*J19," ")</f>
        <v>0.97727272727272729</v>
      </c>
      <c r="Z18" s="176">
        <f>IFERROR(1-1/K4*K18-0.5/K4*K19," ")</f>
        <v>0</v>
      </c>
      <c r="AA18" s="176">
        <f>IFERROR(1-1/L4*L18-0.5/L4*L19," ")</f>
        <v>0</v>
      </c>
      <c r="AB18" s="176">
        <f>IFERROR(1-1/M4*M18-0.5/M4*M19," ")</f>
        <v>9.5238095238095233E-2</v>
      </c>
      <c r="AC18" s="176">
        <f>IFERROR(1-1/N4*N18-0.5/N4*N19," ")</f>
        <v>0.85</v>
      </c>
      <c r="AD18" s="176">
        <f>IFERROR(1-1/O4*O18-0.5/O4*O19," ")</f>
        <v>0.77272727272727271</v>
      </c>
      <c r="AE18" s="176">
        <f>IFERROR(1-1/P4*P18-0.5/P4*P19," ")</f>
        <v>0.25</v>
      </c>
      <c r="AF18" s="170">
        <v>0.2</v>
      </c>
      <c r="AG18" s="168" t="s">
        <v>3645</v>
      </c>
      <c r="AH18" s="171">
        <f>$AV18*R18+$AV20*R20</f>
        <v>0.5</v>
      </c>
      <c r="AI18" s="171">
        <f>$AV18*S18+$AV20*S20</f>
        <v>0.5</v>
      </c>
      <c r="AJ18" s="171">
        <f>$AV18*T18+$AV20*T20</f>
        <v>1</v>
      </c>
      <c r="AK18" s="171">
        <f>$AV18*U18+$AV20*U20</f>
        <v>0.838095238095238</v>
      </c>
      <c r="AL18" s="171">
        <f>$AV18*V18+$AV20*V20</f>
        <v>0.97222222222222221</v>
      </c>
      <c r="AM18" s="171">
        <f>$AV18*W18+$AV20*W20</f>
        <v>0.75</v>
      </c>
      <c r="AN18" s="171">
        <f>$AV18*X18+$AV20*X20</f>
        <v>2.7777777777777804E-2</v>
      </c>
      <c r="AO18" s="171">
        <f>$AV18*Y18+$AV20*Y20</f>
        <v>0.61363636363636365</v>
      </c>
      <c r="AP18" s="171">
        <f>$AV18*Z18+$AV20*Z20</f>
        <v>0</v>
      </c>
      <c r="AQ18" s="171">
        <f>$AV18*AA18+$AV20*AA20</f>
        <v>0</v>
      </c>
      <c r="AR18" s="171">
        <f>$AV18*AB18+$AV20*AB20</f>
        <v>4.7619047619047616E-2</v>
      </c>
      <c r="AS18" s="171">
        <f>$AV18*AC18+$AV20*AC20</f>
        <v>0.42499999999999999</v>
      </c>
      <c r="AT18" s="171">
        <f>$AV18*AD18+$AV20*AD20</f>
        <v>0.63636363636363635</v>
      </c>
      <c r="AU18" s="171">
        <f>$AV18*AE18+$AV20*AE20</f>
        <v>0.125</v>
      </c>
      <c r="AV18" s="175">
        <v>0.5</v>
      </c>
      <c r="AW18" s="195"/>
      <c r="AX18" s="195"/>
      <c r="AY18" s="195"/>
      <c r="AZ18" s="195"/>
      <c r="BA18" s="195"/>
      <c r="BB18" s="195"/>
      <c r="BC18" s="195"/>
      <c r="BD18" s="195"/>
      <c r="BE18" s="195"/>
      <c r="BF18" s="195"/>
      <c r="BG18" s="195"/>
      <c r="BH18" s="195"/>
      <c r="BI18" s="195"/>
      <c r="BJ18" s="195"/>
      <c r="BK18" s="142" t="s">
        <v>3648</v>
      </c>
    </row>
    <row r="19" spans="1:63" ht="60.65" customHeight="1" x14ac:dyDescent="0.35">
      <c r="A19" s="168"/>
      <c r="B19" s="138" t="s">
        <v>3649</v>
      </c>
      <c r="C19" s="131">
        <v>0</v>
      </c>
      <c r="D19" s="131">
        <v>0</v>
      </c>
      <c r="E19" s="131">
        <v>0</v>
      </c>
      <c r="F19" s="131">
        <v>1</v>
      </c>
      <c r="G19" s="131">
        <v>0</v>
      </c>
      <c r="H19" s="131">
        <v>0</v>
      </c>
      <c r="I19" s="131">
        <v>2</v>
      </c>
      <c r="J19" s="131">
        <v>1</v>
      </c>
      <c r="K19" s="131">
        <v>0</v>
      </c>
      <c r="L19" s="131">
        <v>0</v>
      </c>
      <c r="M19" s="139">
        <v>4</v>
      </c>
      <c r="N19" s="139">
        <v>2</v>
      </c>
      <c r="O19" s="139">
        <v>10</v>
      </c>
      <c r="P19" s="139">
        <v>0</v>
      </c>
      <c r="Q19" s="114" t="s">
        <v>3650</v>
      </c>
      <c r="R19" s="177"/>
      <c r="S19" s="177"/>
      <c r="T19" s="177"/>
      <c r="U19" s="177"/>
      <c r="V19" s="177"/>
      <c r="W19" s="177"/>
      <c r="X19" s="177"/>
      <c r="Y19" s="177"/>
      <c r="Z19" s="177"/>
      <c r="AA19" s="177"/>
      <c r="AB19" s="177"/>
      <c r="AC19" s="177"/>
      <c r="AD19" s="177"/>
      <c r="AE19" s="177"/>
      <c r="AF19" s="170"/>
      <c r="AG19" s="168"/>
      <c r="AH19" s="171"/>
      <c r="AI19" s="171"/>
      <c r="AJ19" s="171"/>
      <c r="AK19" s="171"/>
      <c r="AL19" s="171"/>
      <c r="AM19" s="171"/>
      <c r="AN19" s="171"/>
      <c r="AO19" s="171"/>
      <c r="AP19" s="171"/>
      <c r="AQ19" s="171"/>
      <c r="AR19" s="171"/>
      <c r="AS19" s="171"/>
      <c r="AT19" s="171"/>
      <c r="AU19" s="171"/>
      <c r="AV19" s="178"/>
      <c r="AW19" s="195"/>
      <c r="AX19" s="195"/>
      <c r="AY19" s="195"/>
      <c r="AZ19" s="195"/>
      <c r="BA19" s="195"/>
      <c r="BB19" s="195"/>
      <c r="BC19" s="195"/>
      <c r="BD19" s="195"/>
      <c r="BE19" s="195"/>
      <c r="BF19" s="195"/>
      <c r="BG19" s="195"/>
      <c r="BH19" s="195"/>
      <c r="BI19" s="195"/>
      <c r="BJ19" s="195"/>
      <c r="BK19" s="142" t="s">
        <v>3651</v>
      </c>
    </row>
    <row r="20" spans="1:63" ht="25" customHeight="1" x14ac:dyDescent="0.35">
      <c r="A20" s="168"/>
      <c r="B20" s="138" t="s">
        <v>3652</v>
      </c>
      <c r="C20" s="143">
        <v>0.875</v>
      </c>
      <c r="D20" s="143">
        <v>0.83333333333333304</v>
      </c>
      <c r="E20" s="143">
        <v>0</v>
      </c>
      <c r="F20" s="143">
        <v>0.05</v>
      </c>
      <c r="G20" s="143">
        <v>0</v>
      </c>
      <c r="H20" s="143">
        <v>0.16666666666666699</v>
      </c>
      <c r="I20" s="143">
        <v>1</v>
      </c>
      <c r="J20" s="143">
        <v>0.21052631578947401</v>
      </c>
      <c r="K20" s="143">
        <v>1</v>
      </c>
      <c r="L20" s="143">
        <v>0.97916666666666696</v>
      </c>
      <c r="M20" s="144">
        <v>0.66666666666666696</v>
      </c>
      <c r="N20" s="144">
        <v>0.66666666666666696</v>
      </c>
      <c r="O20" s="144">
        <v>0.16666666666666699</v>
      </c>
      <c r="P20" s="144">
        <v>0.75</v>
      </c>
      <c r="Q20" s="114" t="s">
        <v>3633</v>
      </c>
      <c r="R20" s="140">
        <f>IF(C20=0,1,IF(C20&lt;0.05,0.85,IF(C20&lt;0.1,0.7,IF(C20&lt;0.2,0.5,IF(C20&lt;0.5,0.25,0)))))</f>
        <v>0</v>
      </c>
      <c r="S20" s="140">
        <f>IF(D20=0,1,IF(D20&lt;0.05,0.85,IF(D20&lt;0.1,0.7,IF(D20&lt;0.2,0.5,IF(D20&lt;0.5,0.25,0)))))</f>
        <v>0</v>
      </c>
      <c r="T20" s="140">
        <f>IF(E20=0,1,IF(E20&lt;0.05,0.85,IF(E20&lt;0.1,0.7,IF(E20&lt;0.2,0.5,IF(E20&lt;0.5,0.25,0)))))</f>
        <v>1</v>
      </c>
      <c r="U20" s="140">
        <f>IF(F20=0,1,IF(F20&lt;0.05,0.85,IF(F20&lt;0.1,0.7,IF(F20&lt;0.2,0.5,IF(F20&lt;0.5,0.25,0)))))</f>
        <v>0.7</v>
      </c>
      <c r="V20" s="140">
        <f>IF(G20=0,1,IF(G20&lt;0.05,0.85,IF(G20&lt;0.1,0.7,IF(G20&lt;0.2,0.5,IF(G20&lt;0.5,0.25,0)))))</f>
        <v>1</v>
      </c>
      <c r="W20" s="140">
        <f>IF(H20=0,1,IF(H20&lt;0.05,0.85,IF(H20&lt;0.1,0.7,IF(H20&lt;0.2,0.5,IF(H20&lt;0.5,0.25,0)))))</f>
        <v>0.5</v>
      </c>
      <c r="X20" s="140">
        <f>IF(I20=0,1,IF(I20&lt;0.05,0.85,IF(I20&lt;0.1,0.7,IF(I20&lt;0.2,0.5,IF(I20&lt;0.5,0.25,0)))))</f>
        <v>0</v>
      </c>
      <c r="Y20" s="140">
        <f>IF(J20=0,1,IF(J20&lt;0.05,0.85,IF(J20&lt;0.1,0.7,IF(J20&lt;0.2,0.5,IF(J20&lt;0.5,0.25,0)))))</f>
        <v>0.25</v>
      </c>
      <c r="Z20" s="140">
        <f>IF(K20=0,1,IF(K20&lt;0.05,0.85,IF(K20&lt;0.1,0.7,IF(K20&lt;0.2,0.5,IF(K20&lt;0.5,0.25,0)))))</f>
        <v>0</v>
      </c>
      <c r="AA20" s="140">
        <f>IF(L20=0,1,IF(L20&lt;0.05,0.85,IF(L20&lt;0.1,0.7,IF(L20&lt;0.2,0.5,IF(L20&lt;0.5,0.25,0)))))</f>
        <v>0</v>
      </c>
      <c r="AB20" s="140">
        <f>IF(M20=0,1,IF(M20&lt;0.05,0.85,IF(M20&lt;0.1,0.7,IF(M20&lt;0.2,0.5,IF(M20&lt;0.5,0.25,0)))))</f>
        <v>0</v>
      </c>
      <c r="AC20" s="140">
        <f>IF(N20=0,1,IF(N20&lt;0.05,0.85,IF(N20&lt;0.1,0.7,IF(N20&lt;0.2,0.5,IF(N20&lt;0.5,0.25,0)))))</f>
        <v>0</v>
      </c>
      <c r="AD20" s="140">
        <f>IF(O20=0,1,IF(O20&lt;0.05,0.85,IF(O20&lt;0.1,0.7,IF(O20&lt;0.2,0.5,IF(O20&lt;0.5,0.25,0)))))</f>
        <v>0.5</v>
      </c>
      <c r="AE20" s="140">
        <f>IF(P20=0,1,IF(P20&lt;0.05,0.85,IF(P20&lt;0.1,0.7,IF(P20&lt;0.2,0.5,IF(P20&lt;0.5,0.25,0)))))</f>
        <v>0</v>
      </c>
      <c r="AF20" s="170"/>
      <c r="AG20" s="168"/>
      <c r="AH20" s="171"/>
      <c r="AI20" s="171"/>
      <c r="AJ20" s="171"/>
      <c r="AK20" s="171"/>
      <c r="AL20" s="171"/>
      <c r="AM20" s="171"/>
      <c r="AN20" s="171"/>
      <c r="AO20" s="171"/>
      <c r="AP20" s="171"/>
      <c r="AQ20" s="171"/>
      <c r="AR20" s="171"/>
      <c r="AS20" s="171"/>
      <c r="AT20" s="171"/>
      <c r="AU20" s="171"/>
      <c r="AV20" s="141">
        <v>0.5</v>
      </c>
      <c r="AW20" s="195"/>
      <c r="AX20" s="195"/>
      <c r="AY20" s="195"/>
      <c r="AZ20" s="195"/>
      <c r="BA20" s="195"/>
      <c r="BB20" s="195"/>
      <c r="BC20" s="195"/>
      <c r="BD20" s="195"/>
      <c r="BE20" s="195"/>
      <c r="BF20" s="195"/>
      <c r="BG20" s="195"/>
      <c r="BH20" s="195"/>
      <c r="BI20" s="195"/>
      <c r="BJ20" s="195"/>
      <c r="BK20" s="142" t="s">
        <v>3653</v>
      </c>
    </row>
    <row r="21" spans="1:63" ht="25" customHeight="1" x14ac:dyDescent="0.35">
      <c r="A21" s="168" t="s">
        <v>3654</v>
      </c>
      <c r="B21" s="138" t="s">
        <v>3655</v>
      </c>
      <c r="C21" s="143">
        <v>1</v>
      </c>
      <c r="D21" s="143">
        <v>1</v>
      </c>
      <c r="E21" s="143">
        <v>1</v>
      </c>
      <c r="F21" s="143">
        <v>0</v>
      </c>
      <c r="G21" s="143">
        <v>1</v>
      </c>
      <c r="H21" s="143">
        <v>1</v>
      </c>
      <c r="I21" s="143">
        <v>1</v>
      </c>
      <c r="J21" s="143">
        <v>0.52631578947368396</v>
      </c>
      <c r="K21" s="143">
        <v>1</v>
      </c>
      <c r="L21" s="143">
        <v>1</v>
      </c>
      <c r="M21" s="144">
        <v>1</v>
      </c>
      <c r="N21" s="144">
        <v>1</v>
      </c>
      <c r="O21" s="144">
        <v>1</v>
      </c>
      <c r="P21" s="144">
        <v>0</v>
      </c>
      <c r="Q21" s="115" t="s">
        <v>3656</v>
      </c>
      <c r="R21" s="140">
        <f>IF(C21&lt;0.1,0,IF(C21&lt;0.25,0.25,IF(C21&lt;0.5,0.5,IF(C21&lt;0.75,0.75,1))))</f>
        <v>1</v>
      </c>
      <c r="S21" s="140">
        <f>IF(D21&lt;0.1,0,IF(D21&lt;0.25,0.25,IF(D21&lt;0.5,0.5,IF(D21&lt;0.75,0.75,1))))</f>
        <v>1</v>
      </c>
      <c r="T21" s="140">
        <f>IF(E21&lt;0.1,0,IF(E21&lt;0.25,0.25,IF(E21&lt;0.5,0.5,IF(E21&lt;0.75,0.75,1))))</f>
        <v>1</v>
      </c>
      <c r="U21" s="140">
        <f>IF(F21&lt;0.1,0,IF(F21&lt;0.25,0.25,IF(F21&lt;0.5,0.5,IF(F21&lt;0.75,0.75,1))))</f>
        <v>0</v>
      </c>
      <c r="V21" s="140">
        <f>IF(G21&lt;0.1,0,IF(G21&lt;0.25,0.25,IF(G21&lt;0.5,0.5,IF(G21&lt;0.75,0.75,1))))</f>
        <v>1</v>
      </c>
      <c r="W21" s="140">
        <f>IF(H21&lt;0.1,0,IF(H21&lt;0.25,0.25,IF(H21&lt;0.5,0.5,IF(H21&lt;0.75,0.75,1))))</f>
        <v>1</v>
      </c>
      <c r="X21" s="140">
        <f>IF(I21&lt;0.1,0,IF(I21&lt;0.25,0.25,IF(I21&lt;0.5,0.5,IF(I21&lt;0.75,0.75,1))))</f>
        <v>1</v>
      </c>
      <c r="Y21" s="140">
        <f>IF(J21&lt;0.1,0,IF(J21&lt;0.25,0.25,IF(J21&lt;0.5,0.5,IF(J21&lt;0.75,0.75,1))))</f>
        <v>0.75</v>
      </c>
      <c r="Z21" s="140">
        <f>IF(K21&lt;0.1,0,IF(K21&lt;0.25,0.25,IF(K21&lt;0.5,0.5,IF(K21&lt;0.75,0.75,1))))</f>
        <v>1</v>
      </c>
      <c r="AA21" s="140">
        <f>IF(L21&lt;0.1,0,IF(L21&lt;0.25,0.25,IF(L21&lt;0.5,0.5,IF(L21&lt;0.75,0.75,1))))</f>
        <v>1</v>
      </c>
      <c r="AB21" s="140">
        <f>IF(M21&lt;0.1,0,IF(M21&lt;0.25,0.25,IF(M21&lt;0.5,0.5,IF(M21&lt;0.75,0.75,1))))</f>
        <v>1</v>
      </c>
      <c r="AC21" s="140">
        <f>IF(N21&lt;0.1,0,IF(N21&lt;0.25,0.25,IF(N21&lt;0.5,0.5,IF(N21&lt;0.75,0.75,1))))</f>
        <v>1</v>
      </c>
      <c r="AD21" s="140">
        <f>IF(O21&lt;0.1,0,IF(O21&lt;0.25,0.25,IF(O21&lt;0.5,0.5,IF(O21&lt;0.75,0.75,1))))</f>
        <v>1</v>
      </c>
      <c r="AE21" s="140">
        <f>IF(P21&lt;0.1,0,IF(P21&lt;0.25,0.25,IF(P21&lt;0.5,0.5,IF(P21&lt;0.75,0.75,1))))</f>
        <v>0</v>
      </c>
      <c r="AF21" s="170">
        <v>0.1</v>
      </c>
      <c r="AG21" s="168" t="s">
        <v>3654</v>
      </c>
      <c r="AH21" s="197">
        <f>$AV21*R21+$AV22*R22</f>
        <v>0.625</v>
      </c>
      <c r="AI21" s="197">
        <f>$AV21*S21+$AV22*S22</f>
        <v>1</v>
      </c>
      <c r="AJ21" s="197">
        <f>$AV21*T21+$AV22*T22</f>
        <v>1</v>
      </c>
      <c r="AK21" s="197">
        <f>$AV21*U21+$AV22*U22</f>
        <v>0.25</v>
      </c>
      <c r="AL21" s="197">
        <f>$AV21*V21+$AV22*V22</f>
        <v>0.75</v>
      </c>
      <c r="AM21" s="197">
        <f>$AV21*W21+$AV22*W22</f>
        <v>0.75</v>
      </c>
      <c r="AN21" s="197">
        <f>$AV21*X21+$AV22*X22</f>
        <v>1</v>
      </c>
      <c r="AO21" s="197">
        <f>$AV21*Y21+$AV22*Y22</f>
        <v>0.75</v>
      </c>
      <c r="AP21" s="197">
        <f>$AV21*Z21+$AV22*Z22</f>
        <v>0.875</v>
      </c>
      <c r="AQ21" s="197">
        <f>$AV21*AA21+$AV22*AA22</f>
        <v>0.875</v>
      </c>
      <c r="AR21" s="197">
        <f>$AV21*AB21+$AV22*AB22</f>
        <v>1</v>
      </c>
      <c r="AS21" s="197">
        <f>$AV21*AC21+$AV22*AC22</f>
        <v>1</v>
      </c>
      <c r="AT21" s="197">
        <f>$AV21*AD21+$AV22*AD22</f>
        <v>0.625</v>
      </c>
      <c r="AU21" s="197">
        <f>$AV21*AE21+$AV22*AE22</f>
        <v>0.25</v>
      </c>
      <c r="AV21" s="141">
        <v>0.5</v>
      </c>
      <c r="AW21" s="195"/>
      <c r="AX21" s="195"/>
      <c r="AY21" s="195"/>
      <c r="AZ21" s="195"/>
      <c r="BA21" s="195"/>
      <c r="BB21" s="195"/>
      <c r="BC21" s="195"/>
      <c r="BD21" s="195"/>
      <c r="BE21" s="195"/>
      <c r="BF21" s="195"/>
      <c r="BG21" s="195"/>
      <c r="BH21" s="195"/>
      <c r="BI21" s="195"/>
      <c r="BJ21" s="195"/>
      <c r="BK21" s="141" t="s">
        <v>3657</v>
      </c>
    </row>
    <row r="22" spans="1:63" ht="25" customHeight="1" x14ac:dyDescent="0.35">
      <c r="A22" s="168"/>
      <c r="B22" s="138" t="s">
        <v>3658</v>
      </c>
      <c r="C22" s="143">
        <v>0.125</v>
      </c>
      <c r="D22" s="143">
        <v>1</v>
      </c>
      <c r="E22" s="143">
        <v>0.97499999999999998</v>
      </c>
      <c r="F22" s="143">
        <v>0.25</v>
      </c>
      <c r="G22" s="143">
        <v>0.4</v>
      </c>
      <c r="H22" s="143">
        <v>0.25</v>
      </c>
      <c r="I22" s="143">
        <v>1</v>
      </c>
      <c r="J22" s="143">
        <v>0.57894736842105299</v>
      </c>
      <c r="K22" s="143">
        <v>0.71428571428571397</v>
      </c>
      <c r="L22" s="143">
        <v>0.66666666666666696</v>
      </c>
      <c r="M22" s="144">
        <v>1</v>
      </c>
      <c r="N22" s="144">
        <v>1</v>
      </c>
      <c r="O22" s="144">
        <v>0.16666666666666699</v>
      </c>
      <c r="P22" s="144">
        <v>0.25</v>
      </c>
      <c r="Q22" s="115" t="s">
        <v>3656</v>
      </c>
      <c r="R22" s="140">
        <f>IF(C22&lt;0.1,0,IF(C22&lt;0.25,0.25,IF(C22&lt;0.5,0.5,IF(C22&lt;0.75,0.75,1))))</f>
        <v>0.25</v>
      </c>
      <c r="S22" s="140">
        <f>IF(D22&lt;0.1,0,IF(D22&lt;0.25,0.25,IF(D22&lt;0.5,0.5,IF(D22&lt;0.75,0.75,1))))</f>
        <v>1</v>
      </c>
      <c r="T22" s="140">
        <f>IF(E22&lt;0.1,0,IF(E22&lt;0.25,0.25,IF(E22&lt;0.5,0.5,IF(E22&lt;0.75,0.75,1))))</f>
        <v>1</v>
      </c>
      <c r="U22" s="140">
        <f>IF(F22&lt;0.1,0,IF(F22&lt;0.25,0.25,IF(F22&lt;0.5,0.5,IF(F22&lt;0.75,0.75,1))))</f>
        <v>0.5</v>
      </c>
      <c r="V22" s="140">
        <f>IF(G22&lt;0.1,0,IF(G22&lt;0.25,0.25,IF(G22&lt;0.5,0.5,IF(G22&lt;0.75,0.75,1))))</f>
        <v>0.5</v>
      </c>
      <c r="W22" s="140">
        <f>IF(H22&lt;0.1,0,IF(H22&lt;0.25,0.25,IF(H22&lt;0.5,0.5,IF(H22&lt;0.75,0.75,1))))</f>
        <v>0.5</v>
      </c>
      <c r="X22" s="140">
        <f>IF(I22&lt;0.1,0,IF(I22&lt;0.25,0.25,IF(I22&lt;0.5,0.5,IF(I22&lt;0.75,0.75,1))))</f>
        <v>1</v>
      </c>
      <c r="Y22" s="140">
        <f>IF(J22&lt;0.1,0,IF(J22&lt;0.25,0.25,IF(J22&lt;0.5,0.5,IF(J22&lt;0.75,0.75,1))))</f>
        <v>0.75</v>
      </c>
      <c r="Z22" s="140">
        <f>IF(K22&lt;0.1,0,IF(K22&lt;0.25,0.25,IF(K22&lt;0.5,0.5,IF(K22&lt;0.75,0.75,1))))</f>
        <v>0.75</v>
      </c>
      <c r="AA22" s="140">
        <f>IF(L22&lt;0.1,0,IF(L22&lt;0.25,0.25,IF(L22&lt;0.5,0.5,IF(L22&lt;0.75,0.75,1))))</f>
        <v>0.75</v>
      </c>
      <c r="AB22" s="140">
        <f>IF(M22&lt;0.1,0,IF(M22&lt;0.25,0.25,IF(M22&lt;0.5,0.5,IF(M22&lt;0.75,0.75,1))))</f>
        <v>1</v>
      </c>
      <c r="AC22" s="140">
        <f>IF(N22&lt;0.1,0,IF(N22&lt;0.25,0.25,IF(N22&lt;0.5,0.5,IF(N22&lt;0.75,0.75,1))))</f>
        <v>1</v>
      </c>
      <c r="AD22" s="140">
        <f>IF(O22&lt;0.1,0,IF(O22&lt;0.25,0.25,IF(O22&lt;0.5,0.5,IF(O22&lt;0.75,0.75,1))))</f>
        <v>0.25</v>
      </c>
      <c r="AE22" s="140">
        <f>IF(P22&lt;0.1,0,IF(P22&lt;0.25,0.25,IF(P22&lt;0.5,0.5,IF(P22&lt;0.75,0.75,1))))</f>
        <v>0.5</v>
      </c>
      <c r="AF22" s="170"/>
      <c r="AG22" s="168"/>
      <c r="AH22" s="198"/>
      <c r="AI22" s="198"/>
      <c r="AJ22" s="198"/>
      <c r="AK22" s="198"/>
      <c r="AL22" s="198"/>
      <c r="AM22" s="198"/>
      <c r="AN22" s="198"/>
      <c r="AO22" s="198"/>
      <c r="AP22" s="198"/>
      <c r="AQ22" s="198"/>
      <c r="AR22" s="198"/>
      <c r="AS22" s="198"/>
      <c r="AT22" s="198"/>
      <c r="AU22" s="198"/>
      <c r="AV22" s="141">
        <v>0.5</v>
      </c>
      <c r="AW22" s="195"/>
      <c r="AX22" s="195"/>
      <c r="AY22" s="195"/>
      <c r="AZ22" s="195"/>
      <c r="BA22" s="195"/>
      <c r="BB22" s="195"/>
      <c r="BC22" s="195"/>
      <c r="BD22" s="195"/>
      <c r="BE22" s="195"/>
      <c r="BF22" s="195"/>
      <c r="BG22" s="195"/>
      <c r="BH22" s="195"/>
      <c r="BI22" s="195"/>
      <c r="BJ22" s="195"/>
      <c r="BK22" s="141" t="s">
        <v>3659</v>
      </c>
    </row>
    <row r="23" spans="1:63" x14ac:dyDescent="0.35">
      <c r="A23" s="150"/>
      <c r="B23" s="150"/>
      <c r="D23" s="150"/>
      <c r="E23" s="150"/>
      <c r="F23" s="150"/>
      <c r="G23" s="150"/>
      <c r="H23" s="150"/>
      <c r="Q23" s="150"/>
      <c r="R23" s="150"/>
      <c r="S23" s="150"/>
      <c r="T23" s="150"/>
      <c r="U23" s="150"/>
      <c r="V23" s="150"/>
      <c r="W23" s="150"/>
      <c r="X23" s="150"/>
      <c r="Y23" s="150"/>
      <c r="Z23" s="150"/>
      <c r="AA23" s="150"/>
      <c r="AB23" s="150"/>
      <c r="AC23" s="150"/>
      <c r="AD23" s="150"/>
      <c r="AE23" s="150"/>
      <c r="AF23" s="150"/>
      <c r="AG23" s="150"/>
      <c r="AI23" s="150"/>
      <c r="AJ23" s="150"/>
      <c r="AK23" s="150"/>
      <c r="AL23" s="150"/>
      <c r="AM23" s="150"/>
      <c r="AV23" s="150"/>
      <c r="AX23" s="150"/>
      <c r="AY23" s="150"/>
      <c r="AZ23" s="150"/>
      <c r="BA23" s="150"/>
      <c r="BB23" s="150"/>
      <c r="BG23" s="150"/>
      <c r="BH23" s="150"/>
      <c r="BI23" s="150"/>
      <c r="BJ23" s="150"/>
      <c r="BK23" s="150"/>
    </row>
    <row r="24" spans="1:63" x14ac:dyDescent="0.35">
      <c r="AH24" s="126"/>
      <c r="AN24" s="126"/>
      <c r="AO24" s="126"/>
      <c r="AP24" s="126"/>
      <c r="AQ24" s="126"/>
      <c r="AR24" s="126"/>
      <c r="AS24" s="126"/>
      <c r="AT24" s="126"/>
      <c r="AU24" s="126"/>
    </row>
    <row r="25" spans="1:63" x14ac:dyDescent="0.35">
      <c r="AH25" s="152"/>
      <c r="AN25" s="152"/>
      <c r="AO25" s="152"/>
      <c r="AP25" s="152"/>
      <c r="AQ25" s="152"/>
      <c r="AR25" s="152"/>
      <c r="AS25" s="152"/>
      <c r="AT25" s="152"/>
      <c r="AU25" s="152"/>
    </row>
  </sheetData>
  <mergeCells count="159">
    <mergeCell ref="AQ21:AQ22"/>
    <mergeCell ref="AR21:AR22"/>
    <mergeCell ref="AS21:AS22"/>
    <mergeCell ref="AT21:AT22"/>
    <mergeCell ref="AU21:AU22"/>
    <mergeCell ref="AK21:AK22"/>
    <mergeCell ref="AL21:AL22"/>
    <mergeCell ref="AM21:AM22"/>
    <mergeCell ref="AN21:AN22"/>
    <mergeCell ref="AO21:AO22"/>
    <mergeCell ref="AP21:AP22"/>
    <mergeCell ref="A21:A22"/>
    <mergeCell ref="AF21:AF22"/>
    <mergeCell ref="AG21:AG22"/>
    <mergeCell ref="AH21:AH22"/>
    <mergeCell ref="AI21:AI22"/>
    <mergeCell ref="AJ21:AJ22"/>
    <mergeCell ref="AS18:AS20"/>
    <mergeCell ref="AT18:AT20"/>
    <mergeCell ref="AU18:AU20"/>
    <mergeCell ref="AV18:AV19"/>
    <mergeCell ref="AM18:AM20"/>
    <mergeCell ref="AN18:AN20"/>
    <mergeCell ref="AO18:AO20"/>
    <mergeCell ref="AP18:AP20"/>
    <mergeCell ref="AQ18:AQ20"/>
    <mergeCell ref="AR18:AR20"/>
    <mergeCell ref="AG18:AG20"/>
    <mergeCell ref="AH18:AH20"/>
    <mergeCell ref="AI18:AI20"/>
    <mergeCell ref="AJ18:AJ20"/>
    <mergeCell ref="AK18:AK20"/>
    <mergeCell ref="AL18:AL20"/>
    <mergeCell ref="AC18:AC19"/>
    <mergeCell ref="AD18:AD19"/>
    <mergeCell ref="AE18:AE19"/>
    <mergeCell ref="AF18:AF20"/>
    <mergeCell ref="W18:W19"/>
    <mergeCell ref="X18:X19"/>
    <mergeCell ref="Y18:Y19"/>
    <mergeCell ref="Z18:Z19"/>
    <mergeCell ref="AA18:AA19"/>
    <mergeCell ref="AB18:AB19"/>
    <mergeCell ref="AT14:AT17"/>
    <mergeCell ref="AU14:AU17"/>
    <mergeCell ref="A18:A20"/>
    <mergeCell ref="R18:R19"/>
    <mergeCell ref="S18:S19"/>
    <mergeCell ref="T18:T19"/>
    <mergeCell ref="U18:U19"/>
    <mergeCell ref="V18:V19"/>
    <mergeCell ref="AN14:AN17"/>
    <mergeCell ref="AO14:AO17"/>
    <mergeCell ref="AP14:AP17"/>
    <mergeCell ref="AQ14:AQ17"/>
    <mergeCell ref="AR14:AR17"/>
    <mergeCell ref="AS14:AS17"/>
    <mergeCell ref="AV7:AV10"/>
    <mergeCell ref="A14:A17"/>
    <mergeCell ref="AF14:AF17"/>
    <mergeCell ref="AG14:AG17"/>
    <mergeCell ref="AH14:AH17"/>
    <mergeCell ref="AI14:AI17"/>
    <mergeCell ref="AJ14:AJ17"/>
    <mergeCell ref="AK14:AK17"/>
    <mergeCell ref="AL14:AL17"/>
    <mergeCell ref="AM14:AM17"/>
    <mergeCell ref="AR7:AR12"/>
    <mergeCell ref="AS7:AS12"/>
    <mergeCell ref="AT7:AT12"/>
    <mergeCell ref="AU7:AU12"/>
    <mergeCell ref="AL7:AL12"/>
    <mergeCell ref="AM7:AM12"/>
    <mergeCell ref="AN7:AN12"/>
    <mergeCell ref="AO7:AO12"/>
    <mergeCell ref="AP7:AP12"/>
    <mergeCell ref="AQ7:AQ12"/>
    <mergeCell ref="AF7:AF12"/>
    <mergeCell ref="AG7:AG12"/>
    <mergeCell ref="AH7:AH12"/>
    <mergeCell ref="AI7:AI12"/>
    <mergeCell ref="AJ7:AJ12"/>
    <mergeCell ref="AK7:AK12"/>
    <mergeCell ref="AB7:AB10"/>
    <mergeCell ref="AC7:AC10"/>
    <mergeCell ref="AD7:AD10"/>
    <mergeCell ref="AE7:AE10"/>
    <mergeCell ref="V7:V10"/>
    <mergeCell ref="W7:W10"/>
    <mergeCell ref="X7:X10"/>
    <mergeCell ref="Y7:Y10"/>
    <mergeCell ref="Z7:Z10"/>
    <mergeCell ref="AA7:AA10"/>
    <mergeCell ref="BI5:BI22"/>
    <mergeCell ref="BJ5:BJ22"/>
    <mergeCell ref="A7:A12"/>
    <mergeCell ref="Q7:Q10"/>
    <mergeCell ref="R7:R10"/>
    <mergeCell ref="S7:S10"/>
    <mergeCell ref="T7:T10"/>
    <mergeCell ref="U7:U10"/>
    <mergeCell ref="BC5:BC22"/>
    <mergeCell ref="BD5:BD22"/>
    <mergeCell ref="BE5:BE22"/>
    <mergeCell ref="BF5:BF22"/>
    <mergeCell ref="BG5:BG22"/>
    <mergeCell ref="BH5:BH22"/>
    <mergeCell ref="AW5:AW22"/>
    <mergeCell ref="AX5:AX22"/>
    <mergeCell ref="AY5:AY22"/>
    <mergeCell ref="AZ5:AZ22"/>
    <mergeCell ref="BA5:BA22"/>
    <mergeCell ref="BB5:BB22"/>
    <mergeCell ref="AS5:AS6"/>
    <mergeCell ref="AT5:AT6"/>
    <mergeCell ref="AU5:AU6"/>
    <mergeCell ref="AV5:AV6"/>
    <mergeCell ref="AM5:AM6"/>
    <mergeCell ref="AN5:AN6"/>
    <mergeCell ref="AO5:AO6"/>
    <mergeCell ref="AP5:AP6"/>
    <mergeCell ref="AQ5:AQ6"/>
    <mergeCell ref="AR5:AR6"/>
    <mergeCell ref="AG5:AG6"/>
    <mergeCell ref="AH5:AH6"/>
    <mergeCell ref="AI5:AI6"/>
    <mergeCell ref="AJ5:AJ6"/>
    <mergeCell ref="AK5:AK6"/>
    <mergeCell ref="AL5:AL6"/>
    <mergeCell ref="AC5:AC6"/>
    <mergeCell ref="AD5:AD6"/>
    <mergeCell ref="AE5:AE6"/>
    <mergeCell ref="AF5:AF6"/>
    <mergeCell ref="W5:W6"/>
    <mergeCell ref="X5:X6"/>
    <mergeCell ref="Y5:Y6"/>
    <mergeCell ref="Z5:Z6"/>
    <mergeCell ref="AA5:AA6"/>
    <mergeCell ref="AB5:AB6"/>
    <mergeCell ref="AH2:AQ2"/>
    <mergeCell ref="AV2:AV3"/>
    <mergeCell ref="AW2:BF2"/>
    <mergeCell ref="BK2:BK3"/>
    <mergeCell ref="A5:A6"/>
    <mergeCell ref="R5:R6"/>
    <mergeCell ref="S5:S6"/>
    <mergeCell ref="T5:T6"/>
    <mergeCell ref="U5:U6"/>
    <mergeCell ref="V5:V6"/>
    <mergeCell ref="A1:Q1"/>
    <mergeCell ref="R1:AG1"/>
    <mergeCell ref="AH1:AU1"/>
    <mergeCell ref="AV1:BK1"/>
    <mergeCell ref="A2:A3"/>
    <mergeCell ref="B2:B3"/>
    <mergeCell ref="Q2:Q3"/>
    <mergeCell ref="R2:AA2"/>
    <mergeCell ref="AF2:AF3"/>
    <mergeCell ref="AG2:AG3"/>
  </mergeCells>
  <conditionalFormatting sqref="AH5:AU21">
    <cfRule type="colorScale" priority="18">
      <colorScale>
        <cfvo type="min"/>
        <cfvo type="percentile" val="50"/>
        <cfvo type="max"/>
        <color rgb="FFEE5859"/>
        <color rgb="FFE6F2E0"/>
        <color rgb="FFB0D3AB"/>
      </colorScale>
    </cfRule>
  </conditionalFormatting>
  <conditionalFormatting sqref="AW5:BJ5">
    <cfRule type="colorScale" priority="21">
      <colorScale>
        <cfvo type="min"/>
        <cfvo type="percentile" val="50"/>
        <cfvo type="max"/>
        <color rgb="FFEE5859"/>
        <color rgb="FFE6F2E0"/>
        <color rgb="FFB0D3AB"/>
      </colorScale>
    </cfRule>
    <cfRule type="colorScale" priority="22">
      <colorScale>
        <cfvo type="min"/>
        <cfvo type="percentile" val="50"/>
        <cfvo type="max"/>
        <color rgb="FFEE5859"/>
        <color rgb="FFE6F2E0"/>
        <color rgb="FFB0D3AB"/>
      </colorScale>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1EB6-A0FB-4EC1-8CF5-DF9799254131}">
  <sheetPr>
    <tabColor theme="4" tint="0.79998168889431442"/>
  </sheetPr>
  <dimension ref="A1:K25"/>
  <sheetViews>
    <sheetView topLeftCell="A3" workbookViewId="0">
      <selection activeCell="E25" sqref="E25"/>
    </sheetView>
  </sheetViews>
  <sheetFormatPr baseColWidth="10" defaultColWidth="11.453125" defaultRowHeight="14.5" x14ac:dyDescent="0.35"/>
  <cols>
    <col min="1" max="1" width="20.453125" bestFit="1" customWidth="1"/>
    <col min="2" max="3" width="4.453125" customWidth="1"/>
    <col min="4" max="4" width="19.54296875" bestFit="1" customWidth="1"/>
  </cols>
  <sheetData>
    <row r="1" spans="1:11" x14ac:dyDescent="0.35">
      <c r="E1" t="s">
        <v>3660</v>
      </c>
      <c r="F1" t="s">
        <v>3661</v>
      </c>
      <c r="G1" t="s">
        <v>3662</v>
      </c>
      <c r="H1" t="s">
        <v>3593</v>
      </c>
      <c r="I1" t="s">
        <v>3594</v>
      </c>
      <c r="J1" t="s">
        <v>3595</v>
      </c>
      <c r="K1" t="s">
        <v>3654</v>
      </c>
    </row>
    <row r="2" spans="1:11" ht="15" thickBot="1" x14ac:dyDescent="0.4"/>
    <row r="3" spans="1:11" ht="58.5" thickBot="1" x14ac:dyDescent="0.4">
      <c r="D3" s="60"/>
      <c r="E3" s="46" t="s">
        <v>3660</v>
      </c>
      <c r="F3" s="62" t="s">
        <v>3661</v>
      </c>
      <c r="G3" s="47" t="s">
        <v>3663</v>
      </c>
      <c r="H3" s="47" t="s">
        <v>3664</v>
      </c>
      <c r="I3" s="47" t="s">
        <v>3665</v>
      </c>
      <c r="J3" s="47" t="s">
        <v>3666</v>
      </c>
      <c r="K3" s="48" t="s">
        <v>3654</v>
      </c>
    </row>
    <row r="4" spans="1:11" x14ac:dyDescent="0.35">
      <c r="D4" s="52" t="s">
        <v>3667</v>
      </c>
      <c r="E4" s="53"/>
      <c r="F4" s="122">
        <v>0.3</v>
      </c>
      <c r="G4" s="123">
        <v>0.15</v>
      </c>
      <c r="H4" s="123">
        <v>0.1</v>
      </c>
      <c r="I4" s="123">
        <v>0.15</v>
      </c>
      <c r="J4" s="123">
        <v>0.2</v>
      </c>
      <c r="K4" s="124">
        <v>0.1</v>
      </c>
    </row>
    <row r="5" spans="1:11" x14ac:dyDescent="0.35">
      <c r="D5" s="50" t="s">
        <v>3183</v>
      </c>
      <c r="E5" s="54"/>
      <c r="F5" s="63"/>
      <c r="G5" s="44"/>
      <c r="H5" s="44"/>
      <c r="I5" s="44"/>
      <c r="J5" s="44"/>
      <c r="K5" s="49"/>
    </row>
    <row r="6" spans="1:11" x14ac:dyDescent="0.35">
      <c r="A6" t="s">
        <v>64</v>
      </c>
      <c r="D6" s="51" t="s">
        <v>62</v>
      </c>
      <c r="E6" s="154">
        <v>0.86</v>
      </c>
      <c r="F6" s="116">
        <v>0.95</v>
      </c>
      <c r="G6" s="156">
        <v>0.92</v>
      </c>
      <c r="H6" s="117">
        <v>1</v>
      </c>
      <c r="I6" s="117">
        <v>1</v>
      </c>
      <c r="J6" s="117">
        <v>0.84</v>
      </c>
      <c r="K6" s="118">
        <v>0.25</v>
      </c>
    </row>
    <row r="7" spans="1:11" x14ac:dyDescent="0.35">
      <c r="A7" t="s">
        <v>71</v>
      </c>
      <c r="D7" s="51" t="s">
        <v>70</v>
      </c>
      <c r="E7" s="154"/>
      <c r="F7" s="116"/>
      <c r="G7" s="117"/>
      <c r="H7" s="117"/>
      <c r="I7" s="117"/>
      <c r="J7" s="117"/>
      <c r="K7" s="118"/>
    </row>
    <row r="8" spans="1:11" x14ac:dyDescent="0.35">
      <c r="D8" s="50" t="s">
        <v>3186</v>
      </c>
      <c r="E8" s="155"/>
      <c r="F8" s="119"/>
      <c r="G8" s="120"/>
      <c r="H8" s="120"/>
      <c r="I8" s="120"/>
      <c r="J8" s="120"/>
      <c r="K8" s="121"/>
    </row>
    <row r="9" spans="1:11" x14ac:dyDescent="0.35">
      <c r="A9" t="s">
        <v>74</v>
      </c>
      <c r="D9" s="51" t="s">
        <v>72</v>
      </c>
      <c r="E9" s="154">
        <v>0.48</v>
      </c>
      <c r="F9" s="116">
        <v>0.3</v>
      </c>
      <c r="G9" s="156">
        <v>0.36</v>
      </c>
      <c r="H9" s="117">
        <v>1</v>
      </c>
      <c r="I9" s="117">
        <v>0.56000000000000005</v>
      </c>
      <c r="J9" s="156">
        <v>0.5</v>
      </c>
      <c r="K9" s="118">
        <v>0.63</v>
      </c>
    </row>
    <row r="10" spans="1:11" x14ac:dyDescent="0.35">
      <c r="A10" t="s">
        <v>77</v>
      </c>
      <c r="D10" s="51" t="s">
        <v>76</v>
      </c>
      <c r="E10" s="154">
        <v>0.97</v>
      </c>
      <c r="F10" s="116">
        <v>1</v>
      </c>
      <c r="G10" s="156">
        <v>0.74</v>
      </c>
      <c r="H10" s="117">
        <v>1</v>
      </c>
      <c r="I10" s="117">
        <v>1</v>
      </c>
      <c r="J10" s="117">
        <v>1</v>
      </c>
      <c r="K10" s="118">
        <v>1</v>
      </c>
    </row>
    <row r="11" spans="1:11" x14ac:dyDescent="0.35">
      <c r="A11" t="s">
        <v>79</v>
      </c>
      <c r="D11" s="51" t="s">
        <v>78</v>
      </c>
      <c r="E11" s="153">
        <v>0.73</v>
      </c>
      <c r="F11" s="116">
        <v>0.86</v>
      </c>
      <c r="G11" s="156">
        <v>0.57999999999999996</v>
      </c>
      <c r="H11" s="117">
        <v>1</v>
      </c>
      <c r="I11" s="117">
        <v>0.75</v>
      </c>
      <c r="J11" s="156">
        <v>0.43</v>
      </c>
      <c r="K11" s="118">
        <v>1</v>
      </c>
    </row>
    <row r="12" spans="1:11" x14ac:dyDescent="0.35">
      <c r="D12" s="50" t="s">
        <v>3189</v>
      </c>
      <c r="E12" s="155"/>
      <c r="F12" s="119"/>
      <c r="G12" s="120"/>
      <c r="H12" s="120"/>
      <c r="I12" s="120"/>
      <c r="J12" s="120"/>
      <c r="K12" s="121"/>
    </row>
    <row r="13" spans="1:11" x14ac:dyDescent="0.35">
      <c r="A13" t="s">
        <v>82</v>
      </c>
      <c r="D13" s="51" t="s">
        <v>80</v>
      </c>
      <c r="E13" s="153">
        <v>0.75</v>
      </c>
      <c r="F13" s="116">
        <v>0.89</v>
      </c>
      <c r="G13" s="156">
        <v>0.67</v>
      </c>
      <c r="H13" s="117">
        <v>1</v>
      </c>
      <c r="I13" s="156">
        <v>0.69</v>
      </c>
      <c r="J13" s="117">
        <v>0.5</v>
      </c>
      <c r="K13" s="118">
        <v>1</v>
      </c>
    </row>
    <row r="14" spans="1:11" x14ac:dyDescent="0.35">
      <c r="A14" t="s">
        <v>84</v>
      </c>
      <c r="D14" s="51" t="s">
        <v>83</v>
      </c>
      <c r="E14" s="153">
        <v>0.82</v>
      </c>
      <c r="F14" s="116">
        <v>0.7</v>
      </c>
      <c r="G14" s="156">
        <v>0.63</v>
      </c>
      <c r="H14" s="117">
        <v>1</v>
      </c>
      <c r="I14" s="117">
        <v>1</v>
      </c>
      <c r="J14" s="156">
        <v>0.97</v>
      </c>
      <c r="K14" s="118">
        <v>0.75</v>
      </c>
    </row>
    <row r="15" spans="1:11" x14ac:dyDescent="0.35">
      <c r="A15" t="s">
        <v>86</v>
      </c>
      <c r="D15" s="51" t="s">
        <v>85</v>
      </c>
      <c r="E15" s="153">
        <v>0.75</v>
      </c>
      <c r="F15" s="116">
        <v>0.64</v>
      </c>
      <c r="G15" s="156">
        <v>0.64</v>
      </c>
      <c r="H15" s="117">
        <v>1</v>
      </c>
      <c r="I15" s="117">
        <v>1</v>
      </c>
      <c r="J15" s="117">
        <v>0.75</v>
      </c>
      <c r="K15" s="118">
        <v>0.75</v>
      </c>
    </row>
    <row r="16" spans="1:11" x14ac:dyDescent="0.35">
      <c r="A16" t="s">
        <v>88</v>
      </c>
      <c r="D16" s="51" t="s">
        <v>87</v>
      </c>
      <c r="E16" s="153">
        <v>0.81</v>
      </c>
      <c r="F16" s="116">
        <v>0.98</v>
      </c>
      <c r="G16" s="156">
        <v>0.69</v>
      </c>
      <c r="H16" s="117">
        <v>1</v>
      </c>
      <c r="I16" s="156">
        <v>0.73</v>
      </c>
      <c r="J16" s="156">
        <v>0.61</v>
      </c>
      <c r="K16" s="118">
        <v>0.75</v>
      </c>
    </row>
    <row r="17" spans="1:11" x14ac:dyDescent="0.35">
      <c r="A17" t="s">
        <v>90</v>
      </c>
      <c r="D17" s="51" t="s">
        <v>89</v>
      </c>
      <c r="E17" s="153">
        <v>0.4</v>
      </c>
      <c r="F17" s="116">
        <v>0.25</v>
      </c>
      <c r="G17" s="156">
        <v>0.61</v>
      </c>
      <c r="H17" s="117"/>
      <c r="I17" s="117">
        <v>0.31</v>
      </c>
      <c r="J17" s="117"/>
      <c r="K17" s="118">
        <v>0.88</v>
      </c>
    </row>
    <row r="18" spans="1:11" x14ac:dyDescent="0.35">
      <c r="A18" t="s">
        <v>94</v>
      </c>
      <c r="D18" s="51" t="s">
        <v>93</v>
      </c>
      <c r="E18" s="154"/>
      <c r="F18" s="116"/>
      <c r="G18" s="117"/>
      <c r="H18" s="117"/>
      <c r="I18" s="117"/>
      <c r="J18" s="117"/>
      <c r="K18" s="118"/>
    </row>
    <row r="19" spans="1:11" x14ac:dyDescent="0.35">
      <c r="D19" s="50" t="s">
        <v>3194</v>
      </c>
      <c r="E19" s="155"/>
      <c r="F19" s="119"/>
      <c r="G19" s="120"/>
      <c r="H19" s="120"/>
      <c r="I19" s="120"/>
      <c r="J19" s="120"/>
      <c r="K19" s="121"/>
    </row>
    <row r="20" spans="1:11" x14ac:dyDescent="0.35">
      <c r="A20" t="s">
        <v>97</v>
      </c>
      <c r="D20" s="51" t="s">
        <v>95</v>
      </c>
      <c r="E20" s="154">
        <v>0.78</v>
      </c>
      <c r="F20" s="116">
        <v>1</v>
      </c>
      <c r="G20" s="156">
        <v>0.92</v>
      </c>
      <c r="H20" s="117">
        <v>1</v>
      </c>
      <c r="I20" s="156">
        <v>0.31</v>
      </c>
      <c r="J20" s="156">
        <v>0.64</v>
      </c>
      <c r="K20" s="118">
        <v>0.63</v>
      </c>
    </row>
    <row r="21" spans="1:11" x14ac:dyDescent="0.35">
      <c r="D21" s="50" t="s">
        <v>3196</v>
      </c>
      <c r="E21" s="155"/>
      <c r="F21" s="119"/>
      <c r="G21" s="120"/>
      <c r="H21" s="120"/>
      <c r="I21" s="120"/>
      <c r="J21" s="120"/>
      <c r="K21" s="121"/>
    </row>
    <row r="22" spans="1:11" x14ac:dyDescent="0.35">
      <c r="A22" t="s">
        <v>100</v>
      </c>
      <c r="D22" s="51" t="s">
        <v>98</v>
      </c>
      <c r="E22" s="153">
        <v>0.34</v>
      </c>
      <c r="F22" s="116">
        <v>0.41</v>
      </c>
      <c r="G22" s="156">
        <v>0.5</v>
      </c>
      <c r="H22" s="117">
        <v>0.25</v>
      </c>
      <c r="I22" s="117">
        <v>0.25</v>
      </c>
      <c r="J22" s="117">
        <v>0.03</v>
      </c>
      <c r="K22" s="118">
        <v>1</v>
      </c>
    </row>
    <row r="23" spans="1:11" x14ac:dyDescent="0.35">
      <c r="A23" t="s">
        <v>102</v>
      </c>
      <c r="D23" s="51" t="s">
        <v>101</v>
      </c>
      <c r="E23" s="153">
        <v>0.46</v>
      </c>
      <c r="F23" s="116">
        <v>0.27</v>
      </c>
      <c r="G23" s="156">
        <v>0.56000000000000005</v>
      </c>
      <c r="H23" s="117">
        <v>1</v>
      </c>
      <c r="I23" s="117">
        <v>0.75</v>
      </c>
      <c r="J23" s="117"/>
      <c r="K23" s="118">
        <v>0.88</v>
      </c>
    </row>
    <row r="24" spans="1:11" x14ac:dyDescent="0.35">
      <c r="A24" t="s">
        <v>104</v>
      </c>
      <c r="D24" s="51" t="s">
        <v>103</v>
      </c>
      <c r="E24" s="153">
        <v>0.53</v>
      </c>
      <c r="F24" s="116">
        <v>0.93</v>
      </c>
      <c r="G24" s="156">
        <v>0.34</v>
      </c>
      <c r="H24" s="117">
        <v>1</v>
      </c>
      <c r="I24" s="117"/>
      <c r="J24" s="156">
        <v>0.05</v>
      </c>
      <c r="K24" s="118">
        <v>1</v>
      </c>
    </row>
    <row r="25" spans="1:11" x14ac:dyDescent="0.35">
      <c r="A25" t="s">
        <v>106</v>
      </c>
      <c r="D25" s="61" t="s">
        <v>105</v>
      </c>
      <c r="E25" s="153">
        <v>0.35</v>
      </c>
      <c r="F25" s="116">
        <v>0.09</v>
      </c>
      <c r="G25" s="156">
        <v>0.5</v>
      </c>
      <c r="H25" s="117">
        <v>1</v>
      </c>
      <c r="I25" s="117">
        <v>0.5</v>
      </c>
      <c r="J25" s="117">
        <v>0.13</v>
      </c>
      <c r="K25" s="118">
        <v>0.25</v>
      </c>
    </row>
  </sheetData>
  <conditionalFormatting sqref="E6:K25">
    <cfRule type="colorScale" priority="1">
      <colorScale>
        <cfvo type="min"/>
        <cfvo type="percentile" val="50"/>
        <cfvo type="max"/>
        <color rgb="FFEE5859"/>
        <color rgb="FFE6F2E0"/>
        <color rgb="FFB0D3AB"/>
      </colorScale>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5AA44-AE0E-4BD4-9335-8B1AA344E442}">
  <dimension ref="A2:E29"/>
  <sheetViews>
    <sheetView topLeftCell="A7" zoomScale="70" zoomScaleNormal="70" workbookViewId="0">
      <selection activeCell="E50" sqref="E50"/>
    </sheetView>
  </sheetViews>
  <sheetFormatPr baseColWidth="10" defaultColWidth="8.81640625" defaultRowHeight="17.5" x14ac:dyDescent="0.45"/>
  <cols>
    <col min="1" max="1" width="14.54296875" style="105" customWidth="1"/>
    <col min="2" max="2" width="25.54296875" style="105" customWidth="1"/>
    <col min="3" max="3" width="14.81640625" style="105" customWidth="1"/>
    <col min="4" max="4" width="68.81640625" style="105" bestFit="1" customWidth="1"/>
    <col min="5" max="5" width="197.7265625" style="105" bestFit="1" customWidth="1"/>
    <col min="6" max="16384" width="8.81640625" style="105"/>
  </cols>
  <sheetData>
    <row r="2" spans="1:5" x14ac:dyDescent="0.45">
      <c r="A2" s="104" t="s">
        <v>3668</v>
      </c>
      <c r="B2" s="104"/>
      <c r="C2" s="104"/>
    </row>
    <row r="4" spans="1:5" x14ac:dyDescent="0.45">
      <c r="A4" s="179" t="s">
        <v>3669</v>
      </c>
      <c r="B4" s="180"/>
      <c r="C4" s="180"/>
      <c r="D4" s="180"/>
      <c r="E4" s="180"/>
    </row>
    <row r="6" spans="1:5" x14ac:dyDescent="0.45">
      <c r="A6" s="104" t="s">
        <v>3670</v>
      </c>
      <c r="B6" s="104"/>
      <c r="C6" s="104"/>
    </row>
    <row r="9" spans="1:5" ht="35" x14ac:dyDescent="0.45">
      <c r="A9" s="106" t="s">
        <v>3602</v>
      </c>
      <c r="B9" s="106" t="s">
        <v>3671</v>
      </c>
      <c r="C9" s="107" t="s">
        <v>3604</v>
      </c>
      <c r="D9" s="108" t="s">
        <v>3672</v>
      </c>
      <c r="E9" s="106" t="s">
        <v>3673</v>
      </c>
    </row>
    <row r="10" spans="1:5" ht="24" customHeight="1" x14ac:dyDescent="0.45">
      <c r="A10" s="181">
        <v>0.3</v>
      </c>
      <c r="B10" s="182" t="s">
        <v>3608</v>
      </c>
      <c r="C10" s="183">
        <v>1</v>
      </c>
      <c r="D10" s="110" t="s">
        <v>3610</v>
      </c>
      <c r="E10" s="110" t="s">
        <v>3674</v>
      </c>
    </row>
    <row r="11" spans="1:5" ht="24" customHeight="1" x14ac:dyDescent="0.45">
      <c r="A11" s="181"/>
      <c r="B11" s="182"/>
      <c r="C11" s="183"/>
      <c r="D11" s="110" t="s">
        <v>3613</v>
      </c>
      <c r="E11" s="110" t="s">
        <v>3675</v>
      </c>
    </row>
    <row r="12" spans="1:5" x14ac:dyDescent="0.45">
      <c r="A12" s="181">
        <v>0.15</v>
      </c>
      <c r="B12" s="182" t="s">
        <v>3615</v>
      </c>
      <c r="C12" s="184">
        <v>0.66666666666666663</v>
      </c>
      <c r="D12" s="110" t="s">
        <v>3676</v>
      </c>
      <c r="E12" s="111" t="s">
        <v>3616</v>
      </c>
    </row>
    <row r="13" spans="1:5" x14ac:dyDescent="0.45">
      <c r="A13" s="181"/>
      <c r="B13" s="182"/>
      <c r="C13" s="185"/>
      <c r="D13" s="110" t="s">
        <v>3613</v>
      </c>
      <c r="E13" s="111" t="s">
        <v>3619</v>
      </c>
    </row>
    <row r="14" spans="1:5" x14ac:dyDescent="0.45">
      <c r="A14" s="181"/>
      <c r="B14" s="182"/>
      <c r="C14" s="185"/>
      <c r="D14" s="110" t="s">
        <v>3677</v>
      </c>
      <c r="E14" s="111" t="s">
        <v>3621</v>
      </c>
    </row>
    <row r="15" spans="1:5" x14ac:dyDescent="0.45">
      <c r="A15" s="181"/>
      <c r="B15" s="182"/>
      <c r="C15" s="186"/>
      <c r="D15" s="110" t="s">
        <v>3610</v>
      </c>
      <c r="E15" s="110" t="s">
        <v>3623</v>
      </c>
    </row>
    <row r="16" spans="1:5" x14ac:dyDescent="0.45">
      <c r="A16" s="181"/>
      <c r="B16" s="182"/>
      <c r="C16" s="109">
        <v>0.16666666666666666</v>
      </c>
      <c r="D16" s="112" t="s">
        <v>3678</v>
      </c>
      <c r="E16" s="113" t="s">
        <v>3625</v>
      </c>
    </row>
    <row r="17" spans="1:5" x14ac:dyDescent="0.45">
      <c r="A17" s="181"/>
      <c r="B17" s="182"/>
      <c r="C17" s="109">
        <v>0.16666666666666666</v>
      </c>
      <c r="D17" s="112" t="s">
        <v>3678</v>
      </c>
      <c r="E17" s="113" t="s">
        <v>3628</v>
      </c>
    </row>
    <row r="18" spans="1:5" x14ac:dyDescent="0.45">
      <c r="A18" s="181">
        <v>0.1</v>
      </c>
      <c r="B18" s="182" t="s">
        <v>3631</v>
      </c>
      <c r="C18" s="109">
        <v>0.5</v>
      </c>
      <c r="D18" s="112" t="s">
        <v>3633</v>
      </c>
      <c r="E18" s="111" t="s">
        <v>3632</v>
      </c>
    </row>
    <row r="19" spans="1:5" x14ac:dyDescent="0.45">
      <c r="A19" s="181"/>
      <c r="B19" s="182"/>
      <c r="C19" s="109">
        <v>0.25</v>
      </c>
      <c r="D19" s="112" t="s">
        <v>3637</v>
      </c>
      <c r="E19" s="111" t="s">
        <v>3679</v>
      </c>
    </row>
    <row r="20" spans="1:5" x14ac:dyDescent="0.45">
      <c r="A20" s="181"/>
      <c r="B20" s="182"/>
      <c r="C20" s="109">
        <v>0.25</v>
      </c>
      <c r="D20" s="112" t="s">
        <v>3637</v>
      </c>
      <c r="E20" s="111" t="s">
        <v>3680</v>
      </c>
    </row>
    <row r="21" spans="1:5" x14ac:dyDescent="0.45">
      <c r="A21" s="181">
        <v>0.15</v>
      </c>
      <c r="B21" s="182" t="s">
        <v>3635</v>
      </c>
      <c r="C21" s="109">
        <v>0.25</v>
      </c>
      <c r="D21" s="112" t="s">
        <v>3637</v>
      </c>
      <c r="E21" s="111" t="s">
        <v>3636</v>
      </c>
    </row>
    <row r="22" spans="1:5" x14ac:dyDescent="0.45">
      <c r="A22" s="181"/>
      <c r="B22" s="182"/>
      <c r="C22" s="109">
        <v>0.25</v>
      </c>
      <c r="D22" s="112" t="s">
        <v>3637</v>
      </c>
      <c r="E22" s="111" t="s">
        <v>3639</v>
      </c>
    </row>
    <row r="23" spans="1:5" x14ac:dyDescent="0.45">
      <c r="A23" s="181"/>
      <c r="B23" s="182"/>
      <c r="C23" s="109">
        <v>0.25</v>
      </c>
      <c r="D23" s="112" t="s">
        <v>3633</v>
      </c>
      <c r="E23" s="111" t="s">
        <v>3641</v>
      </c>
    </row>
    <row r="24" spans="1:5" x14ac:dyDescent="0.45">
      <c r="A24" s="181"/>
      <c r="B24" s="182"/>
      <c r="C24" s="109">
        <v>0.25</v>
      </c>
      <c r="D24" s="112" t="s">
        <v>3633</v>
      </c>
      <c r="E24" s="111" t="s">
        <v>3643</v>
      </c>
    </row>
    <row r="25" spans="1:5" x14ac:dyDescent="0.45">
      <c r="A25" s="181">
        <v>0.2</v>
      </c>
      <c r="B25" s="182" t="s">
        <v>3645</v>
      </c>
      <c r="C25" s="183">
        <v>0.5</v>
      </c>
      <c r="D25" s="110" t="s">
        <v>3610</v>
      </c>
      <c r="E25" s="110" t="s">
        <v>3646</v>
      </c>
    </row>
    <row r="26" spans="1:5" x14ac:dyDescent="0.45">
      <c r="A26" s="181"/>
      <c r="B26" s="182"/>
      <c r="C26" s="183"/>
      <c r="D26" s="110" t="s">
        <v>3613</v>
      </c>
      <c r="E26" s="110" t="s">
        <v>3649</v>
      </c>
    </row>
    <row r="27" spans="1:5" x14ac:dyDescent="0.45">
      <c r="A27" s="181"/>
      <c r="B27" s="182"/>
      <c r="C27" s="109">
        <v>0.5</v>
      </c>
      <c r="D27" s="112" t="s">
        <v>3633</v>
      </c>
      <c r="E27" s="111" t="s">
        <v>3652</v>
      </c>
    </row>
    <row r="28" spans="1:5" x14ac:dyDescent="0.45">
      <c r="A28" s="181">
        <v>0.1</v>
      </c>
      <c r="B28" s="182" t="s">
        <v>3654</v>
      </c>
      <c r="C28" s="109">
        <v>0.5</v>
      </c>
      <c r="D28" s="112" t="s">
        <v>3656</v>
      </c>
      <c r="E28" s="111" t="s">
        <v>3655</v>
      </c>
    </row>
    <row r="29" spans="1:5" x14ac:dyDescent="0.45">
      <c r="A29" s="181"/>
      <c r="B29" s="182"/>
      <c r="C29" s="109">
        <v>0.5</v>
      </c>
      <c r="D29" s="112" t="s">
        <v>3656</v>
      </c>
      <c r="E29" s="111" t="s">
        <v>3658</v>
      </c>
    </row>
  </sheetData>
  <mergeCells count="16">
    <mergeCell ref="C25:C26"/>
    <mergeCell ref="A28:A29"/>
    <mergeCell ref="B28:B29"/>
    <mergeCell ref="A18:A20"/>
    <mergeCell ref="B18:B20"/>
    <mergeCell ref="A21:A24"/>
    <mergeCell ref="B21:B24"/>
    <mergeCell ref="A25:A27"/>
    <mergeCell ref="B25:B27"/>
    <mergeCell ref="A4:E4"/>
    <mergeCell ref="A10:A11"/>
    <mergeCell ref="B10:B11"/>
    <mergeCell ref="C10:C11"/>
    <mergeCell ref="A12:A17"/>
    <mergeCell ref="B12:B17"/>
    <mergeCell ref="C12:C15"/>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5132-5C72-4A65-8E8D-059FF0E192D9}">
  <sheetPr>
    <tabColor theme="2"/>
  </sheetPr>
  <dimension ref="A1:AN114"/>
  <sheetViews>
    <sheetView zoomScale="70" zoomScaleNormal="70" workbookViewId="0">
      <selection activeCell="F5" sqref="F5"/>
    </sheetView>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cm="1">
        <f t="array" ref="E5">IFERROR(MEDIAN(IF($C7:$C201=$A5,E7:E201)),"MC")</f>
        <v>1000</v>
      </c>
      <c r="F5" s="8" cm="1">
        <f t="array" ref="F5">IFERROR(MEDIAN(IF($C7:$C201=$A5,F7:F201)),"MC")</f>
        <v>2137.5</v>
      </c>
      <c r="G5" s="8" cm="1">
        <f t="array" ref="G5">IFERROR(MEDIAN(IF($C7:$C201=$A5,G7:G201)),"MC")</f>
        <v>1050</v>
      </c>
      <c r="H5" s="8" cm="1">
        <f t="array" ref="H5">IFERROR(MEDIAN(IF($C7:$C201=$A5,H7:H201)),"MC")</f>
        <v>475</v>
      </c>
      <c r="I5" s="8" cm="1">
        <f t="array" ref="I5">IFERROR(MEDIAN(IF($C7:$C201=$A5,I7:I201)),"MC")</f>
        <v>275</v>
      </c>
      <c r="J5" s="8" cm="1">
        <f t="array" ref="J5">IFERROR(MEDIAN(IF($C7:$C201=$A5,J7:J201)),"MC")</f>
        <v>5000</v>
      </c>
      <c r="K5" s="8" cm="1">
        <f t="array" ref="K5">IFERROR(MEDIAN(IF($C7:$C201=$A5,K7:K201)),"MC")</f>
        <v>9000</v>
      </c>
      <c r="L5" s="8" cm="1">
        <f t="array" ref="L5">IFERROR(MEDIAN(IF($C7:$C201=$A5,L7:L201)),"MC")</f>
        <v>1000</v>
      </c>
      <c r="M5" s="8" cm="1">
        <f t="array" ref="M5">IFERROR(MEDIAN(IF($C7:$C201=$A5,M7:M201)),"MC")</f>
        <v>2000</v>
      </c>
      <c r="N5" s="8" cm="1">
        <f t="array" ref="N5">IFERROR(MEDIAN(IF($C7:$C201=$A5,N7:N201)),"MC")</f>
        <v>7687.5</v>
      </c>
      <c r="O5" s="8" cm="1">
        <f t="array" ref="O5">IFERROR(MEDIAN(IF($C7:$C201=$A5,O7:O201)),"MC")</f>
        <v>100</v>
      </c>
      <c r="P5" s="8" cm="1">
        <f t="array" ref="P5">IFERROR(MEDIAN(IF($C7:$C201=$A5,P7:P201)),"MC")</f>
        <v>16000</v>
      </c>
      <c r="Q5" s="8" cm="1">
        <f t="array" ref="Q5">IFERROR(MEDIAN(IF($C7:$C201=$A5,Q7:Q201)),"MC")</f>
        <v>27375</v>
      </c>
      <c r="R5" s="8" cm="1">
        <f t="array" ref="R5">IFERROR(MEDIAN(IF($C7:$C201=$A5,R7:R201)),"MC")</f>
        <v>32500</v>
      </c>
      <c r="S5" s="8" cm="1">
        <f t="array" ref="S5">IFERROR(MEDIAN(IF($C7:$C201=$A5,S7:S201)),"MC")</f>
        <v>6750</v>
      </c>
      <c r="T5" s="8" cm="1">
        <f t="array" ref="T5">IFERROR(MEDIAN(IF($C7:$C201=$A5,T7:T201)),"MC")</f>
        <v>5250</v>
      </c>
      <c r="U5" s="8" cm="1">
        <f t="array" ref="U5">IFERROR(MEDIAN(IF($C7:$C201=$A5,U7:U201)),"MC")</f>
        <v>500</v>
      </c>
      <c r="V5" s="8" cm="1">
        <f t="array" ref="V5">IFERROR(MEDIAN(IF($C7:$C201=$A5,V7:V201)),"MC")</f>
        <v>137.5</v>
      </c>
      <c r="W5" s="8" cm="1">
        <f t="array" ref="W5">IFERROR(MEDIAN(IF($C7:$C201=$A5,W7:W201)),"MC")</f>
        <v>525</v>
      </c>
      <c r="X5" s="8" cm="1">
        <f t="array" ref="X5">IFERROR(MEDIAN(IF($C7:$C201=$A5,X7:X201)),"MC")</f>
        <v>800</v>
      </c>
      <c r="Y5" s="8" cm="1">
        <f t="array" ref="Y5">IFERROR(MEDIAN(IF($C7:$C201=$A5,Y7:Y201)),"MC")</f>
        <v>1175</v>
      </c>
      <c r="Z5" s="8" cm="1">
        <f t="array" ref="Z5">IFERROR(MEDIAN(IF($C7:$C201=$A5,Z7:Z201)),"MC")</f>
        <v>1587.5</v>
      </c>
      <c r="AA5" s="8" cm="1">
        <f t="array" ref="AA5">IFERROR(MEDIAN(IF($C7:$C201=$A5,AA7:AA201)),"MC")</f>
        <v>3000</v>
      </c>
      <c r="AB5" s="8" cm="1">
        <f t="array" ref="AB5">IFERROR(MEDIAN(IF($C7:$C201=$A5,AB7:AB201)),"MC")</f>
        <v>2500</v>
      </c>
      <c r="AC5" s="8" cm="1">
        <f t="array" ref="AC5">IFERROR(MEDIAN(IF($C7:$C201=$A5,AC7:AC201)),"MC")</f>
        <v>2000</v>
      </c>
      <c r="AD5" s="8" cm="1">
        <f t="array" ref="AD5">IFERROR(MEDIAN(IF($C7:$C201=$A5,AD7:AD201)),"MC")</f>
        <v>1750</v>
      </c>
      <c r="AE5" s="8" cm="1">
        <f t="array" ref="AE5">IFERROR(MEDIAN(IF($C7:$C201=$A5,AE7:AE201)),"MC")</f>
        <v>5000</v>
      </c>
      <c r="AF5" s="8" cm="1">
        <f t="array" ref="AF5">IFERROR(MEDIAN(IF($C7:$C201=$A5,AF7:AF201)),"MC")</f>
        <v>275</v>
      </c>
      <c r="AG5" s="8" cm="1">
        <f t="array" ref="AG5">IFERROR(MEDIAN(IF($C7:$C201=$A5,AG7:AG201)),"MC")</f>
        <v>500</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row>
    <row r="8" spans="1:40" x14ac:dyDescent="0.35">
      <c r="C8" s="5" t="s">
        <v>62</v>
      </c>
    </row>
    <row r="9" spans="1:40" x14ac:dyDescent="0.35">
      <c r="A9" s="5" t="s">
        <v>63</v>
      </c>
      <c r="B9" s="5" t="s">
        <v>64</v>
      </c>
      <c r="C9" s="5" t="s">
        <v>31</v>
      </c>
      <c r="E9" s="8">
        <v>1000</v>
      </c>
      <c r="F9" s="8" t="s">
        <v>65</v>
      </c>
      <c r="G9" s="8" t="s">
        <v>65</v>
      </c>
      <c r="H9" s="8">
        <v>450</v>
      </c>
      <c r="I9" s="8">
        <v>275</v>
      </c>
      <c r="J9" s="8">
        <v>5000</v>
      </c>
      <c r="K9" s="8" t="s">
        <v>65</v>
      </c>
      <c r="L9" s="8">
        <v>1125</v>
      </c>
      <c r="M9" s="8">
        <v>2000</v>
      </c>
      <c r="N9" s="8" t="s">
        <v>65</v>
      </c>
      <c r="O9" s="8">
        <v>100</v>
      </c>
      <c r="P9" s="8" t="s">
        <v>65</v>
      </c>
      <c r="Q9" s="8" t="s">
        <v>65</v>
      </c>
      <c r="R9" s="8" t="s">
        <v>65</v>
      </c>
      <c r="S9" s="8">
        <v>7500</v>
      </c>
      <c r="T9" s="8">
        <v>5250</v>
      </c>
      <c r="U9" s="8">
        <v>400</v>
      </c>
      <c r="V9" s="8">
        <v>125</v>
      </c>
      <c r="W9" s="8">
        <v>550</v>
      </c>
      <c r="X9" s="8">
        <v>775</v>
      </c>
      <c r="Y9" s="8">
        <v>1150</v>
      </c>
      <c r="Z9" s="8">
        <v>2000</v>
      </c>
      <c r="AA9" s="8">
        <v>3000</v>
      </c>
      <c r="AB9" s="8">
        <v>2500</v>
      </c>
      <c r="AC9" s="8" t="s">
        <v>65</v>
      </c>
      <c r="AD9" s="8">
        <v>1500</v>
      </c>
      <c r="AE9" s="8">
        <v>2250</v>
      </c>
      <c r="AF9" s="8">
        <v>250</v>
      </c>
      <c r="AG9" s="8" t="s">
        <v>65</v>
      </c>
      <c r="AJ9" s="6"/>
      <c r="AK9" s="6"/>
      <c r="AL9" s="6"/>
      <c r="AM9" s="6"/>
      <c r="AN9" s="6"/>
    </row>
    <row r="10" spans="1:40" x14ac:dyDescent="0.35">
      <c r="A10" s="5" t="s">
        <v>63</v>
      </c>
      <c r="B10" s="5" t="s">
        <v>64</v>
      </c>
      <c r="C10" s="5" t="s">
        <v>66</v>
      </c>
      <c r="E10" s="8">
        <v>1000</v>
      </c>
      <c r="F10" s="8" t="s">
        <v>67</v>
      </c>
      <c r="G10" s="8" t="s">
        <v>67</v>
      </c>
      <c r="H10" s="8">
        <v>450</v>
      </c>
      <c r="I10" s="8">
        <v>250</v>
      </c>
      <c r="J10" s="8">
        <v>5000</v>
      </c>
      <c r="K10" s="8" t="s">
        <v>67</v>
      </c>
      <c r="L10" s="8">
        <v>1000</v>
      </c>
      <c r="M10" s="8">
        <v>1500</v>
      </c>
      <c r="N10" s="8" t="s">
        <v>67</v>
      </c>
      <c r="O10" s="8">
        <v>100</v>
      </c>
      <c r="P10" s="8" t="s">
        <v>67</v>
      </c>
      <c r="Q10" s="8" t="s">
        <v>67</v>
      </c>
      <c r="R10" s="8" t="s">
        <v>67</v>
      </c>
      <c r="S10" s="8">
        <v>7000</v>
      </c>
      <c r="T10" s="8">
        <v>5000</v>
      </c>
      <c r="U10" s="8">
        <v>300</v>
      </c>
      <c r="V10" s="8">
        <v>100</v>
      </c>
      <c r="W10" s="8">
        <v>500</v>
      </c>
      <c r="X10" s="8">
        <v>750</v>
      </c>
      <c r="Y10" s="8">
        <v>1000</v>
      </c>
      <c r="Z10" s="8">
        <v>1500</v>
      </c>
      <c r="AA10" s="8">
        <v>3000</v>
      </c>
      <c r="AB10" s="8">
        <v>2500</v>
      </c>
      <c r="AC10" s="8" t="s">
        <v>67</v>
      </c>
      <c r="AD10" s="8">
        <v>1500</v>
      </c>
      <c r="AE10" s="8">
        <v>2250</v>
      </c>
      <c r="AF10" s="8">
        <v>225</v>
      </c>
      <c r="AG10" s="8" t="s">
        <v>67</v>
      </c>
    </row>
    <row r="11" spans="1:40" x14ac:dyDescent="0.35">
      <c r="A11" s="5" t="s">
        <v>63</v>
      </c>
      <c r="B11" s="5" t="s">
        <v>64</v>
      </c>
      <c r="C11" s="5" t="s">
        <v>68</v>
      </c>
      <c r="E11" s="8">
        <v>1100</v>
      </c>
      <c r="F11" s="8" t="s">
        <v>67</v>
      </c>
      <c r="G11" s="8" t="s">
        <v>67</v>
      </c>
      <c r="H11" s="8">
        <v>450</v>
      </c>
      <c r="I11" s="8">
        <v>300</v>
      </c>
      <c r="J11" s="8">
        <v>5000</v>
      </c>
      <c r="K11" s="8" t="s">
        <v>67</v>
      </c>
      <c r="L11" s="8">
        <v>1500</v>
      </c>
      <c r="M11" s="8">
        <v>2000</v>
      </c>
      <c r="N11" s="8" t="s">
        <v>67</v>
      </c>
      <c r="O11" s="8">
        <v>100</v>
      </c>
      <c r="P11" s="8" t="s">
        <v>67</v>
      </c>
      <c r="Q11" s="8" t="s">
        <v>67</v>
      </c>
      <c r="R11" s="8" t="s">
        <v>67</v>
      </c>
      <c r="S11" s="8">
        <v>8500</v>
      </c>
      <c r="T11" s="8">
        <v>6000</v>
      </c>
      <c r="U11" s="8">
        <v>500</v>
      </c>
      <c r="V11" s="8">
        <v>125</v>
      </c>
      <c r="W11" s="8">
        <v>600</v>
      </c>
      <c r="X11" s="8">
        <v>1000</v>
      </c>
      <c r="Y11" s="8">
        <v>1250</v>
      </c>
      <c r="Z11" s="8">
        <v>5000</v>
      </c>
      <c r="AA11" s="8">
        <v>3000</v>
      </c>
      <c r="AB11" s="8">
        <v>2500</v>
      </c>
      <c r="AC11" s="8" t="s">
        <v>67</v>
      </c>
      <c r="AD11" s="8">
        <v>1500</v>
      </c>
      <c r="AE11" s="8">
        <v>2250</v>
      </c>
      <c r="AF11" s="8">
        <v>250</v>
      </c>
      <c r="AG11" s="8" t="s">
        <v>67</v>
      </c>
    </row>
    <row r="12" spans="1:40" x14ac:dyDescent="0.35">
      <c r="E12" s="8" t="s">
        <v>67</v>
      </c>
      <c r="F12" s="8" t="s">
        <v>67</v>
      </c>
      <c r="G12" s="8" t="s">
        <v>67</v>
      </c>
      <c r="H12" s="8" t="s">
        <v>67</v>
      </c>
      <c r="I12" s="8" t="s">
        <v>67</v>
      </c>
      <c r="J12" s="8" t="s">
        <v>67</v>
      </c>
      <c r="K12" s="8" t="s">
        <v>67</v>
      </c>
      <c r="L12" s="8" t="s">
        <v>69</v>
      </c>
      <c r="M12" s="8" t="s">
        <v>69</v>
      </c>
      <c r="N12" s="8" t="s">
        <v>67</v>
      </c>
      <c r="O12" s="8" t="s">
        <v>67</v>
      </c>
      <c r="P12" s="8" t="s">
        <v>67</v>
      </c>
      <c r="Q12" s="8" t="s">
        <v>67</v>
      </c>
      <c r="R12" s="8" t="s">
        <v>67</v>
      </c>
      <c r="S12" s="8" t="s">
        <v>67</v>
      </c>
      <c r="T12" s="8" t="s">
        <v>67</v>
      </c>
      <c r="U12" s="8" t="s">
        <v>69</v>
      </c>
      <c r="V12" s="8" t="s">
        <v>69</v>
      </c>
      <c r="W12" s="8" t="s">
        <v>67</v>
      </c>
      <c r="X12" s="8" t="s">
        <v>69</v>
      </c>
      <c r="Y12" s="8" t="s">
        <v>69</v>
      </c>
      <c r="Z12" s="8" t="s">
        <v>69</v>
      </c>
      <c r="AA12" s="8" t="s">
        <v>67</v>
      </c>
      <c r="AB12" s="8" t="s">
        <v>67</v>
      </c>
      <c r="AC12" s="8" t="s">
        <v>67</v>
      </c>
      <c r="AD12" s="8" t="s">
        <v>67</v>
      </c>
      <c r="AE12" s="8" t="s">
        <v>67</v>
      </c>
      <c r="AF12" s="8" t="s">
        <v>67</v>
      </c>
      <c r="AG12" s="8" t="s">
        <v>67</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E15" s="8" t="s">
        <v>75</v>
      </c>
      <c r="F15" s="8" t="s">
        <v>75</v>
      </c>
      <c r="G15" s="8" t="s">
        <v>75</v>
      </c>
      <c r="H15" s="8" t="s">
        <v>75</v>
      </c>
      <c r="I15" s="8" t="s">
        <v>75</v>
      </c>
      <c r="J15" s="8" t="s">
        <v>75</v>
      </c>
      <c r="K15" s="8" t="s">
        <v>75</v>
      </c>
      <c r="L15" s="8" t="s">
        <v>75</v>
      </c>
      <c r="M15" s="8" t="s">
        <v>75</v>
      </c>
      <c r="N15" s="8" t="s">
        <v>75</v>
      </c>
      <c r="O15" s="8" t="s">
        <v>75</v>
      </c>
      <c r="P15" s="8" t="s">
        <v>75</v>
      </c>
      <c r="Q15" s="8" t="s">
        <v>75</v>
      </c>
      <c r="R15" s="8" t="s">
        <v>75</v>
      </c>
      <c r="S15" s="8" t="s">
        <v>75</v>
      </c>
      <c r="T15" s="8" t="s">
        <v>75</v>
      </c>
      <c r="U15" s="8" t="s">
        <v>75</v>
      </c>
      <c r="V15" s="8" t="s">
        <v>75</v>
      </c>
      <c r="W15" s="8" t="s">
        <v>75</v>
      </c>
      <c r="X15" s="8" t="s">
        <v>75</v>
      </c>
      <c r="Y15" s="8" t="s">
        <v>75</v>
      </c>
      <c r="Z15" s="8" t="s">
        <v>75</v>
      </c>
      <c r="AA15" s="8" t="s">
        <v>75</v>
      </c>
      <c r="AB15" s="8" t="s">
        <v>75</v>
      </c>
      <c r="AC15" s="8" t="s">
        <v>75</v>
      </c>
      <c r="AD15" s="8" t="s">
        <v>75</v>
      </c>
      <c r="AE15" s="8" t="s">
        <v>75</v>
      </c>
      <c r="AF15" s="8" t="s">
        <v>75</v>
      </c>
      <c r="AG15" s="8" t="s">
        <v>75</v>
      </c>
    </row>
    <row r="16" spans="1:40" x14ac:dyDescent="0.35">
      <c r="A16" s="5" t="s">
        <v>63</v>
      </c>
      <c r="B16" s="5" t="s">
        <v>71</v>
      </c>
      <c r="C16" s="5" t="s">
        <v>66</v>
      </c>
      <c r="E16" s="8" t="s">
        <v>67</v>
      </c>
      <c r="F16" s="8" t="s">
        <v>67</v>
      </c>
      <c r="G16" s="8" t="s">
        <v>67</v>
      </c>
      <c r="H16" s="8" t="s">
        <v>67</v>
      </c>
      <c r="I16" s="8" t="s">
        <v>67</v>
      </c>
      <c r="J16" s="8" t="s">
        <v>67</v>
      </c>
      <c r="K16" s="8" t="s">
        <v>67</v>
      </c>
      <c r="L16" s="8" t="s">
        <v>67</v>
      </c>
      <c r="M16" s="8" t="s">
        <v>67</v>
      </c>
      <c r="N16" s="8" t="s">
        <v>67</v>
      </c>
      <c r="O16" s="8" t="s">
        <v>67</v>
      </c>
      <c r="P16" s="8" t="s">
        <v>67</v>
      </c>
      <c r="Q16" s="8" t="s">
        <v>67</v>
      </c>
      <c r="R16" s="8" t="s">
        <v>67</v>
      </c>
      <c r="S16" s="8" t="s">
        <v>67</v>
      </c>
      <c r="T16" s="8" t="s">
        <v>67</v>
      </c>
      <c r="U16" s="8" t="s">
        <v>67</v>
      </c>
      <c r="V16" s="8" t="s">
        <v>67</v>
      </c>
      <c r="W16" s="8" t="s">
        <v>67</v>
      </c>
      <c r="X16" s="8" t="s">
        <v>67</v>
      </c>
      <c r="Y16" s="8" t="s">
        <v>67</v>
      </c>
      <c r="Z16" s="8" t="s">
        <v>67</v>
      </c>
      <c r="AA16" s="8" t="s">
        <v>67</v>
      </c>
      <c r="AB16" s="8" t="s">
        <v>67</v>
      </c>
      <c r="AC16" s="8" t="s">
        <v>67</v>
      </c>
      <c r="AD16" s="8" t="s">
        <v>67</v>
      </c>
      <c r="AE16" s="8" t="s">
        <v>67</v>
      </c>
      <c r="AF16" s="8" t="s">
        <v>67</v>
      </c>
      <c r="AG16" s="8" t="s">
        <v>67</v>
      </c>
    </row>
    <row r="17" spans="1:33" x14ac:dyDescent="0.35">
      <c r="A17" s="5" t="s">
        <v>63</v>
      </c>
      <c r="B17" s="5" t="s">
        <v>71</v>
      </c>
      <c r="C17" s="5" t="s">
        <v>68</v>
      </c>
      <c r="E17" s="8" t="s">
        <v>67</v>
      </c>
      <c r="F17" s="8" t="s">
        <v>67</v>
      </c>
      <c r="G17" s="8" t="s">
        <v>67</v>
      </c>
      <c r="H17" s="8" t="s">
        <v>67</v>
      </c>
      <c r="I17" s="8" t="s">
        <v>67</v>
      </c>
      <c r="J17" s="8" t="s">
        <v>67</v>
      </c>
      <c r="K17" s="8" t="s">
        <v>67</v>
      </c>
      <c r="L17" s="8" t="s">
        <v>67</v>
      </c>
      <c r="M17" s="8" t="s">
        <v>67</v>
      </c>
      <c r="N17" s="8" t="s">
        <v>67</v>
      </c>
      <c r="O17" s="8" t="s">
        <v>67</v>
      </c>
      <c r="P17" s="8" t="s">
        <v>67</v>
      </c>
      <c r="Q17" s="8" t="s">
        <v>67</v>
      </c>
      <c r="R17" s="8" t="s">
        <v>67</v>
      </c>
      <c r="S17" s="8" t="s">
        <v>67</v>
      </c>
      <c r="T17" s="8" t="s">
        <v>67</v>
      </c>
      <c r="U17" s="8" t="s">
        <v>67</v>
      </c>
      <c r="V17" s="8" t="s">
        <v>67</v>
      </c>
      <c r="W17" s="8" t="s">
        <v>67</v>
      </c>
      <c r="X17" s="8" t="s">
        <v>67</v>
      </c>
      <c r="Y17" s="8" t="s">
        <v>67</v>
      </c>
      <c r="Z17" s="8" t="s">
        <v>67</v>
      </c>
      <c r="AA17" s="8" t="s">
        <v>67</v>
      </c>
      <c r="AB17" s="8" t="s">
        <v>67</v>
      </c>
      <c r="AC17" s="8" t="s">
        <v>67</v>
      </c>
      <c r="AD17" s="8" t="s">
        <v>67</v>
      </c>
      <c r="AE17" s="8" t="s">
        <v>67</v>
      </c>
      <c r="AF17" s="8" t="s">
        <v>67</v>
      </c>
      <c r="AG17" s="8" t="s">
        <v>67</v>
      </c>
    </row>
    <row r="18" spans="1:33" x14ac:dyDescent="0.35">
      <c r="E18" s="8" t="s">
        <v>67</v>
      </c>
      <c r="F18" s="8" t="s">
        <v>67</v>
      </c>
      <c r="G18" s="8" t="s">
        <v>67</v>
      </c>
      <c r="H18" s="8" t="s">
        <v>67</v>
      </c>
      <c r="I18" s="8" t="s">
        <v>67</v>
      </c>
      <c r="J18" s="8" t="s">
        <v>67</v>
      </c>
      <c r="K18" s="8" t="s">
        <v>67</v>
      </c>
      <c r="L18" s="8" t="s">
        <v>67</v>
      </c>
      <c r="M18" s="8" t="s">
        <v>67</v>
      </c>
      <c r="N18" s="8" t="s">
        <v>67</v>
      </c>
      <c r="O18" s="8" t="s">
        <v>67</v>
      </c>
      <c r="P18" s="8" t="s">
        <v>67</v>
      </c>
      <c r="Q18" s="8" t="s">
        <v>67</v>
      </c>
      <c r="R18" s="8" t="s">
        <v>67</v>
      </c>
      <c r="S18" s="8" t="s">
        <v>67</v>
      </c>
      <c r="T18" s="8" t="s">
        <v>67</v>
      </c>
      <c r="U18" s="8" t="s">
        <v>67</v>
      </c>
      <c r="V18" s="8" t="s">
        <v>67</v>
      </c>
      <c r="W18" s="8" t="s">
        <v>67</v>
      </c>
      <c r="X18" s="8" t="s">
        <v>67</v>
      </c>
      <c r="Y18" s="8" t="s">
        <v>67</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1125</v>
      </c>
      <c r="F27" s="8">
        <v>775</v>
      </c>
      <c r="G27" s="8">
        <v>1050</v>
      </c>
      <c r="H27" s="8">
        <v>500</v>
      </c>
      <c r="I27" s="8">
        <v>262.5</v>
      </c>
      <c r="J27" s="8">
        <v>6375</v>
      </c>
      <c r="K27" s="8">
        <v>9000</v>
      </c>
      <c r="L27" s="8">
        <v>2000</v>
      </c>
      <c r="M27" s="8">
        <v>1725</v>
      </c>
      <c r="N27" s="8">
        <v>8875</v>
      </c>
      <c r="O27" s="8">
        <v>100</v>
      </c>
      <c r="P27" s="8" t="s">
        <v>65</v>
      </c>
      <c r="Q27" s="8">
        <v>27250</v>
      </c>
      <c r="R27" s="8">
        <v>46300</v>
      </c>
      <c r="S27" s="8">
        <v>6000</v>
      </c>
      <c r="T27" s="8">
        <v>5000</v>
      </c>
      <c r="U27" s="8">
        <v>350</v>
      </c>
      <c r="V27" s="8">
        <v>137.5</v>
      </c>
      <c r="W27" s="8">
        <v>300</v>
      </c>
      <c r="X27" s="8">
        <v>575</v>
      </c>
      <c r="Y27" s="8">
        <v>1100</v>
      </c>
      <c r="Z27" s="8">
        <v>1675</v>
      </c>
      <c r="AA27" s="8">
        <v>4125</v>
      </c>
      <c r="AB27" s="8">
        <v>2750</v>
      </c>
      <c r="AC27" s="8">
        <v>2500</v>
      </c>
      <c r="AD27" s="8">
        <v>2125</v>
      </c>
      <c r="AE27" s="8">
        <v>6000</v>
      </c>
      <c r="AF27" s="8">
        <v>300</v>
      </c>
      <c r="AG27" s="8">
        <v>500</v>
      </c>
    </row>
    <row r="28" spans="1:33" x14ac:dyDescent="0.35">
      <c r="A28" s="5" t="s">
        <v>73</v>
      </c>
      <c r="B28" s="5" t="s">
        <v>77</v>
      </c>
      <c r="C28" s="5" t="s">
        <v>66</v>
      </c>
      <c r="E28" s="8">
        <v>1000</v>
      </c>
      <c r="F28" s="8">
        <v>700</v>
      </c>
      <c r="G28" s="8">
        <v>1000</v>
      </c>
      <c r="H28" s="8">
        <v>450</v>
      </c>
      <c r="I28" s="8">
        <v>250</v>
      </c>
      <c r="J28" s="8">
        <v>6000</v>
      </c>
      <c r="K28" s="8">
        <v>8500</v>
      </c>
      <c r="L28" s="8">
        <v>2000</v>
      </c>
      <c r="M28" s="8">
        <v>1500</v>
      </c>
      <c r="N28" s="8">
        <v>8600</v>
      </c>
      <c r="O28" s="8">
        <v>100</v>
      </c>
      <c r="P28" s="8" t="s">
        <v>67</v>
      </c>
      <c r="Q28" s="8">
        <v>27000</v>
      </c>
      <c r="R28" s="8">
        <v>45000</v>
      </c>
      <c r="S28" s="8">
        <v>6000</v>
      </c>
      <c r="T28" s="8">
        <v>4750</v>
      </c>
      <c r="U28" s="8">
        <v>300</v>
      </c>
      <c r="V28" s="8">
        <v>125</v>
      </c>
      <c r="W28" s="8">
        <v>300</v>
      </c>
      <c r="X28" s="8">
        <v>450</v>
      </c>
      <c r="Y28" s="8">
        <v>1000</v>
      </c>
      <c r="Z28" s="8">
        <v>1600</v>
      </c>
      <c r="AA28" s="8">
        <v>4000</v>
      </c>
      <c r="AB28" s="8">
        <v>2500</v>
      </c>
      <c r="AC28" s="8">
        <v>2250</v>
      </c>
      <c r="AD28" s="8">
        <v>2000</v>
      </c>
      <c r="AE28" s="8">
        <v>6000</v>
      </c>
      <c r="AF28" s="8">
        <v>300</v>
      </c>
      <c r="AG28" s="8">
        <v>500</v>
      </c>
    </row>
    <row r="29" spans="1:33" x14ac:dyDescent="0.35">
      <c r="A29" s="5" t="s">
        <v>73</v>
      </c>
      <c r="B29" s="5" t="s">
        <v>77</v>
      </c>
      <c r="C29" s="5" t="s">
        <v>68</v>
      </c>
      <c r="E29" s="8">
        <v>1250</v>
      </c>
      <c r="F29" s="8">
        <v>800</v>
      </c>
      <c r="G29" s="8">
        <v>1100</v>
      </c>
      <c r="H29" s="8">
        <v>550</v>
      </c>
      <c r="I29" s="8">
        <v>275</v>
      </c>
      <c r="J29" s="8">
        <v>6500</v>
      </c>
      <c r="K29" s="8">
        <v>9250</v>
      </c>
      <c r="L29" s="8">
        <v>2200</v>
      </c>
      <c r="M29" s="8">
        <v>1800</v>
      </c>
      <c r="N29" s="8">
        <v>9000</v>
      </c>
      <c r="O29" s="8">
        <v>100</v>
      </c>
      <c r="P29" s="8" t="s">
        <v>67</v>
      </c>
      <c r="Q29" s="8">
        <v>27500</v>
      </c>
      <c r="R29" s="8">
        <v>48500</v>
      </c>
      <c r="S29" s="8">
        <v>6250</v>
      </c>
      <c r="T29" s="8">
        <v>5200</v>
      </c>
      <c r="U29" s="8">
        <v>400</v>
      </c>
      <c r="V29" s="8">
        <v>150</v>
      </c>
      <c r="W29" s="8">
        <v>350</v>
      </c>
      <c r="X29" s="8">
        <v>750</v>
      </c>
      <c r="Y29" s="8">
        <v>1250</v>
      </c>
      <c r="Z29" s="8">
        <v>1750</v>
      </c>
      <c r="AA29" s="8">
        <v>4250</v>
      </c>
      <c r="AB29" s="8">
        <v>3250</v>
      </c>
      <c r="AC29" s="8">
        <v>2750</v>
      </c>
      <c r="AD29" s="8">
        <v>2500</v>
      </c>
      <c r="AE29" s="8">
        <v>6250</v>
      </c>
      <c r="AF29" s="8">
        <v>300</v>
      </c>
      <c r="AG29" s="8">
        <v>500</v>
      </c>
    </row>
    <row r="30" spans="1:33" x14ac:dyDescent="0.35">
      <c r="E30" s="8" t="s">
        <v>69</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69</v>
      </c>
      <c r="Y30" s="8" t="s">
        <v>69</v>
      </c>
      <c r="Z30" s="8" t="s">
        <v>67</v>
      </c>
      <c r="AA30" s="8" t="s">
        <v>67</v>
      </c>
      <c r="AB30" s="8" t="s">
        <v>69</v>
      </c>
      <c r="AC30" s="8" t="s">
        <v>67</v>
      </c>
      <c r="AD30" s="8" t="s">
        <v>69</v>
      </c>
      <c r="AE30" s="8" t="s">
        <v>67</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3500</v>
      </c>
      <c r="G57" s="8" t="s">
        <v>65</v>
      </c>
      <c r="H57" s="8" t="s">
        <v>65</v>
      </c>
      <c r="I57" s="8">
        <v>275</v>
      </c>
      <c r="J57" s="8">
        <v>5000</v>
      </c>
      <c r="K57" s="8">
        <v>10000</v>
      </c>
      <c r="L57" s="8">
        <v>1000</v>
      </c>
      <c r="M57" s="8">
        <v>2000</v>
      </c>
      <c r="N57" s="8">
        <v>6500</v>
      </c>
      <c r="O57" s="8">
        <v>100</v>
      </c>
      <c r="P57" s="8" t="s">
        <v>65</v>
      </c>
      <c r="Q57" s="8">
        <v>27500</v>
      </c>
      <c r="R57" s="8" t="s">
        <v>65</v>
      </c>
      <c r="S57" s="8">
        <v>6750</v>
      </c>
      <c r="T57" s="8">
        <v>5250</v>
      </c>
      <c r="U57" s="8">
        <v>1750</v>
      </c>
      <c r="V57" s="8">
        <v>125</v>
      </c>
      <c r="W57" s="8">
        <v>750</v>
      </c>
      <c r="X57" s="8">
        <v>1000</v>
      </c>
      <c r="Y57" s="8">
        <v>1250</v>
      </c>
      <c r="Z57" s="8">
        <v>1500</v>
      </c>
      <c r="AA57" s="8">
        <v>3000</v>
      </c>
      <c r="AB57" s="8">
        <v>2500</v>
      </c>
      <c r="AC57" s="8">
        <v>2000</v>
      </c>
      <c r="AD57" s="8">
        <v>2000</v>
      </c>
      <c r="AE57" s="8">
        <v>5000</v>
      </c>
      <c r="AF57" s="8">
        <v>300</v>
      </c>
      <c r="AG57" s="8">
        <v>500</v>
      </c>
    </row>
    <row r="58" spans="1:33" x14ac:dyDescent="0.35">
      <c r="A58" s="5" t="s">
        <v>81</v>
      </c>
      <c r="B58" s="5" t="s">
        <v>88</v>
      </c>
      <c r="C58" s="5" t="s">
        <v>66</v>
      </c>
      <c r="E58" s="8">
        <v>1000</v>
      </c>
      <c r="F58" s="8">
        <v>2500</v>
      </c>
      <c r="G58" s="8" t="s">
        <v>67</v>
      </c>
      <c r="H58" s="8" t="s">
        <v>67</v>
      </c>
      <c r="I58" s="8">
        <v>275</v>
      </c>
      <c r="J58" s="8">
        <v>4000</v>
      </c>
      <c r="K58" s="8">
        <v>10000</v>
      </c>
      <c r="L58" s="8">
        <v>1000</v>
      </c>
      <c r="M58" s="8">
        <v>1750</v>
      </c>
      <c r="N58" s="8">
        <v>6000</v>
      </c>
      <c r="O58" s="8">
        <v>100</v>
      </c>
      <c r="P58" s="8" t="s">
        <v>67</v>
      </c>
      <c r="Q58" s="8">
        <v>27000</v>
      </c>
      <c r="R58" s="8" t="s">
        <v>67</v>
      </c>
      <c r="S58" s="8">
        <v>6000</v>
      </c>
      <c r="T58" s="8">
        <v>5000</v>
      </c>
      <c r="U58" s="8">
        <v>1000</v>
      </c>
      <c r="V58" s="8">
        <v>125</v>
      </c>
      <c r="W58" s="8">
        <v>500</v>
      </c>
      <c r="X58" s="8">
        <v>750</v>
      </c>
      <c r="Y58" s="8">
        <v>1000</v>
      </c>
      <c r="Z58" s="8">
        <v>1500</v>
      </c>
      <c r="AA58" s="8">
        <v>2750</v>
      </c>
      <c r="AB58" s="8">
        <v>2000</v>
      </c>
      <c r="AC58" s="8">
        <v>1750</v>
      </c>
      <c r="AD58" s="8">
        <v>1500</v>
      </c>
      <c r="AE58" s="8">
        <v>5000</v>
      </c>
      <c r="AF58" s="8">
        <v>200</v>
      </c>
      <c r="AG58" s="8">
        <v>500</v>
      </c>
    </row>
    <row r="59" spans="1:33" x14ac:dyDescent="0.35">
      <c r="A59" s="5" t="s">
        <v>81</v>
      </c>
      <c r="B59" s="5" t="s">
        <v>88</v>
      </c>
      <c r="C59" s="5" t="s">
        <v>68</v>
      </c>
      <c r="E59" s="8">
        <v>1000</v>
      </c>
      <c r="F59" s="8">
        <v>4000</v>
      </c>
      <c r="G59" s="8" t="s">
        <v>67</v>
      </c>
      <c r="H59" s="8" t="s">
        <v>67</v>
      </c>
      <c r="I59" s="8">
        <v>300</v>
      </c>
      <c r="J59" s="8">
        <v>6000</v>
      </c>
      <c r="K59" s="8">
        <v>11000</v>
      </c>
      <c r="L59" s="8">
        <v>1500</v>
      </c>
      <c r="M59" s="8">
        <v>3000</v>
      </c>
      <c r="N59" s="8">
        <v>6500</v>
      </c>
      <c r="O59" s="8">
        <v>100</v>
      </c>
      <c r="P59" s="8" t="s">
        <v>67</v>
      </c>
      <c r="Q59" s="8">
        <v>30000</v>
      </c>
      <c r="R59" s="8" t="s">
        <v>67</v>
      </c>
      <c r="S59" s="8">
        <v>7000</v>
      </c>
      <c r="T59" s="8">
        <v>5500</v>
      </c>
      <c r="U59" s="8">
        <v>2500</v>
      </c>
      <c r="V59" s="8">
        <v>150</v>
      </c>
      <c r="W59" s="8">
        <v>1000</v>
      </c>
      <c r="X59" s="8">
        <v>1500</v>
      </c>
      <c r="Y59" s="8">
        <v>2000</v>
      </c>
      <c r="Z59" s="8">
        <v>2000</v>
      </c>
      <c r="AA59" s="8">
        <v>3500</v>
      </c>
      <c r="AB59" s="8">
        <v>6000</v>
      </c>
      <c r="AC59" s="8">
        <v>2500</v>
      </c>
      <c r="AD59" s="8">
        <v>3000</v>
      </c>
      <c r="AE59" s="8">
        <v>5000</v>
      </c>
      <c r="AF59" s="8">
        <v>500</v>
      </c>
      <c r="AG59" s="8">
        <v>500</v>
      </c>
    </row>
    <row r="60" spans="1:33" x14ac:dyDescent="0.35">
      <c r="E60" s="8" t="s">
        <v>67</v>
      </c>
      <c r="F60" s="8" t="s">
        <v>69</v>
      </c>
      <c r="G60" s="8" t="s">
        <v>67</v>
      </c>
      <c r="H60" s="8" t="s">
        <v>67</v>
      </c>
      <c r="I60" s="8" t="s">
        <v>67</v>
      </c>
      <c r="J60" s="8" t="s">
        <v>69</v>
      </c>
      <c r="K60" s="8" t="s">
        <v>67</v>
      </c>
      <c r="L60" s="8" t="s">
        <v>69</v>
      </c>
      <c r="M60" s="8" t="s">
        <v>69</v>
      </c>
      <c r="N60" s="8" t="s">
        <v>67</v>
      </c>
      <c r="O60" s="8" t="s">
        <v>67</v>
      </c>
      <c r="P60" s="8" t="s">
        <v>67</v>
      </c>
      <c r="Q60" s="8" t="s">
        <v>67</v>
      </c>
      <c r="R60" s="8" t="s">
        <v>67</v>
      </c>
      <c r="S60" s="8" t="s">
        <v>67</v>
      </c>
      <c r="T60" s="8" t="s">
        <v>67</v>
      </c>
      <c r="U60" s="8" t="s">
        <v>69</v>
      </c>
      <c r="V60" s="8" t="s">
        <v>67</v>
      </c>
      <c r="W60" s="8" t="s">
        <v>69</v>
      </c>
      <c r="X60" s="8" t="s">
        <v>69</v>
      </c>
      <c r="Y60" s="8" t="s">
        <v>69</v>
      </c>
      <c r="Z60" s="8" t="s">
        <v>69</v>
      </c>
      <c r="AA60" s="8" t="s">
        <v>69</v>
      </c>
      <c r="AB60" s="8" t="s">
        <v>69</v>
      </c>
      <c r="AC60" s="8" t="s">
        <v>69</v>
      </c>
      <c r="AD60" s="8" t="s">
        <v>69</v>
      </c>
      <c r="AE60" s="8" t="s">
        <v>67</v>
      </c>
      <c r="AF60" s="8" t="s">
        <v>69</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1000</v>
      </c>
      <c r="F81" s="8" t="s">
        <v>65</v>
      </c>
      <c r="G81" s="8" t="s">
        <v>65</v>
      </c>
      <c r="H81" s="8">
        <v>450</v>
      </c>
      <c r="I81" s="8">
        <v>300</v>
      </c>
      <c r="J81" s="8">
        <v>7500</v>
      </c>
      <c r="K81" s="8">
        <v>6500</v>
      </c>
      <c r="L81" s="8">
        <v>1000</v>
      </c>
      <c r="M81" s="8">
        <v>1750</v>
      </c>
      <c r="N81" s="8">
        <v>9750</v>
      </c>
      <c r="O81" s="8">
        <v>150</v>
      </c>
      <c r="P81" s="8">
        <v>16000</v>
      </c>
      <c r="Q81" s="8">
        <v>30000</v>
      </c>
      <c r="R81" s="8">
        <v>32500</v>
      </c>
      <c r="S81" s="8">
        <v>5500</v>
      </c>
      <c r="T81" s="8">
        <v>5000</v>
      </c>
      <c r="U81" s="8">
        <v>1000</v>
      </c>
      <c r="V81" s="8">
        <v>175</v>
      </c>
      <c r="W81" s="8">
        <v>500</v>
      </c>
      <c r="X81" s="8">
        <v>800</v>
      </c>
      <c r="Y81" s="8">
        <v>1175</v>
      </c>
      <c r="Z81" s="8">
        <v>1000</v>
      </c>
      <c r="AA81" s="8">
        <v>3000</v>
      </c>
      <c r="AB81" s="8">
        <v>2000</v>
      </c>
      <c r="AC81" s="8">
        <v>2000</v>
      </c>
      <c r="AD81" s="8">
        <v>1250</v>
      </c>
      <c r="AE81" s="8">
        <v>3000</v>
      </c>
      <c r="AF81" s="8">
        <v>200</v>
      </c>
      <c r="AG81" s="8">
        <v>300</v>
      </c>
    </row>
    <row r="82" spans="1:33" x14ac:dyDescent="0.35">
      <c r="A82" s="5" t="s">
        <v>96</v>
      </c>
      <c r="B82" s="5" t="s">
        <v>97</v>
      </c>
      <c r="C82" s="5" t="s">
        <v>66</v>
      </c>
      <c r="E82" s="8">
        <v>800</v>
      </c>
      <c r="F82" s="8" t="s">
        <v>67</v>
      </c>
      <c r="G82" s="8" t="s">
        <v>67</v>
      </c>
      <c r="H82" s="8">
        <v>450</v>
      </c>
      <c r="I82" s="8">
        <v>300</v>
      </c>
      <c r="J82" s="8">
        <v>4000</v>
      </c>
      <c r="K82" s="8">
        <v>5000</v>
      </c>
      <c r="L82" s="8">
        <v>1000</v>
      </c>
      <c r="M82" s="8">
        <v>1250</v>
      </c>
      <c r="N82" s="8">
        <v>8500</v>
      </c>
      <c r="O82" s="8">
        <v>100</v>
      </c>
      <c r="P82" s="8">
        <v>15000</v>
      </c>
      <c r="Q82" s="8">
        <v>27500</v>
      </c>
      <c r="R82" s="8">
        <v>29000</v>
      </c>
      <c r="S82" s="8">
        <v>5000</v>
      </c>
      <c r="T82" s="8">
        <v>4500</v>
      </c>
      <c r="U82" s="8">
        <v>800</v>
      </c>
      <c r="V82" s="8">
        <v>150</v>
      </c>
      <c r="W82" s="8">
        <v>500</v>
      </c>
      <c r="X82" s="8">
        <v>750</v>
      </c>
      <c r="Y82" s="8">
        <v>1100</v>
      </c>
      <c r="Z82" s="8">
        <v>900</v>
      </c>
      <c r="AA82" s="8">
        <v>3000</v>
      </c>
      <c r="AB82" s="8">
        <v>2000</v>
      </c>
      <c r="AC82" s="8">
        <v>2000</v>
      </c>
      <c r="AD82" s="8">
        <v>750</v>
      </c>
      <c r="AE82" s="8">
        <v>3000</v>
      </c>
      <c r="AF82" s="8">
        <v>200</v>
      </c>
      <c r="AG82" s="8">
        <v>250</v>
      </c>
    </row>
    <row r="83" spans="1:33" x14ac:dyDescent="0.35">
      <c r="A83" s="5" t="s">
        <v>96</v>
      </c>
      <c r="B83" s="5" t="s">
        <v>97</v>
      </c>
      <c r="C83" s="5" t="s">
        <v>68</v>
      </c>
      <c r="E83" s="8">
        <v>1300</v>
      </c>
      <c r="F83" s="8" t="s">
        <v>67</v>
      </c>
      <c r="G83" s="8" t="s">
        <v>67</v>
      </c>
      <c r="H83" s="8">
        <v>475</v>
      </c>
      <c r="I83" s="8">
        <v>300</v>
      </c>
      <c r="J83" s="8">
        <v>8750</v>
      </c>
      <c r="K83" s="8">
        <v>14000</v>
      </c>
      <c r="L83" s="8">
        <v>1750</v>
      </c>
      <c r="M83" s="8">
        <v>2000</v>
      </c>
      <c r="N83" s="8">
        <v>10000</v>
      </c>
      <c r="O83" s="8">
        <v>200</v>
      </c>
      <c r="P83" s="8">
        <v>16000</v>
      </c>
      <c r="Q83" s="8">
        <v>32500</v>
      </c>
      <c r="R83" s="8">
        <v>35000</v>
      </c>
      <c r="S83" s="8">
        <v>6750</v>
      </c>
      <c r="T83" s="8">
        <v>5750</v>
      </c>
      <c r="U83" s="8">
        <v>1250</v>
      </c>
      <c r="V83" s="8">
        <v>225</v>
      </c>
      <c r="W83" s="8">
        <v>750</v>
      </c>
      <c r="X83" s="8">
        <v>1000</v>
      </c>
      <c r="Y83" s="8">
        <v>1500</v>
      </c>
      <c r="Z83" s="8">
        <v>1250</v>
      </c>
      <c r="AA83" s="8">
        <v>3000</v>
      </c>
      <c r="AB83" s="8">
        <v>2000</v>
      </c>
      <c r="AC83" s="8">
        <v>2200</v>
      </c>
      <c r="AD83" s="8">
        <v>1750</v>
      </c>
      <c r="AE83" s="8">
        <v>3000</v>
      </c>
      <c r="AF83" s="8">
        <v>250</v>
      </c>
      <c r="AG83" s="8">
        <v>350</v>
      </c>
    </row>
    <row r="84" spans="1:33" x14ac:dyDescent="0.35">
      <c r="E84" s="8" t="s">
        <v>69</v>
      </c>
      <c r="F84" s="8" t="s">
        <v>67</v>
      </c>
      <c r="G84" s="8" t="s">
        <v>67</v>
      </c>
      <c r="H84" s="8" t="s">
        <v>67</v>
      </c>
      <c r="I84" s="8" t="s">
        <v>67</v>
      </c>
      <c r="J84" s="8" t="s">
        <v>69</v>
      </c>
      <c r="K84" s="8" t="s">
        <v>69</v>
      </c>
      <c r="L84" s="8" t="s">
        <v>69</v>
      </c>
      <c r="M84" s="8" t="s">
        <v>69</v>
      </c>
      <c r="N84" s="8" t="s">
        <v>67</v>
      </c>
      <c r="O84" s="8" t="s">
        <v>67</v>
      </c>
      <c r="P84" s="8" t="s">
        <v>67</v>
      </c>
      <c r="Q84" s="8" t="s">
        <v>67</v>
      </c>
      <c r="R84" s="8" t="s">
        <v>67</v>
      </c>
      <c r="S84" s="8" t="s">
        <v>69</v>
      </c>
      <c r="T84" s="8" t="s">
        <v>69</v>
      </c>
      <c r="U84" s="8" t="s">
        <v>69</v>
      </c>
      <c r="V84" s="8" t="s">
        <v>67</v>
      </c>
      <c r="W84" s="8" t="s">
        <v>69</v>
      </c>
      <c r="X84" s="8" t="s">
        <v>69</v>
      </c>
      <c r="Y84" s="8" t="s">
        <v>69</v>
      </c>
      <c r="Z84" s="8" t="s">
        <v>69</v>
      </c>
      <c r="AA84" s="8" t="s">
        <v>67</v>
      </c>
      <c r="AB84" s="8" t="s">
        <v>67</v>
      </c>
      <c r="AC84" s="8" t="s">
        <v>67</v>
      </c>
      <c r="AD84" s="8" t="s">
        <v>69</v>
      </c>
      <c r="AE84" s="8" t="s">
        <v>67</v>
      </c>
      <c r="AF84" s="8" t="s">
        <v>67</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65</v>
      </c>
      <c r="F111" s="8" t="s">
        <v>65</v>
      </c>
      <c r="G111" s="8" t="s">
        <v>65</v>
      </c>
      <c r="H111" s="8">
        <v>500</v>
      </c>
      <c r="I111" s="8">
        <v>282.5</v>
      </c>
      <c r="J111" s="8">
        <v>5000</v>
      </c>
      <c r="K111" s="8" t="s">
        <v>65</v>
      </c>
      <c r="L111" s="8">
        <v>1000</v>
      </c>
      <c r="M111" s="8">
        <v>2500</v>
      </c>
      <c r="N111" s="8">
        <v>6500</v>
      </c>
      <c r="O111" s="8">
        <v>100</v>
      </c>
      <c r="P111" s="8" t="s">
        <v>65</v>
      </c>
      <c r="Q111" s="8">
        <v>15750</v>
      </c>
      <c r="R111" s="8">
        <v>22500</v>
      </c>
      <c r="S111" s="8">
        <v>7500</v>
      </c>
      <c r="T111" s="8">
        <v>6500</v>
      </c>
      <c r="U111" s="8">
        <v>500</v>
      </c>
      <c r="V111" s="8">
        <v>200</v>
      </c>
      <c r="W111" s="8" t="s">
        <v>65</v>
      </c>
      <c r="X111" s="8">
        <v>1500</v>
      </c>
      <c r="Y111" s="8">
        <v>2000</v>
      </c>
      <c r="Z111" s="8" t="s">
        <v>65</v>
      </c>
      <c r="AA111" s="8" t="s">
        <v>65</v>
      </c>
      <c r="AB111" s="8" t="s">
        <v>65</v>
      </c>
      <c r="AC111" s="8" t="s">
        <v>65</v>
      </c>
      <c r="AD111" s="8" t="s">
        <v>65</v>
      </c>
      <c r="AE111" s="8">
        <v>5000</v>
      </c>
      <c r="AF111" s="8" t="s">
        <v>65</v>
      </c>
      <c r="AG111" s="8">
        <v>1000</v>
      </c>
    </row>
    <row r="112" spans="1:33" x14ac:dyDescent="0.35">
      <c r="A112" s="5" t="s">
        <v>108</v>
      </c>
      <c r="B112" s="5" t="s">
        <v>109</v>
      </c>
      <c r="C112" s="5" t="s">
        <v>66</v>
      </c>
      <c r="E112" s="8" t="s">
        <v>67</v>
      </c>
      <c r="F112" s="8" t="s">
        <v>67</v>
      </c>
      <c r="G112" s="8" t="s">
        <v>67</v>
      </c>
      <c r="H112" s="8">
        <v>375</v>
      </c>
      <c r="I112" s="8">
        <v>250</v>
      </c>
      <c r="J112" s="8">
        <v>4500</v>
      </c>
      <c r="K112" s="8" t="s">
        <v>67</v>
      </c>
      <c r="L112" s="8">
        <v>1000</v>
      </c>
      <c r="M112" s="8">
        <v>2500</v>
      </c>
      <c r="N112" s="8">
        <v>5000</v>
      </c>
      <c r="O112" s="8">
        <v>100</v>
      </c>
      <c r="P112" s="8" t="s">
        <v>67</v>
      </c>
      <c r="Q112" s="8">
        <v>15750</v>
      </c>
      <c r="R112" s="8">
        <v>22500</v>
      </c>
      <c r="S112" s="8">
        <v>7000</v>
      </c>
      <c r="T112" s="8">
        <v>6000</v>
      </c>
      <c r="U112" s="8">
        <v>450</v>
      </c>
      <c r="V112" s="8">
        <v>125</v>
      </c>
      <c r="W112" s="8" t="s">
        <v>67</v>
      </c>
      <c r="X112" s="8">
        <v>1250</v>
      </c>
      <c r="Y112" s="8">
        <v>1750</v>
      </c>
      <c r="Z112" s="8" t="s">
        <v>67</v>
      </c>
      <c r="AA112" s="8" t="s">
        <v>67</v>
      </c>
      <c r="AB112" s="8" t="s">
        <v>67</v>
      </c>
      <c r="AC112" s="8" t="s">
        <v>67</v>
      </c>
      <c r="AD112" s="8" t="s">
        <v>67</v>
      </c>
      <c r="AE112" s="8">
        <v>4500</v>
      </c>
      <c r="AF112" s="8" t="s">
        <v>67</v>
      </c>
      <c r="AG112" s="8">
        <v>500</v>
      </c>
    </row>
    <row r="113" spans="1:33" x14ac:dyDescent="0.35">
      <c r="A113" s="5" t="s">
        <v>108</v>
      </c>
      <c r="B113" s="5" t="s">
        <v>109</v>
      </c>
      <c r="C113" s="5" t="s">
        <v>68</v>
      </c>
      <c r="E113" s="8" t="s">
        <v>67</v>
      </c>
      <c r="F113" s="8" t="s">
        <v>67</v>
      </c>
      <c r="G113" s="8" t="s">
        <v>67</v>
      </c>
      <c r="H113" s="8">
        <v>500</v>
      </c>
      <c r="I113" s="8">
        <v>300</v>
      </c>
      <c r="J113" s="8">
        <v>5000</v>
      </c>
      <c r="K113" s="8" t="s">
        <v>67</v>
      </c>
      <c r="L113" s="8">
        <v>1500</v>
      </c>
      <c r="M113" s="8">
        <v>3000</v>
      </c>
      <c r="N113" s="8">
        <v>7000</v>
      </c>
      <c r="O113" s="8">
        <v>100</v>
      </c>
      <c r="P113" s="8" t="s">
        <v>67</v>
      </c>
      <c r="Q113" s="8">
        <v>15750</v>
      </c>
      <c r="R113" s="8">
        <v>22500</v>
      </c>
      <c r="S113" s="8">
        <v>8000</v>
      </c>
      <c r="T113" s="8">
        <v>7000</v>
      </c>
      <c r="U113" s="8">
        <v>500</v>
      </c>
      <c r="V113" s="8">
        <v>200</v>
      </c>
      <c r="W113" s="8" t="s">
        <v>67</v>
      </c>
      <c r="X113" s="8">
        <v>2500</v>
      </c>
      <c r="Y113" s="8">
        <v>3000</v>
      </c>
      <c r="Z113" s="8" t="s">
        <v>67</v>
      </c>
      <c r="AA113" s="8" t="s">
        <v>67</v>
      </c>
      <c r="AB113" s="8" t="s">
        <v>67</v>
      </c>
      <c r="AC113" s="8" t="s">
        <v>67</v>
      </c>
      <c r="AD113" s="8" t="s">
        <v>67</v>
      </c>
      <c r="AE113" s="8">
        <v>5000</v>
      </c>
      <c r="AF113" s="8" t="s">
        <v>67</v>
      </c>
      <c r="AG113" s="8">
        <v>1000</v>
      </c>
    </row>
    <row r="114" spans="1:33" x14ac:dyDescent="0.35">
      <c r="E114" s="8" t="s">
        <v>67</v>
      </c>
      <c r="F114" s="8" t="s">
        <v>67</v>
      </c>
      <c r="G114" s="8" t="s">
        <v>67</v>
      </c>
      <c r="H114" s="8" t="s">
        <v>67</v>
      </c>
      <c r="I114" s="8" t="s">
        <v>67</v>
      </c>
      <c r="J114" s="8" t="s">
        <v>67</v>
      </c>
      <c r="K114" s="8" t="s">
        <v>67</v>
      </c>
      <c r="L114" s="8" t="s">
        <v>69</v>
      </c>
      <c r="M114" s="8" t="s">
        <v>67</v>
      </c>
      <c r="N114" s="8" t="s">
        <v>69</v>
      </c>
      <c r="O114" s="8" t="s">
        <v>67</v>
      </c>
      <c r="P114" s="8" t="s">
        <v>67</v>
      </c>
      <c r="Q114" s="8" t="s">
        <v>67</v>
      </c>
      <c r="R114" s="8" t="s">
        <v>67</v>
      </c>
      <c r="S114" s="8" t="s">
        <v>67</v>
      </c>
      <c r="T114" s="8" t="s">
        <v>67</v>
      </c>
      <c r="U114" s="8" t="s">
        <v>67</v>
      </c>
      <c r="V114" s="8" t="s">
        <v>67</v>
      </c>
      <c r="W114" s="8" t="s">
        <v>67</v>
      </c>
      <c r="X114" s="8" t="s">
        <v>69</v>
      </c>
      <c r="Y114" s="8" t="s">
        <v>69</v>
      </c>
      <c r="Z114" s="8" t="s">
        <v>67</v>
      </c>
      <c r="AA114" s="8" t="s">
        <v>67</v>
      </c>
      <c r="AB114" s="8" t="s">
        <v>67</v>
      </c>
      <c r="AC114" s="8" t="s">
        <v>67</v>
      </c>
      <c r="AD114" s="8" t="s">
        <v>67</v>
      </c>
      <c r="AE114" s="8" t="s">
        <v>67</v>
      </c>
      <c r="AF114" s="8" t="s">
        <v>67</v>
      </c>
      <c r="AG114" s="8" t="s">
        <v>69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2559-A675-43E6-A48B-F87002D5E423}">
  <sheetPr>
    <tabColor theme="2"/>
  </sheetPr>
  <dimension ref="A1:AN114"/>
  <sheetViews>
    <sheetView zoomScale="70" zoomScaleNormal="70" workbookViewId="0">
      <selection activeCell="A3" sqref="A3:XFD3"/>
    </sheetView>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cm="1">
        <f t="array" ref="E5">IFERROR(MEDIAN(IF($C7:$C201=$A5,E7:E201)),"MC")</f>
        <v>1050</v>
      </c>
      <c r="F5" s="8" cm="1">
        <f t="array" ref="F5">IFERROR(MEDIAN(IF($C7:$C201=$A5,F7:F201)),"MC")</f>
        <v>800</v>
      </c>
      <c r="G5" s="8" cm="1">
        <f t="array" ref="G5">IFERROR(MEDIAN(IF($C7:$C201=$A5,G7:G201)),"MC")</f>
        <v>1000</v>
      </c>
      <c r="H5" s="8" cm="1">
        <f t="array" ref="H5">IFERROR(MEDIAN(IF($C7:$C201=$A5,H7:H201)),"MC")</f>
        <v>500</v>
      </c>
      <c r="I5" s="8" cm="1">
        <f t="array" ref="I5">IFERROR(MEDIAN(IF($C7:$C201=$A5,I7:I201)),"MC")</f>
        <v>300</v>
      </c>
      <c r="J5" s="8" cm="1">
        <f t="array" ref="J5">IFERROR(MEDIAN(IF($C7:$C201=$A5,J7:J201)),"MC")</f>
        <v>5000</v>
      </c>
      <c r="K5" s="8" cm="1">
        <f t="array" ref="K5">IFERROR(MEDIAN(IF($C7:$C201=$A5,K7:K201)),"MC")</f>
        <v>4750</v>
      </c>
      <c r="L5" s="8" cm="1">
        <f t="array" ref="L5">IFERROR(MEDIAN(IF($C7:$C201=$A5,L7:L201)),"MC")</f>
        <v>1000</v>
      </c>
      <c r="M5" s="8" cm="1">
        <f t="array" ref="M5">IFERROR(MEDIAN(IF($C7:$C201=$A5,M7:M201)),"MC")</f>
        <v>2000</v>
      </c>
      <c r="N5" s="8" cm="1">
        <f t="array" ref="N5">IFERROR(MEDIAN(IF($C7:$C201=$A5,N7:N201)),"MC")</f>
        <v>7250</v>
      </c>
      <c r="O5" s="8" cm="1">
        <f t="array" ref="O5">IFERROR(MEDIAN(IF($C7:$C201=$A5,O7:O201)),"MC")</f>
        <v>100</v>
      </c>
      <c r="P5" s="8" cm="1">
        <f t="array" ref="P5">IFERROR(MEDIAN(IF($C7:$C201=$A5,P7:P201)),"MC")</f>
        <v>15000</v>
      </c>
      <c r="Q5" s="8" cm="1">
        <f t="array" ref="Q5">IFERROR(MEDIAN(IF($C7:$C201=$A5,Q7:Q201)),"MC")</f>
        <v>27500</v>
      </c>
      <c r="R5" s="8" cm="1">
        <f t="array" ref="R5">IFERROR(MEDIAN(IF($C7:$C201=$A5,R7:R201)),"MC")</f>
        <v>30000</v>
      </c>
      <c r="S5" s="8" cm="1">
        <f t="array" ref="S5">IFERROR(MEDIAN(IF($C7:$C201=$A5,S7:S201)),"MC")</f>
        <v>6750</v>
      </c>
      <c r="T5" s="8" cm="1">
        <f t="array" ref="T5">IFERROR(MEDIAN(IF($C7:$C201=$A5,T7:T201)),"MC")</f>
        <v>5250</v>
      </c>
      <c r="U5" s="8" cm="1">
        <f t="array" ref="U5">IFERROR(MEDIAN(IF($C7:$C201=$A5,U7:U201)),"MC")</f>
        <v>500</v>
      </c>
      <c r="V5" s="8" cm="1">
        <f t="array" ref="V5">IFERROR(MEDIAN(IF($C7:$C201=$A5,V7:V201)),"MC")</f>
        <v>200</v>
      </c>
      <c r="W5" s="8" cm="1">
        <f t="array" ref="W5">IFERROR(MEDIAN(IF($C7:$C201=$A5,W7:W201)),"MC")</f>
        <v>625</v>
      </c>
      <c r="X5" s="8" cm="1">
        <f t="array" ref="X5">IFERROR(MEDIAN(IF($C7:$C201=$A5,X7:X201)),"MC")</f>
        <v>775</v>
      </c>
      <c r="Y5" s="8" cm="1">
        <f t="array" ref="Y5">IFERROR(MEDIAN(IF($C7:$C201=$A5,Y7:Y201)),"MC")</f>
        <v>1200</v>
      </c>
      <c r="Z5" s="8" cm="1">
        <f t="array" ref="Z5">IFERROR(MEDIAN(IF($C7:$C201=$A5,Z7:Z201)),"MC")</f>
        <v>1750</v>
      </c>
      <c r="AA5" s="8" cm="1">
        <f t="array" ref="AA5">IFERROR(MEDIAN(IF($C7:$C201=$A5,AA7:AA201)),"MC")</f>
        <v>3000</v>
      </c>
      <c r="AB5" s="8" cm="1">
        <f t="array" ref="AB5">IFERROR(MEDIAN(IF($C7:$C201=$A5,AB7:AB201)),"MC")</f>
        <v>2000</v>
      </c>
      <c r="AC5" s="8" cm="1">
        <f t="array" ref="AC5">IFERROR(MEDIAN(IF($C7:$C201=$A5,AC7:AC201)),"MC")</f>
        <v>2000</v>
      </c>
      <c r="AD5" s="8" cm="1">
        <f t="array" ref="AD5">IFERROR(MEDIAN(IF($C7:$C201=$A5,AD7:AD201)),"MC")</f>
        <v>1500</v>
      </c>
      <c r="AE5" s="8" cm="1">
        <f t="array" ref="AE5">IFERROR(MEDIAN(IF($C7:$C201=$A5,AE7:AE201)),"MC")</f>
        <v>3000</v>
      </c>
      <c r="AF5" s="8" cm="1">
        <f t="array" ref="AF5">IFERROR(MEDIAN(IF($C7:$C201=$A5,AF7:AF201)),"MC")</f>
        <v>250</v>
      </c>
      <c r="AG5" s="8" cm="1">
        <f t="array" ref="AG5">IFERROR(MEDIAN(IF($C7:$C201=$A5,AG7:AG201)),"MC")</f>
        <v>500</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row>
    <row r="8" spans="1:40" x14ac:dyDescent="0.35">
      <c r="C8" s="5" t="s">
        <v>62</v>
      </c>
    </row>
    <row r="9" spans="1:40" x14ac:dyDescent="0.35">
      <c r="A9" s="5" t="s">
        <v>63</v>
      </c>
      <c r="B9" s="5" t="s">
        <v>64</v>
      </c>
      <c r="C9" s="5" t="s">
        <v>31</v>
      </c>
      <c r="E9" s="8">
        <v>1000</v>
      </c>
      <c r="F9" s="8" t="s">
        <v>65</v>
      </c>
      <c r="G9" s="8" t="s">
        <v>65</v>
      </c>
      <c r="H9" s="8">
        <v>450</v>
      </c>
      <c r="I9" s="8">
        <v>300</v>
      </c>
      <c r="J9" s="8">
        <v>5000</v>
      </c>
      <c r="K9" s="8" t="s">
        <v>65</v>
      </c>
      <c r="L9" s="8">
        <v>1000</v>
      </c>
      <c r="M9" s="8">
        <v>1750</v>
      </c>
      <c r="N9" s="8" t="s">
        <v>65</v>
      </c>
      <c r="O9" s="8">
        <v>100</v>
      </c>
      <c r="P9" s="8" t="s">
        <v>65</v>
      </c>
      <c r="Q9" s="8" t="s">
        <v>65</v>
      </c>
      <c r="R9" s="8" t="s">
        <v>65</v>
      </c>
      <c r="S9" s="8">
        <v>7000</v>
      </c>
      <c r="T9" s="8">
        <v>5500</v>
      </c>
      <c r="U9" s="8">
        <v>400</v>
      </c>
      <c r="V9" s="8">
        <v>125</v>
      </c>
      <c r="W9" s="8">
        <v>600</v>
      </c>
      <c r="X9" s="8">
        <v>750</v>
      </c>
      <c r="Y9" s="8">
        <v>1200</v>
      </c>
      <c r="Z9" s="8">
        <v>2250</v>
      </c>
      <c r="AA9" s="8">
        <v>3000</v>
      </c>
      <c r="AB9" s="8">
        <v>2500</v>
      </c>
      <c r="AC9" s="8" t="s">
        <v>65</v>
      </c>
      <c r="AD9" s="8">
        <v>1500</v>
      </c>
      <c r="AE9" s="8">
        <v>2250</v>
      </c>
      <c r="AF9" s="8">
        <v>250</v>
      </c>
      <c r="AG9" s="8">
        <v>500</v>
      </c>
      <c r="AJ9" s="6"/>
      <c r="AK9" s="6"/>
      <c r="AL9" s="6"/>
      <c r="AM9" s="6"/>
      <c r="AN9" s="6"/>
    </row>
    <row r="10" spans="1:40" x14ac:dyDescent="0.35">
      <c r="A10" s="5" t="s">
        <v>63</v>
      </c>
      <c r="B10" s="5" t="s">
        <v>64</v>
      </c>
      <c r="C10" s="5" t="s">
        <v>66</v>
      </c>
      <c r="E10" s="8">
        <v>1000</v>
      </c>
      <c r="F10" s="8" t="s">
        <v>67</v>
      </c>
      <c r="G10" s="8" t="s">
        <v>67</v>
      </c>
      <c r="H10" s="8">
        <v>450</v>
      </c>
      <c r="I10" s="8">
        <v>300</v>
      </c>
      <c r="J10" s="8">
        <v>5000</v>
      </c>
      <c r="K10" s="8" t="s">
        <v>67</v>
      </c>
      <c r="L10" s="8">
        <v>1000</v>
      </c>
      <c r="M10" s="8">
        <v>1500</v>
      </c>
      <c r="N10" s="8" t="s">
        <v>67</v>
      </c>
      <c r="O10" s="8">
        <v>100</v>
      </c>
      <c r="P10" s="8" t="s">
        <v>67</v>
      </c>
      <c r="Q10" s="8" t="s">
        <v>67</v>
      </c>
      <c r="R10" s="8" t="s">
        <v>67</v>
      </c>
      <c r="S10" s="8">
        <v>7000</v>
      </c>
      <c r="T10" s="8">
        <v>5500</v>
      </c>
      <c r="U10" s="8">
        <v>400</v>
      </c>
      <c r="V10" s="8">
        <v>125</v>
      </c>
      <c r="W10" s="8">
        <v>500</v>
      </c>
      <c r="X10" s="8">
        <v>750</v>
      </c>
      <c r="Y10" s="8">
        <v>1000</v>
      </c>
      <c r="Z10" s="8">
        <v>2000</v>
      </c>
      <c r="AA10" s="8">
        <v>3000</v>
      </c>
      <c r="AB10" s="8">
        <v>2500</v>
      </c>
      <c r="AC10" s="8" t="s">
        <v>67</v>
      </c>
      <c r="AD10" s="8">
        <v>1500</v>
      </c>
      <c r="AE10" s="8">
        <v>2250</v>
      </c>
      <c r="AF10" s="8">
        <v>225</v>
      </c>
      <c r="AG10" s="8">
        <v>200</v>
      </c>
    </row>
    <row r="11" spans="1:40" x14ac:dyDescent="0.35">
      <c r="A11" s="5" t="s">
        <v>63</v>
      </c>
      <c r="B11" s="5" t="s">
        <v>64</v>
      </c>
      <c r="C11" s="5" t="s">
        <v>68</v>
      </c>
      <c r="E11" s="8">
        <v>1100</v>
      </c>
      <c r="F11" s="8" t="s">
        <v>67</v>
      </c>
      <c r="G11" s="8" t="s">
        <v>67</v>
      </c>
      <c r="H11" s="8">
        <v>450</v>
      </c>
      <c r="I11" s="8">
        <v>300</v>
      </c>
      <c r="J11" s="8">
        <v>5000</v>
      </c>
      <c r="K11" s="8" t="s">
        <v>67</v>
      </c>
      <c r="L11" s="8">
        <v>1000</v>
      </c>
      <c r="M11" s="8">
        <v>2000</v>
      </c>
      <c r="N11" s="8" t="s">
        <v>67</v>
      </c>
      <c r="O11" s="8">
        <v>100</v>
      </c>
      <c r="P11" s="8" t="s">
        <v>67</v>
      </c>
      <c r="Q11" s="8" t="s">
        <v>67</v>
      </c>
      <c r="R11" s="8" t="s">
        <v>67</v>
      </c>
      <c r="S11" s="8">
        <v>7000</v>
      </c>
      <c r="T11" s="8">
        <v>6000</v>
      </c>
      <c r="U11" s="8">
        <v>400</v>
      </c>
      <c r="V11" s="8">
        <v>125</v>
      </c>
      <c r="W11" s="8">
        <v>600</v>
      </c>
      <c r="X11" s="8">
        <v>750</v>
      </c>
      <c r="Y11" s="8">
        <v>1200</v>
      </c>
      <c r="Z11" s="8">
        <v>5000</v>
      </c>
      <c r="AA11" s="8">
        <v>3000</v>
      </c>
      <c r="AB11" s="8">
        <v>3000</v>
      </c>
      <c r="AC11" s="8" t="s">
        <v>67</v>
      </c>
      <c r="AD11" s="8">
        <v>1500</v>
      </c>
      <c r="AE11" s="8">
        <v>2250</v>
      </c>
      <c r="AF11" s="8">
        <v>250</v>
      </c>
      <c r="AG11" s="8">
        <v>500</v>
      </c>
    </row>
    <row r="12" spans="1:40" x14ac:dyDescent="0.35">
      <c r="E12" s="8" t="s">
        <v>67</v>
      </c>
      <c r="F12" s="8" t="s">
        <v>67</v>
      </c>
      <c r="G12" s="8" t="s">
        <v>67</v>
      </c>
      <c r="H12" s="8" t="s">
        <v>67</v>
      </c>
      <c r="I12" s="8" t="s">
        <v>67</v>
      </c>
      <c r="J12" s="8" t="s">
        <v>67</v>
      </c>
      <c r="K12" s="8" t="s">
        <v>67</v>
      </c>
      <c r="L12" s="8" t="s">
        <v>67</v>
      </c>
      <c r="M12" s="8" t="s">
        <v>69</v>
      </c>
      <c r="N12" s="8" t="s">
        <v>67</v>
      </c>
      <c r="O12" s="8" t="s">
        <v>67</v>
      </c>
      <c r="P12" s="8" t="s">
        <v>67</v>
      </c>
      <c r="Q12" s="8" t="s">
        <v>67</v>
      </c>
      <c r="R12" s="8" t="s">
        <v>67</v>
      </c>
      <c r="S12" s="8" t="s">
        <v>67</v>
      </c>
      <c r="T12" s="8" t="s">
        <v>67</v>
      </c>
      <c r="U12" s="8" t="s">
        <v>67</v>
      </c>
      <c r="V12" s="8" t="s">
        <v>67</v>
      </c>
      <c r="W12" s="8" t="s">
        <v>67</v>
      </c>
      <c r="X12" s="8" t="s">
        <v>67</v>
      </c>
      <c r="Y12" s="8" t="s">
        <v>67</v>
      </c>
      <c r="Z12" s="8" t="s">
        <v>69</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E15" s="8" t="s">
        <v>75</v>
      </c>
      <c r="F15" s="8" t="s">
        <v>75</v>
      </c>
      <c r="G15" s="8" t="s">
        <v>75</v>
      </c>
      <c r="H15" s="8" t="s">
        <v>75</v>
      </c>
      <c r="I15" s="8" t="s">
        <v>75</v>
      </c>
      <c r="J15" s="8" t="s">
        <v>75</v>
      </c>
      <c r="K15" s="8" t="s">
        <v>75</v>
      </c>
      <c r="L15" s="8" t="s">
        <v>75</v>
      </c>
      <c r="M15" s="8" t="s">
        <v>75</v>
      </c>
      <c r="N15" s="8" t="s">
        <v>75</v>
      </c>
      <c r="O15" s="8" t="s">
        <v>75</v>
      </c>
      <c r="P15" s="8" t="s">
        <v>75</v>
      </c>
      <c r="Q15" s="8" t="s">
        <v>75</v>
      </c>
      <c r="R15" s="8" t="s">
        <v>75</v>
      </c>
      <c r="S15" s="8" t="s">
        <v>75</v>
      </c>
      <c r="T15" s="8" t="s">
        <v>75</v>
      </c>
      <c r="U15" s="8" t="s">
        <v>75</v>
      </c>
      <c r="V15" s="8" t="s">
        <v>75</v>
      </c>
      <c r="W15" s="8" t="s">
        <v>75</v>
      </c>
      <c r="X15" s="8" t="s">
        <v>75</v>
      </c>
      <c r="Y15" s="8" t="s">
        <v>75</v>
      </c>
      <c r="Z15" s="8" t="s">
        <v>75</v>
      </c>
      <c r="AA15" s="8" t="s">
        <v>75</v>
      </c>
      <c r="AB15" s="8" t="s">
        <v>75</v>
      </c>
      <c r="AC15" s="8" t="s">
        <v>75</v>
      </c>
      <c r="AD15" s="8" t="s">
        <v>75</v>
      </c>
      <c r="AE15" s="8" t="s">
        <v>75</v>
      </c>
      <c r="AF15" s="8" t="s">
        <v>75</v>
      </c>
      <c r="AG15" s="8" t="s">
        <v>75</v>
      </c>
    </row>
    <row r="16" spans="1:40" x14ac:dyDescent="0.35">
      <c r="A16" s="5" t="s">
        <v>63</v>
      </c>
      <c r="B16" s="5" t="s">
        <v>71</v>
      </c>
      <c r="C16" s="5" t="s">
        <v>66</v>
      </c>
      <c r="E16" s="8" t="s">
        <v>67</v>
      </c>
      <c r="F16" s="8" t="s">
        <v>67</v>
      </c>
      <c r="G16" s="8" t="s">
        <v>67</v>
      </c>
      <c r="H16" s="8" t="s">
        <v>67</v>
      </c>
      <c r="I16" s="8" t="s">
        <v>67</v>
      </c>
      <c r="J16" s="8" t="s">
        <v>67</v>
      </c>
      <c r="K16" s="8" t="s">
        <v>67</v>
      </c>
      <c r="L16" s="8" t="s">
        <v>67</v>
      </c>
      <c r="M16" s="8" t="s">
        <v>67</v>
      </c>
      <c r="N16" s="8" t="s">
        <v>67</v>
      </c>
      <c r="O16" s="8" t="s">
        <v>67</v>
      </c>
      <c r="P16" s="8" t="s">
        <v>67</v>
      </c>
      <c r="Q16" s="8" t="s">
        <v>67</v>
      </c>
      <c r="R16" s="8" t="s">
        <v>67</v>
      </c>
      <c r="S16" s="8" t="s">
        <v>67</v>
      </c>
      <c r="T16" s="8" t="s">
        <v>67</v>
      </c>
      <c r="U16" s="8" t="s">
        <v>67</v>
      </c>
      <c r="V16" s="8" t="s">
        <v>67</v>
      </c>
      <c r="W16" s="8" t="s">
        <v>67</v>
      </c>
      <c r="X16" s="8" t="s">
        <v>67</v>
      </c>
      <c r="Y16" s="8" t="s">
        <v>67</v>
      </c>
      <c r="Z16" s="8" t="s">
        <v>67</v>
      </c>
      <c r="AA16" s="8" t="s">
        <v>67</v>
      </c>
      <c r="AB16" s="8" t="s">
        <v>67</v>
      </c>
      <c r="AC16" s="8" t="s">
        <v>67</v>
      </c>
      <c r="AD16" s="8" t="s">
        <v>67</v>
      </c>
      <c r="AE16" s="8" t="s">
        <v>67</v>
      </c>
      <c r="AF16" s="8" t="s">
        <v>67</v>
      </c>
      <c r="AG16" s="8" t="s">
        <v>67</v>
      </c>
    </row>
    <row r="17" spans="1:33" x14ac:dyDescent="0.35">
      <c r="A17" s="5" t="s">
        <v>63</v>
      </c>
      <c r="B17" s="5" t="s">
        <v>71</v>
      </c>
      <c r="C17" s="5" t="s">
        <v>68</v>
      </c>
      <c r="E17" s="8" t="s">
        <v>67</v>
      </c>
      <c r="F17" s="8" t="s">
        <v>67</v>
      </c>
      <c r="G17" s="8" t="s">
        <v>67</v>
      </c>
      <c r="H17" s="8" t="s">
        <v>67</v>
      </c>
      <c r="I17" s="8" t="s">
        <v>67</v>
      </c>
      <c r="J17" s="8" t="s">
        <v>67</v>
      </c>
      <c r="K17" s="8" t="s">
        <v>67</v>
      </c>
      <c r="L17" s="8" t="s">
        <v>67</v>
      </c>
      <c r="M17" s="8" t="s">
        <v>67</v>
      </c>
      <c r="N17" s="8" t="s">
        <v>67</v>
      </c>
      <c r="O17" s="8" t="s">
        <v>67</v>
      </c>
      <c r="P17" s="8" t="s">
        <v>67</v>
      </c>
      <c r="Q17" s="8" t="s">
        <v>67</v>
      </c>
      <c r="R17" s="8" t="s">
        <v>67</v>
      </c>
      <c r="S17" s="8" t="s">
        <v>67</v>
      </c>
      <c r="T17" s="8" t="s">
        <v>67</v>
      </c>
      <c r="U17" s="8" t="s">
        <v>67</v>
      </c>
      <c r="V17" s="8" t="s">
        <v>67</v>
      </c>
      <c r="W17" s="8" t="s">
        <v>67</v>
      </c>
      <c r="X17" s="8" t="s">
        <v>67</v>
      </c>
      <c r="Y17" s="8" t="s">
        <v>67</v>
      </c>
      <c r="Z17" s="8" t="s">
        <v>67</v>
      </c>
      <c r="AA17" s="8" t="s">
        <v>67</v>
      </c>
      <c r="AB17" s="8" t="s">
        <v>67</v>
      </c>
      <c r="AC17" s="8" t="s">
        <v>67</v>
      </c>
      <c r="AD17" s="8" t="s">
        <v>67</v>
      </c>
      <c r="AE17" s="8" t="s">
        <v>67</v>
      </c>
      <c r="AF17" s="8" t="s">
        <v>67</v>
      </c>
      <c r="AG17" s="8" t="s">
        <v>67</v>
      </c>
    </row>
    <row r="18" spans="1:33" x14ac:dyDescent="0.35">
      <c r="E18" s="8" t="s">
        <v>67</v>
      </c>
      <c r="F18" s="8" t="s">
        <v>67</v>
      </c>
      <c r="G18" s="8" t="s">
        <v>67</v>
      </c>
      <c r="H18" s="8" t="s">
        <v>67</v>
      </c>
      <c r="I18" s="8" t="s">
        <v>67</v>
      </c>
      <c r="J18" s="8" t="s">
        <v>67</v>
      </c>
      <c r="K18" s="8" t="s">
        <v>67</v>
      </c>
      <c r="L18" s="8" t="s">
        <v>67</v>
      </c>
      <c r="M18" s="8" t="s">
        <v>67</v>
      </c>
      <c r="N18" s="8" t="s">
        <v>67</v>
      </c>
      <c r="O18" s="8" t="s">
        <v>67</v>
      </c>
      <c r="P18" s="8" t="s">
        <v>67</v>
      </c>
      <c r="Q18" s="8" t="s">
        <v>67</v>
      </c>
      <c r="R18" s="8" t="s">
        <v>67</v>
      </c>
      <c r="S18" s="8" t="s">
        <v>67</v>
      </c>
      <c r="T18" s="8" t="s">
        <v>67</v>
      </c>
      <c r="U18" s="8" t="s">
        <v>67</v>
      </c>
      <c r="V18" s="8" t="s">
        <v>67</v>
      </c>
      <c r="W18" s="8" t="s">
        <v>67</v>
      </c>
      <c r="X18" s="8" t="s">
        <v>67</v>
      </c>
      <c r="Y18" s="8" t="s">
        <v>67</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1100</v>
      </c>
      <c r="F27" s="8">
        <v>800</v>
      </c>
      <c r="G27" s="8">
        <v>1000</v>
      </c>
      <c r="H27" s="8">
        <v>500</v>
      </c>
      <c r="I27" s="8">
        <v>250</v>
      </c>
      <c r="J27" s="8">
        <v>6000</v>
      </c>
      <c r="K27" s="8">
        <v>9000</v>
      </c>
      <c r="L27" s="8">
        <v>2000</v>
      </c>
      <c r="M27" s="8">
        <v>1750</v>
      </c>
      <c r="N27" s="8">
        <v>8250</v>
      </c>
      <c r="O27" s="8">
        <v>100</v>
      </c>
      <c r="P27" s="8" t="s">
        <v>65</v>
      </c>
      <c r="Q27" s="8">
        <v>27500</v>
      </c>
      <c r="R27" s="8">
        <v>45000</v>
      </c>
      <c r="S27" s="8">
        <v>6000</v>
      </c>
      <c r="T27" s="8">
        <v>5000</v>
      </c>
      <c r="U27" s="8">
        <v>300</v>
      </c>
      <c r="V27" s="8">
        <v>137.5</v>
      </c>
      <c r="W27" s="8">
        <v>300</v>
      </c>
      <c r="X27" s="8">
        <v>500</v>
      </c>
      <c r="Y27" s="8">
        <v>1000</v>
      </c>
      <c r="Z27" s="8">
        <v>1500</v>
      </c>
      <c r="AA27" s="8">
        <v>3500</v>
      </c>
      <c r="AB27" s="8">
        <v>2000</v>
      </c>
      <c r="AC27" s="8">
        <v>2000</v>
      </c>
      <c r="AD27" s="8">
        <v>2000</v>
      </c>
      <c r="AE27" s="8">
        <v>3000</v>
      </c>
      <c r="AF27" s="8">
        <v>300</v>
      </c>
      <c r="AG27" s="8">
        <v>500</v>
      </c>
    </row>
    <row r="28" spans="1:33" x14ac:dyDescent="0.35">
      <c r="A28" s="5" t="s">
        <v>73</v>
      </c>
      <c r="B28" s="5" t="s">
        <v>77</v>
      </c>
      <c r="C28" s="5" t="s">
        <v>66</v>
      </c>
      <c r="E28" s="8">
        <v>1100</v>
      </c>
      <c r="F28" s="8">
        <v>800</v>
      </c>
      <c r="G28" s="8">
        <v>1000</v>
      </c>
      <c r="H28" s="8">
        <v>500</v>
      </c>
      <c r="I28" s="8">
        <v>250</v>
      </c>
      <c r="J28" s="8">
        <v>6000</v>
      </c>
      <c r="K28" s="8">
        <v>9000</v>
      </c>
      <c r="L28" s="8">
        <v>2000</v>
      </c>
      <c r="M28" s="8">
        <v>1750</v>
      </c>
      <c r="N28" s="8">
        <v>8000</v>
      </c>
      <c r="O28" s="8">
        <v>100</v>
      </c>
      <c r="P28" s="8" t="s">
        <v>67</v>
      </c>
      <c r="Q28" s="8">
        <v>27500</v>
      </c>
      <c r="R28" s="8">
        <v>45000</v>
      </c>
      <c r="S28" s="8">
        <v>6000</v>
      </c>
      <c r="T28" s="8">
        <v>5000</v>
      </c>
      <c r="U28" s="8">
        <v>300</v>
      </c>
      <c r="V28" s="8">
        <v>125</v>
      </c>
      <c r="W28" s="8">
        <v>300</v>
      </c>
      <c r="X28" s="8">
        <v>500</v>
      </c>
      <c r="Y28" s="8">
        <v>1000</v>
      </c>
      <c r="Z28" s="8">
        <v>1500</v>
      </c>
      <c r="AA28" s="8">
        <v>3500</v>
      </c>
      <c r="AB28" s="8">
        <v>2000</v>
      </c>
      <c r="AC28" s="8">
        <v>2000</v>
      </c>
      <c r="AD28" s="8">
        <v>2000</v>
      </c>
      <c r="AE28" s="8">
        <v>3000</v>
      </c>
      <c r="AF28" s="8">
        <v>300</v>
      </c>
      <c r="AG28" s="8">
        <v>500</v>
      </c>
    </row>
    <row r="29" spans="1:33" x14ac:dyDescent="0.35">
      <c r="A29" s="5" t="s">
        <v>73</v>
      </c>
      <c r="B29" s="5" t="s">
        <v>77</v>
      </c>
      <c r="C29" s="5" t="s">
        <v>68</v>
      </c>
      <c r="E29" s="8">
        <v>1100</v>
      </c>
      <c r="F29" s="8">
        <v>800</v>
      </c>
      <c r="G29" s="8">
        <v>1000</v>
      </c>
      <c r="H29" s="8">
        <v>500</v>
      </c>
      <c r="I29" s="8">
        <v>250</v>
      </c>
      <c r="J29" s="8">
        <v>6000</v>
      </c>
      <c r="K29" s="8">
        <v>9000</v>
      </c>
      <c r="L29" s="8">
        <v>2000</v>
      </c>
      <c r="M29" s="8">
        <v>1750</v>
      </c>
      <c r="N29" s="8">
        <v>8500</v>
      </c>
      <c r="O29" s="8">
        <v>100</v>
      </c>
      <c r="P29" s="8" t="s">
        <v>67</v>
      </c>
      <c r="Q29" s="8">
        <v>27500</v>
      </c>
      <c r="R29" s="8">
        <v>45000</v>
      </c>
      <c r="S29" s="8">
        <v>6000</v>
      </c>
      <c r="T29" s="8">
        <v>5000</v>
      </c>
      <c r="U29" s="8">
        <v>300</v>
      </c>
      <c r="V29" s="8">
        <v>300</v>
      </c>
      <c r="W29" s="8">
        <v>300</v>
      </c>
      <c r="X29" s="8">
        <v>500</v>
      </c>
      <c r="Y29" s="8">
        <v>1000</v>
      </c>
      <c r="Z29" s="8">
        <v>1500</v>
      </c>
      <c r="AA29" s="8">
        <v>3500</v>
      </c>
      <c r="AB29" s="8">
        <v>2000</v>
      </c>
      <c r="AC29" s="8">
        <v>2000</v>
      </c>
      <c r="AD29" s="8">
        <v>2000</v>
      </c>
      <c r="AE29" s="8">
        <v>3000</v>
      </c>
      <c r="AF29" s="8">
        <v>300</v>
      </c>
      <c r="AG29" s="8">
        <v>500</v>
      </c>
    </row>
    <row r="30" spans="1:33" x14ac:dyDescent="0.35">
      <c r="E30" s="8" t="s">
        <v>67</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67</v>
      </c>
      <c r="AB30" s="8" t="s">
        <v>67</v>
      </c>
      <c r="AC30" s="8" t="s">
        <v>67</v>
      </c>
      <c r="AD30" s="8" t="s">
        <v>67</v>
      </c>
      <c r="AE30" s="8" t="s">
        <v>67</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1200</v>
      </c>
      <c r="F57" s="8" t="s">
        <v>65</v>
      </c>
      <c r="G57" s="8" t="s">
        <v>65</v>
      </c>
      <c r="H57" s="8">
        <v>500</v>
      </c>
      <c r="I57" s="8">
        <v>350</v>
      </c>
      <c r="J57" s="8">
        <v>5000</v>
      </c>
      <c r="K57" s="8">
        <v>3250</v>
      </c>
      <c r="L57" s="8">
        <v>1000</v>
      </c>
      <c r="M57" s="8">
        <v>2250</v>
      </c>
      <c r="N57" s="8">
        <v>6000</v>
      </c>
      <c r="O57" s="8">
        <v>100</v>
      </c>
      <c r="P57" s="8" t="s">
        <v>65</v>
      </c>
      <c r="Q57" s="8">
        <v>28000</v>
      </c>
      <c r="R57" s="8" t="s">
        <v>65</v>
      </c>
      <c r="S57" s="8">
        <v>6750</v>
      </c>
      <c r="T57" s="8">
        <v>5250</v>
      </c>
      <c r="U57" s="8">
        <v>1000</v>
      </c>
      <c r="V57" s="8">
        <v>200</v>
      </c>
      <c r="W57" s="8">
        <v>750</v>
      </c>
      <c r="X57" s="8">
        <v>1000</v>
      </c>
      <c r="Y57" s="8">
        <v>1250</v>
      </c>
      <c r="Z57" s="8">
        <v>2000</v>
      </c>
      <c r="AA57" s="8">
        <v>3000</v>
      </c>
      <c r="AB57" s="8">
        <v>2000</v>
      </c>
      <c r="AC57" s="8" t="s">
        <v>65</v>
      </c>
      <c r="AD57" s="8">
        <v>1500</v>
      </c>
      <c r="AE57" s="8">
        <v>5000</v>
      </c>
      <c r="AF57" s="8" t="s">
        <v>65</v>
      </c>
      <c r="AG57" s="8">
        <v>500</v>
      </c>
    </row>
    <row r="58" spans="1:33" x14ac:dyDescent="0.35">
      <c r="A58" s="5" t="s">
        <v>81</v>
      </c>
      <c r="B58" s="5" t="s">
        <v>88</v>
      </c>
      <c r="C58" s="5" t="s">
        <v>66</v>
      </c>
      <c r="E58" s="8">
        <v>1000</v>
      </c>
      <c r="F58" s="8" t="s">
        <v>67</v>
      </c>
      <c r="G58" s="8" t="s">
        <v>67</v>
      </c>
      <c r="H58" s="8">
        <v>500</v>
      </c>
      <c r="I58" s="8">
        <v>350</v>
      </c>
      <c r="J58" s="8">
        <v>4250</v>
      </c>
      <c r="K58" s="8">
        <v>3000</v>
      </c>
      <c r="L58" s="8">
        <v>1000</v>
      </c>
      <c r="M58" s="8">
        <v>1500</v>
      </c>
      <c r="N58" s="8">
        <v>6000</v>
      </c>
      <c r="O58" s="8">
        <v>100</v>
      </c>
      <c r="P58" s="8" t="s">
        <v>67</v>
      </c>
      <c r="Q58" s="8">
        <v>26500</v>
      </c>
      <c r="R58" s="8" t="s">
        <v>67</v>
      </c>
      <c r="S58" s="8">
        <v>6000</v>
      </c>
      <c r="T58" s="8">
        <v>5000</v>
      </c>
      <c r="U58" s="8">
        <v>1000</v>
      </c>
      <c r="V58" s="8">
        <v>150</v>
      </c>
      <c r="W58" s="8">
        <v>500</v>
      </c>
      <c r="X58" s="8">
        <v>750</v>
      </c>
      <c r="Y58" s="8">
        <v>1000</v>
      </c>
      <c r="Z58" s="8">
        <v>1500</v>
      </c>
      <c r="AA58" s="8">
        <v>2750</v>
      </c>
      <c r="AB58" s="8">
        <v>2000</v>
      </c>
      <c r="AC58" s="8" t="s">
        <v>67</v>
      </c>
      <c r="AD58" s="8">
        <v>1000</v>
      </c>
      <c r="AE58" s="8">
        <v>4500</v>
      </c>
      <c r="AF58" s="8" t="s">
        <v>67</v>
      </c>
      <c r="AG58" s="8">
        <v>500</v>
      </c>
    </row>
    <row r="59" spans="1:33" x14ac:dyDescent="0.35">
      <c r="A59" s="5" t="s">
        <v>81</v>
      </c>
      <c r="B59" s="5" t="s">
        <v>88</v>
      </c>
      <c r="C59" s="5" t="s">
        <v>68</v>
      </c>
      <c r="E59" s="8">
        <v>1500</v>
      </c>
      <c r="F59" s="8" t="s">
        <v>67</v>
      </c>
      <c r="G59" s="8" t="s">
        <v>67</v>
      </c>
      <c r="H59" s="8">
        <v>500</v>
      </c>
      <c r="I59" s="8">
        <v>350</v>
      </c>
      <c r="J59" s="8">
        <v>5000</v>
      </c>
      <c r="K59" s="8">
        <v>8000</v>
      </c>
      <c r="L59" s="8">
        <v>1500</v>
      </c>
      <c r="M59" s="8">
        <v>2500</v>
      </c>
      <c r="N59" s="8">
        <v>6500</v>
      </c>
      <c r="O59" s="8">
        <v>100</v>
      </c>
      <c r="P59" s="8" t="s">
        <v>67</v>
      </c>
      <c r="Q59" s="8">
        <v>28000</v>
      </c>
      <c r="R59" s="8" t="s">
        <v>67</v>
      </c>
      <c r="S59" s="8">
        <v>7000</v>
      </c>
      <c r="T59" s="8">
        <v>6000</v>
      </c>
      <c r="U59" s="8">
        <v>1000</v>
      </c>
      <c r="V59" s="8">
        <v>200</v>
      </c>
      <c r="W59" s="8">
        <v>1000</v>
      </c>
      <c r="X59" s="8">
        <v>1000</v>
      </c>
      <c r="Y59" s="8">
        <v>1500</v>
      </c>
      <c r="Z59" s="8">
        <v>3000</v>
      </c>
      <c r="AA59" s="8">
        <v>3000</v>
      </c>
      <c r="AB59" s="8">
        <v>2500</v>
      </c>
      <c r="AC59" s="8" t="s">
        <v>67</v>
      </c>
      <c r="AD59" s="8">
        <v>2000</v>
      </c>
      <c r="AE59" s="8">
        <v>5000</v>
      </c>
      <c r="AF59" s="8" t="s">
        <v>67</v>
      </c>
      <c r="AG59" s="8">
        <v>500</v>
      </c>
    </row>
    <row r="60" spans="1:33" x14ac:dyDescent="0.35">
      <c r="E60" s="8" t="s">
        <v>69</v>
      </c>
      <c r="F60" s="8" t="s">
        <v>67</v>
      </c>
      <c r="G60" s="8" t="s">
        <v>67</v>
      </c>
      <c r="H60" s="8" t="s">
        <v>67</v>
      </c>
      <c r="I60" s="8" t="s">
        <v>67</v>
      </c>
      <c r="J60" s="8" t="s">
        <v>67</v>
      </c>
      <c r="K60" s="8" t="s">
        <v>69</v>
      </c>
      <c r="L60" s="8" t="s">
        <v>69</v>
      </c>
      <c r="M60" s="8" t="s">
        <v>69</v>
      </c>
      <c r="N60" s="8" t="s">
        <v>67</v>
      </c>
      <c r="O60" s="8" t="s">
        <v>67</v>
      </c>
      <c r="P60" s="8" t="s">
        <v>67</v>
      </c>
      <c r="Q60" s="8" t="s">
        <v>67</v>
      </c>
      <c r="R60" s="8" t="s">
        <v>67</v>
      </c>
      <c r="S60" s="8" t="s">
        <v>67</v>
      </c>
      <c r="T60" s="8" t="s">
        <v>67</v>
      </c>
      <c r="U60" s="8" t="s">
        <v>67</v>
      </c>
      <c r="V60" s="8" t="s">
        <v>67</v>
      </c>
      <c r="W60" s="8" t="s">
        <v>69</v>
      </c>
      <c r="X60" s="8" t="s">
        <v>69</v>
      </c>
      <c r="Y60" s="8" t="s">
        <v>69</v>
      </c>
      <c r="Z60" s="8" t="s">
        <v>69</v>
      </c>
      <c r="AA60" s="8" t="s">
        <v>67</v>
      </c>
      <c r="AB60" s="8" t="s">
        <v>69</v>
      </c>
      <c r="AC60" s="8" t="s">
        <v>67</v>
      </c>
      <c r="AD60" s="8" t="s">
        <v>69</v>
      </c>
      <c r="AE60" s="8" t="s">
        <v>67</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900</v>
      </c>
      <c r="F81" s="8" t="s">
        <v>65</v>
      </c>
      <c r="G81" s="8" t="s">
        <v>65</v>
      </c>
      <c r="H81" s="8">
        <v>450</v>
      </c>
      <c r="I81" s="8">
        <v>350</v>
      </c>
      <c r="J81" s="8">
        <v>6250</v>
      </c>
      <c r="K81" s="8">
        <v>4750</v>
      </c>
      <c r="L81" s="8">
        <v>1050</v>
      </c>
      <c r="M81" s="8">
        <v>2000</v>
      </c>
      <c r="N81" s="8">
        <v>9500</v>
      </c>
      <c r="O81" s="8">
        <v>150</v>
      </c>
      <c r="P81" s="8">
        <v>15000</v>
      </c>
      <c r="Q81" s="8">
        <v>27500</v>
      </c>
      <c r="R81" s="8">
        <v>30000</v>
      </c>
      <c r="S81" s="8">
        <v>6000</v>
      </c>
      <c r="T81" s="8">
        <v>5000</v>
      </c>
      <c r="U81" s="8">
        <v>1250</v>
      </c>
      <c r="V81" s="8">
        <v>200</v>
      </c>
      <c r="W81" s="8">
        <v>650</v>
      </c>
      <c r="X81" s="8">
        <v>775</v>
      </c>
      <c r="Y81" s="8">
        <v>1100</v>
      </c>
      <c r="Z81" s="8">
        <v>925</v>
      </c>
      <c r="AA81" s="8">
        <v>3000</v>
      </c>
      <c r="AB81" s="8">
        <v>2000</v>
      </c>
      <c r="AC81" s="8">
        <v>2000</v>
      </c>
      <c r="AD81" s="8">
        <v>1200</v>
      </c>
      <c r="AE81" s="8">
        <v>3000</v>
      </c>
      <c r="AF81" s="8">
        <v>250</v>
      </c>
      <c r="AG81" s="8">
        <v>300</v>
      </c>
    </row>
    <row r="82" spans="1:33" x14ac:dyDescent="0.35">
      <c r="A82" s="5" t="s">
        <v>96</v>
      </c>
      <c r="B82" s="5" t="s">
        <v>97</v>
      </c>
      <c r="C82" s="5" t="s">
        <v>66</v>
      </c>
      <c r="E82" s="8">
        <v>600</v>
      </c>
      <c r="F82" s="8" t="s">
        <v>67</v>
      </c>
      <c r="G82" s="8" t="s">
        <v>67</v>
      </c>
      <c r="H82" s="8">
        <v>400</v>
      </c>
      <c r="I82" s="8">
        <v>300</v>
      </c>
      <c r="J82" s="8">
        <v>4000</v>
      </c>
      <c r="K82" s="8">
        <v>3000</v>
      </c>
      <c r="L82" s="8">
        <v>1000</v>
      </c>
      <c r="M82" s="8">
        <v>2000</v>
      </c>
      <c r="N82" s="8">
        <v>8000</v>
      </c>
      <c r="O82" s="8">
        <v>100</v>
      </c>
      <c r="P82" s="8">
        <v>15000</v>
      </c>
      <c r="Q82" s="8">
        <v>27000</v>
      </c>
      <c r="R82" s="8">
        <v>30000</v>
      </c>
      <c r="S82" s="8">
        <v>5000</v>
      </c>
      <c r="T82" s="8">
        <v>4500</v>
      </c>
      <c r="U82" s="8">
        <v>800</v>
      </c>
      <c r="V82" s="8">
        <v>150</v>
      </c>
      <c r="W82" s="8">
        <v>600</v>
      </c>
      <c r="X82" s="8">
        <v>700</v>
      </c>
      <c r="Y82" s="8">
        <v>900</v>
      </c>
      <c r="Z82" s="8">
        <v>900</v>
      </c>
      <c r="AA82" s="8">
        <v>3000</v>
      </c>
      <c r="AB82" s="8">
        <v>2000</v>
      </c>
      <c r="AC82" s="8">
        <v>2000</v>
      </c>
      <c r="AD82" s="8">
        <v>600</v>
      </c>
      <c r="AE82" s="8">
        <v>3000</v>
      </c>
      <c r="AF82" s="8">
        <v>200</v>
      </c>
      <c r="AG82" s="8">
        <v>300</v>
      </c>
    </row>
    <row r="83" spans="1:33" x14ac:dyDescent="0.35">
      <c r="A83" s="5" t="s">
        <v>96</v>
      </c>
      <c r="B83" s="5" t="s">
        <v>97</v>
      </c>
      <c r="C83" s="5" t="s">
        <v>68</v>
      </c>
      <c r="E83" s="8">
        <v>1000</v>
      </c>
      <c r="F83" s="8" t="s">
        <v>67</v>
      </c>
      <c r="G83" s="8" t="s">
        <v>67</v>
      </c>
      <c r="H83" s="8">
        <v>500</v>
      </c>
      <c r="I83" s="8">
        <v>375</v>
      </c>
      <c r="J83" s="8">
        <v>7500</v>
      </c>
      <c r="K83" s="8">
        <v>5250</v>
      </c>
      <c r="L83" s="8">
        <v>1250</v>
      </c>
      <c r="M83" s="8">
        <v>2000</v>
      </c>
      <c r="N83" s="8">
        <v>9500</v>
      </c>
      <c r="O83" s="8">
        <v>200</v>
      </c>
      <c r="P83" s="8">
        <v>16000</v>
      </c>
      <c r="Q83" s="8">
        <v>27500</v>
      </c>
      <c r="R83" s="8">
        <v>32000</v>
      </c>
      <c r="S83" s="8">
        <v>6250</v>
      </c>
      <c r="T83" s="8">
        <v>5500</v>
      </c>
      <c r="U83" s="8">
        <v>1250</v>
      </c>
      <c r="V83" s="8">
        <v>200</v>
      </c>
      <c r="W83" s="8">
        <v>750</v>
      </c>
      <c r="X83" s="8">
        <v>1000</v>
      </c>
      <c r="Y83" s="8">
        <v>1250</v>
      </c>
      <c r="Z83" s="8">
        <v>1000</v>
      </c>
      <c r="AA83" s="8">
        <v>3000</v>
      </c>
      <c r="AB83" s="8">
        <v>2000</v>
      </c>
      <c r="AC83" s="8">
        <v>2000</v>
      </c>
      <c r="AD83" s="8">
        <v>1250</v>
      </c>
      <c r="AE83" s="8">
        <v>3000</v>
      </c>
      <c r="AF83" s="8">
        <v>275</v>
      </c>
      <c r="AG83" s="8">
        <v>300</v>
      </c>
    </row>
    <row r="84" spans="1:33" x14ac:dyDescent="0.35">
      <c r="E84" s="8" t="s">
        <v>69</v>
      </c>
      <c r="F84" s="8" t="s">
        <v>67</v>
      </c>
      <c r="G84" s="8" t="s">
        <v>67</v>
      </c>
      <c r="H84" s="8" t="s">
        <v>67</v>
      </c>
      <c r="I84" s="8" t="s">
        <v>67</v>
      </c>
      <c r="J84" s="8" t="s">
        <v>69</v>
      </c>
      <c r="K84" s="8" t="s">
        <v>69</v>
      </c>
      <c r="L84" s="8" t="s">
        <v>69</v>
      </c>
      <c r="M84" s="8" t="s">
        <v>67</v>
      </c>
      <c r="N84" s="8" t="s">
        <v>67</v>
      </c>
      <c r="O84" s="8" t="s">
        <v>67</v>
      </c>
      <c r="P84" s="8" t="s">
        <v>67</v>
      </c>
      <c r="Q84" s="8" t="s">
        <v>67</v>
      </c>
      <c r="R84" s="8" t="s">
        <v>67</v>
      </c>
      <c r="S84" s="8" t="s">
        <v>69</v>
      </c>
      <c r="T84" s="8" t="s">
        <v>67</v>
      </c>
      <c r="U84" s="8" t="s">
        <v>69</v>
      </c>
      <c r="V84" s="8" t="s">
        <v>67</v>
      </c>
      <c r="W84" s="8" t="s">
        <v>67</v>
      </c>
      <c r="X84" s="8" t="s">
        <v>69</v>
      </c>
      <c r="Y84" s="8" t="s">
        <v>69</v>
      </c>
      <c r="Z84" s="8" t="s">
        <v>67</v>
      </c>
      <c r="AA84" s="8" t="s">
        <v>67</v>
      </c>
      <c r="AB84" s="8" t="s">
        <v>67</v>
      </c>
      <c r="AC84" s="8" t="s">
        <v>67</v>
      </c>
      <c r="AD84" s="8" t="s">
        <v>69</v>
      </c>
      <c r="AE84" s="8" t="s">
        <v>67</v>
      </c>
      <c r="AF84" s="8" t="s">
        <v>67</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65</v>
      </c>
      <c r="F111" s="8" t="s">
        <v>65</v>
      </c>
      <c r="G111" s="8" t="s">
        <v>65</v>
      </c>
      <c r="H111" s="8">
        <v>500</v>
      </c>
      <c r="I111" s="8">
        <v>265</v>
      </c>
      <c r="J111" s="8">
        <v>5000</v>
      </c>
      <c r="K111" s="8" t="s">
        <v>65</v>
      </c>
      <c r="L111" s="8">
        <v>1000</v>
      </c>
      <c r="M111" s="8">
        <v>2500</v>
      </c>
      <c r="N111" s="8">
        <v>6250</v>
      </c>
      <c r="O111" s="8">
        <v>100</v>
      </c>
      <c r="P111" s="8" t="s">
        <v>65</v>
      </c>
      <c r="Q111" s="8">
        <v>16750</v>
      </c>
      <c r="R111" s="8">
        <v>23000</v>
      </c>
      <c r="S111" s="8">
        <v>8000</v>
      </c>
      <c r="T111" s="8">
        <v>7000</v>
      </c>
      <c r="U111" s="8">
        <v>500</v>
      </c>
      <c r="V111" s="8">
        <v>200</v>
      </c>
      <c r="W111" s="8" t="s">
        <v>65</v>
      </c>
      <c r="X111" s="8">
        <v>1500</v>
      </c>
      <c r="Y111" s="8">
        <v>2000</v>
      </c>
      <c r="Z111" s="8" t="s">
        <v>65</v>
      </c>
      <c r="AA111" s="8" t="s">
        <v>65</v>
      </c>
      <c r="AB111" s="8" t="s">
        <v>65</v>
      </c>
      <c r="AC111" s="8" t="s">
        <v>65</v>
      </c>
      <c r="AD111" s="8" t="s">
        <v>65</v>
      </c>
      <c r="AE111" s="8">
        <v>5000</v>
      </c>
      <c r="AF111" s="8" t="s">
        <v>65</v>
      </c>
      <c r="AG111" s="8" t="s">
        <v>65</v>
      </c>
    </row>
    <row r="112" spans="1:33" x14ac:dyDescent="0.35">
      <c r="A112" s="5" t="s">
        <v>108</v>
      </c>
      <c r="B112" s="5" t="s">
        <v>109</v>
      </c>
      <c r="C112" s="5" t="s">
        <v>66</v>
      </c>
      <c r="E112" s="8" t="s">
        <v>67</v>
      </c>
      <c r="F112" s="8" t="s">
        <v>67</v>
      </c>
      <c r="G112" s="8" t="s">
        <v>67</v>
      </c>
      <c r="H112" s="8">
        <v>375</v>
      </c>
      <c r="I112" s="8">
        <v>250</v>
      </c>
      <c r="J112" s="8">
        <v>4500</v>
      </c>
      <c r="K112" s="8" t="s">
        <v>67</v>
      </c>
      <c r="L112" s="8">
        <v>1000</v>
      </c>
      <c r="M112" s="8">
        <v>2500</v>
      </c>
      <c r="N112" s="8">
        <v>5000</v>
      </c>
      <c r="O112" s="8">
        <v>100</v>
      </c>
      <c r="P112" s="8" t="s">
        <v>67</v>
      </c>
      <c r="Q112" s="8">
        <v>15800</v>
      </c>
      <c r="R112" s="8">
        <v>22500</v>
      </c>
      <c r="S112" s="8">
        <v>7000</v>
      </c>
      <c r="T112" s="8">
        <v>6000</v>
      </c>
      <c r="U112" s="8">
        <v>450</v>
      </c>
      <c r="V112" s="8">
        <v>125</v>
      </c>
      <c r="W112" s="8" t="s">
        <v>67</v>
      </c>
      <c r="X112" s="8">
        <v>1250</v>
      </c>
      <c r="Y112" s="8">
        <v>1750</v>
      </c>
      <c r="Z112" s="8" t="s">
        <v>67</v>
      </c>
      <c r="AA112" s="8" t="s">
        <v>67</v>
      </c>
      <c r="AB112" s="8" t="s">
        <v>67</v>
      </c>
      <c r="AC112" s="8" t="s">
        <v>67</v>
      </c>
      <c r="AD112" s="8" t="s">
        <v>67</v>
      </c>
      <c r="AE112" s="8">
        <v>5000</v>
      </c>
      <c r="AF112" s="8" t="s">
        <v>67</v>
      </c>
      <c r="AG112" s="8" t="s">
        <v>67</v>
      </c>
    </row>
    <row r="113" spans="1:33" x14ac:dyDescent="0.35">
      <c r="A113" s="5" t="s">
        <v>108</v>
      </c>
      <c r="B113" s="5" t="s">
        <v>109</v>
      </c>
      <c r="C113" s="5" t="s">
        <v>68</v>
      </c>
      <c r="E113" s="8" t="s">
        <v>67</v>
      </c>
      <c r="F113" s="8" t="s">
        <v>67</v>
      </c>
      <c r="G113" s="8" t="s">
        <v>67</v>
      </c>
      <c r="H113" s="8">
        <v>500</v>
      </c>
      <c r="I113" s="8">
        <v>300</v>
      </c>
      <c r="J113" s="8">
        <v>5000</v>
      </c>
      <c r="K113" s="8" t="s">
        <v>67</v>
      </c>
      <c r="L113" s="8">
        <v>1500</v>
      </c>
      <c r="M113" s="8">
        <v>3000</v>
      </c>
      <c r="N113" s="8">
        <v>7000</v>
      </c>
      <c r="O113" s="8">
        <v>100</v>
      </c>
      <c r="P113" s="8" t="s">
        <v>67</v>
      </c>
      <c r="Q113" s="8">
        <v>18500</v>
      </c>
      <c r="R113" s="8">
        <v>29000</v>
      </c>
      <c r="S113" s="8">
        <v>8000</v>
      </c>
      <c r="T113" s="8">
        <v>7000</v>
      </c>
      <c r="U113" s="8">
        <v>500</v>
      </c>
      <c r="V113" s="8">
        <v>200</v>
      </c>
      <c r="W113" s="8" t="s">
        <v>67</v>
      </c>
      <c r="X113" s="8">
        <v>2500</v>
      </c>
      <c r="Y113" s="8">
        <v>3000</v>
      </c>
      <c r="Z113" s="8" t="s">
        <v>67</v>
      </c>
      <c r="AA113" s="8" t="s">
        <v>67</v>
      </c>
      <c r="AB113" s="8" t="s">
        <v>67</v>
      </c>
      <c r="AC113" s="8" t="s">
        <v>67</v>
      </c>
      <c r="AD113" s="8" t="s">
        <v>67</v>
      </c>
      <c r="AE113" s="8">
        <v>6000</v>
      </c>
      <c r="AF113" s="8" t="s">
        <v>67</v>
      </c>
      <c r="AG113" s="8" t="s">
        <v>67</v>
      </c>
    </row>
    <row r="114" spans="1:33" x14ac:dyDescent="0.35">
      <c r="E114" s="8" t="s">
        <v>67</v>
      </c>
      <c r="F114" s="8" t="s">
        <v>67</v>
      </c>
      <c r="G114" s="8" t="s">
        <v>67</v>
      </c>
      <c r="H114" s="8" t="s">
        <v>67</v>
      </c>
      <c r="I114" s="8" t="s">
        <v>67</v>
      </c>
      <c r="J114" s="8" t="s">
        <v>67</v>
      </c>
      <c r="K114" s="8" t="s">
        <v>67</v>
      </c>
      <c r="L114" s="8" t="s">
        <v>69</v>
      </c>
      <c r="M114" s="8" t="s">
        <v>67</v>
      </c>
      <c r="N114" s="8" t="s">
        <v>69</v>
      </c>
      <c r="O114" s="8" t="s">
        <v>67</v>
      </c>
      <c r="P114" s="8" t="s">
        <v>67</v>
      </c>
      <c r="Q114" s="8" t="s">
        <v>67</v>
      </c>
      <c r="R114" s="8" t="s">
        <v>69</v>
      </c>
      <c r="S114" s="8" t="s">
        <v>67</v>
      </c>
      <c r="T114" s="8" t="s">
        <v>67</v>
      </c>
      <c r="U114" s="8" t="s">
        <v>67</v>
      </c>
      <c r="V114" s="8" t="s">
        <v>67</v>
      </c>
      <c r="W114" s="8" t="s">
        <v>67</v>
      </c>
      <c r="X114" s="8" t="s">
        <v>69</v>
      </c>
      <c r="Y114" s="8" t="s">
        <v>69</v>
      </c>
      <c r="Z114" s="8" t="s">
        <v>67</v>
      </c>
      <c r="AA114" s="8" t="s">
        <v>67</v>
      </c>
      <c r="AB114" s="8" t="s">
        <v>67</v>
      </c>
      <c r="AC114" s="8" t="s">
        <v>67</v>
      </c>
      <c r="AD114" s="8" t="s">
        <v>67</v>
      </c>
      <c r="AE114" s="8" t="s">
        <v>67</v>
      </c>
      <c r="AF114" s="8" t="s">
        <v>67</v>
      </c>
      <c r="AG114" s="8" t="s">
        <v>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785D-ED92-4BA8-A24C-61F0189D56F3}">
  <sheetPr>
    <tabColor theme="2"/>
  </sheetPr>
  <dimension ref="A1:AN114"/>
  <sheetViews>
    <sheetView zoomScale="70" zoomScaleNormal="70" workbookViewId="0">
      <selection activeCell="E3" sqref="A3:XFD3"/>
    </sheetView>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cm="1">
        <f t="array" ref="E5">IFERROR(MEDIAN(IF($C7:$C201=$A5,E7:E201)),"MC")</f>
        <v>1000</v>
      </c>
      <c r="F5" s="8" cm="1">
        <f t="array" ref="F5">IFERROR(MEDIAN(IF($C7:$C201=$A5,F7:F201)),"MC")</f>
        <v>3000</v>
      </c>
      <c r="G5" s="8" t="str" cm="1">
        <f t="array" ref="G5">IFERROR(MEDIAN(IF($C7:$C201=$A5,G7:G201)),"MC")</f>
        <v>MC</v>
      </c>
      <c r="H5" s="8" cm="1">
        <f t="array" ref="H5">IFERROR(MEDIAN(IF($C7:$C201=$A5,H7:H201)),"MC")</f>
        <v>500</v>
      </c>
      <c r="I5" s="8" cm="1">
        <f t="array" ref="I5">IFERROR(MEDIAN(IF($C7:$C201=$A5,I7:I201)),"MC")</f>
        <v>300</v>
      </c>
      <c r="J5" s="8" cm="1">
        <f t="array" ref="J5">IFERROR(MEDIAN(IF($C7:$C201=$A5,J7:J201)),"MC")</f>
        <v>5000</v>
      </c>
      <c r="K5" s="8" cm="1">
        <f t="array" ref="K5">IFERROR(MEDIAN(IF($C7:$C201=$A5,K7:K201)),"MC")</f>
        <v>4562.5</v>
      </c>
      <c r="L5" s="8" cm="1">
        <f t="array" ref="L5">IFERROR(MEDIAN(IF($C7:$C201=$A5,L7:L201)),"MC")</f>
        <v>1000</v>
      </c>
      <c r="M5" s="8" cm="1">
        <f t="array" ref="M5">IFERROR(MEDIAN(IF($C7:$C201=$A5,M7:M201)),"MC")</f>
        <v>1800</v>
      </c>
      <c r="N5" s="8" cm="1">
        <f t="array" ref="N5">IFERROR(MEDIAN(IF($C7:$C201=$A5,N7:N201)),"MC")</f>
        <v>6500</v>
      </c>
      <c r="O5" s="8" cm="1">
        <f t="array" ref="O5">IFERROR(MEDIAN(IF($C7:$C201=$A5,O7:O201)),"MC")</f>
        <v>100</v>
      </c>
      <c r="P5" s="8" cm="1">
        <f t="array" ref="P5">IFERROR(MEDIAN(IF($C7:$C201=$A5,P7:P201)),"MC")</f>
        <v>15500</v>
      </c>
      <c r="Q5" s="8" cm="1">
        <f t="array" ref="Q5">IFERROR(MEDIAN(IF($C7:$C201=$A5,Q7:Q201)),"MC")</f>
        <v>25375</v>
      </c>
      <c r="R5" s="8" cm="1">
        <f t="array" ref="R5">IFERROR(MEDIAN(IF($C7:$C201=$A5,R7:R201)),"MC")</f>
        <v>33250</v>
      </c>
      <c r="S5" s="8" cm="1">
        <f t="array" ref="S5">IFERROR(MEDIAN(IF($C7:$C201=$A5,S7:S201)),"MC")</f>
        <v>7000</v>
      </c>
      <c r="T5" s="8" cm="1">
        <f t="array" ref="T5">IFERROR(MEDIAN(IF($C7:$C201=$A5,T7:T201)),"MC")</f>
        <v>5000</v>
      </c>
      <c r="U5" s="8" cm="1">
        <f t="array" ref="U5">IFERROR(MEDIAN(IF($C7:$C201=$A5,U7:U201)),"MC")</f>
        <v>400</v>
      </c>
      <c r="V5" s="8" cm="1">
        <f t="array" ref="V5">IFERROR(MEDIAN(IF($C7:$C201=$A5,V7:V201)),"MC")</f>
        <v>137.5</v>
      </c>
      <c r="W5" s="8" cm="1">
        <f t="array" ref="W5">IFERROR(MEDIAN(IF($C7:$C201=$A5,W7:W201)),"MC")</f>
        <v>600</v>
      </c>
      <c r="X5" s="8" cm="1">
        <f t="array" ref="X5">IFERROR(MEDIAN(IF($C7:$C201=$A5,X7:X201)),"MC")</f>
        <v>700</v>
      </c>
      <c r="Y5" s="8" cm="1">
        <f t="array" ref="Y5">IFERROR(MEDIAN(IF($C7:$C201=$A5,Y7:Y201)),"MC")</f>
        <v>1200</v>
      </c>
      <c r="Z5" s="8" cm="1">
        <f t="array" ref="Z5">IFERROR(MEDIAN(IF($C7:$C201=$A5,Z7:Z201)),"MC")</f>
        <v>1500</v>
      </c>
      <c r="AA5" s="8" cm="1">
        <f t="array" ref="AA5">IFERROR(MEDIAN(IF($C7:$C201=$A5,AA7:AA201)),"MC")</f>
        <v>3000</v>
      </c>
      <c r="AB5" s="8" cm="1">
        <f t="array" ref="AB5">IFERROR(MEDIAN(IF($C7:$C201=$A5,AB7:AB201)),"MC")</f>
        <v>2000</v>
      </c>
      <c r="AC5" s="8" cm="1">
        <f t="array" ref="AC5">IFERROR(MEDIAN(IF($C7:$C201=$A5,AC7:AC201)),"MC")</f>
        <v>2000</v>
      </c>
      <c r="AD5" s="8" cm="1">
        <f t="array" ref="AD5">IFERROR(MEDIAN(IF($C7:$C201=$A5,AD7:AD201)),"MC")</f>
        <v>1500</v>
      </c>
      <c r="AE5" s="8" cm="1">
        <f t="array" ref="AE5">IFERROR(MEDIAN(IF($C7:$C201=$A5,AE7:AE201)),"MC")</f>
        <v>3750</v>
      </c>
      <c r="AF5" s="8" cm="1">
        <f t="array" ref="AF5">IFERROR(MEDIAN(IF($C7:$C201=$A5,AF7:AF201)),"MC")</f>
        <v>275</v>
      </c>
      <c r="AG5" s="8" cm="1">
        <f t="array" ref="AG5">IFERROR(MEDIAN(IF($C7:$C201=$A5,AG7:AG201)),"MC")</f>
        <v>375</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row>
    <row r="8" spans="1:40" x14ac:dyDescent="0.35">
      <c r="C8" s="5" t="s">
        <v>62</v>
      </c>
    </row>
    <row r="9" spans="1:40" x14ac:dyDescent="0.35">
      <c r="A9" s="5" t="s">
        <v>63</v>
      </c>
      <c r="B9" s="5" t="s">
        <v>64</v>
      </c>
      <c r="C9" s="5" t="s">
        <v>31</v>
      </c>
      <c r="E9" s="8">
        <v>1000</v>
      </c>
      <c r="F9" s="8" t="s">
        <v>65</v>
      </c>
      <c r="G9" s="8" t="s">
        <v>65</v>
      </c>
      <c r="H9" s="8">
        <v>500</v>
      </c>
      <c r="I9" s="8">
        <v>300</v>
      </c>
      <c r="J9" s="8">
        <v>5000</v>
      </c>
      <c r="K9" s="8" t="s">
        <v>65</v>
      </c>
      <c r="L9" s="8">
        <v>1500</v>
      </c>
      <c r="M9" s="8">
        <v>2000</v>
      </c>
      <c r="N9" s="8">
        <v>4000</v>
      </c>
      <c r="O9" s="8">
        <v>100</v>
      </c>
      <c r="P9" s="8" t="s">
        <v>65</v>
      </c>
      <c r="Q9" s="8">
        <v>32500</v>
      </c>
      <c r="R9" s="8">
        <v>37500</v>
      </c>
      <c r="S9" s="8">
        <v>7000</v>
      </c>
      <c r="T9" s="8">
        <v>5250</v>
      </c>
      <c r="U9" s="8">
        <v>400</v>
      </c>
      <c r="V9" s="8">
        <v>125</v>
      </c>
      <c r="W9" s="8">
        <v>600</v>
      </c>
      <c r="X9" s="8">
        <v>800</v>
      </c>
      <c r="Y9" s="8">
        <v>1200</v>
      </c>
      <c r="Z9" s="8" t="s">
        <v>65</v>
      </c>
      <c r="AA9" s="8">
        <v>3000</v>
      </c>
      <c r="AB9" s="8" t="s">
        <v>65</v>
      </c>
      <c r="AC9" s="8" t="s">
        <v>65</v>
      </c>
      <c r="AD9" s="8">
        <v>1500</v>
      </c>
      <c r="AE9" s="8">
        <v>2250</v>
      </c>
      <c r="AF9" s="8">
        <v>250</v>
      </c>
      <c r="AG9" s="8">
        <v>200</v>
      </c>
      <c r="AJ9" s="6"/>
      <c r="AK9" s="6"/>
      <c r="AL9" s="6"/>
      <c r="AM9" s="6"/>
      <c r="AN9" s="6"/>
    </row>
    <row r="10" spans="1:40" x14ac:dyDescent="0.35">
      <c r="A10" s="5" t="s">
        <v>63</v>
      </c>
      <c r="B10" s="5" t="s">
        <v>64</v>
      </c>
      <c r="C10" s="5" t="s">
        <v>66</v>
      </c>
      <c r="E10" s="8">
        <v>1000</v>
      </c>
      <c r="F10" s="8" t="s">
        <v>67</v>
      </c>
      <c r="G10" s="8" t="s">
        <v>67</v>
      </c>
      <c r="H10" s="8">
        <v>500</v>
      </c>
      <c r="I10" s="8">
        <v>300</v>
      </c>
      <c r="J10" s="8">
        <v>5000</v>
      </c>
      <c r="K10" s="8" t="s">
        <v>67</v>
      </c>
      <c r="L10" s="8">
        <v>1500</v>
      </c>
      <c r="M10" s="8">
        <v>2000</v>
      </c>
      <c r="N10" s="8">
        <v>4000</v>
      </c>
      <c r="O10" s="8">
        <v>100</v>
      </c>
      <c r="P10" s="8" t="s">
        <v>67</v>
      </c>
      <c r="Q10" s="8">
        <v>32500</v>
      </c>
      <c r="R10" s="8">
        <v>37000</v>
      </c>
      <c r="S10" s="8">
        <v>7000</v>
      </c>
      <c r="T10" s="8">
        <v>5000</v>
      </c>
      <c r="U10" s="8">
        <v>400</v>
      </c>
      <c r="V10" s="8">
        <v>125</v>
      </c>
      <c r="W10" s="8">
        <v>500</v>
      </c>
      <c r="X10" s="8">
        <v>750</v>
      </c>
      <c r="Y10" s="8">
        <v>1200</v>
      </c>
      <c r="Z10" s="8" t="s">
        <v>67</v>
      </c>
      <c r="AA10" s="8">
        <v>3000</v>
      </c>
      <c r="AB10" s="8" t="s">
        <v>67</v>
      </c>
      <c r="AC10" s="8" t="s">
        <v>67</v>
      </c>
      <c r="AD10" s="8">
        <v>1250</v>
      </c>
      <c r="AE10" s="8">
        <v>2250</v>
      </c>
      <c r="AF10" s="8">
        <v>250</v>
      </c>
      <c r="AG10" s="8">
        <v>200</v>
      </c>
    </row>
    <row r="11" spans="1:40" x14ac:dyDescent="0.35">
      <c r="A11" s="5" t="s">
        <v>63</v>
      </c>
      <c r="B11" s="5" t="s">
        <v>64</v>
      </c>
      <c r="C11" s="5" t="s">
        <v>68</v>
      </c>
      <c r="E11" s="8">
        <v>1000</v>
      </c>
      <c r="F11" s="8" t="s">
        <v>67</v>
      </c>
      <c r="G11" s="8" t="s">
        <v>67</v>
      </c>
      <c r="H11" s="8">
        <v>500</v>
      </c>
      <c r="I11" s="8">
        <v>300</v>
      </c>
      <c r="J11" s="8">
        <v>5000</v>
      </c>
      <c r="K11" s="8" t="s">
        <v>67</v>
      </c>
      <c r="L11" s="8">
        <v>1500</v>
      </c>
      <c r="M11" s="8">
        <v>2500</v>
      </c>
      <c r="N11" s="8">
        <v>5000</v>
      </c>
      <c r="O11" s="8">
        <v>100</v>
      </c>
      <c r="P11" s="8" t="s">
        <v>67</v>
      </c>
      <c r="Q11" s="8">
        <v>35000</v>
      </c>
      <c r="R11" s="8">
        <v>37500</v>
      </c>
      <c r="S11" s="8">
        <v>7000</v>
      </c>
      <c r="T11" s="8">
        <v>5500</v>
      </c>
      <c r="U11" s="8">
        <v>400</v>
      </c>
      <c r="V11" s="8">
        <v>125</v>
      </c>
      <c r="W11" s="8">
        <v>650</v>
      </c>
      <c r="X11" s="8">
        <v>850</v>
      </c>
      <c r="Y11" s="8">
        <v>1200</v>
      </c>
      <c r="Z11" s="8" t="s">
        <v>67</v>
      </c>
      <c r="AA11" s="8">
        <v>3000</v>
      </c>
      <c r="AB11" s="8" t="s">
        <v>67</v>
      </c>
      <c r="AC11" s="8" t="s">
        <v>67</v>
      </c>
      <c r="AD11" s="8">
        <v>1500</v>
      </c>
      <c r="AE11" s="8">
        <v>2250</v>
      </c>
      <c r="AF11" s="8">
        <v>250</v>
      </c>
      <c r="AG11" s="8">
        <v>500</v>
      </c>
    </row>
    <row r="12" spans="1:40" x14ac:dyDescent="0.35">
      <c r="E12" s="8" t="s">
        <v>67</v>
      </c>
      <c r="F12" s="8" t="s">
        <v>67</v>
      </c>
      <c r="G12" s="8" t="s">
        <v>67</v>
      </c>
      <c r="H12" s="8" t="s">
        <v>67</v>
      </c>
      <c r="I12" s="8" t="s">
        <v>67</v>
      </c>
      <c r="J12" s="8" t="s">
        <v>67</v>
      </c>
      <c r="K12" s="8" t="s">
        <v>67</v>
      </c>
      <c r="L12" s="8" t="s">
        <v>67</v>
      </c>
      <c r="M12" s="8" t="s">
        <v>69</v>
      </c>
      <c r="N12" s="8" t="s">
        <v>69</v>
      </c>
      <c r="O12" s="8" t="s">
        <v>67</v>
      </c>
      <c r="P12" s="8" t="s">
        <v>67</v>
      </c>
      <c r="Q12" s="8" t="s">
        <v>67</v>
      </c>
      <c r="R12" s="8" t="s">
        <v>67</v>
      </c>
      <c r="S12" s="8" t="s">
        <v>67</v>
      </c>
      <c r="T12" s="8" t="s">
        <v>67</v>
      </c>
      <c r="U12" s="8" t="s">
        <v>67</v>
      </c>
      <c r="V12" s="8" t="s">
        <v>67</v>
      </c>
      <c r="W12" s="8" t="s">
        <v>69</v>
      </c>
      <c r="X12" s="8" t="s">
        <v>67</v>
      </c>
      <c r="Y12" s="8" t="s">
        <v>67</v>
      </c>
      <c r="Z12" s="8" t="s">
        <v>67</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E15" s="8">
        <v>1050</v>
      </c>
      <c r="F15" s="8" t="s">
        <v>65</v>
      </c>
      <c r="G15" s="8" t="s">
        <v>65</v>
      </c>
      <c r="H15" s="8">
        <v>500</v>
      </c>
      <c r="I15" s="8">
        <v>300</v>
      </c>
      <c r="J15" s="8">
        <v>5500</v>
      </c>
      <c r="K15" s="8">
        <v>4625</v>
      </c>
      <c r="L15" s="8">
        <v>1000</v>
      </c>
      <c r="M15" s="8">
        <v>1875</v>
      </c>
      <c r="N15" s="8" t="s">
        <v>65</v>
      </c>
      <c r="O15" s="8" t="s">
        <v>65</v>
      </c>
      <c r="P15" s="8" t="s">
        <v>65</v>
      </c>
      <c r="Q15" s="8" t="s">
        <v>65</v>
      </c>
      <c r="R15" s="8" t="s">
        <v>65</v>
      </c>
      <c r="S15" s="8">
        <v>7500</v>
      </c>
      <c r="T15" s="8">
        <v>6500</v>
      </c>
      <c r="U15" s="8">
        <v>400</v>
      </c>
      <c r="V15" s="8">
        <v>150</v>
      </c>
      <c r="W15" s="8" t="s">
        <v>65</v>
      </c>
      <c r="X15" s="8">
        <v>600</v>
      </c>
      <c r="Y15" s="8">
        <v>925</v>
      </c>
      <c r="Z15" s="8">
        <v>1500</v>
      </c>
      <c r="AA15" s="8">
        <v>3500</v>
      </c>
      <c r="AB15" s="8" t="s">
        <v>65</v>
      </c>
      <c r="AC15" s="8" t="s">
        <v>65</v>
      </c>
      <c r="AD15" s="8">
        <v>1500</v>
      </c>
      <c r="AE15" s="8" t="s">
        <v>65</v>
      </c>
      <c r="AF15" s="8">
        <v>200</v>
      </c>
      <c r="AG15" s="8" t="s">
        <v>65</v>
      </c>
    </row>
    <row r="16" spans="1:40" x14ac:dyDescent="0.35">
      <c r="A16" s="5" t="s">
        <v>63</v>
      </c>
      <c r="B16" s="5" t="s">
        <v>71</v>
      </c>
      <c r="C16" s="5" t="s">
        <v>66</v>
      </c>
      <c r="E16" s="8">
        <v>1000</v>
      </c>
      <c r="F16" s="8" t="s">
        <v>67</v>
      </c>
      <c r="G16" s="8" t="s">
        <v>67</v>
      </c>
      <c r="H16" s="8">
        <v>500</v>
      </c>
      <c r="I16" s="8">
        <v>300</v>
      </c>
      <c r="J16" s="8">
        <v>5000</v>
      </c>
      <c r="K16" s="8">
        <v>4500</v>
      </c>
      <c r="L16" s="8">
        <v>1000</v>
      </c>
      <c r="M16" s="8">
        <v>1750</v>
      </c>
      <c r="N16" s="8" t="s">
        <v>67</v>
      </c>
      <c r="O16" s="8" t="s">
        <v>67</v>
      </c>
      <c r="P16" s="8" t="s">
        <v>67</v>
      </c>
      <c r="Q16" s="8" t="s">
        <v>67</v>
      </c>
      <c r="R16" s="8" t="s">
        <v>67</v>
      </c>
      <c r="S16" s="8">
        <v>7000</v>
      </c>
      <c r="T16" s="8">
        <v>6000</v>
      </c>
      <c r="U16" s="8">
        <v>400</v>
      </c>
      <c r="V16" s="8">
        <v>125</v>
      </c>
      <c r="W16" s="8" t="s">
        <v>67</v>
      </c>
      <c r="X16" s="8">
        <v>600</v>
      </c>
      <c r="Y16" s="8">
        <v>800</v>
      </c>
      <c r="Z16" s="8">
        <v>1500</v>
      </c>
      <c r="AA16" s="8">
        <v>3000</v>
      </c>
      <c r="AB16" s="8" t="s">
        <v>67</v>
      </c>
      <c r="AC16" s="8" t="s">
        <v>67</v>
      </c>
      <c r="AD16" s="8">
        <v>1500</v>
      </c>
      <c r="AE16" s="8" t="s">
        <v>67</v>
      </c>
      <c r="AF16" s="8">
        <v>200</v>
      </c>
      <c r="AG16" s="8" t="s">
        <v>67</v>
      </c>
    </row>
    <row r="17" spans="1:33" x14ac:dyDescent="0.35">
      <c r="A17" s="5" t="s">
        <v>63</v>
      </c>
      <c r="B17" s="5" t="s">
        <v>71</v>
      </c>
      <c r="C17" s="5" t="s">
        <v>68</v>
      </c>
      <c r="E17" s="8">
        <v>1200</v>
      </c>
      <c r="F17" s="8" t="s">
        <v>67</v>
      </c>
      <c r="G17" s="8" t="s">
        <v>67</v>
      </c>
      <c r="H17" s="8">
        <v>500</v>
      </c>
      <c r="I17" s="8">
        <v>300</v>
      </c>
      <c r="J17" s="8">
        <v>7500</v>
      </c>
      <c r="K17" s="8">
        <v>5250</v>
      </c>
      <c r="L17" s="8">
        <v>1000</v>
      </c>
      <c r="M17" s="8">
        <v>2000</v>
      </c>
      <c r="N17" s="8" t="s">
        <v>67</v>
      </c>
      <c r="O17" s="8" t="s">
        <v>67</v>
      </c>
      <c r="P17" s="8" t="s">
        <v>67</v>
      </c>
      <c r="Q17" s="8" t="s">
        <v>67</v>
      </c>
      <c r="R17" s="8" t="s">
        <v>67</v>
      </c>
      <c r="S17" s="8">
        <v>7500</v>
      </c>
      <c r="T17" s="8">
        <v>6500</v>
      </c>
      <c r="U17" s="8">
        <v>800</v>
      </c>
      <c r="V17" s="8">
        <v>150</v>
      </c>
      <c r="W17" s="8" t="s">
        <v>67</v>
      </c>
      <c r="X17" s="8">
        <v>700</v>
      </c>
      <c r="Y17" s="8">
        <v>1500</v>
      </c>
      <c r="Z17" s="8">
        <v>2000</v>
      </c>
      <c r="AA17" s="8">
        <v>3500</v>
      </c>
      <c r="AB17" s="8" t="s">
        <v>67</v>
      </c>
      <c r="AC17" s="8" t="s">
        <v>67</v>
      </c>
      <c r="AD17" s="8">
        <v>1500</v>
      </c>
      <c r="AE17" s="8" t="s">
        <v>67</v>
      </c>
      <c r="AF17" s="8">
        <v>200</v>
      </c>
      <c r="AG17" s="8" t="s">
        <v>67</v>
      </c>
    </row>
    <row r="18" spans="1:33" x14ac:dyDescent="0.35">
      <c r="E18" s="8" t="s">
        <v>67</v>
      </c>
      <c r="F18" s="8" t="s">
        <v>67</v>
      </c>
      <c r="G18" s="8" t="s">
        <v>67</v>
      </c>
      <c r="H18" s="8" t="s">
        <v>67</v>
      </c>
      <c r="I18" s="8" t="s">
        <v>67</v>
      </c>
      <c r="J18" s="8" t="s">
        <v>69</v>
      </c>
      <c r="K18" s="8" t="s">
        <v>67</v>
      </c>
      <c r="L18" s="8" t="s">
        <v>67</v>
      </c>
      <c r="M18" s="8" t="s">
        <v>67</v>
      </c>
      <c r="N18" s="8" t="s">
        <v>67</v>
      </c>
      <c r="O18" s="8" t="s">
        <v>67</v>
      </c>
      <c r="P18" s="8" t="s">
        <v>67</v>
      </c>
      <c r="Q18" s="8" t="s">
        <v>67</v>
      </c>
      <c r="R18" s="8" t="s">
        <v>67</v>
      </c>
      <c r="S18" s="8" t="s">
        <v>67</v>
      </c>
      <c r="T18" s="8" t="s">
        <v>67</v>
      </c>
      <c r="U18" s="8" t="s">
        <v>69</v>
      </c>
      <c r="V18" s="8" t="s">
        <v>67</v>
      </c>
      <c r="W18" s="8" t="s">
        <v>67</v>
      </c>
      <c r="X18" s="8" t="s">
        <v>67</v>
      </c>
      <c r="Y18" s="8" t="s">
        <v>69</v>
      </c>
      <c r="Z18" s="8" t="s">
        <v>69</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1000</v>
      </c>
      <c r="F27" s="8">
        <v>1000</v>
      </c>
      <c r="G27" s="8" t="s">
        <v>65</v>
      </c>
      <c r="H27" s="8">
        <v>525</v>
      </c>
      <c r="I27" s="8">
        <v>300</v>
      </c>
      <c r="J27" s="8">
        <v>4250</v>
      </c>
      <c r="K27" s="8">
        <v>4500</v>
      </c>
      <c r="L27" s="8">
        <v>1000</v>
      </c>
      <c r="M27" s="8">
        <v>1500</v>
      </c>
      <c r="N27" s="8">
        <v>7000</v>
      </c>
      <c r="O27" s="8">
        <v>100</v>
      </c>
      <c r="P27" s="8" t="s">
        <v>65</v>
      </c>
      <c r="Q27" s="8">
        <v>27500</v>
      </c>
      <c r="R27" s="8">
        <v>45000</v>
      </c>
      <c r="S27" s="8">
        <v>6500</v>
      </c>
      <c r="T27" s="8">
        <v>4500</v>
      </c>
      <c r="U27" s="8">
        <v>325</v>
      </c>
      <c r="V27" s="8">
        <v>175</v>
      </c>
      <c r="W27" s="8">
        <v>250</v>
      </c>
      <c r="X27" s="8">
        <v>325</v>
      </c>
      <c r="Y27" s="8">
        <v>400</v>
      </c>
      <c r="Z27" s="8">
        <v>1400</v>
      </c>
      <c r="AA27" s="8">
        <v>3125</v>
      </c>
      <c r="AB27" s="8">
        <v>2250</v>
      </c>
      <c r="AC27" s="8" t="s">
        <v>65</v>
      </c>
      <c r="AD27" s="8">
        <v>1250</v>
      </c>
      <c r="AE27" s="8">
        <v>4500</v>
      </c>
      <c r="AF27" s="8">
        <v>275</v>
      </c>
      <c r="AG27" s="8">
        <v>500</v>
      </c>
    </row>
    <row r="28" spans="1:33" x14ac:dyDescent="0.35">
      <c r="A28" s="5" t="s">
        <v>73</v>
      </c>
      <c r="B28" s="5" t="s">
        <v>77</v>
      </c>
      <c r="C28" s="5" t="s">
        <v>66</v>
      </c>
      <c r="E28" s="8">
        <v>750</v>
      </c>
      <c r="F28" s="8">
        <v>900</v>
      </c>
      <c r="G28" s="8" t="s">
        <v>67</v>
      </c>
      <c r="H28" s="8">
        <v>500</v>
      </c>
      <c r="I28" s="8">
        <v>300</v>
      </c>
      <c r="J28" s="8">
        <v>4000</v>
      </c>
      <c r="K28" s="8">
        <v>4500</v>
      </c>
      <c r="L28" s="8">
        <v>1000</v>
      </c>
      <c r="M28" s="8">
        <v>1250</v>
      </c>
      <c r="N28" s="8">
        <v>6500</v>
      </c>
      <c r="O28" s="8">
        <v>100</v>
      </c>
      <c r="P28" s="8" t="s">
        <v>67</v>
      </c>
      <c r="Q28" s="8">
        <v>27500</v>
      </c>
      <c r="R28" s="8">
        <v>45000</v>
      </c>
      <c r="S28" s="8">
        <v>6000</v>
      </c>
      <c r="T28" s="8">
        <v>3500</v>
      </c>
      <c r="U28" s="8">
        <v>200</v>
      </c>
      <c r="V28" s="8">
        <v>100</v>
      </c>
      <c r="W28" s="8">
        <v>100</v>
      </c>
      <c r="X28" s="8">
        <v>125</v>
      </c>
      <c r="Y28" s="8">
        <v>3</v>
      </c>
      <c r="Z28" s="8">
        <v>1000</v>
      </c>
      <c r="AA28" s="8">
        <v>2250</v>
      </c>
      <c r="AB28" s="8">
        <v>2000</v>
      </c>
      <c r="AC28" s="8" t="s">
        <v>67</v>
      </c>
      <c r="AD28" s="8">
        <v>400</v>
      </c>
      <c r="AE28" s="8">
        <v>4500</v>
      </c>
      <c r="AF28" s="8">
        <v>250</v>
      </c>
      <c r="AG28" s="8">
        <v>500</v>
      </c>
    </row>
    <row r="29" spans="1:33" x14ac:dyDescent="0.35">
      <c r="A29" s="5" t="s">
        <v>73</v>
      </c>
      <c r="B29" s="5" t="s">
        <v>77</v>
      </c>
      <c r="C29" s="5" t="s">
        <v>68</v>
      </c>
      <c r="E29" s="8">
        <v>1250</v>
      </c>
      <c r="F29" s="8">
        <v>1000</v>
      </c>
      <c r="G29" s="8" t="s">
        <v>67</v>
      </c>
      <c r="H29" s="8">
        <v>550</v>
      </c>
      <c r="I29" s="8">
        <v>325</v>
      </c>
      <c r="J29" s="8">
        <v>6000</v>
      </c>
      <c r="K29" s="8">
        <v>16500</v>
      </c>
      <c r="L29" s="8">
        <v>1500</v>
      </c>
      <c r="M29" s="8">
        <v>1600</v>
      </c>
      <c r="N29" s="8">
        <v>7000</v>
      </c>
      <c r="O29" s="8">
        <v>100</v>
      </c>
      <c r="P29" s="8" t="s">
        <v>67</v>
      </c>
      <c r="Q29" s="8">
        <v>27500</v>
      </c>
      <c r="R29" s="8">
        <v>45000</v>
      </c>
      <c r="S29" s="8">
        <v>6500</v>
      </c>
      <c r="T29" s="8">
        <v>5000</v>
      </c>
      <c r="U29" s="8">
        <v>650</v>
      </c>
      <c r="V29" s="8">
        <v>250</v>
      </c>
      <c r="W29" s="8">
        <v>3000</v>
      </c>
      <c r="X29" s="8">
        <v>500</v>
      </c>
      <c r="Y29" s="8">
        <v>600</v>
      </c>
      <c r="Z29" s="8">
        <v>1700</v>
      </c>
      <c r="AA29" s="8">
        <v>3750</v>
      </c>
      <c r="AB29" s="8">
        <v>3000</v>
      </c>
      <c r="AC29" s="8" t="s">
        <v>67</v>
      </c>
      <c r="AD29" s="8">
        <v>1500</v>
      </c>
      <c r="AE29" s="8">
        <v>5000</v>
      </c>
      <c r="AF29" s="8">
        <v>500</v>
      </c>
      <c r="AG29" s="8">
        <v>500</v>
      </c>
    </row>
    <row r="30" spans="1:33" x14ac:dyDescent="0.35">
      <c r="E30" s="8" t="s">
        <v>69</v>
      </c>
      <c r="F30" s="8" t="s">
        <v>67</v>
      </c>
      <c r="G30" s="8" t="s">
        <v>67</v>
      </c>
      <c r="H30" s="8" t="s">
        <v>67</v>
      </c>
      <c r="I30" s="8" t="s">
        <v>67</v>
      </c>
      <c r="J30" s="8" t="s">
        <v>69</v>
      </c>
      <c r="K30" s="8" t="s">
        <v>69</v>
      </c>
      <c r="L30" s="8" t="s">
        <v>69</v>
      </c>
      <c r="M30" s="8" t="s">
        <v>69</v>
      </c>
      <c r="N30" s="8" t="s">
        <v>67</v>
      </c>
      <c r="O30" s="8" t="s">
        <v>67</v>
      </c>
      <c r="P30" s="8" t="s">
        <v>67</v>
      </c>
      <c r="Q30" s="8" t="s">
        <v>67</v>
      </c>
      <c r="R30" s="8" t="s">
        <v>67</v>
      </c>
      <c r="S30" s="8" t="s">
        <v>67</v>
      </c>
      <c r="T30" s="8" t="s">
        <v>69</v>
      </c>
      <c r="U30" s="8" t="s">
        <v>69</v>
      </c>
      <c r="V30" s="8" t="s">
        <v>67</v>
      </c>
      <c r="W30" s="8" t="s">
        <v>69</v>
      </c>
      <c r="X30" s="8" t="s">
        <v>69</v>
      </c>
      <c r="Y30" s="8" t="s">
        <v>69</v>
      </c>
      <c r="Z30" s="8" t="s">
        <v>69</v>
      </c>
      <c r="AA30" s="8" t="s">
        <v>69</v>
      </c>
      <c r="AB30" s="8" t="s">
        <v>69</v>
      </c>
      <c r="AC30" s="8" t="s">
        <v>67</v>
      </c>
      <c r="AD30" s="8" t="s">
        <v>69</v>
      </c>
      <c r="AE30" s="8" t="s">
        <v>67</v>
      </c>
      <c r="AF30" s="8" t="s">
        <v>69</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3000</v>
      </c>
      <c r="G57" s="8" t="s">
        <v>65</v>
      </c>
      <c r="H57" s="8">
        <v>450</v>
      </c>
      <c r="I57" s="8">
        <v>350</v>
      </c>
      <c r="J57" s="8">
        <v>5000</v>
      </c>
      <c r="K57" s="8">
        <v>30000</v>
      </c>
      <c r="L57" s="8">
        <v>1000</v>
      </c>
      <c r="M57" s="8">
        <v>1500</v>
      </c>
      <c r="N57" s="8">
        <v>6000</v>
      </c>
      <c r="O57" s="8">
        <v>100</v>
      </c>
      <c r="P57" s="8" t="s">
        <v>65</v>
      </c>
      <c r="Q57" s="8">
        <v>23250</v>
      </c>
      <c r="R57" s="8">
        <v>29000</v>
      </c>
      <c r="S57" s="8">
        <v>7000</v>
      </c>
      <c r="T57" s="8">
        <v>5000</v>
      </c>
      <c r="U57" s="8">
        <v>500</v>
      </c>
      <c r="V57" s="8">
        <v>125</v>
      </c>
      <c r="W57" s="8" t="s">
        <v>65</v>
      </c>
      <c r="X57" s="8">
        <v>1000</v>
      </c>
      <c r="Y57" s="8">
        <v>1250</v>
      </c>
      <c r="Z57" s="8">
        <v>1500</v>
      </c>
      <c r="AA57" s="8">
        <v>2800</v>
      </c>
      <c r="AB57" s="8">
        <v>2000</v>
      </c>
      <c r="AC57" s="8">
        <v>2000</v>
      </c>
      <c r="AD57" s="8">
        <v>1500</v>
      </c>
      <c r="AE57" s="8">
        <v>3000</v>
      </c>
      <c r="AF57" s="8">
        <v>275</v>
      </c>
      <c r="AG57" s="8">
        <v>500</v>
      </c>
    </row>
    <row r="58" spans="1:33" x14ac:dyDescent="0.35">
      <c r="A58" s="5" t="s">
        <v>81</v>
      </c>
      <c r="B58" s="5" t="s">
        <v>88</v>
      </c>
      <c r="C58" s="5" t="s">
        <v>66</v>
      </c>
      <c r="E58" s="8">
        <v>750</v>
      </c>
      <c r="F58" s="8">
        <v>1500</v>
      </c>
      <c r="G58" s="8" t="s">
        <v>67</v>
      </c>
      <c r="H58" s="8">
        <v>450</v>
      </c>
      <c r="I58" s="8">
        <v>300</v>
      </c>
      <c r="J58" s="8">
        <v>3000</v>
      </c>
      <c r="K58" s="8">
        <v>30000</v>
      </c>
      <c r="L58" s="8">
        <v>1000</v>
      </c>
      <c r="M58" s="8">
        <v>1000</v>
      </c>
      <c r="N58" s="8">
        <v>6000</v>
      </c>
      <c r="O58" s="8">
        <v>100</v>
      </c>
      <c r="P58" s="8" t="s">
        <v>67</v>
      </c>
      <c r="Q58" s="8">
        <v>22000</v>
      </c>
      <c r="R58" s="8">
        <v>29000</v>
      </c>
      <c r="S58" s="8">
        <v>6500</v>
      </c>
      <c r="T58" s="8">
        <v>5000</v>
      </c>
      <c r="U58" s="8">
        <v>500</v>
      </c>
      <c r="V58" s="8">
        <v>100</v>
      </c>
      <c r="W58" s="8" t="s">
        <v>67</v>
      </c>
      <c r="X58" s="8">
        <v>1000</v>
      </c>
      <c r="Y58" s="8">
        <v>1000</v>
      </c>
      <c r="Z58" s="8">
        <v>1250</v>
      </c>
      <c r="AA58" s="8">
        <v>2500</v>
      </c>
      <c r="AB58" s="8">
        <v>2000</v>
      </c>
      <c r="AC58" s="8">
        <v>2000</v>
      </c>
      <c r="AD58" s="8">
        <v>1250</v>
      </c>
      <c r="AE58" s="8">
        <v>3000</v>
      </c>
      <c r="AF58" s="8">
        <v>250</v>
      </c>
      <c r="AG58" s="8">
        <v>500</v>
      </c>
    </row>
    <row r="59" spans="1:33" x14ac:dyDescent="0.35">
      <c r="A59" s="5" t="s">
        <v>81</v>
      </c>
      <c r="B59" s="5" t="s">
        <v>88</v>
      </c>
      <c r="C59" s="5" t="s">
        <v>68</v>
      </c>
      <c r="E59" s="8">
        <v>1000</v>
      </c>
      <c r="F59" s="8">
        <v>3500</v>
      </c>
      <c r="G59" s="8" t="s">
        <v>67</v>
      </c>
      <c r="H59" s="8">
        <v>450</v>
      </c>
      <c r="I59" s="8">
        <v>350</v>
      </c>
      <c r="J59" s="8">
        <v>6000</v>
      </c>
      <c r="K59" s="8">
        <v>30000</v>
      </c>
      <c r="L59" s="8">
        <v>1000</v>
      </c>
      <c r="M59" s="8">
        <v>2000</v>
      </c>
      <c r="N59" s="8">
        <v>6000</v>
      </c>
      <c r="O59" s="8">
        <v>100</v>
      </c>
      <c r="P59" s="8" t="s">
        <v>67</v>
      </c>
      <c r="Q59" s="8">
        <v>27000</v>
      </c>
      <c r="R59" s="8">
        <v>35000</v>
      </c>
      <c r="S59" s="8">
        <v>7000</v>
      </c>
      <c r="T59" s="8">
        <v>5000</v>
      </c>
      <c r="U59" s="8">
        <v>500</v>
      </c>
      <c r="V59" s="8">
        <v>150</v>
      </c>
      <c r="W59" s="8" t="s">
        <v>67</v>
      </c>
      <c r="X59" s="8">
        <v>1000</v>
      </c>
      <c r="Y59" s="8">
        <v>1500</v>
      </c>
      <c r="Z59" s="8">
        <v>2000</v>
      </c>
      <c r="AA59" s="8">
        <v>3000</v>
      </c>
      <c r="AB59" s="8">
        <v>2000</v>
      </c>
      <c r="AC59" s="8">
        <v>2000</v>
      </c>
      <c r="AD59" s="8">
        <v>2000</v>
      </c>
      <c r="AE59" s="8">
        <v>4500</v>
      </c>
      <c r="AF59" s="8">
        <v>300</v>
      </c>
      <c r="AG59" s="8">
        <v>500</v>
      </c>
    </row>
    <row r="60" spans="1:33" x14ac:dyDescent="0.35">
      <c r="E60" s="8" t="s">
        <v>69</v>
      </c>
      <c r="F60" s="8" t="s">
        <v>69</v>
      </c>
      <c r="G60" s="8" t="s">
        <v>67</v>
      </c>
      <c r="H60" s="8" t="s">
        <v>67</v>
      </c>
      <c r="I60" s="8" t="s">
        <v>67</v>
      </c>
      <c r="J60" s="8" t="s">
        <v>69</v>
      </c>
      <c r="K60" s="8" t="s">
        <v>67</v>
      </c>
      <c r="L60" s="8" t="s">
        <v>67</v>
      </c>
      <c r="M60" s="8" t="s">
        <v>69</v>
      </c>
      <c r="N60" s="8" t="s">
        <v>67</v>
      </c>
      <c r="O60" s="8" t="s">
        <v>67</v>
      </c>
      <c r="P60" s="8" t="s">
        <v>67</v>
      </c>
      <c r="Q60" s="8" t="s">
        <v>67</v>
      </c>
      <c r="R60" s="8" t="s">
        <v>67</v>
      </c>
      <c r="S60" s="8" t="s">
        <v>67</v>
      </c>
      <c r="T60" s="8" t="s">
        <v>67</v>
      </c>
      <c r="U60" s="8" t="s">
        <v>67</v>
      </c>
      <c r="V60" s="8" t="s">
        <v>67</v>
      </c>
      <c r="W60" s="8" t="s">
        <v>67</v>
      </c>
      <c r="X60" s="8" t="s">
        <v>67</v>
      </c>
      <c r="Y60" s="8" t="s">
        <v>69</v>
      </c>
      <c r="Z60" s="8" t="s">
        <v>69</v>
      </c>
      <c r="AA60" s="8" t="s">
        <v>67</v>
      </c>
      <c r="AB60" s="8" t="s">
        <v>67</v>
      </c>
      <c r="AC60" s="8" t="s">
        <v>67</v>
      </c>
      <c r="AD60" s="8" t="s">
        <v>69</v>
      </c>
      <c r="AE60" s="8" t="s">
        <v>69</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1025</v>
      </c>
      <c r="F81" s="8">
        <v>5000</v>
      </c>
      <c r="G81" s="8" t="s">
        <v>65</v>
      </c>
      <c r="H81" s="8">
        <v>500</v>
      </c>
      <c r="I81" s="8">
        <v>300</v>
      </c>
      <c r="J81" s="8">
        <v>4125</v>
      </c>
      <c r="K81" s="8">
        <v>3750</v>
      </c>
      <c r="L81" s="8" t="s">
        <v>65</v>
      </c>
      <c r="M81" s="8">
        <v>1800</v>
      </c>
      <c r="N81" s="8">
        <v>8875</v>
      </c>
      <c r="O81" s="8">
        <v>100</v>
      </c>
      <c r="P81" s="8">
        <v>15500</v>
      </c>
      <c r="Q81" s="8">
        <v>22500</v>
      </c>
      <c r="R81" s="8">
        <v>25000</v>
      </c>
      <c r="S81" s="8">
        <v>6250</v>
      </c>
      <c r="T81" s="8">
        <v>4125</v>
      </c>
      <c r="U81" s="8">
        <v>825</v>
      </c>
      <c r="V81" s="8">
        <v>137.5</v>
      </c>
      <c r="W81" s="8">
        <v>625</v>
      </c>
      <c r="X81" s="8" t="s">
        <v>65</v>
      </c>
      <c r="Y81" s="8">
        <v>2250</v>
      </c>
      <c r="Z81" s="8">
        <v>2125</v>
      </c>
      <c r="AA81" s="8">
        <v>2750</v>
      </c>
      <c r="AB81" s="8">
        <v>1875</v>
      </c>
      <c r="AC81" s="8">
        <v>2000</v>
      </c>
      <c r="AD81" s="8">
        <v>2500</v>
      </c>
      <c r="AE81" s="8">
        <v>4500</v>
      </c>
      <c r="AF81" s="8">
        <v>375</v>
      </c>
      <c r="AG81" s="8">
        <v>250</v>
      </c>
    </row>
    <row r="82" spans="1:33" x14ac:dyDescent="0.35">
      <c r="A82" s="5" t="s">
        <v>96</v>
      </c>
      <c r="B82" s="5" t="s">
        <v>97</v>
      </c>
      <c r="C82" s="5" t="s">
        <v>66</v>
      </c>
      <c r="E82" s="8">
        <v>700</v>
      </c>
      <c r="F82" s="8">
        <v>5000</v>
      </c>
      <c r="G82" s="8" t="s">
        <v>67</v>
      </c>
      <c r="H82" s="8">
        <v>500</v>
      </c>
      <c r="I82" s="8">
        <v>300</v>
      </c>
      <c r="J82" s="8">
        <v>4000</v>
      </c>
      <c r="K82" s="8">
        <v>3750</v>
      </c>
      <c r="L82" s="8" t="s">
        <v>67</v>
      </c>
      <c r="M82" s="8">
        <v>1800</v>
      </c>
      <c r="N82" s="8">
        <v>7500</v>
      </c>
      <c r="O82" s="8">
        <v>100</v>
      </c>
      <c r="P82" s="8">
        <v>15000</v>
      </c>
      <c r="Q82" s="8">
        <v>22500</v>
      </c>
      <c r="R82" s="8">
        <v>25000</v>
      </c>
      <c r="S82" s="8">
        <v>4000</v>
      </c>
      <c r="T82" s="8">
        <v>4000</v>
      </c>
      <c r="U82" s="8">
        <v>600</v>
      </c>
      <c r="V82" s="8">
        <v>100</v>
      </c>
      <c r="W82" s="8">
        <v>500</v>
      </c>
      <c r="X82" s="8" t="s">
        <v>67</v>
      </c>
      <c r="Y82" s="8">
        <v>2000</v>
      </c>
      <c r="Z82" s="8">
        <v>2000</v>
      </c>
      <c r="AA82" s="8">
        <v>2500</v>
      </c>
      <c r="AB82" s="8">
        <v>1750</v>
      </c>
      <c r="AC82" s="8">
        <v>2000</v>
      </c>
      <c r="AD82" s="8">
        <v>750</v>
      </c>
      <c r="AE82" s="8">
        <v>3000</v>
      </c>
      <c r="AF82" s="8">
        <v>250</v>
      </c>
      <c r="AG82" s="8">
        <v>250</v>
      </c>
    </row>
    <row r="83" spans="1:33" x14ac:dyDescent="0.35">
      <c r="A83" s="5" t="s">
        <v>96</v>
      </c>
      <c r="B83" s="5" t="s">
        <v>97</v>
      </c>
      <c r="C83" s="5" t="s">
        <v>68</v>
      </c>
      <c r="E83" s="8">
        <v>1300</v>
      </c>
      <c r="F83" s="8">
        <v>5000</v>
      </c>
      <c r="G83" s="8" t="s">
        <v>67</v>
      </c>
      <c r="H83" s="8">
        <v>500</v>
      </c>
      <c r="I83" s="8">
        <v>300</v>
      </c>
      <c r="J83" s="8">
        <v>5500</v>
      </c>
      <c r="K83" s="8">
        <v>12500</v>
      </c>
      <c r="L83" s="8" t="s">
        <v>67</v>
      </c>
      <c r="M83" s="8">
        <v>1850</v>
      </c>
      <c r="N83" s="8">
        <v>9500</v>
      </c>
      <c r="O83" s="8">
        <v>100</v>
      </c>
      <c r="P83" s="8">
        <v>16500</v>
      </c>
      <c r="Q83" s="8">
        <v>25000</v>
      </c>
      <c r="R83" s="8">
        <v>30000</v>
      </c>
      <c r="S83" s="8">
        <v>9000</v>
      </c>
      <c r="T83" s="8">
        <v>7000</v>
      </c>
      <c r="U83" s="8">
        <v>4000</v>
      </c>
      <c r="V83" s="8">
        <v>300</v>
      </c>
      <c r="W83" s="8">
        <v>1000</v>
      </c>
      <c r="X83" s="8" t="s">
        <v>67</v>
      </c>
      <c r="Y83" s="8">
        <v>2750</v>
      </c>
      <c r="Z83" s="8">
        <v>6000</v>
      </c>
      <c r="AA83" s="8">
        <v>3000</v>
      </c>
      <c r="AB83" s="8">
        <v>2000</v>
      </c>
      <c r="AC83" s="8">
        <v>2000</v>
      </c>
      <c r="AD83" s="8">
        <v>4500</v>
      </c>
      <c r="AE83" s="8">
        <v>4500</v>
      </c>
      <c r="AF83" s="8">
        <v>500</v>
      </c>
      <c r="AG83" s="8">
        <v>250</v>
      </c>
    </row>
    <row r="84" spans="1:33" x14ac:dyDescent="0.35">
      <c r="E84" s="8" t="s">
        <v>69</v>
      </c>
      <c r="F84" s="8" t="s">
        <v>67</v>
      </c>
      <c r="G84" s="8" t="s">
        <v>67</v>
      </c>
      <c r="H84" s="8" t="s">
        <v>67</v>
      </c>
      <c r="I84" s="8" t="s">
        <v>67</v>
      </c>
      <c r="J84" s="8" t="s">
        <v>69</v>
      </c>
      <c r="K84" s="8" t="s">
        <v>69</v>
      </c>
      <c r="L84" s="8" t="s">
        <v>67</v>
      </c>
      <c r="M84" s="8" t="s">
        <v>67</v>
      </c>
      <c r="N84" s="8" t="s">
        <v>69</v>
      </c>
      <c r="O84" s="8" t="s">
        <v>67</v>
      </c>
      <c r="P84" s="8" t="s">
        <v>67</v>
      </c>
      <c r="Q84" s="8" t="s">
        <v>67</v>
      </c>
      <c r="R84" s="8" t="s">
        <v>67</v>
      </c>
      <c r="S84" s="8" t="s">
        <v>69</v>
      </c>
      <c r="T84" s="8" t="s">
        <v>69</v>
      </c>
      <c r="U84" s="8" t="s">
        <v>69</v>
      </c>
      <c r="V84" s="8" t="s">
        <v>67</v>
      </c>
      <c r="W84" s="8" t="s">
        <v>69</v>
      </c>
      <c r="X84" s="8" t="s">
        <v>67</v>
      </c>
      <c r="Y84" s="8" t="s">
        <v>69</v>
      </c>
      <c r="Z84" s="8" t="s">
        <v>69</v>
      </c>
      <c r="AA84" s="8" t="s">
        <v>67</v>
      </c>
      <c r="AB84" s="8" t="s">
        <v>67</v>
      </c>
      <c r="AC84" s="8" t="s">
        <v>67</v>
      </c>
      <c r="AD84" s="8" t="s">
        <v>69</v>
      </c>
      <c r="AE84" s="8" t="s">
        <v>69</v>
      </c>
      <c r="AF84" s="8" t="s">
        <v>69</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09" spans="1:33" x14ac:dyDescent="0.35">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row>
    <row r="112" spans="1:33"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row r="114" spans="1:33" x14ac:dyDescent="0.35">
      <c r="E114" s="8" t="s">
        <v>67</v>
      </c>
      <c r="F114" s="8" t="s">
        <v>67</v>
      </c>
      <c r="G114" s="8" t="s">
        <v>67</v>
      </c>
      <c r="H114" s="8" t="s">
        <v>67</v>
      </c>
      <c r="I114" s="8" t="s">
        <v>67</v>
      </c>
      <c r="J114" s="8" t="s">
        <v>67</v>
      </c>
      <c r="K114" s="8" t="s">
        <v>67</v>
      </c>
      <c r="L114" s="8" t="s">
        <v>67</v>
      </c>
      <c r="M114" s="8" t="s">
        <v>67</v>
      </c>
      <c r="N114" s="8" t="s">
        <v>67</v>
      </c>
      <c r="O114" s="8" t="s">
        <v>67</v>
      </c>
      <c r="P114" s="8" t="s">
        <v>67</v>
      </c>
      <c r="Q114" s="8" t="s">
        <v>67</v>
      </c>
      <c r="R114" s="8" t="s">
        <v>67</v>
      </c>
      <c r="S114" s="8" t="s">
        <v>67</v>
      </c>
      <c r="T114" s="8" t="s">
        <v>67</v>
      </c>
      <c r="U114" s="8" t="s">
        <v>67</v>
      </c>
      <c r="V114" s="8" t="s">
        <v>67</v>
      </c>
      <c r="W114" s="8" t="s">
        <v>67</v>
      </c>
      <c r="X114" s="8" t="s">
        <v>67</v>
      </c>
      <c r="Y114" s="8" t="s">
        <v>67</v>
      </c>
      <c r="Z114" s="8" t="s">
        <v>67</v>
      </c>
      <c r="AA114" s="8" t="s">
        <v>67</v>
      </c>
      <c r="AB114" s="8" t="s">
        <v>67</v>
      </c>
      <c r="AC114" s="8" t="s">
        <v>67</v>
      </c>
      <c r="AD114" s="8" t="s">
        <v>67</v>
      </c>
      <c r="AE114" s="8" t="s">
        <v>67</v>
      </c>
      <c r="AF114" s="8" t="s">
        <v>67</v>
      </c>
      <c r="AG114" s="8" t="s">
        <v>67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873D2-D3BF-40B4-A563-390B6C2A9A63}">
  <sheetPr>
    <tabColor theme="2"/>
  </sheetPr>
  <dimension ref="A1:AN114"/>
  <sheetViews>
    <sheetView zoomScale="70" zoomScaleNormal="70" workbookViewId="0">
      <selection activeCell="C3" sqref="A3:XFD3"/>
    </sheetView>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cm="1">
        <f t="array" ref="E5">IFERROR(MEDIAN(IF($C7:$C201=$A5,E7:E201)),"MC")</f>
        <v>1000</v>
      </c>
      <c r="F5" s="8" cm="1">
        <f t="array" ref="F5">IFERROR(MEDIAN(IF($C7:$C201=$A5,F7:F201)),"MC")</f>
        <v>2125</v>
      </c>
      <c r="G5" s="8" cm="1">
        <f t="array" ref="G5">IFERROR(MEDIAN(IF($C7:$C201=$A5,G7:G201)),"MC")</f>
        <v>2500</v>
      </c>
      <c r="H5" s="8" cm="1">
        <f t="array" ref="H5">IFERROR(MEDIAN(IF($C7:$C201=$A5,H7:H201)),"MC")</f>
        <v>500</v>
      </c>
      <c r="I5" s="8" cm="1">
        <f t="array" ref="I5">IFERROR(MEDIAN(IF($C7:$C201=$A5,I7:I201)),"MC")</f>
        <v>300</v>
      </c>
      <c r="J5" s="8" cm="1">
        <f t="array" ref="J5">IFERROR(MEDIAN(IF($C7:$C201=$A5,J7:J201)),"MC")</f>
        <v>5250</v>
      </c>
      <c r="K5" s="8" cm="1">
        <f t="array" ref="K5">IFERROR(MEDIAN(IF($C7:$C201=$A5,K7:K201)),"MC")</f>
        <v>4750</v>
      </c>
      <c r="L5" s="8" cm="1">
        <f t="array" ref="L5">IFERROR(MEDIAN(IF($C7:$C201=$A5,L7:L201)),"MC")</f>
        <v>1937.5</v>
      </c>
      <c r="M5" s="8" cm="1">
        <f t="array" ref="M5">IFERROR(MEDIAN(IF($C7:$C201=$A5,M7:M201)),"MC")</f>
        <v>2062.5</v>
      </c>
      <c r="N5" s="8" cm="1">
        <f t="array" ref="N5">IFERROR(MEDIAN(IF($C7:$C201=$A5,N7:N201)),"MC")</f>
        <v>8000</v>
      </c>
      <c r="O5" s="8" cm="1">
        <f t="array" ref="O5">IFERROR(MEDIAN(IF($C7:$C201=$A5,O7:O201)),"MC")</f>
        <v>100</v>
      </c>
      <c r="P5" s="8" cm="1">
        <f t="array" ref="P5">IFERROR(MEDIAN(IF($C7:$C201=$A5,P7:P201)),"MC")</f>
        <v>14000</v>
      </c>
      <c r="Q5" s="8" cm="1">
        <f t="array" ref="Q5">IFERROR(MEDIAN(IF($C7:$C201=$A5,Q7:Q201)),"MC")</f>
        <v>27625</v>
      </c>
      <c r="R5" s="8" cm="1">
        <f t="array" ref="R5">IFERROR(MEDIAN(IF($C7:$C201=$A5,R7:R201)),"MC")</f>
        <v>36750</v>
      </c>
      <c r="S5" s="8" cm="1">
        <f t="array" ref="S5">IFERROR(MEDIAN(IF($C7:$C201=$A5,S7:S201)),"MC")</f>
        <v>7500</v>
      </c>
      <c r="T5" s="8" cm="1">
        <f t="array" ref="T5">IFERROR(MEDIAN(IF($C7:$C201=$A5,T7:T201)),"MC")</f>
        <v>6500</v>
      </c>
      <c r="U5" s="8" cm="1">
        <f t="array" ref="U5">IFERROR(MEDIAN(IF($C7:$C201=$A5,U7:U201)),"MC")</f>
        <v>600</v>
      </c>
      <c r="V5" s="8" cm="1">
        <f t="array" ref="V5">IFERROR(MEDIAN(IF($C7:$C201=$A5,V7:V201)),"MC")</f>
        <v>150</v>
      </c>
      <c r="W5" s="8" cm="1">
        <f t="array" ref="W5">IFERROR(MEDIAN(IF($C7:$C201=$A5,W7:W201)),"MC")</f>
        <v>500</v>
      </c>
      <c r="X5" s="8" cm="1">
        <f t="array" ref="X5">IFERROR(MEDIAN(IF($C7:$C201=$A5,X7:X201)),"MC")</f>
        <v>1000</v>
      </c>
      <c r="Y5" s="8" cm="1">
        <f t="array" ref="Y5">IFERROR(MEDIAN(IF($C7:$C201=$A5,Y7:Y201)),"MC")</f>
        <v>1500</v>
      </c>
      <c r="Z5" s="8" cm="1">
        <f t="array" ref="Z5">IFERROR(MEDIAN(IF($C7:$C201=$A5,Z7:Z201)),"MC")</f>
        <v>1500</v>
      </c>
      <c r="AA5" s="8" cm="1">
        <f t="array" ref="AA5">IFERROR(MEDIAN(IF($C7:$C201=$A5,AA7:AA201)),"MC")</f>
        <v>3000</v>
      </c>
      <c r="AB5" s="8" cm="1">
        <f t="array" ref="AB5">IFERROR(MEDIAN(IF($C7:$C201=$A5,AB7:AB201)),"MC")</f>
        <v>2500</v>
      </c>
      <c r="AC5" s="8" cm="1">
        <f t="array" ref="AC5">IFERROR(MEDIAN(IF($C7:$C201=$A5,AC7:AC201)),"MC")</f>
        <v>2250</v>
      </c>
      <c r="AD5" s="8" cm="1">
        <f t="array" ref="AD5">IFERROR(MEDIAN(IF($C7:$C201=$A5,AD7:AD201)),"MC")</f>
        <v>1500</v>
      </c>
      <c r="AE5" s="8" cm="1">
        <f t="array" ref="AE5">IFERROR(MEDIAN(IF($C7:$C201=$A5,AE7:AE201)),"MC")</f>
        <v>3750</v>
      </c>
      <c r="AF5" s="8" cm="1">
        <f t="array" ref="AF5">IFERROR(MEDIAN(IF($C7:$C201=$A5,AF7:AF201)),"MC")</f>
        <v>275</v>
      </c>
      <c r="AG5" s="8" cm="1">
        <f t="array" ref="AG5">IFERROR(MEDIAN(IF($C7:$C201=$A5,AG7:AG201)),"MC")</f>
        <v>362.5</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row>
    <row r="8" spans="1:40" x14ac:dyDescent="0.35">
      <c r="C8" s="5" t="s">
        <v>62</v>
      </c>
    </row>
    <row r="9" spans="1:40" x14ac:dyDescent="0.35">
      <c r="A9" s="5" t="s">
        <v>63</v>
      </c>
      <c r="B9" s="5" t="s">
        <v>64</v>
      </c>
      <c r="C9" s="5" t="s">
        <v>31</v>
      </c>
      <c r="E9" s="8" t="s">
        <v>65</v>
      </c>
      <c r="F9" s="8" t="s">
        <v>65</v>
      </c>
      <c r="G9" s="8" t="s">
        <v>65</v>
      </c>
      <c r="H9" s="8" t="s">
        <v>65</v>
      </c>
      <c r="I9" s="8" t="s">
        <v>65</v>
      </c>
      <c r="J9" s="8">
        <v>5000</v>
      </c>
      <c r="K9" s="8" t="s">
        <v>65</v>
      </c>
      <c r="L9" s="8" t="s">
        <v>65</v>
      </c>
      <c r="M9" s="8" t="s">
        <v>65</v>
      </c>
      <c r="N9" s="8" t="s">
        <v>65</v>
      </c>
      <c r="O9" s="8">
        <v>100</v>
      </c>
      <c r="P9" s="8" t="s">
        <v>65</v>
      </c>
      <c r="Q9" s="8">
        <v>32500</v>
      </c>
      <c r="R9" s="8">
        <v>37500</v>
      </c>
      <c r="S9" s="8" t="s">
        <v>65</v>
      </c>
      <c r="T9" s="8" t="s">
        <v>65</v>
      </c>
      <c r="U9" s="8" t="s">
        <v>65</v>
      </c>
      <c r="V9" s="8" t="s">
        <v>65</v>
      </c>
      <c r="W9" s="8" t="s">
        <v>65</v>
      </c>
      <c r="X9" s="8" t="s">
        <v>65</v>
      </c>
      <c r="Y9" s="8" t="s">
        <v>65</v>
      </c>
      <c r="Z9" s="8" t="s">
        <v>65</v>
      </c>
      <c r="AA9" s="8" t="s">
        <v>65</v>
      </c>
      <c r="AB9" s="8" t="s">
        <v>65</v>
      </c>
      <c r="AC9" s="8" t="s">
        <v>65</v>
      </c>
      <c r="AD9" s="8" t="s">
        <v>65</v>
      </c>
      <c r="AE9" s="8">
        <v>2250</v>
      </c>
      <c r="AF9" s="8">
        <v>250</v>
      </c>
      <c r="AG9" s="8">
        <v>200</v>
      </c>
      <c r="AJ9" s="6"/>
      <c r="AK9" s="6"/>
      <c r="AL9" s="6"/>
      <c r="AM9" s="6"/>
      <c r="AN9" s="6"/>
    </row>
    <row r="10" spans="1:40" x14ac:dyDescent="0.35">
      <c r="A10" s="5" t="s">
        <v>63</v>
      </c>
      <c r="B10" s="5" t="s">
        <v>64</v>
      </c>
      <c r="C10" s="5" t="s">
        <v>66</v>
      </c>
      <c r="E10" s="8" t="s">
        <v>67</v>
      </c>
      <c r="F10" s="8" t="s">
        <v>67</v>
      </c>
      <c r="G10" s="8" t="s">
        <v>67</v>
      </c>
      <c r="H10" s="8" t="s">
        <v>67</v>
      </c>
      <c r="I10" s="8" t="s">
        <v>67</v>
      </c>
      <c r="J10" s="8">
        <v>5000</v>
      </c>
      <c r="K10" s="8" t="s">
        <v>67</v>
      </c>
      <c r="L10" s="8" t="s">
        <v>67</v>
      </c>
      <c r="M10" s="8" t="s">
        <v>67</v>
      </c>
      <c r="N10" s="8" t="s">
        <v>67</v>
      </c>
      <c r="O10" s="8">
        <v>100</v>
      </c>
      <c r="P10" s="8" t="s">
        <v>67</v>
      </c>
      <c r="Q10" s="8">
        <v>32500</v>
      </c>
      <c r="R10" s="8">
        <v>37500</v>
      </c>
      <c r="S10" s="8" t="s">
        <v>67</v>
      </c>
      <c r="T10" s="8" t="s">
        <v>67</v>
      </c>
      <c r="U10" s="8" t="s">
        <v>67</v>
      </c>
      <c r="V10" s="8" t="s">
        <v>67</v>
      </c>
      <c r="W10" s="8" t="s">
        <v>67</v>
      </c>
      <c r="X10" s="8" t="s">
        <v>67</v>
      </c>
      <c r="Y10" s="8" t="s">
        <v>67</v>
      </c>
      <c r="Z10" s="8" t="s">
        <v>67</v>
      </c>
      <c r="AA10" s="8" t="s">
        <v>67</v>
      </c>
      <c r="AB10" s="8" t="s">
        <v>67</v>
      </c>
      <c r="AC10" s="8" t="s">
        <v>67</v>
      </c>
      <c r="AD10" s="8" t="s">
        <v>67</v>
      </c>
      <c r="AE10" s="8">
        <v>2250</v>
      </c>
      <c r="AF10" s="8">
        <v>250</v>
      </c>
      <c r="AG10" s="8">
        <v>200</v>
      </c>
    </row>
    <row r="11" spans="1:40" x14ac:dyDescent="0.35">
      <c r="A11" s="5" t="s">
        <v>63</v>
      </c>
      <c r="B11" s="5" t="s">
        <v>64</v>
      </c>
      <c r="C11" s="5" t="s">
        <v>68</v>
      </c>
      <c r="E11" s="8" t="s">
        <v>67</v>
      </c>
      <c r="F11" s="8" t="s">
        <v>67</v>
      </c>
      <c r="G11" s="8" t="s">
        <v>67</v>
      </c>
      <c r="H11" s="8" t="s">
        <v>67</v>
      </c>
      <c r="I11" s="8" t="s">
        <v>67</v>
      </c>
      <c r="J11" s="8">
        <v>5000</v>
      </c>
      <c r="K11" s="8" t="s">
        <v>67</v>
      </c>
      <c r="L11" s="8" t="s">
        <v>67</v>
      </c>
      <c r="M11" s="8" t="s">
        <v>67</v>
      </c>
      <c r="N11" s="8" t="s">
        <v>67</v>
      </c>
      <c r="O11" s="8">
        <v>100</v>
      </c>
      <c r="P11" s="8" t="s">
        <v>67</v>
      </c>
      <c r="Q11" s="8">
        <v>32500</v>
      </c>
      <c r="R11" s="8">
        <v>37500</v>
      </c>
      <c r="S11" s="8" t="s">
        <v>67</v>
      </c>
      <c r="T11" s="8" t="s">
        <v>67</v>
      </c>
      <c r="U11" s="8" t="s">
        <v>67</v>
      </c>
      <c r="V11" s="8" t="s">
        <v>67</v>
      </c>
      <c r="W11" s="8" t="s">
        <v>67</v>
      </c>
      <c r="X11" s="8" t="s">
        <v>67</v>
      </c>
      <c r="Y11" s="8" t="s">
        <v>67</v>
      </c>
      <c r="Z11" s="8" t="s">
        <v>67</v>
      </c>
      <c r="AA11" s="8" t="s">
        <v>67</v>
      </c>
      <c r="AB11" s="8" t="s">
        <v>67</v>
      </c>
      <c r="AC11" s="8" t="s">
        <v>67</v>
      </c>
      <c r="AD11" s="8" t="s">
        <v>67</v>
      </c>
      <c r="AE11" s="8">
        <v>2250</v>
      </c>
      <c r="AF11" s="8">
        <v>250</v>
      </c>
      <c r="AG11" s="8">
        <v>500</v>
      </c>
    </row>
    <row r="12" spans="1:40" x14ac:dyDescent="0.35">
      <c r="E12" s="8" t="s">
        <v>67</v>
      </c>
      <c r="F12" s="8" t="s">
        <v>67</v>
      </c>
      <c r="G12" s="8" t="s">
        <v>67</v>
      </c>
      <c r="H12" s="8" t="s">
        <v>67</v>
      </c>
      <c r="I12" s="8" t="s">
        <v>67</v>
      </c>
      <c r="J12" s="8" t="s">
        <v>67</v>
      </c>
      <c r="K12" s="8" t="s">
        <v>67</v>
      </c>
      <c r="L12" s="8" t="s">
        <v>67</v>
      </c>
      <c r="M12" s="8" t="s">
        <v>67</v>
      </c>
      <c r="N12" s="8" t="s">
        <v>67</v>
      </c>
      <c r="O12" s="8" t="s">
        <v>67</v>
      </c>
      <c r="P12" s="8" t="s">
        <v>67</v>
      </c>
      <c r="Q12" s="8" t="s">
        <v>67</v>
      </c>
      <c r="R12" s="8" t="s">
        <v>67</v>
      </c>
      <c r="S12" s="8" t="s">
        <v>67</v>
      </c>
      <c r="T12" s="8" t="s">
        <v>67</v>
      </c>
      <c r="U12" s="8" t="s">
        <v>67</v>
      </c>
      <c r="V12" s="8" t="s">
        <v>67</v>
      </c>
      <c r="W12" s="8" t="s">
        <v>67</v>
      </c>
      <c r="X12" s="8" t="s">
        <v>67</v>
      </c>
      <c r="Y12" s="8" t="s">
        <v>67</v>
      </c>
      <c r="Z12" s="8" t="s">
        <v>67</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E15" s="8">
        <v>1000</v>
      </c>
      <c r="F15" s="8" t="s">
        <v>65</v>
      </c>
      <c r="G15" s="8" t="s">
        <v>65</v>
      </c>
      <c r="H15" s="8">
        <v>500</v>
      </c>
      <c r="I15" s="8">
        <v>300</v>
      </c>
      <c r="J15" s="8">
        <v>5000</v>
      </c>
      <c r="K15" s="8">
        <v>4500</v>
      </c>
      <c r="L15" s="8">
        <v>1000</v>
      </c>
      <c r="M15" s="8">
        <v>1750</v>
      </c>
      <c r="N15" s="8">
        <v>8000</v>
      </c>
      <c r="O15" s="8">
        <v>200</v>
      </c>
      <c r="P15" s="8" t="s">
        <v>65</v>
      </c>
      <c r="Q15" s="8">
        <v>32000</v>
      </c>
      <c r="R15" s="8">
        <v>36000</v>
      </c>
      <c r="S15" s="8">
        <v>7500</v>
      </c>
      <c r="T15" s="8">
        <v>6500</v>
      </c>
      <c r="U15" s="8">
        <v>450</v>
      </c>
      <c r="V15" s="8">
        <v>150</v>
      </c>
      <c r="W15" s="8" t="s">
        <v>65</v>
      </c>
      <c r="X15" s="8">
        <v>675</v>
      </c>
      <c r="Y15" s="8">
        <v>875</v>
      </c>
      <c r="Z15" s="8">
        <v>1500</v>
      </c>
      <c r="AA15" s="8">
        <v>3000</v>
      </c>
      <c r="AB15" s="8">
        <v>2500</v>
      </c>
      <c r="AC15" s="8">
        <v>2500</v>
      </c>
      <c r="AD15" s="8">
        <v>2000</v>
      </c>
      <c r="AE15" s="8">
        <v>6500</v>
      </c>
      <c r="AF15" s="8">
        <v>200</v>
      </c>
      <c r="AG15" s="8" t="s">
        <v>65</v>
      </c>
    </row>
    <row r="16" spans="1:40" x14ac:dyDescent="0.35">
      <c r="A16" s="5" t="s">
        <v>63</v>
      </c>
      <c r="B16" s="5" t="s">
        <v>71</v>
      </c>
      <c r="C16" s="5" t="s">
        <v>66</v>
      </c>
      <c r="E16" s="8">
        <v>1000</v>
      </c>
      <c r="F16" s="8" t="s">
        <v>67</v>
      </c>
      <c r="G16" s="8" t="s">
        <v>67</v>
      </c>
      <c r="H16" s="8">
        <v>500</v>
      </c>
      <c r="I16" s="8">
        <v>300</v>
      </c>
      <c r="J16" s="8">
        <v>5000</v>
      </c>
      <c r="K16" s="8">
        <v>4500</v>
      </c>
      <c r="L16" s="8">
        <v>1000</v>
      </c>
      <c r="M16" s="8">
        <v>1750</v>
      </c>
      <c r="N16" s="8">
        <v>8000</v>
      </c>
      <c r="O16" s="8">
        <v>200</v>
      </c>
      <c r="P16" s="8" t="s">
        <v>67</v>
      </c>
      <c r="Q16" s="8">
        <v>31500</v>
      </c>
      <c r="R16" s="8">
        <v>35000</v>
      </c>
      <c r="S16" s="8">
        <v>7500</v>
      </c>
      <c r="T16" s="8">
        <v>6500</v>
      </c>
      <c r="U16" s="8">
        <v>400</v>
      </c>
      <c r="V16" s="8">
        <v>150</v>
      </c>
      <c r="W16" s="8" t="s">
        <v>67</v>
      </c>
      <c r="X16" s="8">
        <v>650</v>
      </c>
      <c r="Y16" s="8">
        <v>800</v>
      </c>
      <c r="Z16" s="8">
        <v>1250</v>
      </c>
      <c r="AA16" s="8">
        <v>3000</v>
      </c>
      <c r="AB16" s="8">
        <v>2500</v>
      </c>
      <c r="AC16" s="8">
        <v>2500</v>
      </c>
      <c r="AD16" s="8">
        <v>2000</v>
      </c>
      <c r="AE16" s="8">
        <v>6500</v>
      </c>
      <c r="AF16" s="8">
        <v>200</v>
      </c>
      <c r="AG16" s="8" t="s">
        <v>67</v>
      </c>
    </row>
    <row r="17" spans="1:33" x14ac:dyDescent="0.35">
      <c r="A17" s="5" t="s">
        <v>63</v>
      </c>
      <c r="B17" s="5" t="s">
        <v>71</v>
      </c>
      <c r="C17" s="5" t="s">
        <v>68</v>
      </c>
      <c r="E17" s="8">
        <v>1050</v>
      </c>
      <c r="F17" s="8" t="s">
        <v>67</v>
      </c>
      <c r="G17" s="8" t="s">
        <v>67</v>
      </c>
      <c r="H17" s="8">
        <v>500</v>
      </c>
      <c r="I17" s="8">
        <v>300</v>
      </c>
      <c r="J17" s="8">
        <v>7500</v>
      </c>
      <c r="K17" s="8">
        <v>5250</v>
      </c>
      <c r="L17" s="8">
        <v>1000</v>
      </c>
      <c r="M17" s="8">
        <v>2000</v>
      </c>
      <c r="N17" s="8">
        <v>8000</v>
      </c>
      <c r="O17" s="8">
        <v>200</v>
      </c>
      <c r="P17" s="8" t="s">
        <v>67</v>
      </c>
      <c r="Q17" s="8">
        <v>33000</v>
      </c>
      <c r="R17" s="8">
        <v>37000</v>
      </c>
      <c r="S17" s="8">
        <v>7500</v>
      </c>
      <c r="T17" s="8">
        <v>6750</v>
      </c>
      <c r="U17" s="8">
        <v>450</v>
      </c>
      <c r="V17" s="8">
        <v>150</v>
      </c>
      <c r="W17" s="8" t="s">
        <v>67</v>
      </c>
      <c r="X17" s="8">
        <v>750</v>
      </c>
      <c r="Y17" s="8">
        <v>1000</v>
      </c>
      <c r="Z17" s="8">
        <v>1500</v>
      </c>
      <c r="AA17" s="8">
        <v>3500</v>
      </c>
      <c r="AB17" s="8">
        <v>2500</v>
      </c>
      <c r="AC17" s="8">
        <v>2500</v>
      </c>
      <c r="AD17" s="8">
        <v>2000</v>
      </c>
      <c r="AE17" s="8">
        <v>6500</v>
      </c>
      <c r="AF17" s="8">
        <v>200</v>
      </c>
      <c r="AG17" s="8" t="s">
        <v>67</v>
      </c>
    </row>
    <row r="18" spans="1:33" x14ac:dyDescent="0.35">
      <c r="E18" s="8" t="s">
        <v>67</v>
      </c>
      <c r="F18" s="8" t="s">
        <v>67</v>
      </c>
      <c r="G18" s="8" t="s">
        <v>67</v>
      </c>
      <c r="H18" s="8" t="s">
        <v>67</v>
      </c>
      <c r="I18" s="8" t="s">
        <v>67</v>
      </c>
      <c r="J18" s="8" t="s">
        <v>69</v>
      </c>
      <c r="K18" s="8" t="s">
        <v>67</v>
      </c>
      <c r="L18" s="8" t="s">
        <v>67</v>
      </c>
      <c r="M18" s="8" t="s">
        <v>67</v>
      </c>
      <c r="N18" s="8" t="s">
        <v>67</v>
      </c>
      <c r="O18" s="8" t="s">
        <v>67</v>
      </c>
      <c r="P18" s="8" t="s">
        <v>67</v>
      </c>
      <c r="Q18" s="8" t="s">
        <v>67</v>
      </c>
      <c r="R18" s="8" t="s">
        <v>67</v>
      </c>
      <c r="S18" s="8" t="s">
        <v>67</v>
      </c>
      <c r="T18" s="8" t="s">
        <v>67</v>
      </c>
      <c r="U18" s="8" t="s">
        <v>67</v>
      </c>
      <c r="V18" s="8" t="s">
        <v>67</v>
      </c>
      <c r="W18" s="8" t="s">
        <v>67</v>
      </c>
      <c r="X18" s="8" t="s">
        <v>67</v>
      </c>
      <c r="Y18" s="8" t="s">
        <v>67</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1100</v>
      </c>
      <c r="F27" s="8">
        <v>800</v>
      </c>
      <c r="G27" s="8">
        <v>1000</v>
      </c>
      <c r="H27" s="8">
        <v>500</v>
      </c>
      <c r="I27" s="8">
        <v>250</v>
      </c>
      <c r="J27" s="8">
        <v>6000</v>
      </c>
      <c r="K27" s="8">
        <v>9000</v>
      </c>
      <c r="L27" s="8">
        <v>2000</v>
      </c>
      <c r="M27" s="8">
        <v>1750</v>
      </c>
      <c r="N27" s="8">
        <v>9000</v>
      </c>
      <c r="O27" s="8">
        <v>100</v>
      </c>
      <c r="P27" s="8" t="s">
        <v>65</v>
      </c>
      <c r="Q27" s="8">
        <v>27500</v>
      </c>
      <c r="R27" s="8">
        <v>45000</v>
      </c>
      <c r="S27" s="8">
        <v>6000</v>
      </c>
      <c r="T27" s="8">
        <v>5000</v>
      </c>
      <c r="U27" s="8">
        <v>300</v>
      </c>
      <c r="V27" s="8">
        <v>150</v>
      </c>
      <c r="W27" s="8">
        <v>300</v>
      </c>
      <c r="X27" s="8">
        <v>600</v>
      </c>
      <c r="Y27" s="8">
        <v>1000</v>
      </c>
      <c r="Z27" s="8">
        <v>1500</v>
      </c>
      <c r="AA27" s="8">
        <v>3500</v>
      </c>
      <c r="AB27" s="8">
        <v>2000</v>
      </c>
      <c r="AC27" s="8">
        <v>2000</v>
      </c>
      <c r="AD27" s="8">
        <v>2000</v>
      </c>
      <c r="AE27" s="8">
        <v>3000</v>
      </c>
      <c r="AF27" s="8">
        <v>300</v>
      </c>
      <c r="AG27" s="8">
        <v>500</v>
      </c>
    </row>
    <row r="28" spans="1:33" x14ac:dyDescent="0.35">
      <c r="A28" s="5" t="s">
        <v>73</v>
      </c>
      <c r="B28" s="5" t="s">
        <v>77</v>
      </c>
      <c r="C28" s="5" t="s">
        <v>66</v>
      </c>
      <c r="E28" s="8">
        <v>1000</v>
      </c>
      <c r="F28" s="8">
        <v>800</v>
      </c>
      <c r="G28" s="8">
        <v>1000</v>
      </c>
      <c r="H28" s="8">
        <v>500</v>
      </c>
      <c r="I28" s="8">
        <v>250</v>
      </c>
      <c r="J28" s="8">
        <v>6000</v>
      </c>
      <c r="K28" s="8">
        <v>500</v>
      </c>
      <c r="L28" s="8">
        <v>1500</v>
      </c>
      <c r="M28" s="8">
        <v>500</v>
      </c>
      <c r="N28" s="8">
        <v>9000</v>
      </c>
      <c r="O28" s="8">
        <v>100</v>
      </c>
      <c r="P28" s="8" t="s">
        <v>67</v>
      </c>
      <c r="Q28" s="8">
        <v>27500</v>
      </c>
      <c r="R28" s="8">
        <v>45000</v>
      </c>
      <c r="S28" s="8">
        <v>6000</v>
      </c>
      <c r="T28" s="8">
        <v>5000</v>
      </c>
      <c r="U28" s="8">
        <v>300</v>
      </c>
      <c r="V28" s="8">
        <v>150</v>
      </c>
      <c r="W28" s="8">
        <v>300</v>
      </c>
      <c r="X28" s="8">
        <v>600</v>
      </c>
      <c r="Y28" s="8">
        <v>1000</v>
      </c>
      <c r="Z28" s="8">
        <v>1500</v>
      </c>
      <c r="AA28" s="8">
        <v>2000</v>
      </c>
      <c r="AB28" s="8">
        <v>2000</v>
      </c>
      <c r="AC28" s="8">
        <v>2000</v>
      </c>
      <c r="AD28" s="8">
        <v>2000</v>
      </c>
      <c r="AE28" s="8">
        <v>3000</v>
      </c>
      <c r="AF28" s="8">
        <v>300</v>
      </c>
      <c r="AG28" s="8">
        <v>500</v>
      </c>
    </row>
    <row r="29" spans="1:33" x14ac:dyDescent="0.35">
      <c r="A29" s="5" t="s">
        <v>73</v>
      </c>
      <c r="B29" s="5" t="s">
        <v>77</v>
      </c>
      <c r="C29" s="5" t="s">
        <v>68</v>
      </c>
      <c r="E29" s="8">
        <v>1100</v>
      </c>
      <c r="F29" s="8">
        <v>800</v>
      </c>
      <c r="G29" s="8">
        <v>1000</v>
      </c>
      <c r="H29" s="8">
        <v>500</v>
      </c>
      <c r="I29" s="8">
        <v>250</v>
      </c>
      <c r="J29" s="8">
        <v>8000</v>
      </c>
      <c r="K29" s="8">
        <v>9000</v>
      </c>
      <c r="L29" s="8">
        <v>2000</v>
      </c>
      <c r="M29" s="8">
        <v>2000</v>
      </c>
      <c r="N29" s="8">
        <v>9000</v>
      </c>
      <c r="O29" s="8">
        <v>100</v>
      </c>
      <c r="P29" s="8" t="s">
        <v>67</v>
      </c>
      <c r="Q29" s="8">
        <v>27500</v>
      </c>
      <c r="R29" s="8">
        <v>45000</v>
      </c>
      <c r="S29" s="8">
        <v>6000</v>
      </c>
      <c r="T29" s="8">
        <v>5000</v>
      </c>
      <c r="U29" s="8">
        <v>300</v>
      </c>
      <c r="V29" s="8">
        <v>150</v>
      </c>
      <c r="W29" s="8">
        <v>300</v>
      </c>
      <c r="X29" s="8">
        <v>600</v>
      </c>
      <c r="Y29" s="8">
        <v>1000</v>
      </c>
      <c r="Z29" s="8">
        <v>1500</v>
      </c>
      <c r="AA29" s="8">
        <v>3500</v>
      </c>
      <c r="AB29" s="8">
        <v>3200</v>
      </c>
      <c r="AC29" s="8">
        <v>2000</v>
      </c>
      <c r="AD29" s="8">
        <v>2000</v>
      </c>
      <c r="AE29" s="8">
        <v>3000</v>
      </c>
      <c r="AF29" s="8">
        <v>300</v>
      </c>
      <c r="AG29" s="8">
        <v>500</v>
      </c>
    </row>
    <row r="30" spans="1:33" x14ac:dyDescent="0.35">
      <c r="E30" s="8" t="s">
        <v>67</v>
      </c>
      <c r="F30" s="8" t="s">
        <v>67</v>
      </c>
      <c r="G30" s="8" t="s">
        <v>67</v>
      </c>
      <c r="H30" s="8" t="s">
        <v>67</v>
      </c>
      <c r="I30" s="8" t="s">
        <v>67</v>
      </c>
      <c r="J30" s="8" t="s">
        <v>69</v>
      </c>
      <c r="K30" s="8" t="s">
        <v>69</v>
      </c>
      <c r="L30" s="8" t="s">
        <v>69</v>
      </c>
      <c r="M30" s="8" t="s">
        <v>69</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69</v>
      </c>
      <c r="AB30" s="8" t="s">
        <v>69</v>
      </c>
      <c r="AC30" s="8" t="s">
        <v>67</v>
      </c>
      <c r="AD30" s="8" t="s">
        <v>67</v>
      </c>
      <c r="AE30" s="8" t="s">
        <v>67</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3250</v>
      </c>
      <c r="G57" s="8">
        <v>4000</v>
      </c>
      <c r="H57" s="8">
        <v>400</v>
      </c>
      <c r="I57" s="8">
        <v>300</v>
      </c>
      <c r="J57" s="8">
        <v>5000</v>
      </c>
      <c r="K57" s="8">
        <v>15000</v>
      </c>
      <c r="L57" s="8">
        <v>1875</v>
      </c>
      <c r="M57" s="8">
        <v>2500</v>
      </c>
      <c r="N57" s="8" t="s">
        <v>65</v>
      </c>
      <c r="O57" s="8" t="s">
        <v>65</v>
      </c>
      <c r="P57" s="8" t="s">
        <v>65</v>
      </c>
      <c r="Q57" s="8">
        <v>27750</v>
      </c>
      <c r="R57" s="8">
        <v>34250</v>
      </c>
      <c r="S57" s="8">
        <v>7000</v>
      </c>
      <c r="T57" s="8">
        <v>5500</v>
      </c>
      <c r="U57" s="8">
        <v>600</v>
      </c>
      <c r="V57" s="8">
        <v>150</v>
      </c>
      <c r="W57" s="8">
        <v>500</v>
      </c>
      <c r="X57" s="8">
        <v>1200</v>
      </c>
      <c r="Y57" s="8">
        <v>1500</v>
      </c>
      <c r="Z57" s="8">
        <v>1500</v>
      </c>
      <c r="AA57" s="8">
        <v>2875</v>
      </c>
      <c r="AB57" s="8">
        <v>2000</v>
      </c>
      <c r="AC57" s="8">
        <v>2000</v>
      </c>
      <c r="AD57" s="8">
        <v>1500</v>
      </c>
      <c r="AE57" s="8">
        <v>6000</v>
      </c>
      <c r="AF57" s="8">
        <v>350</v>
      </c>
      <c r="AG57" s="8" t="s">
        <v>65</v>
      </c>
    </row>
    <row r="58" spans="1:33" x14ac:dyDescent="0.35">
      <c r="A58" s="5" t="s">
        <v>81</v>
      </c>
      <c r="B58" s="5" t="s">
        <v>88</v>
      </c>
      <c r="C58" s="5" t="s">
        <v>66</v>
      </c>
      <c r="E58" s="8">
        <v>1000</v>
      </c>
      <c r="F58" s="8">
        <v>3000</v>
      </c>
      <c r="G58" s="8">
        <v>4000</v>
      </c>
      <c r="H58" s="8">
        <v>300</v>
      </c>
      <c r="I58" s="8">
        <v>250</v>
      </c>
      <c r="J58" s="8">
        <v>5000</v>
      </c>
      <c r="K58" s="8">
        <v>5000</v>
      </c>
      <c r="L58" s="8">
        <v>1000</v>
      </c>
      <c r="M58" s="8">
        <v>1500</v>
      </c>
      <c r="N58" s="8" t="s">
        <v>67</v>
      </c>
      <c r="O58" s="8" t="s">
        <v>67</v>
      </c>
      <c r="P58" s="8" t="s">
        <v>67</v>
      </c>
      <c r="Q58" s="8">
        <v>27500</v>
      </c>
      <c r="R58" s="8">
        <v>32500</v>
      </c>
      <c r="S58" s="8">
        <v>6000</v>
      </c>
      <c r="T58" s="8">
        <v>5000</v>
      </c>
      <c r="U58" s="8">
        <v>300</v>
      </c>
      <c r="V58" s="8">
        <v>125</v>
      </c>
      <c r="W58" s="8">
        <v>500</v>
      </c>
      <c r="X58" s="8">
        <v>750</v>
      </c>
      <c r="Y58" s="8">
        <v>1000</v>
      </c>
      <c r="Z58" s="8">
        <v>1500</v>
      </c>
      <c r="AA58" s="8">
        <v>2000</v>
      </c>
      <c r="AB58" s="8">
        <v>2000</v>
      </c>
      <c r="AC58" s="8">
        <v>2000</v>
      </c>
      <c r="AD58" s="8">
        <v>1500</v>
      </c>
      <c r="AE58" s="8">
        <v>5000</v>
      </c>
      <c r="AF58" s="8">
        <v>300</v>
      </c>
      <c r="AG58" s="8" t="s">
        <v>67</v>
      </c>
    </row>
    <row r="59" spans="1:33" x14ac:dyDescent="0.35">
      <c r="A59" s="5" t="s">
        <v>81</v>
      </c>
      <c r="B59" s="5" t="s">
        <v>88</v>
      </c>
      <c r="C59" s="5" t="s">
        <v>68</v>
      </c>
      <c r="E59" s="8">
        <v>1100</v>
      </c>
      <c r="F59" s="8">
        <v>3500</v>
      </c>
      <c r="G59" s="8">
        <v>4500</v>
      </c>
      <c r="H59" s="8">
        <v>500</v>
      </c>
      <c r="I59" s="8">
        <v>400</v>
      </c>
      <c r="J59" s="8">
        <v>5000</v>
      </c>
      <c r="K59" s="8">
        <v>15000</v>
      </c>
      <c r="L59" s="8">
        <v>2000</v>
      </c>
      <c r="M59" s="8">
        <v>2500</v>
      </c>
      <c r="N59" s="8" t="s">
        <v>67</v>
      </c>
      <c r="O59" s="8" t="s">
        <v>67</v>
      </c>
      <c r="P59" s="8" t="s">
        <v>67</v>
      </c>
      <c r="Q59" s="8">
        <v>33000</v>
      </c>
      <c r="R59" s="8">
        <v>37000</v>
      </c>
      <c r="S59" s="8">
        <v>7500</v>
      </c>
      <c r="T59" s="8">
        <v>6000</v>
      </c>
      <c r="U59" s="8">
        <v>1500</v>
      </c>
      <c r="V59" s="8">
        <v>500</v>
      </c>
      <c r="W59" s="8">
        <v>1500</v>
      </c>
      <c r="X59" s="8">
        <v>1500</v>
      </c>
      <c r="Y59" s="8">
        <v>2000</v>
      </c>
      <c r="Z59" s="8">
        <v>2000</v>
      </c>
      <c r="AA59" s="8">
        <v>3000</v>
      </c>
      <c r="AB59" s="8">
        <v>2500</v>
      </c>
      <c r="AC59" s="8">
        <v>2250</v>
      </c>
      <c r="AD59" s="8">
        <v>2000</v>
      </c>
      <c r="AE59" s="8">
        <v>7000</v>
      </c>
      <c r="AF59" s="8">
        <v>500</v>
      </c>
      <c r="AG59" s="8" t="s">
        <v>67</v>
      </c>
    </row>
    <row r="60" spans="1:33" x14ac:dyDescent="0.35">
      <c r="E60" s="8" t="s">
        <v>67</v>
      </c>
      <c r="F60" s="8" t="s">
        <v>67</v>
      </c>
      <c r="G60" s="8" t="s">
        <v>67</v>
      </c>
      <c r="H60" s="8" t="s">
        <v>67</v>
      </c>
      <c r="I60" s="8" t="s">
        <v>67</v>
      </c>
      <c r="J60" s="8" t="s">
        <v>67</v>
      </c>
      <c r="K60" s="8" t="s">
        <v>69</v>
      </c>
      <c r="L60" s="8" t="s">
        <v>69</v>
      </c>
      <c r="M60" s="8" t="s">
        <v>69</v>
      </c>
      <c r="N60" s="8" t="s">
        <v>67</v>
      </c>
      <c r="O60" s="8" t="s">
        <v>67</v>
      </c>
      <c r="P60" s="8" t="s">
        <v>67</v>
      </c>
      <c r="Q60" s="8" t="s">
        <v>67</v>
      </c>
      <c r="R60" s="8" t="s">
        <v>67</v>
      </c>
      <c r="S60" s="8" t="s">
        <v>69</v>
      </c>
      <c r="T60" s="8" t="s">
        <v>67</v>
      </c>
      <c r="U60" s="8" t="s">
        <v>69</v>
      </c>
      <c r="V60" s="8" t="s">
        <v>69</v>
      </c>
      <c r="W60" s="8" t="s">
        <v>69</v>
      </c>
      <c r="X60" s="8" t="s">
        <v>69</v>
      </c>
      <c r="Y60" s="8" t="s">
        <v>69</v>
      </c>
      <c r="Z60" s="8" t="s">
        <v>69</v>
      </c>
      <c r="AA60" s="8" t="s">
        <v>69</v>
      </c>
      <c r="AB60" s="8" t="s">
        <v>69</v>
      </c>
      <c r="AC60" s="8" t="s">
        <v>67</v>
      </c>
      <c r="AD60" s="8" t="s">
        <v>69</v>
      </c>
      <c r="AE60" s="8" t="s">
        <v>69</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1000</v>
      </c>
      <c r="F81" s="8">
        <v>5000</v>
      </c>
      <c r="G81" s="8" t="s">
        <v>65</v>
      </c>
      <c r="H81" s="8">
        <v>500</v>
      </c>
      <c r="I81" s="8">
        <v>300</v>
      </c>
      <c r="J81" s="8">
        <v>5500</v>
      </c>
      <c r="K81" s="8">
        <v>3375</v>
      </c>
      <c r="L81" s="8">
        <v>2075</v>
      </c>
      <c r="M81" s="8">
        <v>2375</v>
      </c>
      <c r="N81" s="8">
        <v>8000</v>
      </c>
      <c r="O81" s="8">
        <v>100</v>
      </c>
      <c r="P81" s="8">
        <v>14000</v>
      </c>
      <c r="Q81" s="8">
        <v>25250</v>
      </c>
      <c r="R81" s="8">
        <v>41000</v>
      </c>
      <c r="S81" s="8">
        <v>7500</v>
      </c>
      <c r="T81" s="8">
        <v>6500</v>
      </c>
      <c r="U81" s="8">
        <v>1750</v>
      </c>
      <c r="V81" s="8">
        <v>150</v>
      </c>
      <c r="W81" s="8">
        <v>500</v>
      </c>
      <c r="X81" s="8">
        <v>1100</v>
      </c>
      <c r="Y81" s="8">
        <v>1875</v>
      </c>
      <c r="Z81" s="8">
        <v>2000</v>
      </c>
      <c r="AA81" s="8">
        <v>2350</v>
      </c>
      <c r="AB81" s="8">
        <v>2875</v>
      </c>
      <c r="AC81" s="8">
        <v>4500</v>
      </c>
      <c r="AD81" s="8">
        <v>1250</v>
      </c>
      <c r="AE81" s="8">
        <v>3750</v>
      </c>
      <c r="AF81" s="8">
        <v>275</v>
      </c>
      <c r="AG81" s="8">
        <v>225</v>
      </c>
    </row>
    <row r="82" spans="1:33" x14ac:dyDescent="0.35">
      <c r="A82" s="5" t="s">
        <v>96</v>
      </c>
      <c r="B82" s="5" t="s">
        <v>97</v>
      </c>
      <c r="C82" s="5" t="s">
        <v>66</v>
      </c>
      <c r="E82" s="8">
        <v>1000</v>
      </c>
      <c r="F82" s="8">
        <v>5000</v>
      </c>
      <c r="G82" s="8" t="s">
        <v>67</v>
      </c>
      <c r="H82" s="8">
        <v>500</v>
      </c>
      <c r="I82" s="8">
        <v>300</v>
      </c>
      <c r="J82" s="8">
        <v>4000</v>
      </c>
      <c r="K82" s="8">
        <v>3000</v>
      </c>
      <c r="L82" s="8">
        <v>1500</v>
      </c>
      <c r="M82" s="8">
        <v>2000</v>
      </c>
      <c r="N82" s="8">
        <v>7500</v>
      </c>
      <c r="O82" s="8">
        <v>100</v>
      </c>
      <c r="P82" s="8">
        <v>13500</v>
      </c>
      <c r="Q82" s="8">
        <v>25000</v>
      </c>
      <c r="R82" s="8">
        <v>38000</v>
      </c>
      <c r="S82" s="8">
        <v>5750</v>
      </c>
      <c r="T82" s="8">
        <v>4000</v>
      </c>
      <c r="U82" s="8">
        <v>1500</v>
      </c>
      <c r="V82" s="8">
        <v>125</v>
      </c>
      <c r="W82" s="8">
        <v>500</v>
      </c>
      <c r="X82" s="8">
        <v>750</v>
      </c>
      <c r="Y82" s="8">
        <v>1250</v>
      </c>
      <c r="Z82" s="8">
        <v>1500</v>
      </c>
      <c r="AA82" s="8">
        <v>2000</v>
      </c>
      <c r="AB82" s="8">
        <v>2000</v>
      </c>
      <c r="AC82" s="8">
        <v>3000</v>
      </c>
      <c r="AD82" s="8">
        <v>1000</v>
      </c>
      <c r="AE82" s="8">
        <v>3000</v>
      </c>
      <c r="AF82" s="8">
        <v>200</v>
      </c>
      <c r="AG82" s="8">
        <v>200</v>
      </c>
    </row>
    <row r="83" spans="1:33" x14ac:dyDescent="0.35">
      <c r="A83" s="5" t="s">
        <v>96</v>
      </c>
      <c r="B83" s="5" t="s">
        <v>97</v>
      </c>
      <c r="C83" s="5" t="s">
        <v>68</v>
      </c>
      <c r="E83" s="8">
        <v>1150</v>
      </c>
      <c r="F83" s="8">
        <v>5500</v>
      </c>
      <c r="G83" s="8" t="s">
        <v>67</v>
      </c>
      <c r="H83" s="8">
        <v>600</v>
      </c>
      <c r="I83" s="8">
        <v>325</v>
      </c>
      <c r="J83" s="8">
        <v>7800</v>
      </c>
      <c r="K83" s="8">
        <v>6500</v>
      </c>
      <c r="L83" s="8">
        <v>2200</v>
      </c>
      <c r="M83" s="8">
        <v>2750</v>
      </c>
      <c r="N83" s="8">
        <v>9000</v>
      </c>
      <c r="O83" s="8">
        <v>100</v>
      </c>
      <c r="P83" s="8">
        <v>15000</v>
      </c>
      <c r="Q83" s="8">
        <v>25500</v>
      </c>
      <c r="R83" s="8">
        <v>41250</v>
      </c>
      <c r="S83" s="8">
        <v>9500</v>
      </c>
      <c r="T83" s="8">
        <v>7200</v>
      </c>
      <c r="U83" s="8">
        <v>2000</v>
      </c>
      <c r="V83" s="8">
        <v>225</v>
      </c>
      <c r="W83" s="8">
        <v>1250</v>
      </c>
      <c r="X83" s="8">
        <v>2250</v>
      </c>
      <c r="Y83" s="8">
        <v>3250</v>
      </c>
      <c r="Z83" s="8">
        <v>4750</v>
      </c>
      <c r="AA83" s="8">
        <v>3000</v>
      </c>
      <c r="AB83" s="8">
        <v>5250</v>
      </c>
      <c r="AC83" s="8">
        <v>5000</v>
      </c>
      <c r="AD83" s="8">
        <v>1600</v>
      </c>
      <c r="AE83" s="8">
        <v>4550</v>
      </c>
      <c r="AF83" s="8">
        <v>400</v>
      </c>
      <c r="AG83" s="8">
        <v>250</v>
      </c>
    </row>
    <row r="84" spans="1:33" x14ac:dyDescent="0.35">
      <c r="E84" s="8" t="s">
        <v>67</v>
      </c>
      <c r="F84" s="8" t="s">
        <v>67</v>
      </c>
      <c r="G84" s="8" t="s">
        <v>67</v>
      </c>
      <c r="H84" s="8" t="s">
        <v>67</v>
      </c>
      <c r="I84" s="8" t="s">
        <v>67</v>
      </c>
      <c r="J84" s="8" t="s">
        <v>69</v>
      </c>
      <c r="K84" s="8" t="s">
        <v>69</v>
      </c>
      <c r="L84" s="8" t="s">
        <v>69</v>
      </c>
      <c r="M84" s="8" t="s">
        <v>69</v>
      </c>
      <c r="N84" s="8" t="s">
        <v>67</v>
      </c>
      <c r="O84" s="8" t="s">
        <v>67</v>
      </c>
      <c r="P84" s="8" t="s">
        <v>67</v>
      </c>
      <c r="Q84" s="8" t="s">
        <v>67</v>
      </c>
      <c r="R84" s="8" t="s">
        <v>67</v>
      </c>
      <c r="S84" s="8" t="s">
        <v>69</v>
      </c>
      <c r="T84" s="8" t="s">
        <v>69</v>
      </c>
      <c r="U84" s="8" t="s">
        <v>69</v>
      </c>
      <c r="V84" s="8" t="s">
        <v>67</v>
      </c>
      <c r="W84" s="8" t="s">
        <v>69</v>
      </c>
      <c r="X84" s="8" t="s">
        <v>69</v>
      </c>
      <c r="Y84" s="8" t="s">
        <v>69</v>
      </c>
      <c r="Z84" s="8" t="s">
        <v>69</v>
      </c>
      <c r="AA84" s="8" t="s">
        <v>69</v>
      </c>
      <c r="AB84" s="8" t="s">
        <v>69</v>
      </c>
      <c r="AC84" s="8" t="s">
        <v>69</v>
      </c>
      <c r="AD84" s="8" t="s">
        <v>69</v>
      </c>
      <c r="AE84" s="8" t="s">
        <v>69</v>
      </c>
      <c r="AF84" s="8" t="s">
        <v>67</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v>1100</v>
      </c>
      <c r="F111" s="8">
        <v>1000</v>
      </c>
      <c r="G111" s="8" t="s">
        <v>65</v>
      </c>
      <c r="H111" s="8">
        <v>500</v>
      </c>
      <c r="I111" s="8">
        <v>300</v>
      </c>
      <c r="J111" s="8">
        <v>5500</v>
      </c>
      <c r="K111" s="8">
        <v>4750</v>
      </c>
      <c r="L111" s="8" t="s">
        <v>65</v>
      </c>
      <c r="M111" s="8" t="s">
        <v>65</v>
      </c>
      <c r="N111" s="8">
        <v>7000</v>
      </c>
      <c r="O111" s="8">
        <v>100</v>
      </c>
      <c r="P111" s="8" t="s">
        <v>65</v>
      </c>
      <c r="Q111" s="8">
        <v>16400</v>
      </c>
      <c r="R111" s="8">
        <v>22500</v>
      </c>
      <c r="S111" s="8">
        <v>8000</v>
      </c>
      <c r="T111" s="8">
        <v>7000</v>
      </c>
      <c r="U111" s="8">
        <v>1000</v>
      </c>
      <c r="V111" s="8">
        <v>150</v>
      </c>
      <c r="W111" s="8" t="s">
        <v>65</v>
      </c>
      <c r="X111" s="8">
        <v>1000</v>
      </c>
      <c r="Y111" s="8">
        <v>1500</v>
      </c>
      <c r="Z111" s="8" t="s">
        <v>65</v>
      </c>
      <c r="AA111" s="8">
        <v>3000</v>
      </c>
      <c r="AB111" s="8">
        <v>2500</v>
      </c>
      <c r="AC111" s="8" t="s">
        <v>65</v>
      </c>
      <c r="AD111" s="8">
        <v>500</v>
      </c>
      <c r="AE111" s="8" t="s">
        <v>65</v>
      </c>
      <c r="AF111" s="8" t="s">
        <v>65</v>
      </c>
      <c r="AG111" s="8">
        <v>1000</v>
      </c>
    </row>
    <row r="112" spans="1:33" x14ac:dyDescent="0.35">
      <c r="A112" s="5" t="s">
        <v>108</v>
      </c>
      <c r="B112" s="5" t="s">
        <v>109</v>
      </c>
      <c r="C112" s="5" t="s">
        <v>66</v>
      </c>
      <c r="E112" s="8">
        <v>1000</v>
      </c>
      <c r="F112" s="8">
        <v>1000</v>
      </c>
      <c r="G112" s="8" t="s">
        <v>67</v>
      </c>
      <c r="H112" s="8">
        <v>500</v>
      </c>
      <c r="I112" s="8">
        <v>300</v>
      </c>
      <c r="J112" s="8">
        <v>5000</v>
      </c>
      <c r="K112" s="8">
        <v>3500</v>
      </c>
      <c r="L112" s="8" t="s">
        <v>67</v>
      </c>
      <c r="M112" s="8" t="s">
        <v>67</v>
      </c>
      <c r="N112" s="8">
        <v>6000</v>
      </c>
      <c r="O112" s="8">
        <v>100</v>
      </c>
      <c r="P112" s="8" t="s">
        <v>67</v>
      </c>
      <c r="Q112" s="8">
        <v>15340</v>
      </c>
      <c r="R112" s="8">
        <v>22400</v>
      </c>
      <c r="S112" s="8">
        <v>7500</v>
      </c>
      <c r="T112" s="8">
        <v>6500</v>
      </c>
      <c r="U112" s="8">
        <v>700</v>
      </c>
      <c r="V112" s="8">
        <v>125</v>
      </c>
      <c r="W112" s="8" t="s">
        <v>67</v>
      </c>
      <c r="X112" s="8">
        <v>1000</v>
      </c>
      <c r="Y112" s="8">
        <v>1400</v>
      </c>
      <c r="Z112" s="8" t="s">
        <v>67</v>
      </c>
      <c r="AA112" s="8">
        <v>2000</v>
      </c>
      <c r="AB112" s="8">
        <v>2000</v>
      </c>
      <c r="AC112" s="8" t="s">
        <v>67</v>
      </c>
      <c r="AD112" s="8">
        <v>400</v>
      </c>
      <c r="AE112" s="8" t="s">
        <v>67</v>
      </c>
      <c r="AF112" s="8" t="s">
        <v>67</v>
      </c>
      <c r="AG112" s="8">
        <v>500</v>
      </c>
    </row>
    <row r="113" spans="1:33" x14ac:dyDescent="0.35">
      <c r="A113" s="5" t="s">
        <v>108</v>
      </c>
      <c r="B113" s="5" t="s">
        <v>109</v>
      </c>
      <c r="C113" s="5" t="s">
        <v>68</v>
      </c>
      <c r="E113" s="8">
        <v>1500</v>
      </c>
      <c r="F113" s="8">
        <v>1250</v>
      </c>
      <c r="G113" s="8" t="s">
        <v>67</v>
      </c>
      <c r="H113" s="8">
        <v>500</v>
      </c>
      <c r="I113" s="8">
        <v>300</v>
      </c>
      <c r="J113" s="8">
        <v>6000</v>
      </c>
      <c r="K113" s="8">
        <v>6000</v>
      </c>
      <c r="L113" s="8" t="s">
        <v>67</v>
      </c>
      <c r="M113" s="8" t="s">
        <v>67</v>
      </c>
      <c r="N113" s="8">
        <v>7500</v>
      </c>
      <c r="O113" s="8">
        <v>100</v>
      </c>
      <c r="P113" s="8" t="s">
        <v>67</v>
      </c>
      <c r="Q113" s="8">
        <v>17500</v>
      </c>
      <c r="R113" s="8">
        <v>25000</v>
      </c>
      <c r="S113" s="8">
        <v>8500</v>
      </c>
      <c r="T113" s="8">
        <v>7000</v>
      </c>
      <c r="U113" s="8">
        <v>1500</v>
      </c>
      <c r="V113" s="8">
        <v>200</v>
      </c>
      <c r="W113" s="8" t="s">
        <v>67</v>
      </c>
      <c r="X113" s="8">
        <v>1500</v>
      </c>
      <c r="Y113" s="8">
        <v>2000</v>
      </c>
      <c r="Z113" s="8" t="s">
        <v>67</v>
      </c>
      <c r="AA113" s="8">
        <v>3500</v>
      </c>
      <c r="AB113" s="8">
        <v>3600</v>
      </c>
      <c r="AC113" s="8" t="s">
        <v>67</v>
      </c>
      <c r="AD113" s="8">
        <v>1000</v>
      </c>
      <c r="AE113" s="8" t="s">
        <v>67</v>
      </c>
      <c r="AF113" s="8" t="s">
        <v>67</v>
      </c>
      <c r="AG113" s="8">
        <v>1000</v>
      </c>
    </row>
    <row r="114" spans="1:33" x14ac:dyDescent="0.35">
      <c r="E114" s="8" t="s">
        <v>69</v>
      </c>
      <c r="F114" s="8" t="s">
        <v>69</v>
      </c>
      <c r="G114" s="8" t="s">
        <v>67</v>
      </c>
      <c r="H114" s="8" t="s">
        <v>67</v>
      </c>
      <c r="I114" s="8" t="s">
        <v>67</v>
      </c>
      <c r="J114" s="8" t="s">
        <v>67</v>
      </c>
      <c r="K114" s="8" t="s">
        <v>69</v>
      </c>
      <c r="L114" s="8" t="s">
        <v>67</v>
      </c>
      <c r="M114" s="8" t="s">
        <v>67</v>
      </c>
      <c r="N114" s="8" t="s">
        <v>69</v>
      </c>
      <c r="O114" s="8" t="s">
        <v>67</v>
      </c>
      <c r="P114" s="8" t="s">
        <v>67</v>
      </c>
      <c r="Q114" s="8" t="s">
        <v>67</v>
      </c>
      <c r="R114" s="8" t="s">
        <v>67</v>
      </c>
      <c r="S114" s="8" t="s">
        <v>67</v>
      </c>
      <c r="T114" s="8" t="s">
        <v>67</v>
      </c>
      <c r="U114" s="8" t="s">
        <v>69</v>
      </c>
      <c r="V114" s="8" t="s">
        <v>67</v>
      </c>
      <c r="W114" s="8" t="s">
        <v>67</v>
      </c>
      <c r="X114" s="8" t="s">
        <v>69</v>
      </c>
      <c r="Y114" s="8" t="s">
        <v>69</v>
      </c>
      <c r="Z114" s="8" t="s">
        <v>67</v>
      </c>
      <c r="AA114" s="8" t="s">
        <v>69</v>
      </c>
      <c r="AB114" s="8" t="s">
        <v>69</v>
      </c>
      <c r="AC114" s="8" t="s">
        <v>67</v>
      </c>
      <c r="AD114" s="8" t="s">
        <v>69</v>
      </c>
      <c r="AE114" s="8" t="s">
        <v>67</v>
      </c>
      <c r="AF114" s="8" t="s">
        <v>67</v>
      </c>
      <c r="AG114" s="8" t="s">
        <v>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AE2A-A7A8-45BF-BED8-1E6F2A6A1930}">
  <sheetPr>
    <tabColor theme="2"/>
  </sheetPr>
  <dimension ref="A1:AN114"/>
  <sheetViews>
    <sheetView zoomScale="70" zoomScaleNormal="70" workbookViewId="0">
      <selection activeCell="H15" sqref="H15"/>
    </sheetView>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cm="1">
        <f t="array" ref="E5">IFERROR(MEDIAN(IF($C7:$C201=$A5,E7:E201)),"MC")</f>
        <v>1200</v>
      </c>
      <c r="F5" s="8" cm="1">
        <f t="array" ref="F5">IFERROR(MEDIAN(IF($C7:$C201=$A5,F7:F201)),"MC")</f>
        <v>1600</v>
      </c>
      <c r="G5" s="8" cm="1">
        <f t="array" ref="G5">IFERROR(MEDIAN(IF($C7:$C201=$A5,G7:G201)),"MC")</f>
        <v>2000</v>
      </c>
      <c r="H5" s="8" cm="1">
        <f t="array" ref="H5">IFERROR(MEDIAN(IF($C7:$C201=$A5,H7:H201)),"MC")</f>
        <v>500</v>
      </c>
      <c r="I5" s="8" cm="1">
        <f t="array" ref="I5">IFERROR(MEDIAN(IF($C7:$C201=$A5,I7:I201)),"MC")</f>
        <v>325</v>
      </c>
      <c r="J5" s="8" cm="1">
        <f t="array" ref="J5">IFERROR(MEDIAN(IF($C7:$C201=$A5,J7:J201)),"MC")</f>
        <v>5125</v>
      </c>
      <c r="K5" s="8" cm="1">
        <f t="array" ref="K5">IFERROR(MEDIAN(IF($C7:$C201=$A5,K7:K201)),"MC")</f>
        <v>5000</v>
      </c>
      <c r="L5" s="8" cm="1">
        <f t="array" ref="L5">IFERROR(MEDIAN(IF($C7:$C201=$A5,L7:L201)),"MC")</f>
        <v>1375</v>
      </c>
      <c r="M5" s="8" cm="1">
        <f t="array" ref="M5">IFERROR(MEDIAN(IF($C7:$C201=$A5,M7:M201)),"MC")</f>
        <v>2050</v>
      </c>
      <c r="N5" s="8" cm="1">
        <f t="array" ref="N5">IFERROR(MEDIAN(IF($C7:$C201=$A5,N7:N201)),"MC")</f>
        <v>7375</v>
      </c>
      <c r="O5" s="8" cm="1">
        <f t="array" ref="O5">IFERROR(MEDIAN(IF($C7:$C201=$A5,O7:O201)),"MC")</f>
        <v>100</v>
      </c>
      <c r="P5" s="8" cm="1">
        <f t="array" ref="P5">IFERROR(MEDIAN(IF($C7:$C201=$A5,P7:P201)),"MC")</f>
        <v>15000</v>
      </c>
      <c r="Q5" s="8" cm="1">
        <f t="array" ref="Q5">IFERROR(MEDIAN(IF($C7:$C201=$A5,Q7:Q201)),"MC")</f>
        <v>28750</v>
      </c>
      <c r="R5" s="8" cm="1">
        <f t="array" ref="R5">IFERROR(MEDIAN(IF($C7:$C201=$A5,R7:R201)),"MC")</f>
        <v>34875</v>
      </c>
      <c r="S5" s="8" cm="1">
        <f t="array" ref="S5">IFERROR(MEDIAN(IF($C7:$C201=$A5,S7:S201)),"MC")</f>
        <v>7500</v>
      </c>
      <c r="T5" s="8" cm="1">
        <f t="array" ref="T5">IFERROR(MEDIAN(IF($C7:$C201=$A5,T7:T201)),"MC")</f>
        <v>5500</v>
      </c>
      <c r="U5" s="8" cm="1">
        <f t="array" ref="U5">IFERROR(MEDIAN(IF($C7:$C201=$A5,U7:U201)),"MC")</f>
        <v>500</v>
      </c>
      <c r="V5" s="8" cm="1">
        <f t="array" ref="V5">IFERROR(MEDIAN(IF($C7:$C201=$A5,V7:V201)),"MC")</f>
        <v>162.5</v>
      </c>
      <c r="W5" s="8" cm="1">
        <f t="array" ref="W5">IFERROR(MEDIAN(IF($C7:$C201=$A5,W7:W201)),"MC")</f>
        <v>875</v>
      </c>
      <c r="X5" s="8" cm="1">
        <f t="array" ref="X5">IFERROR(MEDIAN(IF($C7:$C201=$A5,X7:X201)),"MC")</f>
        <v>1025</v>
      </c>
      <c r="Y5" s="8" cm="1">
        <f t="array" ref="Y5">IFERROR(MEDIAN(IF($C7:$C201=$A5,Y7:Y201)),"MC")</f>
        <v>1500</v>
      </c>
      <c r="Z5" s="8" cm="1">
        <f t="array" ref="Z5">IFERROR(MEDIAN(IF($C7:$C201=$A5,Z7:Z201)),"MC")</f>
        <v>1500</v>
      </c>
      <c r="AA5" s="8" cm="1">
        <f t="array" ref="AA5">IFERROR(MEDIAN(IF($C7:$C201=$A5,AA7:AA201)),"MC")</f>
        <v>3000</v>
      </c>
      <c r="AB5" s="8" cm="1">
        <f t="array" ref="AB5">IFERROR(MEDIAN(IF($C7:$C201=$A5,AB7:AB201)),"MC")</f>
        <v>2500</v>
      </c>
      <c r="AC5" s="8" cm="1">
        <f t="array" ref="AC5">IFERROR(MEDIAN(IF($C7:$C201=$A5,AC7:AC201)),"MC")</f>
        <v>2500</v>
      </c>
      <c r="AD5" s="8" cm="1">
        <f t="array" ref="AD5">IFERROR(MEDIAN(IF($C7:$C201=$A5,AD7:AD201)),"MC")</f>
        <v>1500</v>
      </c>
      <c r="AE5" s="8" cm="1">
        <f t="array" ref="AE5">IFERROR(MEDIAN(IF($C7:$C201=$A5,AE7:AE201)),"MC")</f>
        <v>3500</v>
      </c>
      <c r="AF5" s="8" cm="1">
        <f t="array" ref="AF5">IFERROR(MEDIAN(IF($C7:$C201=$A5,AF7:AF201)),"MC")</f>
        <v>312.5</v>
      </c>
      <c r="AG5" s="8" cm="1">
        <f t="array" ref="AG5">IFERROR(MEDIAN(IF($C7:$C201=$A5,AG7:AG201)),"MC")</f>
        <v>500</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row>
    <row r="8" spans="1:40" x14ac:dyDescent="0.35">
      <c r="C8" s="5" t="s">
        <v>62</v>
      </c>
    </row>
    <row r="9" spans="1:40" x14ac:dyDescent="0.35">
      <c r="A9" s="5" t="s">
        <v>63</v>
      </c>
      <c r="B9" s="5" t="s">
        <v>64</v>
      </c>
      <c r="C9" s="5" t="s">
        <v>31</v>
      </c>
      <c r="E9" s="8">
        <v>1150</v>
      </c>
      <c r="F9" s="8" t="s">
        <v>65</v>
      </c>
      <c r="G9" s="8" t="s">
        <v>65</v>
      </c>
      <c r="H9" s="8">
        <v>500</v>
      </c>
      <c r="I9" s="8">
        <v>325</v>
      </c>
      <c r="J9" s="8">
        <v>5000</v>
      </c>
      <c r="K9" s="8" t="s">
        <v>65</v>
      </c>
      <c r="L9" s="8">
        <v>1375</v>
      </c>
      <c r="M9" s="8">
        <v>2000</v>
      </c>
      <c r="N9" s="8">
        <v>5000</v>
      </c>
      <c r="O9" s="8">
        <v>100</v>
      </c>
      <c r="P9" s="8" t="s">
        <v>65</v>
      </c>
      <c r="Q9" s="8">
        <v>32500</v>
      </c>
      <c r="R9" s="8">
        <v>37500</v>
      </c>
      <c r="S9" s="8">
        <v>7500</v>
      </c>
      <c r="T9" s="8">
        <v>5500</v>
      </c>
      <c r="U9" s="8">
        <v>400</v>
      </c>
      <c r="V9" s="8">
        <v>125</v>
      </c>
      <c r="W9" s="8" t="s">
        <v>65</v>
      </c>
      <c r="X9" s="8">
        <v>800</v>
      </c>
      <c r="Y9" s="8">
        <v>1300</v>
      </c>
      <c r="Z9" s="8">
        <v>2125</v>
      </c>
      <c r="AA9" s="8">
        <v>3000</v>
      </c>
      <c r="AB9" s="8" t="s">
        <v>65</v>
      </c>
      <c r="AC9" s="8" t="s">
        <v>65</v>
      </c>
      <c r="AD9" s="8" t="s">
        <v>65</v>
      </c>
      <c r="AE9" s="8">
        <v>2625</v>
      </c>
      <c r="AF9" s="8">
        <v>250</v>
      </c>
      <c r="AG9" s="8">
        <v>200</v>
      </c>
      <c r="AJ9" s="6"/>
      <c r="AK9" s="6"/>
      <c r="AL9" s="6"/>
      <c r="AM9" s="6"/>
      <c r="AN9" s="6"/>
    </row>
    <row r="10" spans="1:40" x14ac:dyDescent="0.35">
      <c r="A10" s="5" t="s">
        <v>63</v>
      </c>
      <c r="B10" s="5" t="s">
        <v>64</v>
      </c>
      <c r="C10" s="5" t="s">
        <v>66</v>
      </c>
      <c r="E10" s="8">
        <v>1100</v>
      </c>
      <c r="F10" s="8" t="s">
        <v>67</v>
      </c>
      <c r="G10" s="8" t="s">
        <v>67</v>
      </c>
      <c r="H10" s="8">
        <v>500</v>
      </c>
      <c r="I10" s="8">
        <v>300</v>
      </c>
      <c r="J10" s="8">
        <v>5000</v>
      </c>
      <c r="K10" s="8" t="s">
        <v>67</v>
      </c>
      <c r="L10" s="8">
        <v>1250</v>
      </c>
      <c r="M10" s="8">
        <v>2000</v>
      </c>
      <c r="N10" s="8">
        <v>4000</v>
      </c>
      <c r="O10" s="8">
        <v>100</v>
      </c>
      <c r="P10" s="8" t="s">
        <v>67</v>
      </c>
      <c r="Q10" s="8">
        <v>30000</v>
      </c>
      <c r="R10" s="8">
        <v>35000</v>
      </c>
      <c r="S10" s="8">
        <v>7500</v>
      </c>
      <c r="T10" s="8">
        <v>5500</v>
      </c>
      <c r="U10" s="8">
        <v>400</v>
      </c>
      <c r="V10" s="8">
        <v>125</v>
      </c>
      <c r="W10" s="8" t="s">
        <v>67</v>
      </c>
      <c r="X10" s="8">
        <v>800</v>
      </c>
      <c r="Y10" s="8">
        <v>1250</v>
      </c>
      <c r="Z10" s="8">
        <v>2000</v>
      </c>
      <c r="AA10" s="8">
        <v>3000</v>
      </c>
      <c r="AB10" s="8" t="s">
        <v>67</v>
      </c>
      <c r="AC10" s="8" t="s">
        <v>67</v>
      </c>
      <c r="AD10" s="8" t="s">
        <v>67</v>
      </c>
      <c r="AE10" s="8">
        <v>2250</v>
      </c>
      <c r="AF10" s="8">
        <v>250</v>
      </c>
      <c r="AG10" s="8">
        <v>200</v>
      </c>
    </row>
    <row r="11" spans="1:40" x14ac:dyDescent="0.35">
      <c r="A11" s="5" t="s">
        <v>63</v>
      </c>
      <c r="B11" s="5" t="s">
        <v>64</v>
      </c>
      <c r="C11" s="5" t="s">
        <v>68</v>
      </c>
      <c r="E11" s="8">
        <v>1250</v>
      </c>
      <c r="F11" s="8" t="s">
        <v>67</v>
      </c>
      <c r="G11" s="8" t="s">
        <v>67</v>
      </c>
      <c r="H11" s="8">
        <v>500</v>
      </c>
      <c r="I11" s="8">
        <v>350</v>
      </c>
      <c r="J11" s="8">
        <v>5000</v>
      </c>
      <c r="K11" s="8" t="s">
        <v>67</v>
      </c>
      <c r="L11" s="8">
        <v>1500</v>
      </c>
      <c r="M11" s="8">
        <v>2250</v>
      </c>
      <c r="N11" s="8">
        <v>5000</v>
      </c>
      <c r="O11" s="8">
        <v>100</v>
      </c>
      <c r="P11" s="8" t="s">
        <v>67</v>
      </c>
      <c r="Q11" s="8">
        <v>32500</v>
      </c>
      <c r="R11" s="8">
        <v>37500</v>
      </c>
      <c r="S11" s="8">
        <v>7500</v>
      </c>
      <c r="T11" s="8">
        <v>5500</v>
      </c>
      <c r="U11" s="8">
        <v>500</v>
      </c>
      <c r="V11" s="8">
        <v>125</v>
      </c>
      <c r="W11" s="8" t="s">
        <v>67</v>
      </c>
      <c r="X11" s="8">
        <v>850</v>
      </c>
      <c r="Y11" s="8">
        <v>1300</v>
      </c>
      <c r="Z11" s="8">
        <v>2250</v>
      </c>
      <c r="AA11" s="8">
        <v>3500</v>
      </c>
      <c r="AB11" s="8" t="s">
        <v>67</v>
      </c>
      <c r="AC11" s="8" t="s">
        <v>67</v>
      </c>
      <c r="AD11" s="8" t="s">
        <v>67</v>
      </c>
      <c r="AE11" s="8">
        <v>3000</v>
      </c>
      <c r="AF11" s="8">
        <v>250</v>
      </c>
      <c r="AG11" s="8">
        <v>500</v>
      </c>
    </row>
    <row r="12" spans="1:40" x14ac:dyDescent="0.35">
      <c r="E12" s="8" t="s">
        <v>67</v>
      </c>
      <c r="F12" s="8" t="s">
        <v>67</v>
      </c>
      <c r="G12" s="8" t="s">
        <v>67</v>
      </c>
      <c r="H12" s="8" t="s">
        <v>67</v>
      </c>
      <c r="I12" s="8" t="s">
        <v>67</v>
      </c>
      <c r="J12" s="8" t="s">
        <v>67</v>
      </c>
      <c r="K12" s="8" t="s">
        <v>67</v>
      </c>
      <c r="L12" s="8" t="s">
        <v>67</v>
      </c>
      <c r="M12" s="8" t="s">
        <v>67</v>
      </c>
      <c r="N12" s="8" t="s">
        <v>69</v>
      </c>
      <c r="O12" s="8" t="s">
        <v>67</v>
      </c>
      <c r="P12" s="8" t="s">
        <v>67</v>
      </c>
      <c r="Q12" s="8" t="s">
        <v>67</v>
      </c>
      <c r="R12" s="8" t="s">
        <v>67</v>
      </c>
      <c r="S12" s="8" t="s">
        <v>67</v>
      </c>
      <c r="T12" s="8" t="s">
        <v>67</v>
      </c>
      <c r="U12" s="8" t="s">
        <v>69</v>
      </c>
      <c r="V12" s="8" t="s">
        <v>67</v>
      </c>
      <c r="W12" s="8" t="s">
        <v>67</v>
      </c>
      <c r="X12" s="8" t="s">
        <v>67</v>
      </c>
      <c r="Y12" s="8" t="s">
        <v>67</v>
      </c>
      <c r="Z12" s="8" t="s">
        <v>67</v>
      </c>
      <c r="AA12" s="8" t="s">
        <v>67</v>
      </c>
      <c r="AB12" s="8" t="s">
        <v>67</v>
      </c>
      <c r="AC12" s="8" t="s">
        <v>67</v>
      </c>
      <c r="AD12" s="8" t="s">
        <v>67</v>
      </c>
      <c r="AE12" s="8" t="s">
        <v>69</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E15" s="8">
        <v>1000</v>
      </c>
      <c r="F15" s="8" t="s">
        <v>65</v>
      </c>
      <c r="G15" s="8" t="s">
        <v>65</v>
      </c>
      <c r="H15" s="8">
        <v>462.5</v>
      </c>
      <c r="I15" s="8">
        <v>300</v>
      </c>
      <c r="J15" s="8">
        <v>5250</v>
      </c>
      <c r="K15" s="8">
        <v>5000</v>
      </c>
      <c r="L15" s="8">
        <v>1000</v>
      </c>
      <c r="M15" s="8">
        <v>1875</v>
      </c>
      <c r="N15" s="8">
        <v>7500</v>
      </c>
      <c r="O15" s="8">
        <v>200</v>
      </c>
      <c r="P15" s="8" t="s">
        <v>65</v>
      </c>
      <c r="Q15" s="8">
        <v>31750</v>
      </c>
      <c r="R15" s="8">
        <v>34750</v>
      </c>
      <c r="S15" s="8">
        <v>7500</v>
      </c>
      <c r="T15" s="8">
        <v>6250</v>
      </c>
      <c r="U15" s="8">
        <v>425</v>
      </c>
      <c r="V15" s="8">
        <v>150</v>
      </c>
      <c r="W15" s="8" t="s">
        <v>65</v>
      </c>
      <c r="X15" s="8">
        <v>625</v>
      </c>
      <c r="Y15" s="8">
        <v>825</v>
      </c>
      <c r="Z15" s="8">
        <v>1500</v>
      </c>
      <c r="AA15" s="8">
        <v>3000</v>
      </c>
      <c r="AB15" s="8">
        <v>2500</v>
      </c>
      <c r="AC15" s="8">
        <v>2500</v>
      </c>
      <c r="AD15" s="8">
        <v>1500</v>
      </c>
      <c r="AE15" s="8">
        <v>6500</v>
      </c>
      <c r="AF15" s="8">
        <v>200</v>
      </c>
      <c r="AG15" s="8" t="s">
        <v>65</v>
      </c>
    </row>
    <row r="16" spans="1:40" x14ac:dyDescent="0.35">
      <c r="A16" s="5" t="s">
        <v>63</v>
      </c>
      <c r="B16" s="5" t="s">
        <v>71</v>
      </c>
      <c r="C16" s="5" t="s">
        <v>66</v>
      </c>
      <c r="E16" s="8">
        <v>1000</v>
      </c>
      <c r="F16" s="8" t="s">
        <v>67</v>
      </c>
      <c r="G16" s="8" t="s">
        <v>67</v>
      </c>
      <c r="H16" s="8">
        <v>450</v>
      </c>
      <c r="I16" s="8">
        <v>275</v>
      </c>
      <c r="J16" s="8">
        <v>5000</v>
      </c>
      <c r="K16" s="8">
        <v>2000</v>
      </c>
      <c r="L16" s="8">
        <v>1000</v>
      </c>
      <c r="M16" s="8">
        <v>1500</v>
      </c>
      <c r="N16" s="8">
        <v>7000</v>
      </c>
      <c r="O16" s="8">
        <v>200</v>
      </c>
      <c r="P16" s="8" t="s">
        <v>67</v>
      </c>
      <c r="Q16" s="8">
        <v>28000</v>
      </c>
      <c r="R16" s="8">
        <v>29000</v>
      </c>
      <c r="S16" s="8">
        <v>7000</v>
      </c>
      <c r="T16" s="8">
        <v>6000</v>
      </c>
      <c r="U16" s="8">
        <v>400</v>
      </c>
      <c r="V16" s="8">
        <v>150</v>
      </c>
      <c r="W16" s="8" t="s">
        <v>67</v>
      </c>
      <c r="X16" s="8">
        <v>600</v>
      </c>
      <c r="Y16" s="8">
        <v>800</v>
      </c>
      <c r="Z16" s="8">
        <v>1250</v>
      </c>
      <c r="AA16" s="8">
        <v>3000</v>
      </c>
      <c r="AB16" s="8">
        <v>2500</v>
      </c>
      <c r="AC16" s="8">
        <v>2500</v>
      </c>
      <c r="AD16" s="8">
        <v>1500</v>
      </c>
      <c r="AE16" s="8">
        <v>6250</v>
      </c>
      <c r="AF16" s="8">
        <v>200</v>
      </c>
      <c r="AG16" s="8" t="s">
        <v>67</v>
      </c>
    </row>
    <row r="17" spans="1:33" x14ac:dyDescent="0.35">
      <c r="A17" s="5" t="s">
        <v>63</v>
      </c>
      <c r="B17" s="5" t="s">
        <v>71</v>
      </c>
      <c r="C17" s="5" t="s">
        <v>68</v>
      </c>
      <c r="E17" s="8">
        <v>1100</v>
      </c>
      <c r="F17" s="8" t="s">
        <v>67</v>
      </c>
      <c r="G17" s="8" t="s">
        <v>67</v>
      </c>
      <c r="H17" s="8">
        <v>500</v>
      </c>
      <c r="I17" s="8">
        <v>300</v>
      </c>
      <c r="J17" s="8">
        <v>7000</v>
      </c>
      <c r="K17" s="8">
        <v>5000</v>
      </c>
      <c r="L17" s="8">
        <v>1000</v>
      </c>
      <c r="M17" s="8">
        <v>2000</v>
      </c>
      <c r="N17" s="8">
        <v>8000</v>
      </c>
      <c r="O17" s="8">
        <v>200</v>
      </c>
      <c r="P17" s="8" t="s">
        <v>67</v>
      </c>
      <c r="Q17" s="8">
        <v>32500</v>
      </c>
      <c r="R17" s="8">
        <v>37500</v>
      </c>
      <c r="S17" s="8">
        <v>7500</v>
      </c>
      <c r="T17" s="8">
        <v>10000</v>
      </c>
      <c r="U17" s="8">
        <v>450</v>
      </c>
      <c r="V17" s="8">
        <v>150</v>
      </c>
      <c r="W17" s="8" t="s">
        <v>67</v>
      </c>
      <c r="X17" s="8">
        <v>650</v>
      </c>
      <c r="Y17" s="8">
        <v>850</v>
      </c>
      <c r="Z17" s="8">
        <v>1500</v>
      </c>
      <c r="AA17" s="8">
        <v>3200</v>
      </c>
      <c r="AB17" s="8">
        <v>2750</v>
      </c>
      <c r="AC17" s="8">
        <v>2500</v>
      </c>
      <c r="AD17" s="8">
        <v>1500</v>
      </c>
      <c r="AE17" s="8">
        <v>7000</v>
      </c>
      <c r="AF17" s="8">
        <v>200</v>
      </c>
      <c r="AG17" s="8" t="s">
        <v>67</v>
      </c>
    </row>
    <row r="18" spans="1:33" x14ac:dyDescent="0.35">
      <c r="E18" s="8" t="s">
        <v>67</v>
      </c>
      <c r="F18" s="8" t="s">
        <v>67</v>
      </c>
      <c r="G18" s="8" t="s">
        <v>67</v>
      </c>
      <c r="H18" s="8" t="s">
        <v>67</v>
      </c>
      <c r="I18" s="8" t="s">
        <v>67</v>
      </c>
      <c r="J18" s="8" t="s">
        <v>69</v>
      </c>
      <c r="K18" s="8" t="s">
        <v>69</v>
      </c>
      <c r="L18" s="8" t="s">
        <v>67</v>
      </c>
      <c r="M18" s="8" t="s">
        <v>69</v>
      </c>
      <c r="N18" s="8" t="s">
        <v>67</v>
      </c>
      <c r="O18" s="8" t="s">
        <v>67</v>
      </c>
      <c r="P18" s="8" t="s">
        <v>67</v>
      </c>
      <c r="Q18" s="8" t="s">
        <v>67</v>
      </c>
      <c r="R18" s="8" t="s">
        <v>69</v>
      </c>
      <c r="S18" s="8" t="s">
        <v>67</v>
      </c>
      <c r="T18" s="8" t="s">
        <v>69</v>
      </c>
      <c r="U18" s="8" t="s">
        <v>67</v>
      </c>
      <c r="V18" s="8" t="s">
        <v>67</v>
      </c>
      <c r="W18" s="8" t="s">
        <v>67</v>
      </c>
      <c r="X18" s="8" t="s">
        <v>67</v>
      </c>
      <c r="Y18" s="8" t="s">
        <v>67</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900</v>
      </c>
      <c r="F27" s="8">
        <v>1250</v>
      </c>
      <c r="G27" s="8" t="s">
        <v>65</v>
      </c>
      <c r="H27" s="8">
        <v>500</v>
      </c>
      <c r="I27" s="8">
        <v>300</v>
      </c>
      <c r="J27" s="8">
        <v>5000</v>
      </c>
      <c r="K27" s="8">
        <v>5000</v>
      </c>
      <c r="L27" s="8">
        <v>2000</v>
      </c>
      <c r="M27" s="8">
        <v>1500</v>
      </c>
      <c r="N27" s="8">
        <v>7500</v>
      </c>
      <c r="O27" s="8">
        <v>100</v>
      </c>
      <c r="P27" s="8" t="s">
        <v>65</v>
      </c>
      <c r="Q27" s="8">
        <v>25000</v>
      </c>
      <c r="R27" s="8">
        <v>6000</v>
      </c>
      <c r="S27" s="8">
        <v>4500</v>
      </c>
      <c r="T27" s="8">
        <v>3500</v>
      </c>
      <c r="U27" s="8">
        <v>300</v>
      </c>
      <c r="V27" s="8">
        <v>175</v>
      </c>
      <c r="W27" s="8" t="s">
        <v>65</v>
      </c>
      <c r="X27" s="8" t="s">
        <v>65</v>
      </c>
      <c r="Y27" s="8">
        <v>500</v>
      </c>
      <c r="Z27" s="8">
        <v>2875</v>
      </c>
      <c r="AA27" s="8">
        <v>3125</v>
      </c>
      <c r="AB27" s="8">
        <v>2000</v>
      </c>
      <c r="AC27" s="8">
        <v>2000</v>
      </c>
      <c r="AD27" s="8">
        <v>775</v>
      </c>
      <c r="AE27" s="8">
        <v>6000</v>
      </c>
      <c r="AF27" s="8">
        <v>500</v>
      </c>
      <c r="AG27" s="8">
        <v>500</v>
      </c>
    </row>
    <row r="28" spans="1:33" x14ac:dyDescent="0.35">
      <c r="A28" s="5" t="s">
        <v>73</v>
      </c>
      <c r="B28" s="5" t="s">
        <v>77</v>
      </c>
      <c r="C28" s="5" t="s">
        <v>66</v>
      </c>
      <c r="E28" s="8">
        <v>750</v>
      </c>
      <c r="F28" s="8">
        <v>1250</v>
      </c>
      <c r="G28" s="8" t="s">
        <v>67</v>
      </c>
      <c r="H28" s="8">
        <v>500</v>
      </c>
      <c r="I28" s="8">
        <v>300</v>
      </c>
      <c r="J28" s="8">
        <v>4500</v>
      </c>
      <c r="K28" s="8">
        <v>5000</v>
      </c>
      <c r="L28" s="8">
        <v>2000</v>
      </c>
      <c r="M28" s="8">
        <v>1500</v>
      </c>
      <c r="N28" s="8">
        <v>7500</v>
      </c>
      <c r="O28" s="8">
        <v>100</v>
      </c>
      <c r="P28" s="8" t="s">
        <v>67</v>
      </c>
      <c r="Q28" s="8">
        <v>25000</v>
      </c>
      <c r="R28" s="8">
        <v>6000</v>
      </c>
      <c r="S28" s="8">
        <v>4500</v>
      </c>
      <c r="T28" s="8">
        <v>3500</v>
      </c>
      <c r="U28" s="8">
        <v>300</v>
      </c>
      <c r="V28" s="8">
        <v>100</v>
      </c>
      <c r="W28" s="8" t="s">
        <v>67</v>
      </c>
      <c r="X28" s="8" t="s">
        <v>67</v>
      </c>
      <c r="Y28" s="8">
        <v>500</v>
      </c>
      <c r="Z28" s="8">
        <v>2500</v>
      </c>
      <c r="AA28" s="8">
        <v>3000</v>
      </c>
      <c r="AB28" s="8">
        <v>2000</v>
      </c>
      <c r="AC28" s="8">
        <v>2000</v>
      </c>
      <c r="AD28" s="8">
        <v>750</v>
      </c>
      <c r="AE28" s="8">
        <v>6000</v>
      </c>
      <c r="AF28" s="8">
        <v>450</v>
      </c>
      <c r="AG28" s="8">
        <v>500</v>
      </c>
    </row>
    <row r="29" spans="1:33" x14ac:dyDescent="0.35">
      <c r="A29" s="5" t="s">
        <v>73</v>
      </c>
      <c r="B29" s="5" t="s">
        <v>77</v>
      </c>
      <c r="C29" s="5" t="s">
        <v>68</v>
      </c>
      <c r="E29" s="8">
        <v>950</v>
      </c>
      <c r="F29" s="8">
        <v>1250</v>
      </c>
      <c r="G29" s="8" t="s">
        <v>67</v>
      </c>
      <c r="H29" s="8">
        <v>500</v>
      </c>
      <c r="I29" s="8">
        <v>300</v>
      </c>
      <c r="J29" s="8">
        <v>5000</v>
      </c>
      <c r="K29" s="8">
        <v>5000</v>
      </c>
      <c r="L29" s="8">
        <v>2000</v>
      </c>
      <c r="M29" s="8">
        <v>1500</v>
      </c>
      <c r="N29" s="8">
        <v>8000</v>
      </c>
      <c r="O29" s="8">
        <v>100</v>
      </c>
      <c r="P29" s="8" t="s">
        <v>67</v>
      </c>
      <c r="Q29" s="8">
        <v>25000</v>
      </c>
      <c r="R29" s="8">
        <v>6000</v>
      </c>
      <c r="S29" s="8">
        <v>4500</v>
      </c>
      <c r="T29" s="8">
        <v>3500</v>
      </c>
      <c r="U29" s="8">
        <v>500</v>
      </c>
      <c r="V29" s="8">
        <v>200</v>
      </c>
      <c r="W29" s="8" t="s">
        <v>67</v>
      </c>
      <c r="X29" s="8" t="s">
        <v>67</v>
      </c>
      <c r="Y29" s="8">
        <v>500</v>
      </c>
      <c r="Z29" s="8">
        <v>3100</v>
      </c>
      <c r="AA29" s="8">
        <v>3500</v>
      </c>
      <c r="AB29" s="8">
        <v>2000</v>
      </c>
      <c r="AC29" s="8">
        <v>2000</v>
      </c>
      <c r="AD29" s="8">
        <v>1000</v>
      </c>
      <c r="AE29" s="8">
        <v>6000</v>
      </c>
      <c r="AF29" s="8">
        <v>500</v>
      </c>
      <c r="AG29" s="8">
        <v>500</v>
      </c>
    </row>
    <row r="30" spans="1:33" x14ac:dyDescent="0.35">
      <c r="E30" s="8" t="s">
        <v>67</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67</v>
      </c>
      <c r="AB30" s="8" t="s">
        <v>67</v>
      </c>
      <c r="AC30" s="8" t="s">
        <v>67</v>
      </c>
      <c r="AD30" s="8" t="s">
        <v>69</v>
      </c>
      <c r="AE30" s="8" t="s">
        <v>67</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1250</v>
      </c>
      <c r="F57" s="8">
        <v>1450</v>
      </c>
      <c r="G57" s="8">
        <v>1750</v>
      </c>
      <c r="H57" s="8">
        <v>650</v>
      </c>
      <c r="I57" s="8">
        <v>325</v>
      </c>
      <c r="J57" s="8">
        <v>5000</v>
      </c>
      <c r="K57" s="8">
        <v>35000</v>
      </c>
      <c r="L57" s="8">
        <v>1700</v>
      </c>
      <c r="M57" s="8">
        <v>2100</v>
      </c>
      <c r="N57" s="8">
        <v>6000</v>
      </c>
      <c r="O57" s="8">
        <v>100</v>
      </c>
      <c r="P57" s="8" t="s">
        <v>65</v>
      </c>
      <c r="Q57" s="8">
        <v>28750</v>
      </c>
      <c r="R57" s="8" t="s">
        <v>65</v>
      </c>
      <c r="S57" s="8">
        <v>6600</v>
      </c>
      <c r="T57" s="8">
        <v>5250</v>
      </c>
      <c r="U57" s="8">
        <v>300</v>
      </c>
      <c r="V57" s="8">
        <v>150</v>
      </c>
      <c r="W57" s="8" t="s">
        <v>65</v>
      </c>
      <c r="X57" s="8" t="s">
        <v>65</v>
      </c>
      <c r="Y57" s="8">
        <v>1500</v>
      </c>
      <c r="Z57" s="8">
        <v>1100</v>
      </c>
      <c r="AA57" s="8">
        <v>3000</v>
      </c>
      <c r="AB57" s="8">
        <v>2000</v>
      </c>
      <c r="AC57" s="8">
        <v>2000</v>
      </c>
      <c r="AD57" s="8">
        <v>1500</v>
      </c>
      <c r="AE57" s="8">
        <v>3000</v>
      </c>
      <c r="AF57" s="8">
        <v>300</v>
      </c>
      <c r="AG57" s="8">
        <v>500</v>
      </c>
    </row>
    <row r="58" spans="1:33" x14ac:dyDescent="0.35">
      <c r="A58" s="5" t="s">
        <v>81</v>
      </c>
      <c r="B58" s="5" t="s">
        <v>88</v>
      </c>
      <c r="C58" s="5" t="s">
        <v>66</v>
      </c>
      <c r="E58" s="8">
        <v>1000</v>
      </c>
      <c r="F58" s="8">
        <v>1250</v>
      </c>
      <c r="G58" s="8">
        <v>1500</v>
      </c>
      <c r="H58" s="8">
        <v>450</v>
      </c>
      <c r="I58" s="8">
        <v>300</v>
      </c>
      <c r="J58" s="8">
        <v>5000</v>
      </c>
      <c r="K58" s="8">
        <v>35000</v>
      </c>
      <c r="L58" s="8">
        <v>1700</v>
      </c>
      <c r="M58" s="8">
        <v>2000</v>
      </c>
      <c r="N58" s="8">
        <v>5500</v>
      </c>
      <c r="O58" s="8">
        <v>100</v>
      </c>
      <c r="P58" s="8" t="s">
        <v>67</v>
      </c>
      <c r="Q58" s="8">
        <v>27500</v>
      </c>
      <c r="R58" s="8" t="s">
        <v>67</v>
      </c>
      <c r="S58" s="8">
        <v>6500</v>
      </c>
      <c r="T58" s="8">
        <v>5000</v>
      </c>
      <c r="U58" s="8">
        <v>300</v>
      </c>
      <c r="V58" s="8">
        <v>150</v>
      </c>
      <c r="W58" s="8" t="s">
        <v>67</v>
      </c>
      <c r="X58" s="8" t="s">
        <v>67</v>
      </c>
      <c r="Y58" s="8">
        <v>1500</v>
      </c>
      <c r="Z58" s="8">
        <v>1000</v>
      </c>
      <c r="AA58" s="8">
        <v>3000</v>
      </c>
      <c r="AB58" s="8">
        <v>2000</v>
      </c>
      <c r="AC58" s="8">
        <v>2000</v>
      </c>
      <c r="AD58" s="8">
        <v>1250</v>
      </c>
      <c r="AE58" s="8">
        <v>3000</v>
      </c>
      <c r="AF58" s="8">
        <v>300</v>
      </c>
      <c r="AG58" s="8">
        <v>500</v>
      </c>
    </row>
    <row r="59" spans="1:33" x14ac:dyDescent="0.35">
      <c r="A59" s="5" t="s">
        <v>81</v>
      </c>
      <c r="B59" s="5" t="s">
        <v>88</v>
      </c>
      <c r="C59" s="5" t="s">
        <v>68</v>
      </c>
      <c r="E59" s="8">
        <v>1300</v>
      </c>
      <c r="F59" s="8">
        <v>1500</v>
      </c>
      <c r="G59" s="8">
        <v>1800</v>
      </c>
      <c r="H59" s="8">
        <v>900</v>
      </c>
      <c r="I59" s="8">
        <v>350</v>
      </c>
      <c r="J59" s="8">
        <v>5500</v>
      </c>
      <c r="K59" s="8">
        <v>37500</v>
      </c>
      <c r="L59" s="8">
        <v>1750</v>
      </c>
      <c r="M59" s="8">
        <v>2500</v>
      </c>
      <c r="N59" s="8">
        <v>6000</v>
      </c>
      <c r="O59" s="8">
        <v>300</v>
      </c>
      <c r="P59" s="8" t="s">
        <v>67</v>
      </c>
      <c r="Q59" s="8">
        <v>30000</v>
      </c>
      <c r="R59" s="8" t="s">
        <v>67</v>
      </c>
      <c r="S59" s="8">
        <v>7000</v>
      </c>
      <c r="T59" s="8">
        <v>5500</v>
      </c>
      <c r="U59" s="8">
        <v>350</v>
      </c>
      <c r="V59" s="8">
        <v>200</v>
      </c>
      <c r="W59" s="8" t="s">
        <v>67</v>
      </c>
      <c r="X59" s="8" t="s">
        <v>67</v>
      </c>
      <c r="Y59" s="8">
        <v>1750</v>
      </c>
      <c r="Z59" s="8">
        <v>1200</v>
      </c>
      <c r="AA59" s="8">
        <v>3200</v>
      </c>
      <c r="AB59" s="8">
        <v>2000</v>
      </c>
      <c r="AC59" s="8">
        <v>2000</v>
      </c>
      <c r="AD59" s="8">
        <v>1700</v>
      </c>
      <c r="AE59" s="8">
        <v>3000</v>
      </c>
      <c r="AF59" s="8">
        <v>350</v>
      </c>
      <c r="AG59" s="8">
        <v>500</v>
      </c>
    </row>
    <row r="60" spans="1:33" x14ac:dyDescent="0.35">
      <c r="E60" s="8" t="s">
        <v>69</v>
      </c>
      <c r="F60" s="8" t="s">
        <v>67</v>
      </c>
      <c r="G60" s="8" t="s">
        <v>67</v>
      </c>
      <c r="H60" s="8" t="s">
        <v>69</v>
      </c>
      <c r="I60" s="8" t="s">
        <v>67</v>
      </c>
      <c r="J60" s="8" t="s">
        <v>67</v>
      </c>
      <c r="K60" s="8" t="s">
        <v>67</v>
      </c>
      <c r="L60" s="8" t="s">
        <v>67</v>
      </c>
      <c r="M60" s="8" t="s">
        <v>69</v>
      </c>
      <c r="N60" s="8" t="s">
        <v>67</v>
      </c>
      <c r="O60" s="8" t="s">
        <v>67</v>
      </c>
      <c r="P60" s="8" t="s">
        <v>67</v>
      </c>
      <c r="Q60" s="8" t="s">
        <v>67</v>
      </c>
      <c r="R60" s="8" t="s">
        <v>67</v>
      </c>
      <c r="S60" s="8" t="s">
        <v>67</v>
      </c>
      <c r="T60" s="8" t="s">
        <v>67</v>
      </c>
      <c r="U60" s="8" t="s">
        <v>67</v>
      </c>
      <c r="V60" s="8" t="s">
        <v>67</v>
      </c>
      <c r="W60" s="8" t="s">
        <v>67</v>
      </c>
      <c r="X60" s="8" t="s">
        <v>67</v>
      </c>
      <c r="Y60" s="8" t="s">
        <v>67</v>
      </c>
      <c r="Z60" s="8" t="s">
        <v>67</v>
      </c>
      <c r="AA60" s="8" t="s">
        <v>67</v>
      </c>
      <c r="AB60" s="8" t="s">
        <v>67</v>
      </c>
      <c r="AC60" s="8" t="s">
        <v>67</v>
      </c>
      <c r="AD60" s="8" t="s">
        <v>69</v>
      </c>
      <c r="AE60" s="8" t="s">
        <v>67</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v>1000</v>
      </c>
      <c r="F63" s="8" t="s">
        <v>65</v>
      </c>
      <c r="G63" s="8" t="s">
        <v>65</v>
      </c>
      <c r="H63" s="8">
        <v>600</v>
      </c>
      <c r="I63" s="8">
        <v>500</v>
      </c>
      <c r="J63" s="8">
        <v>7500</v>
      </c>
      <c r="K63" s="8">
        <v>12500</v>
      </c>
      <c r="L63" s="8" t="s">
        <v>65</v>
      </c>
      <c r="M63" s="8">
        <v>5000</v>
      </c>
      <c r="N63" s="8" t="s">
        <v>65</v>
      </c>
      <c r="O63" s="8" t="s">
        <v>65</v>
      </c>
      <c r="P63" s="8" t="s">
        <v>65</v>
      </c>
      <c r="Q63" s="8" t="s">
        <v>65</v>
      </c>
      <c r="R63" s="8" t="s">
        <v>65</v>
      </c>
      <c r="S63" s="8" t="s">
        <v>65</v>
      </c>
      <c r="T63" s="8" t="s">
        <v>65</v>
      </c>
      <c r="U63" s="8">
        <v>500</v>
      </c>
      <c r="V63" s="8">
        <v>175</v>
      </c>
      <c r="W63" s="8" t="s">
        <v>65</v>
      </c>
      <c r="X63" s="8" t="s">
        <v>65</v>
      </c>
      <c r="Y63" s="8" t="s">
        <v>65</v>
      </c>
      <c r="Z63" s="8" t="s">
        <v>65</v>
      </c>
      <c r="AA63" s="8">
        <v>3000</v>
      </c>
      <c r="AB63" s="8">
        <v>2375</v>
      </c>
      <c r="AC63" s="8" t="s">
        <v>65</v>
      </c>
      <c r="AD63" s="8">
        <v>2000</v>
      </c>
      <c r="AE63" s="8">
        <v>1500</v>
      </c>
      <c r="AF63" s="8">
        <v>325</v>
      </c>
      <c r="AG63" s="8" t="s">
        <v>65</v>
      </c>
    </row>
    <row r="64" spans="1:33" x14ac:dyDescent="0.35">
      <c r="A64" s="5" t="s">
        <v>81</v>
      </c>
      <c r="B64" s="5" t="s">
        <v>90</v>
      </c>
      <c r="C64" s="5" t="s">
        <v>66</v>
      </c>
      <c r="E64" s="8">
        <v>1000</v>
      </c>
      <c r="F64" s="8" t="s">
        <v>67</v>
      </c>
      <c r="G64" s="8" t="s">
        <v>67</v>
      </c>
      <c r="H64" s="8">
        <v>600</v>
      </c>
      <c r="I64" s="8">
        <v>500</v>
      </c>
      <c r="J64" s="8">
        <v>5000</v>
      </c>
      <c r="K64" s="8">
        <v>10000</v>
      </c>
      <c r="L64" s="8" t="s">
        <v>67</v>
      </c>
      <c r="M64" s="8">
        <v>5000</v>
      </c>
      <c r="N64" s="8" t="s">
        <v>67</v>
      </c>
      <c r="O64" s="8" t="s">
        <v>67</v>
      </c>
      <c r="P64" s="8" t="s">
        <v>67</v>
      </c>
      <c r="Q64" s="8" t="s">
        <v>67</v>
      </c>
      <c r="R64" s="8" t="s">
        <v>67</v>
      </c>
      <c r="S64" s="8" t="s">
        <v>67</v>
      </c>
      <c r="T64" s="8" t="s">
        <v>67</v>
      </c>
      <c r="U64" s="8">
        <v>500</v>
      </c>
      <c r="V64" s="8">
        <v>150</v>
      </c>
      <c r="W64" s="8" t="s">
        <v>67</v>
      </c>
      <c r="X64" s="8" t="s">
        <v>67</v>
      </c>
      <c r="Y64" s="8" t="s">
        <v>67</v>
      </c>
      <c r="Z64" s="8" t="s">
        <v>67</v>
      </c>
      <c r="AA64" s="8">
        <v>3000</v>
      </c>
      <c r="AB64" s="8">
        <v>2250</v>
      </c>
      <c r="AC64" s="8" t="s">
        <v>67</v>
      </c>
      <c r="AD64" s="8">
        <v>2000</v>
      </c>
      <c r="AE64" s="8">
        <v>1500</v>
      </c>
      <c r="AF64" s="8">
        <v>300</v>
      </c>
      <c r="AG64" s="8" t="s">
        <v>67</v>
      </c>
    </row>
    <row r="65" spans="1:33" x14ac:dyDescent="0.35">
      <c r="A65" s="5" t="s">
        <v>81</v>
      </c>
      <c r="B65" s="5" t="s">
        <v>90</v>
      </c>
      <c r="C65" s="5" t="s">
        <v>68</v>
      </c>
      <c r="E65" s="8">
        <v>1250</v>
      </c>
      <c r="F65" s="8" t="s">
        <v>67</v>
      </c>
      <c r="G65" s="8" t="s">
        <v>67</v>
      </c>
      <c r="H65" s="8">
        <v>700</v>
      </c>
      <c r="I65" s="8">
        <v>500</v>
      </c>
      <c r="J65" s="8">
        <v>10000</v>
      </c>
      <c r="K65" s="8">
        <v>12500</v>
      </c>
      <c r="L65" s="8" t="s">
        <v>67</v>
      </c>
      <c r="M65" s="8">
        <v>5000</v>
      </c>
      <c r="N65" s="8" t="s">
        <v>67</v>
      </c>
      <c r="O65" s="8" t="s">
        <v>67</v>
      </c>
      <c r="P65" s="8" t="s">
        <v>67</v>
      </c>
      <c r="Q65" s="8" t="s">
        <v>67</v>
      </c>
      <c r="R65" s="8" t="s">
        <v>67</v>
      </c>
      <c r="S65" s="8" t="s">
        <v>67</v>
      </c>
      <c r="T65" s="8" t="s">
        <v>67</v>
      </c>
      <c r="U65" s="8">
        <v>500</v>
      </c>
      <c r="V65" s="8">
        <v>200</v>
      </c>
      <c r="W65" s="8" t="s">
        <v>67</v>
      </c>
      <c r="X65" s="8" t="s">
        <v>67</v>
      </c>
      <c r="Y65" s="8" t="s">
        <v>67</v>
      </c>
      <c r="Z65" s="8" t="s">
        <v>67</v>
      </c>
      <c r="AA65" s="8">
        <v>3000</v>
      </c>
      <c r="AB65" s="8">
        <v>2500</v>
      </c>
      <c r="AC65" s="8" t="s">
        <v>67</v>
      </c>
      <c r="AD65" s="8">
        <v>2500</v>
      </c>
      <c r="AE65" s="8">
        <v>1500</v>
      </c>
      <c r="AF65" s="8">
        <v>350</v>
      </c>
      <c r="AG65" s="8" t="s">
        <v>67</v>
      </c>
    </row>
    <row r="66" spans="1:33" x14ac:dyDescent="0.35">
      <c r="E66" s="8" t="s">
        <v>69</v>
      </c>
      <c r="F66" s="8" t="s">
        <v>67</v>
      </c>
      <c r="G66" s="8" t="s">
        <v>67</v>
      </c>
      <c r="H66" s="8" t="s">
        <v>67</v>
      </c>
      <c r="I66" s="8" t="s">
        <v>67</v>
      </c>
      <c r="J66" s="8" t="s">
        <v>69</v>
      </c>
      <c r="K66" s="8" t="s">
        <v>69</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69</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v>1250</v>
      </c>
      <c r="F69" s="8" t="s">
        <v>65</v>
      </c>
      <c r="G69" s="8" t="s">
        <v>65</v>
      </c>
      <c r="H69" s="8" t="s">
        <v>65</v>
      </c>
      <c r="I69" s="8" t="s">
        <v>65</v>
      </c>
      <c r="J69" s="8" t="s">
        <v>65</v>
      </c>
      <c r="K69" s="8" t="s">
        <v>65</v>
      </c>
      <c r="L69" s="8" t="s">
        <v>65</v>
      </c>
      <c r="M69" s="8" t="s">
        <v>65</v>
      </c>
      <c r="N69" s="8" t="s">
        <v>65</v>
      </c>
      <c r="O69" s="8" t="s">
        <v>65</v>
      </c>
      <c r="P69" s="8" t="s">
        <v>65</v>
      </c>
      <c r="Q69" s="8" t="s">
        <v>65</v>
      </c>
      <c r="R69" s="8" t="s">
        <v>65</v>
      </c>
      <c r="S69" s="8">
        <v>8000</v>
      </c>
      <c r="T69" s="8">
        <v>6500</v>
      </c>
      <c r="U69" s="8">
        <v>500</v>
      </c>
      <c r="V69" s="8" t="s">
        <v>65</v>
      </c>
      <c r="W69" s="8" t="s">
        <v>65</v>
      </c>
      <c r="X69" s="8" t="s">
        <v>65</v>
      </c>
      <c r="Y69" s="8" t="s">
        <v>65</v>
      </c>
      <c r="Z69" s="8" t="s">
        <v>65</v>
      </c>
      <c r="AA69" s="8" t="s">
        <v>65</v>
      </c>
      <c r="AB69" s="8" t="s">
        <v>65</v>
      </c>
      <c r="AC69" s="8" t="s">
        <v>65</v>
      </c>
      <c r="AD69" s="8" t="s">
        <v>65</v>
      </c>
      <c r="AE69" s="8" t="s">
        <v>65</v>
      </c>
      <c r="AF69" s="8" t="s">
        <v>65</v>
      </c>
      <c r="AG69" s="8" t="s">
        <v>65</v>
      </c>
    </row>
    <row r="70" spans="1:33" x14ac:dyDescent="0.35">
      <c r="A70" s="5" t="s">
        <v>81</v>
      </c>
      <c r="B70" s="5" t="s">
        <v>92</v>
      </c>
      <c r="C70" s="5" t="s">
        <v>66</v>
      </c>
      <c r="E70" s="8">
        <v>1250</v>
      </c>
      <c r="F70" s="8" t="s">
        <v>67</v>
      </c>
      <c r="G70" s="8" t="s">
        <v>67</v>
      </c>
      <c r="H70" s="8" t="s">
        <v>67</v>
      </c>
      <c r="I70" s="8" t="s">
        <v>67</v>
      </c>
      <c r="J70" s="8" t="s">
        <v>67</v>
      </c>
      <c r="K70" s="8" t="s">
        <v>67</v>
      </c>
      <c r="L70" s="8" t="s">
        <v>67</v>
      </c>
      <c r="M70" s="8" t="s">
        <v>67</v>
      </c>
      <c r="N70" s="8" t="s">
        <v>67</v>
      </c>
      <c r="O70" s="8" t="s">
        <v>67</v>
      </c>
      <c r="P70" s="8" t="s">
        <v>67</v>
      </c>
      <c r="Q70" s="8" t="s">
        <v>67</v>
      </c>
      <c r="R70" s="8" t="s">
        <v>67</v>
      </c>
      <c r="S70" s="8">
        <v>7500</v>
      </c>
      <c r="T70" s="8">
        <v>6000</v>
      </c>
      <c r="U70" s="8">
        <v>300</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v>1500</v>
      </c>
      <c r="F71" s="8" t="s">
        <v>67</v>
      </c>
      <c r="G71" s="8" t="s">
        <v>67</v>
      </c>
      <c r="H71" s="8" t="s">
        <v>67</v>
      </c>
      <c r="I71" s="8" t="s">
        <v>67</v>
      </c>
      <c r="J71" s="8" t="s">
        <v>67</v>
      </c>
      <c r="K71" s="8" t="s">
        <v>67</v>
      </c>
      <c r="L71" s="8" t="s">
        <v>67</v>
      </c>
      <c r="M71" s="8" t="s">
        <v>67</v>
      </c>
      <c r="N71" s="8" t="s">
        <v>67</v>
      </c>
      <c r="O71" s="8" t="s">
        <v>67</v>
      </c>
      <c r="P71" s="8" t="s">
        <v>67</v>
      </c>
      <c r="Q71" s="8" t="s">
        <v>67</v>
      </c>
      <c r="R71" s="8" t="s">
        <v>67</v>
      </c>
      <c r="S71" s="8">
        <v>8500</v>
      </c>
      <c r="T71" s="8">
        <v>6500</v>
      </c>
      <c r="U71" s="8">
        <v>500</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1000</v>
      </c>
      <c r="F81" s="8" t="s">
        <v>65</v>
      </c>
      <c r="G81" s="8" t="s">
        <v>65</v>
      </c>
      <c r="H81" s="8">
        <v>500</v>
      </c>
      <c r="I81" s="8">
        <v>350</v>
      </c>
      <c r="J81" s="8">
        <v>5000</v>
      </c>
      <c r="K81" s="8">
        <v>3000</v>
      </c>
      <c r="L81" s="8">
        <v>1375</v>
      </c>
      <c r="M81" s="8">
        <v>2250</v>
      </c>
      <c r="N81" s="8">
        <v>7250</v>
      </c>
      <c r="O81" s="8">
        <v>100</v>
      </c>
      <c r="P81" s="8">
        <v>15000</v>
      </c>
      <c r="Q81" s="8">
        <v>28000</v>
      </c>
      <c r="R81" s="8">
        <v>35000</v>
      </c>
      <c r="S81" s="8">
        <v>5500</v>
      </c>
      <c r="T81" s="8">
        <v>4000</v>
      </c>
      <c r="U81" s="8">
        <v>2000</v>
      </c>
      <c r="V81" s="8">
        <v>150</v>
      </c>
      <c r="W81" s="8">
        <v>875</v>
      </c>
      <c r="X81" s="8">
        <v>1250</v>
      </c>
      <c r="Y81" s="8">
        <v>2125</v>
      </c>
      <c r="Z81" s="8">
        <v>2000</v>
      </c>
      <c r="AA81" s="8">
        <v>3000</v>
      </c>
      <c r="AB81" s="8">
        <v>2500</v>
      </c>
      <c r="AC81" s="8">
        <v>5000</v>
      </c>
      <c r="AD81" s="8">
        <v>1000</v>
      </c>
      <c r="AE81" s="8">
        <v>3500</v>
      </c>
      <c r="AF81" s="8">
        <v>200</v>
      </c>
      <c r="AG81" s="8">
        <v>375</v>
      </c>
    </row>
    <row r="82" spans="1:33" x14ac:dyDescent="0.35">
      <c r="A82" s="5" t="s">
        <v>96</v>
      </c>
      <c r="B82" s="5" t="s">
        <v>97</v>
      </c>
      <c r="C82" s="5" t="s">
        <v>66</v>
      </c>
      <c r="E82" s="8">
        <v>800</v>
      </c>
      <c r="F82" s="8" t="s">
        <v>67</v>
      </c>
      <c r="G82" s="8" t="s">
        <v>67</v>
      </c>
      <c r="H82" s="8">
        <v>300</v>
      </c>
      <c r="I82" s="8">
        <v>300</v>
      </c>
      <c r="J82" s="8">
        <v>4500</v>
      </c>
      <c r="K82" s="8">
        <v>3000</v>
      </c>
      <c r="L82" s="8">
        <v>1000</v>
      </c>
      <c r="M82" s="8">
        <v>2000</v>
      </c>
      <c r="N82" s="8">
        <v>7000</v>
      </c>
      <c r="O82" s="8">
        <v>100</v>
      </c>
      <c r="P82" s="8">
        <v>15000</v>
      </c>
      <c r="Q82" s="8">
        <v>28000</v>
      </c>
      <c r="R82" s="8">
        <v>35000</v>
      </c>
      <c r="S82" s="8">
        <v>5500</v>
      </c>
      <c r="T82" s="8">
        <v>3500</v>
      </c>
      <c r="U82" s="8">
        <v>800</v>
      </c>
      <c r="V82" s="8">
        <v>125</v>
      </c>
      <c r="W82" s="8">
        <v>650</v>
      </c>
      <c r="X82" s="8">
        <v>1000</v>
      </c>
      <c r="Y82" s="8">
        <v>1250</v>
      </c>
      <c r="Z82" s="8">
        <v>1750</v>
      </c>
      <c r="AA82" s="8">
        <v>3000</v>
      </c>
      <c r="AB82" s="8">
        <v>1500</v>
      </c>
      <c r="AC82" s="8">
        <v>1750</v>
      </c>
      <c r="AD82" s="8">
        <v>750</v>
      </c>
      <c r="AE82" s="8">
        <v>3000</v>
      </c>
      <c r="AF82" s="8">
        <v>200</v>
      </c>
      <c r="AG82" s="8">
        <v>250</v>
      </c>
    </row>
    <row r="83" spans="1:33" x14ac:dyDescent="0.35">
      <c r="A83" s="5" t="s">
        <v>96</v>
      </c>
      <c r="B83" s="5" t="s">
        <v>97</v>
      </c>
      <c r="C83" s="5" t="s">
        <v>68</v>
      </c>
      <c r="E83" s="8">
        <v>1250</v>
      </c>
      <c r="F83" s="8" t="s">
        <v>67</v>
      </c>
      <c r="G83" s="8" t="s">
        <v>67</v>
      </c>
      <c r="H83" s="8">
        <v>500</v>
      </c>
      <c r="I83" s="8">
        <v>500</v>
      </c>
      <c r="J83" s="8">
        <v>12500</v>
      </c>
      <c r="K83" s="8">
        <v>3000</v>
      </c>
      <c r="L83" s="8">
        <v>1500</v>
      </c>
      <c r="M83" s="8">
        <v>2500</v>
      </c>
      <c r="N83" s="8">
        <v>9000</v>
      </c>
      <c r="O83" s="8">
        <v>100</v>
      </c>
      <c r="P83" s="8">
        <v>16000</v>
      </c>
      <c r="Q83" s="8">
        <v>28000</v>
      </c>
      <c r="R83" s="8">
        <v>35000</v>
      </c>
      <c r="S83" s="8">
        <v>9500</v>
      </c>
      <c r="T83" s="8">
        <v>7500</v>
      </c>
      <c r="U83" s="8">
        <v>2000</v>
      </c>
      <c r="V83" s="8">
        <v>200</v>
      </c>
      <c r="W83" s="8">
        <v>1200</v>
      </c>
      <c r="X83" s="8">
        <v>1750</v>
      </c>
      <c r="Y83" s="8">
        <v>2750</v>
      </c>
      <c r="Z83" s="8">
        <v>2250</v>
      </c>
      <c r="AA83" s="8">
        <v>3500</v>
      </c>
      <c r="AB83" s="8">
        <v>4000</v>
      </c>
      <c r="AC83" s="8">
        <v>5000</v>
      </c>
      <c r="AD83" s="8">
        <v>1250</v>
      </c>
      <c r="AE83" s="8">
        <v>4500</v>
      </c>
      <c r="AF83" s="8">
        <v>250</v>
      </c>
      <c r="AG83" s="8">
        <v>500</v>
      </c>
    </row>
    <row r="84" spans="1:33" x14ac:dyDescent="0.35">
      <c r="E84" s="8" t="s">
        <v>69</v>
      </c>
      <c r="F84" s="8" t="s">
        <v>67</v>
      </c>
      <c r="G84" s="8" t="s">
        <v>67</v>
      </c>
      <c r="H84" s="8" t="s">
        <v>67</v>
      </c>
      <c r="I84" s="8" t="s">
        <v>67</v>
      </c>
      <c r="J84" s="8" t="s">
        <v>69</v>
      </c>
      <c r="K84" s="8" t="s">
        <v>67</v>
      </c>
      <c r="L84" s="8" t="s">
        <v>69</v>
      </c>
      <c r="M84" s="8" t="s">
        <v>69</v>
      </c>
      <c r="N84" s="8" t="s">
        <v>69</v>
      </c>
      <c r="O84" s="8" t="s">
        <v>67</v>
      </c>
      <c r="P84" s="8" t="s">
        <v>67</v>
      </c>
      <c r="Q84" s="8" t="s">
        <v>67</v>
      </c>
      <c r="R84" s="8" t="s">
        <v>67</v>
      </c>
      <c r="S84" s="8" t="s">
        <v>69</v>
      </c>
      <c r="T84" s="8" t="s">
        <v>69</v>
      </c>
      <c r="U84" s="8" t="s">
        <v>69</v>
      </c>
      <c r="V84" s="8" t="s">
        <v>67</v>
      </c>
      <c r="W84" s="8" t="s">
        <v>69</v>
      </c>
      <c r="X84" s="8" t="s">
        <v>69</v>
      </c>
      <c r="Y84" s="8" t="s">
        <v>69</v>
      </c>
      <c r="Z84" s="8" t="s">
        <v>69</v>
      </c>
      <c r="AA84" s="8" t="s">
        <v>67</v>
      </c>
      <c r="AB84" s="8" t="s">
        <v>69</v>
      </c>
      <c r="AC84" s="8" t="s">
        <v>69</v>
      </c>
      <c r="AD84" s="8" t="s">
        <v>69</v>
      </c>
      <c r="AE84" s="8" t="s">
        <v>69</v>
      </c>
      <c r="AF84" s="8" t="s">
        <v>67</v>
      </c>
      <c r="AG84" s="8" t="s">
        <v>69</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v>1250</v>
      </c>
      <c r="F93" s="8">
        <v>3250</v>
      </c>
      <c r="G93" s="8" t="s">
        <v>65</v>
      </c>
      <c r="H93" s="8" t="s">
        <v>65</v>
      </c>
      <c r="I93" s="8" t="s">
        <v>65</v>
      </c>
      <c r="J93" s="8">
        <v>7000</v>
      </c>
      <c r="K93" s="8">
        <v>5000</v>
      </c>
      <c r="L93" s="8">
        <v>1000</v>
      </c>
      <c r="M93" s="8">
        <v>1250</v>
      </c>
      <c r="N93" s="8" t="s">
        <v>65</v>
      </c>
      <c r="O93" s="8" t="s">
        <v>65</v>
      </c>
      <c r="P93" s="8" t="s">
        <v>65</v>
      </c>
      <c r="Q93" s="8" t="s">
        <v>65</v>
      </c>
      <c r="R93" s="8" t="s">
        <v>65</v>
      </c>
      <c r="S93" s="8" t="s">
        <v>65</v>
      </c>
      <c r="T93" s="8" t="s">
        <v>65</v>
      </c>
      <c r="U93" s="8">
        <v>1000</v>
      </c>
      <c r="V93" s="8">
        <v>200</v>
      </c>
      <c r="W93" s="8">
        <v>875</v>
      </c>
      <c r="X93" s="8">
        <v>1500</v>
      </c>
      <c r="Y93" s="8">
        <v>2000</v>
      </c>
      <c r="Z93" s="8">
        <v>1000</v>
      </c>
      <c r="AA93" s="8">
        <v>4000</v>
      </c>
      <c r="AB93" s="8">
        <v>2500</v>
      </c>
      <c r="AC93" s="8">
        <v>2500</v>
      </c>
      <c r="AD93" s="8">
        <v>1500</v>
      </c>
      <c r="AE93" s="8" t="s">
        <v>65</v>
      </c>
      <c r="AF93" s="8" t="s">
        <v>65</v>
      </c>
      <c r="AG93" s="8" t="s">
        <v>65</v>
      </c>
    </row>
    <row r="94" spans="1:33" x14ac:dyDescent="0.35">
      <c r="A94" s="5" t="s">
        <v>99</v>
      </c>
      <c r="B94" s="5" t="s">
        <v>102</v>
      </c>
      <c r="C94" s="5" t="s">
        <v>66</v>
      </c>
      <c r="E94" s="8">
        <v>1000</v>
      </c>
      <c r="F94" s="8">
        <v>3250</v>
      </c>
      <c r="G94" s="8" t="s">
        <v>67</v>
      </c>
      <c r="H94" s="8" t="s">
        <v>67</v>
      </c>
      <c r="I94" s="8" t="s">
        <v>67</v>
      </c>
      <c r="J94" s="8">
        <v>5000</v>
      </c>
      <c r="K94" s="8">
        <v>3000</v>
      </c>
      <c r="L94" s="8">
        <v>1000</v>
      </c>
      <c r="M94" s="8">
        <v>1250</v>
      </c>
      <c r="N94" s="8" t="s">
        <v>67</v>
      </c>
      <c r="O94" s="8" t="s">
        <v>67</v>
      </c>
      <c r="P94" s="8" t="s">
        <v>67</v>
      </c>
      <c r="Q94" s="8" t="s">
        <v>67</v>
      </c>
      <c r="R94" s="8" t="s">
        <v>67</v>
      </c>
      <c r="S94" s="8" t="s">
        <v>67</v>
      </c>
      <c r="T94" s="8" t="s">
        <v>67</v>
      </c>
      <c r="U94" s="8">
        <v>500</v>
      </c>
      <c r="V94" s="8">
        <v>100</v>
      </c>
      <c r="W94" s="8">
        <v>500</v>
      </c>
      <c r="X94" s="8">
        <v>750</v>
      </c>
      <c r="Y94" s="8">
        <v>2000</v>
      </c>
      <c r="Z94" s="8">
        <v>1000</v>
      </c>
      <c r="AA94" s="8">
        <v>3500</v>
      </c>
      <c r="AB94" s="8">
        <v>2500</v>
      </c>
      <c r="AC94" s="8">
        <v>2000</v>
      </c>
      <c r="AD94" s="8">
        <v>1250</v>
      </c>
      <c r="AE94" s="8" t="s">
        <v>67</v>
      </c>
      <c r="AF94" s="8" t="s">
        <v>67</v>
      </c>
      <c r="AG94" s="8" t="s">
        <v>67</v>
      </c>
    </row>
    <row r="95" spans="1:33" x14ac:dyDescent="0.35">
      <c r="A95" s="5" t="s">
        <v>99</v>
      </c>
      <c r="B95" s="5" t="s">
        <v>102</v>
      </c>
      <c r="C95" s="5" t="s">
        <v>68</v>
      </c>
      <c r="E95" s="8">
        <v>1750</v>
      </c>
      <c r="F95" s="8">
        <v>3250</v>
      </c>
      <c r="G95" s="8" t="s">
        <v>67</v>
      </c>
      <c r="H95" s="8" t="s">
        <v>67</v>
      </c>
      <c r="I95" s="8" t="s">
        <v>67</v>
      </c>
      <c r="J95" s="8">
        <v>25000</v>
      </c>
      <c r="K95" s="8">
        <v>14000</v>
      </c>
      <c r="L95" s="8">
        <v>1500</v>
      </c>
      <c r="M95" s="8">
        <v>1500</v>
      </c>
      <c r="N95" s="8" t="s">
        <v>67</v>
      </c>
      <c r="O95" s="8" t="s">
        <v>67</v>
      </c>
      <c r="P95" s="8" t="s">
        <v>67</v>
      </c>
      <c r="Q95" s="8" t="s">
        <v>67</v>
      </c>
      <c r="R95" s="8" t="s">
        <v>67</v>
      </c>
      <c r="S95" s="8" t="s">
        <v>67</v>
      </c>
      <c r="T95" s="8" t="s">
        <v>67</v>
      </c>
      <c r="U95" s="8">
        <v>3500</v>
      </c>
      <c r="V95" s="8">
        <v>250</v>
      </c>
      <c r="W95" s="8">
        <v>1000</v>
      </c>
      <c r="X95" s="8">
        <v>1500</v>
      </c>
      <c r="Y95" s="8">
        <v>2500</v>
      </c>
      <c r="Z95" s="8">
        <v>2000</v>
      </c>
      <c r="AA95" s="8">
        <v>4000</v>
      </c>
      <c r="AB95" s="8">
        <v>2500</v>
      </c>
      <c r="AC95" s="8">
        <v>2500</v>
      </c>
      <c r="AD95" s="8">
        <v>1750</v>
      </c>
      <c r="AE95" s="8" t="s">
        <v>67</v>
      </c>
      <c r="AF95" s="8" t="s">
        <v>67</v>
      </c>
      <c r="AG95" s="8" t="s">
        <v>67</v>
      </c>
    </row>
    <row r="96" spans="1:33" x14ac:dyDescent="0.35">
      <c r="E96" s="8" t="s">
        <v>69</v>
      </c>
      <c r="F96" s="8" t="s">
        <v>67</v>
      </c>
      <c r="G96" s="8" t="s">
        <v>67</v>
      </c>
      <c r="H96" s="8" t="s">
        <v>67</v>
      </c>
      <c r="I96" s="8" t="s">
        <v>67</v>
      </c>
      <c r="J96" s="8" t="s">
        <v>69</v>
      </c>
      <c r="K96" s="8" t="s">
        <v>69</v>
      </c>
      <c r="L96" s="8" t="s">
        <v>69</v>
      </c>
      <c r="M96" s="8" t="s">
        <v>67</v>
      </c>
      <c r="N96" s="8" t="s">
        <v>67</v>
      </c>
      <c r="O96" s="8" t="s">
        <v>67</v>
      </c>
      <c r="P96" s="8" t="s">
        <v>67</v>
      </c>
      <c r="Q96" s="8" t="s">
        <v>67</v>
      </c>
      <c r="R96" s="8" t="s">
        <v>67</v>
      </c>
      <c r="S96" s="8" t="s">
        <v>67</v>
      </c>
      <c r="T96" s="8" t="s">
        <v>67</v>
      </c>
      <c r="U96" s="8" t="s">
        <v>69</v>
      </c>
      <c r="V96" s="8" t="s">
        <v>67</v>
      </c>
      <c r="W96" s="8" t="s">
        <v>69</v>
      </c>
      <c r="X96" s="8" t="s">
        <v>69</v>
      </c>
      <c r="Y96" s="8" t="s">
        <v>69</v>
      </c>
      <c r="Z96" s="8" t="s">
        <v>69</v>
      </c>
      <c r="AA96" s="8" t="s">
        <v>67</v>
      </c>
      <c r="AB96" s="8" t="s">
        <v>67</v>
      </c>
      <c r="AC96" s="8" t="s">
        <v>69</v>
      </c>
      <c r="AD96" s="8" t="s">
        <v>69</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v>1375</v>
      </c>
      <c r="F99" s="8">
        <v>4500</v>
      </c>
      <c r="G99" s="8">
        <v>5000</v>
      </c>
      <c r="H99" s="8">
        <v>500</v>
      </c>
      <c r="I99" s="8">
        <v>350</v>
      </c>
      <c r="J99" s="8">
        <v>7000</v>
      </c>
      <c r="K99" s="8">
        <v>15000</v>
      </c>
      <c r="L99" s="8">
        <v>1000</v>
      </c>
      <c r="M99" s="8">
        <v>3500</v>
      </c>
      <c r="N99" s="8" t="s">
        <v>65</v>
      </c>
      <c r="O99" s="8" t="s">
        <v>65</v>
      </c>
      <c r="P99" s="8" t="s">
        <v>65</v>
      </c>
      <c r="Q99" s="8" t="s">
        <v>65</v>
      </c>
      <c r="R99" s="8" t="s">
        <v>65</v>
      </c>
      <c r="S99" s="8">
        <v>8500</v>
      </c>
      <c r="T99" s="8">
        <v>6750</v>
      </c>
      <c r="U99" s="8">
        <v>1750</v>
      </c>
      <c r="V99" s="8">
        <v>200</v>
      </c>
      <c r="W99" s="8" t="s">
        <v>65</v>
      </c>
      <c r="X99" s="8" t="s">
        <v>65</v>
      </c>
      <c r="Y99" s="8">
        <v>1500</v>
      </c>
      <c r="Z99" s="8">
        <v>1500</v>
      </c>
      <c r="AA99" s="8">
        <v>3500</v>
      </c>
      <c r="AB99" s="8">
        <v>3000</v>
      </c>
      <c r="AC99" s="8">
        <v>3500</v>
      </c>
      <c r="AD99" s="8">
        <v>6000</v>
      </c>
      <c r="AE99" s="8">
        <v>7000</v>
      </c>
      <c r="AF99" s="8">
        <v>500</v>
      </c>
      <c r="AG99" s="8" t="s">
        <v>65</v>
      </c>
    </row>
    <row r="100" spans="1:33" x14ac:dyDescent="0.35">
      <c r="A100" s="5" t="s">
        <v>99</v>
      </c>
      <c r="B100" s="5" t="s">
        <v>104</v>
      </c>
      <c r="C100" s="5" t="s">
        <v>66</v>
      </c>
      <c r="E100" s="8">
        <v>1150</v>
      </c>
      <c r="F100" s="8">
        <v>4000</v>
      </c>
      <c r="G100" s="8">
        <v>4500</v>
      </c>
      <c r="H100" s="8">
        <v>500</v>
      </c>
      <c r="I100" s="8">
        <v>350</v>
      </c>
      <c r="J100" s="8">
        <v>3500</v>
      </c>
      <c r="K100" s="8">
        <v>15000</v>
      </c>
      <c r="L100" s="8">
        <v>1000</v>
      </c>
      <c r="M100" s="8">
        <v>2500</v>
      </c>
      <c r="N100" s="8" t="s">
        <v>67</v>
      </c>
      <c r="O100" s="8" t="s">
        <v>67</v>
      </c>
      <c r="P100" s="8" t="s">
        <v>67</v>
      </c>
      <c r="Q100" s="8" t="s">
        <v>67</v>
      </c>
      <c r="R100" s="8" t="s">
        <v>67</v>
      </c>
      <c r="S100" s="8">
        <v>8000</v>
      </c>
      <c r="T100" s="8">
        <v>6400</v>
      </c>
      <c r="U100" s="8">
        <v>1400</v>
      </c>
      <c r="V100" s="8">
        <v>150</v>
      </c>
      <c r="W100" s="8" t="s">
        <v>67</v>
      </c>
      <c r="X100" s="8" t="s">
        <v>67</v>
      </c>
      <c r="Y100" s="8">
        <v>1250</v>
      </c>
      <c r="Z100" s="8">
        <v>1500</v>
      </c>
      <c r="AA100" s="8">
        <v>3500</v>
      </c>
      <c r="AB100" s="8">
        <v>3000</v>
      </c>
      <c r="AC100" s="8">
        <v>3000</v>
      </c>
      <c r="AD100" s="8">
        <v>3500</v>
      </c>
      <c r="AE100" s="8">
        <v>6500</v>
      </c>
      <c r="AF100" s="8">
        <v>500</v>
      </c>
      <c r="AG100" s="8" t="s">
        <v>67</v>
      </c>
    </row>
    <row r="101" spans="1:33" x14ac:dyDescent="0.35">
      <c r="A101" s="5" t="s">
        <v>99</v>
      </c>
      <c r="B101" s="5" t="s">
        <v>104</v>
      </c>
      <c r="C101" s="5" t="s">
        <v>68</v>
      </c>
      <c r="E101" s="8">
        <v>1500</v>
      </c>
      <c r="F101" s="8">
        <v>4500</v>
      </c>
      <c r="G101" s="8">
        <v>5000</v>
      </c>
      <c r="H101" s="8">
        <v>600</v>
      </c>
      <c r="I101" s="8">
        <v>350</v>
      </c>
      <c r="J101" s="8">
        <v>7500</v>
      </c>
      <c r="K101" s="8">
        <v>15000</v>
      </c>
      <c r="L101" s="8">
        <v>1500</v>
      </c>
      <c r="M101" s="8">
        <v>3500</v>
      </c>
      <c r="N101" s="8" t="s">
        <v>67</v>
      </c>
      <c r="O101" s="8" t="s">
        <v>67</v>
      </c>
      <c r="P101" s="8" t="s">
        <v>67</v>
      </c>
      <c r="Q101" s="8" t="s">
        <v>67</v>
      </c>
      <c r="R101" s="8" t="s">
        <v>67</v>
      </c>
      <c r="S101" s="8">
        <v>8500</v>
      </c>
      <c r="T101" s="8">
        <v>7000</v>
      </c>
      <c r="U101" s="8">
        <v>2500</v>
      </c>
      <c r="V101" s="8">
        <v>300</v>
      </c>
      <c r="W101" s="8" t="s">
        <v>67</v>
      </c>
      <c r="X101" s="8" t="s">
        <v>67</v>
      </c>
      <c r="Y101" s="8">
        <v>2250</v>
      </c>
      <c r="Z101" s="8">
        <v>2000</v>
      </c>
      <c r="AA101" s="8">
        <v>4000</v>
      </c>
      <c r="AB101" s="8">
        <v>3000</v>
      </c>
      <c r="AC101" s="8">
        <v>3500</v>
      </c>
      <c r="AD101" s="8">
        <v>7000</v>
      </c>
      <c r="AE101" s="8">
        <v>7000</v>
      </c>
      <c r="AF101" s="8">
        <v>500</v>
      </c>
      <c r="AG101" s="8" t="s">
        <v>67</v>
      </c>
    </row>
    <row r="102" spans="1:33" x14ac:dyDescent="0.35">
      <c r="E102" s="8" t="s">
        <v>69</v>
      </c>
      <c r="F102" s="8" t="s">
        <v>67</v>
      </c>
      <c r="G102" s="8" t="s">
        <v>67</v>
      </c>
      <c r="H102" s="8" t="s">
        <v>67</v>
      </c>
      <c r="I102" s="8" t="s">
        <v>67</v>
      </c>
      <c r="J102" s="8" t="s">
        <v>69</v>
      </c>
      <c r="K102" s="8" t="s">
        <v>67</v>
      </c>
      <c r="L102" s="8" t="s">
        <v>69</v>
      </c>
      <c r="M102" s="8" t="s">
        <v>69</v>
      </c>
      <c r="N102" s="8" t="s">
        <v>67</v>
      </c>
      <c r="O102" s="8" t="s">
        <v>67</v>
      </c>
      <c r="P102" s="8" t="s">
        <v>67</v>
      </c>
      <c r="Q102" s="8" t="s">
        <v>67</v>
      </c>
      <c r="R102" s="8" t="s">
        <v>67</v>
      </c>
      <c r="S102" s="8" t="s">
        <v>67</v>
      </c>
      <c r="T102" s="8" t="s">
        <v>67</v>
      </c>
      <c r="U102" s="8" t="s">
        <v>69</v>
      </c>
      <c r="V102" s="8" t="s">
        <v>67</v>
      </c>
      <c r="W102" s="8" t="s">
        <v>67</v>
      </c>
      <c r="X102" s="8" t="s">
        <v>67</v>
      </c>
      <c r="Y102" s="8" t="s">
        <v>69</v>
      </c>
      <c r="Z102" s="8" t="s">
        <v>69</v>
      </c>
      <c r="AA102" s="8" t="s">
        <v>67</v>
      </c>
      <c r="AB102" s="8" t="s">
        <v>67</v>
      </c>
      <c r="AC102" s="8" t="s">
        <v>67</v>
      </c>
      <c r="AD102" s="8" t="s">
        <v>69</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v>3250</v>
      </c>
      <c r="F105" s="8">
        <v>1600</v>
      </c>
      <c r="G105" s="8">
        <v>2000</v>
      </c>
      <c r="H105" s="8">
        <v>1500</v>
      </c>
      <c r="I105" s="8" t="s">
        <v>65</v>
      </c>
      <c r="J105" s="8" t="s">
        <v>65</v>
      </c>
      <c r="K105" s="8" t="s">
        <v>65</v>
      </c>
      <c r="L105" s="8" t="s">
        <v>65</v>
      </c>
      <c r="M105" s="8" t="s">
        <v>65</v>
      </c>
      <c r="N105" s="8">
        <v>7750</v>
      </c>
      <c r="O105" s="8" t="s">
        <v>65</v>
      </c>
      <c r="P105" s="8" t="s">
        <v>65</v>
      </c>
      <c r="Q105" s="8" t="s">
        <v>65</v>
      </c>
      <c r="R105" s="8" t="s">
        <v>65</v>
      </c>
      <c r="S105" s="8" t="s">
        <v>65</v>
      </c>
      <c r="T105" s="8" t="s">
        <v>65</v>
      </c>
      <c r="U105" s="8" t="s">
        <v>65</v>
      </c>
      <c r="V105" s="8" t="s">
        <v>65</v>
      </c>
      <c r="W105" s="8" t="s">
        <v>65</v>
      </c>
      <c r="X105" s="8" t="s">
        <v>65</v>
      </c>
      <c r="Y105" s="8" t="s">
        <v>65</v>
      </c>
      <c r="Z105" s="8" t="s">
        <v>65</v>
      </c>
      <c r="AA105" s="8" t="s">
        <v>65</v>
      </c>
      <c r="AB105" s="8" t="s">
        <v>65</v>
      </c>
      <c r="AC105" s="8" t="s">
        <v>65</v>
      </c>
      <c r="AD105" s="8">
        <v>1750</v>
      </c>
      <c r="AE105" s="8" t="s">
        <v>65</v>
      </c>
      <c r="AF105" s="8">
        <v>1000</v>
      </c>
      <c r="AG105" s="8">
        <v>875</v>
      </c>
    </row>
    <row r="106" spans="1:33" x14ac:dyDescent="0.35">
      <c r="A106" s="5" t="s">
        <v>99</v>
      </c>
      <c r="B106" s="5" t="s">
        <v>106</v>
      </c>
      <c r="C106" s="5" t="s">
        <v>66</v>
      </c>
      <c r="E106" s="8">
        <v>2500</v>
      </c>
      <c r="F106" s="8">
        <v>1250</v>
      </c>
      <c r="G106" s="8">
        <v>1500</v>
      </c>
      <c r="H106" s="8">
        <v>1400</v>
      </c>
      <c r="I106" s="8" t="s">
        <v>67</v>
      </c>
      <c r="J106" s="8" t="s">
        <v>67</v>
      </c>
      <c r="K106" s="8" t="s">
        <v>67</v>
      </c>
      <c r="L106" s="8" t="s">
        <v>67</v>
      </c>
      <c r="M106" s="8" t="s">
        <v>67</v>
      </c>
      <c r="N106" s="8">
        <v>7000</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v>750</v>
      </c>
      <c r="AE106" s="8" t="s">
        <v>67</v>
      </c>
      <c r="AF106" s="8">
        <v>600</v>
      </c>
      <c r="AG106" s="8">
        <v>500</v>
      </c>
    </row>
    <row r="107" spans="1:33" x14ac:dyDescent="0.35">
      <c r="A107" s="5" t="s">
        <v>99</v>
      </c>
      <c r="B107" s="5" t="s">
        <v>106</v>
      </c>
      <c r="C107" s="5" t="s">
        <v>68</v>
      </c>
      <c r="E107" s="8">
        <v>3750</v>
      </c>
      <c r="F107" s="8">
        <v>2000</v>
      </c>
      <c r="G107" s="8">
        <v>2500</v>
      </c>
      <c r="H107" s="8">
        <v>2500</v>
      </c>
      <c r="I107" s="8" t="s">
        <v>67</v>
      </c>
      <c r="J107" s="8" t="s">
        <v>67</v>
      </c>
      <c r="K107" s="8" t="s">
        <v>67</v>
      </c>
      <c r="L107" s="8" t="s">
        <v>67</v>
      </c>
      <c r="M107" s="8" t="s">
        <v>67</v>
      </c>
      <c r="N107" s="8">
        <v>9000</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v>2500</v>
      </c>
      <c r="AE107" s="8" t="s">
        <v>67</v>
      </c>
      <c r="AF107" s="8">
        <v>1250</v>
      </c>
      <c r="AG107" s="8">
        <v>1000</v>
      </c>
    </row>
    <row r="108" spans="1:33" x14ac:dyDescent="0.35">
      <c r="E108" s="8" t="s">
        <v>69</v>
      </c>
      <c r="F108" s="8" t="s">
        <v>69</v>
      </c>
      <c r="G108" s="8" t="s">
        <v>69</v>
      </c>
      <c r="H108" s="8" t="s">
        <v>69</v>
      </c>
      <c r="I108" s="8" t="s">
        <v>67</v>
      </c>
      <c r="J108" s="8" t="s">
        <v>67</v>
      </c>
      <c r="K108" s="8" t="s">
        <v>67</v>
      </c>
      <c r="L108" s="8" t="s">
        <v>67</v>
      </c>
      <c r="M108" s="8" t="s">
        <v>67</v>
      </c>
      <c r="N108" s="8" t="s">
        <v>69</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69</v>
      </c>
      <c r="AE108" s="8" t="s">
        <v>67</v>
      </c>
      <c r="AF108" s="8" t="s">
        <v>69</v>
      </c>
      <c r="AG108" s="8" t="s">
        <v>69</v>
      </c>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row>
    <row r="112" spans="1:33"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row r="114" spans="1:33" x14ac:dyDescent="0.35">
      <c r="E114" s="8" t="s">
        <v>67</v>
      </c>
      <c r="F114" s="8" t="s">
        <v>67</v>
      </c>
      <c r="G114" s="8" t="s">
        <v>67</v>
      </c>
      <c r="H114" s="8" t="s">
        <v>67</v>
      </c>
      <c r="I114" s="8" t="s">
        <v>67</v>
      </c>
      <c r="J114" s="8" t="s">
        <v>67</v>
      </c>
      <c r="K114" s="8" t="s">
        <v>67</v>
      </c>
      <c r="L114" s="8" t="s">
        <v>67</v>
      </c>
      <c r="M114" s="8" t="s">
        <v>67</v>
      </c>
      <c r="N114" s="8" t="s">
        <v>67</v>
      </c>
      <c r="O114" s="8" t="s">
        <v>67</v>
      </c>
      <c r="P114" s="8" t="s">
        <v>67</v>
      </c>
      <c r="Q114" s="8" t="s">
        <v>67</v>
      </c>
      <c r="R114" s="8" t="s">
        <v>67</v>
      </c>
      <c r="S114" s="8" t="s">
        <v>67</v>
      </c>
      <c r="T114" s="8" t="s">
        <v>67</v>
      </c>
      <c r="U114" s="8" t="s">
        <v>67</v>
      </c>
      <c r="V114" s="8" t="s">
        <v>67</v>
      </c>
      <c r="W114" s="8" t="s">
        <v>67</v>
      </c>
      <c r="X114" s="8" t="s">
        <v>67</v>
      </c>
      <c r="Y114" s="8" t="s">
        <v>67</v>
      </c>
      <c r="Z114" s="8" t="s">
        <v>67</v>
      </c>
      <c r="AA114" s="8" t="s">
        <v>67</v>
      </c>
      <c r="AB114" s="8" t="s">
        <v>67</v>
      </c>
      <c r="AC114" s="8" t="s">
        <v>67</v>
      </c>
      <c r="AD114" s="8" t="s">
        <v>67</v>
      </c>
      <c r="AE114" s="8" t="s">
        <v>67</v>
      </c>
      <c r="AF114" s="8" t="s">
        <v>67</v>
      </c>
      <c r="AG114" s="8" t="s">
        <v>67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F3DA-C7BB-446E-AF58-E033C7069548}">
  <sheetPr>
    <tabColor theme="2"/>
  </sheetPr>
  <dimension ref="A1:AN114"/>
  <sheetViews>
    <sheetView zoomScale="70" zoomScaleNormal="70" workbookViewId="0">
      <selection activeCell="E15" sqref="E15"/>
    </sheetView>
  </sheetViews>
  <sheetFormatPr baseColWidth="10" defaultColWidth="10.81640625" defaultRowHeight="14.5" x14ac:dyDescent="0.35"/>
  <cols>
    <col min="1" max="2" width="10.81640625" style="5"/>
    <col min="3" max="3" width="13.81640625" style="5" bestFit="1" customWidth="1"/>
    <col min="4" max="33" width="10.81640625" style="7"/>
    <col min="34" max="34" width="10.81640625" style="5"/>
    <col min="35" max="35" width="13.7265625" style="5" bestFit="1" customWidth="1"/>
    <col min="36" max="16384" width="10.81640625" style="5"/>
  </cols>
  <sheetData>
    <row r="1" spans="1:40" x14ac:dyDescent="0.35">
      <c r="A1" s="9" t="s">
        <v>111</v>
      </c>
      <c r="E1" s="7" t="s">
        <v>112</v>
      </c>
      <c r="F1" s="7" t="s">
        <v>113</v>
      </c>
      <c r="G1" s="7" t="s">
        <v>114</v>
      </c>
      <c r="H1" s="7" t="s">
        <v>115</v>
      </c>
      <c r="I1" s="7" t="s">
        <v>116</v>
      </c>
      <c r="J1" s="7" t="s">
        <v>117</v>
      </c>
      <c r="K1" s="7" t="s">
        <v>118</v>
      </c>
      <c r="L1" s="7" t="s">
        <v>119</v>
      </c>
      <c r="M1" s="7" t="s">
        <v>120</v>
      </c>
      <c r="N1" s="7" t="s">
        <v>121</v>
      </c>
      <c r="O1" s="7" t="s">
        <v>122</v>
      </c>
      <c r="P1" s="7" t="s">
        <v>123</v>
      </c>
      <c r="Q1" s="7" t="s">
        <v>124</v>
      </c>
      <c r="R1" s="7" t="s">
        <v>125</v>
      </c>
      <c r="S1" s="7" t="s">
        <v>126</v>
      </c>
      <c r="T1" s="7" t="s">
        <v>127</v>
      </c>
      <c r="U1" s="7" t="s">
        <v>128</v>
      </c>
      <c r="V1" s="7" t="s">
        <v>129</v>
      </c>
      <c r="W1" s="7" t="s">
        <v>130</v>
      </c>
      <c r="X1" s="7" t="s">
        <v>131</v>
      </c>
      <c r="Y1" s="7" t="s">
        <v>132</v>
      </c>
      <c r="Z1" s="7" t="s">
        <v>133</v>
      </c>
      <c r="AA1" s="7" t="s">
        <v>134</v>
      </c>
      <c r="AB1" s="7" t="s">
        <v>135</v>
      </c>
      <c r="AC1" s="7" t="s">
        <v>136</v>
      </c>
      <c r="AD1" s="7" t="s">
        <v>137</v>
      </c>
      <c r="AE1" s="7" t="s">
        <v>138</v>
      </c>
      <c r="AF1" s="7" t="s">
        <v>139</v>
      </c>
      <c r="AG1" s="7" t="s">
        <v>140</v>
      </c>
    </row>
    <row r="4" spans="1:40" x14ac:dyDescent="0.35">
      <c r="D4" s="59"/>
    </row>
    <row r="5" spans="1:40" x14ac:dyDescent="0.35">
      <c r="A5" s="5" t="s">
        <v>31</v>
      </c>
      <c r="B5" s="5" t="s">
        <v>141</v>
      </c>
      <c r="C5" s="5" t="s">
        <v>32</v>
      </c>
      <c r="D5" s="59"/>
      <c r="E5" s="8">
        <v>1100</v>
      </c>
      <c r="F5" s="8">
        <v>2500</v>
      </c>
      <c r="G5" s="8">
        <v>2000</v>
      </c>
      <c r="H5" s="8">
        <v>500</v>
      </c>
      <c r="I5" s="8">
        <v>312.5</v>
      </c>
      <c r="J5" s="8">
        <v>5500</v>
      </c>
      <c r="K5" s="8">
        <v>12750</v>
      </c>
      <c r="L5" s="8">
        <v>1500</v>
      </c>
      <c r="M5" s="8">
        <v>2500</v>
      </c>
      <c r="N5" s="8">
        <v>6750</v>
      </c>
      <c r="O5" s="8">
        <v>100</v>
      </c>
      <c r="P5" s="8" t="s">
        <v>65</v>
      </c>
      <c r="Q5" s="8">
        <v>28500</v>
      </c>
      <c r="R5" s="8">
        <v>35250</v>
      </c>
      <c r="S5" s="8">
        <v>7000</v>
      </c>
      <c r="T5" s="8">
        <v>5000</v>
      </c>
      <c r="U5" s="8">
        <v>800</v>
      </c>
      <c r="V5" s="8">
        <v>200</v>
      </c>
      <c r="W5" s="8">
        <v>650</v>
      </c>
      <c r="X5" s="8">
        <v>1000</v>
      </c>
      <c r="Y5" s="8">
        <v>1500</v>
      </c>
      <c r="Z5" s="8">
        <v>2250</v>
      </c>
      <c r="AA5" s="8">
        <v>3000</v>
      </c>
      <c r="AB5" s="8">
        <v>3000</v>
      </c>
      <c r="AC5" s="8">
        <v>2750</v>
      </c>
      <c r="AD5" s="8">
        <v>1375</v>
      </c>
      <c r="AE5" s="8">
        <v>3000</v>
      </c>
      <c r="AF5" s="8">
        <v>275</v>
      </c>
      <c r="AG5" s="8">
        <v>350</v>
      </c>
    </row>
    <row r="6" spans="1:40" x14ac:dyDescent="0.35">
      <c r="D6" s="59"/>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7" t="s">
        <v>142</v>
      </c>
      <c r="E7" s="7" t="s">
        <v>33</v>
      </c>
      <c r="F7" s="7" t="s">
        <v>34</v>
      </c>
      <c r="G7" s="7" t="s">
        <v>35</v>
      </c>
      <c r="H7" s="7" t="s">
        <v>36</v>
      </c>
      <c r="I7" s="7" t="s">
        <v>37</v>
      </c>
      <c r="J7" s="7" t="s">
        <v>38</v>
      </c>
      <c r="K7" s="7" t="s">
        <v>39</v>
      </c>
      <c r="L7" s="7" t="s">
        <v>40</v>
      </c>
      <c r="M7" s="7" t="s">
        <v>41</v>
      </c>
      <c r="N7" s="7" t="s">
        <v>42</v>
      </c>
      <c r="O7" s="7" t="s">
        <v>43</v>
      </c>
      <c r="P7" s="7" t="s">
        <v>44</v>
      </c>
      <c r="Q7" s="7" t="s">
        <v>45</v>
      </c>
      <c r="R7" s="7" t="s">
        <v>46</v>
      </c>
      <c r="S7" s="7" t="s">
        <v>47</v>
      </c>
      <c r="T7" s="7" t="s">
        <v>48</v>
      </c>
      <c r="U7" s="7" t="s">
        <v>49</v>
      </c>
      <c r="V7" s="7" t="s">
        <v>50</v>
      </c>
      <c r="W7" s="7" t="s">
        <v>51</v>
      </c>
      <c r="X7" s="7" t="s">
        <v>52</v>
      </c>
      <c r="Y7" s="7" t="s">
        <v>53</v>
      </c>
      <c r="Z7" s="7" t="s">
        <v>54</v>
      </c>
      <c r="AA7" s="7" t="s">
        <v>55</v>
      </c>
      <c r="AB7" s="7" t="s">
        <v>56</v>
      </c>
      <c r="AC7" s="7" t="s">
        <v>57</v>
      </c>
      <c r="AD7" s="7" t="s">
        <v>58</v>
      </c>
      <c r="AE7" s="7" t="s">
        <v>59</v>
      </c>
      <c r="AF7" s="7" t="s">
        <v>60</v>
      </c>
      <c r="AG7" s="7" t="s">
        <v>61</v>
      </c>
      <c r="AI7" s="5" t="s">
        <v>143</v>
      </c>
    </row>
    <row r="8" spans="1:40" x14ac:dyDescent="0.35">
      <c r="C8" s="5" t="s">
        <v>62</v>
      </c>
    </row>
    <row r="9" spans="1:40" x14ac:dyDescent="0.35">
      <c r="A9" s="5" t="s">
        <v>63</v>
      </c>
      <c r="B9" s="5" t="s">
        <v>64</v>
      </c>
      <c r="C9" s="5" t="s">
        <v>31</v>
      </c>
      <c r="D9" s="7" t="s">
        <v>144</v>
      </c>
      <c r="E9" s="8">
        <v>1050</v>
      </c>
      <c r="F9" s="8" t="s">
        <v>65</v>
      </c>
      <c r="G9" s="8" t="s">
        <v>65</v>
      </c>
      <c r="H9" s="8">
        <v>500</v>
      </c>
      <c r="I9" s="8">
        <v>337.5</v>
      </c>
      <c r="J9" s="8">
        <v>5500</v>
      </c>
      <c r="K9" s="8" t="s">
        <v>65</v>
      </c>
      <c r="L9" s="8">
        <v>1250</v>
      </c>
      <c r="M9" s="8">
        <v>2375</v>
      </c>
      <c r="N9" s="8">
        <v>5750</v>
      </c>
      <c r="O9" s="8">
        <v>100</v>
      </c>
      <c r="P9" s="8" t="s">
        <v>65</v>
      </c>
      <c r="Q9" s="8">
        <v>31750</v>
      </c>
      <c r="R9" s="8">
        <v>36250</v>
      </c>
      <c r="S9" s="8">
        <v>7500</v>
      </c>
      <c r="T9" s="8">
        <v>5500</v>
      </c>
      <c r="U9" s="8">
        <v>400</v>
      </c>
      <c r="V9" s="8">
        <v>100</v>
      </c>
      <c r="W9" s="8">
        <v>750</v>
      </c>
      <c r="X9" s="8">
        <v>1000</v>
      </c>
      <c r="Y9" s="8">
        <v>1500</v>
      </c>
      <c r="Z9" s="8">
        <v>2000</v>
      </c>
      <c r="AA9" s="8">
        <v>3000</v>
      </c>
      <c r="AB9" s="8">
        <v>3000</v>
      </c>
      <c r="AC9" s="8">
        <v>2500</v>
      </c>
      <c r="AD9" s="8">
        <v>1375</v>
      </c>
      <c r="AE9" s="8">
        <v>2250</v>
      </c>
      <c r="AF9" s="8">
        <v>250</v>
      </c>
      <c r="AG9" s="8">
        <v>200</v>
      </c>
      <c r="AI9" s="6">
        <v>4</v>
      </c>
      <c r="AJ9" s="6"/>
      <c r="AK9" s="6"/>
      <c r="AL9" s="6"/>
      <c r="AM9" s="6"/>
      <c r="AN9" s="6"/>
    </row>
    <row r="10" spans="1:40" x14ac:dyDescent="0.35">
      <c r="A10" s="5" t="s">
        <v>63</v>
      </c>
      <c r="B10" s="5" t="s">
        <v>64</v>
      </c>
      <c r="C10" s="5" t="s">
        <v>66</v>
      </c>
      <c r="E10" s="8">
        <v>1000</v>
      </c>
      <c r="F10" s="8" t="s">
        <v>67</v>
      </c>
      <c r="G10" s="8" t="s">
        <v>67</v>
      </c>
      <c r="H10" s="8">
        <v>500</v>
      </c>
      <c r="I10" s="8">
        <v>300</v>
      </c>
      <c r="J10" s="8">
        <v>5000</v>
      </c>
      <c r="K10" s="8" t="s">
        <v>67</v>
      </c>
      <c r="L10" s="8">
        <v>1000</v>
      </c>
      <c r="M10" s="8">
        <v>2000</v>
      </c>
      <c r="N10" s="8">
        <v>5500</v>
      </c>
      <c r="O10" s="8">
        <v>100</v>
      </c>
      <c r="P10" s="8" t="s">
        <v>67</v>
      </c>
      <c r="Q10" s="8">
        <v>30000</v>
      </c>
      <c r="R10" s="8">
        <v>35000</v>
      </c>
      <c r="S10" s="8">
        <v>7500</v>
      </c>
      <c r="T10" s="8">
        <v>5000</v>
      </c>
      <c r="U10" s="8">
        <v>400</v>
      </c>
      <c r="V10" s="8">
        <v>100</v>
      </c>
      <c r="W10" s="8">
        <v>700</v>
      </c>
      <c r="X10" s="8">
        <v>850</v>
      </c>
      <c r="Y10" s="8">
        <v>1400</v>
      </c>
      <c r="Z10" s="8">
        <v>2000</v>
      </c>
      <c r="AA10" s="8">
        <v>3000</v>
      </c>
      <c r="AB10" s="8">
        <v>3000</v>
      </c>
      <c r="AC10" s="8">
        <v>2500</v>
      </c>
      <c r="AD10" s="8">
        <v>1250</v>
      </c>
      <c r="AE10" s="8">
        <v>2250</v>
      </c>
      <c r="AF10" s="8">
        <v>250</v>
      </c>
      <c r="AG10" s="8">
        <v>200</v>
      </c>
    </row>
    <row r="11" spans="1:40" x14ac:dyDescent="0.35">
      <c r="A11" s="5" t="s">
        <v>63</v>
      </c>
      <c r="B11" s="5" t="s">
        <v>64</v>
      </c>
      <c r="C11" s="5" t="s">
        <v>68</v>
      </c>
      <c r="E11" s="8">
        <v>1200</v>
      </c>
      <c r="F11" s="8" t="s">
        <v>67</v>
      </c>
      <c r="G11" s="8" t="s">
        <v>67</v>
      </c>
      <c r="H11" s="8">
        <v>500</v>
      </c>
      <c r="I11" s="8">
        <v>350</v>
      </c>
      <c r="J11" s="8">
        <v>6000</v>
      </c>
      <c r="K11" s="8" t="s">
        <v>67</v>
      </c>
      <c r="L11" s="8">
        <v>1250</v>
      </c>
      <c r="M11" s="8">
        <v>2500</v>
      </c>
      <c r="N11" s="8">
        <v>6000</v>
      </c>
      <c r="O11" s="8">
        <v>100</v>
      </c>
      <c r="P11" s="8" t="s">
        <v>67</v>
      </c>
      <c r="Q11" s="8">
        <v>32500</v>
      </c>
      <c r="R11" s="8">
        <v>37500</v>
      </c>
      <c r="S11" s="8">
        <v>7500</v>
      </c>
      <c r="T11" s="8">
        <v>5500</v>
      </c>
      <c r="U11" s="8">
        <v>500</v>
      </c>
      <c r="V11" s="8">
        <v>100</v>
      </c>
      <c r="W11" s="8">
        <v>800</v>
      </c>
      <c r="X11" s="8">
        <v>1000</v>
      </c>
      <c r="Y11" s="8">
        <v>1500</v>
      </c>
      <c r="Z11" s="8">
        <v>2000</v>
      </c>
      <c r="AA11" s="8">
        <v>3000</v>
      </c>
      <c r="AB11" s="8">
        <v>3000</v>
      </c>
      <c r="AC11" s="8">
        <v>2750</v>
      </c>
      <c r="AD11" s="8">
        <v>1500</v>
      </c>
      <c r="AE11" s="8">
        <v>3000</v>
      </c>
      <c r="AF11" s="8">
        <v>250</v>
      </c>
      <c r="AG11" s="8">
        <v>500</v>
      </c>
    </row>
    <row r="12" spans="1:40" x14ac:dyDescent="0.35">
      <c r="C12" s="39" t="s">
        <v>145</v>
      </c>
      <c r="E12" s="8" t="s">
        <v>67</v>
      </c>
      <c r="F12" s="8" t="s">
        <v>67</v>
      </c>
      <c r="G12" s="8" t="s">
        <v>67</v>
      </c>
      <c r="H12" s="8" t="s">
        <v>67</v>
      </c>
      <c r="I12" s="8" t="s">
        <v>67</v>
      </c>
      <c r="J12" s="8" t="s">
        <v>67</v>
      </c>
      <c r="K12" s="8" t="s">
        <v>67</v>
      </c>
      <c r="L12" s="8" t="s">
        <v>67</v>
      </c>
      <c r="M12" s="8" t="s">
        <v>67</v>
      </c>
      <c r="N12" s="8" t="s">
        <v>67</v>
      </c>
      <c r="O12" s="8" t="s">
        <v>67</v>
      </c>
      <c r="P12" s="8" t="s">
        <v>67</v>
      </c>
      <c r="Q12" s="8" t="s">
        <v>67</v>
      </c>
      <c r="R12" s="8" t="s">
        <v>67</v>
      </c>
      <c r="S12" s="8" t="s">
        <v>67</v>
      </c>
      <c r="T12" s="8" t="s">
        <v>67</v>
      </c>
      <c r="U12" s="8" t="s">
        <v>67</v>
      </c>
      <c r="V12" s="8" t="s">
        <v>67</v>
      </c>
      <c r="W12" s="8" t="s">
        <v>67</v>
      </c>
      <c r="X12" s="8" t="s">
        <v>67</v>
      </c>
      <c r="Y12" s="8" t="s">
        <v>67</v>
      </c>
      <c r="Z12" s="8" t="s">
        <v>67</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63</v>
      </c>
      <c r="B15" s="5" t="s">
        <v>71</v>
      </c>
      <c r="C15" s="5" t="s">
        <v>31</v>
      </c>
      <c r="D15" s="7" t="s">
        <v>144</v>
      </c>
      <c r="E15" s="8">
        <v>1000</v>
      </c>
      <c r="F15" s="8">
        <v>3050</v>
      </c>
      <c r="G15" s="8" t="s">
        <v>65</v>
      </c>
      <c r="H15" s="8">
        <v>500</v>
      </c>
      <c r="I15" s="8">
        <v>300</v>
      </c>
      <c r="J15" s="8">
        <v>5000</v>
      </c>
      <c r="K15" s="8">
        <v>12750</v>
      </c>
      <c r="L15" s="8">
        <v>1000</v>
      </c>
      <c r="M15" s="8">
        <v>2900</v>
      </c>
      <c r="N15" s="8">
        <v>8500</v>
      </c>
      <c r="O15" s="8" t="s">
        <v>65</v>
      </c>
      <c r="P15" s="8" t="s">
        <v>65</v>
      </c>
      <c r="Q15" s="8">
        <v>32500</v>
      </c>
      <c r="R15" s="8">
        <v>45000</v>
      </c>
      <c r="S15" s="8" t="s">
        <v>65</v>
      </c>
      <c r="T15" s="8" t="s">
        <v>65</v>
      </c>
      <c r="U15" s="8">
        <v>800</v>
      </c>
      <c r="V15" s="8">
        <v>200</v>
      </c>
      <c r="W15" s="8" t="s">
        <v>65</v>
      </c>
      <c r="X15" s="8">
        <v>1000</v>
      </c>
      <c r="Y15" s="8">
        <v>1500</v>
      </c>
      <c r="Z15" s="8">
        <v>2500</v>
      </c>
      <c r="AA15" s="8" t="s">
        <v>65</v>
      </c>
      <c r="AB15" s="8" t="s">
        <v>65</v>
      </c>
      <c r="AC15" s="8" t="s">
        <v>65</v>
      </c>
      <c r="AD15" s="8" t="s">
        <v>65</v>
      </c>
      <c r="AE15" s="8" t="s">
        <v>65</v>
      </c>
      <c r="AF15" s="8" t="s">
        <v>65</v>
      </c>
      <c r="AG15" s="8">
        <v>400</v>
      </c>
      <c r="AI15" s="6">
        <v>12</v>
      </c>
    </row>
    <row r="16" spans="1:40" x14ac:dyDescent="0.35">
      <c r="A16" s="5" t="s">
        <v>63</v>
      </c>
      <c r="B16" s="5" t="s">
        <v>71</v>
      </c>
      <c r="C16" s="5" t="s">
        <v>66</v>
      </c>
      <c r="E16" s="8">
        <v>950</v>
      </c>
      <c r="F16" s="8">
        <v>3000</v>
      </c>
      <c r="G16" s="8" t="s">
        <v>67</v>
      </c>
      <c r="H16" s="8">
        <v>450</v>
      </c>
      <c r="I16" s="8">
        <v>275</v>
      </c>
      <c r="J16" s="8">
        <v>4500</v>
      </c>
      <c r="K16" s="8">
        <v>7500</v>
      </c>
      <c r="L16" s="8">
        <v>900</v>
      </c>
      <c r="M16" s="8">
        <v>2500</v>
      </c>
      <c r="N16" s="8">
        <v>8000</v>
      </c>
      <c r="O16" s="8" t="s">
        <v>67</v>
      </c>
      <c r="P16" s="8" t="s">
        <v>67</v>
      </c>
      <c r="Q16" s="8">
        <v>32500</v>
      </c>
      <c r="R16" s="8">
        <v>45000</v>
      </c>
      <c r="S16" s="8" t="s">
        <v>67</v>
      </c>
      <c r="T16" s="8" t="s">
        <v>67</v>
      </c>
      <c r="U16" s="8">
        <v>350</v>
      </c>
      <c r="V16" s="8">
        <v>150</v>
      </c>
      <c r="W16" s="8" t="s">
        <v>67</v>
      </c>
      <c r="X16" s="8">
        <v>600</v>
      </c>
      <c r="Y16" s="8">
        <v>1100</v>
      </c>
      <c r="Z16" s="8">
        <v>2100</v>
      </c>
      <c r="AA16" s="8" t="s">
        <v>67</v>
      </c>
      <c r="AB16" s="8" t="s">
        <v>67</v>
      </c>
      <c r="AC16" s="8" t="s">
        <v>67</v>
      </c>
      <c r="AD16" s="8" t="s">
        <v>67</v>
      </c>
      <c r="AE16" s="8" t="s">
        <v>67</v>
      </c>
      <c r="AF16" s="8" t="s">
        <v>67</v>
      </c>
      <c r="AG16" s="8">
        <v>350</v>
      </c>
    </row>
    <row r="17" spans="1:35" x14ac:dyDescent="0.35">
      <c r="A17" s="5" t="s">
        <v>63</v>
      </c>
      <c r="B17" s="5" t="s">
        <v>71</v>
      </c>
      <c r="C17" s="5" t="s">
        <v>68</v>
      </c>
      <c r="E17" s="8">
        <v>1500</v>
      </c>
      <c r="F17" s="8">
        <v>3300</v>
      </c>
      <c r="G17" s="8" t="s">
        <v>67</v>
      </c>
      <c r="H17" s="8">
        <v>500</v>
      </c>
      <c r="I17" s="8">
        <v>350</v>
      </c>
      <c r="J17" s="8">
        <v>5500</v>
      </c>
      <c r="K17" s="8">
        <v>15000</v>
      </c>
      <c r="L17" s="8">
        <v>1500</v>
      </c>
      <c r="M17" s="8">
        <v>3000</v>
      </c>
      <c r="N17" s="8">
        <v>10000</v>
      </c>
      <c r="O17" s="8" t="s">
        <v>67</v>
      </c>
      <c r="P17" s="8" t="s">
        <v>67</v>
      </c>
      <c r="Q17" s="8">
        <v>32500</v>
      </c>
      <c r="R17" s="8">
        <v>45000</v>
      </c>
      <c r="S17" s="8" t="s">
        <v>67</v>
      </c>
      <c r="T17" s="8" t="s">
        <v>67</v>
      </c>
      <c r="U17" s="8">
        <v>1100</v>
      </c>
      <c r="V17" s="8">
        <v>200</v>
      </c>
      <c r="W17" s="8" t="s">
        <v>67</v>
      </c>
      <c r="X17" s="8">
        <v>1250</v>
      </c>
      <c r="Y17" s="8">
        <v>2000</v>
      </c>
      <c r="Z17" s="8">
        <v>2500</v>
      </c>
      <c r="AA17" s="8" t="s">
        <v>67</v>
      </c>
      <c r="AB17" s="8" t="s">
        <v>67</v>
      </c>
      <c r="AC17" s="8" t="s">
        <v>67</v>
      </c>
      <c r="AD17" s="8" t="s">
        <v>67</v>
      </c>
      <c r="AE17" s="8" t="s">
        <v>67</v>
      </c>
      <c r="AF17" s="8" t="s">
        <v>67</v>
      </c>
      <c r="AG17" s="8">
        <v>500</v>
      </c>
    </row>
    <row r="18" spans="1:35" x14ac:dyDescent="0.35">
      <c r="C18" s="39" t="s">
        <v>145</v>
      </c>
      <c r="E18" s="8" t="s">
        <v>69</v>
      </c>
      <c r="F18" s="8" t="s">
        <v>67</v>
      </c>
      <c r="G18" s="8" t="s">
        <v>67</v>
      </c>
      <c r="H18" s="8" t="s">
        <v>67</v>
      </c>
      <c r="I18" s="8" t="s">
        <v>67</v>
      </c>
      <c r="J18" s="8" t="s">
        <v>67</v>
      </c>
      <c r="K18" s="8" t="s">
        <v>69</v>
      </c>
      <c r="L18" s="8" t="s">
        <v>69</v>
      </c>
      <c r="M18" s="8" t="s">
        <v>67</v>
      </c>
      <c r="N18" s="8" t="s">
        <v>67</v>
      </c>
      <c r="O18" s="8" t="s">
        <v>67</v>
      </c>
      <c r="P18" s="8" t="s">
        <v>67</v>
      </c>
      <c r="Q18" s="8" t="s">
        <v>67</v>
      </c>
      <c r="R18" s="8" t="s">
        <v>67</v>
      </c>
      <c r="S18" s="8" t="s">
        <v>67</v>
      </c>
      <c r="T18" s="8" t="s">
        <v>67</v>
      </c>
      <c r="U18" s="8" t="s">
        <v>69</v>
      </c>
      <c r="V18" s="8" t="s">
        <v>67</v>
      </c>
      <c r="W18" s="8" t="s">
        <v>67</v>
      </c>
      <c r="X18" s="8" t="s">
        <v>69</v>
      </c>
      <c r="Y18" s="8" t="s">
        <v>69</v>
      </c>
      <c r="Z18" s="8" t="s">
        <v>67</v>
      </c>
      <c r="AA18" s="8" t="s">
        <v>67</v>
      </c>
      <c r="AB18" s="8" t="s">
        <v>67</v>
      </c>
      <c r="AC18" s="8" t="s">
        <v>67</v>
      </c>
      <c r="AD18" s="8" t="s">
        <v>67</v>
      </c>
      <c r="AE18" s="8" t="s">
        <v>67</v>
      </c>
      <c r="AF18" s="8" t="s">
        <v>67</v>
      </c>
      <c r="AG18" s="8" t="s">
        <v>69</v>
      </c>
    </row>
    <row r="19" spans="1:35"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5"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5" x14ac:dyDescent="0.35">
      <c r="A21" s="5" t="s">
        <v>73</v>
      </c>
      <c r="B21" s="5" t="s">
        <v>74</v>
      </c>
      <c r="C21" s="5" t="s">
        <v>31</v>
      </c>
      <c r="D21" s="7" t="s">
        <v>144</v>
      </c>
      <c r="E21" s="8">
        <v>1150</v>
      </c>
      <c r="F21" s="8" t="s">
        <v>65</v>
      </c>
      <c r="G21" s="8" t="s">
        <v>65</v>
      </c>
      <c r="H21" s="8" t="s">
        <v>65</v>
      </c>
      <c r="I21" s="8">
        <v>525</v>
      </c>
      <c r="J21" s="8">
        <v>5500</v>
      </c>
      <c r="K21" s="8">
        <v>16000</v>
      </c>
      <c r="L21" s="8">
        <v>1500</v>
      </c>
      <c r="M21" s="8">
        <v>2750</v>
      </c>
      <c r="N21" s="8" t="s">
        <v>65</v>
      </c>
      <c r="O21" s="8" t="s">
        <v>65</v>
      </c>
      <c r="P21" s="8" t="s">
        <v>65</v>
      </c>
      <c r="Q21" s="8" t="s">
        <v>65</v>
      </c>
      <c r="R21" s="8" t="s">
        <v>65</v>
      </c>
      <c r="S21" s="8" t="s">
        <v>65</v>
      </c>
      <c r="T21" s="8" t="s">
        <v>65</v>
      </c>
      <c r="U21" s="8">
        <v>475</v>
      </c>
      <c r="V21" s="8" t="s">
        <v>65</v>
      </c>
      <c r="W21" s="8" t="s">
        <v>65</v>
      </c>
      <c r="X21" s="8" t="s">
        <v>65</v>
      </c>
      <c r="Y21" s="8" t="s">
        <v>65</v>
      </c>
      <c r="Z21" s="8" t="s">
        <v>65</v>
      </c>
      <c r="AA21" s="8" t="s">
        <v>65</v>
      </c>
      <c r="AB21" s="8" t="s">
        <v>65</v>
      </c>
      <c r="AC21" s="8" t="s">
        <v>65</v>
      </c>
      <c r="AD21" s="8">
        <v>1500</v>
      </c>
      <c r="AE21" s="8" t="s">
        <v>65</v>
      </c>
      <c r="AF21" s="8" t="s">
        <v>65</v>
      </c>
      <c r="AG21" s="8" t="s">
        <v>65</v>
      </c>
      <c r="AI21" s="6">
        <v>21</v>
      </c>
    </row>
    <row r="22" spans="1:35" x14ac:dyDescent="0.35">
      <c r="A22" s="5" t="s">
        <v>73</v>
      </c>
      <c r="B22" s="5" t="s">
        <v>74</v>
      </c>
      <c r="C22" s="5" t="s">
        <v>66</v>
      </c>
      <c r="E22" s="8">
        <v>1000</v>
      </c>
      <c r="F22" s="8" t="s">
        <v>67</v>
      </c>
      <c r="G22" s="8" t="s">
        <v>67</v>
      </c>
      <c r="H22" s="8" t="s">
        <v>67</v>
      </c>
      <c r="I22" s="8">
        <v>500</v>
      </c>
      <c r="J22" s="8">
        <v>5000</v>
      </c>
      <c r="K22" s="8">
        <v>15000</v>
      </c>
      <c r="L22" s="8">
        <v>1000</v>
      </c>
      <c r="M22" s="8">
        <v>2000</v>
      </c>
      <c r="N22" s="8" t="s">
        <v>67</v>
      </c>
      <c r="O22" s="8" t="s">
        <v>67</v>
      </c>
      <c r="P22" s="8" t="s">
        <v>67</v>
      </c>
      <c r="Q22" s="8" t="s">
        <v>67</v>
      </c>
      <c r="R22" s="8" t="s">
        <v>67</v>
      </c>
      <c r="S22" s="8" t="s">
        <v>67</v>
      </c>
      <c r="T22" s="8" t="s">
        <v>67</v>
      </c>
      <c r="U22" s="8">
        <v>400</v>
      </c>
      <c r="V22" s="8" t="s">
        <v>67</v>
      </c>
      <c r="W22" s="8" t="s">
        <v>67</v>
      </c>
      <c r="X22" s="8" t="s">
        <v>67</v>
      </c>
      <c r="Y22" s="8" t="s">
        <v>67</v>
      </c>
      <c r="Z22" s="8" t="s">
        <v>67</v>
      </c>
      <c r="AA22" s="8" t="s">
        <v>67</v>
      </c>
      <c r="AB22" s="8" t="s">
        <v>67</v>
      </c>
      <c r="AC22" s="8" t="s">
        <v>67</v>
      </c>
      <c r="AD22" s="8">
        <v>850</v>
      </c>
      <c r="AE22" s="8" t="s">
        <v>67</v>
      </c>
      <c r="AF22" s="8" t="s">
        <v>67</v>
      </c>
      <c r="AG22" s="8" t="s">
        <v>67</v>
      </c>
    </row>
    <row r="23" spans="1:35" x14ac:dyDescent="0.35">
      <c r="A23" s="5" t="s">
        <v>73</v>
      </c>
      <c r="B23" s="5" t="s">
        <v>74</v>
      </c>
      <c r="C23" s="5" t="s">
        <v>68</v>
      </c>
      <c r="E23" s="8">
        <v>1250</v>
      </c>
      <c r="F23" s="8" t="s">
        <v>67</v>
      </c>
      <c r="G23" s="8" t="s">
        <v>67</v>
      </c>
      <c r="H23" s="8" t="s">
        <v>67</v>
      </c>
      <c r="I23" s="8">
        <v>550</v>
      </c>
      <c r="J23" s="8">
        <v>7000</v>
      </c>
      <c r="K23" s="8">
        <v>17500</v>
      </c>
      <c r="L23" s="8">
        <v>2000</v>
      </c>
      <c r="M23" s="8">
        <v>3000</v>
      </c>
      <c r="N23" s="8" t="s">
        <v>67</v>
      </c>
      <c r="O23" s="8" t="s">
        <v>67</v>
      </c>
      <c r="P23" s="8" t="s">
        <v>67</v>
      </c>
      <c r="Q23" s="8" t="s">
        <v>67</v>
      </c>
      <c r="R23" s="8" t="s">
        <v>67</v>
      </c>
      <c r="S23" s="8" t="s">
        <v>67</v>
      </c>
      <c r="T23" s="8" t="s">
        <v>67</v>
      </c>
      <c r="U23" s="8">
        <v>1000</v>
      </c>
      <c r="V23" s="8" t="s">
        <v>67</v>
      </c>
      <c r="W23" s="8" t="s">
        <v>67</v>
      </c>
      <c r="X23" s="8" t="s">
        <v>67</v>
      </c>
      <c r="Y23" s="8" t="s">
        <v>67</v>
      </c>
      <c r="Z23" s="8" t="s">
        <v>67</v>
      </c>
      <c r="AA23" s="8" t="s">
        <v>67</v>
      </c>
      <c r="AB23" s="8" t="s">
        <v>67</v>
      </c>
      <c r="AC23" s="8" t="s">
        <v>67</v>
      </c>
      <c r="AD23" s="8">
        <v>1750</v>
      </c>
      <c r="AE23" s="8" t="s">
        <v>67</v>
      </c>
      <c r="AF23" s="8" t="s">
        <v>67</v>
      </c>
      <c r="AG23" s="8" t="s">
        <v>67</v>
      </c>
    </row>
    <row r="24" spans="1:35" x14ac:dyDescent="0.35">
      <c r="C24" s="39" t="s">
        <v>145</v>
      </c>
      <c r="E24" s="8" t="s">
        <v>67</v>
      </c>
      <c r="F24" s="8" t="s">
        <v>67</v>
      </c>
      <c r="G24" s="8" t="s">
        <v>67</v>
      </c>
      <c r="H24" s="8" t="s">
        <v>67</v>
      </c>
      <c r="I24" s="8" t="s">
        <v>67</v>
      </c>
      <c r="J24" s="8" t="s">
        <v>69</v>
      </c>
      <c r="K24" s="8" t="s">
        <v>67</v>
      </c>
      <c r="L24" s="8" t="s">
        <v>69</v>
      </c>
      <c r="M24" s="8" t="s">
        <v>69</v>
      </c>
      <c r="N24" s="8" t="s">
        <v>67</v>
      </c>
      <c r="O24" s="8" t="s">
        <v>67</v>
      </c>
      <c r="P24" s="8" t="s">
        <v>67</v>
      </c>
      <c r="Q24" s="8" t="s">
        <v>67</v>
      </c>
      <c r="R24" s="8" t="s">
        <v>67</v>
      </c>
      <c r="S24" s="8" t="s">
        <v>67</v>
      </c>
      <c r="T24" s="8" t="s">
        <v>67</v>
      </c>
      <c r="U24" s="8" t="s">
        <v>69</v>
      </c>
      <c r="V24" s="8" t="s">
        <v>67</v>
      </c>
      <c r="W24" s="8" t="s">
        <v>67</v>
      </c>
      <c r="X24" s="8" t="s">
        <v>67</v>
      </c>
      <c r="Y24" s="8" t="s">
        <v>67</v>
      </c>
      <c r="Z24" s="8" t="s">
        <v>67</v>
      </c>
      <c r="AA24" s="8" t="s">
        <v>67</v>
      </c>
      <c r="AB24" s="8" t="s">
        <v>67</v>
      </c>
      <c r="AC24" s="8" t="s">
        <v>67</v>
      </c>
      <c r="AD24" s="8" t="s">
        <v>69</v>
      </c>
      <c r="AE24" s="8" t="s">
        <v>67</v>
      </c>
      <c r="AF24" s="8" t="s">
        <v>67</v>
      </c>
      <c r="AG24" s="8" t="s">
        <v>67</v>
      </c>
    </row>
    <row r="25" spans="1:35"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5"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5" x14ac:dyDescent="0.35">
      <c r="A27" s="5" t="s">
        <v>73</v>
      </c>
      <c r="B27" s="5" t="s">
        <v>77</v>
      </c>
      <c r="C27" s="5" t="s">
        <v>31</v>
      </c>
      <c r="D27" s="7" t="s">
        <v>144</v>
      </c>
      <c r="E27" s="8">
        <v>800</v>
      </c>
      <c r="F27" s="8">
        <v>1250</v>
      </c>
      <c r="G27" s="8" t="s">
        <v>65</v>
      </c>
      <c r="H27" s="8">
        <v>500</v>
      </c>
      <c r="I27" s="8">
        <v>300</v>
      </c>
      <c r="J27" s="8">
        <v>5000</v>
      </c>
      <c r="K27" s="8">
        <v>15000</v>
      </c>
      <c r="L27" s="8">
        <v>725</v>
      </c>
      <c r="M27" s="8">
        <v>1500</v>
      </c>
      <c r="N27" s="8">
        <v>6750</v>
      </c>
      <c r="O27" s="8">
        <v>100</v>
      </c>
      <c r="P27" s="8" t="s">
        <v>65</v>
      </c>
      <c r="Q27" s="8">
        <v>25000</v>
      </c>
      <c r="R27" s="8">
        <v>35000</v>
      </c>
      <c r="S27" s="8">
        <v>4500</v>
      </c>
      <c r="T27" s="8">
        <v>3500</v>
      </c>
      <c r="U27" s="8">
        <v>550</v>
      </c>
      <c r="V27" s="8">
        <v>100</v>
      </c>
      <c r="W27" s="8">
        <v>200</v>
      </c>
      <c r="X27" s="8">
        <v>300</v>
      </c>
      <c r="Y27" s="8">
        <v>550</v>
      </c>
      <c r="Z27" s="8">
        <v>3000</v>
      </c>
      <c r="AA27" s="8">
        <v>2375</v>
      </c>
      <c r="AB27" s="8">
        <v>2000</v>
      </c>
      <c r="AC27" s="8">
        <v>2000</v>
      </c>
      <c r="AD27" s="8">
        <v>1125</v>
      </c>
      <c r="AE27" s="8">
        <v>3000</v>
      </c>
      <c r="AF27" s="8">
        <v>475</v>
      </c>
      <c r="AG27" s="8">
        <v>500</v>
      </c>
      <c r="AI27" s="6">
        <v>2</v>
      </c>
    </row>
    <row r="28" spans="1:35" x14ac:dyDescent="0.35">
      <c r="A28" s="5" t="s">
        <v>73</v>
      </c>
      <c r="B28" s="5" t="s">
        <v>77</v>
      </c>
      <c r="C28" s="5" t="s">
        <v>66</v>
      </c>
      <c r="E28" s="8">
        <v>650</v>
      </c>
      <c r="F28" s="8">
        <v>1250</v>
      </c>
      <c r="G28" s="8" t="s">
        <v>67</v>
      </c>
      <c r="H28" s="8">
        <v>500</v>
      </c>
      <c r="I28" s="8">
        <v>300</v>
      </c>
      <c r="J28" s="8">
        <v>5000</v>
      </c>
      <c r="K28" s="8">
        <v>15000</v>
      </c>
      <c r="L28" s="8">
        <v>700</v>
      </c>
      <c r="M28" s="8">
        <v>1500</v>
      </c>
      <c r="N28" s="8">
        <v>6000</v>
      </c>
      <c r="O28" s="8">
        <v>100</v>
      </c>
      <c r="P28" s="8" t="s">
        <v>67</v>
      </c>
      <c r="Q28" s="8">
        <v>25000</v>
      </c>
      <c r="R28" s="8">
        <v>35000</v>
      </c>
      <c r="S28" s="8">
        <v>4500</v>
      </c>
      <c r="T28" s="8">
        <v>3500</v>
      </c>
      <c r="U28" s="8">
        <v>500</v>
      </c>
      <c r="V28" s="8">
        <v>100</v>
      </c>
      <c r="W28" s="8">
        <v>200</v>
      </c>
      <c r="X28" s="8">
        <v>300</v>
      </c>
      <c r="Y28" s="8">
        <v>500</v>
      </c>
      <c r="Z28" s="8">
        <v>2500</v>
      </c>
      <c r="AA28" s="8">
        <v>2250</v>
      </c>
      <c r="AB28" s="8">
        <v>2000</v>
      </c>
      <c r="AC28" s="8">
        <v>2000</v>
      </c>
      <c r="AD28" s="8">
        <v>750</v>
      </c>
      <c r="AE28" s="8">
        <v>3000</v>
      </c>
      <c r="AF28" s="8">
        <v>400</v>
      </c>
      <c r="AG28" s="8">
        <v>500</v>
      </c>
    </row>
    <row r="29" spans="1:35" x14ac:dyDescent="0.35">
      <c r="A29" s="5" t="s">
        <v>73</v>
      </c>
      <c r="B29" s="5" t="s">
        <v>77</v>
      </c>
      <c r="C29" s="5" t="s">
        <v>68</v>
      </c>
      <c r="E29" s="8">
        <v>900</v>
      </c>
      <c r="F29" s="8">
        <v>1250</v>
      </c>
      <c r="G29" s="8" t="s">
        <v>67</v>
      </c>
      <c r="H29" s="8">
        <v>500</v>
      </c>
      <c r="I29" s="8">
        <v>300</v>
      </c>
      <c r="J29" s="8">
        <v>5500</v>
      </c>
      <c r="K29" s="8">
        <v>16000</v>
      </c>
      <c r="L29" s="8">
        <v>750</v>
      </c>
      <c r="M29" s="8">
        <v>1500</v>
      </c>
      <c r="N29" s="8">
        <v>7500</v>
      </c>
      <c r="O29" s="8">
        <v>100</v>
      </c>
      <c r="P29" s="8" t="s">
        <v>67</v>
      </c>
      <c r="Q29" s="8">
        <v>25000</v>
      </c>
      <c r="R29" s="8">
        <v>35000</v>
      </c>
      <c r="S29" s="8">
        <v>5000</v>
      </c>
      <c r="T29" s="8">
        <v>4000</v>
      </c>
      <c r="U29" s="8">
        <v>600</v>
      </c>
      <c r="V29" s="8">
        <v>100</v>
      </c>
      <c r="W29" s="8">
        <v>200</v>
      </c>
      <c r="X29" s="8">
        <v>350</v>
      </c>
      <c r="Y29" s="8">
        <v>700</v>
      </c>
      <c r="Z29" s="8">
        <v>3000</v>
      </c>
      <c r="AA29" s="8">
        <v>2500</v>
      </c>
      <c r="AB29" s="8">
        <v>2000</v>
      </c>
      <c r="AC29" s="8">
        <v>2000</v>
      </c>
      <c r="AD29" s="8">
        <v>1500</v>
      </c>
      <c r="AE29" s="8">
        <v>3000</v>
      </c>
      <c r="AF29" s="8">
        <v>500</v>
      </c>
      <c r="AG29" s="8">
        <v>500</v>
      </c>
    </row>
    <row r="30" spans="1:35" x14ac:dyDescent="0.35">
      <c r="C30" s="39" t="s">
        <v>145</v>
      </c>
      <c r="E30" s="8" t="s">
        <v>67</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67</v>
      </c>
      <c r="Y30" s="8" t="s">
        <v>69</v>
      </c>
      <c r="Z30" s="8" t="s">
        <v>67</v>
      </c>
      <c r="AA30" s="8" t="s">
        <v>67</v>
      </c>
      <c r="AB30" s="8" t="s">
        <v>67</v>
      </c>
      <c r="AC30" s="8" t="s">
        <v>67</v>
      </c>
      <c r="AD30" s="8" t="s">
        <v>69</v>
      </c>
      <c r="AE30" s="8" t="s">
        <v>67</v>
      </c>
      <c r="AF30" s="8" t="s">
        <v>67</v>
      </c>
      <c r="AG30" s="8" t="s">
        <v>67</v>
      </c>
    </row>
    <row r="31" spans="1:35"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5"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5" x14ac:dyDescent="0.35">
      <c r="A33" s="5" t="s">
        <v>73</v>
      </c>
      <c r="B33" s="5" t="s">
        <v>79</v>
      </c>
      <c r="C33" s="5" t="s">
        <v>31</v>
      </c>
      <c r="D33" s="7" t="s">
        <v>144</v>
      </c>
      <c r="E33" s="8">
        <v>1000</v>
      </c>
      <c r="F33" s="8">
        <v>3500</v>
      </c>
      <c r="G33" s="8" t="s">
        <v>65</v>
      </c>
      <c r="H33" s="8">
        <v>500</v>
      </c>
      <c r="I33" s="8">
        <v>300</v>
      </c>
      <c r="J33" s="8">
        <v>6500</v>
      </c>
      <c r="K33" s="8">
        <v>8000</v>
      </c>
      <c r="L33" s="8">
        <v>1500</v>
      </c>
      <c r="M33" s="8">
        <v>2000</v>
      </c>
      <c r="N33" s="8">
        <v>8000</v>
      </c>
      <c r="O33" s="8">
        <v>100</v>
      </c>
      <c r="P33" s="8" t="s">
        <v>65</v>
      </c>
      <c r="Q33" s="8">
        <v>25000</v>
      </c>
      <c r="R33" s="8">
        <v>40000</v>
      </c>
      <c r="S33" s="8">
        <v>7000</v>
      </c>
      <c r="T33" s="8">
        <v>6000</v>
      </c>
      <c r="U33" s="8">
        <v>1500</v>
      </c>
      <c r="V33" s="8">
        <v>200</v>
      </c>
      <c r="W33" s="8" t="s">
        <v>65</v>
      </c>
      <c r="X33" s="8" t="s">
        <v>65</v>
      </c>
      <c r="Y33" s="8">
        <v>2500</v>
      </c>
      <c r="Z33" s="8">
        <v>2000</v>
      </c>
      <c r="AA33" s="8">
        <v>3500</v>
      </c>
      <c r="AB33" s="8">
        <v>2500</v>
      </c>
      <c r="AC33" s="8">
        <v>3500</v>
      </c>
      <c r="AD33" s="8">
        <v>1875</v>
      </c>
      <c r="AE33" s="8">
        <v>6000</v>
      </c>
      <c r="AF33" s="8">
        <v>275</v>
      </c>
      <c r="AG33" s="8" t="s">
        <v>65</v>
      </c>
      <c r="AI33" s="6">
        <v>5</v>
      </c>
    </row>
    <row r="34" spans="1:35" x14ac:dyDescent="0.35">
      <c r="A34" s="5" t="s">
        <v>73</v>
      </c>
      <c r="B34" s="5" t="s">
        <v>79</v>
      </c>
      <c r="C34" s="5" t="s">
        <v>66</v>
      </c>
      <c r="E34" s="8">
        <v>1000</v>
      </c>
      <c r="F34" s="8">
        <v>3250</v>
      </c>
      <c r="G34" s="8" t="s">
        <v>67</v>
      </c>
      <c r="H34" s="8">
        <v>500</v>
      </c>
      <c r="I34" s="8">
        <v>300</v>
      </c>
      <c r="J34" s="8">
        <v>5000</v>
      </c>
      <c r="K34" s="8">
        <v>7500</v>
      </c>
      <c r="L34" s="8">
        <v>1500</v>
      </c>
      <c r="M34" s="8">
        <v>2000</v>
      </c>
      <c r="N34" s="8">
        <v>8000</v>
      </c>
      <c r="O34" s="8">
        <v>100</v>
      </c>
      <c r="P34" s="8" t="s">
        <v>67</v>
      </c>
      <c r="Q34" s="8">
        <v>25000</v>
      </c>
      <c r="R34" s="8">
        <v>35000</v>
      </c>
      <c r="S34" s="8">
        <v>6000</v>
      </c>
      <c r="T34" s="8">
        <v>5000</v>
      </c>
      <c r="U34" s="8">
        <v>1250</v>
      </c>
      <c r="V34" s="8">
        <v>150</v>
      </c>
      <c r="W34" s="8" t="s">
        <v>67</v>
      </c>
      <c r="X34" s="8" t="s">
        <v>67</v>
      </c>
      <c r="Y34" s="8">
        <v>1750</v>
      </c>
      <c r="Z34" s="8">
        <v>1500</v>
      </c>
      <c r="AA34" s="8">
        <v>3000</v>
      </c>
      <c r="AB34" s="8">
        <v>2000</v>
      </c>
      <c r="AC34" s="8">
        <v>3500</v>
      </c>
      <c r="AD34" s="8">
        <v>1500</v>
      </c>
      <c r="AE34" s="8">
        <v>4500</v>
      </c>
      <c r="AF34" s="8">
        <v>200</v>
      </c>
      <c r="AG34" s="8" t="s">
        <v>67</v>
      </c>
    </row>
    <row r="35" spans="1:35" x14ac:dyDescent="0.35">
      <c r="A35" s="5" t="s">
        <v>73</v>
      </c>
      <c r="B35" s="5" t="s">
        <v>79</v>
      </c>
      <c r="C35" s="5" t="s">
        <v>68</v>
      </c>
      <c r="E35" s="8">
        <v>1750</v>
      </c>
      <c r="F35" s="8">
        <v>5000</v>
      </c>
      <c r="G35" s="8" t="s">
        <v>67</v>
      </c>
      <c r="H35" s="8">
        <v>600</v>
      </c>
      <c r="I35" s="8">
        <v>350</v>
      </c>
      <c r="J35" s="8">
        <v>6500</v>
      </c>
      <c r="K35" s="8">
        <v>10000</v>
      </c>
      <c r="L35" s="8">
        <v>1750</v>
      </c>
      <c r="M35" s="8">
        <v>2000</v>
      </c>
      <c r="N35" s="8">
        <v>8500</v>
      </c>
      <c r="O35" s="8">
        <v>100</v>
      </c>
      <c r="P35" s="8" t="s">
        <v>67</v>
      </c>
      <c r="Q35" s="8">
        <v>30000</v>
      </c>
      <c r="R35" s="8">
        <v>40000</v>
      </c>
      <c r="S35" s="8">
        <v>7000</v>
      </c>
      <c r="T35" s="8">
        <v>6500</v>
      </c>
      <c r="U35" s="8">
        <v>2000</v>
      </c>
      <c r="V35" s="8">
        <v>250</v>
      </c>
      <c r="W35" s="8" t="s">
        <v>67</v>
      </c>
      <c r="X35" s="8" t="s">
        <v>67</v>
      </c>
      <c r="Y35" s="8">
        <v>2500</v>
      </c>
      <c r="Z35" s="8">
        <v>6500</v>
      </c>
      <c r="AA35" s="8">
        <v>4000</v>
      </c>
      <c r="AB35" s="8">
        <v>2500</v>
      </c>
      <c r="AC35" s="8">
        <v>3500</v>
      </c>
      <c r="AD35" s="8">
        <v>3000</v>
      </c>
      <c r="AE35" s="8">
        <v>8500</v>
      </c>
      <c r="AF35" s="8">
        <v>500</v>
      </c>
      <c r="AG35" s="8" t="s">
        <v>67</v>
      </c>
    </row>
    <row r="36" spans="1:35" x14ac:dyDescent="0.35">
      <c r="C36" s="39" t="s">
        <v>145</v>
      </c>
      <c r="E36" s="8" t="s">
        <v>69</v>
      </c>
      <c r="F36" s="8" t="s">
        <v>69</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69</v>
      </c>
      <c r="V36" s="8" t="s">
        <v>69</v>
      </c>
      <c r="W36" s="8" t="s">
        <v>67</v>
      </c>
      <c r="X36" s="8" t="s">
        <v>67</v>
      </c>
      <c r="Y36" s="8" t="s">
        <v>69</v>
      </c>
      <c r="Z36" s="8" t="s">
        <v>69</v>
      </c>
      <c r="AA36" s="8" t="s">
        <v>67</v>
      </c>
      <c r="AB36" s="8" t="s">
        <v>67</v>
      </c>
      <c r="AC36" s="8" t="s">
        <v>67</v>
      </c>
      <c r="AD36" s="8" t="s">
        <v>69</v>
      </c>
      <c r="AE36" s="8" t="s">
        <v>69</v>
      </c>
      <c r="AF36" s="8" t="s">
        <v>69</v>
      </c>
      <c r="AG36" s="8" t="s">
        <v>67</v>
      </c>
    </row>
    <row r="37" spans="1:35"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5"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5" x14ac:dyDescent="0.35">
      <c r="A39" s="5" t="s">
        <v>81</v>
      </c>
      <c r="B39" s="5" t="s">
        <v>82</v>
      </c>
      <c r="C39" s="5" t="s">
        <v>31</v>
      </c>
      <c r="D39" s="7" t="s">
        <v>144</v>
      </c>
      <c r="E39" s="8">
        <v>1000</v>
      </c>
      <c r="F39" s="8">
        <v>1100</v>
      </c>
      <c r="G39" s="8">
        <v>1275</v>
      </c>
      <c r="H39" s="8">
        <v>475</v>
      </c>
      <c r="I39" s="8">
        <v>325</v>
      </c>
      <c r="J39" s="8">
        <v>6000</v>
      </c>
      <c r="K39" s="8">
        <v>12750</v>
      </c>
      <c r="L39" s="8">
        <v>4300</v>
      </c>
      <c r="M39" s="8">
        <v>2750</v>
      </c>
      <c r="N39" s="8">
        <v>6250</v>
      </c>
      <c r="O39" s="8">
        <v>100</v>
      </c>
      <c r="P39" s="8" t="s">
        <v>65</v>
      </c>
      <c r="Q39" s="8">
        <v>30000</v>
      </c>
      <c r="R39" s="8">
        <v>32000</v>
      </c>
      <c r="S39" s="8">
        <v>6000</v>
      </c>
      <c r="T39" s="8">
        <v>5000</v>
      </c>
      <c r="U39" s="8">
        <v>800</v>
      </c>
      <c r="V39" s="8">
        <v>550</v>
      </c>
      <c r="W39" s="8" t="s">
        <v>65</v>
      </c>
      <c r="X39" s="8">
        <v>1100</v>
      </c>
      <c r="Y39" s="8">
        <v>1800</v>
      </c>
      <c r="Z39" s="8">
        <v>5500</v>
      </c>
      <c r="AA39" s="8">
        <v>3750</v>
      </c>
      <c r="AB39" s="8">
        <v>6500</v>
      </c>
      <c r="AC39" s="8">
        <v>3250</v>
      </c>
      <c r="AD39" s="8">
        <v>1250</v>
      </c>
      <c r="AE39" s="8" t="s">
        <v>65</v>
      </c>
      <c r="AF39" s="8">
        <v>275</v>
      </c>
      <c r="AG39" s="8" t="s">
        <v>65</v>
      </c>
      <c r="AI39" s="6">
        <v>4</v>
      </c>
    </row>
    <row r="40" spans="1:35" x14ac:dyDescent="0.35">
      <c r="A40" s="5" t="s">
        <v>81</v>
      </c>
      <c r="B40" s="5" t="s">
        <v>82</v>
      </c>
      <c r="C40" s="5" t="s">
        <v>66</v>
      </c>
      <c r="E40" s="8">
        <v>900</v>
      </c>
      <c r="F40" s="8">
        <v>900</v>
      </c>
      <c r="G40" s="8">
        <v>1250</v>
      </c>
      <c r="H40" s="8">
        <v>400</v>
      </c>
      <c r="I40" s="8">
        <v>300</v>
      </c>
      <c r="J40" s="8">
        <v>5500</v>
      </c>
      <c r="K40" s="8">
        <v>7500</v>
      </c>
      <c r="L40" s="8">
        <v>1500</v>
      </c>
      <c r="M40" s="8">
        <v>1600</v>
      </c>
      <c r="N40" s="8">
        <v>6000</v>
      </c>
      <c r="O40" s="8">
        <v>100</v>
      </c>
      <c r="P40" s="8" t="s">
        <v>67</v>
      </c>
      <c r="Q40" s="8">
        <v>30000</v>
      </c>
      <c r="R40" s="8">
        <v>31000</v>
      </c>
      <c r="S40" s="8">
        <v>5000</v>
      </c>
      <c r="T40" s="8">
        <v>4500</v>
      </c>
      <c r="U40" s="8">
        <v>600</v>
      </c>
      <c r="V40" s="8">
        <v>450</v>
      </c>
      <c r="W40" s="8" t="s">
        <v>67</v>
      </c>
      <c r="X40" s="8">
        <v>1000</v>
      </c>
      <c r="Y40" s="8">
        <v>1200</v>
      </c>
      <c r="Z40" s="8">
        <v>2000</v>
      </c>
      <c r="AA40" s="8">
        <v>2500</v>
      </c>
      <c r="AB40" s="8">
        <v>3000</v>
      </c>
      <c r="AC40" s="8">
        <v>2000</v>
      </c>
      <c r="AD40" s="8">
        <v>1000</v>
      </c>
      <c r="AE40" s="8" t="s">
        <v>67</v>
      </c>
      <c r="AF40" s="8">
        <v>250</v>
      </c>
      <c r="AG40" s="8" t="s">
        <v>67</v>
      </c>
    </row>
    <row r="41" spans="1:35" x14ac:dyDescent="0.35">
      <c r="A41" s="5" t="s">
        <v>81</v>
      </c>
      <c r="B41" s="5" t="s">
        <v>82</v>
      </c>
      <c r="C41" s="5" t="s">
        <v>68</v>
      </c>
      <c r="E41" s="8">
        <v>1200</v>
      </c>
      <c r="F41" s="8">
        <v>1250</v>
      </c>
      <c r="G41" s="8">
        <v>1500</v>
      </c>
      <c r="H41" s="8">
        <v>500</v>
      </c>
      <c r="I41" s="8">
        <v>350</v>
      </c>
      <c r="J41" s="8">
        <v>6500</v>
      </c>
      <c r="K41" s="8">
        <v>16000</v>
      </c>
      <c r="L41" s="8">
        <v>6000</v>
      </c>
      <c r="M41" s="8">
        <v>5000</v>
      </c>
      <c r="N41" s="8">
        <v>6500</v>
      </c>
      <c r="O41" s="8">
        <v>150</v>
      </c>
      <c r="P41" s="8" t="s">
        <v>67</v>
      </c>
      <c r="Q41" s="8">
        <v>30000</v>
      </c>
      <c r="R41" s="8">
        <v>32000</v>
      </c>
      <c r="S41" s="8">
        <v>8500</v>
      </c>
      <c r="T41" s="8">
        <v>5000</v>
      </c>
      <c r="U41" s="8">
        <v>1000</v>
      </c>
      <c r="V41" s="8">
        <v>800</v>
      </c>
      <c r="W41" s="8" t="s">
        <v>67</v>
      </c>
      <c r="X41" s="8">
        <v>2500</v>
      </c>
      <c r="Y41" s="8">
        <v>3000</v>
      </c>
      <c r="Z41" s="8">
        <v>7500</v>
      </c>
      <c r="AA41" s="8">
        <v>5000</v>
      </c>
      <c r="AB41" s="8">
        <v>8000</v>
      </c>
      <c r="AC41" s="8">
        <v>4000</v>
      </c>
      <c r="AD41" s="8">
        <v>2500</v>
      </c>
      <c r="AE41" s="8" t="s">
        <v>67</v>
      </c>
      <c r="AF41" s="8">
        <v>300</v>
      </c>
      <c r="AG41" s="8" t="s">
        <v>67</v>
      </c>
    </row>
    <row r="42" spans="1:35" x14ac:dyDescent="0.35">
      <c r="C42" s="39" t="s">
        <v>145</v>
      </c>
      <c r="E42" s="8" t="s">
        <v>67</v>
      </c>
      <c r="F42" s="8" t="s">
        <v>67</v>
      </c>
      <c r="G42" s="8" t="s">
        <v>67</v>
      </c>
      <c r="H42" s="8" t="s">
        <v>67</v>
      </c>
      <c r="I42" s="8" t="s">
        <v>67</v>
      </c>
      <c r="J42" s="8" t="s">
        <v>67</v>
      </c>
      <c r="K42" s="8" t="s">
        <v>69</v>
      </c>
      <c r="L42" s="8" t="s">
        <v>69</v>
      </c>
      <c r="M42" s="8" t="s">
        <v>69</v>
      </c>
      <c r="N42" s="8" t="s">
        <v>67</v>
      </c>
      <c r="O42" s="8" t="s">
        <v>69</v>
      </c>
      <c r="P42" s="8" t="s">
        <v>67</v>
      </c>
      <c r="Q42" s="8" t="s">
        <v>67</v>
      </c>
      <c r="R42" s="8" t="s">
        <v>67</v>
      </c>
      <c r="S42" s="8" t="s">
        <v>69</v>
      </c>
      <c r="T42" s="8" t="s">
        <v>67</v>
      </c>
      <c r="U42" s="8" t="s">
        <v>69</v>
      </c>
      <c r="V42" s="8" t="s">
        <v>69</v>
      </c>
      <c r="W42" s="8" t="s">
        <v>67</v>
      </c>
      <c r="X42" s="8" t="s">
        <v>69</v>
      </c>
      <c r="Y42" s="8" t="s">
        <v>69</v>
      </c>
      <c r="Z42" s="8" t="s">
        <v>69</v>
      </c>
      <c r="AA42" s="8" t="s">
        <v>69</v>
      </c>
      <c r="AB42" s="8" t="s">
        <v>69</v>
      </c>
      <c r="AC42" s="8" t="s">
        <v>69</v>
      </c>
      <c r="AD42" s="8" t="s">
        <v>69</v>
      </c>
      <c r="AE42" s="8" t="s">
        <v>67</v>
      </c>
      <c r="AF42" s="8" t="s">
        <v>67</v>
      </c>
      <c r="AG42" s="8" t="s">
        <v>67</v>
      </c>
    </row>
    <row r="43" spans="1:35"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5"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5" x14ac:dyDescent="0.35">
      <c r="A45" s="5" t="s">
        <v>81</v>
      </c>
      <c r="B45" s="5" t="s">
        <v>84</v>
      </c>
      <c r="C45" s="5" t="s">
        <v>31</v>
      </c>
      <c r="D45" s="7" t="s">
        <v>146</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c r="AI45" s="6">
        <v>29</v>
      </c>
    </row>
    <row r="46" spans="1:35"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5"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5" x14ac:dyDescent="0.35">
      <c r="C48" s="39" t="s">
        <v>145</v>
      </c>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5"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5"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5" x14ac:dyDescent="0.35">
      <c r="A51" s="5" t="s">
        <v>81</v>
      </c>
      <c r="B51" s="5" t="s">
        <v>86</v>
      </c>
      <c r="C51" s="5" t="s">
        <v>31</v>
      </c>
      <c r="D51" s="7" t="s">
        <v>144</v>
      </c>
      <c r="E51" s="8" t="s">
        <v>65</v>
      </c>
      <c r="F51" s="8" t="s">
        <v>65</v>
      </c>
      <c r="G51" s="8" t="s">
        <v>65</v>
      </c>
      <c r="H51" s="8" t="s">
        <v>65</v>
      </c>
      <c r="I51" s="8" t="s">
        <v>65</v>
      </c>
      <c r="J51" s="8" t="s">
        <v>65</v>
      </c>
      <c r="K51" s="8" t="s">
        <v>65</v>
      </c>
      <c r="L51" s="8" t="s">
        <v>65</v>
      </c>
      <c r="M51" s="8" t="s">
        <v>65</v>
      </c>
      <c r="N51" s="8" t="s">
        <v>65</v>
      </c>
      <c r="O51" s="8" t="s">
        <v>65</v>
      </c>
      <c r="P51" s="8" t="s">
        <v>65</v>
      </c>
      <c r="Q51" s="8" t="s">
        <v>65</v>
      </c>
      <c r="R51" s="8" t="s">
        <v>65</v>
      </c>
      <c r="S51" s="8" t="s">
        <v>65</v>
      </c>
      <c r="T51" s="8" t="s">
        <v>65</v>
      </c>
      <c r="U51" s="8" t="s">
        <v>65</v>
      </c>
      <c r="V51" s="8" t="s">
        <v>65</v>
      </c>
      <c r="W51" s="8" t="s">
        <v>65</v>
      </c>
      <c r="X51" s="8" t="s">
        <v>65</v>
      </c>
      <c r="Y51" s="8" t="s">
        <v>65</v>
      </c>
      <c r="Z51" s="8" t="s">
        <v>65</v>
      </c>
      <c r="AA51" s="8" t="s">
        <v>65</v>
      </c>
      <c r="AB51" s="8" t="s">
        <v>65</v>
      </c>
      <c r="AC51" s="8" t="s">
        <v>65</v>
      </c>
      <c r="AD51" s="8" t="s">
        <v>65</v>
      </c>
      <c r="AE51" s="8" t="s">
        <v>65</v>
      </c>
      <c r="AF51" s="8" t="s">
        <v>65</v>
      </c>
      <c r="AG51" s="8" t="s">
        <v>65</v>
      </c>
      <c r="AI51" s="6">
        <v>29</v>
      </c>
    </row>
    <row r="52" spans="1:35"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5"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5" x14ac:dyDescent="0.35">
      <c r="C54" s="39" t="s">
        <v>145</v>
      </c>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5"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5"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5" x14ac:dyDescent="0.35">
      <c r="A57" s="5" t="s">
        <v>81</v>
      </c>
      <c r="B57" s="5" t="s">
        <v>88</v>
      </c>
      <c r="C57" s="5" t="s">
        <v>31</v>
      </c>
      <c r="D57" s="7" t="s">
        <v>144</v>
      </c>
      <c r="E57" s="8">
        <v>1000</v>
      </c>
      <c r="F57" s="8">
        <v>2500</v>
      </c>
      <c r="G57" s="8" t="s">
        <v>65</v>
      </c>
      <c r="H57" s="8">
        <v>600</v>
      </c>
      <c r="I57" s="8">
        <v>300</v>
      </c>
      <c r="J57" s="8">
        <v>4750</v>
      </c>
      <c r="K57" s="8">
        <v>21000</v>
      </c>
      <c r="L57" s="8">
        <v>1000</v>
      </c>
      <c r="M57" s="8">
        <v>2000</v>
      </c>
      <c r="N57" s="8">
        <v>6000</v>
      </c>
      <c r="O57" s="8">
        <v>100</v>
      </c>
      <c r="P57" s="8" t="s">
        <v>65</v>
      </c>
      <c r="Q57" s="8">
        <v>25000</v>
      </c>
      <c r="R57" s="8">
        <v>32000</v>
      </c>
      <c r="S57" s="8">
        <v>7000</v>
      </c>
      <c r="T57" s="8">
        <v>4750</v>
      </c>
      <c r="U57" s="8">
        <v>225</v>
      </c>
      <c r="V57" s="8">
        <v>137.5</v>
      </c>
      <c r="W57" s="8" t="s">
        <v>65</v>
      </c>
      <c r="X57" s="8" t="s">
        <v>65</v>
      </c>
      <c r="Y57" s="8">
        <v>1000</v>
      </c>
      <c r="Z57" s="8">
        <v>1125</v>
      </c>
      <c r="AA57" s="8">
        <v>2750</v>
      </c>
      <c r="AB57" s="8">
        <v>2000</v>
      </c>
      <c r="AC57" s="8">
        <v>2000</v>
      </c>
      <c r="AD57" s="8">
        <v>1250</v>
      </c>
      <c r="AE57" s="8">
        <v>2500</v>
      </c>
      <c r="AF57" s="8">
        <v>250</v>
      </c>
      <c r="AG57" s="8">
        <v>350</v>
      </c>
      <c r="AI57" s="6">
        <v>4</v>
      </c>
    </row>
    <row r="58" spans="1:35" x14ac:dyDescent="0.35">
      <c r="A58" s="5" t="s">
        <v>81</v>
      </c>
      <c r="B58" s="5" t="s">
        <v>88</v>
      </c>
      <c r="C58" s="5" t="s">
        <v>66</v>
      </c>
      <c r="E58" s="8">
        <v>1000</v>
      </c>
      <c r="F58" s="8">
        <v>1500</v>
      </c>
      <c r="G58" s="8" t="s">
        <v>67</v>
      </c>
      <c r="H58" s="8">
        <v>500</v>
      </c>
      <c r="I58" s="8">
        <v>250</v>
      </c>
      <c r="J58" s="8">
        <v>4000</v>
      </c>
      <c r="K58" s="8">
        <v>20000</v>
      </c>
      <c r="L58" s="8">
        <v>1000</v>
      </c>
      <c r="M58" s="8">
        <v>1500</v>
      </c>
      <c r="N58" s="8">
        <v>6000</v>
      </c>
      <c r="O58" s="8">
        <v>100</v>
      </c>
      <c r="P58" s="8" t="s">
        <v>67</v>
      </c>
      <c r="Q58" s="8">
        <v>24000</v>
      </c>
      <c r="R58" s="8">
        <v>32000</v>
      </c>
      <c r="S58" s="8">
        <v>6000</v>
      </c>
      <c r="T58" s="8">
        <v>4000</v>
      </c>
      <c r="U58" s="8">
        <v>200</v>
      </c>
      <c r="V58" s="8">
        <v>125</v>
      </c>
      <c r="W58" s="8" t="s">
        <v>67</v>
      </c>
      <c r="X58" s="8" t="s">
        <v>67</v>
      </c>
      <c r="Y58" s="8">
        <v>1000</v>
      </c>
      <c r="Z58" s="8">
        <v>1000</v>
      </c>
      <c r="AA58" s="8">
        <v>2500</v>
      </c>
      <c r="AB58" s="8">
        <v>2000</v>
      </c>
      <c r="AC58" s="8">
        <v>2000</v>
      </c>
      <c r="AD58" s="8">
        <v>1000</v>
      </c>
      <c r="AE58" s="8">
        <v>2500</v>
      </c>
      <c r="AF58" s="8">
        <v>200</v>
      </c>
      <c r="AG58" s="8">
        <v>200</v>
      </c>
    </row>
    <row r="59" spans="1:35" x14ac:dyDescent="0.35">
      <c r="A59" s="5" t="s">
        <v>81</v>
      </c>
      <c r="B59" s="5" t="s">
        <v>88</v>
      </c>
      <c r="C59" s="5" t="s">
        <v>68</v>
      </c>
      <c r="E59" s="8">
        <v>1100</v>
      </c>
      <c r="F59" s="8">
        <v>3500</v>
      </c>
      <c r="G59" s="8" t="s">
        <v>67</v>
      </c>
      <c r="H59" s="8">
        <v>600</v>
      </c>
      <c r="I59" s="8">
        <v>300</v>
      </c>
      <c r="J59" s="8">
        <v>6000</v>
      </c>
      <c r="K59" s="8">
        <v>22000</v>
      </c>
      <c r="L59" s="8">
        <v>1000</v>
      </c>
      <c r="M59" s="8">
        <v>2500</v>
      </c>
      <c r="N59" s="8">
        <v>6000</v>
      </c>
      <c r="O59" s="8">
        <v>100</v>
      </c>
      <c r="P59" s="8" t="s">
        <v>67</v>
      </c>
      <c r="Q59" s="8">
        <v>25000</v>
      </c>
      <c r="R59" s="8">
        <v>32500</v>
      </c>
      <c r="S59" s="8">
        <v>7000</v>
      </c>
      <c r="T59" s="8">
        <v>5000</v>
      </c>
      <c r="U59" s="8">
        <v>300</v>
      </c>
      <c r="V59" s="8">
        <v>150</v>
      </c>
      <c r="W59" s="8" t="s">
        <v>67</v>
      </c>
      <c r="X59" s="8" t="s">
        <v>67</v>
      </c>
      <c r="Y59" s="8">
        <v>1250</v>
      </c>
      <c r="Z59" s="8">
        <v>2000</v>
      </c>
      <c r="AA59" s="8">
        <v>3000</v>
      </c>
      <c r="AB59" s="8">
        <v>2000</v>
      </c>
      <c r="AC59" s="8">
        <v>2500</v>
      </c>
      <c r="AD59" s="8">
        <v>1250</v>
      </c>
      <c r="AE59" s="8">
        <v>2500</v>
      </c>
      <c r="AF59" s="8">
        <v>250</v>
      </c>
      <c r="AG59" s="8">
        <v>500</v>
      </c>
    </row>
    <row r="60" spans="1:35" x14ac:dyDescent="0.35">
      <c r="C60" s="39" t="s">
        <v>145</v>
      </c>
      <c r="E60" s="8" t="s">
        <v>67</v>
      </c>
      <c r="F60" s="8" t="s">
        <v>69</v>
      </c>
      <c r="G60" s="8" t="s">
        <v>67</v>
      </c>
      <c r="H60" s="8" t="s">
        <v>67</v>
      </c>
      <c r="I60" s="8" t="s">
        <v>67</v>
      </c>
      <c r="J60" s="8" t="s">
        <v>69</v>
      </c>
      <c r="K60" s="8" t="s">
        <v>67</v>
      </c>
      <c r="L60" s="8" t="s">
        <v>67</v>
      </c>
      <c r="M60" s="8" t="s">
        <v>69</v>
      </c>
      <c r="N60" s="8" t="s">
        <v>67</v>
      </c>
      <c r="O60" s="8" t="s">
        <v>67</v>
      </c>
      <c r="P60" s="8" t="s">
        <v>67</v>
      </c>
      <c r="Q60" s="8" t="s">
        <v>67</v>
      </c>
      <c r="R60" s="8" t="s">
        <v>67</v>
      </c>
      <c r="S60" s="8" t="s">
        <v>67</v>
      </c>
      <c r="T60" s="8" t="s">
        <v>67</v>
      </c>
      <c r="U60" s="8" t="s">
        <v>69</v>
      </c>
      <c r="V60" s="8" t="s">
        <v>67</v>
      </c>
      <c r="W60" s="8" t="s">
        <v>67</v>
      </c>
      <c r="X60" s="8" t="s">
        <v>67</v>
      </c>
      <c r="Y60" s="8" t="s">
        <v>67</v>
      </c>
      <c r="Z60" s="8" t="s">
        <v>69</v>
      </c>
      <c r="AA60" s="8" t="s">
        <v>67</v>
      </c>
      <c r="AB60" s="8" t="s">
        <v>67</v>
      </c>
      <c r="AC60" s="8" t="s">
        <v>67</v>
      </c>
      <c r="AD60" s="8" t="s">
        <v>67</v>
      </c>
      <c r="AE60" s="8" t="s">
        <v>67</v>
      </c>
      <c r="AF60" s="8" t="s">
        <v>67</v>
      </c>
      <c r="AG60" s="8" t="s">
        <v>69</v>
      </c>
    </row>
    <row r="61" spans="1:35"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5"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5" x14ac:dyDescent="0.35">
      <c r="A63" s="5" t="s">
        <v>81</v>
      </c>
      <c r="B63" s="5" t="s">
        <v>90</v>
      </c>
      <c r="C63" s="5" t="s">
        <v>31</v>
      </c>
      <c r="D63" s="7" t="s">
        <v>144</v>
      </c>
      <c r="E63" s="8">
        <v>1250</v>
      </c>
      <c r="F63" s="8" t="s">
        <v>65</v>
      </c>
      <c r="G63" s="8" t="s">
        <v>65</v>
      </c>
      <c r="H63" s="8" t="s">
        <v>65</v>
      </c>
      <c r="I63" s="8">
        <v>500</v>
      </c>
      <c r="J63" s="8">
        <v>10000</v>
      </c>
      <c r="K63" s="8">
        <v>12500</v>
      </c>
      <c r="L63" s="8">
        <v>5000</v>
      </c>
      <c r="M63" s="8">
        <v>5000</v>
      </c>
      <c r="N63" s="8" t="s">
        <v>65</v>
      </c>
      <c r="O63" s="8" t="s">
        <v>65</v>
      </c>
      <c r="P63" s="8" t="s">
        <v>65</v>
      </c>
      <c r="Q63" s="8" t="s">
        <v>65</v>
      </c>
      <c r="R63" s="8" t="s">
        <v>65</v>
      </c>
      <c r="S63" s="8">
        <v>7500</v>
      </c>
      <c r="T63" s="8">
        <v>5000</v>
      </c>
      <c r="U63" s="8">
        <v>750</v>
      </c>
      <c r="V63" s="8">
        <v>150</v>
      </c>
      <c r="W63" s="8" t="s">
        <v>65</v>
      </c>
      <c r="X63" s="8" t="s">
        <v>65</v>
      </c>
      <c r="Y63" s="8" t="s">
        <v>65</v>
      </c>
      <c r="Z63" s="8">
        <v>2000</v>
      </c>
      <c r="AA63" s="8">
        <v>3000</v>
      </c>
      <c r="AB63" s="8">
        <v>2000</v>
      </c>
      <c r="AC63" s="8">
        <v>2000</v>
      </c>
      <c r="AD63" s="8">
        <v>2000</v>
      </c>
      <c r="AE63" s="8" t="s">
        <v>65</v>
      </c>
      <c r="AF63" s="8">
        <v>325</v>
      </c>
      <c r="AG63" s="8" t="s">
        <v>65</v>
      </c>
      <c r="AI63" s="6">
        <v>13</v>
      </c>
    </row>
    <row r="64" spans="1:35" x14ac:dyDescent="0.35">
      <c r="A64" s="5" t="s">
        <v>81</v>
      </c>
      <c r="B64" s="5" t="s">
        <v>90</v>
      </c>
      <c r="C64" s="5" t="s">
        <v>66</v>
      </c>
      <c r="E64" s="8">
        <v>1000</v>
      </c>
      <c r="F64" s="8" t="s">
        <v>67</v>
      </c>
      <c r="G64" s="8" t="s">
        <v>67</v>
      </c>
      <c r="H64" s="8" t="s">
        <v>67</v>
      </c>
      <c r="I64" s="8">
        <v>500</v>
      </c>
      <c r="J64" s="8">
        <v>10000</v>
      </c>
      <c r="K64" s="8">
        <v>12000</v>
      </c>
      <c r="L64" s="8">
        <v>5000</v>
      </c>
      <c r="M64" s="8">
        <v>5000</v>
      </c>
      <c r="N64" s="8" t="s">
        <v>67</v>
      </c>
      <c r="O64" s="8" t="s">
        <v>67</v>
      </c>
      <c r="P64" s="8" t="s">
        <v>67</v>
      </c>
      <c r="Q64" s="8" t="s">
        <v>67</v>
      </c>
      <c r="R64" s="8" t="s">
        <v>67</v>
      </c>
      <c r="S64" s="8">
        <v>7500</v>
      </c>
      <c r="T64" s="8">
        <v>4000</v>
      </c>
      <c r="U64" s="8">
        <v>750</v>
      </c>
      <c r="V64" s="8">
        <v>150</v>
      </c>
      <c r="W64" s="8" t="s">
        <v>67</v>
      </c>
      <c r="X64" s="8" t="s">
        <v>67</v>
      </c>
      <c r="Y64" s="8" t="s">
        <v>67</v>
      </c>
      <c r="Z64" s="8">
        <v>2000</v>
      </c>
      <c r="AA64" s="8">
        <v>3000</v>
      </c>
      <c r="AB64" s="8">
        <v>2000</v>
      </c>
      <c r="AC64" s="8">
        <v>2000</v>
      </c>
      <c r="AD64" s="8">
        <v>1500</v>
      </c>
      <c r="AE64" s="8" t="s">
        <v>67</v>
      </c>
      <c r="AF64" s="8">
        <v>300</v>
      </c>
      <c r="AG64" s="8" t="s">
        <v>67</v>
      </c>
    </row>
    <row r="65" spans="1:35" x14ac:dyDescent="0.35">
      <c r="A65" s="5" t="s">
        <v>81</v>
      </c>
      <c r="B65" s="5" t="s">
        <v>90</v>
      </c>
      <c r="C65" s="5" t="s">
        <v>68</v>
      </c>
      <c r="E65" s="8">
        <v>1500</v>
      </c>
      <c r="F65" s="8" t="s">
        <v>67</v>
      </c>
      <c r="G65" s="8" t="s">
        <v>67</v>
      </c>
      <c r="H65" s="8" t="s">
        <v>67</v>
      </c>
      <c r="I65" s="8">
        <v>500</v>
      </c>
      <c r="J65" s="8">
        <v>10000</v>
      </c>
      <c r="K65" s="8">
        <v>12500</v>
      </c>
      <c r="L65" s="8">
        <v>5000</v>
      </c>
      <c r="M65" s="8">
        <v>5000</v>
      </c>
      <c r="N65" s="8" t="s">
        <v>67</v>
      </c>
      <c r="O65" s="8" t="s">
        <v>67</v>
      </c>
      <c r="P65" s="8" t="s">
        <v>67</v>
      </c>
      <c r="Q65" s="8" t="s">
        <v>67</v>
      </c>
      <c r="R65" s="8" t="s">
        <v>67</v>
      </c>
      <c r="S65" s="8">
        <v>7500</v>
      </c>
      <c r="T65" s="8">
        <v>5000</v>
      </c>
      <c r="U65" s="8">
        <v>1000</v>
      </c>
      <c r="V65" s="8">
        <v>150</v>
      </c>
      <c r="W65" s="8" t="s">
        <v>67</v>
      </c>
      <c r="X65" s="8" t="s">
        <v>67</v>
      </c>
      <c r="Y65" s="8" t="s">
        <v>67</v>
      </c>
      <c r="Z65" s="8">
        <v>2250</v>
      </c>
      <c r="AA65" s="8">
        <v>3250</v>
      </c>
      <c r="AB65" s="8">
        <v>2000</v>
      </c>
      <c r="AC65" s="8">
        <v>2000</v>
      </c>
      <c r="AD65" s="8">
        <v>2000</v>
      </c>
      <c r="AE65" s="8" t="s">
        <v>67</v>
      </c>
      <c r="AF65" s="8">
        <v>350</v>
      </c>
      <c r="AG65" s="8" t="s">
        <v>67</v>
      </c>
    </row>
    <row r="66" spans="1:35" x14ac:dyDescent="0.35">
      <c r="C66" s="39" t="s">
        <v>145</v>
      </c>
      <c r="E66" s="8" t="s">
        <v>69</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5"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5"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5" x14ac:dyDescent="0.35">
      <c r="A69" s="5" t="s">
        <v>81</v>
      </c>
      <c r="B69" s="5" t="s">
        <v>92</v>
      </c>
      <c r="C69" s="5" t="s">
        <v>31</v>
      </c>
      <c r="D69" s="7" t="s">
        <v>144</v>
      </c>
      <c r="E69" s="8">
        <v>1300</v>
      </c>
      <c r="F69" s="8" t="s">
        <v>65</v>
      </c>
      <c r="G69" s="8" t="s">
        <v>65</v>
      </c>
      <c r="H69" s="8" t="s">
        <v>65</v>
      </c>
      <c r="I69" s="8" t="s">
        <v>65</v>
      </c>
      <c r="J69" s="8">
        <v>5250</v>
      </c>
      <c r="K69" s="8">
        <v>12500</v>
      </c>
      <c r="L69" s="8" t="s">
        <v>65</v>
      </c>
      <c r="M69" s="8">
        <v>2750</v>
      </c>
      <c r="N69" s="8" t="s">
        <v>65</v>
      </c>
      <c r="O69" s="8" t="s">
        <v>65</v>
      </c>
      <c r="P69" s="8" t="s">
        <v>65</v>
      </c>
      <c r="Q69" s="8" t="s">
        <v>65</v>
      </c>
      <c r="R69" s="8" t="s">
        <v>65</v>
      </c>
      <c r="S69" s="8" t="s">
        <v>65</v>
      </c>
      <c r="T69" s="8" t="s">
        <v>65</v>
      </c>
      <c r="U69" s="8" t="s">
        <v>65</v>
      </c>
      <c r="V69" s="8">
        <v>200</v>
      </c>
      <c r="W69" s="8" t="s">
        <v>65</v>
      </c>
      <c r="X69" s="8" t="s">
        <v>65</v>
      </c>
      <c r="Y69" s="8" t="s">
        <v>65</v>
      </c>
      <c r="Z69" s="8" t="s">
        <v>65</v>
      </c>
      <c r="AA69" s="8" t="s">
        <v>65</v>
      </c>
      <c r="AB69" s="8" t="s">
        <v>65</v>
      </c>
      <c r="AC69" s="8" t="s">
        <v>65</v>
      </c>
      <c r="AD69" s="8" t="s">
        <v>65</v>
      </c>
      <c r="AE69" s="8" t="s">
        <v>65</v>
      </c>
      <c r="AF69" s="8" t="s">
        <v>65</v>
      </c>
      <c r="AG69" s="8" t="s">
        <v>65</v>
      </c>
      <c r="AI69" s="6">
        <v>24</v>
      </c>
    </row>
    <row r="70" spans="1:35" x14ac:dyDescent="0.35">
      <c r="A70" s="5" t="s">
        <v>81</v>
      </c>
      <c r="B70" s="5" t="s">
        <v>92</v>
      </c>
      <c r="C70" s="5" t="s">
        <v>66</v>
      </c>
      <c r="E70" s="8">
        <v>1250</v>
      </c>
      <c r="F70" s="8" t="s">
        <v>67</v>
      </c>
      <c r="G70" s="8" t="s">
        <v>67</v>
      </c>
      <c r="H70" s="8" t="s">
        <v>67</v>
      </c>
      <c r="I70" s="8" t="s">
        <v>67</v>
      </c>
      <c r="J70" s="8">
        <v>5000</v>
      </c>
      <c r="K70" s="8">
        <v>10000</v>
      </c>
      <c r="L70" s="8" t="s">
        <v>67</v>
      </c>
      <c r="M70" s="8">
        <v>1500</v>
      </c>
      <c r="N70" s="8" t="s">
        <v>67</v>
      </c>
      <c r="O70" s="8" t="s">
        <v>67</v>
      </c>
      <c r="P70" s="8" t="s">
        <v>67</v>
      </c>
      <c r="Q70" s="8" t="s">
        <v>67</v>
      </c>
      <c r="R70" s="8" t="s">
        <v>67</v>
      </c>
      <c r="S70" s="8" t="s">
        <v>67</v>
      </c>
      <c r="T70" s="8" t="s">
        <v>67</v>
      </c>
      <c r="U70" s="8" t="s">
        <v>67</v>
      </c>
      <c r="V70" s="8">
        <v>200</v>
      </c>
      <c r="W70" s="8" t="s">
        <v>67</v>
      </c>
      <c r="X70" s="8" t="s">
        <v>67</v>
      </c>
      <c r="Y70" s="8" t="s">
        <v>67</v>
      </c>
      <c r="Z70" s="8" t="s">
        <v>67</v>
      </c>
      <c r="AA70" s="8" t="s">
        <v>67</v>
      </c>
      <c r="AB70" s="8" t="s">
        <v>67</v>
      </c>
      <c r="AC70" s="8" t="s">
        <v>67</v>
      </c>
      <c r="AD70" s="8" t="s">
        <v>67</v>
      </c>
      <c r="AE70" s="8" t="s">
        <v>67</v>
      </c>
      <c r="AF70" s="8" t="s">
        <v>67</v>
      </c>
      <c r="AG70" s="8" t="s">
        <v>67</v>
      </c>
    </row>
    <row r="71" spans="1:35" x14ac:dyDescent="0.35">
      <c r="A71" s="5" t="s">
        <v>81</v>
      </c>
      <c r="B71" s="5" t="s">
        <v>92</v>
      </c>
      <c r="C71" s="5" t="s">
        <v>68</v>
      </c>
      <c r="E71" s="8">
        <v>1300</v>
      </c>
      <c r="F71" s="8" t="s">
        <v>67</v>
      </c>
      <c r="G71" s="8" t="s">
        <v>67</v>
      </c>
      <c r="H71" s="8" t="s">
        <v>67</v>
      </c>
      <c r="I71" s="8" t="s">
        <v>67</v>
      </c>
      <c r="J71" s="8">
        <v>6000</v>
      </c>
      <c r="K71" s="8">
        <v>30000</v>
      </c>
      <c r="L71" s="8" t="s">
        <v>67</v>
      </c>
      <c r="M71" s="8">
        <v>3000</v>
      </c>
      <c r="N71" s="8" t="s">
        <v>67</v>
      </c>
      <c r="O71" s="8" t="s">
        <v>67</v>
      </c>
      <c r="P71" s="8" t="s">
        <v>67</v>
      </c>
      <c r="Q71" s="8" t="s">
        <v>67</v>
      </c>
      <c r="R71" s="8" t="s">
        <v>67</v>
      </c>
      <c r="S71" s="8" t="s">
        <v>67</v>
      </c>
      <c r="T71" s="8" t="s">
        <v>67</v>
      </c>
      <c r="U71" s="8" t="s">
        <v>67</v>
      </c>
      <c r="V71" s="8">
        <v>200</v>
      </c>
      <c r="W71" s="8" t="s">
        <v>67</v>
      </c>
      <c r="X71" s="8" t="s">
        <v>67</v>
      </c>
      <c r="Y71" s="8" t="s">
        <v>67</v>
      </c>
      <c r="Z71" s="8" t="s">
        <v>67</v>
      </c>
      <c r="AA71" s="8" t="s">
        <v>67</v>
      </c>
      <c r="AB71" s="8" t="s">
        <v>67</v>
      </c>
      <c r="AC71" s="8" t="s">
        <v>67</v>
      </c>
      <c r="AD71" s="8" t="s">
        <v>67</v>
      </c>
      <c r="AE71" s="8" t="s">
        <v>67</v>
      </c>
      <c r="AF71" s="8" t="s">
        <v>67</v>
      </c>
      <c r="AG71" s="8" t="s">
        <v>67</v>
      </c>
    </row>
    <row r="72" spans="1:35" x14ac:dyDescent="0.35">
      <c r="C72" s="39" t="s">
        <v>145</v>
      </c>
      <c r="E72" s="8" t="s">
        <v>67</v>
      </c>
      <c r="F72" s="8" t="s">
        <v>67</v>
      </c>
      <c r="G72" s="8" t="s">
        <v>67</v>
      </c>
      <c r="H72" s="8" t="s">
        <v>67</v>
      </c>
      <c r="I72" s="8" t="s">
        <v>67</v>
      </c>
      <c r="J72" s="8" t="s">
        <v>67</v>
      </c>
      <c r="K72" s="8" t="s">
        <v>69</v>
      </c>
      <c r="L72" s="8" t="s">
        <v>67</v>
      </c>
      <c r="M72" s="8" t="s">
        <v>69</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5"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5"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5" x14ac:dyDescent="0.35">
      <c r="A75" s="5" t="s">
        <v>81</v>
      </c>
      <c r="B75" s="5" t="s">
        <v>94</v>
      </c>
      <c r="C75" s="5" t="s">
        <v>31</v>
      </c>
      <c r="D75" s="7" t="s">
        <v>144</v>
      </c>
      <c r="E75" s="8">
        <v>1250</v>
      </c>
      <c r="F75" s="8" t="s">
        <v>65</v>
      </c>
      <c r="G75" s="8" t="s">
        <v>65</v>
      </c>
      <c r="H75" s="8" t="s">
        <v>65</v>
      </c>
      <c r="I75" s="8">
        <v>300</v>
      </c>
      <c r="J75" s="8">
        <v>4750</v>
      </c>
      <c r="K75" s="8">
        <v>20000</v>
      </c>
      <c r="L75" s="8">
        <v>2000</v>
      </c>
      <c r="M75" s="8">
        <v>2150</v>
      </c>
      <c r="N75" s="8" t="s">
        <v>65</v>
      </c>
      <c r="O75" s="8" t="s">
        <v>65</v>
      </c>
      <c r="P75" s="8" t="s">
        <v>65</v>
      </c>
      <c r="Q75" s="8" t="s">
        <v>65</v>
      </c>
      <c r="R75" s="8" t="s">
        <v>65</v>
      </c>
      <c r="S75" s="8">
        <v>7750</v>
      </c>
      <c r="T75" s="8">
        <v>5250</v>
      </c>
      <c r="U75" s="8">
        <v>800</v>
      </c>
      <c r="V75" s="8">
        <v>200</v>
      </c>
      <c r="W75" s="8">
        <v>500</v>
      </c>
      <c r="X75" s="8">
        <v>750</v>
      </c>
      <c r="Y75" s="8" t="s">
        <v>65</v>
      </c>
      <c r="Z75" s="8">
        <v>3000</v>
      </c>
      <c r="AA75" s="8">
        <v>4000</v>
      </c>
      <c r="AB75" s="8">
        <v>3000</v>
      </c>
      <c r="AC75" s="8" t="s">
        <v>65</v>
      </c>
      <c r="AD75" s="8">
        <v>1875</v>
      </c>
      <c r="AE75" s="8">
        <v>5000</v>
      </c>
      <c r="AF75" s="8">
        <v>250</v>
      </c>
      <c r="AG75" s="8" t="s">
        <v>65</v>
      </c>
      <c r="AI75" s="6">
        <v>11</v>
      </c>
    </row>
    <row r="76" spans="1:35" x14ac:dyDescent="0.35">
      <c r="A76" s="5" t="s">
        <v>81</v>
      </c>
      <c r="B76" s="5" t="s">
        <v>94</v>
      </c>
      <c r="C76" s="5" t="s">
        <v>66</v>
      </c>
      <c r="E76" s="8">
        <v>1200</v>
      </c>
      <c r="F76" s="8" t="s">
        <v>67</v>
      </c>
      <c r="G76" s="8" t="s">
        <v>67</v>
      </c>
      <c r="H76" s="8" t="s">
        <v>67</v>
      </c>
      <c r="I76" s="8">
        <v>275</v>
      </c>
      <c r="J76" s="8">
        <v>4500</v>
      </c>
      <c r="K76" s="8">
        <v>20000</v>
      </c>
      <c r="L76" s="8">
        <v>2000</v>
      </c>
      <c r="M76" s="8">
        <v>2000</v>
      </c>
      <c r="N76" s="8" t="s">
        <v>67</v>
      </c>
      <c r="O76" s="8" t="s">
        <v>67</v>
      </c>
      <c r="P76" s="8" t="s">
        <v>67</v>
      </c>
      <c r="Q76" s="8" t="s">
        <v>67</v>
      </c>
      <c r="R76" s="8" t="s">
        <v>67</v>
      </c>
      <c r="S76" s="8">
        <v>7500</v>
      </c>
      <c r="T76" s="8">
        <v>5000</v>
      </c>
      <c r="U76" s="8">
        <v>750</v>
      </c>
      <c r="V76" s="8">
        <v>150</v>
      </c>
      <c r="W76" s="8">
        <v>500</v>
      </c>
      <c r="X76" s="8">
        <v>700</v>
      </c>
      <c r="Y76" s="8" t="s">
        <v>67</v>
      </c>
      <c r="Z76" s="8">
        <v>2000</v>
      </c>
      <c r="AA76" s="8">
        <v>3500</v>
      </c>
      <c r="AB76" s="8">
        <v>2500</v>
      </c>
      <c r="AC76" s="8" t="s">
        <v>67</v>
      </c>
      <c r="AD76" s="8">
        <v>1500</v>
      </c>
      <c r="AE76" s="8">
        <v>4500</v>
      </c>
      <c r="AF76" s="8">
        <v>250</v>
      </c>
      <c r="AG76" s="8" t="s">
        <v>67</v>
      </c>
    </row>
    <row r="77" spans="1:35" x14ac:dyDescent="0.35">
      <c r="A77" s="5" t="s">
        <v>81</v>
      </c>
      <c r="B77" s="5" t="s">
        <v>94</v>
      </c>
      <c r="C77" s="5" t="s">
        <v>68</v>
      </c>
      <c r="E77" s="8">
        <v>1250</v>
      </c>
      <c r="F77" s="8" t="s">
        <v>67</v>
      </c>
      <c r="G77" s="8" t="s">
        <v>67</v>
      </c>
      <c r="H77" s="8" t="s">
        <v>67</v>
      </c>
      <c r="I77" s="8">
        <v>350</v>
      </c>
      <c r="J77" s="8">
        <v>5000</v>
      </c>
      <c r="K77" s="8">
        <v>20000</v>
      </c>
      <c r="L77" s="8">
        <v>2000</v>
      </c>
      <c r="M77" s="8">
        <v>2500</v>
      </c>
      <c r="N77" s="8" t="s">
        <v>67</v>
      </c>
      <c r="O77" s="8" t="s">
        <v>67</v>
      </c>
      <c r="P77" s="8" t="s">
        <v>67</v>
      </c>
      <c r="Q77" s="8" t="s">
        <v>67</v>
      </c>
      <c r="R77" s="8" t="s">
        <v>67</v>
      </c>
      <c r="S77" s="8">
        <v>8000</v>
      </c>
      <c r="T77" s="8">
        <v>6000</v>
      </c>
      <c r="U77" s="8">
        <v>1000</v>
      </c>
      <c r="V77" s="8">
        <v>200</v>
      </c>
      <c r="W77" s="8">
        <v>500</v>
      </c>
      <c r="X77" s="8">
        <v>750</v>
      </c>
      <c r="Y77" s="8" t="s">
        <v>67</v>
      </c>
      <c r="Z77" s="8">
        <v>3250</v>
      </c>
      <c r="AA77" s="8">
        <v>4000</v>
      </c>
      <c r="AB77" s="8">
        <v>3000</v>
      </c>
      <c r="AC77" s="8" t="s">
        <v>67</v>
      </c>
      <c r="AD77" s="8">
        <v>2000</v>
      </c>
      <c r="AE77" s="8">
        <v>6500</v>
      </c>
      <c r="AF77" s="8">
        <v>300</v>
      </c>
      <c r="AG77" s="8" t="s">
        <v>67</v>
      </c>
    </row>
    <row r="78" spans="1:35" x14ac:dyDescent="0.35">
      <c r="C78" s="39" t="s">
        <v>145</v>
      </c>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69</v>
      </c>
      <c r="AA78" s="8" t="s">
        <v>67</v>
      </c>
      <c r="AB78" s="8" t="s">
        <v>67</v>
      </c>
      <c r="AC78" s="8" t="s">
        <v>67</v>
      </c>
      <c r="AD78" s="8" t="s">
        <v>67</v>
      </c>
      <c r="AE78" s="8" t="s">
        <v>69</v>
      </c>
      <c r="AF78" s="8" t="s">
        <v>67</v>
      </c>
      <c r="AG78" s="8" t="s">
        <v>67</v>
      </c>
    </row>
    <row r="79" spans="1:35"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5"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5" x14ac:dyDescent="0.35">
      <c r="A81" s="5" t="s">
        <v>96</v>
      </c>
      <c r="B81" s="5" t="s">
        <v>97</v>
      </c>
      <c r="C81" s="5" t="s">
        <v>31</v>
      </c>
      <c r="D81" s="7" t="s">
        <v>144</v>
      </c>
      <c r="E81" s="8">
        <v>1100</v>
      </c>
      <c r="F81" s="8" t="s">
        <v>65</v>
      </c>
      <c r="G81" s="8" t="s">
        <v>65</v>
      </c>
      <c r="H81" s="8">
        <v>500</v>
      </c>
      <c r="I81" s="8">
        <v>300</v>
      </c>
      <c r="J81" s="8">
        <v>5500</v>
      </c>
      <c r="K81" s="8">
        <v>3250</v>
      </c>
      <c r="L81" s="8">
        <v>1500</v>
      </c>
      <c r="M81" s="8">
        <v>2500</v>
      </c>
      <c r="N81" s="8">
        <v>7900</v>
      </c>
      <c r="O81" s="8">
        <v>100</v>
      </c>
      <c r="P81" s="8" t="s">
        <v>65</v>
      </c>
      <c r="Q81" s="8">
        <v>28500</v>
      </c>
      <c r="R81" s="8">
        <v>35250</v>
      </c>
      <c r="S81" s="8">
        <v>6500</v>
      </c>
      <c r="T81" s="8">
        <v>4775</v>
      </c>
      <c r="U81" s="8">
        <v>1550</v>
      </c>
      <c r="V81" s="8">
        <v>150</v>
      </c>
      <c r="W81" s="8">
        <v>650</v>
      </c>
      <c r="X81" s="8">
        <v>1100</v>
      </c>
      <c r="Y81" s="8">
        <v>1500</v>
      </c>
      <c r="Z81" s="8">
        <v>2600</v>
      </c>
      <c r="AA81" s="8">
        <v>3000</v>
      </c>
      <c r="AB81" s="8">
        <v>4000</v>
      </c>
      <c r="AC81" s="8">
        <v>4250</v>
      </c>
      <c r="AD81" s="8">
        <v>1000</v>
      </c>
      <c r="AE81" s="8">
        <v>3000</v>
      </c>
      <c r="AF81" s="8">
        <v>200</v>
      </c>
      <c r="AG81" s="8">
        <v>250</v>
      </c>
      <c r="AI81" s="6">
        <v>3</v>
      </c>
    </row>
    <row r="82" spans="1:35" x14ac:dyDescent="0.35">
      <c r="A82" s="5" t="s">
        <v>96</v>
      </c>
      <c r="B82" s="5" t="s">
        <v>97</v>
      </c>
      <c r="C82" s="5" t="s">
        <v>66</v>
      </c>
      <c r="E82" s="8">
        <v>1000</v>
      </c>
      <c r="F82" s="8" t="s">
        <v>67</v>
      </c>
      <c r="G82" s="8" t="s">
        <v>67</v>
      </c>
      <c r="H82" s="8">
        <v>500</v>
      </c>
      <c r="I82" s="8">
        <v>300</v>
      </c>
      <c r="J82" s="8">
        <v>5000</v>
      </c>
      <c r="K82" s="8">
        <v>3000</v>
      </c>
      <c r="L82" s="8">
        <v>1500</v>
      </c>
      <c r="M82" s="8">
        <v>2000</v>
      </c>
      <c r="N82" s="8">
        <v>7500</v>
      </c>
      <c r="O82" s="8">
        <v>100</v>
      </c>
      <c r="P82" s="8" t="s">
        <v>67</v>
      </c>
      <c r="Q82" s="8">
        <v>28000</v>
      </c>
      <c r="R82" s="8">
        <v>35000</v>
      </c>
      <c r="S82" s="8">
        <v>6500</v>
      </c>
      <c r="T82" s="8">
        <v>4750</v>
      </c>
      <c r="U82" s="8">
        <v>1000</v>
      </c>
      <c r="V82" s="8">
        <v>150</v>
      </c>
      <c r="W82" s="8">
        <v>500</v>
      </c>
      <c r="X82" s="8">
        <v>1000</v>
      </c>
      <c r="Y82" s="8">
        <v>1500</v>
      </c>
      <c r="Z82" s="8">
        <v>2500</v>
      </c>
      <c r="AA82" s="8">
        <v>3000</v>
      </c>
      <c r="AB82" s="8">
        <v>3500</v>
      </c>
      <c r="AC82" s="8">
        <v>3000</v>
      </c>
      <c r="AD82" s="8">
        <v>1000</v>
      </c>
      <c r="AE82" s="8">
        <v>3000</v>
      </c>
      <c r="AF82" s="8">
        <v>200</v>
      </c>
      <c r="AG82" s="8">
        <v>250</v>
      </c>
    </row>
    <row r="83" spans="1:35" x14ac:dyDescent="0.35">
      <c r="A83" s="5" t="s">
        <v>96</v>
      </c>
      <c r="B83" s="5" t="s">
        <v>97</v>
      </c>
      <c r="C83" s="5" t="s">
        <v>68</v>
      </c>
      <c r="E83" s="8">
        <v>1250</v>
      </c>
      <c r="F83" s="8" t="s">
        <v>67</v>
      </c>
      <c r="G83" s="8" t="s">
        <v>67</v>
      </c>
      <c r="H83" s="8">
        <v>500</v>
      </c>
      <c r="I83" s="8">
        <v>300</v>
      </c>
      <c r="J83" s="8">
        <v>6000</v>
      </c>
      <c r="K83" s="8">
        <v>3500</v>
      </c>
      <c r="L83" s="8">
        <v>3000</v>
      </c>
      <c r="M83" s="8">
        <v>2500</v>
      </c>
      <c r="N83" s="8">
        <v>8000</v>
      </c>
      <c r="O83" s="8">
        <v>100</v>
      </c>
      <c r="P83" s="8" t="s">
        <v>67</v>
      </c>
      <c r="Q83" s="8">
        <v>28750</v>
      </c>
      <c r="R83" s="8">
        <v>36000</v>
      </c>
      <c r="S83" s="8">
        <v>6750</v>
      </c>
      <c r="T83" s="8">
        <v>5000</v>
      </c>
      <c r="U83" s="8">
        <v>1750</v>
      </c>
      <c r="V83" s="8">
        <v>200</v>
      </c>
      <c r="W83" s="8">
        <v>750</v>
      </c>
      <c r="X83" s="8">
        <v>1250</v>
      </c>
      <c r="Y83" s="8">
        <v>1750</v>
      </c>
      <c r="Z83" s="8">
        <v>6500</v>
      </c>
      <c r="AA83" s="8">
        <v>3000</v>
      </c>
      <c r="AB83" s="8">
        <v>4500</v>
      </c>
      <c r="AC83" s="8">
        <v>5000</v>
      </c>
      <c r="AD83" s="8">
        <v>2500</v>
      </c>
      <c r="AE83" s="8">
        <v>3000</v>
      </c>
      <c r="AF83" s="8">
        <v>250</v>
      </c>
      <c r="AG83" s="8">
        <v>250</v>
      </c>
    </row>
    <row r="84" spans="1:35" x14ac:dyDescent="0.35">
      <c r="C84" s="39" t="s">
        <v>145</v>
      </c>
      <c r="E84" s="8" t="s">
        <v>67</v>
      </c>
      <c r="F84" s="8" t="s">
        <v>67</v>
      </c>
      <c r="G84" s="8" t="s">
        <v>67</v>
      </c>
      <c r="H84" s="8" t="s">
        <v>67</v>
      </c>
      <c r="I84" s="8" t="s">
        <v>67</v>
      </c>
      <c r="J84" s="8" t="s">
        <v>67</v>
      </c>
      <c r="K84" s="8" t="s">
        <v>67</v>
      </c>
      <c r="L84" s="8" t="s">
        <v>69</v>
      </c>
      <c r="M84" s="8" t="s">
        <v>67</v>
      </c>
      <c r="N84" s="8" t="s">
        <v>67</v>
      </c>
      <c r="O84" s="8" t="s">
        <v>67</v>
      </c>
      <c r="P84" s="8" t="s">
        <v>67</v>
      </c>
      <c r="Q84" s="8" t="s">
        <v>67</v>
      </c>
      <c r="R84" s="8" t="s">
        <v>67</v>
      </c>
      <c r="S84" s="8" t="s">
        <v>67</v>
      </c>
      <c r="T84" s="8" t="s">
        <v>67</v>
      </c>
      <c r="U84" s="8" t="s">
        <v>69</v>
      </c>
      <c r="V84" s="8" t="s">
        <v>67</v>
      </c>
      <c r="W84" s="8" t="s">
        <v>69</v>
      </c>
      <c r="X84" s="8" t="s">
        <v>67</v>
      </c>
      <c r="Y84" s="8" t="s">
        <v>67</v>
      </c>
      <c r="Z84" s="8" t="s">
        <v>69</v>
      </c>
      <c r="AA84" s="8" t="s">
        <v>67</v>
      </c>
      <c r="AB84" s="8" t="s">
        <v>67</v>
      </c>
      <c r="AC84" s="8" t="s">
        <v>69</v>
      </c>
      <c r="AD84" s="8" t="s">
        <v>69</v>
      </c>
      <c r="AE84" s="8" t="s">
        <v>67</v>
      </c>
      <c r="AF84" s="8" t="s">
        <v>67</v>
      </c>
      <c r="AG84" s="8" t="s">
        <v>67</v>
      </c>
    </row>
    <row r="85" spans="1:35"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5"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5" x14ac:dyDescent="0.35">
      <c r="A87" s="5" t="s">
        <v>99</v>
      </c>
      <c r="B87" s="5" t="s">
        <v>100</v>
      </c>
      <c r="C87" s="5" t="s">
        <v>31</v>
      </c>
      <c r="D87" s="7" t="s">
        <v>146</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c r="AI87" s="6">
        <v>29</v>
      </c>
    </row>
    <row r="88" spans="1:35"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5"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5" x14ac:dyDescent="0.35">
      <c r="C90" s="39" t="s">
        <v>145</v>
      </c>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5"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5"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5" x14ac:dyDescent="0.35">
      <c r="A93" s="5" t="s">
        <v>99</v>
      </c>
      <c r="B93" s="5" t="s">
        <v>102</v>
      </c>
      <c r="C93" s="5" t="s">
        <v>31</v>
      </c>
      <c r="D93" s="7" t="s">
        <v>146</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c r="AI93" s="6">
        <v>29</v>
      </c>
    </row>
    <row r="94" spans="1:35"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5"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5" x14ac:dyDescent="0.35">
      <c r="C96" s="39" t="s">
        <v>145</v>
      </c>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5"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5"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5" x14ac:dyDescent="0.35">
      <c r="A99" s="5" t="s">
        <v>99</v>
      </c>
      <c r="B99" s="5" t="s">
        <v>104</v>
      </c>
      <c r="C99" s="5" t="s">
        <v>31</v>
      </c>
      <c r="D99" s="7" t="s">
        <v>144</v>
      </c>
      <c r="E99" s="8">
        <v>1500</v>
      </c>
      <c r="F99" s="8">
        <v>4500</v>
      </c>
      <c r="G99" s="8">
        <v>5000</v>
      </c>
      <c r="H99" s="8">
        <v>550</v>
      </c>
      <c r="I99" s="8">
        <v>350</v>
      </c>
      <c r="J99" s="8">
        <v>7000</v>
      </c>
      <c r="K99" s="8">
        <v>15000</v>
      </c>
      <c r="L99" s="8">
        <v>1500</v>
      </c>
      <c r="M99" s="8">
        <v>2500</v>
      </c>
      <c r="N99" s="8">
        <v>4500</v>
      </c>
      <c r="O99" s="8">
        <v>100</v>
      </c>
      <c r="P99" s="8" t="s">
        <v>65</v>
      </c>
      <c r="Q99" s="8" t="s">
        <v>65</v>
      </c>
      <c r="R99" s="8" t="s">
        <v>65</v>
      </c>
      <c r="S99" s="8">
        <v>8500</v>
      </c>
      <c r="T99" s="8">
        <v>7500</v>
      </c>
      <c r="U99" s="8">
        <v>2375</v>
      </c>
      <c r="V99" s="8">
        <v>237.5</v>
      </c>
      <c r="W99" s="8">
        <v>750</v>
      </c>
      <c r="X99" s="8">
        <v>1250</v>
      </c>
      <c r="Y99" s="8">
        <v>2000</v>
      </c>
      <c r="Z99" s="8">
        <v>2000</v>
      </c>
      <c r="AA99" s="8">
        <v>3750</v>
      </c>
      <c r="AB99" s="8">
        <v>3000</v>
      </c>
      <c r="AC99" s="8">
        <v>3000</v>
      </c>
      <c r="AD99" s="8">
        <v>3750</v>
      </c>
      <c r="AE99" s="8">
        <v>7000</v>
      </c>
      <c r="AF99" s="8">
        <v>500</v>
      </c>
      <c r="AG99" s="8">
        <v>200</v>
      </c>
      <c r="AI99" s="6">
        <v>3</v>
      </c>
    </row>
    <row r="100" spans="1:35" x14ac:dyDescent="0.35">
      <c r="A100" s="5" t="s">
        <v>99</v>
      </c>
      <c r="B100" s="5" t="s">
        <v>104</v>
      </c>
      <c r="C100" s="5" t="s">
        <v>66</v>
      </c>
      <c r="E100" s="8">
        <v>1300</v>
      </c>
      <c r="F100" s="8">
        <v>4000</v>
      </c>
      <c r="G100" s="8">
        <v>4500</v>
      </c>
      <c r="H100" s="8">
        <v>400</v>
      </c>
      <c r="I100" s="8">
        <v>300</v>
      </c>
      <c r="J100" s="8">
        <v>6000</v>
      </c>
      <c r="K100" s="8">
        <v>14000</v>
      </c>
      <c r="L100" s="8">
        <v>1000</v>
      </c>
      <c r="M100" s="8">
        <v>1500</v>
      </c>
      <c r="N100" s="8">
        <v>4000</v>
      </c>
      <c r="O100" s="8">
        <v>100</v>
      </c>
      <c r="P100" s="8" t="s">
        <v>67</v>
      </c>
      <c r="Q100" s="8" t="s">
        <v>67</v>
      </c>
      <c r="R100" s="8" t="s">
        <v>67</v>
      </c>
      <c r="S100" s="8">
        <v>8000</v>
      </c>
      <c r="T100" s="8">
        <v>6500</v>
      </c>
      <c r="U100" s="8">
        <v>1400</v>
      </c>
      <c r="V100" s="8">
        <v>150</v>
      </c>
      <c r="W100" s="8">
        <v>750</v>
      </c>
      <c r="X100" s="8">
        <v>1250</v>
      </c>
      <c r="Y100" s="8">
        <v>2000</v>
      </c>
      <c r="Z100" s="8">
        <v>1600</v>
      </c>
      <c r="AA100" s="8">
        <v>3000</v>
      </c>
      <c r="AB100" s="8">
        <v>3000</v>
      </c>
      <c r="AC100" s="8">
        <v>3000</v>
      </c>
      <c r="AD100" s="8">
        <v>1250</v>
      </c>
      <c r="AE100" s="8">
        <v>7000</v>
      </c>
      <c r="AF100" s="8">
        <v>500</v>
      </c>
      <c r="AG100" s="8">
        <v>200</v>
      </c>
    </row>
    <row r="101" spans="1:35" x14ac:dyDescent="0.35">
      <c r="A101" s="5" t="s">
        <v>99</v>
      </c>
      <c r="B101" s="5" t="s">
        <v>104</v>
      </c>
      <c r="C101" s="5" t="s">
        <v>68</v>
      </c>
      <c r="E101" s="8">
        <v>2000</v>
      </c>
      <c r="F101" s="8">
        <v>4500</v>
      </c>
      <c r="G101" s="8">
        <v>5000</v>
      </c>
      <c r="H101" s="8">
        <v>600</v>
      </c>
      <c r="I101" s="8">
        <v>350</v>
      </c>
      <c r="J101" s="8">
        <v>7500</v>
      </c>
      <c r="K101" s="8">
        <v>19500</v>
      </c>
      <c r="L101" s="8">
        <v>2000</v>
      </c>
      <c r="M101" s="8">
        <v>3000</v>
      </c>
      <c r="N101" s="8">
        <v>6000</v>
      </c>
      <c r="O101" s="8">
        <v>100</v>
      </c>
      <c r="P101" s="8" t="s">
        <v>67</v>
      </c>
      <c r="Q101" s="8" t="s">
        <v>67</v>
      </c>
      <c r="R101" s="8" t="s">
        <v>67</v>
      </c>
      <c r="S101" s="8">
        <v>8500</v>
      </c>
      <c r="T101" s="8">
        <v>7500</v>
      </c>
      <c r="U101" s="8">
        <v>2500</v>
      </c>
      <c r="V101" s="8">
        <v>250</v>
      </c>
      <c r="W101" s="8">
        <v>750</v>
      </c>
      <c r="X101" s="8">
        <v>1250</v>
      </c>
      <c r="Y101" s="8">
        <v>2000</v>
      </c>
      <c r="Z101" s="8">
        <v>2000</v>
      </c>
      <c r="AA101" s="8">
        <v>4000</v>
      </c>
      <c r="AB101" s="8">
        <v>3000</v>
      </c>
      <c r="AC101" s="8">
        <v>3500</v>
      </c>
      <c r="AD101" s="8">
        <v>7000</v>
      </c>
      <c r="AE101" s="8">
        <v>7000</v>
      </c>
      <c r="AF101" s="8">
        <v>650</v>
      </c>
      <c r="AG101" s="8">
        <v>200</v>
      </c>
    </row>
    <row r="102" spans="1:35" x14ac:dyDescent="0.35">
      <c r="C102" s="39" t="s">
        <v>145</v>
      </c>
      <c r="E102" s="8" t="s">
        <v>69</v>
      </c>
      <c r="F102" s="8" t="s">
        <v>67</v>
      </c>
      <c r="G102" s="8" t="s">
        <v>67</v>
      </c>
      <c r="H102" s="8" t="s">
        <v>69</v>
      </c>
      <c r="I102" s="8" t="s">
        <v>67</v>
      </c>
      <c r="J102" s="8" t="s">
        <v>67</v>
      </c>
      <c r="K102" s="8" t="s">
        <v>67</v>
      </c>
      <c r="L102" s="8" t="s">
        <v>69</v>
      </c>
      <c r="M102" s="8" t="s">
        <v>69</v>
      </c>
      <c r="N102" s="8" t="s">
        <v>69</v>
      </c>
      <c r="O102" s="8" t="s">
        <v>67</v>
      </c>
      <c r="P102" s="8" t="s">
        <v>67</v>
      </c>
      <c r="Q102" s="8" t="s">
        <v>67</v>
      </c>
      <c r="R102" s="8" t="s">
        <v>67</v>
      </c>
      <c r="S102" s="8" t="s">
        <v>67</v>
      </c>
      <c r="T102" s="8" t="s">
        <v>67</v>
      </c>
      <c r="U102" s="8" t="s">
        <v>69</v>
      </c>
      <c r="V102" s="8" t="s">
        <v>69</v>
      </c>
      <c r="W102" s="8" t="s">
        <v>67</v>
      </c>
      <c r="X102" s="8" t="s">
        <v>67</v>
      </c>
      <c r="Y102" s="8" t="s">
        <v>67</v>
      </c>
      <c r="Z102" s="8" t="s">
        <v>67</v>
      </c>
      <c r="AA102" s="8" t="s">
        <v>67</v>
      </c>
      <c r="AB102" s="8" t="s">
        <v>67</v>
      </c>
      <c r="AC102" s="8" t="s">
        <v>67</v>
      </c>
      <c r="AD102" s="8" t="s">
        <v>69</v>
      </c>
      <c r="AE102" s="8" t="s">
        <v>67</v>
      </c>
      <c r="AF102" s="8" t="s">
        <v>67</v>
      </c>
      <c r="AG102" s="8" t="s">
        <v>67</v>
      </c>
    </row>
    <row r="103" spans="1:35"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5"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5" x14ac:dyDescent="0.35">
      <c r="A105" s="5" t="s">
        <v>99</v>
      </c>
      <c r="B105" s="5" t="s">
        <v>106</v>
      </c>
      <c r="C105" s="5" t="s">
        <v>31</v>
      </c>
      <c r="D105" s="7" t="s">
        <v>144</v>
      </c>
      <c r="E105" s="8">
        <v>7000</v>
      </c>
      <c r="F105" s="8">
        <v>1750</v>
      </c>
      <c r="G105" s="8">
        <v>2000</v>
      </c>
      <c r="H105" s="8">
        <v>675</v>
      </c>
      <c r="I105" s="8">
        <v>1500</v>
      </c>
      <c r="J105" s="8" t="s">
        <v>65</v>
      </c>
      <c r="K105" s="8" t="s">
        <v>65</v>
      </c>
      <c r="L105" s="8" t="s">
        <v>65</v>
      </c>
      <c r="M105" s="8" t="s">
        <v>65</v>
      </c>
      <c r="N105" s="8">
        <v>9000</v>
      </c>
      <c r="O105" s="8">
        <v>375</v>
      </c>
      <c r="P105" s="8" t="s">
        <v>65</v>
      </c>
      <c r="Q105" s="8" t="s">
        <v>65</v>
      </c>
      <c r="R105" s="8" t="s">
        <v>65</v>
      </c>
      <c r="S105" s="8" t="s">
        <v>65</v>
      </c>
      <c r="T105" s="8" t="s">
        <v>65</v>
      </c>
      <c r="U105" s="8" t="s">
        <v>65</v>
      </c>
      <c r="V105" s="8" t="s">
        <v>65</v>
      </c>
      <c r="W105" s="8" t="s">
        <v>65</v>
      </c>
      <c r="X105" s="8" t="s">
        <v>65</v>
      </c>
      <c r="Y105" s="8" t="s">
        <v>65</v>
      </c>
      <c r="Z105" s="8" t="s">
        <v>65</v>
      </c>
      <c r="AA105" s="8" t="s">
        <v>65</v>
      </c>
      <c r="AB105" s="8" t="s">
        <v>65</v>
      </c>
      <c r="AC105" s="8" t="s">
        <v>65</v>
      </c>
      <c r="AD105" s="8">
        <v>1250</v>
      </c>
      <c r="AE105" s="8" t="s">
        <v>65</v>
      </c>
      <c r="AF105" s="8">
        <v>1500</v>
      </c>
      <c r="AG105" s="8">
        <v>1125</v>
      </c>
      <c r="AI105" s="6">
        <v>19</v>
      </c>
    </row>
    <row r="106" spans="1:35" x14ac:dyDescent="0.35">
      <c r="A106" s="5" t="s">
        <v>99</v>
      </c>
      <c r="B106" s="5" t="s">
        <v>106</v>
      </c>
      <c r="C106" s="5" t="s">
        <v>66</v>
      </c>
      <c r="E106" s="8">
        <v>6000</v>
      </c>
      <c r="F106" s="8">
        <v>1000</v>
      </c>
      <c r="G106" s="8">
        <v>1000</v>
      </c>
      <c r="H106" s="8">
        <v>500</v>
      </c>
      <c r="I106" s="8">
        <v>800</v>
      </c>
      <c r="J106" s="8" t="s">
        <v>67</v>
      </c>
      <c r="K106" s="8" t="s">
        <v>67</v>
      </c>
      <c r="L106" s="8" t="s">
        <v>67</v>
      </c>
      <c r="M106" s="8" t="s">
        <v>67</v>
      </c>
      <c r="N106" s="8">
        <v>7000</v>
      </c>
      <c r="O106" s="8">
        <v>200</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v>750</v>
      </c>
      <c r="AE106" s="8" t="s">
        <v>67</v>
      </c>
      <c r="AF106" s="8">
        <v>1000</v>
      </c>
      <c r="AG106" s="8">
        <v>1000</v>
      </c>
    </row>
    <row r="107" spans="1:35" x14ac:dyDescent="0.35">
      <c r="A107" s="5" t="s">
        <v>99</v>
      </c>
      <c r="B107" s="5" t="s">
        <v>106</v>
      </c>
      <c r="C107" s="5" t="s">
        <v>68</v>
      </c>
      <c r="E107" s="8">
        <v>8000</v>
      </c>
      <c r="F107" s="8">
        <v>2000</v>
      </c>
      <c r="G107" s="8">
        <v>2500</v>
      </c>
      <c r="H107" s="8">
        <v>1000</v>
      </c>
      <c r="I107" s="8">
        <v>1500</v>
      </c>
      <c r="J107" s="8" t="s">
        <v>67</v>
      </c>
      <c r="K107" s="8" t="s">
        <v>67</v>
      </c>
      <c r="L107" s="8" t="s">
        <v>67</v>
      </c>
      <c r="M107" s="8" t="s">
        <v>67</v>
      </c>
      <c r="N107" s="8">
        <v>11000</v>
      </c>
      <c r="O107" s="8">
        <v>450</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v>2250</v>
      </c>
      <c r="AE107" s="8" t="s">
        <v>67</v>
      </c>
      <c r="AF107" s="8">
        <v>2000</v>
      </c>
      <c r="AG107" s="8">
        <v>1500</v>
      </c>
    </row>
    <row r="108" spans="1:35" x14ac:dyDescent="0.35">
      <c r="C108" s="39" t="s">
        <v>145</v>
      </c>
      <c r="E108" s="8" t="s">
        <v>67</v>
      </c>
      <c r="F108" s="8" t="s">
        <v>69</v>
      </c>
      <c r="G108" s="8" t="s">
        <v>69</v>
      </c>
      <c r="H108" s="8" t="s">
        <v>69</v>
      </c>
      <c r="I108" s="8" t="s">
        <v>69</v>
      </c>
      <c r="J108" s="8" t="s">
        <v>67</v>
      </c>
      <c r="K108" s="8" t="s">
        <v>67</v>
      </c>
      <c r="L108" s="8" t="s">
        <v>67</v>
      </c>
      <c r="M108" s="8" t="s">
        <v>67</v>
      </c>
      <c r="N108" s="8" t="s">
        <v>69</v>
      </c>
      <c r="O108" s="8" t="s">
        <v>69</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69</v>
      </c>
      <c r="AE108" s="8" t="s">
        <v>67</v>
      </c>
      <c r="AF108" s="8" t="s">
        <v>69</v>
      </c>
      <c r="AG108" s="8" t="s">
        <v>69</v>
      </c>
    </row>
    <row r="110" spans="1:35"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5" x14ac:dyDescent="0.35">
      <c r="A111" s="5" t="s">
        <v>108</v>
      </c>
      <c r="B111" s="5" t="s">
        <v>109</v>
      </c>
      <c r="C111" s="5" t="s">
        <v>31</v>
      </c>
      <c r="D111" s="7" t="s">
        <v>146</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c r="AI111" s="6">
        <v>29</v>
      </c>
    </row>
    <row r="112" spans="1:35"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row r="114" spans="1:33" x14ac:dyDescent="0.35">
      <c r="C114" s="39" t="s">
        <v>145</v>
      </c>
      <c r="E114" s="8" t="s">
        <v>67</v>
      </c>
      <c r="F114" s="8" t="s">
        <v>67</v>
      </c>
      <c r="G114" s="8" t="s">
        <v>67</v>
      </c>
      <c r="H114" s="8" t="s">
        <v>67</v>
      </c>
      <c r="I114" s="8" t="s">
        <v>67</v>
      </c>
      <c r="J114" s="8" t="s">
        <v>67</v>
      </c>
      <c r="K114" s="8" t="s">
        <v>67</v>
      </c>
      <c r="L114" s="8" t="s">
        <v>67</v>
      </c>
      <c r="M114" s="8" t="s">
        <v>67</v>
      </c>
      <c r="N114" s="8" t="s">
        <v>67</v>
      </c>
      <c r="O114" s="8" t="s">
        <v>67</v>
      </c>
      <c r="P114" s="8" t="s">
        <v>67</v>
      </c>
      <c r="Q114" s="8" t="s">
        <v>67</v>
      </c>
      <c r="R114" s="8" t="s">
        <v>67</v>
      </c>
      <c r="S114" s="8" t="s">
        <v>67</v>
      </c>
      <c r="T114" s="8" t="s">
        <v>67</v>
      </c>
      <c r="U114" s="8" t="s">
        <v>67</v>
      </c>
      <c r="V114" s="8" t="s">
        <v>67</v>
      </c>
      <c r="W114" s="8" t="s">
        <v>67</v>
      </c>
      <c r="X114" s="8" t="s">
        <v>67</v>
      </c>
      <c r="Y114" s="8" t="s">
        <v>67</v>
      </c>
      <c r="Z114" s="8" t="s">
        <v>67</v>
      </c>
      <c r="AA114" s="8" t="s">
        <v>67</v>
      </c>
      <c r="AB114" s="8" t="s">
        <v>67</v>
      </c>
      <c r="AC114" s="8" t="s">
        <v>67</v>
      </c>
      <c r="AD114" s="8" t="s">
        <v>67</v>
      </c>
      <c r="AE114" s="8" t="s">
        <v>67</v>
      </c>
      <c r="AF114" s="8" t="s">
        <v>67</v>
      </c>
      <c r="AG114" s="8" t="s">
        <v>67</v>
      </c>
    </row>
  </sheetData>
  <conditionalFormatting sqref="A1:BZ1 B2:BZ3 A4:BZ1001">
    <cfRule type="containsText" dxfId="27" priority="1" operator="containsText" text="!!">
      <formula>NOT(ISERROR(SEARCH("!!",A1)))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1465-12F8-4869-97EE-6E1204E68C72}">
  <dimension ref="A1:BT1239"/>
  <sheetViews>
    <sheetView zoomScaleNormal="100" workbookViewId="0">
      <pane ySplit="1" topLeftCell="A2" activePane="bottomLeft" state="frozen"/>
      <selection pane="bottomLeft" activeCell="AC115" sqref="AC115"/>
    </sheetView>
  </sheetViews>
  <sheetFormatPr baseColWidth="10" defaultColWidth="11.453125" defaultRowHeight="14.5" x14ac:dyDescent="0.35"/>
  <sheetData>
    <row r="1" spans="1:72" x14ac:dyDescent="0.35">
      <c r="A1" t="s">
        <v>147</v>
      </c>
      <c r="B1" t="s">
        <v>148</v>
      </c>
      <c r="C1" t="s">
        <v>149</v>
      </c>
    </row>
    <row r="2" spans="1:72" x14ac:dyDescent="0.35">
      <c r="A2">
        <v>1</v>
      </c>
      <c r="B2" t="s">
        <v>150</v>
      </c>
      <c r="C2" t="e">
        <v>#N/A</v>
      </c>
      <c r="Q2" t="s">
        <v>151</v>
      </c>
      <c r="R2" t="s">
        <v>152</v>
      </c>
      <c r="S2" t="s">
        <v>153</v>
      </c>
      <c r="T2" t="s">
        <v>154</v>
      </c>
      <c r="U2" t="s">
        <v>155</v>
      </c>
      <c r="V2" t="s">
        <v>156</v>
      </c>
      <c r="W2" t="s">
        <v>157</v>
      </c>
      <c r="X2" t="s">
        <v>158</v>
      </c>
      <c r="Y2" t="s">
        <v>159</v>
      </c>
      <c r="Z2" t="s">
        <v>160</v>
      </c>
      <c r="AA2" t="s">
        <v>161</v>
      </c>
      <c r="AB2" t="s">
        <v>162</v>
      </c>
      <c r="AC2" t="s">
        <v>163</v>
      </c>
      <c r="AD2" t="s">
        <v>164</v>
      </c>
      <c r="AE2" t="s">
        <v>165</v>
      </c>
      <c r="AF2" t="s">
        <v>166</v>
      </c>
      <c r="AG2" t="s">
        <v>167</v>
      </c>
      <c r="AH2" t="s">
        <v>168</v>
      </c>
      <c r="AI2" t="s">
        <v>169</v>
      </c>
      <c r="AJ2" t="s">
        <v>170</v>
      </c>
      <c r="AK2" t="s">
        <v>171</v>
      </c>
      <c r="AL2" t="s">
        <v>172</v>
      </c>
      <c r="AM2" t="s">
        <v>173</v>
      </c>
      <c r="AN2" t="s">
        <v>174</v>
      </c>
      <c r="AO2" t="s">
        <v>175</v>
      </c>
      <c r="AP2" t="s">
        <v>176</v>
      </c>
      <c r="AQ2" t="s">
        <v>177</v>
      </c>
      <c r="AR2" t="s">
        <v>178</v>
      </c>
      <c r="AS2" t="s">
        <v>179</v>
      </c>
    </row>
    <row r="3" spans="1:72" x14ac:dyDescent="0.35">
      <c r="A3">
        <v>2</v>
      </c>
      <c r="B3" t="s">
        <v>180</v>
      </c>
      <c r="C3" t="e">
        <v>#N/A</v>
      </c>
      <c r="Q3" t="s">
        <v>181</v>
      </c>
      <c r="R3" t="s">
        <v>182</v>
      </c>
      <c r="S3" t="s">
        <v>183</v>
      </c>
      <c r="T3" t="s">
        <v>184</v>
      </c>
      <c r="U3" t="s">
        <v>185</v>
      </c>
      <c r="V3" t="s">
        <v>38</v>
      </c>
      <c r="W3" t="s">
        <v>186</v>
      </c>
      <c r="X3" t="s">
        <v>40</v>
      </c>
      <c r="Y3" t="s">
        <v>41</v>
      </c>
      <c r="Z3" t="s">
        <v>187</v>
      </c>
      <c r="AA3" t="s">
        <v>188</v>
      </c>
      <c r="AB3" t="s">
        <v>189</v>
      </c>
      <c r="AC3" t="s">
        <v>190</v>
      </c>
      <c r="AD3" t="s">
        <v>191</v>
      </c>
      <c r="AE3" t="s">
        <v>192</v>
      </c>
      <c r="AF3" t="s">
        <v>193</v>
      </c>
      <c r="AG3" t="s">
        <v>49</v>
      </c>
      <c r="AH3" t="s">
        <v>50</v>
      </c>
      <c r="AI3" t="s">
        <v>51</v>
      </c>
      <c r="AJ3" t="s">
        <v>52</v>
      </c>
      <c r="AK3" t="s">
        <v>53</v>
      </c>
      <c r="AL3" t="s">
        <v>54</v>
      </c>
      <c r="AM3" t="s">
        <v>55</v>
      </c>
      <c r="AN3" t="s">
        <v>56</v>
      </c>
      <c r="AO3" t="s">
        <v>57</v>
      </c>
      <c r="AP3" t="s">
        <v>58</v>
      </c>
      <c r="AQ3" t="s">
        <v>59</v>
      </c>
      <c r="AR3" t="s">
        <v>194</v>
      </c>
      <c r="AS3" t="s">
        <v>195</v>
      </c>
    </row>
    <row r="4" spans="1:72" x14ac:dyDescent="0.35">
      <c r="A4">
        <v>3</v>
      </c>
      <c r="B4" t="s">
        <v>196</v>
      </c>
      <c r="C4" t="s">
        <v>197</v>
      </c>
      <c r="Q4">
        <f>MATCH(Q2,Données_nettoyées!$A$1:$AUP$1,0)</f>
        <v>35</v>
      </c>
      <c r="R4">
        <f>MATCH(R2,Données_nettoyées!$A$1:$AUP$1,0)</f>
        <v>49</v>
      </c>
      <c r="S4">
        <f>MATCH(S2,Données_nettoyées!$A$1:$AUP$1,0)</f>
        <v>50</v>
      </c>
      <c r="T4">
        <f>MATCH(T2,Données_nettoyées!$A$1:$AUP$1,0)</f>
        <v>64</v>
      </c>
      <c r="U4">
        <f>MATCH(U2,Données_nettoyées!$A$1:$AUP$1,0)</f>
        <v>65</v>
      </c>
      <c r="V4">
        <f>MATCH(V2,Données_nettoyées!$A$1:$AUP$1,0)</f>
        <v>150</v>
      </c>
      <c r="W4">
        <f>MATCH(W2,Données_nettoyées!$A$1:$AUP$1,0)</f>
        <v>161</v>
      </c>
      <c r="X4">
        <f>MATCH(X2,Données_nettoyées!$A$1:$AUP$1,0)</f>
        <v>172</v>
      </c>
      <c r="Y4">
        <f>MATCH(Y2,Données_nettoyées!$A$1:$AUP$1,0)</f>
        <v>183</v>
      </c>
      <c r="Z4">
        <f>MATCH(Z2,Données_nettoyées!$A$1:$AUP$1,0)</f>
        <v>297</v>
      </c>
      <c r="AA4">
        <f>MATCH(AA2,Données_nettoyées!$A$1:$AUP$1,0)</f>
        <v>298</v>
      </c>
      <c r="AB4">
        <f>MATCH(AB2,Données_nettoyées!$A$1:$AUP$1,0)</f>
        <v>313</v>
      </c>
      <c r="AC4">
        <f>MATCH(AC2,Données_nettoyées!$A$1:$AUP$1,0)</f>
        <v>314</v>
      </c>
      <c r="AD4">
        <f>MATCH(AD2,Données_nettoyées!$A$1:$AUP$1,0)</f>
        <v>315</v>
      </c>
      <c r="AE4">
        <f>MATCH(AE2,Données_nettoyées!$A$1:$AUP$1,0)</f>
        <v>326</v>
      </c>
      <c r="AF4">
        <f>MATCH(AF2,Données_nettoyées!$A$1:$AUP$1,0)</f>
        <v>337</v>
      </c>
      <c r="AG4">
        <f>MATCH(AG2,Données_nettoyées!$A$1:$AUP$1,0)</f>
        <v>348</v>
      </c>
      <c r="AH4">
        <f>MATCH(AH2,Données_nettoyées!$A$1:$AUP$1,0)</f>
        <v>359</v>
      </c>
      <c r="AI4">
        <f>MATCH(AI2,Données_nettoyées!$A$1:$AUP$1,0)</f>
        <v>374</v>
      </c>
      <c r="AJ4">
        <f>MATCH(AJ2,Données_nettoyées!$A$1:$AUP$1,0)</f>
        <v>375</v>
      </c>
      <c r="AK4">
        <f>MATCH(AK2,Données_nettoyées!$A$1:$AUP$1,0)</f>
        <v>376</v>
      </c>
      <c r="AL4">
        <f>MATCH(AL2,Données_nettoyées!$A$1:$AUP$1,0)</f>
        <v>387</v>
      </c>
      <c r="AM4">
        <f>MATCH(AM2,Données_nettoyées!$A$1:$AUP$1,0)</f>
        <v>398</v>
      </c>
      <c r="AN4">
        <f>MATCH(AN2,Données_nettoyées!$A$1:$AUP$1,0)</f>
        <v>409</v>
      </c>
      <c r="AO4">
        <f>MATCH(AO2,Données_nettoyées!$A$1:$AUP$1,0)</f>
        <v>420</v>
      </c>
      <c r="AP4">
        <f>MATCH(AP2,Données_nettoyées!$A$1:$AUP$1,0)</f>
        <v>431</v>
      </c>
      <c r="AQ4">
        <f>MATCH(AQ2,Données_nettoyées!$A$1:$AUP$1,0)</f>
        <v>443</v>
      </c>
      <c r="AR4">
        <f>MATCH(AR2,Données_nettoyées!$A$1:$AUP$1,0)</f>
        <v>456</v>
      </c>
      <c r="AS4">
        <f>MATCH(AS2,Données_nettoyées!$A$1:$AUP$1,0)</f>
        <v>283</v>
      </c>
    </row>
    <row r="5" spans="1:72" x14ac:dyDescent="0.35">
      <c r="A5">
        <v>4</v>
      </c>
      <c r="B5" t="s">
        <v>198</v>
      </c>
      <c r="C5" t="s">
        <v>199</v>
      </c>
      <c r="Q5" t="str">
        <f>SUBSTITUTE(ADDRESS(1,Q4,4),"1","")</f>
        <v>AI</v>
      </c>
      <c r="R5" t="str">
        <f t="shared" ref="R5:AS5" si="0">SUBSTITUTE(ADDRESS(1,R4,4),"1","")</f>
        <v>AW</v>
      </c>
      <c r="S5" t="str">
        <f t="shared" si="0"/>
        <v>AX</v>
      </c>
      <c r="T5" t="str">
        <f t="shared" si="0"/>
        <v>BL</v>
      </c>
      <c r="U5" t="str">
        <f t="shared" si="0"/>
        <v>BM</v>
      </c>
      <c r="V5" t="str">
        <f t="shared" si="0"/>
        <v>ET</v>
      </c>
      <c r="W5" t="str">
        <f t="shared" si="0"/>
        <v>FE</v>
      </c>
      <c r="X5" t="str">
        <f t="shared" si="0"/>
        <v>FP</v>
      </c>
      <c r="Y5" t="str">
        <f t="shared" si="0"/>
        <v>GA</v>
      </c>
      <c r="Z5" t="str">
        <f t="shared" si="0"/>
        <v>KK</v>
      </c>
      <c r="AA5" t="str">
        <f t="shared" si="0"/>
        <v>KL</v>
      </c>
      <c r="AB5" t="str">
        <f t="shared" si="0"/>
        <v>LA</v>
      </c>
      <c r="AC5" t="str">
        <f t="shared" si="0"/>
        <v>LB</v>
      </c>
      <c r="AD5" t="str">
        <f t="shared" si="0"/>
        <v>LC</v>
      </c>
      <c r="AE5" t="str">
        <f t="shared" si="0"/>
        <v>LN</v>
      </c>
      <c r="AF5" t="str">
        <f t="shared" si="0"/>
        <v>LY</v>
      </c>
      <c r="AG5" t="str">
        <f t="shared" si="0"/>
        <v>MJ</v>
      </c>
      <c r="AH5" t="str">
        <f t="shared" si="0"/>
        <v>MU</v>
      </c>
      <c r="AI5" t="str">
        <f t="shared" si="0"/>
        <v>NJ</v>
      </c>
      <c r="AJ5" t="str">
        <f t="shared" si="0"/>
        <v>NK</v>
      </c>
      <c r="AK5" t="str">
        <f t="shared" si="0"/>
        <v>NL</v>
      </c>
      <c r="AL5" t="str">
        <f t="shared" si="0"/>
        <v>NW</v>
      </c>
      <c r="AM5" t="str">
        <f t="shared" si="0"/>
        <v>OH</v>
      </c>
      <c r="AN5" t="str">
        <f t="shared" si="0"/>
        <v>OS</v>
      </c>
      <c r="AO5" t="str">
        <f t="shared" si="0"/>
        <v>PD</v>
      </c>
      <c r="AP5" t="str">
        <f t="shared" si="0"/>
        <v>PO</v>
      </c>
      <c r="AQ5" t="str">
        <f t="shared" si="0"/>
        <v>QA</v>
      </c>
      <c r="AR5" t="str">
        <f t="shared" si="0"/>
        <v>QN</v>
      </c>
      <c r="AS5" t="str">
        <f t="shared" si="0"/>
        <v>JW</v>
      </c>
    </row>
    <row r="6" spans="1:72" x14ac:dyDescent="0.35">
      <c r="A6">
        <v>5</v>
      </c>
      <c r="B6" t="s">
        <v>200</v>
      </c>
      <c r="C6" t="s">
        <v>201</v>
      </c>
      <c r="Q6" t="str">
        <f>_xlfn.CONCAT(Q5,"1:",Q5,"1000")</f>
        <v>AI1:AI1000</v>
      </c>
      <c r="R6" t="str">
        <f t="shared" ref="R6:AS6" si="1">_xlfn.CONCAT(R5,"1:",R5,"1000")</f>
        <v>AW1:AW1000</v>
      </c>
      <c r="S6" t="str">
        <f t="shared" si="1"/>
        <v>AX1:AX1000</v>
      </c>
      <c r="T6" t="str">
        <f t="shared" si="1"/>
        <v>BL1:BL1000</v>
      </c>
      <c r="U6" t="str">
        <f t="shared" si="1"/>
        <v>BM1:BM1000</v>
      </c>
      <c r="V6" t="str">
        <f t="shared" si="1"/>
        <v>ET1:ET1000</v>
      </c>
      <c r="W6" t="str">
        <f t="shared" si="1"/>
        <v>FE1:FE1000</v>
      </c>
      <c r="X6" t="str">
        <f t="shared" si="1"/>
        <v>FP1:FP1000</v>
      </c>
      <c r="Y6" t="str">
        <f t="shared" si="1"/>
        <v>GA1:GA1000</v>
      </c>
      <c r="Z6" t="str">
        <f t="shared" si="1"/>
        <v>KK1:KK1000</v>
      </c>
      <c r="AA6" t="str">
        <f t="shared" si="1"/>
        <v>KL1:KL1000</v>
      </c>
      <c r="AB6" t="str">
        <f t="shared" si="1"/>
        <v>LA1:LA1000</v>
      </c>
      <c r="AC6" t="str">
        <f t="shared" si="1"/>
        <v>LB1:LB1000</v>
      </c>
      <c r="AD6" t="str">
        <f t="shared" si="1"/>
        <v>LC1:LC1000</v>
      </c>
      <c r="AE6" t="str">
        <f t="shared" si="1"/>
        <v>LN1:LN1000</v>
      </c>
      <c r="AF6" t="str">
        <f t="shared" si="1"/>
        <v>LY1:LY1000</v>
      </c>
      <c r="AG6" t="str">
        <f t="shared" si="1"/>
        <v>MJ1:MJ1000</v>
      </c>
      <c r="AH6" t="str">
        <f t="shared" si="1"/>
        <v>MU1:MU1000</v>
      </c>
      <c r="AI6" t="str">
        <f t="shared" si="1"/>
        <v>NJ1:NJ1000</v>
      </c>
      <c r="AJ6" t="str">
        <f t="shared" si="1"/>
        <v>NK1:NK1000</v>
      </c>
      <c r="AK6" t="str">
        <f t="shared" si="1"/>
        <v>NL1:NL1000</v>
      </c>
      <c r="AL6" t="str">
        <f t="shared" si="1"/>
        <v>NW1:NW1000</v>
      </c>
      <c r="AM6" t="str">
        <f t="shared" si="1"/>
        <v>OH1:OH1000</v>
      </c>
      <c r="AN6" t="str">
        <f t="shared" si="1"/>
        <v>OS1:OS1000</v>
      </c>
      <c r="AO6" t="str">
        <f t="shared" si="1"/>
        <v>PD1:PD1000</v>
      </c>
      <c r="AP6" t="str">
        <f t="shared" si="1"/>
        <v>PO1:PO1000</v>
      </c>
      <c r="AQ6" t="str">
        <f t="shared" si="1"/>
        <v>QA1:QA1000</v>
      </c>
      <c r="AR6" t="str">
        <f t="shared" si="1"/>
        <v>QN1:QN1000</v>
      </c>
      <c r="AS6" t="str">
        <f t="shared" si="1"/>
        <v>JW1:JW1000</v>
      </c>
    </row>
    <row r="7" spans="1:72" x14ac:dyDescent="0.35">
      <c r="A7">
        <v>6</v>
      </c>
      <c r="B7" t="s">
        <v>202</v>
      </c>
      <c r="C7" t="s">
        <v>203</v>
      </c>
    </row>
    <row r="8" spans="1:72" x14ac:dyDescent="0.35">
      <c r="A8">
        <v>7</v>
      </c>
      <c r="B8" t="s">
        <v>204</v>
      </c>
      <c r="C8" t="s">
        <v>205</v>
      </c>
    </row>
    <row r="9" spans="1:72" x14ac:dyDescent="0.35">
      <c r="A9">
        <v>8</v>
      </c>
      <c r="B9" t="s">
        <v>206</v>
      </c>
      <c r="C9" t="s">
        <v>207</v>
      </c>
      <c r="Q9" t="s">
        <v>208</v>
      </c>
      <c r="R9" t="s">
        <v>209</v>
      </c>
      <c r="S9" t="s">
        <v>210</v>
      </c>
      <c r="T9" t="s">
        <v>211</v>
      </c>
      <c r="U9" t="s">
        <v>212</v>
      </c>
      <c r="V9" t="s">
        <v>213</v>
      </c>
      <c r="W9" t="s">
        <v>214</v>
      </c>
      <c r="X9" t="s">
        <v>215</v>
      </c>
      <c r="Y9" t="s">
        <v>216</v>
      </c>
      <c r="Z9" t="s">
        <v>217</v>
      </c>
      <c r="AA9" t="s">
        <v>218</v>
      </c>
      <c r="AB9" t="s">
        <v>219</v>
      </c>
      <c r="AC9" t="s">
        <v>220</v>
      </c>
      <c r="AD9" t="s">
        <v>221</v>
      </c>
      <c r="AE9" t="s">
        <v>222</v>
      </c>
      <c r="AF9" t="s">
        <v>223</v>
      </c>
      <c r="AG9" t="s">
        <v>224</v>
      </c>
      <c r="AH9" t="s">
        <v>225</v>
      </c>
      <c r="AI9" t="s">
        <v>226</v>
      </c>
      <c r="AJ9" t="s">
        <v>227</v>
      </c>
      <c r="AK9" t="s">
        <v>228</v>
      </c>
      <c r="AL9" t="s">
        <v>229</v>
      </c>
      <c r="AM9" t="s">
        <v>230</v>
      </c>
      <c r="AN9" t="s">
        <v>231</v>
      </c>
      <c r="AO9" t="s">
        <v>232</v>
      </c>
      <c r="AP9" t="s">
        <v>233</v>
      </c>
      <c r="AQ9" t="s">
        <v>234</v>
      </c>
      <c r="AR9" t="s">
        <v>235</v>
      </c>
      <c r="AS9" t="s">
        <v>236</v>
      </c>
      <c r="AT9" t="s">
        <v>237</v>
      </c>
      <c r="AU9" t="s">
        <v>238</v>
      </c>
      <c r="AV9" t="s">
        <v>239</v>
      </c>
      <c r="AW9" t="s">
        <v>240</v>
      </c>
      <c r="AX9" t="s">
        <v>241</v>
      </c>
      <c r="AY9" t="s">
        <v>242</v>
      </c>
      <c r="AZ9" t="s">
        <v>243</v>
      </c>
      <c r="BA9" t="s">
        <v>244</v>
      </c>
      <c r="BB9" t="s">
        <v>245</v>
      </c>
      <c r="BC9" t="s">
        <v>246</v>
      </c>
      <c r="BD9" t="s">
        <v>247</v>
      </c>
      <c r="BE9" t="s">
        <v>248</v>
      </c>
      <c r="BF9" t="s">
        <v>249</v>
      </c>
      <c r="BG9" t="s">
        <v>250</v>
      </c>
      <c r="BH9" t="s">
        <v>251</v>
      </c>
      <c r="BI9" t="s">
        <v>252</v>
      </c>
      <c r="BJ9" t="s">
        <v>253</v>
      </c>
      <c r="BK9" t="s">
        <v>254</v>
      </c>
      <c r="BL9" t="s">
        <v>255</v>
      </c>
      <c r="BM9" t="s">
        <v>256</v>
      </c>
      <c r="BN9" t="s">
        <v>257</v>
      </c>
      <c r="BO9" t="s">
        <v>258</v>
      </c>
      <c r="BP9" t="s">
        <v>259</v>
      </c>
      <c r="BQ9" t="s">
        <v>260</v>
      </c>
      <c r="BR9" t="s">
        <v>261</v>
      </c>
      <c r="BS9" t="s">
        <v>262</v>
      </c>
      <c r="BT9" t="s">
        <v>263</v>
      </c>
    </row>
    <row r="10" spans="1:72" x14ac:dyDescent="0.35">
      <c r="A10">
        <v>9</v>
      </c>
      <c r="B10" t="s">
        <v>264</v>
      </c>
      <c r="C10" t="s">
        <v>265</v>
      </c>
      <c r="Q10" t="s">
        <v>266</v>
      </c>
      <c r="R10" t="s">
        <v>267</v>
      </c>
      <c r="S10" t="s">
        <v>268</v>
      </c>
      <c r="T10" t="s">
        <v>269</v>
      </c>
      <c r="U10" t="s">
        <v>270</v>
      </c>
      <c r="V10" t="s">
        <v>271</v>
      </c>
      <c r="W10" t="s">
        <v>272</v>
      </c>
      <c r="X10" t="s">
        <v>273</v>
      </c>
      <c r="Y10" t="s">
        <v>274</v>
      </c>
      <c r="Z10" t="s">
        <v>275</v>
      </c>
      <c r="AA10" t="s">
        <v>276</v>
      </c>
      <c r="AB10" t="s">
        <v>277</v>
      </c>
      <c r="AC10" t="s">
        <v>278</v>
      </c>
      <c r="AD10" t="s">
        <v>279</v>
      </c>
      <c r="AE10" t="s">
        <v>280</v>
      </c>
      <c r="AF10" t="s">
        <v>281</v>
      </c>
      <c r="AG10" t="s">
        <v>282</v>
      </c>
      <c r="AH10" t="s">
        <v>283</v>
      </c>
      <c r="AI10" t="s">
        <v>284</v>
      </c>
      <c r="AJ10" t="s">
        <v>285</v>
      </c>
      <c r="AK10" t="s">
        <v>286</v>
      </c>
      <c r="AL10" t="s">
        <v>287</v>
      </c>
      <c r="AM10" t="s">
        <v>288</v>
      </c>
      <c r="AN10" t="s">
        <v>289</v>
      </c>
      <c r="AO10" t="s">
        <v>290</v>
      </c>
      <c r="AP10" t="s">
        <v>291</v>
      </c>
      <c r="AQ10" t="s">
        <v>292</v>
      </c>
      <c r="AR10" t="s">
        <v>293</v>
      </c>
      <c r="AS10" t="s">
        <v>294</v>
      </c>
      <c r="AT10" t="s">
        <v>295</v>
      </c>
      <c r="AU10" t="s">
        <v>296</v>
      </c>
      <c r="AV10" t="s">
        <v>297</v>
      </c>
      <c r="AW10" t="s">
        <v>298</v>
      </c>
      <c r="AX10" t="s">
        <v>299</v>
      </c>
      <c r="AY10" t="s">
        <v>300</v>
      </c>
      <c r="AZ10" t="s">
        <v>301</v>
      </c>
      <c r="BA10" t="s">
        <v>302</v>
      </c>
      <c r="BB10" t="s">
        <v>303</v>
      </c>
      <c r="BC10" t="s">
        <v>304</v>
      </c>
      <c r="BD10" t="s">
        <v>305</v>
      </c>
      <c r="BE10" t="s">
        <v>306</v>
      </c>
      <c r="BF10" t="s">
        <v>307</v>
      </c>
      <c r="BG10" t="s">
        <v>308</v>
      </c>
      <c r="BH10" t="s">
        <v>309</v>
      </c>
      <c r="BI10" t="s">
        <v>310</v>
      </c>
      <c r="BJ10" t="s">
        <v>311</v>
      </c>
      <c r="BK10" t="s">
        <v>312</v>
      </c>
      <c r="BL10" t="s">
        <v>313</v>
      </c>
      <c r="BM10" t="s">
        <v>314</v>
      </c>
      <c r="BN10" t="s">
        <v>315</v>
      </c>
      <c r="BO10" t="s">
        <v>316</v>
      </c>
      <c r="BP10" t="s">
        <v>317</v>
      </c>
      <c r="BQ10" t="s">
        <v>318</v>
      </c>
      <c r="BR10" t="s">
        <v>319</v>
      </c>
      <c r="BS10" t="s">
        <v>320</v>
      </c>
      <c r="BT10" t="s">
        <v>321</v>
      </c>
    </row>
    <row r="11" spans="1:72" x14ac:dyDescent="0.35">
      <c r="A11">
        <v>10</v>
      </c>
      <c r="B11" t="s">
        <v>322</v>
      </c>
      <c r="C11" t="s">
        <v>323</v>
      </c>
      <c r="Q11">
        <f>MATCH(Q9,Données_nettoyées!$A$1:$AUP$1,0)</f>
        <v>605</v>
      </c>
      <c r="R11">
        <f>MATCH(R9,Données_nettoyées!$A$1:$AUP$1,0)</f>
        <v>606</v>
      </c>
      <c r="S11">
        <f>MATCH(S9,Données_nettoyées!$A$1:$AUP$1,0)</f>
        <v>607</v>
      </c>
      <c r="T11">
        <f>MATCH(T9,Données_nettoyées!$A$1:$AUP$1,0)</f>
        <v>622</v>
      </c>
      <c r="U11">
        <f>MATCH(U9,Données_nettoyées!$A$1:$AUP$1,0)</f>
        <v>623</v>
      </c>
      <c r="V11">
        <f>MATCH(V9,Données_nettoyées!$A$1:$AUP$1,0)</f>
        <v>624</v>
      </c>
      <c r="W11">
        <f>MATCH(W9,Données_nettoyées!$A$1:$AUP$1,0)</f>
        <v>639</v>
      </c>
      <c r="X11">
        <f>MATCH(X9,Données_nettoyées!$A$1:$AUP$1,0)</f>
        <v>640</v>
      </c>
      <c r="Y11">
        <f>MATCH(Y9,Données_nettoyées!$A$1:$AUP$1,0)</f>
        <v>641</v>
      </c>
      <c r="Z11">
        <f>MATCH(Z9,Données_nettoyées!$A$1:$AUP$1,0)</f>
        <v>656</v>
      </c>
      <c r="AA11">
        <f>MATCH(AA9,Données_nettoyées!$A$1:$AUP$1,0)</f>
        <v>657</v>
      </c>
      <c r="AB11">
        <f>MATCH(AB9,Données_nettoyées!$A$1:$AUP$1,0)</f>
        <v>658</v>
      </c>
      <c r="AC11">
        <f>MATCH(AC9,Données_nettoyées!$A$1:$AUP$1,0)</f>
        <v>673</v>
      </c>
      <c r="AD11">
        <f>MATCH(AD9,Données_nettoyées!$A$1:$AUP$1,0)</f>
        <v>674</v>
      </c>
      <c r="AE11">
        <f>MATCH(AE9,Données_nettoyées!$A$1:$AUP$1,0)</f>
        <v>675</v>
      </c>
      <c r="AF11">
        <f>MATCH(AF9,Données_nettoyées!$A$1:$AUP$1,0)</f>
        <v>690</v>
      </c>
      <c r="AG11">
        <f>MATCH(AG9,Données_nettoyées!$A$1:$AUP$1,0)</f>
        <v>691</v>
      </c>
      <c r="AH11">
        <f>MATCH(AH9,Données_nettoyées!$A$1:$AUP$1,0)</f>
        <v>692</v>
      </c>
      <c r="AI11">
        <f>MATCH(AI9,Données_nettoyées!$A$1:$AUP$1,0)</f>
        <v>707</v>
      </c>
      <c r="AJ11">
        <f>MATCH(AJ9,Données_nettoyées!$A$1:$AUP$1,0)</f>
        <v>708</v>
      </c>
      <c r="AK11">
        <f>MATCH(AK9,Données_nettoyées!$A$1:$AUP$1,0)</f>
        <v>709</v>
      </c>
      <c r="AL11">
        <f>MATCH(AL9,Données_nettoyées!$A$1:$AUP$1,0)</f>
        <v>720</v>
      </c>
      <c r="AM11">
        <f>MATCH(AM9,Données_nettoyées!$A$1:$AUP$1,0)</f>
        <v>731</v>
      </c>
      <c r="AN11">
        <f>MATCH(AN9,Données_nettoyées!$A$1:$AUP$1,0)</f>
        <v>742</v>
      </c>
      <c r="AO11">
        <f>MATCH(AO9,Données_nettoyées!$A$1:$AUP$1,0)</f>
        <v>753</v>
      </c>
      <c r="AP11">
        <f>MATCH(AP9,Données_nettoyées!$A$1:$AUP$1,0)</f>
        <v>764</v>
      </c>
      <c r="AQ11">
        <f>MATCH(AQ9,Données_nettoyées!$A$1:$AUP$1,0)</f>
        <v>775</v>
      </c>
      <c r="AR11">
        <f>MATCH(AR9,Données_nettoyées!$A$1:$AUP$1,0)</f>
        <v>786</v>
      </c>
      <c r="AS11">
        <f>MATCH(AS9,Données_nettoyées!$A$1:$AUP$1,0)</f>
        <v>797</v>
      </c>
      <c r="AT11">
        <f>MATCH(AT9,Données_nettoyées!$A$1:$AUP$1,0)</f>
        <v>808</v>
      </c>
      <c r="AU11">
        <f>MATCH(AU9,Données_nettoyées!$A$1:$AUP$1,0)</f>
        <v>823</v>
      </c>
      <c r="AV11">
        <f>MATCH(AV9,Données_nettoyées!$A$1:$AUP$1,0)</f>
        <v>824</v>
      </c>
      <c r="AW11">
        <f>MATCH(AW9,Données_nettoyées!$A$1:$AUP$1,0)</f>
        <v>825</v>
      </c>
      <c r="AX11">
        <f>MATCH(AX9,Données_nettoyées!$A$1:$AUP$1,0)</f>
        <v>840</v>
      </c>
      <c r="AY11">
        <f>MATCH(AY9,Données_nettoyées!$A$1:$AUP$1,0)</f>
        <v>841</v>
      </c>
      <c r="AZ11">
        <f>MATCH(AZ9,Données_nettoyées!$A$1:$AUP$1,0)</f>
        <v>842</v>
      </c>
      <c r="BA11">
        <f>MATCH(BA9,Données_nettoyées!$A$1:$AUP$1,0)</f>
        <v>857</v>
      </c>
      <c r="BB11">
        <f>MATCH(BB9,Données_nettoyées!$A$1:$AUP$1,0)</f>
        <v>858</v>
      </c>
      <c r="BC11">
        <f>MATCH(BC9,Données_nettoyées!$A$1:$AUP$1,0)</f>
        <v>859</v>
      </c>
      <c r="BD11">
        <f>MATCH(BD9,Données_nettoyées!$A$1:$AUP$1,0)</f>
        <v>874</v>
      </c>
      <c r="BE11">
        <f>MATCH(BE9,Données_nettoyées!$A$1:$AUP$1,0)</f>
        <v>875</v>
      </c>
      <c r="BF11">
        <f>MATCH(BF9,Données_nettoyées!$A$1:$AUP$1,0)</f>
        <v>876</v>
      </c>
      <c r="BG11">
        <f>MATCH(BG9,Données_nettoyées!$A$1:$AUP$1,0)</f>
        <v>891</v>
      </c>
      <c r="BH11">
        <f>MATCH(BH9,Données_nettoyées!$A$1:$AUP$1,0)</f>
        <v>892</v>
      </c>
      <c r="BI11">
        <f>MATCH(BI9,Données_nettoyées!$A$1:$AUP$1,0)</f>
        <v>893</v>
      </c>
      <c r="BJ11">
        <f>MATCH(BJ9,Données_nettoyées!$A$1:$AUP$1,0)</f>
        <v>907</v>
      </c>
      <c r="BK11">
        <f>MATCH(BK9,Données_nettoyées!$A$1:$AUP$1,0)</f>
        <v>908</v>
      </c>
      <c r="BL11">
        <f>MATCH(BL9,Données_nettoyées!$A$1:$AUP$1,0)</f>
        <v>922</v>
      </c>
      <c r="BM11">
        <f>MATCH(BM9,Données_nettoyées!$A$1:$AUP$1,0)</f>
        <v>923</v>
      </c>
      <c r="BN11">
        <f>MATCH(BN9,Données_nettoyées!$A$1:$AUP$1,0)</f>
        <v>934</v>
      </c>
      <c r="BO11">
        <f>MATCH(BO9,Données_nettoyées!$A$1:$AUP$1,0)</f>
        <v>949</v>
      </c>
      <c r="BP11">
        <f>MATCH(BP9,Données_nettoyées!$A$1:$AUP$1,0)</f>
        <v>950</v>
      </c>
      <c r="BQ11">
        <f>MATCH(BQ9,Données_nettoyées!$A$1:$AUP$1,0)</f>
        <v>951</v>
      </c>
      <c r="BR11">
        <f>MATCH(BR9,Données_nettoyées!$A$1:$AUP$1,0)</f>
        <v>965</v>
      </c>
      <c r="BS11">
        <f>MATCH(BS9,Données_nettoyées!$A$1:$AUP$1,0)</f>
        <v>966</v>
      </c>
      <c r="BT11">
        <f>MATCH(BT9,Données_nettoyées!$A$1:$AUP$1,0)</f>
        <v>977</v>
      </c>
    </row>
    <row r="12" spans="1:72" x14ac:dyDescent="0.35">
      <c r="A12">
        <v>11</v>
      </c>
      <c r="B12" t="s">
        <v>324</v>
      </c>
      <c r="C12" t="s">
        <v>325</v>
      </c>
      <c r="Q12" t="str">
        <f>SUBSTITUTE(ADDRESS(1,Q11,4),"1","")</f>
        <v>WG</v>
      </c>
      <c r="R12" t="str">
        <f t="shared" ref="R12:AS12" si="2">SUBSTITUTE(ADDRESS(1,R11,4),"1","")</f>
        <v>WH</v>
      </c>
      <c r="S12" t="str">
        <f t="shared" si="2"/>
        <v>WI</v>
      </c>
      <c r="T12" t="str">
        <f t="shared" si="2"/>
        <v>WX</v>
      </c>
      <c r="U12" t="str">
        <f t="shared" si="2"/>
        <v>WY</v>
      </c>
      <c r="V12" t="str">
        <f t="shared" si="2"/>
        <v>WZ</v>
      </c>
      <c r="W12" t="str">
        <f t="shared" si="2"/>
        <v>XO</v>
      </c>
      <c r="X12" t="str">
        <f t="shared" si="2"/>
        <v>XP</v>
      </c>
      <c r="Y12" t="str">
        <f t="shared" si="2"/>
        <v>XQ</v>
      </c>
      <c r="Z12" t="str">
        <f t="shared" si="2"/>
        <v>YF</v>
      </c>
      <c r="AA12" t="str">
        <f t="shared" si="2"/>
        <v>YG</v>
      </c>
      <c r="AB12" t="str">
        <f t="shared" si="2"/>
        <v>YH</v>
      </c>
      <c r="AC12" t="str">
        <f t="shared" si="2"/>
        <v>YW</v>
      </c>
      <c r="AD12" t="str">
        <f t="shared" si="2"/>
        <v>YX</v>
      </c>
      <c r="AE12" t="str">
        <f t="shared" si="2"/>
        <v>YY</v>
      </c>
      <c r="AF12" t="str">
        <f t="shared" si="2"/>
        <v>ZN</v>
      </c>
      <c r="AG12" t="str">
        <f t="shared" si="2"/>
        <v>ZO</v>
      </c>
      <c r="AH12" t="str">
        <f t="shared" si="2"/>
        <v>ZP</v>
      </c>
      <c r="AI12" t="str">
        <f t="shared" si="2"/>
        <v>AAE</v>
      </c>
      <c r="AJ12" t="str">
        <f t="shared" si="2"/>
        <v>AAF</v>
      </c>
      <c r="AK12" t="str">
        <f t="shared" si="2"/>
        <v>AAG</v>
      </c>
      <c r="AL12" t="str">
        <f t="shared" si="2"/>
        <v>AAR</v>
      </c>
      <c r="AM12" t="str">
        <f t="shared" si="2"/>
        <v>ABC</v>
      </c>
      <c r="AN12" t="str">
        <f t="shared" si="2"/>
        <v>ABN</v>
      </c>
      <c r="AO12" t="str">
        <f t="shared" si="2"/>
        <v>ABY</v>
      </c>
      <c r="AP12" t="str">
        <f t="shared" si="2"/>
        <v>ACJ</v>
      </c>
      <c r="AQ12" t="str">
        <f t="shared" si="2"/>
        <v>ACU</v>
      </c>
      <c r="AR12" t="str">
        <f t="shared" si="2"/>
        <v>ADF</v>
      </c>
      <c r="AS12" t="str">
        <f t="shared" si="2"/>
        <v>ADQ</v>
      </c>
      <c r="AT12" t="str">
        <f t="shared" ref="AT12:BT12" si="3">SUBSTITUTE(ADDRESS(1,AT11,4),"1","")</f>
        <v>AEB</v>
      </c>
      <c r="AU12" t="str">
        <f t="shared" si="3"/>
        <v>AEQ</v>
      </c>
      <c r="AV12" t="str">
        <f t="shared" si="3"/>
        <v>AER</v>
      </c>
      <c r="AW12" t="str">
        <f t="shared" si="3"/>
        <v>AES</v>
      </c>
      <c r="AX12" t="str">
        <f t="shared" si="3"/>
        <v>AFH</v>
      </c>
      <c r="AY12" t="str">
        <f t="shared" si="3"/>
        <v>AFI</v>
      </c>
      <c r="AZ12" t="str">
        <f t="shared" si="3"/>
        <v>AFJ</v>
      </c>
      <c r="BA12" t="str">
        <f t="shared" si="3"/>
        <v>AFY</v>
      </c>
      <c r="BB12" t="str">
        <f t="shared" si="3"/>
        <v>AFZ</v>
      </c>
      <c r="BC12" t="str">
        <f t="shared" si="3"/>
        <v>AGA</v>
      </c>
      <c r="BD12" t="str">
        <f t="shared" si="3"/>
        <v>AGP</v>
      </c>
      <c r="BE12" t="str">
        <f t="shared" si="3"/>
        <v>AGQ</v>
      </c>
      <c r="BF12" t="str">
        <f t="shared" si="3"/>
        <v>AGR</v>
      </c>
      <c r="BG12" t="str">
        <f t="shared" si="3"/>
        <v>AHG</v>
      </c>
      <c r="BH12" t="str">
        <f t="shared" si="3"/>
        <v>AHH</v>
      </c>
      <c r="BI12" t="str">
        <f t="shared" si="3"/>
        <v>AHI</v>
      </c>
      <c r="BJ12" t="str">
        <f t="shared" si="3"/>
        <v>AHW</v>
      </c>
      <c r="BK12" t="str">
        <f t="shared" si="3"/>
        <v>AHX</v>
      </c>
      <c r="BL12" t="str">
        <f t="shared" si="3"/>
        <v>AIL</v>
      </c>
      <c r="BM12" t="str">
        <f t="shared" si="3"/>
        <v>AIM</v>
      </c>
      <c r="BN12" t="str">
        <f t="shared" si="3"/>
        <v>AIX</v>
      </c>
      <c r="BO12" t="str">
        <f t="shared" si="3"/>
        <v>AJM</v>
      </c>
      <c r="BP12" t="str">
        <f t="shared" si="3"/>
        <v>AJN</v>
      </c>
      <c r="BQ12" t="str">
        <f t="shared" si="3"/>
        <v>AJO</v>
      </c>
      <c r="BR12" t="str">
        <f t="shared" si="3"/>
        <v>AKC</v>
      </c>
      <c r="BS12" t="str">
        <f t="shared" si="3"/>
        <v>AKD</v>
      </c>
      <c r="BT12" t="str">
        <f t="shared" si="3"/>
        <v>AKO</v>
      </c>
    </row>
    <row r="13" spans="1:72" x14ac:dyDescent="0.35">
      <c r="A13">
        <v>12</v>
      </c>
      <c r="B13" t="s">
        <v>326</v>
      </c>
      <c r="C13" t="s">
        <v>327</v>
      </c>
      <c r="Q13" t="str">
        <f>_xlfn.CONCAT(Q12,"1:",Q12,"1000")</f>
        <v>WG1:WG1000</v>
      </c>
      <c r="R13" t="str">
        <f t="shared" ref="R13:AS13" si="4">_xlfn.CONCAT(R12,"1:",R12,"1000")</f>
        <v>WH1:WH1000</v>
      </c>
      <c r="S13" t="str">
        <f t="shared" si="4"/>
        <v>WI1:WI1000</v>
      </c>
      <c r="T13" t="str">
        <f t="shared" si="4"/>
        <v>WX1:WX1000</v>
      </c>
      <c r="U13" t="str">
        <f t="shared" si="4"/>
        <v>WY1:WY1000</v>
      </c>
      <c r="V13" t="str">
        <f t="shared" si="4"/>
        <v>WZ1:WZ1000</v>
      </c>
      <c r="W13" t="str">
        <f t="shared" si="4"/>
        <v>XO1:XO1000</v>
      </c>
      <c r="X13" t="str">
        <f t="shared" si="4"/>
        <v>XP1:XP1000</v>
      </c>
      <c r="Y13" t="str">
        <f t="shared" si="4"/>
        <v>XQ1:XQ1000</v>
      </c>
      <c r="Z13" t="str">
        <f t="shared" si="4"/>
        <v>YF1:YF1000</v>
      </c>
      <c r="AA13" t="str">
        <f t="shared" si="4"/>
        <v>YG1:YG1000</v>
      </c>
      <c r="AB13" t="str">
        <f t="shared" si="4"/>
        <v>YH1:YH1000</v>
      </c>
      <c r="AC13" t="str">
        <f t="shared" si="4"/>
        <v>YW1:YW1000</v>
      </c>
      <c r="AD13" t="str">
        <f t="shared" si="4"/>
        <v>YX1:YX1000</v>
      </c>
      <c r="AE13" t="str">
        <f t="shared" si="4"/>
        <v>YY1:YY1000</v>
      </c>
      <c r="AF13" t="str">
        <f t="shared" si="4"/>
        <v>ZN1:ZN1000</v>
      </c>
      <c r="AG13" t="str">
        <f t="shared" si="4"/>
        <v>ZO1:ZO1000</v>
      </c>
      <c r="AH13" t="str">
        <f t="shared" si="4"/>
        <v>ZP1:ZP1000</v>
      </c>
      <c r="AI13" t="str">
        <f t="shared" si="4"/>
        <v>AAE1:AAE1000</v>
      </c>
      <c r="AJ13" t="str">
        <f t="shared" si="4"/>
        <v>AAF1:AAF1000</v>
      </c>
      <c r="AK13" t="str">
        <f t="shared" si="4"/>
        <v>AAG1:AAG1000</v>
      </c>
      <c r="AL13" t="str">
        <f t="shared" si="4"/>
        <v>AAR1:AAR1000</v>
      </c>
      <c r="AM13" t="str">
        <f t="shared" si="4"/>
        <v>ABC1:ABC1000</v>
      </c>
      <c r="AN13" t="str">
        <f t="shared" si="4"/>
        <v>ABN1:ABN1000</v>
      </c>
      <c r="AO13" t="str">
        <f t="shared" si="4"/>
        <v>ABY1:ABY1000</v>
      </c>
      <c r="AP13" t="str">
        <f t="shared" si="4"/>
        <v>ACJ1:ACJ1000</v>
      </c>
      <c r="AQ13" t="str">
        <f t="shared" si="4"/>
        <v>ACU1:ACU1000</v>
      </c>
      <c r="AR13" t="str">
        <f t="shared" si="4"/>
        <v>ADF1:ADF1000</v>
      </c>
      <c r="AS13" t="str">
        <f t="shared" si="4"/>
        <v>ADQ1:ADQ1000</v>
      </c>
      <c r="AT13" t="str">
        <f t="shared" ref="AT13:BT13" si="5">_xlfn.CONCAT(AT12,"1:",AT12,"1000")</f>
        <v>AEB1:AEB1000</v>
      </c>
      <c r="AU13" t="str">
        <f t="shared" si="5"/>
        <v>AEQ1:AEQ1000</v>
      </c>
      <c r="AV13" t="str">
        <f t="shared" si="5"/>
        <v>AER1:AER1000</v>
      </c>
      <c r="AW13" t="str">
        <f t="shared" si="5"/>
        <v>AES1:AES1000</v>
      </c>
      <c r="AX13" t="str">
        <f t="shared" si="5"/>
        <v>AFH1:AFH1000</v>
      </c>
      <c r="AY13" t="str">
        <f t="shared" si="5"/>
        <v>AFI1:AFI1000</v>
      </c>
      <c r="AZ13" t="str">
        <f t="shared" si="5"/>
        <v>AFJ1:AFJ1000</v>
      </c>
      <c r="BA13" t="str">
        <f t="shared" si="5"/>
        <v>AFY1:AFY1000</v>
      </c>
      <c r="BB13" t="str">
        <f t="shared" si="5"/>
        <v>AFZ1:AFZ1000</v>
      </c>
      <c r="BC13" t="str">
        <f t="shared" si="5"/>
        <v>AGA1:AGA1000</v>
      </c>
      <c r="BD13" t="str">
        <f t="shared" si="5"/>
        <v>AGP1:AGP1000</v>
      </c>
      <c r="BE13" t="str">
        <f t="shared" si="5"/>
        <v>AGQ1:AGQ1000</v>
      </c>
      <c r="BF13" t="str">
        <f t="shared" si="5"/>
        <v>AGR1:AGR1000</v>
      </c>
      <c r="BG13" t="str">
        <f t="shared" si="5"/>
        <v>AHG1:AHG1000</v>
      </c>
      <c r="BH13" t="str">
        <f t="shared" si="5"/>
        <v>AHH1:AHH1000</v>
      </c>
      <c r="BI13" t="str">
        <f t="shared" si="5"/>
        <v>AHI1:AHI1000</v>
      </c>
      <c r="BJ13" t="str">
        <f t="shared" si="5"/>
        <v>AHW1:AHW1000</v>
      </c>
      <c r="BK13" t="str">
        <f t="shared" si="5"/>
        <v>AHX1:AHX1000</v>
      </c>
      <c r="BL13" t="str">
        <f t="shared" si="5"/>
        <v>AIL1:AIL1000</v>
      </c>
      <c r="BM13" t="str">
        <f t="shared" si="5"/>
        <v>AIM1:AIM1000</v>
      </c>
      <c r="BN13" t="str">
        <f t="shared" si="5"/>
        <v>AIX1:AIX1000</v>
      </c>
      <c r="BO13" t="str">
        <f t="shared" si="5"/>
        <v>AJM1:AJM1000</v>
      </c>
      <c r="BP13" t="str">
        <f t="shared" si="5"/>
        <v>AJN1:AJN1000</v>
      </c>
      <c r="BQ13" t="str">
        <f t="shared" si="5"/>
        <v>AJO1:AJO1000</v>
      </c>
      <c r="BR13" t="str">
        <f t="shared" si="5"/>
        <v>AKC1:AKC1000</v>
      </c>
      <c r="BS13" t="str">
        <f t="shared" si="5"/>
        <v>AKD1:AKD1000</v>
      </c>
      <c r="BT13" t="str">
        <f t="shared" si="5"/>
        <v>AKO1:AKO1000</v>
      </c>
    </row>
    <row r="14" spans="1:72" x14ac:dyDescent="0.35">
      <c r="A14">
        <v>13</v>
      </c>
      <c r="B14" t="s">
        <v>328</v>
      </c>
      <c r="C14" t="s">
        <v>329</v>
      </c>
    </row>
    <row r="15" spans="1:72" x14ac:dyDescent="0.35">
      <c r="A15">
        <v>14</v>
      </c>
      <c r="B15" t="s">
        <v>330</v>
      </c>
      <c r="C15" t="s">
        <v>331</v>
      </c>
    </row>
    <row r="16" spans="1:72" x14ac:dyDescent="0.35">
      <c r="A16">
        <v>15</v>
      </c>
      <c r="B16" t="s">
        <v>332</v>
      </c>
      <c r="C16" t="s">
        <v>333</v>
      </c>
      <c r="Q16" t="s">
        <v>334</v>
      </c>
      <c r="R16" t="s">
        <v>335</v>
      </c>
      <c r="S16" t="s">
        <v>336</v>
      </c>
      <c r="T16" t="s">
        <v>337</v>
      </c>
      <c r="U16" t="s">
        <v>338</v>
      </c>
      <c r="V16" t="s">
        <v>339</v>
      </c>
      <c r="W16" t="s">
        <v>340</v>
      </c>
      <c r="X16" t="s">
        <v>341</v>
      </c>
      <c r="Y16" t="s">
        <v>342</v>
      </c>
      <c r="Z16" t="s">
        <v>343</v>
      </c>
      <c r="AA16" t="s">
        <v>344</v>
      </c>
      <c r="AB16" t="s">
        <v>345</v>
      </c>
      <c r="AC16" t="s">
        <v>346</v>
      </c>
      <c r="AD16" t="s">
        <v>347</v>
      </c>
      <c r="AE16" t="s">
        <v>348</v>
      </c>
      <c r="AF16" t="s">
        <v>349</v>
      </c>
      <c r="AG16" t="s">
        <v>350</v>
      </c>
      <c r="AH16" t="s">
        <v>351</v>
      </c>
      <c r="AI16" t="s">
        <v>352</v>
      </c>
    </row>
    <row r="17" spans="1:43" x14ac:dyDescent="0.35">
      <c r="A17">
        <v>16</v>
      </c>
      <c r="B17" t="s">
        <v>353</v>
      </c>
      <c r="C17" t="s">
        <v>354</v>
      </c>
      <c r="Q17">
        <v>40</v>
      </c>
      <c r="R17">
        <v>55</v>
      </c>
      <c r="S17">
        <v>70</v>
      </c>
      <c r="T17">
        <v>155</v>
      </c>
      <c r="U17">
        <v>166</v>
      </c>
      <c r="V17">
        <v>177</v>
      </c>
      <c r="W17">
        <v>188</v>
      </c>
      <c r="X17">
        <v>331</v>
      </c>
      <c r="Y17">
        <v>342</v>
      </c>
      <c r="Z17">
        <v>353</v>
      </c>
      <c r="AA17">
        <v>364</v>
      </c>
      <c r="AB17">
        <v>381</v>
      </c>
      <c r="AC17">
        <v>392</v>
      </c>
      <c r="AD17">
        <v>403</v>
      </c>
      <c r="AE17">
        <v>414</v>
      </c>
      <c r="AF17">
        <v>425</v>
      </c>
      <c r="AG17">
        <v>436</v>
      </c>
      <c r="AH17">
        <v>450</v>
      </c>
      <c r="AI17">
        <v>461</v>
      </c>
    </row>
    <row r="18" spans="1:43" x14ac:dyDescent="0.35">
      <c r="A18">
        <v>17</v>
      </c>
      <c r="B18" t="s">
        <v>355</v>
      </c>
      <c r="C18" t="s">
        <v>356</v>
      </c>
      <c r="Q18" t="str">
        <f t="shared" ref="Q18:AI18" si="6">SUBSTITUTE(ADDRESS(1,Q17,4),"1","")</f>
        <v>AN</v>
      </c>
      <c r="R18" t="str">
        <f t="shared" si="6"/>
        <v>BC</v>
      </c>
      <c r="S18" t="str">
        <f t="shared" si="6"/>
        <v>BR</v>
      </c>
      <c r="T18" t="str">
        <f t="shared" si="6"/>
        <v>EY</v>
      </c>
      <c r="U18" t="str">
        <f t="shared" si="6"/>
        <v>FJ</v>
      </c>
      <c r="V18" t="str">
        <f t="shared" si="6"/>
        <v>FU</v>
      </c>
      <c r="W18" t="str">
        <f t="shared" si="6"/>
        <v>GF</v>
      </c>
      <c r="X18" t="str">
        <f t="shared" si="6"/>
        <v>LS</v>
      </c>
      <c r="Y18" t="str">
        <f t="shared" si="6"/>
        <v>MD</v>
      </c>
      <c r="Z18" t="str">
        <f t="shared" si="6"/>
        <v>MO</v>
      </c>
      <c r="AA18" t="str">
        <f t="shared" si="6"/>
        <v>MZ</v>
      </c>
      <c r="AB18" t="str">
        <f t="shared" si="6"/>
        <v>NQ</v>
      </c>
      <c r="AC18" t="str">
        <f t="shared" si="6"/>
        <v>OB</v>
      </c>
      <c r="AD18" t="str">
        <f t="shared" si="6"/>
        <v>OM</v>
      </c>
      <c r="AE18" t="str">
        <f t="shared" si="6"/>
        <v>OX</v>
      </c>
      <c r="AF18" t="str">
        <f t="shared" si="6"/>
        <v>PI</v>
      </c>
      <c r="AG18" t="str">
        <f t="shared" si="6"/>
        <v>PT</v>
      </c>
      <c r="AH18" t="str">
        <f t="shared" si="6"/>
        <v>QH</v>
      </c>
      <c r="AI18" t="str">
        <f t="shared" si="6"/>
        <v>QS</v>
      </c>
    </row>
    <row r="19" spans="1:43" x14ac:dyDescent="0.35">
      <c r="A19">
        <v>18</v>
      </c>
      <c r="B19" t="s">
        <v>357</v>
      </c>
      <c r="C19" t="s">
        <v>358</v>
      </c>
      <c r="Q19" t="str">
        <f t="shared" ref="Q19:AI19" si="7">_xlfn.CONCAT(Q18,"1:",Q18,"1000")</f>
        <v>AN1:AN1000</v>
      </c>
      <c r="R19" t="str">
        <f t="shared" si="7"/>
        <v>BC1:BC1000</v>
      </c>
      <c r="S19" t="str">
        <f t="shared" si="7"/>
        <v>BR1:BR1000</v>
      </c>
      <c r="T19" t="str">
        <f t="shared" si="7"/>
        <v>EY1:EY1000</v>
      </c>
      <c r="U19" t="str">
        <f t="shared" si="7"/>
        <v>FJ1:FJ1000</v>
      </c>
      <c r="V19" t="str">
        <f t="shared" si="7"/>
        <v>FU1:FU1000</v>
      </c>
      <c r="W19" t="str">
        <f t="shared" si="7"/>
        <v>GF1:GF1000</v>
      </c>
      <c r="X19" t="str">
        <f t="shared" si="7"/>
        <v>LS1:LS1000</v>
      </c>
      <c r="Y19" t="str">
        <f t="shared" si="7"/>
        <v>MD1:MD1000</v>
      </c>
      <c r="Z19" t="str">
        <f t="shared" si="7"/>
        <v>MO1:MO1000</v>
      </c>
      <c r="AA19" t="str">
        <f t="shared" si="7"/>
        <v>MZ1:MZ1000</v>
      </c>
      <c r="AB19" t="str">
        <f t="shared" si="7"/>
        <v>NQ1:NQ1000</v>
      </c>
      <c r="AC19" t="str">
        <f t="shared" si="7"/>
        <v>OB1:OB1000</v>
      </c>
      <c r="AD19" t="str">
        <f t="shared" si="7"/>
        <v>OM1:OM1000</v>
      </c>
      <c r="AE19" t="str">
        <f t="shared" si="7"/>
        <v>OX1:OX1000</v>
      </c>
      <c r="AF19" t="str">
        <f t="shared" si="7"/>
        <v>PI1:PI1000</v>
      </c>
      <c r="AG19" t="str">
        <f t="shared" si="7"/>
        <v>PT1:PT1000</v>
      </c>
      <c r="AH19" t="str">
        <f t="shared" si="7"/>
        <v>QH1:QH1000</v>
      </c>
      <c r="AI19" t="str">
        <f t="shared" si="7"/>
        <v>QS1:QS1000</v>
      </c>
    </row>
    <row r="20" spans="1:43" x14ac:dyDescent="0.35">
      <c r="A20">
        <v>19</v>
      </c>
      <c r="B20" t="s">
        <v>359</v>
      </c>
      <c r="C20" t="s">
        <v>360</v>
      </c>
    </row>
    <row r="21" spans="1:43" x14ac:dyDescent="0.35">
      <c r="A21">
        <v>20</v>
      </c>
      <c r="B21" t="s">
        <v>361</v>
      </c>
      <c r="C21" t="s">
        <v>362</v>
      </c>
    </row>
    <row r="22" spans="1:43" x14ac:dyDescent="0.35">
      <c r="A22">
        <v>21</v>
      </c>
      <c r="B22" t="s">
        <v>363</v>
      </c>
      <c r="C22" t="s">
        <v>364</v>
      </c>
    </row>
    <row r="23" spans="1:43" x14ac:dyDescent="0.35">
      <c r="A23">
        <v>22</v>
      </c>
      <c r="B23" t="s">
        <v>365</v>
      </c>
      <c r="C23" t="s">
        <v>366</v>
      </c>
    </row>
    <row r="24" spans="1:43" x14ac:dyDescent="0.35">
      <c r="A24">
        <v>23</v>
      </c>
      <c r="B24" t="s">
        <v>367</v>
      </c>
      <c r="C24" t="s">
        <v>368</v>
      </c>
    </row>
    <row r="25" spans="1:43" x14ac:dyDescent="0.35">
      <c r="A25">
        <v>24</v>
      </c>
      <c r="B25" t="s">
        <v>369</v>
      </c>
      <c r="C25" t="s">
        <v>370</v>
      </c>
      <c r="Q25" t="s">
        <v>371</v>
      </c>
      <c r="R25" t="s">
        <v>372</v>
      </c>
      <c r="S25" t="s">
        <v>373</v>
      </c>
      <c r="T25" t="s">
        <v>374</v>
      </c>
      <c r="U25" t="s">
        <v>375</v>
      </c>
      <c r="V25" t="s">
        <v>376</v>
      </c>
      <c r="W25" t="s">
        <v>377</v>
      </c>
      <c r="X25" t="s">
        <v>378</v>
      </c>
      <c r="Y25" t="s">
        <v>379</v>
      </c>
      <c r="Z25" t="s">
        <v>380</v>
      </c>
      <c r="AA25" t="s">
        <v>381</v>
      </c>
      <c r="AB25" t="s">
        <v>382</v>
      </c>
      <c r="AC25" t="s">
        <v>383</v>
      </c>
      <c r="AD25" t="s">
        <v>384</v>
      </c>
      <c r="AE25" t="s">
        <v>385</v>
      </c>
      <c r="AF25" t="s">
        <v>386</v>
      </c>
      <c r="AG25" t="s">
        <v>387</v>
      </c>
      <c r="AH25" t="s">
        <v>388</v>
      </c>
      <c r="AI25" t="s">
        <v>389</v>
      </c>
      <c r="AJ25" t="s">
        <v>390</v>
      </c>
      <c r="AK25" t="s">
        <v>391</v>
      </c>
      <c r="AL25" t="s">
        <v>392</v>
      </c>
      <c r="AM25" t="s">
        <v>393</v>
      </c>
      <c r="AN25" t="s">
        <v>394</v>
      </c>
      <c r="AO25" t="s">
        <v>395</v>
      </c>
      <c r="AP25" t="s">
        <v>396</v>
      </c>
      <c r="AQ25" t="s">
        <v>397</v>
      </c>
    </row>
    <row r="26" spans="1:43" x14ac:dyDescent="0.35">
      <c r="A26">
        <v>25</v>
      </c>
      <c r="B26" t="s">
        <v>398</v>
      </c>
      <c r="C26" t="s">
        <v>399</v>
      </c>
      <c r="Q26">
        <v>612</v>
      </c>
      <c r="R26">
        <v>629</v>
      </c>
      <c r="S26">
        <v>646</v>
      </c>
      <c r="T26">
        <v>663</v>
      </c>
      <c r="U26">
        <v>680</v>
      </c>
      <c r="V26">
        <v>697</v>
      </c>
      <c r="W26">
        <v>714</v>
      </c>
      <c r="X26">
        <v>725</v>
      </c>
      <c r="Y26">
        <v>736</v>
      </c>
      <c r="Z26">
        <v>747</v>
      </c>
      <c r="AA26">
        <v>758</v>
      </c>
      <c r="AB26">
        <v>769</v>
      </c>
      <c r="AC26">
        <v>780</v>
      </c>
      <c r="AD26">
        <v>791</v>
      </c>
      <c r="AE26">
        <v>802</v>
      </c>
      <c r="AF26">
        <v>813</v>
      </c>
      <c r="AG26">
        <v>830</v>
      </c>
      <c r="AH26">
        <v>847</v>
      </c>
      <c r="AI26">
        <v>864</v>
      </c>
      <c r="AJ26">
        <v>881</v>
      </c>
      <c r="AK26">
        <v>898</v>
      </c>
      <c r="AL26">
        <v>913</v>
      </c>
      <c r="AM26">
        <v>928</v>
      </c>
      <c r="AN26">
        <v>939</v>
      </c>
      <c r="AO26">
        <v>956</v>
      </c>
      <c r="AP26">
        <v>971</v>
      </c>
      <c r="AQ26">
        <v>982</v>
      </c>
    </row>
    <row r="27" spans="1:43" x14ac:dyDescent="0.35">
      <c r="A27">
        <v>26</v>
      </c>
      <c r="B27" t="s">
        <v>400</v>
      </c>
      <c r="C27" t="s">
        <v>401</v>
      </c>
    </row>
    <row r="28" spans="1:43" x14ac:dyDescent="0.35">
      <c r="A28">
        <v>27</v>
      </c>
      <c r="B28" t="s">
        <v>402</v>
      </c>
      <c r="C28" t="s">
        <v>403</v>
      </c>
    </row>
    <row r="29" spans="1:43" x14ac:dyDescent="0.35">
      <c r="A29">
        <v>28</v>
      </c>
      <c r="B29" t="s">
        <v>404</v>
      </c>
      <c r="C29" t="e">
        <v>#N/A</v>
      </c>
      <c r="Q29">
        <v>75</v>
      </c>
      <c r="R29" t="s">
        <v>405</v>
      </c>
      <c r="S29" t="s">
        <v>406</v>
      </c>
    </row>
    <row r="30" spans="1:43" x14ac:dyDescent="0.35">
      <c r="A30">
        <v>29</v>
      </c>
      <c r="B30" t="s">
        <v>407</v>
      </c>
      <c r="C30" t="e">
        <v>#N/A</v>
      </c>
      <c r="Q30">
        <v>77</v>
      </c>
      <c r="R30" t="s">
        <v>408</v>
      </c>
      <c r="S30" t="s">
        <v>409</v>
      </c>
    </row>
    <row r="31" spans="1:43" x14ac:dyDescent="0.35">
      <c r="A31">
        <v>30</v>
      </c>
      <c r="B31" t="s">
        <v>410</v>
      </c>
      <c r="C31" t="e">
        <v>#N/A</v>
      </c>
      <c r="Q31">
        <v>83</v>
      </c>
      <c r="R31" t="s">
        <v>411</v>
      </c>
      <c r="S31" t="s">
        <v>412</v>
      </c>
    </row>
    <row r="32" spans="1:43" x14ac:dyDescent="0.35">
      <c r="A32">
        <v>31</v>
      </c>
      <c r="B32" t="s">
        <v>413</v>
      </c>
      <c r="C32" t="e">
        <v>#N/A</v>
      </c>
      <c r="Q32">
        <v>193</v>
      </c>
      <c r="R32" t="s">
        <v>414</v>
      </c>
      <c r="S32" t="s">
        <v>415</v>
      </c>
    </row>
    <row r="33" spans="1:19" x14ac:dyDescent="0.35">
      <c r="A33">
        <v>32</v>
      </c>
      <c r="B33" t="s">
        <v>416</v>
      </c>
      <c r="C33" t="s">
        <v>417</v>
      </c>
      <c r="Q33">
        <v>195</v>
      </c>
      <c r="R33" t="s">
        <v>418</v>
      </c>
      <c r="S33" t="s">
        <v>419</v>
      </c>
    </row>
    <row r="34" spans="1:19" x14ac:dyDescent="0.35">
      <c r="A34">
        <v>33</v>
      </c>
      <c r="B34" t="s">
        <v>420</v>
      </c>
      <c r="C34" t="s">
        <v>421</v>
      </c>
      <c r="Q34">
        <v>202</v>
      </c>
      <c r="R34" t="s">
        <v>422</v>
      </c>
      <c r="S34" t="s">
        <v>423</v>
      </c>
    </row>
    <row r="35" spans="1:19" x14ac:dyDescent="0.35">
      <c r="A35">
        <v>34</v>
      </c>
      <c r="B35" t="s">
        <v>424</v>
      </c>
      <c r="C35" t="s">
        <v>425</v>
      </c>
      <c r="Q35">
        <v>466</v>
      </c>
      <c r="R35" t="s">
        <v>426</v>
      </c>
      <c r="S35" t="s">
        <v>427</v>
      </c>
    </row>
    <row r="36" spans="1:19" x14ac:dyDescent="0.35">
      <c r="A36">
        <v>35</v>
      </c>
      <c r="B36" t="s">
        <v>151</v>
      </c>
      <c r="C36" t="s">
        <v>428</v>
      </c>
      <c r="Q36">
        <v>468</v>
      </c>
      <c r="R36" t="s">
        <v>429</v>
      </c>
      <c r="S36" t="s">
        <v>430</v>
      </c>
    </row>
    <row r="37" spans="1:19" x14ac:dyDescent="0.35">
      <c r="A37">
        <v>36</v>
      </c>
      <c r="B37" t="s">
        <v>431</v>
      </c>
      <c r="C37" t="s">
        <v>432</v>
      </c>
      <c r="Q37">
        <v>486</v>
      </c>
      <c r="R37" t="s">
        <v>433</v>
      </c>
      <c r="S37" t="s">
        <v>434</v>
      </c>
    </row>
    <row r="38" spans="1:19" x14ac:dyDescent="0.35">
      <c r="A38">
        <v>37</v>
      </c>
      <c r="B38" t="s">
        <v>435</v>
      </c>
      <c r="C38" t="s">
        <v>436</v>
      </c>
      <c r="Q38">
        <v>987</v>
      </c>
      <c r="R38" t="s">
        <v>437</v>
      </c>
      <c r="S38" t="s">
        <v>438</v>
      </c>
    </row>
    <row r="39" spans="1:19" x14ac:dyDescent="0.35">
      <c r="A39">
        <v>38</v>
      </c>
      <c r="B39" t="s">
        <v>439</v>
      </c>
      <c r="C39" t="s">
        <v>440</v>
      </c>
      <c r="Q39">
        <v>989</v>
      </c>
      <c r="R39" t="s">
        <v>441</v>
      </c>
      <c r="S39" t="s">
        <v>442</v>
      </c>
    </row>
    <row r="40" spans="1:19" x14ac:dyDescent="0.35">
      <c r="A40">
        <v>39</v>
      </c>
      <c r="B40" t="s">
        <v>443</v>
      </c>
      <c r="C40" t="s">
        <v>444</v>
      </c>
      <c r="Q40">
        <v>1019</v>
      </c>
      <c r="R40" t="s">
        <v>445</v>
      </c>
      <c r="S40" t="s">
        <v>446</v>
      </c>
    </row>
    <row r="41" spans="1:19" x14ac:dyDescent="0.35">
      <c r="A41">
        <v>40</v>
      </c>
      <c r="B41" t="s">
        <v>334</v>
      </c>
      <c r="C41" t="s">
        <v>447</v>
      </c>
    </row>
    <row r="42" spans="1:19" x14ac:dyDescent="0.35">
      <c r="A42">
        <v>41</v>
      </c>
      <c r="B42" t="s">
        <v>448</v>
      </c>
      <c r="C42">
        <v>0</v>
      </c>
    </row>
    <row r="43" spans="1:19" x14ac:dyDescent="0.35">
      <c r="A43">
        <v>42</v>
      </c>
      <c r="B43" t="s">
        <v>449</v>
      </c>
      <c r="C43" t="s">
        <v>450</v>
      </c>
      <c r="Q43">
        <v>83</v>
      </c>
      <c r="R43" t="s">
        <v>411</v>
      </c>
      <c r="S43" t="s">
        <v>412</v>
      </c>
    </row>
    <row r="44" spans="1:19" x14ac:dyDescent="0.35">
      <c r="A44">
        <v>43</v>
      </c>
      <c r="B44" t="s">
        <v>451</v>
      </c>
      <c r="C44" t="s">
        <v>452</v>
      </c>
      <c r="Q44">
        <v>202</v>
      </c>
      <c r="R44" t="s">
        <v>422</v>
      </c>
      <c r="S44" t="s">
        <v>423</v>
      </c>
    </row>
    <row r="45" spans="1:19" x14ac:dyDescent="0.35">
      <c r="A45">
        <v>44</v>
      </c>
      <c r="B45" t="s">
        <v>453</v>
      </c>
      <c r="C45" t="s">
        <v>454</v>
      </c>
      <c r="Q45">
        <v>486</v>
      </c>
      <c r="R45" t="s">
        <v>433</v>
      </c>
      <c r="S45" t="s">
        <v>434</v>
      </c>
    </row>
    <row r="46" spans="1:19" x14ac:dyDescent="0.35">
      <c r="A46">
        <v>45</v>
      </c>
      <c r="B46" t="s">
        <v>455</v>
      </c>
      <c r="C46" t="s">
        <v>456</v>
      </c>
      <c r="Q46">
        <v>1019</v>
      </c>
      <c r="R46" t="s">
        <v>445</v>
      </c>
      <c r="S46" t="s">
        <v>446</v>
      </c>
    </row>
    <row r="47" spans="1:19" x14ac:dyDescent="0.35">
      <c r="A47">
        <v>46</v>
      </c>
      <c r="B47" t="s">
        <v>457</v>
      </c>
      <c r="C47" t="s">
        <v>458</v>
      </c>
    </row>
    <row r="48" spans="1:19" x14ac:dyDescent="0.35">
      <c r="A48">
        <v>47</v>
      </c>
      <c r="B48" t="s">
        <v>459</v>
      </c>
      <c r="C48" t="e">
        <v>#N/A</v>
      </c>
    </row>
    <row r="49" spans="1:20" x14ac:dyDescent="0.35">
      <c r="A49">
        <v>48</v>
      </c>
      <c r="B49" t="s">
        <v>460</v>
      </c>
      <c r="C49" t="e">
        <v>#N/A</v>
      </c>
      <c r="Q49" t="s">
        <v>411</v>
      </c>
      <c r="R49" t="s">
        <v>422</v>
      </c>
      <c r="S49" t="s">
        <v>433</v>
      </c>
      <c r="T49" t="s">
        <v>445</v>
      </c>
    </row>
    <row r="50" spans="1:20" x14ac:dyDescent="0.35">
      <c r="A50">
        <v>49</v>
      </c>
      <c r="B50" t="s">
        <v>152</v>
      </c>
      <c r="C50" t="s">
        <v>461</v>
      </c>
      <c r="Q50" t="s">
        <v>412</v>
      </c>
      <c r="R50" t="s">
        <v>423</v>
      </c>
      <c r="S50" t="s">
        <v>434</v>
      </c>
      <c r="T50" t="s">
        <v>446</v>
      </c>
    </row>
    <row r="51" spans="1:20" x14ac:dyDescent="0.35">
      <c r="A51">
        <v>50</v>
      </c>
      <c r="B51" t="s">
        <v>153</v>
      </c>
      <c r="C51" t="s">
        <v>462</v>
      </c>
      <c r="Q51">
        <v>83</v>
      </c>
      <c r="R51">
        <v>202</v>
      </c>
      <c r="S51">
        <v>486</v>
      </c>
      <c r="T51">
        <v>1019</v>
      </c>
    </row>
    <row r="52" spans="1:20" x14ac:dyDescent="0.35">
      <c r="A52">
        <v>51</v>
      </c>
      <c r="B52" t="s">
        <v>463</v>
      </c>
      <c r="C52" t="s">
        <v>464</v>
      </c>
      <c r="Q52" t="str">
        <f t="shared" ref="Q52" si="8">SUBSTITUTE(ADDRESS(1,Q51,4),"1","")</f>
        <v>CE</v>
      </c>
      <c r="R52" t="str">
        <f t="shared" ref="R52" si="9">SUBSTITUTE(ADDRESS(1,R51,4),"1","")</f>
        <v>GT</v>
      </c>
      <c r="S52" t="str">
        <f t="shared" ref="S52" si="10">SUBSTITUTE(ADDRESS(1,S51,4),"1","")</f>
        <v>RR</v>
      </c>
      <c r="T52" t="str">
        <f t="shared" ref="T52" si="11">SUBSTITUTE(ADDRESS(1,T51,4),"1","")</f>
        <v>AME</v>
      </c>
    </row>
    <row r="53" spans="1:20" x14ac:dyDescent="0.35">
      <c r="A53">
        <v>52</v>
      </c>
      <c r="B53" t="s">
        <v>465</v>
      </c>
      <c r="C53" t="s">
        <v>466</v>
      </c>
      <c r="Q53" t="str">
        <f t="shared" ref="Q53" si="12">_xlfn.CONCAT(Q52,"1:",Q52,"1000")</f>
        <v>CE1:CE1000</v>
      </c>
      <c r="R53" t="str">
        <f t="shared" ref="R53" si="13">_xlfn.CONCAT(R52,"1:",R52,"1000")</f>
        <v>GT1:GT1000</v>
      </c>
      <c r="S53" t="str">
        <f t="shared" ref="S53" si="14">_xlfn.CONCAT(S52,"1:",S52,"1000")</f>
        <v>RR1:RR1000</v>
      </c>
      <c r="T53" t="str">
        <f t="shared" ref="T53" si="15">_xlfn.CONCAT(T52,"1:",T52,"1000")</f>
        <v>AME1:AME1000</v>
      </c>
    </row>
    <row r="54" spans="1:20" x14ac:dyDescent="0.35">
      <c r="A54">
        <v>53</v>
      </c>
      <c r="B54" t="s">
        <v>467</v>
      </c>
      <c r="C54" t="s">
        <v>468</v>
      </c>
    </row>
    <row r="55" spans="1:20" x14ac:dyDescent="0.35">
      <c r="A55">
        <v>54</v>
      </c>
      <c r="B55" t="s">
        <v>469</v>
      </c>
      <c r="C55" t="s">
        <v>470</v>
      </c>
    </row>
    <row r="56" spans="1:20" x14ac:dyDescent="0.35">
      <c r="A56">
        <v>55</v>
      </c>
      <c r="B56" t="s">
        <v>335</v>
      </c>
      <c r="C56" t="s">
        <v>471</v>
      </c>
    </row>
    <row r="57" spans="1:20" x14ac:dyDescent="0.35">
      <c r="A57">
        <v>56</v>
      </c>
      <c r="B57" t="s">
        <v>472</v>
      </c>
      <c r="C57">
        <v>0</v>
      </c>
      <c r="R57" t="s">
        <v>473</v>
      </c>
      <c r="S57" t="s">
        <v>474</v>
      </c>
      <c r="T57" t="s">
        <v>475</v>
      </c>
    </row>
    <row r="58" spans="1:20" x14ac:dyDescent="0.35">
      <c r="A58">
        <v>57</v>
      </c>
      <c r="B58" t="s">
        <v>476</v>
      </c>
      <c r="C58" t="s">
        <v>477</v>
      </c>
      <c r="R58" t="s">
        <v>473</v>
      </c>
      <c r="S58" t="s">
        <v>478</v>
      </c>
      <c r="T58" t="s">
        <v>479</v>
      </c>
    </row>
    <row r="59" spans="1:20" x14ac:dyDescent="0.35">
      <c r="A59">
        <v>58</v>
      </c>
      <c r="B59" t="s">
        <v>480</v>
      </c>
      <c r="C59" t="s">
        <v>481</v>
      </c>
      <c r="R59" t="s">
        <v>473</v>
      </c>
      <c r="S59" t="s">
        <v>482</v>
      </c>
      <c r="T59" t="s">
        <v>483</v>
      </c>
    </row>
    <row r="60" spans="1:20" x14ac:dyDescent="0.35">
      <c r="A60">
        <v>59</v>
      </c>
      <c r="B60" t="s">
        <v>484</v>
      </c>
      <c r="C60" t="s">
        <v>485</v>
      </c>
      <c r="R60" t="s">
        <v>473</v>
      </c>
      <c r="S60" t="s">
        <v>486</v>
      </c>
      <c r="T60" t="s">
        <v>487</v>
      </c>
    </row>
    <row r="61" spans="1:20" x14ac:dyDescent="0.35">
      <c r="A61">
        <v>60</v>
      </c>
      <c r="B61" t="s">
        <v>488</v>
      </c>
      <c r="C61" t="s">
        <v>489</v>
      </c>
      <c r="R61" t="s">
        <v>473</v>
      </c>
      <c r="S61" t="s">
        <v>490</v>
      </c>
      <c r="T61" t="s">
        <v>491</v>
      </c>
    </row>
    <row r="62" spans="1:20" x14ac:dyDescent="0.35">
      <c r="A62">
        <v>61</v>
      </c>
      <c r="B62" t="s">
        <v>492</v>
      </c>
      <c r="C62" t="s">
        <v>493</v>
      </c>
      <c r="R62" t="s">
        <v>473</v>
      </c>
      <c r="S62" t="s">
        <v>494</v>
      </c>
      <c r="T62" t="s">
        <v>495</v>
      </c>
    </row>
    <row r="63" spans="1:20" x14ac:dyDescent="0.35">
      <c r="A63">
        <v>62</v>
      </c>
      <c r="B63" t="s">
        <v>496</v>
      </c>
      <c r="C63" t="e">
        <v>#N/A</v>
      </c>
      <c r="R63" t="s">
        <v>473</v>
      </c>
      <c r="S63" t="s">
        <v>497</v>
      </c>
      <c r="T63" t="s">
        <v>498</v>
      </c>
    </row>
    <row r="64" spans="1:20" x14ac:dyDescent="0.35">
      <c r="A64">
        <v>63</v>
      </c>
      <c r="B64" t="s">
        <v>499</v>
      </c>
      <c r="C64" t="e">
        <v>#N/A</v>
      </c>
      <c r="R64" t="s">
        <v>473</v>
      </c>
      <c r="S64" t="s">
        <v>500</v>
      </c>
      <c r="T64" t="s">
        <v>501</v>
      </c>
    </row>
    <row r="65" spans="1:20" x14ac:dyDescent="0.35">
      <c r="A65">
        <v>64</v>
      </c>
      <c r="B65" t="s">
        <v>154</v>
      </c>
      <c r="C65" t="s">
        <v>502</v>
      </c>
      <c r="R65" t="s">
        <v>473</v>
      </c>
      <c r="S65" t="s">
        <v>503</v>
      </c>
      <c r="T65" t="s">
        <v>504</v>
      </c>
    </row>
    <row r="66" spans="1:20" x14ac:dyDescent="0.35">
      <c r="A66">
        <v>65</v>
      </c>
      <c r="B66" t="s">
        <v>155</v>
      </c>
      <c r="C66" t="s">
        <v>505</v>
      </c>
      <c r="R66" t="s">
        <v>473</v>
      </c>
      <c r="S66" t="s">
        <v>506</v>
      </c>
      <c r="T66" t="s">
        <v>507</v>
      </c>
    </row>
    <row r="67" spans="1:20" x14ac:dyDescent="0.35">
      <c r="A67">
        <v>66</v>
      </c>
      <c r="B67" t="s">
        <v>508</v>
      </c>
      <c r="C67" t="s">
        <v>509</v>
      </c>
      <c r="R67" t="s">
        <v>473</v>
      </c>
      <c r="S67" t="s">
        <v>510</v>
      </c>
      <c r="T67" t="s">
        <v>511</v>
      </c>
    </row>
    <row r="68" spans="1:20" x14ac:dyDescent="0.35">
      <c r="A68">
        <v>67</v>
      </c>
      <c r="B68" t="s">
        <v>512</v>
      </c>
      <c r="C68" t="s">
        <v>513</v>
      </c>
    </row>
    <row r="69" spans="1:20" x14ac:dyDescent="0.35">
      <c r="A69">
        <v>68</v>
      </c>
      <c r="B69" t="s">
        <v>514</v>
      </c>
      <c r="C69" t="s">
        <v>515</v>
      </c>
      <c r="R69" t="s">
        <v>516</v>
      </c>
      <c r="S69" t="s">
        <v>474</v>
      </c>
      <c r="T69" t="s">
        <v>475</v>
      </c>
    </row>
    <row r="70" spans="1:20" x14ac:dyDescent="0.35">
      <c r="A70">
        <v>69</v>
      </c>
      <c r="B70" t="s">
        <v>517</v>
      </c>
      <c r="C70" t="s">
        <v>518</v>
      </c>
      <c r="R70" t="s">
        <v>516</v>
      </c>
      <c r="S70" t="s">
        <v>478</v>
      </c>
      <c r="T70" t="s">
        <v>479</v>
      </c>
    </row>
    <row r="71" spans="1:20" x14ac:dyDescent="0.35">
      <c r="A71">
        <v>70</v>
      </c>
      <c r="B71" t="s">
        <v>336</v>
      </c>
      <c r="C71" t="s">
        <v>519</v>
      </c>
      <c r="R71" t="s">
        <v>516</v>
      </c>
      <c r="S71" t="s">
        <v>482</v>
      </c>
      <c r="T71" t="s">
        <v>483</v>
      </c>
    </row>
    <row r="72" spans="1:20" x14ac:dyDescent="0.35">
      <c r="A72">
        <v>71</v>
      </c>
      <c r="B72" t="s">
        <v>520</v>
      </c>
      <c r="C72">
        <v>0</v>
      </c>
      <c r="R72" t="s">
        <v>516</v>
      </c>
      <c r="S72" t="s">
        <v>486</v>
      </c>
      <c r="T72" t="s">
        <v>487</v>
      </c>
    </row>
    <row r="73" spans="1:20" x14ac:dyDescent="0.35">
      <c r="A73">
        <v>72</v>
      </c>
      <c r="B73" t="s">
        <v>521</v>
      </c>
      <c r="C73" t="s">
        <v>522</v>
      </c>
      <c r="R73" t="s">
        <v>516</v>
      </c>
      <c r="S73" t="s">
        <v>523</v>
      </c>
      <c r="T73" t="s">
        <v>524</v>
      </c>
    </row>
    <row r="74" spans="1:20" x14ac:dyDescent="0.35">
      <c r="A74">
        <v>73</v>
      </c>
      <c r="B74" t="s">
        <v>525</v>
      </c>
      <c r="C74" t="s">
        <v>526</v>
      </c>
      <c r="R74" t="s">
        <v>516</v>
      </c>
      <c r="S74" t="s">
        <v>490</v>
      </c>
      <c r="T74" t="s">
        <v>491</v>
      </c>
    </row>
    <row r="75" spans="1:20" x14ac:dyDescent="0.35">
      <c r="A75">
        <v>74</v>
      </c>
      <c r="B75" t="s">
        <v>527</v>
      </c>
      <c r="C75" t="s">
        <v>528</v>
      </c>
      <c r="R75" t="s">
        <v>516</v>
      </c>
      <c r="S75" t="s">
        <v>494</v>
      </c>
      <c r="T75" t="s">
        <v>495</v>
      </c>
    </row>
    <row r="76" spans="1:20" x14ac:dyDescent="0.35">
      <c r="A76">
        <v>75</v>
      </c>
      <c r="B76" t="s">
        <v>405</v>
      </c>
      <c r="C76" t="s">
        <v>406</v>
      </c>
      <c r="R76" t="s">
        <v>516</v>
      </c>
      <c r="S76" t="s">
        <v>497</v>
      </c>
      <c r="T76" t="s">
        <v>498</v>
      </c>
    </row>
    <row r="77" spans="1:20" x14ac:dyDescent="0.35">
      <c r="A77">
        <v>76</v>
      </c>
      <c r="B77" t="s">
        <v>529</v>
      </c>
      <c r="C77" t="s">
        <v>530</v>
      </c>
      <c r="R77" t="s">
        <v>516</v>
      </c>
      <c r="S77" t="s">
        <v>500</v>
      </c>
      <c r="T77" t="s">
        <v>501</v>
      </c>
    </row>
    <row r="78" spans="1:20" x14ac:dyDescent="0.35">
      <c r="A78">
        <v>77</v>
      </c>
      <c r="B78" t="s">
        <v>408</v>
      </c>
      <c r="C78" t="s">
        <v>409</v>
      </c>
      <c r="R78" t="s">
        <v>516</v>
      </c>
      <c r="S78" t="s">
        <v>503</v>
      </c>
      <c r="T78" t="s">
        <v>504</v>
      </c>
    </row>
    <row r="79" spans="1:20" x14ac:dyDescent="0.35">
      <c r="A79">
        <v>78</v>
      </c>
      <c r="B79" t="s">
        <v>531</v>
      </c>
      <c r="C79" t="e">
        <v>#N/A</v>
      </c>
      <c r="R79" t="s">
        <v>516</v>
      </c>
      <c r="S79" t="s">
        <v>506</v>
      </c>
      <c r="T79" t="s">
        <v>507</v>
      </c>
    </row>
    <row r="80" spans="1:20" x14ac:dyDescent="0.35">
      <c r="A80">
        <v>79</v>
      </c>
      <c r="B80" t="s">
        <v>532</v>
      </c>
      <c r="C80" t="e">
        <v>#N/A</v>
      </c>
      <c r="R80" t="s">
        <v>516</v>
      </c>
      <c r="S80" t="s">
        <v>510</v>
      </c>
      <c r="T80" t="s">
        <v>511</v>
      </c>
    </row>
    <row r="81" spans="1:43" x14ac:dyDescent="0.35">
      <c r="A81">
        <v>80</v>
      </c>
      <c r="B81" t="s">
        <v>533</v>
      </c>
      <c r="C81" t="e">
        <v>#N/A</v>
      </c>
    </row>
    <row r="82" spans="1:43" x14ac:dyDescent="0.35">
      <c r="A82">
        <v>81</v>
      </c>
      <c r="B82" t="s">
        <v>534</v>
      </c>
      <c r="C82" t="e">
        <v>#N/A</v>
      </c>
    </row>
    <row r="83" spans="1:43" x14ac:dyDescent="0.35">
      <c r="A83">
        <v>82</v>
      </c>
      <c r="B83" t="s">
        <v>535</v>
      </c>
      <c r="C83" t="s">
        <v>536</v>
      </c>
    </row>
    <row r="84" spans="1:43" x14ac:dyDescent="0.35">
      <c r="A84">
        <v>83</v>
      </c>
      <c r="B84" t="s">
        <v>411</v>
      </c>
      <c r="C84" t="s">
        <v>412</v>
      </c>
    </row>
    <row r="85" spans="1:43" x14ac:dyDescent="0.35">
      <c r="A85">
        <v>84</v>
      </c>
      <c r="B85" t="s">
        <v>537</v>
      </c>
      <c r="C85" t="e">
        <v>#N/A</v>
      </c>
    </row>
    <row r="86" spans="1:43" x14ac:dyDescent="0.35">
      <c r="A86">
        <v>85</v>
      </c>
      <c r="B86" t="s">
        <v>538</v>
      </c>
      <c r="C86" t="e">
        <v>#N/A</v>
      </c>
    </row>
    <row r="87" spans="1:43" x14ac:dyDescent="0.35">
      <c r="A87">
        <v>86</v>
      </c>
      <c r="B87" t="s">
        <v>539</v>
      </c>
      <c r="C87" t="e">
        <v>#N/A</v>
      </c>
    </row>
    <row r="88" spans="1:43" x14ac:dyDescent="0.35">
      <c r="A88">
        <v>87</v>
      </c>
      <c r="B88" t="s">
        <v>540</v>
      </c>
      <c r="C88" t="e">
        <v>#N/A</v>
      </c>
      <c r="Q88" t="s">
        <v>424</v>
      </c>
      <c r="R88" t="s">
        <v>455</v>
      </c>
      <c r="S88" t="s">
        <v>488</v>
      </c>
      <c r="T88" t="s">
        <v>541</v>
      </c>
      <c r="U88" t="s">
        <v>542</v>
      </c>
      <c r="V88" t="s">
        <v>543</v>
      </c>
      <c r="W88" t="s">
        <v>544</v>
      </c>
      <c r="X88" t="s">
        <v>545</v>
      </c>
      <c r="Y88" t="s">
        <v>546</v>
      </c>
      <c r="Z88" t="s">
        <v>547</v>
      </c>
      <c r="AA88" t="s">
        <v>548</v>
      </c>
      <c r="AB88" t="s">
        <v>549</v>
      </c>
      <c r="AC88" t="s">
        <v>550</v>
      </c>
      <c r="AD88" t="s">
        <v>551</v>
      </c>
      <c r="AE88" t="s">
        <v>552</v>
      </c>
      <c r="AF88" t="s">
        <v>553</v>
      </c>
      <c r="AG88" t="s">
        <v>554</v>
      </c>
      <c r="AH88" t="s">
        <v>555</v>
      </c>
      <c r="AI88" t="s">
        <v>556</v>
      </c>
      <c r="AJ88" t="s">
        <v>557</v>
      </c>
      <c r="AK88" t="s">
        <v>558</v>
      </c>
      <c r="AL88" t="s">
        <v>559</v>
      </c>
    </row>
    <row r="89" spans="1:43" x14ac:dyDescent="0.35">
      <c r="A89">
        <v>88</v>
      </c>
      <c r="B89" t="s">
        <v>560</v>
      </c>
      <c r="C89" t="e">
        <v>#N/A</v>
      </c>
      <c r="Q89" t="s">
        <v>181</v>
      </c>
      <c r="R89" t="s">
        <v>182</v>
      </c>
      <c r="S89" t="s">
        <v>183</v>
      </c>
      <c r="T89" t="s">
        <v>184</v>
      </c>
      <c r="U89" t="s">
        <v>185</v>
      </c>
      <c r="V89" t="s">
        <v>38</v>
      </c>
      <c r="W89" t="s">
        <v>186</v>
      </c>
      <c r="X89" t="s">
        <v>40</v>
      </c>
      <c r="Y89" t="s">
        <v>41</v>
      </c>
      <c r="Z89" t="s">
        <v>187</v>
      </c>
      <c r="AA89" t="s">
        <v>188</v>
      </c>
      <c r="AB89" t="s">
        <v>189</v>
      </c>
      <c r="AC89" t="s">
        <v>190</v>
      </c>
      <c r="AD89" t="s">
        <v>191</v>
      </c>
      <c r="AE89" t="s">
        <v>192</v>
      </c>
      <c r="AF89" t="s">
        <v>193</v>
      </c>
      <c r="AG89" t="s">
        <v>49</v>
      </c>
      <c r="AH89" t="s">
        <v>50</v>
      </c>
      <c r="AI89" t="s">
        <v>51</v>
      </c>
      <c r="AJ89" t="s">
        <v>52</v>
      </c>
      <c r="AK89" t="s">
        <v>53</v>
      </c>
      <c r="AL89" t="s">
        <v>54</v>
      </c>
    </row>
    <row r="90" spans="1:43" x14ac:dyDescent="0.35">
      <c r="A90">
        <v>89</v>
      </c>
      <c r="B90" t="s">
        <v>561</v>
      </c>
      <c r="C90" t="e">
        <v>#N/A</v>
      </c>
      <c r="Q90">
        <f>MATCH(Q88,Données_nettoyées!$A$1:$AUP$1,0)</f>
        <v>34</v>
      </c>
      <c r="R90">
        <f>MATCH(R88,Données_nettoyées!$A$1:$AUP$1,0)</f>
        <v>45</v>
      </c>
      <c r="S90">
        <f>MATCH(S88,Données_nettoyées!$A$1:$AUP$1,0)</f>
        <v>60</v>
      </c>
      <c r="T90">
        <f>MATCH(T88,Données_nettoyées!$A$1:$AUP$1,0)</f>
        <v>149</v>
      </c>
      <c r="U90">
        <f>MATCH(U88,Données_nettoyées!$A$1:$AUP$1,0)</f>
        <v>160</v>
      </c>
      <c r="V90">
        <f>MATCH(V88,Données_nettoyées!$A$1:$AUP$1,0)</f>
        <v>171</v>
      </c>
      <c r="W90">
        <f>MATCH(W88,Données_nettoyées!$A$1:$AUP$1,0)</f>
        <v>182</v>
      </c>
      <c r="X90">
        <f>MATCH(X88,Données_nettoyées!$A$1:$AUP$1,0)</f>
        <v>282</v>
      </c>
      <c r="Y90">
        <f>MATCH(Y88,Données_nettoyées!$A$1:$AUP$1,0)</f>
        <v>293</v>
      </c>
      <c r="Z90">
        <f>MATCH(Z88,Données_nettoyées!$A$1:$AUP$1,0)</f>
        <v>308</v>
      </c>
      <c r="AA90">
        <f>MATCH(AA88,Données_nettoyées!$A$1:$AUP$1,0)</f>
        <v>325</v>
      </c>
      <c r="AB90">
        <f>MATCH(AB88,Données_nettoyées!$A$1:$AUP$1,0)</f>
        <v>336</v>
      </c>
      <c r="AC90">
        <f>MATCH(AC88,Données_nettoyées!$A$1:$AUP$1,0)</f>
        <v>347</v>
      </c>
      <c r="AD90">
        <f>MATCH(AD88,Données_nettoyées!$A$1:$AUP$1,0)</f>
        <v>358</v>
      </c>
      <c r="AE90">
        <f>MATCH(AE88,Données_nettoyées!$A$1:$AUP$1,0)</f>
        <v>369</v>
      </c>
      <c r="AF90">
        <f>MATCH(AF88,Données_nettoyées!$A$1:$AUP$1,0)</f>
        <v>386</v>
      </c>
      <c r="AG90">
        <f>MATCH(AG88,Données_nettoyées!$A$1:$AUP$1,0)</f>
        <v>397</v>
      </c>
      <c r="AH90">
        <f>MATCH(AH88,Données_nettoyées!$A$1:$AUP$1,0)</f>
        <v>408</v>
      </c>
      <c r="AI90">
        <f>MATCH(AI88,Données_nettoyées!$A$1:$AUP$1,0)</f>
        <v>419</v>
      </c>
      <c r="AJ90">
        <f>MATCH(AJ88,Données_nettoyées!$A$1:$AUP$1,0)</f>
        <v>430</v>
      </c>
      <c r="AK90">
        <f>MATCH(AK88,Données_nettoyées!$A$1:$AUP$1,0)</f>
        <v>441</v>
      </c>
      <c r="AL90">
        <f>MATCH(AL88,Données_nettoyées!$A$1:$AUP$1,0)</f>
        <v>455</v>
      </c>
    </row>
    <row r="91" spans="1:43" x14ac:dyDescent="0.35">
      <c r="A91">
        <v>90</v>
      </c>
      <c r="B91" t="s">
        <v>562</v>
      </c>
      <c r="C91" t="e">
        <v>#N/A</v>
      </c>
      <c r="Q91" t="str">
        <f>SUBSTITUTE(ADDRESS(1,Q90,4),"1","")</f>
        <v>AH</v>
      </c>
      <c r="R91" t="str">
        <f t="shared" ref="R91:AL91" si="16">SUBSTITUTE(ADDRESS(1,R90,4),"1","")</f>
        <v>AS</v>
      </c>
      <c r="S91" t="str">
        <f t="shared" si="16"/>
        <v>BH</v>
      </c>
      <c r="T91" t="str">
        <f t="shared" si="16"/>
        <v>ES</v>
      </c>
      <c r="U91" t="str">
        <f t="shared" si="16"/>
        <v>FD</v>
      </c>
      <c r="V91" t="str">
        <f t="shared" si="16"/>
        <v>FO</v>
      </c>
      <c r="W91" t="str">
        <f t="shared" si="16"/>
        <v>FZ</v>
      </c>
      <c r="X91" t="str">
        <f t="shared" si="16"/>
        <v>JV</v>
      </c>
      <c r="Y91" t="str">
        <f t="shared" si="16"/>
        <v>KG</v>
      </c>
      <c r="Z91" t="str">
        <f t="shared" si="16"/>
        <v>KV</v>
      </c>
      <c r="AA91" t="str">
        <f t="shared" si="16"/>
        <v>LM</v>
      </c>
      <c r="AB91" t="str">
        <f t="shared" si="16"/>
        <v>LX</v>
      </c>
      <c r="AC91" t="str">
        <f t="shared" si="16"/>
        <v>MI</v>
      </c>
      <c r="AD91" t="str">
        <f t="shared" si="16"/>
        <v>MT</v>
      </c>
      <c r="AE91" t="str">
        <f t="shared" si="16"/>
        <v>NE</v>
      </c>
      <c r="AF91" t="str">
        <f t="shared" si="16"/>
        <v>NV</v>
      </c>
      <c r="AG91" t="str">
        <f t="shared" si="16"/>
        <v>OG</v>
      </c>
      <c r="AH91" t="str">
        <f t="shared" si="16"/>
        <v>OR</v>
      </c>
      <c r="AI91" t="str">
        <f t="shared" si="16"/>
        <v>PC</v>
      </c>
      <c r="AJ91" t="str">
        <f t="shared" si="16"/>
        <v>PN</v>
      </c>
      <c r="AK91" t="str">
        <f t="shared" si="16"/>
        <v>PY</v>
      </c>
      <c r="AL91" t="str">
        <f t="shared" si="16"/>
        <v>QM</v>
      </c>
    </row>
    <row r="92" spans="1:43" x14ac:dyDescent="0.35">
      <c r="A92">
        <v>91</v>
      </c>
      <c r="B92" t="s">
        <v>563</v>
      </c>
      <c r="C92" t="e">
        <v>#N/A</v>
      </c>
      <c r="Q92" t="str">
        <f>_xlfn.CONCAT(Q91,"1:",Q91,"1000")</f>
        <v>AH1:AH1000</v>
      </c>
      <c r="R92" t="str">
        <f t="shared" ref="R92:AL92" si="17">_xlfn.CONCAT(R91,"1:",R91,"1000")</f>
        <v>AS1:AS1000</v>
      </c>
      <c r="S92" t="str">
        <f t="shared" si="17"/>
        <v>BH1:BH1000</v>
      </c>
      <c r="T92" t="str">
        <f t="shared" si="17"/>
        <v>ES1:ES1000</v>
      </c>
      <c r="U92" t="str">
        <f t="shared" si="17"/>
        <v>FD1:FD1000</v>
      </c>
      <c r="V92" t="str">
        <f t="shared" si="17"/>
        <v>FO1:FO1000</v>
      </c>
      <c r="W92" t="str">
        <f t="shared" si="17"/>
        <v>FZ1:FZ1000</v>
      </c>
      <c r="X92" t="str">
        <f t="shared" si="17"/>
        <v>JV1:JV1000</v>
      </c>
      <c r="Y92" t="str">
        <f t="shared" si="17"/>
        <v>KG1:KG1000</v>
      </c>
      <c r="Z92" t="str">
        <f t="shared" si="17"/>
        <v>KV1:KV1000</v>
      </c>
      <c r="AA92" t="str">
        <f t="shared" si="17"/>
        <v>LM1:LM1000</v>
      </c>
      <c r="AB92" t="str">
        <f t="shared" si="17"/>
        <v>LX1:LX1000</v>
      </c>
      <c r="AC92" t="str">
        <f t="shared" si="17"/>
        <v>MI1:MI1000</v>
      </c>
      <c r="AD92" t="str">
        <f t="shared" si="17"/>
        <v>MT1:MT1000</v>
      </c>
      <c r="AE92" t="str">
        <f t="shared" si="17"/>
        <v>NE1:NE1000</v>
      </c>
      <c r="AF92" t="str">
        <f t="shared" si="17"/>
        <v>NV1:NV1000</v>
      </c>
      <c r="AG92" t="str">
        <f t="shared" si="17"/>
        <v>OG1:OG1000</v>
      </c>
      <c r="AH92" t="str">
        <f t="shared" si="17"/>
        <v>OR1:OR1000</v>
      </c>
      <c r="AI92" t="str">
        <f t="shared" si="17"/>
        <v>PC1:PC1000</v>
      </c>
      <c r="AJ92" t="str">
        <f t="shared" si="17"/>
        <v>PN1:PN1000</v>
      </c>
      <c r="AK92" t="str">
        <f t="shared" si="17"/>
        <v>PY1:PY1000</v>
      </c>
      <c r="AL92" t="str">
        <f t="shared" si="17"/>
        <v>QM1:QM1000</v>
      </c>
    </row>
    <row r="93" spans="1:43" x14ac:dyDescent="0.35">
      <c r="A93">
        <v>92</v>
      </c>
      <c r="B93" t="s">
        <v>564</v>
      </c>
      <c r="C93" t="e">
        <v>#N/A</v>
      </c>
    </row>
    <row r="94" spans="1:43" x14ac:dyDescent="0.35">
      <c r="A94">
        <v>93</v>
      </c>
      <c r="B94" t="s">
        <v>565</v>
      </c>
      <c r="C94" t="s">
        <v>566</v>
      </c>
    </row>
    <row r="95" spans="1:43" x14ac:dyDescent="0.35">
      <c r="A95">
        <v>94</v>
      </c>
      <c r="B95" t="s">
        <v>567</v>
      </c>
      <c r="C95" t="e">
        <v>#N/A</v>
      </c>
    </row>
    <row r="96" spans="1:43" x14ac:dyDescent="0.35">
      <c r="A96">
        <v>95</v>
      </c>
      <c r="B96" t="s">
        <v>568</v>
      </c>
      <c r="C96" t="e">
        <v>#N/A</v>
      </c>
      <c r="Q96">
        <v>600</v>
      </c>
      <c r="R96">
        <v>617</v>
      </c>
      <c r="S96">
        <v>634</v>
      </c>
      <c r="T96">
        <v>651</v>
      </c>
      <c r="U96">
        <v>668</v>
      </c>
      <c r="V96">
        <v>685</v>
      </c>
      <c r="W96">
        <v>702</v>
      </c>
      <c r="X96">
        <v>719</v>
      </c>
      <c r="Y96">
        <v>730</v>
      </c>
      <c r="Z96">
        <v>741</v>
      </c>
      <c r="AA96">
        <v>752</v>
      </c>
      <c r="AB96">
        <v>763</v>
      </c>
      <c r="AC96">
        <v>774</v>
      </c>
      <c r="AD96">
        <v>785</v>
      </c>
      <c r="AE96">
        <v>796</v>
      </c>
      <c r="AF96">
        <v>807</v>
      </c>
      <c r="AG96">
        <v>818</v>
      </c>
      <c r="AH96">
        <v>835</v>
      </c>
      <c r="AI96">
        <v>852</v>
      </c>
      <c r="AJ96">
        <v>869</v>
      </c>
      <c r="AK96">
        <v>886</v>
      </c>
      <c r="AL96">
        <v>903</v>
      </c>
      <c r="AM96">
        <v>918</v>
      </c>
      <c r="AN96">
        <v>933</v>
      </c>
      <c r="AO96">
        <v>944</v>
      </c>
      <c r="AP96">
        <v>961</v>
      </c>
      <c r="AQ96">
        <v>976</v>
      </c>
    </row>
    <row r="97" spans="1:43" x14ac:dyDescent="0.35">
      <c r="A97">
        <v>96</v>
      </c>
      <c r="B97" t="s">
        <v>569</v>
      </c>
      <c r="C97" t="s">
        <v>570</v>
      </c>
      <c r="Q97" t="s">
        <v>571</v>
      </c>
      <c r="R97" t="s">
        <v>572</v>
      </c>
      <c r="S97" t="s">
        <v>573</v>
      </c>
      <c r="T97" t="s">
        <v>574</v>
      </c>
      <c r="U97" t="s">
        <v>575</v>
      </c>
      <c r="V97" t="s">
        <v>576</v>
      </c>
      <c r="W97" t="s">
        <v>577</v>
      </c>
      <c r="X97" t="s">
        <v>578</v>
      </c>
      <c r="Y97" t="s">
        <v>579</v>
      </c>
      <c r="Z97" t="s">
        <v>580</v>
      </c>
      <c r="AA97" t="s">
        <v>581</v>
      </c>
      <c r="AB97" t="s">
        <v>582</v>
      </c>
      <c r="AC97" t="s">
        <v>583</v>
      </c>
      <c r="AD97" t="s">
        <v>584</v>
      </c>
      <c r="AE97" t="s">
        <v>585</v>
      </c>
      <c r="AF97" t="s">
        <v>586</v>
      </c>
      <c r="AG97" t="s">
        <v>587</v>
      </c>
      <c r="AH97" t="s">
        <v>588</v>
      </c>
      <c r="AI97" t="s">
        <v>589</v>
      </c>
      <c r="AJ97" t="s">
        <v>590</v>
      </c>
      <c r="AK97" t="s">
        <v>591</v>
      </c>
      <c r="AL97" t="s">
        <v>592</v>
      </c>
      <c r="AM97" t="s">
        <v>593</v>
      </c>
      <c r="AN97" t="s">
        <v>594</v>
      </c>
      <c r="AO97" t="s">
        <v>595</v>
      </c>
      <c r="AP97" t="s">
        <v>596</v>
      </c>
      <c r="AQ97" t="s">
        <v>597</v>
      </c>
    </row>
    <row r="98" spans="1:43" x14ac:dyDescent="0.35">
      <c r="A98">
        <v>97</v>
      </c>
      <c r="B98" t="s">
        <v>598</v>
      </c>
      <c r="C98" t="s">
        <v>599</v>
      </c>
      <c r="Q98">
        <v>47</v>
      </c>
      <c r="R98">
        <f>Q98+1</f>
        <v>48</v>
      </c>
      <c r="S98">
        <f t="shared" ref="S98:AQ98" si="18">R98+1</f>
        <v>49</v>
      </c>
      <c r="T98">
        <f t="shared" si="18"/>
        <v>50</v>
      </c>
      <c r="U98">
        <f t="shared" si="18"/>
        <v>51</v>
      </c>
      <c r="V98">
        <f t="shared" si="18"/>
        <v>52</v>
      </c>
      <c r="W98">
        <f t="shared" si="18"/>
        <v>53</v>
      </c>
      <c r="X98">
        <f t="shared" si="18"/>
        <v>54</v>
      </c>
      <c r="Y98">
        <f t="shared" si="18"/>
        <v>55</v>
      </c>
      <c r="Z98">
        <f t="shared" si="18"/>
        <v>56</v>
      </c>
      <c r="AA98">
        <f t="shared" si="18"/>
        <v>57</v>
      </c>
      <c r="AB98">
        <f t="shared" si="18"/>
        <v>58</v>
      </c>
      <c r="AC98">
        <f t="shared" si="18"/>
        <v>59</v>
      </c>
      <c r="AD98">
        <f t="shared" si="18"/>
        <v>60</v>
      </c>
      <c r="AE98">
        <f t="shared" si="18"/>
        <v>61</v>
      </c>
      <c r="AF98">
        <f t="shared" si="18"/>
        <v>62</v>
      </c>
      <c r="AG98">
        <f t="shared" si="18"/>
        <v>63</v>
      </c>
      <c r="AH98">
        <f t="shared" si="18"/>
        <v>64</v>
      </c>
      <c r="AI98">
        <f t="shared" si="18"/>
        <v>65</v>
      </c>
      <c r="AJ98">
        <f t="shared" si="18"/>
        <v>66</v>
      </c>
      <c r="AK98">
        <f t="shared" si="18"/>
        <v>67</v>
      </c>
      <c r="AL98">
        <f t="shared" si="18"/>
        <v>68</v>
      </c>
      <c r="AM98">
        <f t="shared" si="18"/>
        <v>69</v>
      </c>
      <c r="AN98">
        <f t="shared" si="18"/>
        <v>70</v>
      </c>
      <c r="AO98">
        <f t="shared" si="18"/>
        <v>71</v>
      </c>
      <c r="AP98">
        <f t="shared" si="18"/>
        <v>72</v>
      </c>
      <c r="AQ98">
        <f t="shared" si="18"/>
        <v>73</v>
      </c>
    </row>
    <row r="99" spans="1:43" x14ac:dyDescent="0.35">
      <c r="A99">
        <v>98</v>
      </c>
      <c r="B99" t="s">
        <v>600</v>
      </c>
      <c r="C99" t="e">
        <v>#N/A</v>
      </c>
      <c r="Q99" t="str">
        <f>SUBSTITUTE(ADDRESS(1,Q98,4),"1","")</f>
        <v>AU</v>
      </c>
      <c r="R99" t="str">
        <f t="shared" ref="R99:AQ99" si="19">SUBSTITUTE(ADDRESS(1,R98,4),"1","")</f>
        <v>AV</v>
      </c>
      <c r="S99" t="str">
        <f t="shared" si="19"/>
        <v>AW</v>
      </c>
      <c r="T99" t="str">
        <f t="shared" si="19"/>
        <v>AX</v>
      </c>
      <c r="U99" t="str">
        <f t="shared" si="19"/>
        <v>AY</v>
      </c>
      <c r="V99" t="str">
        <f t="shared" si="19"/>
        <v>AZ</v>
      </c>
      <c r="W99" t="str">
        <f t="shared" si="19"/>
        <v>BA</v>
      </c>
      <c r="X99" t="str">
        <f t="shared" si="19"/>
        <v>BB</v>
      </c>
      <c r="Y99" t="str">
        <f t="shared" si="19"/>
        <v>BC</v>
      </c>
      <c r="Z99" t="str">
        <f t="shared" si="19"/>
        <v>BD</v>
      </c>
      <c r="AA99" t="str">
        <f t="shared" si="19"/>
        <v>BE</v>
      </c>
      <c r="AB99" t="str">
        <f t="shared" si="19"/>
        <v>BF</v>
      </c>
      <c r="AC99" t="str">
        <f t="shared" si="19"/>
        <v>BG</v>
      </c>
      <c r="AD99" t="str">
        <f t="shared" si="19"/>
        <v>BH</v>
      </c>
      <c r="AE99" t="str">
        <f t="shared" si="19"/>
        <v>BI</v>
      </c>
      <c r="AF99" t="str">
        <f t="shared" si="19"/>
        <v>BJ</v>
      </c>
      <c r="AG99" t="str">
        <f t="shared" si="19"/>
        <v>BK</v>
      </c>
      <c r="AH99" t="str">
        <f t="shared" si="19"/>
        <v>BL</v>
      </c>
      <c r="AI99" t="str">
        <f t="shared" si="19"/>
        <v>BM</v>
      </c>
      <c r="AJ99" t="str">
        <f t="shared" si="19"/>
        <v>BN</v>
      </c>
      <c r="AK99" t="str">
        <f t="shared" si="19"/>
        <v>BO</v>
      </c>
      <c r="AL99" t="str">
        <f t="shared" si="19"/>
        <v>BP</v>
      </c>
      <c r="AM99" t="str">
        <f t="shared" si="19"/>
        <v>BQ</v>
      </c>
      <c r="AN99" t="str">
        <f t="shared" si="19"/>
        <v>BR</v>
      </c>
      <c r="AO99" t="str">
        <f t="shared" si="19"/>
        <v>BS</v>
      </c>
      <c r="AP99" t="str">
        <f t="shared" si="19"/>
        <v>BT</v>
      </c>
      <c r="AQ99" t="str">
        <f t="shared" si="19"/>
        <v>BU</v>
      </c>
    </row>
    <row r="100" spans="1:43" x14ac:dyDescent="0.35">
      <c r="A100">
        <v>99</v>
      </c>
      <c r="B100" t="s">
        <v>601</v>
      </c>
      <c r="C100" t="e">
        <v>#N/A</v>
      </c>
      <c r="Q100" t="str">
        <f>_xlfn.CONCAT(Q99,"1:",Q99,"300")</f>
        <v>AU1:AU300</v>
      </c>
      <c r="R100" t="str">
        <f t="shared" ref="R100:AQ100" si="20">_xlfn.CONCAT(R99,"1:",R99,"300")</f>
        <v>AV1:AV300</v>
      </c>
      <c r="S100" t="str">
        <f t="shared" si="20"/>
        <v>AW1:AW300</v>
      </c>
      <c r="T100" t="str">
        <f t="shared" si="20"/>
        <v>AX1:AX300</v>
      </c>
      <c r="U100" t="str">
        <f t="shared" si="20"/>
        <v>AY1:AY300</v>
      </c>
      <c r="V100" t="str">
        <f t="shared" si="20"/>
        <v>AZ1:AZ300</v>
      </c>
      <c r="W100" t="str">
        <f t="shared" si="20"/>
        <v>BA1:BA300</v>
      </c>
      <c r="X100" t="str">
        <f t="shared" si="20"/>
        <v>BB1:BB300</v>
      </c>
      <c r="Y100" t="str">
        <f t="shared" si="20"/>
        <v>BC1:BC300</v>
      </c>
      <c r="Z100" t="str">
        <f t="shared" si="20"/>
        <v>BD1:BD300</v>
      </c>
      <c r="AA100" t="str">
        <f t="shared" si="20"/>
        <v>BE1:BE300</v>
      </c>
      <c r="AB100" t="str">
        <f t="shared" si="20"/>
        <v>BF1:BF300</v>
      </c>
      <c r="AC100" t="str">
        <f t="shared" si="20"/>
        <v>BG1:BG300</v>
      </c>
      <c r="AD100" t="str">
        <f t="shared" si="20"/>
        <v>BH1:BH300</v>
      </c>
      <c r="AE100" t="str">
        <f t="shared" si="20"/>
        <v>BI1:BI300</v>
      </c>
      <c r="AF100" t="str">
        <f t="shared" si="20"/>
        <v>BJ1:BJ300</v>
      </c>
      <c r="AG100" t="str">
        <f t="shared" si="20"/>
        <v>BK1:BK300</v>
      </c>
      <c r="AH100" t="str">
        <f t="shared" si="20"/>
        <v>BL1:BL300</v>
      </c>
      <c r="AI100" t="str">
        <f t="shared" si="20"/>
        <v>BM1:BM300</v>
      </c>
      <c r="AJ100" t="str">
        <f t="shared" si="20"/>
        <v>BN1:BN300</v>
      </c>
      <c r="AK100" t="str">
        <f t="shared" si="20"/>
        <v>BO1:BO300</v>
      </c>
      <c r="AL100" t="str">
        <f t="shared" si="20"/>
        <v>BP1:BP300</v>
      </c>
      <c r="AM100" t="str">
        <f t="shared" si="20"/>
        <v>BQ1:BQ300</v>
      </c>
      <c r="AN100" t="str">
        <f t="shared" si="20"/>
        <v>BR1:BR300</v>
      </c>
      <c r="AO100" t="str">
        <f t="shared" si="20"/>
        <v>BS1:BS300</v>
      </c>
      <c r="AP100" t="str">
        <f t="shared" si="20"/>
        <v>BT1:BT300</v>
      </c>
      <c r="AQ100" t="str">
        <f t="shared" si="20"/>
        <v>BU1:BU300</v>
      </c>
    </row>
    <row r="101" spans="1:43" x14ac:dyDescent="0.35">
      <c r="A101">
        <v>100</v>
      </c>
      <c r="B101" t="s">
        <v>602</v>
      </c>
      <c r="C101" t="e">
        <v>#N/A</v>
      </c>
      <c r="Q101" t="s">
        <v>603</v>
      </c>
      <c r="R101" t="s">
        <v>604</v>
      </c>
      <c r="S101" t="s">
        <v>605</v>
      </c>
      <c r="T101" t="s">
        <v>606</v>
      </c>
      <c r="U101" t="s">
        <v>607</v>
      </c>
      <c r="V101" t="s">
        <v>608</v>
      </c>
      <c r="W101" t="s">
        <v>609</v>
      </c>
      <c r="X101" t="s">
        <v>610</v>
      </c>
      <c r="Y101" t="s">
        <v>611</v>
      </c>
      <c r="Z101" t="s">
        <v>612</v>
      </c>
      <c r="AA101" t="s">
        <v>613</v>
      </c>
      <c r="AB101" s="13" t="s">
        <v>614</v>
      </c>
      <c r="AC101" t="s">
        <v>615</v>
      </c>
      <c r="AD101" t="s">
        <v>616</v>
      </c>
      <c r="AE101" t="s">
        <v>617</v>
      </c>
      <c r="AF101" t="s">
        <v>618</v>
      </c>
      <c r="AG101" t="s">
        <v>619</v>
      </c>
      <c r="AH101" t="s">
        <v>620</v>
      </c>
      <c r="AI101" t="s">
        <v>621</v>
      </c>
      <c r="AJ101" t="s">
        <v>622</v>
      </c>
      <c r="AK101" t="s">
        <v>623</v>
      </c>
      <c r="AL101" t="s">
        <v>624</v>
      </c>
      <c r="AM101" t="s">
        <v>625</v>
      </c>
      <c r="AN101" t="s">
        <v>626</v>
      </c>
      <c r="AO101" t="s">
        <v>627</v>
      </c>
      <c r="AP101" t="s">
        <v>628</v>
      </c>
      <c r="AQ101" t="s">
        <v>629</v>
      </c>
    </row>
    <row r="102" spans="1:43" x14ac:dyDescent="0.35">
      <c r="A102">
        <v>101</v>
      </c>
      <c r="B102" t="s">
        <v>630</v>
      </c>
      <c r="C102" t="e">
        <v>#N/A</v>
      </c>
    </row>
    <row r="103" spans="1:43" x14ac:dyDescent="0.35">
      <c r="A103">
        <v>102</v>
      </c>
      <c r="B103" t="s">
        <v>631</v>
      </c>
      <c r="C103" t="s">
        <v>632</v>
      </c>
    </row>
    <row r="104" spans="1:43" x14ac:dyDescent="0.35">
      <c r="A104">
        <v>103</v>
      </c>
      <c r="B104" t="s">
        <v>633</v>
      </c>
      <c r="C104" t="e">
        <v>#N/A</v>
      </c>
      <c r="Q104" t="s">
        <v>443</v>
      </c>
      <c r="R104" t="s">
        <v>469</v>
      </c>
      <c r="S104" t="s">
        <v>517</v>
      </c>
      <c r="T104" t="s">
        <v>634</v>
      </c>
      <c r="U104" t="s">
        <v>635</v>
      </c>
      <c r="V104" t="s">
        <v>636</v>
      </c>
      <c r="W104" t="s">
        <v>637</v>
      </c>
      <c r="X104" t="s">
        <v>638</v>
      </c>
      <c r="Y104" t="s">
        <v>639</v>
      </c>
      <c r="Z104" t="s">
        <v>640</v>
      </c>
      <c r="AA104" t="s">
        <v>641</v>
      </c>
      <c r="AB104" t="s">
        <v>642</v>
      </c>
      <c r="AC104" t="s">
        <v>643</v>
      </c>
      <c r="AD104" t="s">
        <v>644</v>
      </c>
      <c r="AE104" t="s">
        <v>645</v>
      </c>
      <c r="AF104" t="s">
        <v>646</v>
      </c>
      <c r="AG104" t="s">
        <v>647</v>
      </c>
      <c r="AH104" t="s">
        <v>648</v>
      </c>
      <c r="AI104" t="s">
        <v>649</v>
      </c>
      <c r="AJ104" t="s">
        <v>650</v>
      </c>
      <c r="AK104" t="s">
        <v>651</v>
      </c>
      <c r="AL104" t="s">
        <v>652</v>
      </c>
    </row>
    <row r="105" spans="1:43" x14ac:dyDescent="0.35">
      <c r="A105">
        <v>104</v>
      </c>
      <c r="B105" t="s">
        <v>653</v>
      </c>
      <c r="C105" t="e">
        <v>#N/A</v>
      </c>
      <c r="Q105">
        <v>39</v>
      </c>
      <c r="R105">
        <v>54</v>
      </c>
      <c r="S105">
        <v>69</v>
      </c>
      <c r="T105">
        <v>154</v>
      </c>
      <c r="U105">
        <v>165</v>
      </c>
      <c r="V105">
        <v>176</v>
      </c>
      <c r="W105">
        <v>187</v>
      </c>
      <c r="X105">
        <v>287</v>
      </c>
      <c r="Y105">
        <v>302</v>
      </c>
      <c r="Z105">
        <v>319</v>
      </c>
      <c r="AA105">
        <v>330</v>
      </c>
      <c r="AB105">
        <v>341</v>
      </c>
      <c r="AC105">
        <v>352</v>
      </c>
      <c r="AD105">
        <v>363</v>
      </c>
      <c r="AE105">
        <v>380</v>
      </c>
      <c r="AF105">
        <v>391</v>
      </c>
      <c r="AG105">
        <v>402</v>
      </c>
      <c r="AH105">
        <v>413</v>
      </c>
      <c r="AI105">
        <v>424</v>
      </c>
      <c r="AJ105">
        <v>435</v>
      </c>
      <c r="AK105">
        <v>449</v>
      </c>
      <c r="AL105">
        <v>460</v>
      </c>
    </row>
    <row r="106" spans="1:43" x14ac:dyDescent="0.35">
      <c r="A106">
        <v>105</v>
      </c>
      <c r="B106" t="s">
        <v>654</v>
      </c>
      <c r="C106" t="e">
        <v>#N/A</v>
      </c>
      <c r="Q106" t="str">
        <f>SUBSTITUTE(ADDRESS(1,Q105,4),"1","")</f>
        <v>AM</v>
      </c>
      <c r="R106" t="str">
        <f t="shared" ref="R106:AL106" si="21">SUBSTITUTE(ADDRESS(1,R105,4),"1","")</f>
        <v>BB</v>
      </c>
      <c r="S106" t="str">
        <f t="shared" si="21"/>
        <v>BQ</v>
      </c>
      <c r="T106" t="str">
        <f t="shared" si="21"/>
        <v>EX</v>
      </c>
      <c r="U106" t="str">
        <f t="shared" si="21"/>
        <v>FI</v>
      </c>
      <c r="V106" t="str">
        <f t="shared" si="21"/>
        <v>FT</v>
      </c>
      <c r="W106" t="str">
        <f t="shared" si="21"/>
        <v>GE</v>
      </c>
      <c r="X106" t="str">
        <f t="shared" si="21"/>
        <v>KA</v>
      </c>
      <c r="Y106" t="str">
        <f t="shared" si="21"/>
        <v>KP</v>
      </c>
      <c r="Z106" t="str">
        <f t="shared" si="21"/>
        <v>LG</v>
      </c>
      <c r="AA106" t="str">
        <f t="shared" si="21"/>
        <v>LR</v>
      </c>
      <c r="AB106" t="str">
        <f t="shared" si="21"/>
        <v>MC</v>
      </c>
      <c r="AC106" t="str">
        <f t="shared" si="21"/>
        <v>MN</v>
      </c>
      <c r="AD106" t="str">
        <f t="shared" si="21"/>
        <v>MY</v>
      </c>
      <c r="AE106" t="str">
        <f t="shared" si="21"/>
        <v>NP</v>
      </c>
      <c r="AF106" t="str">
        <f t="shared" si="21"/>
        <v>OA</v>
      </c>
      <c r="AG106" t="str">
        <f t="shared" si="21"/>
        <v>OL</v>
      </c>
      <c r="AH106" t="str">
        <f t="shared" si="21"/>
        <v>OW</v>
      </c>
      <c r="AI106" t="str">
        <f t="shared" si="21"/>
        <v>PH</v>
      </c>
      <c r="AJ106" t="str">
        <f t="shared" si="21"/>
        <v>PS</v>
      </c>
      <c r="AK106" t="str">
        <f t="shared" si="21"/>
        <v>QG</v>
      </c>
      <c r="AL106" t="str">
        <f t="shared" si="21"/>
        <v>QR</v>
      </c>
    </row>
    <row r="107" spans="1:43" x14ac:dyDescent="0.35">
      <c r="A107">
        <v>106</v>
      </c>
      <c r="B107" t="s">
        <v>655</v>
      </c>
      <c r="C107" t="e">
        <v>#N/A</v>
      </c>
      <c r="Q107" t="str">
        <f>_xlfn.CONCAT(Q106,"1:",Q106,"1000")</f>
        <v>AM1:AM1000</v>
      </c>
      <c r="R107" t="str">
        <f t="shared" ref="R107:AL107" si="22">_xlfn.CONCAT(R106,"1:",R106,"1000")</f>
        <v>BB1:BB1000</v>
      </c>
      <c r="S107" t="str">
        <f t="shared" si="22"/>
        <v>BQ1:BQ1000</v>
      </c>
      <c r="T107" t="str">
        <f t="shared" si="22"/>
        <v>EX1:EX1000</v>
      </c>
      <c r="U107" t="str">
        <f t="shared" si="22"/>
        <v>FI1:FI1000</v>
      </c>
      <c r="V107" t="str">
        <f t="shared" si="22"/>
        <v>FT1:FT1000</v>
      </c>
      <c r="W107" t="str">
        <f t="shared" si="22"/>
        <v>GE1:GE1000</v>
      </c>
      <c r="X107" t="str">
        <f t="shared" si="22"/>
        <v>KA1:KA1000</v>
      </c>
      <c r="Y107" t="str">
        <f t="shared" si="22"/>
        <v>KP1:KP1000</v>
      </c>
      <c r="Z107" t="str">
        <f t="shared" si="22"/>
        <v>LG1:LG1000</v>
      </c>
      <c r="AA107" t="str">
        <f t="shared" si="22"/>
        <v>LR1:LR1000</v>
      </c>
      <c r="AB107" t="str">
        <f t="shared" si="22"/>
        <v>MC1:MC1000</v>
      </c>
      <c r="AC107" t="str">
        <f t="shared" si="22"/>
        <v>MN1:MN1000</v>
      </c>
      <c r="AD107" t="str">
        <f t="shared" si="22"/>
        <v>MY1:MY1000</v>
      </c>
      <c r="AE107" t="str">
        <f t="shared" si="22"/>
        <v>NP1:NP1000</v>
      </c>
      <c r="AF107" t="str">
        <f t="shared" si="22"/>
        <v>OA1:OA1000</v>
      </c>
      <c r="AG107" t="str">
        <f t="shared" si="22"/>
        <v>OL1:OL1000</v>
      </c>
      <c r="AH107" t="str">
        <f t="shared" si="22"/>
        <v>OW1:OW1000</v>
      </c>
      <c r="AI107" t="str">
        <f t="shared" si="22"/>
        <v>PH1:PH1000</v>
      </c>
      <c r="AJ107" t="str">
        <f t="shared" si="22"/>
        <v>PS1:PS1000</v>
      </c>
      <c r="AK107" t="str">
        <f t="shared" si="22"/>
        <v>QG1:QG1000</v>
      </c>
      <c r="AL107" t="str">
        <f t="shared" si="22"/>
        <v>QR1:QR1000</v>
      </c>
    </row>
    <row r="108" spans="1:43" x14ac:dyDescent="0.35">
      <c r="A108">
        <v>107</v>
      </c>
      <c r="B108" t="s">
        <v>656</v>
      </c>
      <c r="C108" t="s">
        <v>657</v>
      </c>
    </row>
    <row r="109" spans="1:43" x14ac:dyDescent="0.35">
      <c r="A109">
        <v>108</v>
      </c>
      <c r="B109" t="s">
        <v>658</v>
      </c>
      <c r="C109" t="e">
        <v>#N/A</v>
      </c>
    </row>
    <row r="110" spans="1:43" x14ac:dyDescent="0.35">
      <c r="A110">
        <v>109</v>
      </c>
      <c r="B110" t="s">
        <v>659</v>
      </c>
      <c r="C110" t="e">
        <v>#N/A</v>
      </c>
    </row>
    <row r="111" spans="1:43" x14ac:dyDescent="0.35">
      <c r="A111">
        <v>110</v>
      </c>
      <c r="B111" t="s">
        <v>660</v>
      </c>
      <c r="C111" t="e">
        <v>#N/A</v>
      </c>
    </row>
    <row r="112" spans="1:43" ht="17.5" x14ac:dyDescent="0.45">
      <c r="A112">
        <v>111</v>
      </c>
      <c r="B112" t="s">
        <v>661</v>
      </c>
      <c r="C112" t="e">
        <v>#N/A</v>
      </c>
      <c r="R112" s="1" t="s">
        <v>537</v>
      </c>
      <c r="S112" s="1" t="s">
        <v>538</v>
      </c>
      <c r="T112" s="1" t="s">
        <v>539</v>
      </c>
      <c r="U112" s="1" t="s">
        <v>540</v>
      </c>
      <c r="V112" s="1" t="s">
        <v>560</v>
      </c>
      <c r="W112" s="1" t="s">
        <v>561</v>
      </c>
      <c r="X112" s="1" t="s">
        <v>562</v>
      </c>
      <c r="Y112" s="1" t="s">
        <v>563</v>
      </c>
      <c r="Z112" s="1" t="s">
        <v>564</v>
      </c>
      <c r="AA112" s="1" t="s">
        <v>565</v>
      </c>
      <c r="AB112" s="1" t="s">
        <v>567</v>
      </c>
      <c r="AC112" s="1" t="s">
        <v>568</v>
      </c>
    </row>
    <row r="113" spans="1:29" ht="17.5" x14ac:dyDescent="0.45">
      <c r="A113">
        <v>112</v>
      </c>
      <c r="B113" t="s">
        <v>662</v>
      </c>
      <c r="C113" t="e">
        <v>#N/A</v>
      </c>
      <c r="R113" s="1" t="s">
        <v>663</v>
      </c>
      <c r="S113" s="1" t="s">
        <v>664</v>
      </c>
      <c r="T113" s="1" t="s">
        <v>665</v>
      </c>
      <c r="U113" s="1" t="s">
        <v>666</v>
      </c>
      <c r="V113" s="1" t="s">
        <v>667</v>
      </c>
      <c r="W113" s="1" t="s">
        <v>668</v>
      </c>
      <c r="X113" s="1" t="s">
        <v>669</v>
      </c>
      <c r="Y113" s="1" t="s">
        <v>670</v>
      </c>
      <c r="Z113" s="1" t="s">
        <v>671</v>
      </c>
      <c r="AA113" s="1" t="s">
        <v>672</v>
      </c>
      <c r="AB113" s="1" t="s">
        <v>673</v>
      </c>
      <c r="AC113" s="1" t="s">
        <v>674</v>
      </c>
    </row>
    <row r="114" spans="1:29" ht="17.5" x14ac:dyDescent="0.45">
      <c r="A114">
        <v>113</v>
      </c>
      <c r="B114" t="s">
        <v>675</v>
      </c>
      <c r="C114" t="e">
        <v>#N/A</v>
      </c>
      <c r="R114" s="1" t="s">
        <v>676</v>
      </c>
      <c r="S114" s="1" t="s">
        <v>677</v>
      </c>
      <c r="T114" s="1" t="s">
        <v>678</v>
      </c>
      <c r="U114" s="1" t="s">
        <v>679</v>
      </c>
      <c r="V114" s="1" t="s">
        <v>680</v>
      </c>
      <c r="W114" s="1" t="s">
        <v>681</v>
      </c>
      <c r="X114" s="1" t="s">
        <v>682</v>
      </c>
      <c r="Y114" s="1" t="s">
        <v>683</v>
      </c>
      <c r="Z114" s="1" t="s">
        <v>684</v>
      </c>
      <c r="AA114" s="1" t="s">
        <v>685</v>
      </c>
      <c r="AB114" s="1" t="s">
        <v>686</v>
      </c>
      <c r="AC114" s="1" t="s">
        <v>687</v>
      </c>
    </row>
    <row r="115" spans="1:29" x14ac:dyDescent="0.35">
      <c r="A115">
        <v>114</v>
      </c>
      <c r="B115" t="s">
        <v>688</v>
      </c>
      <c r="C115" t="e">
        <v>#N/A</v>
      </c>
    </row>
    <row r="116" spans="1:29" x14ac:dyDescent="0.35">
      <c r="A116">
        <v>115</v>
      </c>
      <c r="B116" t="s">
        <v>689</v>
      </c>
      <c r="C116" t="e">
        <v>#N/A</v>
      </c>
    </row>
    <row r="117" spans="1:29" x14ac:dyDescent="0.35">
      <c r="A117">
        <v>116</v>
      </c>
      <c r="B117" t="s">
        <v>690</v>
      </c>
      <c r="C117" t="e">
        <v>#N/A</v>
      </c>
    </row>
    <row r="118" spans="1:29" x14ac:dyDescent="0.35">
      <c r="A118">
        <v>117</v>
      </c>
      <c r="B118" t="s">
        <v>691</v>
      </c>
      <c r="C118" t="e">
        <v>#N/A</v>
      </c>
    </row>
    <row r="119" spans="1:29" x14ac:dyDescent="0.35">
      <c r="A119">
        <v>118</v>
      </c>
      <c r="B119" t="s">
        <v>692</v>
      </c>
      <c r="C119" t="s">
        <v>693</v>
      </c>
    </row>
    <row r="120" spans="1:29" x14ac:dyDescent="0.35">
      <c r="A120">
        <v>119</v>
      </c>
      <c r="B120" t="s">
        <v>694</v>
      </c>
      <c r="C120" t="e">
        <v>#N/A</v>
      </c>
    </row>
    <row r="121" spans="1:29" x14ac:dyDescent="0.35">
      <c r="A121">
        <v>120</v>
      </c>
      <c r="B121" t="s">
        <v>695</v>
      </c>
      <c r="C121" t="e">
        <v>#N/A</v>
      </c>
    </row>
    <row r="122" spans="1:29" x14ac:dyDescent="0.35">
      <c r="A122">
        <v>121</v>
      </c>
      <c r="B122" t="s">
        <v>696</v>
      </c>
      <c r="C122" t="s">
        <v>697</v>
      </c>
    </row>
    <row r="123" spans="1:29" x14ac:dyDescent="0.35">
      <c r="A123">
        <v>122</v>
      </c>
      <c r="B123" t="s">
        <v>698</v>
      </c>
      <c r="C123" t="e">
        <v>#N/A</v>
      </c>
    </row>
    <row r="124" spans="1:29" x14ac:dyDescent="0.35">
      <c r="A124">
        <v>123</v>
      </c>
      <c r="B124" t="s">
        <v>699</v>
      </c>
      <c r="C124" t="e">
        <v>#N/A</v>
      </c>
    </row>
    <row r="125" spans="1:29" x14ac:dyDescent="0.35">
      <c r="A125">
        <v>124</v>
      </c>
      <c r="B125" t="s">
        <v>700</v>
      </c>
      <c r="C125" t="e">
        <v>#N/A</v>
      </c>
    </row>
    <row r="126" spans="1:29" x14ac:dyDescent="0.35">
      <c r="A126">
        <v>125</v>
      </c>
      <c r="B126" t="s">
        <v>701</v>
      </c>
      <c r="C126" t="e">
        <v>#N/A</v>
      </c>
    </row>
    <row r="127" spans="1:29" x14ac:dyDescent="0.35">
      <c r="A127">
        <v>126</v>
      </c>
      <c r="B127" t="s">
        <v>702</v>
      </c>
      <c r="C127" t="s">
        <v>703</v>
      </c>
    </row>
    <row r="128" spans="1:29" x14ac:dyDescent="0.35">
      <c r="A128">
        <v>127</v>
      </c>
      <c r="B128" t="s">
        <v>704</v>
      </c>
      <c r="C128" t="e">
        <v>#N/A</v>
      </c>
    </row>
    <row r="129" spans="1:3" x14ac:dyDescent="0.35">
      <c r="A129">
        <v>128</v>
      </c>
      <c r="B129" t="s">
        <v>705</v>
      </c>
      <c r="C129" t="e">
        <v>#N/A</v>
      </c>
    </row>
    <row r="130" spans="1:3" x14ac:dyDescent="0.35">
      <c r="A130">
        <v>129</v>
      </c>
      <c r="B130" t="s">
        <v>706</v>
      </c>
      <c r="C130" t="e">
        <v>#N/A</v>
      </c>
    </row>
    <row r="131" spans="1:3" x14ac:dyDescent="0.35">
      <c r="A131">
        <v>130</v>
      </c>
      <c r="B131" t="s">
        <v>707</v>
      </c>
      <c r="C131" t="e">
        <v>#N/A</v>
      </c>
    </row>
    <row r="132" spans="1:3" x14ac:dyDescent="0.35">
      <c r="A132">
        <v>131</v>
      </c>
      <c r="B132" t="s">
        <v>708</v>
      </c>
      <c r="C132" t="e">
        <v>#N/A</v>
      </c>
    </row>
    <row r="133" spans="1:3" x14ac:dyDescent="0.35">
      <c r="A133">
        <v>132</v>
      </c>
      <c r="B133" t="s">
        <v>709</v>
      </c>
      <c r="C133" t="e">
        <v>#N/A</v>
      </c>
    </row>
    <row r="134" spans="1:3" x14ac:dyDescent="0.35">
      <c r="A134">
        <v>133</v>
      </c>
      <c r="B134" t="s">
        <v>710</v>
      </c>
      <c r="C134" t="e">
        <v>#N/A</v>
      </c>
    </row>
    <row r="135" spans="1:3" x14ac:dyDescent="0.35">
      <c r="A135">
        <v>134</v>
      </c>
      <c r="B135" t="s">
        <v>711</v>
      </c>
      <c r="C135" t="e">
        <v>#N/A</v>
      </c>
    </row>
    <row r="136" spans="1:3" x14ac:dyDescent="0.35">
      <c r="A136">
        <v>135</v>
      </c>
      <c r="B136" t="s">
        <v>712</v>
      </c>
      <c r="C136" t="e">
        <v>#N/A</v>
      </c>
    </row>
    <row r="137" spans="1:3" x14ac:dyDescent="0.35">
      <c r="A137">
        <v>136</v>
      </c>
      <c r="B137" t="s">
        <v>713</v>
      </c>
      <c r="C137" t="e">
        <v>#N/A</v>
      </c>
    </row>
    <row r="138" spans="1:3" x14ac:dyDescent="0.35">
      <c r="A138">
        <v>137</v>
      </c>
      <c r="B138" t="s">
        <v>714</v>
      </c>
      <c r="C138" t="s">
        <v>715</v>
      </c>
    </row>
    <row r="139" spans="1:3" x14ac:dyDescent="0.35">
      <c r="A139">
        <v>138</v>
      </c>
      <c r="B139" t="s">
        <v>716</v>
      </c>
      <c r="C139" t="e">
        <v>#N/A</v>
      </c>
    </row>
    <row r="140" spans="1:3" x14ac:dyDescent="0.35">
      <c r="A140">
        <v>139</v>
      </c>
      <c r="B140" t="s">
        <v>717</v>
      </c>
      <c r="C140" t="e">
        <v>#N/A</v>
      </c>
    </row>
    <row r="141" spans="1:3" x14ac:dyDescent="0.35">
      <c r="A141">
        <v>140</v>
      </c>
      <c r="B141" t="s">
        <v>718</v>
      </c>
      <c r="C141" t="s">
        <v>719</v>
      </c>
    </row>
    <row r="142" spans="1:3" x14ac:dyDescent="0.35">
      <c r="A142">
        <v>141</v>
      </c>
      <c r="B142" t="s">
        <v>720</v>
      </c>
      <c r="C142" t="s">
        <v>721</v>
      </c>
    </row>
    <row r="143" spans="1:3" x14ac:dyDescent="0.35">
      <c r="A143">
        <v>142</v>
      </c>
      <c r="B143" t="s">
        <v>722</v>
      </c>
      <c r="C143" t="e">
        <v>#N/A</v>
      </c>
    </row>
    <row r="144" spans="1:3" x14ac:dyDescent="0.35">
      <c r="A144">
        <v>143</v>
      </c>
      <c r="B144" t="s">
        <v>723</v>
      </c>
      <c r="C144" t="e">
        <v>#N/A</v>
      </c>
    </row>
    <row r="145" spans="1:3" x14ac:dyDescent="0.35">
      <c r="A145">
        <v>144</v>
      </c>
      <c r="B145" t="s">
        <v>724</v>
      </c>
      <c r="C145" t="e">
        <v>#N/A</v>
      </c>
    </row>
    <row r="146" spans="1:3" x14ac:dyDescent="0.35">
      <c r="A146">
        <v>145</v>
      </c>
      <c r="B146" t="s">
        <v>725</v>
      </c>
      <c r="C146" t="e">
        <v>#N/A</v>
      </c>
    </row>
    <row r="147" spans="1:3" x14ac:dyDescent="0.35">
      <c r="A147">
        <v>146</v>
      </c>
      <c r="B147" t="s">
        <v>726</v>
      </c>
      <c r="C147" t="e">
        <v>#N/A</v>
      </c>
    </row>
    <row r="148" spans="1:3" x14ac:dyDescent="0.35">
      <c r="A148">
        <v>147</v>
      </c>
      <c r="B148" t="s">
        <v>727</v>
      </c>
      <c r="C148" t="s">
        <v>728</v>
      </c>
    </row>
    <row r="149" spans="1:3" x14ac:dyDescent="0.35">
      <c r="A149">
        <v>148</v>
      </c>
      <c r="B149" t="s">
        <v>729</v>
      </c>
      <c r="C149" t="s">
        <v>730</v>
      </c>
    </row>
    <row r="150" spans="1:3" x14ac:dyDescent="0.35">
      <c r="A150">
        <v>149</v>
      </c>
      <c r="B150" t="s">
        <v>541</v>
      </c>
      <c r="C150" t="s">
        <v>731</v>
      </c>
    </row>
    <row r="151" spans="1:3" x14ac:dyDescent="0.35">
      <c r="A151">
        <v>150</v>
      </c>
      <c r="B151" t="s">
        <v>156</v>
      </c>
      <c r="C151" t="s">
        <v>732</v>
      </c>
    </row>
    <row r="152" spans="1:3" x14ac:dyDescent="0.35">
      <c r="A152">
        <v>151</v>
      </c>
      <c r="B152" t="s">
        <v>733</v>
      </c>
      <c r="C152" t="s">
        <v>734</v>
      </c>
    </row>
    <row r="153" spans="1:3" x14ac:dyDescent="0.35">
      <c r="A153">
        <v>152</v>
      </c>
      <c r="B153" t="s">
        <v>735</v>
      </c>
      <c r="C153" t="s">
        <v>736</v>
      </c>
    </row>
    <row r="154" spans="1:3" x14ac:dyDescent="0.35">
      <c r="A154">
        <v>153</v>
      </c>
      <c r="B154" t="s">
        <v>737</v>
      </c>
      <c r="C154" t="s">
        <v>738</v>
      </c>
    </row>
    <row r="155" spans="1:3" x14ac:dyDescent="0.35">
      <c r="A155">
        <v>154</v>
      </c>
      <c r="B155" t="s">
        <v>634</v>
      </c>
      <c r="C155" t="s">
        <v>739</v>
      </c>
    </row>
    <row r="156" spans="1:3" x14ac:dyDescent="0.35">
      <c r="A156">
        <v>155</v>
      </c>
      <c r="B156" t="s">
        <v>337</v>
      </c>
      <c r="C156" t="s">
        <v>740</v>
      </c>
    </row>
    <row r="157" spans="1:3" x14ac:dyDescent="0.35">
      <c r="A157">
        <v>156</v>
      </c>
      <c r="B157" t="s">
        <v>741</v>
      </c>
      <c r="C157">
        <v>0</v>
      </c>
    </row>
    <row r="158" spans="1:3" x14ac:dyDescent="0.35">
      <c r="A158">
        <v>157</v>
      </c>
      <c r="B158" t="s">
        <v>742</v>
      </c>
      <c r="C158" t="s">
        <v>743</v>
      </c>
    </row>
    <row r="159" spans="1:3" x14ac:dyDescent="0.35">
      <c r="A159">
        <v>158</v>
      </c>
      <c r="B159" t="s">
        <v>744</v>
      </c>
      <c r="C159" t="s">
        <v>745</v>
      </c>
    </row>
    <row r="160" spans="1:3" x14ac:dyDescent="0.35">
      <c r="A160">
        <v>159</v>
      </c>
      <c r="B160" t="s">
        <v>746</v>
      </c>
      <c r="C160" t="s">
        <v>747</v>
      </c>
    </row>
    <row r="161" spans="1:24" x14ac:dyDescent="0.35">
      <c r="A161">
        <v>160</v>
      </c>
      <c r="B161" t="s">
        <v>542</v>
      </c>
      <c r="C161" t="s">
        <v>748</v>
      </c>
    </row>
    <row r="162" spans="1:24" x14ac:dyDescent="0.35">
      <c r="A162">
        <v>161</v>
      </c>
      <c r="B162" t="s">
        <v>157</v>
      </c>
      <c r="C162" t="s">
        <v>749</v>
      </c>
    </row>
    <row r="163" spans="1:24" x14ac:dyDescent="0.35">
      <c r="A163">
        <v>162</v>
      </c>
      <c r="B163" t="s">
        <v>750</v>
      </c>
      <c r="C163" t="s">
        <v>751</v>
      </c>
    </row>
    <row r="164" spans="1:24" x14ac:dyDescent="0.35">
      <c r="A164">
        <v>163</v>
      </c>
      <c r="B164" t="s">
        <v>752</v>
      </c>
      <c r="C164" t="s">
        <v>753</v>
      </c>
    </row>
    <row r="165" spans="1:24" x14ac:dyDescent="0.35">
      <c r="A165">
        <v>164</v>
      </c>
      <c r="B165" t="s">
        <v>754</v>
      </c>
      <c r="C165" t="s">
        <v>755</v>
      </c>
    </row>
    <row r="166" spans="1:24" x14ac:dyDescent="0.35">
      <c r="A166">
        <v>165</v>
      </c>
      <c r="B166" t="s">
        <v>635</v>
      </c>
      <c r="C166" t="s">
        <v>756</v>
      </c>
      <c r="Q166">
        <v>611</v>
      </c>
      <c r="R166" t="s">
        <v>757</v>
      </c>
    </row>
    <row r="167" spans="1:24" x14ac:dyDescent="0.35">
      <c r="A167">
        <v>166</v>
      </c>
      <c r="B167" t="s">
        <v>338</v>
      </c>
      <c r="C167" t="s">
        <v>758</v>
      </c>
      <c r="Q167">
        <v>628</v>
      </c>
      <c r="R167" t="s">
        <v>759</v>
      </c>
      <c r="T167">
        <v>612</v>
      </c>
      <c r="U167" t="s">
        <v>371</v>
      </c>
    </row>
    <row r="168" spans="1:24" x14ac:dyDescent="0.35">
      <c r="A168">
        <v>167</v>
      </c>
      <c r="B168" t="s">
        <v>760</v>
      </c>
      <c r="C168">
        <v>0</v>
      </c>
      <c r="Q168">
        <v>645</v>
      </c>
      <c r="R168" t="s">
        <v>761</v>
      </c>
      <c r="T168">
        <v>629</v>
      </c>
      <c r="U168" t="s">
        <v>372</v>
      </c>
    </row>
    <row r="169" spans="1:24" x14ac:dyDescent="0.35">
      <c r="A169">
        <v>168</v>
      </c>
      <c r="B169" t="s">
        <v>762</v>
      </c>
      <c r="C169" t="s">
        <v>763</v>
      </c>
      <c r="Q169">
        <v>662</v>
      </c>
      <c r="R169" t="s">
        <v>764</v>
      </c>
      <c r="T169">
        <v>646</v>
      </c>
      <c r="U169" t="s">
        <v>373</v>
      </c>
    </row>
    <row r="170" spans="1:24" x14ac:dyDescent="0.35">
      <c r="A170">
        <v>169</v>
      </c>
      <c r="B170" t="s">
        <v>765</v>
      </c>
      <c r="C170" t="s">
        <v>766</v>
      </c>
      <c r="Q170">
        <v>679</v>
      </c>
      <c r="R170" t="s">
        <v>767</v>
      </c>
      <c r="T170">
        <v>663</v>
      </c>
      <c r="U170" t="s">
        <v>374</v>
      </c>
    </row>
    <row r="171" spans="1:24" x14ac:dyDescent="0.35">
      <c r="A171">
        <v>170</v>
      </c>
      <c r="B171" t="s">
        <v>768</v>
      </c>
      <c r="C171" t="s">
        <v>769</v>
      </c>
      <c r="Q171">
        <v>696</v>
      </c>
      <c r="R171" t="s">
        <v>770</v>
      </c>
      <c r="T171">
        <v>680</v>
      </c>
      <c r="U171" t="s">
        <v>375</v>
      </c>
    </row>
    <row r="172" spans="1:24" x14ac:dyDescent="0.35">
      <c r="A172">
        <v>171</v>
      </c>
      <c r="B172" t="s">
        <v>543</v>
      </c>
      <c r="C172" t="s">
        <v>771</v>
      </c>
      <c r="Q172">
        <v>713</v>
      </c>
      <c r="R172" t="s">
        <v>772</v>
      </c>
      <c r="T172">
        <v>697</v>
      </c>
      <c r="U172" t="s">
        <v>376</v>
      </c>
      <c r="W172">
        <v>600</v>
      </c>
      <c r="X172" t="s">
        <v>571</v>
      </c>
    </row>
    <row r="173" spans="1:24" x14ac:dyDescent="0.35">
      <c r="A173">
        <v>172</v>
      </c>
      <c r="B173" t="s">
        <v>158</v>
      </c>
      <c r="C173" t="s">
        <v>773</v>
      </c>
      <c r="Q173">
        <v>724</v>
      </c>
      <c r="R173" t="s">
        <v>774</v>
      </c>
      <c r="T173">
        <v>714</v>
      </c>
      <c r="U173" t="s">
        <v>377</v>
      </c>
      <c r="W173">
        <v>617</v>
      </c>
      <c r="X173" t="s">
        <v>572</v>
      </c>
    </row>
    <row r="174" spans="1:24" x14ac:dyDescent="0.35">
      <c r="A174">
        <v>173</v>
      </c>
      <c r="B174" t="s">
        <v>775</v>
      </c>
      <c r="C174" t="s">
        <v>776</v>
      </c>
      <c r="Q174">
        <v>735</v>
      </c>
      <c r="R174" t="s">
        <v>777</v>
      </c>
      <c r="T174">
        <v>725</v>
      </c>
      <c r="U174" t="s">
        <v>378</v>
      </c>
      <c r="W174">
        <v>634</v>
      </c>
      <c r="X174" t="s">
        <v>573</v>
      </c>
    </row>
    <row r="175" spans="1:24" x14ac:dyDescent="0.35">
      <c r="A175">
        <v>174</v>
      </c>
      <c r="B175" t="s">
        <v>778</v>
      </c>
      <c r="C175" t="s">
        <v>779</v>
      </c>
      <c r="Q175">
        <v>746</v>
      </c>
      <c r="R175" t="s">
        <v>780</v>
      </c>
      <c r="T175">
        <v>736</v>
      </c>
      <c r="U175" t="s">
        <v>379</v>
      </c>
      <c r="W175">
        <v>651</v>
      </c>
      <c r="X175" t="s">
        <v>574</v>
      </c>
    </row>
    <row r="176" spans="1:24" x14ac:dyDescent="0.35">
      <c r="A176">
        <v>175</v>
      </c>
      <c r="B176" t="s">
        <v>781</v>
      </c>
      <c r="C176" t="s">
        <v>782</v>
      </c>
      <c r="Q176">
        <v>757</v>
      </c>
      <c r="R176" t="s">
        <v>783</v>
      </c>
      <c r="T176">
        <v>747</v>
      </c>
      <c r="U176" t="s">
        <v>380</v>
      </c>
      <c r="W176">
        <v>668</v>
      </c>
      <c r="X176" t="s">
        <v>575</v>
      </c>
    </row>
    <row r="177" spans="1:24" x14ac:dyDescent="0.35">
      <c r="A177">
        <v>176</v>
      </c>
      <c r="B177" t="s">
        <v>636</v>
      </c>
      <c r="C177" t="s">
        <v>784</v>
      </c>
      <c r="Q177">
        <v>768</v>
      </c>
      <c r="R177" t="s">
        <v>785</v>
      </c>
      <c r="T177">
        <v>758</v>
      </c>
      <c r="U177" t="s">
        <v>381</v>
      </c>
      <c r="W177">
        <v>685</v>
      </c>
      <c r="X177" t="s">
        <v>576</v>
      </c>
    </row>
    <row r="178" spans="1:24" x14ac:dyDescent="0.35">
      <c r="A178">
        <v>177</v>
      </c>
      <c r="B178" t="s">
        <v>339</v>
      </c>
      <c r="C178" t="s">
        <v>786</v>
      </c>
      <c r="Q178">
        <v>779</v>
      </c>
      <c r="R178" t="s">
        <v>787</v>
      </c>
      <c r="T178">
        <v>769</v>
      </c>
      <c r="U178" t="s">
        <v>382</v>
      </c>
      <c r="W178">
        <v>702</v>
      </c>
      <c r="X178" t="s">
        <v>577</v>
      </c>
    </row>
    <row r="179" spans="1:24" x14ac:dyDescent="0.35">
      <c r="A179">
        <v>178</v>
      </c>
      <c r="B179" t="s">
        <v>788</v>
      </c>
      <c r="C179">
        <v>0</v>
      </c>
      <c r="Q179">
        <v>790</v>
      </c>
      <c r="R179" t="s">
        <v>789</v>
      </c>
      <c r="T179">
        <v>780</v>
      </c>
      <c r="U179" t="s">
        <v>383</v>
      </c>
      <c r="W179">
        <v>719</v>
      </c>
      <c r="X179" t="s">
        <v>578</v>
      </c>
    </row>
    <row r="180" spans="1:24" x14ac:dyDescent="0.35">
      <c r="A180">
        <v>179</v>
      </c>
      <c r="B180" t="s">
        <v>790</v>
      </c>
      <c r="C180" t="s">
        <v>791</v>
      </c>
      <c r="Q180">
        <v>801</v>
      </c>
      <c r="R180" t="s">
        <v>792</v>
      </c>
      <c r="T180">
        <v>791</v>
      </c>
      <c r="U180" t="s">
        <v>384</v>
      </c>
      <c r="W180">
        <v>730</v>
      </c>
      <c r="X180" t="s">
        <v>579</v>
      </c>
    </row>
    <row r="181" spans="1:24" x14ac:dyDescent="0.35">
      <c r="A181">
        <v>180</v>
      </c>
      <c r="B181" t="s">
        <v>793</v>
      </c>
      <c r="C181" t="s">
        <v>794</v>
      </c>
      <c r="Q181">
        <v>812</v>
      </c>
      <c r="R181" t="s">
        <v>795</v>
      </c>
      <c r="T181">
        <v>802</v>
      </c>
      <c r="U181" t="s">
        <v>385</v>
      </c>
      <c r="W181">
        <v>741</v>
      </c>
      <c r="X181" t="s">
        <v>580</v>
      </c>
    </row>
    <row r="182" spans="1:24" x14ac:dyDescent="0.35">
      <c r="A182">
        <v>181</v>
      </c>
      <c r="B182" t="s">
        <v>796</v>
      </c>
      <c r="C182" t="s">
        <v>797</v>
      </c>
      <c r="Q182">
        <v>829</v>
      </c>
      <c r="R182" t="s">
        <v>798</v>
      </c>
      <c r="T182">
        <v>813</v>
      </c>
      <c r="U182" t="s">
        <v>386</v>
      </c>
      <c r="W182">
        <v>752</v>
      </c>
      <c r="X182" t="s">
        <v>581</v>
      </c>
    </row>
    <row r="183" spans="1:24" x14ac:dyDescent="0.35">
      <c r="A183">
        <v>182</v>
      </c>
      <c r="B183" t="s">
        <v>544</v>
      </c>
      <c r="C183" t="s">
        <v>799</v>
      </c>
      <c r="Q183">
        <v>846</v>
      </c>
      <c r="R183" t="s">
        <v>800</v>
      </c>
      <c r="T183">
        <v>830</v>
      </c>
      <c r="U183" t="s">
        <v>387</v>
      </c>
      <c r="W183">
        <v>763</v>
      </c>
      <c r="X183" t="s">
        <v>582</v>
      </c>
    </row>
    <row r="184" spans="1:24" x14ac:dyDescent="0.35">
      <c r="A184">
        <v>183</v>
      </c>
      <c r="B184" t="s">
        <v>159</v>
      </c>
      <c r="C184" t="s">
        <v>801</v>
      </c>
      <c r="Q184">
        <v>863</v>
      </c>
      <c r="R184" t="s">
        <v>802</v>
      </c>
      <c r="T184">
        <v>847</v>
      </c>
      <c r="U184" t="s">
        <v>388</v>
      </c>
      <c r="W184">
        <v>774</v>
      </c>
      <c r="X184" t="s">
        <v>583</v>
      </c>
    </row>
    <row r="185" spans="1:24" x14ac:dyDescent="0.35">
      <c r="A185">
        <v>184</v>
      </c>
      <c r="B185" t="s">
        <v>803</v>
      </c>
      <c r="C185" t="s">
        <v>804</v>
      </c>
      <c r="Q185">
        <v>880</v>
      </c>
      <c r="R185" t="s">
        <v>805</v>
      </c>
      <c r="T185">
        <v>864</v>
      </c>
      <c r="U185" t="s">
        <v>389</v>
      </c>
      <c r="W185">
        <v>785</v>
      </c>
      <c r="X185" t="s">
        <v>584</v>
      </c>
    </row>
    <row r="186" spans="1:24" x14ac:dyDescent="0.35">
      <c r="A186">
        <v>185</v>
      </c>
      <c r="B186" t="s">
        <v>806</v>
      </c>
      <c r="C186" t="s">
        <v>807</v>
      </c>
      <c r="Q186">
        <v>897</v>
      </c>
      <c r="R186" t="s">
        <v>808</v>
      </c>
      <c r="T186">
        <v>881</v>
      </c>
      <c r="U186" t="s">
        <v>390</v>
      </c>
      <c r="W186">
        <v>796</v>
      </c>
      <c r="X186" t="s">
        <v>585</v>
      </c>
    </row>
    <row r="187" spans="1:24" x14ac:dyDescent="0.35">
      <c r="A187">
        <v>186</v>
      </c>
      <c r="B187" t="s">
        <v>809</v>
      </c>
      <c r="C187" t="s">
        <v>810</v>
      </c>
      <c r="Q187">
        <v>912</v>
      </c>
      <c r="R187" t="s">
        <v>811</v>
      </c>
      <c r="T187">
        <v>898</v>
      </c>
      <c r="U187" t="s">
        <v>391</v>
      </c>
      <c r="W187">
        <v>807</v>
      </c>
      <c r="X187" t="s">
        <v>586</v>
      </c>
    </row>
    <row r="188" spans="1:24" x14ac:dyDescent="0.35">
      <c r="A188">
        <v>187</v>
      </c>
      <c r="B188" t="s">
        <v>637</v>
      </c>
      <c r="C188" t="s">
        <v>812</v>
      </c>
      <c r="Q188">
        <v>927</v>
      </c>
      <c r="R188" t="s">
        <v>813</v>
      </c>
      <c r="T188">
        <v>913</v>
      </c>
      <c r="U188" t="s">
        <v>392</v>
      </c>
      <c r="W188">
        <v>818</v>
      </c>
      <c r="X188" t="s">
        <v>587</v>
      </c>
    </row>
    <row r="189" spans="1:24" x14ac:dyDescent="0.35">
      <c r="A189">
        <v>188</v>
      </c>
      <c r="B189" t="s">
        <v>340</v>
      </c>
      <c r="C189" t="s">
        <v>814</v>
      </c>
      <c r="Q189">
        <v>938</v>
      </c>
      <c r="R189" t="s">
        <v>815</v>
      </c>
      <c r="T189">
        <v>928</v>
      </c>
      <c r="U189" t="s">
        <v>393</v>
      </c>
      <c r="W189">
        <v>835</v>
      </c>
      <c r="X189" t="s">
        <v>588</v>
      </c>
    </row>
    <row r="190" spans="1:24" x14ac:dyDescent="0.35">
      <c r="A190">
        <v>189</v>
      </c>
      <c r="B190" t="s">
        <v>816</v>
      </c>
      <c r="C190">
        <v>0</v>
      </c>
      <c r="Q190">
        <v>955</v>
      </c>
      <c r="R190" t="s">
        <v>817</v>
      </c>
      <c r="T190">
        <v>939</v>
      </c>
      <c r="U190" t="s">
        <v>394</v>
      </c>
      <c r="W190">
        <v>852</v>
      </c>
      <c r="X190" t="s">
        <v>589</v>
      </c>
    </row>
    <row r="191" spans="1:24" x14ac:dyDescent="0.35">
      <c r="A191">
        <v>190</v>
      </c>
      <c r="B191" t="s">
        <v>818</v>
      </c>
      <c r="C191" t="s">
        <v>819</v>
      </c>
      <c r="Q191">
        <v>970</v>
      </c>
      <c r="R191" t="s">
        <v>820</v>
      </c>
      <c r="T191">
        <v>956</v>
      </c>
      <c r="U191" t="s">
        <v>395</v>
      </c>
      <c r="W191">
        <v>869</v>
      </c>
      <c r="X191" t="s">
        <v>590</v>
      </c>
    </row>
    <row r="192" spans="1:24" x14ac:dyDescent="0.35">
      <c r="A192">
        <v>191</v>
      </c>
      <c r="B192" t="s">
        <v>821</v>
      </c>
      <c r="C192" t="s">
        <v>822</v>
      </c>
      <c r="Q192">
        <v>981</v>
      </c>
      <c r="R192" t="s">
        <v>823</v>
      </c>
      <c r="T192">
        <v>971</v>
      </c>
      <c r="U192" t="s">
        <v>396</v>
      </c>
      <c r="W192">
        <v>886</v>
      </c>
      <c r="X192" t="s">
        <v>591</v>
      </c>
    </row>
    <row r="193" spans="1:24" x14ac:dyDescent="0.35">
      <c r="A193">
        <v>192</v>
      </c>
      <c r="B193" t="s">
        <v>824</v>
      </c>
      <c r="C193" t="s">
        <v>825</v>
      </c>
      <c r="T193">
        <v>982</v>
      </c>
      <c r="U193" t="s">
        <v>397</v>
      </c>
      <c r="W193">
        <v>903</v>
      </c>
      <c r="X193" t="s">
        <v>592</v>
      </c>
    </row>
    <row r="194" spans="1:24" x14ac:dyDescent="0.35">
      <c r="A194">
        <v>193</v>
      </c>
      <c r="B194" t="s">
        <v>414</v>
      </c>
      <c r="C194" t="s">
        <v>415</v>
      </c>
      <c r="W194">
        <v>918</v>
      </c>
      <c r="X194" t="s">
        <v>593</v>
      </c>
    </row>
    <row r="195" spans="1:24" x14ac:dyDescent="0.35">
      <c r="A195">
        <v>194</v>
      </c>
      <c r="B195" t="s">
        <v>826</v>
      </c>
      <c r="C195" t="s">
        <v>827</v>
      </c>
      <c r="W195">
        <v>933</v>
      </c>
      <c r="X195" t="s">
        <v>594</v>
      </c>
    </row>
    <row r="196" spans="1:24" x14ac:dyDescent="0.35">
      <c r="A196">
        <v>195</v>
      </c>
      <c r="B196" t="s">
        <v>418</v>
      </c>
      <c r="C196" t="s">
        <v>419</v>
      </c>
      <c r="W196">
        <v>944</v>
      </c>
      <c r="X196" t="s">
        <v>595</v>
      </c>
    </row>
    <row r="197" spans="1:24" x14ac:dyDescent="0.35">
      <c r="A197">
        <v>196</v>
      </c>
      <c r="B197" t="s">
        <v>828</v>
      </c>
      <c r="C197" t="e">
        <v>#N/A</v>
      </c>
      <c r="W197">
        <v>961</v>
      </c>
      <c r="X197" t="s">
        <v>596</v>
      </c>
    </row>
    <row r="198" spans="1:24" x14ac:dyDescent="0.35">
      <c r="A198">
        <v>197</v>
      </c>
      <c r="B198" t="s">
        <v>829</v>
      </c>
      <c r="C198" t="e">
        <v>#N/A</v>
      </c>
      <c r="W198">
        <v>976</v>
      </c>
      <c r="X198" t="s">
        <v>597</v>
      </c>
    </row>
    <row r="199" spans="1:24" x14ac:dyDescent="0.35">
      <c r="A199">
        <v>198</v>
      </c>
      <c r="B199" t="s">
        <v>830</v>
      </c>
      <c r="C199" t="e">
        <v>#N/A</v>
      </c>
    </row>
    <row r="200" spans="1:24" x14ac:dyDescent="0.35">
      <c r="A200">
        <v>199</v>
      </c>
      <c r="B200" t="s">
        <v>831</v>
      </c>
      <c r="C200" t="e">
        <v>#N/A</v>
      </c>
    </row>
    <row r="201" spans="1:24" x14ac:dyDescent="0.35">
      <c r="A201">
        <v>200</v>
      </c>
      <c r="B201" t="s">
        <v>832</v>
      </c>
      <c r="C201" t="e">
        <v>#N/A</v>
      </c>
    </row>
    <row r="202" spans="1:24" x14ac:dyDescent="0.35">
      <c r="A202">
        <v>201</v>
      </c>
      <c r="B202" t="s">
        <v>833</v>
      </c>
      <c r="C202" t="s">
        <v>536</v>
      </c>
    </row>
    <row r="203" spans="1:24" x14ac:dyDescent="0.35">
      <c r="A203">
        <v>202</v>
      </c>
      <c r="B203" t="s">
        <v>422</v>
      </c>
      <c r="C203" t="s">
        <v>423</v>
      </c>
    </row>
    <row r="204" spans="1:24" x14ac:dyDescent="0.35">
      <c r="A204">
        <v>203</v>
      </c>
      <c r="B204" t="s">
        <v>676</v>
      </c>
      <c r="C204" t="e">
        <v>#N/A</v>
      </c>
    </row>
    <row r="205" spans="1:24" x14ac:dyDescent="0.35">
      <c r="A205">
        <v>204</v>
      </c>
      <c r="B205" t="s">
        <v>677</v>
      </c>
      <c r="C205" t="e">
        <v>#N/A</v>
      </c>
    </row>
    <row r="206" spans="1:24" x14ac:dyDescent="0.35">
      <c r="A206">
        <v>205</v>
      </c>
      <c r="B206" t="s">
        <v>678</v>
      </c>
      <c r="C206" t="e">
        <v>#N/A</v>
      </c>
    </row>
    <row r="207" spans="1:24" x14ac:dyDescent="0.35">
      <c r="A207">
        <v>206</v>
      </c>
      <c r="B207" t="s">
        <v>679</v>
      </c>
      <c r="C207" t="e">
        <v>#N/A</v>
      </c>
    </row>
    <row r="208" spans="1:24" x14ac:dyDescent="0.35">
      <c r="A208">
        <v>207</v>
      </c>
      <c r="B208" t="s">
        <v>680</v>
      </c>
      <c r="C208" t="e">
        <v>#N/A</v>
      </c>
    </row>
    <row r="209" spans="1:3" x14ac:dyDescent="0.35">
      <c r="A209">
        <v>208</v>
      </c>
      <c r="B209" t="s">
        <v>681</v>
      </c>
      <c r="C209" t="e">
        <v>#N/A</v>
      </c>
    </row>
    <row r="210" spans="1:3" x14ac:dyDescent="0.35">
      <c r="A210">
        <v>209</v>
      </c>
      <c r="B210" t="s">
        <v>682</v>
      </c>
      <c r="C210" t="e">
        <v>#N/A</v>
      </c>
    </row>
    <row r="211" spans="1:3" x14ac:dyDescent="0.35">
      <c r="A211">
        <v>210</v>
      </c>
      <c r="B211" t="s">
        <v>683</v>
      </c>
      <c r="C211" t="e">
        <v>#N/A</v>
      </c>
    </row>
    <row r="212" spans="1:3" x14ac:dyDescent="0.35">
      <c r="A212">
        <v>211</v>
      </c>
      <c r="B212" t="s">
        <v>684</v>
      </c>
      <c r="C212" t="e">
        <v>#N/A</v>
      </c>
    </row>
    <row r="213" spans="1:3" x14ac:dyDescent="0.35">
      <c r="A213">
        <v>212</v>
      </c>
      <c r="B213" t="s">
        <v>685</v>
      </c>
      <c r="C213" t="s">
        <v>834</v>
      </c>
    </row>
    <row r="214" spans="1:3" x14ac:dyDescent="0.35">
      <c r="A214">
        <v>213</v>
      </c>
      <c r="B214" t="s">
        <v>686</v>
      </c>
      <c r="C214" t="e">
        <v>#N/A</v>
      </c>
    </row>
    <row r="215" spans="1:3" x14ac:dyDescent="0.35">
      <c r="A215">
        <v>214</v>
      </c>
      <c r="B215" t="s">
        <v>687</v>
      </c>
      <c r="C215" t="e">
        <v>#N/A</v>
      </c>
    </row>
    <row r="216" spans="1:3" x14ac:dyDescent="0.35">
      <c r="A216">
        <v>215</v>
      </c>
      <c r="B216" t="s">
        <v>835</v>
      </c>
      <c r="C216" t="s">
        <v>836</v>
      </c>
    </row>
    <row r="217" spans="1:3" x14ac:dyDescent="0.35">
      <c r="A217">
        <v>216</v>
      </c>
      <c r="B217" t="s">
        <v>837</v>
      </c>
      <c r="C217" t="s">
        <v>838</v>
      </c>
    </row>
    <row r="218" spans="1:3" x14ac:dyDescent="0.35">
      <c r="A218">
        <v>217</v>
      </c>
      <c r="B218" t="s">
        <v>839</v>
      </c>
      <c r="C218" t="e">
        <v>#N/A</v>
      </c>
    </row>
    <row r="219" spans="1:3" x14ac:dyDescent="0.35">
      <c r="A219">
        <v>218</v>
      </c>
      <c r="B219" t="s">
        <v>840</v>
      </c>
      <c r="C219" t="e">
        <v>#N/A</v>
      </c>
    </row>
    <row r="220" spans="1:3" x14ac:dyDescent="0.35">
      <c r="A220">
        <v>219</v>
      </c>
      <c r="B220" t="s">
        <v>841</v>
      </c>
      <c r="C220" t="e">
        <v>#N/A</v>
      </c>
    </row>
    <row r="221" spans="1:3" x14ac:dyDescent="0.35">
      <c r="A221">
        <v>220</v>
      </c>
      <c r="B221" t="s">
        <v>842</v>
      </c>
      <c r="C221" t="e">
        <v>#N/A</v>
      </c>
    </row>
    <row r="222" spans="1:3" x14ac:dyDescent="0.35">
      <c r="A222">
        <v>221</v>
      </c>
      <c r="B222" t="s">
        <v>843</v>
      </c>
      <c r="C222" t="s">
        <v>844</v>
      </c>
    </row>
    <row r="223" spans="1:3" x14ac:dyDescent="0.35">
      <c r="A223">
        <v>222</v>
      </c>
      <c r="B223" t="s">
        <v>845</v>
      </c>
      <c r="C223" t="e">
        <v>#N/A</v>
      </c>
    </row>
    <row r="224" spans="1:3" x14ac:dyDescent="0.35">
      <c r="A224">
        <v>223</v>
      </c>
      <c r="B224" t="s">
        <v>846</v>
      </c>
      <c r="C224" t="e">
        <v>#N/A</v>
      </c>
    </row>
    <row r="225" spans="1:3" x14ac:dyDescent="0.35">
      <c r="A225">
        <v>224</v>
      </c>
      <c r="B225" t="s">
        <v>847</v>
      </c>
      <c r="C225" t="e">
        <v>#N/A</v>
      </c>
    </row>
    <row r="226" spans="1:3" x14ac:dyDescent="0.35">
      <c r="A226">
        <v>225</v>
      </c>
      <c r="B226" t="s">
        <v>848</v>
      </c>
      <c r="C226" t="e">
        <v>#N/A</v>
      </c>
    </row>
    <row r="227" spans="1:3" x14ac:dyDescent="0.35">
      <c r="A227">
        <v>226</v>
      </c>
      <c r="B227" t="s">
        <v>849</v>
      </c>
      <c r="C227" t="e">
        <v>#N/A</v>
      </c>
    </row>
    <row r="228" spans="1:3" x14ac:dyDescent="0.35">
      <c r="A228">
        <v>227</v>
      </c>
      <c r="B228" t="s">
        <v>850</v>
      </c>
      <c r="C228" t="s">
        <v>851</v>
      </c>
    </row>
    <row r="229" spans="1:3" x14ac:dyDescent="0.35">
      <c r="A229">
        <v>228</v>
      </c>
      <c r="B229" t="s">
        <v>852</v>
      </c>
      <c r="C229" t="e">
        <v>#N/A</v>
      </c>
    </row>
    <row r="230" spans="1:3" x14ac:dyDescent="0.35">
      <c r="A230">
        <v>229</v>
      </c>
      <c r="B230" t="s">
        <v>853</v>
      </c>
      <c r="C230" t="e">
        <v>#N/A</v>
      </c>
    </row>
    <row r="231" spans="1:3" x14ac:dyDescent="0.35">
      <c r="A231">
        <v>230</v>
      </c>
      <c r="B231" t="s">
        <v>854</v>
      </c>
      <c r="C231" t="e">
        <v>#N/A</v>
      </c>
    </row>
    <row r="232" spans="1:3" x14ac:dyDescent="0.35">
      <c r="A232">
        <v>231</v>
      </c>
      <c r="B232" t="s">
        <v>855</v>
      </c>
      <c r="C232" t="e">
        <v>#N/A</v>
      </c>
    </row>
    <row r="233" spans="1:3" x14ac:dyDescent="0.35">
      <c r="A233">
        <v>232</v>
      </c>
      <c r="B233" t="s">
        <v>856</v>
      </c>
      <c r="C233" t="e">
        <v>#N/A</v>
      </c>
    </row>
    <row r="234" spans="1:3" x14ac:dyDescent="0.35">
      <c r="A234">
        <v>233</v>
      </c>
      <c r="B234" t="s">
        <v>857</v>
      </c>
      <c r="C234" t="e">
        <v>#N/A</v>
      </c>
    </row>
    <row r="235" spans="1:3" x14ac:dyDescent="0.35">
      <c r="A235">
        <v>234</v>
      </c>
      <c r="B235" t="s">
        <v>858</v>
      </c>
      <c r="C235" t="e">
        <v>#N/A</v>
      </c>
    </row>
    <row r="236" spans="1:3" x14ac:dyDescent="0.35">
      <c r="A236">
        <v>235</v>
      </c>
      <c r="B236" t="s">
        <v>859</v>
      </c>
      <c r="C236" t="e">
        <v>#N/A</v>
      </c>
    </row>
    <row r="237" spans="1:3" x14ac:dyDescent="0.35">
      <c r="A237">
        <v>236</v>
      </c>
      <c r="B237" t="s">
        <v>860</v>
      </c>
      <c r="C237" t="e">
        <v>#N/A</v>
      </c>
    </row>
    <row r="238" spans="1:3" x14ac:dyDescent="0.35">
      <c r="A238">
        <v>237</v>
      </c>
      <c r="B238" t="s">
        <v>861</v>
      </c>
      <c r="C238" t="e">
        <v>#N/A</v>
      </c>
    </row>
    <row r="239" spans="1:3" x14ac:dyDescent="0.35">
      <c r="A239">
        <v>238</v>
      </c>
      <c r="B239" t="s">
        <v>862</v>
      </c>
      <c r="C239" t="s">
        <v>863</v>
      </c>
    </row>
    <row r="240" spans="1:3" x14ac:dyDescent="0.35">
      <c r="A240">
        <v>239</v>
      </c>
      <c r="B240" t="s">
        <v>864</v>
      </c>
      <c r="C240" t="e">
        <v>#N/A</v>
      </c>
    </row>
    <row r="241" spans="1:3" x14ac:dyDescent="0.35">
      <c r="A241">
        <v>240</v>
      </c>
      <c r="B241" t="s">
        <v>865</v>
      </c>
      <c r="C241" t="e">
        <v>#N/A</v>
      </c>
    </row>
    <row r="242" spans="1:3" x14ac:dyDescent="0.35">
      <c r="A242">
        <v>241</v>
      </c>
      <c r="B242" t="s">
        <v>866</v>
      </c>
      <c r="C242" t="s">
        <v>867</v>
      </c>
    </row>
    <row r="243" spans="1:3" x14ac:dyDescent="0.35">
      <c r="A243">
        <v>242</v>
      </c>
      <c r="B243" t="s">
        <v>868</v>
      </c>
      <c r="C243" t="e">
        <v>#N/A</v>
      </c>
    </row>
    <row r="244" spans="1:3" x14ac:dyDescent="0.35">
      <c r="A244">
        <v>243</v>
      </c>
      <c r="B244" t="s">
        <v>869</v>
      </c>
      <c r="C244" t="e">
        <v>#N/A</v>
      </c>
    </row>
    <row r="245" spans="1:3" x14ac:dyDescent="0.35">
      <c r="A245">
        <v>244</v>
      </c>
      <c r="B245" t="s">
        <v>870</v>
      </c>
      <c r="C245" t="e">
        <v>#N/A</v>
      </c>
    </row>
    <row r="246" spans="1:3" x14ac:dyDescent="0.35">
      <c r="A246">
        <v>245</v>
      </c>
      <c r="B246" t="s">
        <v>871</v>
      </c>
      <c r="C246" t="e">
        <v>#N/A</v>
      </c>
    </row>
    <row r="247" spans="1:3" x14ac:dyDescent="0.35">
      <c r="A247">
        <v>246</v>
      </c>
      <c r="B247" t="s">
        <v>872</v>
      </c>
      <c r="C247" t="e">
        <v>#N/A</v>
      </c>
    </row>
    <row r="248" spans="1:3" x14ac:dyDescent="0.35">
      <c r="A248">
        <v>247</v>
      </c>
      <c r="B248" t="s">
        <v>873</v>
      </c>
      <c r="C248" t="s">
        <v>874</v>
      </c>
    </row>
    <row r="249" spans="1:3" x14ac:dyDescent="0.35">
      <c r="A249">
        <v>248</v>
      </c>
      <c r="B249" t="s">
        <v>875</v>
      </c>
      <c r="C249" t="e">
        <v>#N/A</v>
      </c>
    </row>
    <row r="250" spans="1:3" x14ac:dyDescent="0.35">
      <c r="A250">
        <v>249</v>
      </c>
      <c r="B250" t="s">
        <v>876</v>
      </c>
      <c r="C250" t="e">
        <v>#N/A</v>
      </c>
    </row>
    <row r="251" spans="1:3" x14ac:dyDescent="0.35">
      <c r="A251">
        <v>250</v>
      </c>
      <c r="B251" t="s">
        <v>877</v>
      </c>
      <c r="C251" t="e">
        <v>#N/A</v>
      </c>
    </row>
    <row r="252" spans="1:3" x14ac:dyDescent="0.35">
      <c r="A252">
        <v>251</v>
      </c>
      <c r="B252" t="s">
        <v>878</v>
      </c>
      <c r="C252" t="e">
        <v>#N/A</v>
      </c>
    </row>
    <row r="253" spans="1:3" x14ac:dyDescent="0.35">
      <c r="A253">
        <v>252</v>
      </c>
      <c r="B253" t="s">
        <v>879</v>
      </c>
      <c r="C253" t="e">
        <v>#N/A</v>
      </c>
    </row>
    <row r="254" spans="1:3" x14ac:dyDescent="0.35">
      <c r="A254">
        <v>253</v>
      </c>
      <c r="B254" t="s">
        <v>880</v>
      </c>
      <c r="C254" t="e">
        <v>#N/A</v>
      </c>
    </row>
    <row r="255" spans="1:3" x14ac:dyDescent="0.35">
      <c r="A255">
        <v>254</v>
      </c>
      <c r="B255" t="s">
        <v>881</v>
      </c>
      <c r="C255" t="e">
        <v>#N/A</v>
      </c>
    </row>
    <row r="256" spans="1:3" x14ac:dyDescent="0.35">
      <c r="A256">
        <v>255</v>
      </c>
      <c r="B256" t="s">
        <v>882</v>
      </c>
      <c r="C256" t="e">
        <v>#N/A</v>
      </c>
    </row>
    <row r="257" spans="1:3" x14ac:dyDescent="0.35">
      <c r="A257">
        <v>256</v>
      </c>
      <c r="B257" t="s">
        <v>883</v>
      </c>
      <c r="C257" t="e">
        <v>#N/A</v>
      </c>
    </row>
    <row r="258" spans="1:3" x14ac:dyDescent="0.35">
      <c r="A258">
        <v>257</v>
      </c>
      <c r="B258" t="s">
        <v>884</v>
      </c>
      <c r="C258" t="e">
        <v>#N/A</v>
      </c>
    </row>
    <row r="259" spans="1:3" x14ac:dyDescent="0.35">
      <c r="A259">
        <v>258</v>
      </c>
      <c r="B259" t="s">
        <v>885</v>
      </c>
      <c r="C259" t="s">
        <v>886</v>
      </c>
    </row>
    <row r="260" spans="1:3" x14ac:dyDescent="0.35">
      <c r="A260">
        <v>259</v>
      </c>
      <c r="B260" t="s">
        <v>887</v>
      </c>
      <c r="C260" t="e">
        <v>#N/A</v>
      </c>
    </row>
    <row r="261" spans="1:3" x14ac:dyDescent="0.35">
      <c r="A261">
        <v>260</v>
      </c>
      <c r="B261" t="s">
        <v>888</v>
      </c>
      <c r="C261" t="e">
        <v>#N/A</v>
      </c>
    </row>
    <row r="262" spans="1:3" x14ac:dyDescent="0.35">
      <c r="A262">
        <v>261</v>
      </c>
      <c r="B262" t="s">
        <v>889</v>
      </c>
      <c r="C262" t="s">
        <v>890</v>
      </c>
    </row>
    <row r="263" spans="1:3" x14ac:dyDescent="0.35">
      <c r="A263">
        <v>262</v>
      </c>
      <c r="B263" t="s">
        <v>891</v>
      </c>
      <c r="C263" t="s">
        <v>892</v>
      </c>
    </row>
    <row r="264" spans="1:3" x14ac:dyDescent="0.35">
      <c r="A264">
        <v>263</v>
      </c>
      <c r="B264" t="s">
        <v>893</v>
      </c>
      <c r="C264" t="e">
        <v>#N/A</v>
      </c>
    </row>
    <row r="265" spans="1:3" x14ac:dyDescent="0.35">
      <c r="A265">
        <v>264</v>
      </c>
      <c r="B265" t="s">
        <v>894</v>
      </c>
      <c r="C265" t="e">
        <v>#N/A</v>
      </c>
    </row>
    <row r="266" spans="1:3" x14ac:dyDescent="0.35">
      <c r="A266">
        <v>265</v>
      </c>
      <c r="B266" t="s">
        <v>895</v>
      </c>
      <c r="C266" t="e">
        <v>#N/A</v>
      </c>
    </row>
    <row r="267" spans="1:3" x14ac:dyDescent="0.35">
      <c r="A267">
        <v>266</v>
      </c>
      <c r="B267" t="s">
        <v>896</v>
      </c>
      <c r="C267" t="e">
        <v>#N/A</v>
      </c>
    </row>
    <row r="268" spans="1:3" x14ac:dyDescent="0.35">
      <c r="A268">
        <v>267</v>
      </c>
      <c r="B268" t="s">
        <v>897</v>
      </c>
      <c r="C268" t="e">
        <v>#N/A</v>
      </c>
    </row>
    <row r="269" spans="1:3" x14ac:dyDescent="0.35">
      <c r="A269">
        <v>268</v>
      </c>
      <c r="B269" t="s">
        <v>898</v>
      </c>
      <c r="C269" t="e">
        <v>#N/A</v>
      </c>
    </row>
    <row r="270" spans="1:3" x14ac:dyDescent="0.35">
      <c r="A270">
        <v>269</v>
      </c>
      <c r="B270" t="s">
        <v>899</v>
      </c>
      <c r="C270" t="e">
        <v>#N/A</v>
      </c>
    </row>
    <row r="271" spans="1:3" x14ac:dyDescent="0.35">
      <c r="A271">
        <v>270</v>
      </c>
      <c r="B271" t="s">
        <v>900</v>
      </c>
      <c r="C271" t="e">
        <v>#N/A</v>
      </c>
    </row>
    <row r="272" spans="1:3" x14ac:dyDescent="0.35">
      <c r="A272">
        <v>271</v>
      </c>
      <c r="B272" t="s">
        <v>901</v>
      </c>
      <c r="C272" t="e">
        <v>#N/A</v>
      </c>
    </row>
    <row r="273" spans="1:3" x14ac:dyDescent="0.35">
      <c r="A273">
        <v>272</v>
      </c>
      <c r="B273" t="s">
        <v>902</v>
      </c>
      <c r="C273" t="e">
        <v>#N/A</v>
      </c>
    </row>
    <row r="274" spans="1:3" x14ac:dyDescent="0.35">
      <c r="A274">
        <v>273</v>
      </c>
      <c r="B274" t="s">
        <v>903</v>
      </c>
      <c r="C274" t="e">
        <v>#N/A</v>
      </c>
    </row>
    <row r="275" spans="1:3" x14ac:dyDescent="0.35">
      <c r="A275">
        <v>274</v>
      </c>
      <c r="B275" t="s">
        <v>904</v>
      </c>
      <c r="C275" t="e">
        <v>#N/A</v>
      </c>
    </row>
    <row r="276" spans="1:3" x14ac:dyDescent="0.35">
      <c r="A276">
        <v>275</v>
      </c>
      <c r="B276" t="s">
        <v>905</v>
      </c>
      <c r="C276" t="e">
        <v>#N/A</v>
      </c>
    </row>
    <row r="277" spans="1:3" x14ac:dyDescent="0.35">
      <c r="A277">
        <v>276</v>
      </c>
      <c r="B277" t="s">
        <v>906</v>
      </c>
      <c r="C277" t="e">
        <v>#N/A</v>
      </c>
    </row>
    <row r="278" spans="1:3" x14ac:dyDescent="0.35">
      <c r="A278">
        <v>277</v>
      </c>
      <c r="B278" t="s">
        <v>907</v>
      </c>
      <c r="C278" t="e">
        <v>#N/A</v>
      </c>
    </row>
    <row r="279" spans="1:3" x14ac:dyDescent="0.35">
      <c r="A279">
        <v>278</v>
      </c>
      <c r="B279" t="s">
        <v>908</v>
      </c>
      <c r="C279" t="e">
        <v>#N/A</v>
      </c>
    </row>
    <row r="280" spans="1:3" x14ac:dyDescent="0.35">
      <c r="A280">
        <v>279</v>
      </c>
      <c r="B280" t="s">
        <v>909</v>
      </c>
      <c r="C280" t="s">
        <v>910</v>
      </c>
    </row>
    <row r="281" spans="1:3" x14ac:dyDescent="0.35">
      <c r="A281">
        <v>280</v>
      </c>
      <c r="B281" t="s">
        <v>911</v>
      </c>
      <c r="C281" t="s">
        <v>912</v>
      </c>
    </row>
    <row r="282" spans="1:3" x14ac:dyDescent="0.35">
      <c r="A282">
        <v>281</v>
      </c>
      <c r="B282" t="s">
        <v>913</v>
      </c>
      <c r="C282" t="s">
        <v>914</v>
      </c>
    </row>
    <row r="283" spans="1:3" x14ac:dyDescent="0.35">
      <c r="A283">
        <v>282</v>
      </c>
      <c r="B283" t="s">
        <v>545</v>
      </c>
      <c r="C283" t="s">
        <v>915</v>
      </c>
    </row>
    <row r="284" spans="1:3" x14ac:dyDescent="0.35">
      <c r="A284">
        <v>283</v>
      </c>
      <c r="B284" t="s">
        <v>179</v>
      </c>
      <c r="C284" t="s">
        <v>916</v>
      </c>
    </row>
    <row r="285" spans="1:3" x14ac:dyDescent="0.35">
      <c r="A285">
        <v>284</v>
      </c>
      <c r="B285" t="s">
        <v>917</v>
      </c>
      <c r="C285" t="s">
        <v>918</v>
      </c>
    </row>
    <row r="286" spans="1:3" x14ac:dyDescent="0.35">
      <c r="A286">
        <v>285</v>
      </c>
      <c r="B286" t="s">
        <v>919</v>
      </c>
      <c r="C286" t="s">
        <v>920</v>
      </c>
    </row>
    <row r="287" spans="1:3" x14ac:dyDescent="0.35">
      <c r="A287">
        <v>286</v>
      </c>
      <c r="B287" t="s">
        <v>921</v>
      </c>
      <c r="C287" t="s">
        <v>922</v>
      </c>
    </row>
    <row r="288" spans="1:3" x14ac:dyDescent="0.35">
      <c r="A288">
        <v>287</v>
      </c>
      <c r="B288" t="s">
        <v>638</v>
      </c>
      <c r="C288" t="s">
        <v>923</v>
      </c>
    </row>
    <row r="289" spans="1:3" x14ac:dyDescent="0.35">
      <c r="A289">
        <v>288</v>
      </c>
      <c r="B289" t="s">
        <v>924</v>
      </c>
      <c r="C289" t="s">
        <v>925</v>
      </c>
    </row>
    <row r="290" spans="1:3" x14ac:dyDescent="0.35">
      <c r="A290">
        <v>289</v>
      </c>
      <c r="B290" t="s">
        <v>926</v>
      </c>
      <c r="C290">
        <v>0</v>
      </c>
    </row>
    <row r="291" spans="1:3" x14ac:dyDescent="0.35">
      <c r="A291">
        <v>290</v>
      </c>
      <c r="B291" t="s">
        <v>927</v>
      </c>
      <c r="C291" t="s">
        <v>928</v>
      </c>
    </row>
    <row r="292" spans="1:3" x14ac:dyDescent="0.35">
      <c r="A292">
        <v>291</v>
      </c>
      <c r="B292" t="s">
        <v>929</v>
      </c>
      <c r="C292" t="s">
        <v>930</v>
      </c>
    </row>
    <row r="293" spans="1:3" x14ac:dyDescent="0.35">
      <c r="A293">
        <v>292</v>
      </c>
      <c r="B293" t="s">
        <v>931</v>
      </c>
      <c r="C293" t="s">
        <v>932</v>
      </c>
    </row>
    <row r="294" spans="1:3" x14ac:dyDescent="0.35">
      <c r="A294">
        <v>293</v>
      </c>
      <c r="B294" t="s">
        <v>546</v>
      </c>
      <c r="C294" t="s">
        <v>933</v>
      </c>
    </row>
    <row r="295" spans="1:3" x14ac:dyDescent="0.35">
      <c r="A295">
        <v>294</v>
      </c>
      <c r="B295" t="s">
        <v>934</v>
      </c>
      <c r="C295" t="s">
        <v>935</v>
      </c>
    </row>
    <row r="296" spans="1:3" x14ac:dyDescent="0.35">
      <c r="A296">
        <v>295</v>
      </c>
      <c r="B296" t="s">
        <v>936</v>
      </c>
      <c r="C296" t="e">
        <v>#N/A</v>
      </c>
    </row>
    <row r="297" spans="1:3" x14ac:dyDescent="0.35">
      <c r="A297">
        <v>296</v>
      </c>
      <c r="B297" t="s">
        <v>937</v>
      </c>
      <c r="C297" t="e">
        <v>#N/A</v>
      </c>
    </row>
    <row r="298" spans="1:3" x14ac:dyDescent="0.35">
      <c r="A298">
        <v>297</v>
      </c>
      <c r="B298" t="s">
        <v>160</v>
      </c>
      <c r="C298" t="s">
        <v>938</v>
      </c>
    </row>
    <row r="299" spans="1:3" x14ac:dyDescent="0.35">
      <c r="A299">
        <v>298</v>
      </c>
      <c r="B299" t="s">
        <v>161</v>
      </c>
      <c r="C299" t="s">
        <v>939</v>
      </c>
    </row>
    <row r="300" spans="1:3" x14ac:dyDescent="0.35">
      <c r="A300">
        <v>299</v>
      </c>
      <c r="B300" t="s">
        <v>940</v>
      </c>
      <c r="C300" t="s">
        <v>941</v>
      </c>
    </row>
    <row r="301" spans="1:3" x14ac:dyDescent="0.35">
      <c r="A301">
        <v>300</v>
      </c>
      <c r="B301" t="s">
        <v>942</v>
      </c>
      <c r="C301" t="s">
        <v>943</v>
      </c>
    </row>
    <row r="302" spans="1:3" x14ac:dyDescent="0.35">
      <c r="A302">
        <v>301</v>
      </c>
      <c r="B302" t="s">
        <v>944</v>
      </c>
      <c r="C302" t="s">
        <v>945</v>
      </c>
    </row>
    <row r="303" spans="1:3" x14ac:dyDescent="0.35">
      <c r="A303">
        <v>302</v>
      </c>
      <c r="B303" t="s">
        <v>639</v>
      </c>
      <c r="C303" t="s">
        <v>946</v>
      </c>
    </row>
    <row r="304" spans="1:3" x14ac:dyDescent="0.35">
      <c r="A304">
        <v>303</v>
      </c>
      <c r="B304" t="s">
        <v>947</v>
      </c>
      <c r="C304" t="s">
        <v>948</v>
      </c>
    </row>
    <row r="305" spans="1:3" x14ac:dyDescent="0.35">
      <c r="A305">
        <v>304</v>
      </c>
      <c r="B305" t="s">
        <v>949</v>
      </c>
      <c r="C305">
        <v>0</v>
      </c>
    </row>
    <row r="306" spans="1:3" x14ac:dyDescent="0.35">
      <c r="A306">
        <v>305</v>
      </c>
      <c r="B306" t="s">
        <v>950</v>
      </c>
      <c r="C306" t="s">
        <v>951</v>
      </c>
    </row>
    <row r="307" spans="1:3" x14ac:dyDescent="0.35">
      <c r="A307">
        <v>306</v>
      </c>
      <c r="B307" t="s">
        <v>952</v>
      </c>
      <c r="C307" t="s">
        <v>953</v>
      </c>
    </row>
    <row r="308" spans="1:3" x14ac:dyDescent="0.35">
      <c r="A308">
        <v>307</v>
      </c>
      <c r="B308" t="s">
        <v>954</v>
      </c>
      <c r="C308" t="s">
        <v>955</v>
      </c>
    </row>
    <row r="309" spans="1:3" x14ac:dyDescent="0.35">
      <c r="A309">
        <v>308</v>
      </c>
      <c r="B309" t="s">
        <v>547</v>
      </c>
      <c r="C309" t="s">
        <v>956</v>
      </c>
    </row>
    <row r="310" spans="1:3" x14ac:dyDescent="0.35">
      <c r="A310">
        <v>309</v>
      </c>
      <c r="B310" t="s">
        <v>957</v>
      </c>
      <c r="C310" t="s">
        <v>958</v>
      </c>
    </row>
    <row r="311" spans="1:3" x14ac:dyDescent="0.35">
      <c r="A311">
        <v>310</v>
      </c>
      <c r="B311" t="s">
        <v>959</v>
      </c>
      <c r="C311" t="e">
        <v>#N/A</v>
      </c>
    </row>
    <row r="312" spans="1:3" x14ac:dyDescent="0.35">
      <c r="A312">
        <v>311</v>
      </c>
      <c r="B312" t="s">
        <v>960</v>
      </c>
      <c r="C312" t="e">
        <v>#N/A</v>
      </c>
    </row>
    <row r="313" spans="1:3" x14ac:dyDescent="0.35">
      <c r="A313">
        <v>312</v>
      </c>
      <c r="B313" t="s">
        <v>961</v>
      </c>
      <c r="C313" t="e">
        <v>#N/A</v>
      </c>
    </row>
    <row r="314" spans="1:3" x14ac:dyDescent="0.35">
      <c r="A314">
        <v>313</v>
      </c>
      <c r="B314" t="s">
        <v>162</v>
      </c>
      <c r="C314" t="s">
        <v>962</v>
      </c>
    </row>
    <row r="315" spans="1:3" x14ac:dyDescent="0.35">
      <c r="A315">
        <v>314</v>
      </c>
      <c r="B315" t="s">
        <v>163</v>
      </c>
      <c r="C315" t="s">
        <v>963</v>
      </c>
    </row>
    <row r="316" spans="1:3" x14ac:dyDescent="0.35">
      <c r="A316">
        <v>315</v>
      </c>
      <c r="B316" t="s">
        <v>164</v>
      </c>
      <c r="C316" t="s">
        <v>964</v>
      </c>
    </row>
    <row r="317" spans="1:3" x14ac:dyDescent="0.35">
      <c r="A317">
        <v>316</v>
      </c>
      <c r="B317" t="s">
        <v>965</v>
      </c>
      <c r="C317" t="s">
        <v>966</v>
      </c>
    </row>
    <row r="318" spans="1:3" x14ac:dyDescent="0.35">
      <c r="A318">
        <v>317</v>
      </c>
      <c r="B318" t="s">
        <v>967</v>
      </c>
      <c r="C318" t="s">
        <v>968</v>
      </c>
    </row>
    <row r="319" spans="1:3" x14ac:dyDescent="0.35">
      <c r="A319">
        <v>318</v>
      </c>
      <c r="B319" t="s">
        <v>969</v>
      </c>
      <c r="C319" t="s">
        <v>970</v>
      </c>
    </row>
    <row r="320" spans="1:3" x14ac:dyDescent="0.35">
      <c r="A320">
        <v>319</v>
      </c>
      <c r="B320" t="s">
        <v>640</v>
      </c>
      <c r="C320" t="s">
        <v>971</v>
      </c>
    </row>
    <row r="321" spans="1:3" x14ac:dyDescent="0.35">
      <c r="A321">
        <v>320</v>
      </c>
      <c r="B321" t="s">
        <v>972</v>
      </c>
      <c r="C321" t="s">
        <v>973</v>
      </c>
    </row>
    <row r="322" spans="1:3" x14ac:dyDescent="0.35">
      <c r="A322">
        <v>321</v>
      </c>
      <c r="B322" t="s">
        <v>974</v>
      </c>
      <c r="C322">
        <v>0</v>
      </c>
    </row>
    <row r="323" spans="1:3" x14ac:dyDescent="0.35">
      <c r="A323">
        <v>322</v>
      </c>
      <c r="B323" t="s">
        <v>975</v>
      </c>
      <c r="C323" t="s">
        <v>976</v>
      </c>
    </row>
    <row r="324" spans="1:3" x14ac:dyDescent="0.35">
      <c r="A324">
        <v>323</v>
      </c>
      <c r="B324" t="s">
        <v>977</v>
      </c>
      <c r="C324" t="s">
        <v>978</v>
      </c>
    </row>
    <row r="325" spans="1:3" x14ac:dyDescent="0.35">
      <c r="A325">
        <v>324</v>
      </c>
      <c r="B325" t="s">
        <v>979</v>
      </c>
      <c r="C325" t="s">
        <v>980</v>
      </c>
    </row>
    <row r="326" spans="1:3" x14ac:dyDescent="0.35">
      <c r="A326">
        <v>325</v>
      </c>
      <c r="B326" t="s">
        <v>548</v>
      </c>
      <c r="C326" t="s">
        <v>981</v>
      </c>
    </row>
    <row r="327" spans="1:3" x14ac:dyDescent="0.35">
      <c r="A327">
        <v>326</v>
      </c>
      <c r="B327" t="s">
        <v>165</v>
      </c>
      <c r="C327" t="s">
        <v>982</v>
      </c>
    </row>
    <row r="328" spans="1:3" x14ac:dyDescent="0.35">
      <c r="A328">
        <v>327</v>
      </c>
      <c r="B328" t="s">
        <v>983</v>
      </c>
      <c r="C328" t="s">
        <v>984</v>
      </c>
    </row>
    <row r="329" spans="1:3" x14ac:dyDescent="0.35">
      <c r="A329">
        <v>328</v>
      </c>
      <c r="B329" t="s">
        <v>985</v>
      </c>
      <c r="C329" t="s">
        <v>986</v>
      </c>
    </row>
    <row r="330" spans="1:3" x14ac:dyDescent="0.35">
      <c r="A330">
        <v>329</v>
      </c>
      <c r="B330" t="s">
        <v>987</v>
      </c>
      <c r="C330" t="s">
        <v>988</v>
      </c>
    </row>
    <row r="331" spans="1:3" x14ac:dyDescent="0.35">
      <c r="A331">
        <v>330</v>
      </c>
      <c r="B331" t="s">
        <v>641</v>
      </c>
      <c r="C331" t="s">
        <v>989</v>
      </c>
    </row>
    <row r="332" spans="1:3" x14ac:dyDescent="0.35">
      <c r="A332">
        <v>331</v>
      </c>
      <c r="B332" t="s">
        <v>341</v>
      </c>
      <c r="C332" t="s">
        <v>990</v>
      </c>
    </row>
    <row r="333" spans="1:3" x14ac:dyDescent="0.35">
      <c r="A333">
        <v>332</v>
      </c>
      <c r="B333" t="s">
        <v>991</v>
      </c>
      <c r="C333">
        <v>0</v>
      </c>
    </row>
    <row r="334" spans="1:3" x14ac:dyDescent="0.35">
      <c r="A334">
        <v>333</v>
      </c>
      <c r="B334" t="s">
        <v>992</v>
      </c>
      <c r="C334" t="s">
        <v>993</v>
      </c>
    </row>
    <row r="335" spans="1:3" x14ac:dyDescent="0.35">
      <c r="A335">
        <v>334</v>
      </c>
      <c r="B335" t="s">
        <v>994</v>
      </c>
      <c r="C335" t="s">
        <v>995</v>
      </c>
    </row>
    <row r="336" spans="1:3" x14ac:dyDescent="0.35">
      <c r="A336">
        <v>335</v>
      </c>
      <c r="B336" t="s">
        <v>996</v>
      </c>
      <c r="C336" t="s">
        <v>997</v>
      </c>
    </row>
    <row r="337" spans="1:3" x14ac:dyDescent="0.35">
      <c r="A337">
        <v>336</v>
      </c>
      <c r="B337" t="s">
        <v>549</v>
      </c>
      <c r="C337" t="s">
        <v>998</v>
      </c>
    </row>
    <row r="338" spans="1:3" x14ac:dyDescent="0.35">
      <c r="A338">
        <v>337</v>
      </c>
      <c r="B338" t="s">
        <v>166</v>
      </c>
      <c r="C338" t="s">
        <v>999</v>
      </c>
    </row>
    <row r="339" spans="1:3" x14ac:dyDescent="0.35">
      <c r="A339">
        <v>338</v>
      </c>
      <c r="B339" t="s">
        <v>1000</v>
      </c>
      <c r="C339" t="s">
        <v>1001</v>
      </c>
    </row>
    <row r="340" spans="1:3" x14ac:dyDescent="0.35">
      <c r="A340">
        <v>339</v>
      </c>
      <c r="B340" t="s">
        <v>1002</v>
      </c>
      <c r="C340" t="s">
        <v>1003</v>
      </c>
    </row>
    <row r="341" spans="1:3" x14ac:dyDescent="0.35">
      <c r="A341">
        <v>340</v>
      </c>
      <c r="B341" t="s">
        <v>1004</v>
      </c>
      <c r="C341" t="s">
        <v>1005</v>
      </c>
    </row>
    <row r="342" spans="1:3" x14ac:dyDescent="0.35">
      <c r="A342">
        <v>341</v>
      </c>
      <c r="B342" t="s">
        <v>642</v>
      </c>
      <c r="C342" t="s">
        <v>1006</v>
      </c>
    </row>
    <row r="343" spans="1:3" x14ac:dyDescent="0.35">
      <c r="A343">
        <v>342</v>
      </c>
      <c r="B343" t="s">
        <v>342</v>
      </c>
      <c r="C343" t="s">
        <v>1007</v>
      </c>
    </row>
    <row r="344" spans="1:3" x14ac:dyDescent="0.35">
      <c r="A344">
        <v>343</v>
      </c>
      <c r="B344" t="s">
        <v>1008</v>
      </c>
      <c r="C344">
        <v>0</v>
      </c>
    </row>
    <row r="345" spans="1:3" x14ac:dyDescent="0.35">
      <c r="A345">
        <v>344</v>
      </c>
      <c r="B345" t="s">
        <v>1009</v>
      </c>
      <c r="C345" t="s">
        <v>1010</v>
      </c>
    </row>
    <row r="346" spans="1:3" x14ac:dyDescent="0.35">
      <c r="A346">
        <v>345</v>
      </c>
      <c r="B346" t="s">
        <v>1011</v>
      </c>
      <c r="C346" t="s">
        <v>1012</v>
      </c>
    </row>
    <row r="347" spans="1:3" x14ac:dyDescent="0.35">
      <c r="A347">
        <v>346</v>
      </c>
      <c r="B347" t="s">
        <v>1013</v>
      </c>
      <c r="C347" t="s">
        <v>1014</v>
      </c>
    </row>
    <row r="348" spans="1:3" x14ac:dyDescent="0.35">
      <c r="A348">
        <v>347</v>
      </c>
      <c r="B348" t="s">
        <v>550</v>
      </c>
      <c r="C348" t="s">
        <v>1015</v>
      </c>
    </row>
    <row r="349" spans="1:3" x14ac:dyDescent="0.35">
      <c r="A349">
        <v>348</v>
      </c>
      <c r="B349" t="s">
        <v>167</v>
      </c>
      <c r="C349" t="s">
        <v>1016</v>
      </c>
    </row>
    <row r="350" spans="1:3" x14ac:dyDescent="0.35">
      <c r="A350">
        <v>349</v>
      </c>
      <c r="B350" t="s">
        <v>1017</v>
      </c>
      <c r="C350" t="s">
        <v>1018</v>
      </c>
    </row>
    <row r="351" spans="1:3" x14ac:dyDescent="0.35">
      <c r="A351">
        <v>350</v>
      </c>
      <c r="B351" t="s">
        <v>1019</v>
      </c>
      <c r="C351" t="s">
        <v>1020</v>
      </c>
    </row>
    <row r="352" spans="1:3" x14ac:dyDescent="0.35">
      <c r="A352">
        <v>351</v>
      </c>
      <c r="B352" t="s">
        <v>1021</v>
      </c>
      <c r="C352" t="s">
        <v>1022</v>
      </c>
    </row>
    <row r="353" spans="1:3" x14ac:dyDescent="0.35">
      <c r="A353">
        <v>352</v>
      </c>
      <c r="B353" t="s">
        <v>643</v>
      </c>
      <c r="C353" t="s">
        <v>1023</v>
      </c>
    </row>
    <row r="354" spans="1:3" x14ac:dyDescent="0.35">
      <c r="A354">
        <v>353</v>
      </c>
      <c r="B354" t="s">
        <v>343</v>
      </c>
      <c r="C354" t="s">
        <v>1024</v>
      </c>
    </row>
    <row r="355" spans="1:3" x14ac:dyDescent="0.35">
      <c r="A355">
        <v>354</v>
      </c>
      <c r="B355" t="s">
        <v>1025</v>
      </c>
      <c r="C355">
        <v>0</v>
      </c>
    </row>
    <row r="356" spans="1:3" x14ac:dyDescent="0.35">
      <c r="A356">
        <v>355</v>
      </c>
      <c r="B356" t="s">
        <v>1026</v>
      </c>
      <c r="C356" t="s">
        <v>1027</v>
      </c>
    </row>
    <row r="357" spans="1:3" x14ac:dyDescent="0.35">
      <c r="A357">
        <v>356</v>
      </c>
      <c r="B357" t="s">
        <v>1028</v>
      </c>
      <c r="C357" t="s">
        <v>1029</v>
      </c>
    </row>
    <row r="358" spans="1:3" x14ac:dyDescent="0.35">
      <c r="A358">
        <v>357</v>
      </c>
      <c r="B358" t="s">
        <v>1030</v>
      </c>
      <c r="C358" t="s">
        <v>1031</v>
      </c>
    </row>
    <row r="359" spans="1:3" x14ac:dyDescent="0.35">
      <c r="A359">
        <v>358</v>
      </c>
      <c r="B359" t="s">
        <v>551</v>
      </c>
      <c r="C359" t="s">
        <v>1032</v>
      </c>
    </row>
    <row r="360" spans="1:3" x14ac:dyDescent="0.35">
      <c r="A360">
        <v>359</v>
      </c>
      <c r="B360" t="s">
        <v>168</v>
      </c>
      <c r="C360" t="s">
        <v>1033</v>
      </c>
    </row>
    <row r="361" spans="1:3" x14ac:dyDescent="0.35">
      <c r="A361">
        <v>360</v>
      </c>
      <c r="B361" t="s">
        <v>1034</v>
      </c>
      <c r="C361" t="s">
        <v>1035</v>
      </c>
    </row>
    <row r="362" spans="1:3" x14ac:dyDescent="0.35">
      <c r="A362">
        <v>361</v>
      </c>
      <c r="B362" t="s">
        <v>1036</v>
      </c>
      <c r="C362" t="s">
        <v>1037</v>
      </c>
    </row>
    <row r="363" spans="1:3" x14ac:dyDescent="0.35">
      <c r="A363">
        <v>362</v>
      </c>
      <c r="B363" t="s">
        <v>1038</v>
      </c>
      <c r="C363" t="s">
        <v>1039</v>
      </c>
    </row>
    <row r="364" spans="1:3" x14ac:dyDescent="0.35">
      <c r="A364">
        <v>363</v>
      </c>
      <c r="B364" t="s">
        <v>644</v>
      </c>
      <c r="C364" t="s">
        <v>1040</v>
      </c>
    </row>
    <row r="365" spans="1:3" x14ac:dyDescent="0.35">
      <c r="A365">
        <v>364</v>
      </c>
      <c r="B365" t="s">
        <v>344</v>
      </c>
      <c r="C365" t="s">
        <v>1041</v>
      </c>
    </row>
    <row r="366" spans="1:3" x14ac:dyDescent="0.35">
      <c r="A366">
        <v>365</v>
      </c>
      <c r="B366" t="s">
        <v>1042</v>
      </c>
      <c r="C366">
        <v>0</v>
      </c>
    </row>
    <row r="367" spans="1:3" x14ac:dyDescent="0.35">
      <c r="A367">
        <v>366</v>
      </c>
      <c r="B367" t="s">
        <v>1043</v>
      </c>
      <c r="C367" t="s">
        <v>1044</v>
      </c>
    </row>
    <row r="368" spans="1:3" x14ac:dyDescent="0.35">
      <c r="A368">
        <v>367</v>
      </c>
      <c r="B368" t="s">
        <v>1045</v>
      </c>
      <c r="C368" t="s">
        <v>1046</v>
      </c>
    </row>
    <row r="369" spans="1:3" x14ac:dyDescent="0.35">
      <c r="A369">
        <v>368</v>
      </c>
      <c r="B369" t="s">
        <v>1047</v>
      </c>
      <c r="C369" t="s">
        <v>1048</v>
      </c>
    </row>
    <row r="370" spans="1:3" x14ac:dyDescent="0.35">
      <c r="A370">
        <v>369</v>
      </c>
      <c r="B370" t="s">
        <v>552</v>
      </c>
      <c r="C370" t="s">
        <v>1049</v>
      </c>
    </row>
    <row r="371" spans="1:3" x14ac:dyDescent="0.35">
      <c r="A371">
        <v>370</v>
      </c>
      <c r="B371" t="s">
        <v>1050</v>
      </c>
      <c r="C371" t="s">
        <v>1051</v>
      </c>
    </row>
    <row r="372" spans="1:3" x14ac:dyDescent="0.35">
      <c r="A372">
        <v>371</v>
      </c>
      <c r="B372" t="s">
        <v>1052</v>
      </c>
      <c r="C372" t="e">
        <v>#N/A</v>
      </c>
    </row>
    <row r="373" spans="1:3" x14ac:dyDescent="0.35">
      <c r="A373">
        <v>372</v>
      </c>
      <c r="B373" t="s">
        <v>1053</v>
      </c>
      <c r="C373" t="e">
        <v>#N/A</v>
      </c>
    </row>
    <row r="374" spans="1:3" x14ac:dyDescent="0.35">
      <c r="A374">
        <v>373</v>
      </c>
      <c r="B374" t="s">
        <v>1054</v>
      </c>
      <c r="C374" t="e">
        <v>#N/A</v>
      </c>
    </row>
    <row r="375" spans="1:3" x14ac:dyDescent="0.35">
      <c r="A375">
        <v>374</v>
      </c>
      <c r="B375" t="s">
        <v>169</v>
      </c>
      <c r="C375" t="s">
        <v>1055</v>
      </c>
    </row>
    <row r="376" spans="1:3" x14ac:dyDescent="0.35">
      <c r="A376">
        <v>375</v>
      </c>
      <c r="B376" t="s">
        <v>170</v>
      </c>
      <c r="C376" t="s">
        <v>1056</v>
      </c>
    </row>
    <row r="377" spans="1:3" x14ac:dyDescent="0.35">
      <c r="A377">
        <v>376</v>
      </c>
      <c r="B377" t="s">
        <v>171</v>
      </c>
      <c r="C377" t="s">
        <v>1057</v>
      </c>
    </row>
    <row r="378" spans="1:3" x14ac:dyDescent="0.35">
      <c r="A378">
        <v>377</v>
      </c>
      <c r="B378" t="s">
        <v>1058</v>
      </c>
      <c r="C378" t="s">
        <v>1059</v>
      </c>
    </row>
    <row r="379" spans="1:3" x14ac:dyDescent="0.35">
      <c r="A379">
        <v>378</v>
      </c>
      <c r="B379" t="s">
        <v>1060</v>
      </c>
      <c r="C379" t="s">
        <v>1061</v>
      </c>
    </row>
    <row r="380" spans="1:3" x14ac:dyDescent="0.35">
      <c r="A380">
        <v>379</v>
      </c>
      <c r="B380" t="s">
        <v>1062</v>
      </c>
      <c r="C380" t="s">
        <v>1063</v>
      </c>
    </row>
    <row r="381" spans="1:3" x14ac:dyDescent="0.35">
      <c r="A381">
        <v>380</v>
      </c>
      <c r="B381" t="s">
        <v>645</v>
      </c>
      <c r="C381" t="s">
        <v>1064</v>
      </c>
    </row>
    <row r="382" spans="1:3" x14ac:dyDescent="0.35">
      <c r="A382">
        <v>381</v>
      </c>
      <c r="B382" t="s">
        <v>345</v>
      </c>
      <c r="C382" t="s">
        <v>1065</v>
      </c>
    </row>
    <row r="383" spans="1:3" x14ac:dyDescent="0.35">
      <c r="A383">
        <v>382</v>
      </c>
      <c r="B383" t="s">
        <v>1066</v>
      </c>
      <c r="C383">
        <v>0</v>
      </c>
    </row>
    <row r="384" spans="1:3" x14ac:dyDescent="0.35">
      <c r="A384">
        <v>383</v>
      </c>
      <c r="B384" t="s">
        <v>1067</v>
      </c>
      <c r="C384" t="s">
        <v>1068</v>
      </c>
    </row>
    <row r="385" spans="1:3" x14ac:dyDescent="0.35">
      <c r="A385">
        <v>384</v>
      </c>
      <c r="B385" t="s">
        <v>1069</v>
      </c>
      <c r="C385" t="s">
        <v>1070</v>
      </c>
    </row>
    <row r="386" spans="1:3" x14ac:dyDescent="0.35">
      <c r="A386">
        <v>385</v>
      </c>
      <c r="B386" t="s">
        <v>1071</v>
      </c>
      <c r="C386" t="s">
        <v>1072</v>
      </c>
    </row>
    <row r="387" spans="1:3" x14ac:dyDescent="0.35">
      <c r="A387">
        <v>386</v>
      </c>
      <c r="B387" t="s">
        <v>553</v>
      </c>
      <c r="C387" t="s">
        <v>1073</v>
      </c>
    </row>
    <row r="388" spans="1:3" x14ac:dyDescent="0.35">
      <c r="A388">
        <v>387</v>
      </c>
      <c r="B388" t="s">
        <v>172</v>
      </c>
      <c r="C388" t="s">
        <v>1074</v>
      </c>
    </row>
    <row r="389" spans="1:3" x14ac:dyDescent="0.35">
      <c r="A389">
        <v>388</v>
      </c>
      <c r="B389" t="s">
        <v>1075</v>
      </c>
      <c r="C389" t="s">
        <v>1076</v>
      </c>
    </row>
    <row r="390" spans="1:3" x14ac:dyDescent="0.35">
      <c r="A390">
        <v>389</v>
      </c>
      <c r="B390" t="s">
        <v>1077</v>
      </c>
      <c r="C390" t="s">
        <v>1078</v>
      </c>
    </row>
    <row r="391" spans="1:3" x14ac:dyDescent="0.35">
      <c r="A391">
        <v>390</v>
      </c>
      <c r="B391" t="s">
        <v>1079</v>
      </c>
      <c r="C391" t="s">
        <v>1080</v>
      </c>
    </row>
    <row r="392" spans="1:3" x14ac:dyDescent="0.35">
      <c r="A392">
        <v>391</v>
      </c>
      <c r="B392" t="s">
        <v>646</v>
      </c>
      <c r="C392" t="s">
        <v>1081</v>
      </c>
    </row>
    <row r="393" spans="1:3" x14ac:dyDescent="0.35">
      <c r="A393">
        <v>392</v>
      </c>
      <c r="B393" t="s">
        <v>346</v>
      </c>
      <c r="C393" t="s">
        <v>1082</v>
      </c>
    </row>
    <row r="394" spans="1:3" x14ac:dyDescent="0.35">
      <c r="A394">
        <v>393</v>
      </c>
      <c r="B394" t="s">
        <v>1083</v>
      </c>
      <c r="C394">
        <v>0</v>
      </c>
    </row>
    <row r="395" spans="1:3" x14ac:dyDescent="0.35">
      <c r="A395">
        <v>394</v>
      </c>
      <c r="B395" t="s">
        <v>1084</v>
      </c>
      <c r="C395" t="s">
        <v>1085</v>
      </c>
    </row>
    <row r="396" spans="1:3" x14ac:dyDescent="0.35">
      <c r="A396">
        <v>395</v>
      </c>
      <c r="B396" t="s">
        <v>1086</v>
      </c>
      <c r="C396" t="s">
        <v>1087</v>
      </c>
    </row>
    <row r="397" spans="1:3" x14ac:dyDescent="0.35">
      <c r="A397">
        <v>396</v>
      </c>
      <c r="B397" t="s">
        <v>1088</v>
      </c>
      <c r="C397" t="s">
        <v>1089</v>
      </c>
    </row>
    <row r="398" spans="1:3" x14ac:dyDescent="0.35">
      <c r="A398">
        <v>397</v>
      </c>
      <c r="B398" t="s">
        <v>554</v>
      </c>
      <c r="C398" t="s">
        <v>1090</v>
      </c>
    </row>
    <row r="399" spans="1:3" x14ac:dyDescent="0.35">
      <c r="A399">
        <v>398</v>
      </c>
      <c r="B399" t="s">
        <v>173</v>
      </c>
      <c r="C399" t="s">
        <v>1091</v>
      </c>
    </row>
    <row r="400" spans="1:3" x14ac:dyDescent="0.35">
      <c r="A400">
        <v>399</v>
      </c>
      <c r="B400" t="s">
        <v>1092</v>
      </c>
      <c r="C400" t="s">
        <v>1093</v>
      </c>
    </row>
    <row r="401" spans="1:3" x14ac:dyDescent="0.35">
      <c r="A401">
        <v>400</v>
      </c>
      <c r="B401" t="s">
        <v>1094</v>
      </c>
      <c r="C401" t="s">
        <v>1095</v>
      </c>
    </row>
    <row r="402" spans="1:3" x14ac:dyDescent="0.35">
      <c r="A402">
        <v>401</v>
      </c>
      <c r="B402" t="s">
        <v>1096</v>
      </c>
      <c r="C402" t="s">
        <v>1097</v>
      </c>
    </row>
    <row r="403" spans="1:3" x14ac:dyDescent="0.35">
      <c r="A403">
        <v>402</v>
      </c>
      <c r="B403" t="s">
        <v>647</v>
      </c>
      <c r="C403" t="s">
        <v>1098</v>
      </c>
    </row>
    <row r="404" spans="1:3" x14ac:dyDescent="0.35">
      <c r="A404">
        <v>403</v>
      </c>
      <c r="B404" t="s">
        <v>347</v>
      </c>
      <c r="C404" t="s">
        <v>1099</v>
      </c>
    </row>
    <row r="405" spans="1:3" x14ac:dyDescent="0.35">
      <c r="A405">
        <v>404</v>
      </c>
      <c r="B405" t="s">
        <v>1100</v>
      </c>
      <c r="C405">
        <v>0</v>
      </c>
    </row>
    <row r="406" spans="1:3" x14ac:dyDescent="0.35">
      <c r="A406">
        <v>405</v>
      </c>
      <c r="B406" t="s">
        <v>1101</v>
      </c>
      <c r="C406" t="s">
        <v>1102</v>
      </c>
    </row>
    <row r="407" spans="1:3" x14ac:dyDescent="0.35">
      <c r="A407">
        <v>406</v>
      </c>
      <c r="B407" t="s">
        <v>1103</v>
      </c>
      <c r="C407" t="s">
        <v>1104</v>
      </c>
    </row>
    <row r="408" spans="1:3" x14ac:dyDescent="0.35">
      <c r="A408">
        <v>407</v>
      </c>
      <c r="B408" t="s">
        <v>1105</v>
      </c>
      <c r="C408" t="s">
        <v>1106</v>
      </c>
    </row>
    <row r="409" spans="1:3" x14ac:dyDescent="0.35">
      <c r="A409">
        <v>408</v>
      </c>
      <c r="B409" t="s">
        <v>555</v>
      </c>
      <c r="C409" t="s">
        <v>1107</v>
      </c>
    </row>
    <row r="410" spans="1:3" x14ac:dyDescent="0.35">
      <c r="A410">
        <v>409</v>
      </c>
      <c r="B410" t="s">
        <v>174</v>
      </c>
      <c r="C410" t="s">
        <v>1108</v>
      </c>
    </row>
    <row r="411" spans="1:3" x14ac:dyDescent="0.35">
      <c r="A411">
        <v>410</v>
      </c>
      <c r="B411" t="s">
        <v>1109</v>
      </c>
      <c r="C411" t="s">
        <v>1110</v>
      </c>
    </row>
    <row r="412" spans="1:3" x14ac:dyDescent="0.35">
      <c r="A412">
        <v>411</v>
      </c>
      <c r="B412" t="s">
        <v>1111</v>
      </c>
      <c r="C412" t="s">
        <v>1112</v>
      </c>
    </row>
    <row r="413" spans="1:3" x14ac:dyDescent="0.35">
      <c r="A413">
        <v>412</v>
      </c>
      <c r="B413" t="s">
        <v>1113</v>
      </c>
      <c r="C413" t="s">
        <v>1114</v>
      </c>
    </row>
    <row r="414" spans="1:3" x14ac:dyDescent="0.35">
      <c r="A414">
        <v>413</v>
      </c>
      <c r="B414" t="s">
        <v>648</v>
      </c>
      <c r="C414" t="s">
        <v>1115</v>
      </c>
    </row>
    <row r="415" spans="1:3" x14ac:dyDescent="0.35">
      <c r="A415">
        <v>414</v>
      </c>
      <c r="B415" t="s">
        <v>348</v>
      </c>
      <c r="C415" t="s">
        <v>1116</v>
      </c>
    </row>
    <row r="416" spans="1:3" x14ac:dyDescent="0.35">
      <c r="A416">
        <v>415</v>
      </c>
      <c r="B416" t="s">
        <v>1117</v>
      </c>
      <c r="C416">
        <v>0</v>
      </c>
    </row>
    <row r="417" spans="1:3" x14ac:dyDescent="0.35">
      <c r="A417">
        <v>416</v>
      </c>
      <c r="B417" t="s">
        <v>1118</v>
      </c>
      <c r="C417" t="s">
        <v>1119</v>
      </c>
    </row>
    <row r="418" spans="1:3" x14ac:dyDescent="0.35">
      <c r="A418">
        <v>417</v>
      </c>
      <c r="B418" t="s">
        <v>1120</v>
      </c>
      <c r="C418" t="s">
        <v>1121</v>
      </c>
    </row>
    <row r="419" spans="1:3" x14ac:dyDescent="0.35">
      <c r="A419">
        <v>418</v>
      </c>
      <c r="B419" t="s">
        <v>1122</v>
      </c>
      <c r="C419" t="s">
        <v>1123</v>
      </c>
    </row>
    <row r="420" spans="1:3" x14ac:dyDescent="0.35">
      <c r="A420">
        <v>419</v>
      </c>
      <c r="B420" t="s">
        <v>556</v>
      </c>
      <c r="C420" t="s">
        <v>1124</v>
      </c>
    </row>
    <row r="421" spans="1:3" x14ac:dyDescent="0.35">
      <c r="A421">
        <v>420</v>
      </c>
      <c r="B421" t="s">
        <v>175</v>
      </c>
      <c r="C421" t="s">
        <v>1125</v>
      </c>
    </row>
    <row r="422" spans="1:3" x14ac:dyDescent="0.35">
      <c r="A422">
        <v>421</v>
      </c>
      <c r="B422" t="s">
        <v>1126</v>
      </c>
      <c r="C422" t="s">
        <v>1127</v>
      </c>
    </row>
    <row r="423" spans="1:3" x14ac:dyDescent="0.35">
      <c r="A423">
        <v>422</v>
      </c>
      <c r="B423" t="s">
        <v>1128</v>
      </c>
      <c r="C423" t="s">
        <v>1129</v>
      </c>
    </row>
    <row r="424" spans="1:3" x14ac:dyDescent="0.35">
      <c r="A424">
        <v>423</v>
      </c>
      <c r="B424" t="s">
        <v>1130</v>
      </c>
      <c r="C424" t="s">
        <v>1131</v>
      </c>
    </row>
    <row r="425" spans="1:3" x14ac:dyDescent="0.35">
      <c r="A425">
        <v>424</v>
      </c>
      <c r="B425" t="s">
        <v>649</v>
      </c>
      <c r="C425" t="s">
        <v>1132</v>
      </c>
    </row>
    <row r="426" spans="1:3" x14ac:dyDescent="0.35">
      <c r="A426">
        <v>425</v>
      </c>
      <c r="B426" t="s">
        <v>349</v>
      </c>
      <c r="C426" t="s">
        <v>1133</v>
      </c>
    </row>
    <row r="427" spans="1:3" x14ac:dyDescent="0.35">
      <c r="A427">
        <v>426</v>
      </c>
      <c r="B427" t="s">
        <v>1134</v>
      </c>
      <c r="C427">
        <v>0</v>
      </c>
    </row>
    <row r="428" spans="1:3" x14ac:dyDescent="0.35">
      <c r="A428">
        <v>427</v>
      </c>
      <c r="B428" t="s">
        <v>1135</v>
      </c>
      <c r="C428" t="s">
        <v>1136</v>
      </c>
    </row>
    <row r="429" spans="1:3" x14ac:dyDescent="0.35">
      <c r="A429">
        <v>428</v>
      </c>
      <c r="B429" t="s">
        <v>1137</v>
      </c>
      <c r="C429" t="s">
        <v>1138</v>
      </c>
    </row>
    <row r="430" spans="1:3" x14ac:dyDescent="0.35">
      <c r="A430">
        <v>429</v>
      </c>
      <c r="B430" t="s">
        <v>1139</v>
      </c>
      <c r="C430" t="s">
        <v>1140</v>
      </c>
    </row>
    <row r="431" spans="1:3" x14ac:dyDescent="0.35">
      <c r="A431">
        <v>430</v>
      </c>
      <c r="B431" t="s">
        <v>557</v>
      </c>
      <c r="C431" t="s">
        <v>1141</v>
      </c>
    </row>
    <row r="432" spans="1:3" x14ac:dyDescent="0.35">
      <c r="A432">
        <v>431</v>
      </c>
      <c r="B432" t="s">
        <v>176</v>
      </c>
      <c r="C432" t="s">
        <v>1142</v>
      </c>
    </row>
    <row r="433" spans="1:3" x14ac:dyDescent="0.35">
      <c r="A433">
        <v>432</v>
      </c>
      <c r="B433" t="s">
        <v>1143</v>
      </c>
      <c r="C433" t="s">
        <v>1144</v>
      </c>
    </row>
    <row r="434" spans="1:3" x14ac:dyDescent="0.35">
      <c r="A434">
        <v>433</v>
      </c>
      <c r="B434" t="s">
        <v>1145</v>
      </c>
      <c r="C434" t="s">
        <v>1146</v>
      </c>
    </row>
    <row r="435" spans="1:3" x14ac:dyDescent="0.35">
      <c r="A435">
        <v>434</v>
      </c>
      <c r="B435" t="s">
        <v>1147</v>
      </c>
      <c r="C435" t="s">
        <v>1148</v>
      </c>
    </row>
    <row r="436" spans="1:3" x14ac:dyDescent="0.35">
      <c r="A436">
        <v>435</v>
      </c>
      <c r="B436" t="s">
        <v>650</v>
      </c>
      <c r="C436" t="s">
        <v>1149</v>
      </c>
    </row>
    <row r="437" spans="1:3" x14ac:dyDescent="0.35">
      <c r="A437">
        <v>436</v>
      </c>
      <c r="B437" t="s">
        <v>350</v>
      </c>
      <c r="C437" t="s">
        <v>1150</v>
      </c>
    </row>
    <row r="438" spans="1:3" x14ac:dyDescent="0.35">
      <c r="A438">
        <v>437</v>
      </c>
      <c r="B438" t="s">
        <v>1151</v>
      </c>
      <c r="C438">
        <v>0</v>
      </c>
    </row>
    <row r="439" spans="1:3" x14ac:dyDescent="0.35">
      <c r="A439">
        <v>438</v>
      </c>
      <c r="B439" t="s">
        <v>1152</v>
      </c>
      <c r="C439" t="s">
        <v>1153</v>
      </c>
    </row>
    <row r="440" spans="1:3" x14ac:dyDescent="0.35">
      <c r="A440">
        <v>439</v>
      </c>
      <c r="B440" t="s">
        <v>1154</v>
      </c>
      <c r="C440" t="s">
        <v>1155</v>
      </c>
    </row>
    <row r="441" spans="1:3" x14ac:dyDescent="0.35">
      <c r="A441">
        <v>440</v>
      </c>
      <c r="B441" t="s">
        <v>1156</v>
      </c>
      <c r="C441" t="s">
        <v>1157</v>
      </c>
    </row>
    <row r="442" spans="1:3" x14ac:dyDescent="0.35">
      <c r="A442">
        <v>441</v>
      </c>
      <c r="B442" t="s">
        <v>558</v>
      </c>
      <c r="C442" t="s">
        <v>1158</v>
      </c>
    </row>
    <row r="443" spans="1:3" x14ac:dyDescent="0.35">
      <c r="A443">
        <v>442</v>
      </c>
      <c r="B443" t="s">
        <v>1159</v>
      </c>
      <c r="C443" t="s">
        <v>1160</v>
      </c>
    </row>
    <row r="444" spans="1:3" x14ac:dyDescent="0.35">
      <c r="A444">
        <v>443</v>
      </c>
      <c r="B444" t="s">
        <v>177</v>
      </c>
      <c r="C444" t="s">
        <v>1161</v>
      </c>
    </row>
    <row r="445" spans="1:3" x14ac:dyDescent="0.35">
      <c r="A445">
        <v>444</v>
      </c>
      <c r="B445" t="s">
        <v>1162</v>
      </c>
      <c r="C445" t="s">
        <v>1163</v>
      </c>
    </row>
    <row r="446" spans="1:3" x14ac:dyDescent="0.35">
      <c r="A446">
        <v>445</v>
      </c>
      <c r="B446" t="s">
        <v>1164</v>
      </c>
      <c r="C446" t="s">
        <v>1165</v>
      </c>
    </row>
    <row r="447" spans="1:3" x14ac:dyDescent="0.35">
      <c r="A447">
        <v>446</v>
      </c>
      <c r="B447" t="s">
        <v>1166</v>
      </c>
      <c r="C447" t="s">
        <v>1167</v>
      </c>
    </row>
    <row r="448" spans="1:3" x14ac:dyDescent="0.35">
      <c r="A448">
        <v>447</v>
      </c>
      <c r="B448" t="s">
        <v>1168</v>
      </c>
      <c r="C448" t="s">
        <v>1169</v>
      </c>
    </row>
    <row r="449" spans="1:3" x14ac:dyDescent="0.35">
      <c r="A449">
        <v>448</v>
      </c>
      <c r="B449" t="s">
        <v>1170</v>
      </c>
      <c r="C449" t="s">
        <v>1171</v>
      </c>
    </row>
    <row r="450" spans="1:3" x14ac:dyDescent="0.35">
      <c r="A450">
        <v>449</v>
      </c>
      <c r="B450" t="s">
        <v>651</v>
      </c>
      <c r="C450" t="s">
        <v>1172</v>
      </c>
    </row>
    <row r="451" spans="1:3" x14ac:dyDescent="0.35">
      <c r="A451">
        <v>450</v>
      </c>
      <c r="B451" t="s">
        <v>351</v>
      </c>
      <c r="C451" t="s">
        <v>1173</v>
      </c>
    </row>
    <row r="452" spans="1:3" x14ac:dyDescent="0.35">
      <c r="A452">
        <v>451</v>
      </c>
      <c r="B452" t="s">
        <v>1174</v>
      </c>
      <c r="C452">
        <v>0</v>
      </c>
    </row>
    <row r="453" spans="1:3" x14ac:dyDescent="0.35">
      <c r="A453">
        <v>452</v>
      </c>
      <c r="B453" t="s">
        <v>1175</v>
      </c>
      <c r="C453" t="s">
        <v>1176</v>
      </c>
    </row>
    <row r="454" spans="1:3" x14ac:dyDescent="0.35">
      <c r="A454">
        <v>453</v>
      </c>
      <c r="B454" t="s">
        <v>1177</v>
      </c>
      <c r="C454" t="s">
        <v>1178</v>
      </c>
    </row>
    <row r="455" spans="1:3" x14ac:dyDescent="0.35">
      <c r="A455">
        <v>454</v>
      </c>
      <c r="B455" t="s">
        <v>1179</v>
      </c>
      <c r="C455" t="s">
        <v>1180</v>
      </c>
    </row>
    <row r="456" spans="1:3" x14ac:dyDescent="0.35">
      <c r="A456">
        <v>455</v>
      </c>
      <c r="B456" t="s">
        <v>559</v>
      </c>
      <c r="C456" t="s">
        <v>1181</v>
      </c>
    </row>
    <row r="457" spans="1:3" x14ac:dyDescent="0.35">
      <c r="A457">
        <v>456</v>
      </c>
      <c r="B457" t="s">
        <v>178</v>
      </c>
      <c r="C457" t="s">
        <v>1182</v>
      </c>
    </row>
    <row r="458" spans="1:3" x14ac:dyDescent="0.35">
      <c r="A458">
        <v>457</v>
      </c>
      <c r="B458" t="s">
        <v>1183</v>
      </c>
      <c r="C458" t="s">
        <v>1184</v>
      </c>
    </row>
    <row r="459" spans="1:3" x14ac:dyDescent="0.35">
      <c r="A459">
        <v>458</v>
      </c>
      <c r="B459" t="s">
        <v>1185</v>
      </c>
      <c r="C459" t="s">
        <v>1186</v>
      </c>
    </row>
    <row r="460" spans="1:3" x14ac:dyDescent="0.35">
      <c r="A460">
        <v>459</v>
      </c>
      <c r="B460" t="s">
        <v>1187</v>
      </c>
      <c r="C460" t="s">
        <v>1188</v>
      </c>
    </row>
    <row r="461" spans="1:3" x14ac:dyDescent="0.35">
      <c r="A461">
        <v>460</v>
      </c>
      <c r="B461" t="s">
        <v>652</v>
      </c>
      <c r="C461" t="s">
        <v>1189</v>
      </c>
    </row>
    <row r="462" spans="1:3" x14ac:dyDescent="0.35">
      <c r="A462">
        <v>461</v>
      </c>
      <c r="B462" t="s">
        <v>352</v>
      </c>
      <c r="C462" t="s">
        <v>1190</v>
      </c>
    </row>
    <row r="463" spans="1:3" x14ac:dyDescent="0.35">
      <c r="A463">
        <v>462</v>
      </c>
      <c r="B463" t="s">
        <v>1191</v>
      </c>
      <c r="C463">
        <v>0</v>
      </c>
    </row>
    <row r="464" spans="1:3" x14ac:dyDescent="0.35">
      <c r="A464">
        <v>463</v>
      </c>
      <c r="B464" t="s">
        <v>1192</v>
      </c>
      <c r="C464" t="s">
        <v>1193</v>
      </c>
    </row>
    <row r="465" spans="1:3" x14ac:dyDescent="0.35">
      <c r="A465">
        <v>464</v>
      </c>
      <c r="B465" t="s">
        <v>1194</v>
      </c>
      <c r="C465" t="s">
        <v>1195</v>
      </c>
    </row>
    <row r="466" spans="1:3" x14ac:dyDescent="0.35">
      <c r="A466">
        <v>465</v>
      </c>
      <c r="B466" t="s">
        <v>1196</v>
      </c>
      <c r="C466" t="s">
        <v>1197</v>
      </c>
    </row>
    <row r="467" spans="1:3" x14ac:dyDescent="0.35">
      <c r="A467">
        <v>466</v>
      </c>
      <c r="B467" t="s">
        <v>426</v>
      </c>
      <c r="C467" t="s">
        <v>427</v>
      </c>
    </row>
    <row r="468" spans="1:3" x14ac:dyDescent="0.35">
      <c r="A468">
        <v>467</v>
      </c>
      <c r="B468" t="s">
        <v>1198</v>
      </c>
      <c r="C468" t="s">
        <v>827</v>
      </c>
    </row>
    <row r="469" spans="1:3" x14ac:dyDescent="0.35">
      <c r="A469">
        <v>468</v>
      </c>
      <c r="B469" t="s">
        <v>429</v>
      </c>
      <c r="C469" t="s">
        <v>430</v>
      </c>
    </row>
    <row r="470" spans="1:3" x14ac:dyDescent="0.35">
      <c r="A470">
        <v>469</v>
      </c>
      <c r="B470" t="s">
        <v>1199</v>
      </c>
      <c r="C470" t="e">
        <v>#N/A</v>
      </c>
    </row>
    <row r="471" spans="1:3" x14ac:dyDescent="0.35">
      <c r="A471">
        <v>470</v>
      </c>
      <c r="B471" t="s">
        <v>1200</v>
      </c>
      <c r="C471" t="e">
        <v>#N/A</v>
      </c>
    </row>
    <row r="472" spans="1:3" x14ac:dyDescent="0.35">
      <c r="A472">
        <v>471</v>
      </c>
      <c r="B472" t="s">
        <v>1201</v>
      </c>
      <c r="C472" t="e">
        <v>#N/A</v>
      </c>
    </row>
    <row r="473" spans="1:3" x14ac:dyDescent="0.35">
      <c r="A473">
        <v>472</v>
      </c>
      <c r="B473" t="s">
        <v>1202</v>
      </c>
      <c r="C473" t="e">
        <v>#N/A</v>
      </c>
    </row>
    <row r="474" spans="1:3" x14ac:dyDescent="0.35">
      <c r="A474">
        <v>473</v>
      </c>
      <c r="B474" t="s">
        <v>1203</v>
      </c>
      <c r="C474" t="e">
        <v>#N/A</v>
      </c>
    </row>
    <row r="475" spans="1:3" x14ac:dyDescent="0.35">
      <c r="A475">
        <v>474</v>
      </c>
      <c r="B475" t="s">
        <v>1204</v>
      </c>
      <c r="C475" t="e">
        <v>#N/A</v>
      </c>
    </row>
    <row r="476" spans="1:3" x14ac:dyDescent="0.35">
      <c r="A476">
        <v>475</v>
      </c>
      <c r="B476" t="s">
        <v>1205</v>
      </c>
      <c r="C476" t="e">
        <v>#N/A</v>
      </c>
    </row>
    <row r="477" spans="1:3" x14ac:dyDescent="0.35">
      <c r="A477">
        <v>476</v>
      </c>
      <c r="B477" t="s">
        <v>1206</v>
      </c>
      <c r="C477" t="e">
        <v>#N/A</v>
      </c>
    </row>
    <row r="478" spans="1:3" x14ac:dyDescent="0.35">
      <c r="A478">
        <v>477</v>
      </c>
      <c r="B478" t="s">
        <v>1207</v>
      </c>
      <c r="C478" t="e">
        <v>#N/A</v>
      </c>
    </row>
    <row r="479" spans="1:3" x14ac:dyDescent="0.35">
      <c r="A479">
        <v>478</v>
      </c>
      <c r="B479" t="s">
        <v>1208</v>
      </c>
      <c r="C479" t="e">
        <v>#N/A</v>
      </c>
    </row>
    <row r="480" spans="1:3" x14ac:dyDescent="0.35">
      <c r="A480">
        <v>479</v>
      </c>
      <c r="B480" t="s">
        <v>1209</v>
      </c>
      <c r="C480" t="e">
        <v>#N/A</v>
      </c>
    </row>
    <row r="481" spans="1:3" x14ac:dyDescent="0.35">
      <c r="A481">
        <v>480</v>
      </c>
      <c r="B481" t="s">
        <v>1210</v>
      </c>
      <c r="C481" t="e">
        <v>#N/A</v>
      </c>
    </row>
    <row r="482" spans="1:3" x14ac:dyDescent="0.35">
      <c r="A482">
        <v>481</v>
      </c>
      <c r="B482" t="s">
        <v>1211</v>
      </c>
      <c r="C482" t="e">
        <v>#N/A</v>
      </c>
    </row>
    <row r="483" spans="1:3" x14ac:dyDescent="0.35">
      <c r="A483">
        <v>482</v>
      </c>
      <c r="B483" t="s">
        <v>1212</v>
      </c>
      <c r="C483" t="e">
        <v>#N/A</v>
      </c>
    </row>
    <row r="484" spans="1:3" x14ac:dyDescent="0.35">
      <c r="A484">
        <v>483</v>
      </c>
      <c r="B484" t="s">
        <v>1213</v>
      </c>
      <c r="C484" t="e">
        <v>#N/A</v>
      </c>
    </row>
    <row r="485" spans="1:3" x14ac:dyDescent="0.35">
      <c r="A485">
        <v>484</v>
      </c>
      <c r="B485" t="s">
        <v>1214</v>
      </c>
      <c r="C485" t="e">
        <v>#N/A</v>
      </c>
    </row>
    <row r="486" spans="1:3" x14ac:dyDescent="0.35">
      <c r="A486">
        <v>485</v>
      </c>
      <c r="B486" t="s">
        <v>1215</v>
      </c>
      <c r="C486" t="s">
        <v>536</v>
      </c>
    </row>
    <row r="487" spans="1:3" x14ac:dyDescent="0.35">
      <c r="A487">
        <v>486</v>
      </c>
      <c r="B487" t="s">
        <v>433</v>
      </c>
      <c r="C487" t="s">
        <v>434</v>
      </c>
    </row>
    <row r="488" spans="1:3" x14ac:dyDescent="0.35">
      <c r="A488">
        <v>487</v>
      </c>
      <c r="B488" t="s">
        <v>663</v>
      </c>
      <c r="C488" t="e">
        <v>#N/A</v>
      </c>
    </row>
    <row r="489" spans="1:3" x14ac:dyDescent="0.35">
      <c r="A489">
        <v>488</v>
      </c>
      <c r="B489" t="s">
        <v>664</v>
      </c>
      <c r="C489" t="e">
        <v>#N/A</v>
      </c>
    </row>
    <row r="490" spans="1:3" x14ac:dyDescent="0.35">
      <c r="A490">
        <v>489</v>
      </c>
      <c r="B490" t="s">
        <v>665</v>
      </c>
      <c r="C490" t="e">
        <v>#N/A</v>
      </c>
    </row>
    <row r="491" spans="1:3" x14ac:dyDescent="0.35">
      <c r="A491">
        <v>490</v>
      </c>
      <c r="B491" t="s">
        <v>666</v>
      </c>
      <c r="C491" t="e">
        <v>#N/A</v>
      </c>
    </row>
    <row r="492" spans="1:3" x14ac:dyDescent="0.35">
      <c r="A492">
        <v>491</v>
      </c>
      <c r="B492" t="s">
        <v>667</v>
      </c>
      <c r="C492" t="e">
        <v>#N/A</v>
      </c>
    </row>
    <row r="493" spans="1:3" x14ac:dyDescent="0.35">
      <c r="A493">
        <v>492</v>
      </c>
      <c r="B493" t="s">
        <v>668</v>
      </c>
      <c r="C493" t="e">
        <v>#N/A</v>
      </c>
    </row>
    <row r="494" spans="1:3" x14ac:dyDescent="0.35">
      <c r="A494">
        <v>493</v>
      </c>
      <c r="B494" t="s">
        <v>669</v>
      </c>
      <c r="C494" t="e">
        <v>#N/A</v>
      </c>
    </row>
    <row r="495" spans="1:3" x14ac:dyDescent="0.35">
      <c r="A495">
        <v>494</v>
      </c>
      <c r="B495" t="s">
        <v>670</v>
      </c>
      <c r="C495" t="e">
        <v>#N/A</v>
      </c>
    </row>
    <row r="496" spans="1:3" x14ac:dyDescent="0.35">
      <c r="A496">
        <v>495</v>
      </c>
      <c r="B496" t="s">
        <v>671</v>
      </c>
      <c r="C496" t="e">
        <v>#N/A</v>
      </c>
    </row>
    <row r="497" spans="1:3" x14ac:dyDescent="0.35">
      <c r="A497">
        <v>496</v>
      </c>
      <c r="B497" t="s">
        <v>672</v>
      </c>
      <c r="C497" t="s">
        <v>1216</v>
      </c>
    </row>
    <row r="498" spans="1:3" x14ac:dyDescent="0.35">
      <c r="A498">
        <v>497</v>
      </c>
      <c r="B498" t="s">
        <v>673</v>
      </c>
      <c r="C498" t="e">
        <v>#N/A</v>
      </c>
    </row>
    <row r="499" spans="1:3" x14ac:dyDescent="0.35">
      <c r="A499">
        <v>498</v>
      </c>
      <c r="B499" t="s">
        <v>674</v>
      </c>
      <c r="C499" t="e">
        <v>#N/A</v>
      </c>
    </row>
    <row r="500" spans="1:3" x14ac:dyDescent="0.35">
      <c r="A500">
        <v>499</v>
      </c>
      <c r="B500" t="s">
        <v>1217</v>
      </c>
      <c r="C500" t="s">
        <v>1218</v>
      </c>
    </row>
    <row r="501" spans="1:3" x14ac:dyDescent="0.35">
      <c r="A501">
        <v>500</v>
      </c>
      <c r="B501" t="s">
        <v>1219</v>
      </c>
      <c r="C501" t="s">
        <v>1220</v>
      </c>
    </row>
    <row r="502" spans="1:3" x14ac:dyDescent="0.35">
      <c r="A502">
        <v>501</v>
      </c>
      <c r="B502" t="s">
        <v>1221</v>
      </c>
      <c r="C502" t="e">
        <v>#N/A</v>
      </c>
    </row>
    <row r="503" spans="1:3" x14ac:dyDescent="0.35">
      <c r="A503">
        <v>502</v>
      </c>
      <c r="B503" t="s">
        <v>1222</v>
      </c>
      <c r="C503" t="e">
        <v>#N/A</v>
      </c>
    </row>
    <row r="504" spans="1:3" x14ac:dyDescent="0.35">
      <c r="A504">
        <v>503</v>
      </c>
      <c r="B504" t="s">
        <v>1223</v>
      </c>
      <c r="C504" t="e">
        <v>#N/A</v>
      </c>
    </row>
    <row r="505" spans="1:3" x14ac:dyDescent="0.35">
      <c r="A505">
        <v>504</v>
      </c>
      <c r="B505" t="s">
        <v>1224</v>
      </c>
      <c r="C505" t="e">
        <v>#N/A</v>
      </c>
    </row>
    <row r="506" spans="1:3" x14ac:dyDescent="0.35">
      <c r="A506">
        <v>505</v>
      </c>
      <c r="B506" t="s">
        <v>1225</v>
      </c>
      <c r="C506" t="s">
        <v>1226</v>
      </c>
    </row>
    <row r="507" spans="1:3" x14ac:dyDescent="0.35">
      <c r="A507">
        <v>506</v>
      </c>
      <c r="B507" t="s">
        <v>1227</v>
      </c>
      <c r="C507" t="e">
        <v>#N/A</v>
      </c>
    </row>
    <row r="508" spans="1:3" x14ac:dyDescent="0.35">
      <c r="A508">
        <v>507</v>
      </c>
      <c r="B508" t="s">
        <v>1228</v>
      </c>
      <c r="C508" t="e">
        <v>#N/A</v>
      </c>
    </row>
    <row r="509" spans="1:3" x14ac:dyDescent="0.35">
      <c r="A509">
        <v>508</v>
      </c>
      <c r="B509" t="s">
        <v>1229</v>
      </c>
      <c r="C509" t="e">
        <v>#N/A</v>
      </c>
    </row>
    <row r="510" spans="1:3" x14ac:dyDescent="0.35">
      <c r="A510">
        <v>509</v>
      </c>
      <c r="B510" t="s">
        <v>1230</v>
      </c>
      <c r="C510" t="e">
        <v>#N/A</v>
      </c>
    </row>
    <row r="511" spans="1:3" x14ac:dyDescent="0.35">
      <c r="A511">
        <v>510</v>
      </c>
      <c r="B511" t="s">
        <v>1231</v>
      </c>
      <c r="C511" t="e">
        <v>#N/A</v>
      </c>
    </row>
    <row r="512" spans="1:3" x14ac:dyDescent="0.35">
      <c r="A512">
        <v>511</v>
      </c>
      <c r="B512" t="s">
        <v>1232</v>
      </c>
      <c r="C512" t="e">
        <v>#N/A</v>
      </c>
    </row>
    <row r="513" spans="1:3" x14ac:dyDescent="0.35">
      <c r="A513">
        <v>512</v>
      </c>
      <c r="B513" t="s">
        <v>1233</v>
      </c>
      <c r="C513" t="e">
        <v>#N/A</v>
      </c>
    </row>
    <row r="514" spans="1:3" x14ac:dyDescent="0.35">
      <c r="A514">
        <v>513</v>
      </c>
      <c r="B514" t="s">
        <v>1234</v>
      </c>
      <c r="C514" t="e">
        <v>#N/A</v>
      </c>
    </row>
    <row r="515" spans="1:3" x14ac:dyDescent="0.35">
      <c r="A515">
        <v>514</v>
      </c>
      <c r="B515" t="s">
        <v>1235</v>
      </c>
      <c r="C515" t="e">
        <v>#N/A</v>
      </c>
    </row>
    <row r="516" spans="1:3" x14ac:dyDescent="0.35">
      <c r="A516">
        <v>515</v>
      </c>
      <c r="B516" t="s">
        <v>1236</v>
      </c>
      <c r="C516" t="e">
        <v>#N/A</v>
      </c>
    </row>
    <row r="517" spans="1:3" x14ac:dyDescent="0.35">
      <c r="A517">
        <v>516</v>
      </c>
      <c r="B517" t="s">
        <v>1237</v>
      </c>
      <c r="C517" t="e">
        <v>#N/A</v>
      </c>
    </row>
    <row r="518" spans="1:3" x14ac:dyDescent="0.35">
      <c r="A518">
        <v>517</v>
      </c>
      <c r="B518" t="s">
        <v>1238</v>
      </c>
      <c r="C518" t="e">
        <v>#N/A</v>
      </c>
    </row>
    <row r="519" spans="1:3" x14ac:dyDescent="0.35">
      <c r="A519">
        <v>518</v>
      </c>
      <c r="B519" t="s">
        <v>1239</v>
      </c>
      <c r="C519" t="e">
        <v>#N/A</v>
      </c>
    </row>
    <row r="520" spans="1:3" x14ac:dyDescent="0.35">
      <c r="A520">
        <v>519</v>
      </c>
      <c r="B520" t="s">
        <v>1240</v>
      </c>
      <c r="C520" t="e">
        <v>#N/A</v>
      </c>
    </row>
    <row r="521" spans="1:3" x14ac:dyDescent="0.35">
      <c r="A521">
        <v>520</v>
      </c>
      <c r="B521" t="s">
        <v>1241</v>
      </c>
      <c r="C521" t="e">
        <v>#N/A</v>
      </c>
    </row>
    <row r="522" spans="1:3" x14ac:dyDescent="0.35">
      <c r="A522">
        <v>521</v>
      </c>
      <c r="B522" t="s">
        <v>1242</v>
      </c>
      <c r="C522" t="e">
        <v>#N/A</v>
      </c>
    </row>
    <row r="523" spans="1:3" x14ac:dyDescent="0.35">
      <c r="A523">
        <v>522</v>
      </c>
      <c r="B523" t="s">
        <v>1243</v>
      </c>
      <c r="C523" t="s">
        <v>1244</v>
      </c>
    </row>
    <row r="524" spans="1:3" x14ac:dyDescent="0.35">
      <c r="A524">
        <v>523</v>
      </c>
      <c r="B524" t="s">
        <v>1245</v>
      </c>
      <c r="C524" t="e">
        <v>#N/A</v>
      </c>
    </row>
    <row r="525" spans="1:3" x14ac:dyDescent="0.35">
      <c r="A525">
        <v>524</v>
      </c>
      <c r="B525" t="s">
        <v>1246</v>
      </c>
      <c r="C525" t="e">
        <v>#N/A</v>
      </c>
    </row>
    <row r="526" spans="1:3" x14ac:dyDescent="0.35">
      <c r="A526">
        <v>525</v>
      </c>
      <c r="B526" t="s">
        <v>1247</v>
      </c>
      <c r="C526" t="e">
        <v>#N/A</v>
      </c>
    </row>
    <row r="527" spans="1:3" x14ac:dyDescent="0.35">
      <c r="A527">
        <v>526</v>
      </c>
      <c r="B527" t="s">
        <v>1248</v>
      </c>
      <c r="C527" t="e">
        <v>#N/A</v>
      </c>
    </row>
    <row r="528" spans="1:3" x14ac:dyDescent="0.35">
      <c r="A528">
        <v>527</v>
      </c>
      <c r="B528" t="s">
        <v>1249</v>
      </c>
      <c r="C528" t="e">
        <v>#N/A</v>
      </c>
    </row>
    <row r="529" spans="1:3" x14ac:dyDescent="0.35">
      <c r="A529">
        <v>528</v>
      </c>
      <c r="B529" t="s">
        <v>1250</v>
      </c>
      <c r="C529" t="e">
        <v>#N/A</v>
      </c>
    </row>
    <row r="530" spans="1:3" x14ac:dyDescent="0.35">
      <c r="A530">
        <v>529</v>
      </c>
      <c r="B530" t="s">
        <v>1251</v>
      </c>
      <c r="C530" t="e">
        <v>#N/A</v>
      </c>
    </row>
    <row r="531" spans="1:3" x14ac:dyDescent="0.35">
      <c r="A531">
        <v>530</v>
      </c>
      <c r="B531" t="s">
        <v>1252</v>
      </c>
      <c r="C531" t="e">
        <v>#N/A</v>
      </c>
    </row>
    <row r="532" spans="1:3" x14ac:dyDescent="0.35">
      <c r="A532">
        <v>531</v>
      </c>
      <c r="B532" t="s">
        <v>1253</v>
      </c>
      <c r="C532" t="e">
        <v>#N/A</v>
      </c>
    </row>
    <row r="533" spans="1:3" x14ac:dyDescent="0.35">
      <c r="A533">
        <v>532</v>
      </c>
      <c r="B533" t="s">
        <v>1254</v>
      </c>
      <c r="C533" t="e">
        <v>#N/A</v>
      </c>
    </row>
    <row r="534" spans="1:3" x14ac:dyDescent="0.35">
      <c r="A534">
        <v>533</v>
      </c>
      <c r="B534" t="s">
        <v>1255</v>
      </c>
      <c r="C534" t="s">
        <v>1256</v>
      </c>
    </row>
    <row r="535" spans="1:3" x14ac:dyDescent="0.35">
      <c r="A535">
        <v>534</v>
      </c>
      <c r="B535" t="s">
        <v>1257</v>
      </c>
      <c r="C535" t="e">
        <v>#N/A</v>
      </c>
    </row>
    <row r="536" spans="1:3" x14ac:dyDescent="0.35">
      <c r="A536">
        <v>535</v>
      </c>
      <c r="B536" t="s">
        <v>1258</v>
      </c>
      <c r="C536" t="e">
        <v>#N/A</v>
      </c>
    </row>
    <row r="537" spans="1:3" x14ac:dyDescent="0.35">
      <c r="A537">
        <v>536</v>
      </c>
      <c r="B537" t="s">
        <v>1259</v>
      </c>
      <c r="C537" t="s">
        <v>1260</v>
      </c>
    </row>
    <row r="538" spans="1:3" x14ac:dyDescent="0.35">
      <c r="A538">
        <v>537</v>
      </c>
      <c r="B538" t="s">
        <v>1261</v>
      </c>
      <c r="C538" t="e">
        <v>#N/A</v>
      </c>
    </row>
    <row r="539" spans="1:3" x14ac:dyDescent="0.35">
      <c r="A539">
        <v>538</v>
      </c>
      <c r="B539" t="s">
        <v>1262</v>
      </c>
      <c r="C539" t="e">
        <v>#N/A</v>
      </c>
    </row>
    <row r="540" spans="1:3" x14ac:dyDescent="0.35">
      <c r="A540">
        <v>539</v>
      </c>
      <c r="B540" t="s">
        <v>1263</v>
      </c>
      <c r="C540" t="e">
        <v>#N/A</v>
      </c>
    </row>
    <row r="541" spans="1:3" x14ac:dyDescent="0.35">
      <c r="A541">
        <v>540</v>
      </c>
      <c r="B541" t="s">
        <v>1264</v>
      </c>
      <c r="C541" t="e">
        <v>#N/A</v>
      </c>
    </row>
    <row r="542" spans="1:3" x14ac:dyDescent="0.35">
      <c r="A542">
        <v>541</v>
      </c>
      <c r="B542" t="s">
        <v>1265</v>
      </c>
      <c r="C542" t="e">
        <v>#N/A</v>
      </c>
    </row>
    <row r="543" spans="1:3" x14ac:dyDescent="0.35">
      <c r="A543">
        <v>542</v>
      </c>
      <c r="B543" t="s">
        <v>1266</v>
      </c>
      <c r="C543" t="e">
        <v>#N/A</v>
      </c>
    </row>
    <row r="544" spans="1:3" x14ac:dyDescent="0.35">
      <c r="A544">
        <v>543</v>
      </c>
      <c r="B544" t="s">
        <v>1267</v>
      </c>
      <c r="C544" t="e">
        <v>#N/A</v>
      </c>
    </row>
    <row r="545" spans="1:3" x14ac:dyDescent="0.35">
      <c r="A545">
        <v>544</v>
      </c>
      <c r="B545" t="s">
        <v>1268</v>
      </c>
      <c r="C545" t="e">
        <v>#N/A</v>
      </c>
    </row>
    <row r="546" spans="1:3" x14ac:dyDescent="0.35">
      <c r="A546">
        <v>545</v>
      </c>
      <c r="B546" t="s">
        <v>1269</v>
      </c>
      <c r="C546" t="e">
        <v>#N/A</v>
      </c>
    </row>
    <row r="547" spans="1:3" x14ac:dyDescent="0.35">
      <c r="A547">
        <v>546</v>
      </c>
      <c r="B547" t="s">
        <v>1270</v>
      </c>
      <c r="C547" t="e">
        <v>#N/A</v>
      </c>
    </row>
    <row r="548" spans="1:3" x14ac:dyDescent="0.35">
      <c r="A548">
        <v>547</v>
      </c>
      <c r="B548" t="s">
        <v>1271</v>
      </c>
      <c r="C548" t="e">
        <v>#N/A</v>
      </c>
    </row>
    <row r="549" spans="1:3" x14ac:dyDescent="0.35">
      <c r="A549">
        <v>548</v>
      </c>
      <c r="B549" t="s">
        <v>1272</v>
      </c>
      <c r="C549" t="e">
        <v>#N/A</v>
      </c>
    </row>
    <row r="550" spans="1:3" x14ac:dyDescent="0.35">
      <c r="A550">
        <v>549</v>
      </c>
      <c r="B550" t="s">
        <v>1273</v>
      </c>
      <c r="C550" t="e">
        <v>#N/A</v>
      </c>
    </row>
    <row r="551" spans="1:3" x14ac:dyDescent="0.35">
      <c r="A551">
        <v>550</v>
      </c>
      <c r="B551" t="s">
        <v>1274</v>
      </c>
      <c r="C551" t="e">
        <v>#N/A</v>
      </c>
    </row>
    <row r="552" spans="1:3" x14ac:dyDescent="0.35">
      <c r="A552">
        <v>551</v>
      </c>
      <c r="B552" t="s">
        <v>1275</v>
      </c>
      <c r="C552" t="e">
        <v>#N/A</v>
      </c>
    </row>
    <row r="553" spans="1:3" x14ac:dyDescent="0.35">
      <c r="A553">
        <v>552</v>
      </c>
      <c r="B553" t="s">
        <v>1276</v>
      </c>
      <c r="C553" t="e">
        <v>#N/A</v>
      </c>
    </row>
    <row r="554" spans="1:3" x14ac:dyDescent="0.35">
      <c r="A554">
        <v>553</v>
      </c>
      <c r="B554" t="s">
        <v>1277</v>
      </c>
      <c r="C554" t="s">
        <v>1278</v>
      </c>
    </row>
    <row r="555" spans="1:3" x14ac:dyDescent="0.35">
      <c r="A555">
        <v>554</v>
      </c>
      <c r="B555" t="s">
        <v>1279</v>
      </c>
      <c r="C555" t="e">
        <v>#N/A</v>
      </c>
    </row>
    <row r="556" spans="1:3" x14ac:dyDescent="0.35">
      <c r="A556">
        <v>555</v>
      </c>
      <c r="B556" t="s">
        <v>1280</v>
      </c>
      <c r="C556" t="e">
        <v>#N/A</v>
      </c>
    </row>
    <row r="557" spans="1:3" x14ac:dyDescent="0.35">
      <c r="A557">
        <v>556</v>
      </c>
      <c r="B557" t="s">
        <v>1281</v>
      </c>
      <c r="C557" t="e">
        <v>#N/A</v>
      </c>
    </row>
    <row r="558" spans="1:3" x14ac:dyDescent="0.35">
      <c r="A558">
        <v>557</v>
      </c>
      <c r="B558" t="s">
        <v>1282</v>
      </c>
      <c r="C558" t="e">
        <v>#N/A</v>
      </c>
    </row>
    <row r="559" spans="1:3" x14ac:dyDescent="0.35">
      <c r="A559">
        <v>558</v>
      </c>
      <c r="B559" t="s">
        <v>1283</v>
      </c>
      <c r="C559" t="e">
        <v>#N/A</v>
      </c>
    </row>
    <row r="560" spans="1:3" x14ac:dyDescent="0.35">
      <c r="A560">
        <v>559</v>
      </c>
      <c r="B560" t="s">
        <v>1284</v>
      </c>
      <c r="C560" t="e">
        <v>#N/A</v>
      </c>
    </row>
    <row r="561" spans="1:3" x14ac:dyDescent="0.35">
      <c r="A561">
        <v>560</v>
      </c>
      <c r="B561" t="s">
        <v>1285</v>
      </c>
      <c r="C561" t="e">
        <v>#N/A</v>
      </c>
    </row>
    <row r="562" spans="1:3" x14ac:dyDescent="0.35">
      <c r="A562">
        <v>561</v>
      </c>
      <c r="B562" t="s">
        <v>1286</v>
      </c>
      <c r="C562" t="e">
        <v>#N/A</v>
      </c>
    </row>
    <row r="563" spans="1:3" x14ac:dyDescent="0.35">
      <c r="A563">
        <v>562</v>
      </c>
      <c r="B563" t="s">
        <v>1287</v>
      </c>
      <c r="C563" t="e">
        <v>#N/A</v>
      </c>
    </row>
    <row r="564" spans="1:3" x14ac:dyDescent="0.35">
      <c r="A564">
        <v>563</v>
      </c>
      <c r="B564" t="s">
        <v>1288</v>
      </c>
      <c r="C564" t="e">
        <v>#N/A</v>
      </c>
    </row>
    <row r="565" spans="1:3" x14ac:dyDescent="0.35">
      <c r="A565">
        <v>564</v>
      </c>
      <c r="B565" t="s">
        <v>1289</v>
      </c>
      <c r="C565" t="s">
        <v>1290</v>
      </c>
    </row>
    <row r="566" spans="1:3" x14ac:dyDescent="0.35">
      <c r="A566">
        <v>565</v>
      </c>
      <c r="B566" t="s">
        <v>1291</v>
      </c>
      <c r="C566" t="e">
        <v>#N/A</v>
      </c>
    </row>
    <row r="567" spans="1:3" x14ac:dyDescent="0.35">
      <c r="A567">
        <v>566</v>
      </c>
      <c r="B567" t="s">
        <v>1292</v>
      </c>
      <c r="C567" t="e">
        <v>#N/A</v>
      </c>
    </row>
    <row r="568" spans="1:3" x14ac:dyDescent="0.35">
      <c r="A568">
        <v>567</v>
      </c>
      <c r="B568" t="s">
        <v>1293</v>
      </c>
      <c r="C568" t="s">
        <v>1294</v>
      </c>
    </row>
    <row r="569" spans="1:3" x14ac:dyDescent="0.35">
      <c r="A569">
        <v>568</v>
      </c>
      <c r="B569" t="s">
        <v>1295</v>
      </c>
      <c r="C569" t="s">
        <v>1296</v>
      </c>
    </row>
    <row r="570" spans="1:3" x14ac:dyDescent="0.35">
      <c r="A570">
        <v>569</v>
      </c>
      <c r="B570" t="s">
        <v>1297</v>
      </c>
      <c r="C570" t="s">
        <v>1298</v>
      </c>
    </row>
    <row r="571" spans="1:3" x14ac:dyDescent="0.35">
      <c r="A571">
        <v>570</v>
      </c>
      <c r="B571" t="s">
        <v>1299</v>
      </c>
      <c r="C571" t="e">
        <v>#N/A</v>
      </c>
    </row>
    <row r="572" spans="1:3" x14ac:dyDescent="0.35">
      <c r="A572">
        <v>571</v>
      </c>
      <c r="B572" t="s">
        <v>1300</v>
      </c>
      <c r="C572" t="e">
        <v>#N/A</v>
      </c>
    </row>
    <row r="573" spans="1:3" x14ac:dyDescent="0.35">
      <c r="A573">
        <v>572</v>
      </c>
      <c r="B573" t="s">
        <v>1301</v>
      </c>
      <c r="C573" t="e">
        <v>#N/A</v>
      </c>
    </row>
    <row r="574" spans="1:3" x14ac:dyDescent="0.35">
      <c r="A574">
        <v>573</v>
      </c>
      <c r="B574" t="s">
        <v>1302</v>
      </c>
      <c r="C574" t="e">
        <v>#N/A</v>
      </c>
    </row>
    <row r="575" spans="1:3" x14ac:dyDescent="0.35">
      <c r="A575">
        <v>574</v>
      </c>
      <c r="B575" t="s">
        <v>1303</v>
      </c>
      <c r="C575" t="e">
        <v>#N/A</v>
      </c>
    </row>
    <row r="576" spans="1:3" x14ac:dyDescent="0.35">
      <c r="A576">
        <v>575</v>
      </c>
      <c r="B576" t="s">
        <v>1304</v>
      </c>
      <c r="C576" t="e">
        <v>#N/A</v>
      </c>
    </row>
    <row r="577" spans="1:3" x14ac:dyDescent="0.35">
      <c r="A577">
        <v>576</v>
      </c>
      <c r="B577" t="s">
        <v>1305</v>
      </c>
      <c r="C577" t="e">
        <v>#N/A</v>
      </c>
    </row>
    <row r="578" spans="1:3" x14ac:dyDescent="0.35">
      <c r="A578">
        <v>577</v>
      </c>
      <c r="B578" t="s">
        <v>1306</v>
      </c>
      <c r="C578" t="e">
        <v>#N/A</v>
      </c>
    </row>
    <row r="579" spans="1:3" x14ac:dyDescent="0.35">
      <c r="A579">
        <v>578</v>
      </c>
      <c r="B579" t="s">
        <v>1307</v>
      </c>
      <c r="C579" t="e">
        <v>#N/A</v>
      </c>
    </row>
    <row r="580" spans="1:3" x14ac:dyDescent="0.35">
      <c r="A580">
        <v>579</v>
      </c>
      <c r="B580" t="s">
        <v>1308</v>
      </c>
      <c r="C580" t="e">
        <v>#N/A</v>
      </c>
    </row>
    <row r="581" spans="1:3" x14ac:dyDescent="0.35">
      <c r="A581">
        <v>580</v>
      </c>
      <c r="B581" t="s">
        <v>1309</v>
      </c>
      <c r="C581" t="e">
        <v>#N/A</v>
      </c>
    </row>
    <row r="582" spans="1:3" x14ac:dyDescent="0.35">
      <c r="A582">
        <v>581</v>
      </c>
      <c r="B582" t="s">
        <v>1310</v>
      </c>
      <c r="C582" t="e">
        <v>#N/A</v>
      </c>
    </row>
    <row r="583" spans="1:3" x14ac:dyDescent="0.35">
      <c r="A583">
        <v>582</v>
      </c>
      <c r="B583" t="s">
        <v>1311</v>
      </c>
      <c r="C583" t="e">
        <v>#N/A</v>
      </c>
    </row>
    <row r="584" spans="1:3" x14ac:dyDescent="0.35">
      <c r="A584">
        <v>583</v>
      </c>
      <c r="B584" t="s">
        <v>1312</v>
      </c>
      <c r="C584" t="e">
        <v>#N/A</v>
      </c>
    </row>
    <row r="585" spans="1:3" x14ac:dyDescent="0.35">
      <c r="A585">
        <v>584</v>
      </c>
      <c r="B585" t="s">
        <v>1313</v>
      </c>
      <c r="C585" t="e">
        <v>#N/A</v>
      </c>
    </row>
    <row r="586" spans="1:3" x14ac:dyDescent="0.35">
      <c r="A586">
        <v>585</v>
      </c>
      <c r="B586" t="s">
        <v>1314</v>
      </c>
      <c r="C586" t="e">
        <v>#N/A</v>
      </c>
    </row>
    <row r="587" spans="1:3" x14ac:dyDescent="0.35">
      <c r="A587">
        <v>586</v>
      </c>
      <c r="B587" t="s">
        <v>1315</v>
      </c>
      <c r="C587" t="e">
        <v>#N/A</v>
      </c>
    </row>
    <row r="588" spans="1:3" x14ac:dyDescent="0.35">
      <c r="A588">
        <v>587</v>
      </c>
      <c r="B588" t="s">
        <v>1316</v>
      </c>
      <c r="C588" t="e">
        <v>#N/A</v>
      </c>
    </row>
    <row r="589" spans="1:3" x14ac:dyDescent="0.35">
      <c r="A589">
        <v>588</v>
      </c>
      <c r="B589" t="s">
        <v>1317</v>
      </c>
      <c r="C589" t="e">
        <v>#N/A</v>
      </c>
    </row>
    <row r="590" spans="1:3" x14ac:dyDescent="0.35">
      <c r="A590">
        <v>589</v>
      </c>
      <c r="B590" t="s">
        <v>1318</v>
      </c>
      <c r="C590" t="e">
        <v>#N/A</v>
      </c>
    </row>
    <row r="591" spans="1:3" x14ac:dyDescent="0.35">
      <c r="A591">
        <v>590</v>
      </c>
      <c r="B591" t="s">
        <v>1319</v>
      </c>
      <c r="C591" t="e">
        <v>#N/A</v>
      </c>
    </row>
    <row r="592" spans="1:3" x14ac:dyDescent="0.35">
      <c r="A592">
        <v>591</v>
      </c>
      <c r="B592" t="s">
        <v>1320</v>
      </c>
      <c r="C592" t="e">
        <v>#N/A</v>
      </c>
    </row>
    <row r="593" spans="1:3" x14ac:dyDescent="0.35">
      <c r="A593">
        <v>592</v>
      </c>
      <c r="B593" t="s">
        <v>1321</v>
      </c>
      <c r="C593" t="e">
        <v>#N/A</v>
      </c>
    </row>
    <row r="594" spans="1:3" x14ac:dyDescent="0.35">
      <c r="A594">
        <v>593</v>
      </c>
      <c r="B594" t="s">
        <v>1322</v>
      </c>
      <c r="C594" t="e">
        <v>#N/A</v>
      </c>
    </row>
    <row r="595" spans="1:3" x14ac:dyDescent="0.35">
      <c r="A595">
        <v>594</v>
      </c>
      <c r="B595" t="s">
        <v>1323</v>
      </c>
      <c r="C595" t="e">
        <v>#N/A</v>
      </c>
    </row>
    <row r="596" spans="1:3" x14ac:dyDescent="0.35">
      <c r="A596">
        <v>595</v>
      </c>
      <c r="B596" t="s">
        <v>1324</v>
      </c>
      <c r="C596" t="e">
        <v>#N/A</v>
      </c>
    </row>
    <row r="597" spans="1:3" x14ac:dyDescent="0.35">
      <c r="A597">
        <v>596</v>
      </c>
      <c r="B597" t="s">
        <v>1325</v>
      </c>
      <c r="C597" t="e">
        <v>#N/A</v>
      </c>
    </row>
    <row r="598" spans="1:3" x14ac:dyDescent="0.35">
      <c r="A598">
        <v>597</v>
      </c>
      <c r="B598" t="s">
        <v>1326</v>
      </c>
      <c r="C598" t="e">
        <v>#N/A</v>
      </c>
    </row>
    <row r="599" spans="1:3" x14ac:dyDescent="0.35">
      <c r="A599">
        <v>598</v>
      </c>
      <c r="B599" t="s">
        <v>1327</v>
      </c>
      <c r="C599" t="s">
        <v>1328</v>
      </c>
    </row>
    <row r="600" spans="1:3" x14ac:dyDescent="0.35">
      <c r="A600">
        <v>599</v>
      </c>
      <c r="B600" t="s">
        <v>1329</v>
      </c>
      <c r="C600" t="s">
        <v>1330</v>
      </c>
    </row>
    <row r="601" spans="1:3" x14ac:dyDescent="0.35">
      <c r="A601">
        <v>600</v>
      </c>
      <c r="B601" t="s">
        <v>571</v>
      </c>
      <c r="C601" t="s">
        <v>1331</v>
      </c>
    </row>
    <row r="602" spans="1:3" x14ac:dyDescent="0.35">
      <c r="A602">
        <v>601</v>
      </c>
      <c r="B602" t="s">
        <v>1332</v>
      </c>
      <c r="C602" t="s">
        <v>1333</v>
      </c>
    </row>
    <row r="603" spans="1:3" x14ac:dyDescent="0.35">
      <c r="A603">
        <v>602</v>
      </c>
      <c r="B603" t="s">
        <v>1334</v>
      </c>
      <c r="C603" t="e">
        <v>#N/A</v>
      </c>
    </row>
    <row r="604" spans="1:3" x14ac:dyDescent="0.35">
      <c r="A604">
        <v>603</v>
      </c>
      <c r="B604" t="s">
        <v>1335</v>
      </c>
      <c r="C604" t="e">
        <v>#N/A</v>
      </c>
    </row>
    <row r="605" spans="1:3" x14ac:dyDescent="0.35">
      <c r="A605">
        <v>604</v>
      </c>
      <c r="B605" t="s">
        <v>1336</v>
      </c>
      <c r="C605" t="e">
        <v>#N/A</v>
      </c>
    </row>
    <row r="606" spans="1:3" x14ac:dyDescent="0.35">
      <c r="A606">
        <v>605</v>
      </c>
      <c r="B606" t="s">
        <v>208</v>
      </c>
      <c r="C606" t="s">
        <v>1337</v>
      </c>
    </row>
    <row r="607" spans="1:3" x14ac:dyDescent="0.35">
      <c r="A607">
        <v>606</v>
      </c>
      <c r="B607" t="s">
        <v>209</v>
      </c>
      <c r="C607" t="s">
        <v>1338</v>
      </c>
    </row>
    <row r="608" spans="1:3" x14ac:dyDescent="0.35">
      <c r="A608">
        <v>607</v>
      </c>
      <c r="B608" t="s">
        <v>210</v>
      </c>
      <c r="C608" t="s">
        <v>1339</v>
      </c>
    </row>
    <row r="609" spans="1:3" x14ac:dyDescent="0.35">
      <c r="A609">
        <v>608</v>
      </c>
      <c r="B609" t="s">
        <v>1340</v>
      </c>
      <c r="C609" t="s">
        <v>1341</v>
      </c>
    </row>
    <row r="610" spans="1:3" x14ac:dyDescent="0.35">
      <c r="A610">
        <v>609</v>
      </c>
      <c r="B610" t="s">
        <v>1342</v>
      </c>
      <c r="C610" t="s">
        <v>1343</v>
      </c>
    </row>
    <row r="611" spans="1:3" x14ac:dyDescent="0.35">
      <c r="A611">
        <v>610</v>
      </c>
      <c r="B611" t="s">
        <v>1344</v>
      </c>
      <c r="C611" t="s">
        <v>1345</v>
      </c>
    </row>
    <row r="612" spans="1:3" x14ac:dyDescent="0.35">
      <c r="A612">
        <v>611</v>
      </c>
      <c r="B612" t="s">
        <v>757</v>
      </c>
      <c r="C612" t="s">
        <v>1346</v>
      </c>
    </row>
    <row r="613" spans="1:3" x14ac:dyDescent="0.35">
      <c r="A613">
        <v>612</v>
      </c>
      <c r="B613" t="s">
        <v>371</v>
      </c>
      <c r="C613" t="s">
        <v>1347</v>
      </c>
    </row>
    <row r="614" spans="1:3" x14ac:dyDescent="0.35">
      <c r="A614">
        <v>613</v>
      </c>
      <c r="B614" t="s">
        <v>1348</v>
      </c>
      <c r="C614">
        <v>0</v>
      </c>
    </row>
    <row r="615" spans="1:3" x14ac:dyDescent="0.35">
      <c r="A615">
        <v>614</v>
      </c>
      <c r="B615" t="s">
        <v>1349</v>
      </c>
      <c r="C615" t="s">
        <v>1350</v>
      </c>
    </row>
    <row r="616" spans="1:3" x14ac:dyDescent="0.35">
      <c r="A616">
        <v>615</v>
      </c>
      <c r="B616" t="s">
        <v>1351</v>
      </c>
      <c r="C616" t="s">
        <v>1352</v>
      </c>
    </row>
    <row r="617" spans="1:3" x14ac:dyDescent="0.35">
      <c r="A617">
        <v>616</v>
      </c>
      <c r="B617" t="s">
        <v>1353</v>
      </c>
      <c r="C617" t="s">
        <v>1354</v>
      </c>
    </row>
    <row r="618" spans="1:3" x14ac:dyDescent="0.35">
      <c r="A618">
        <v>617</v>
      </c>
      <c r="B618" t="s">
        <v>572</v>
      </c>
      <c r="C618" t="s">
        <v>1355</v>
      </c>
    </row>
    <row r="619" spans="1:3" x14ac:dyDescent="0.35">
      <c r="A619">
        <v>618</v>
      </c>
      <c r="B619" t="s">
        <v>1356</v>
      </c>
      <c r="C619" t="s">
        <v>1357</v>
      </c>
    </row>
    <row r="620" spans="1:3" x14ac:dyDescent="0.35">
      <c r="A620">
        <v>619</v>
      </c>
      <c r="B620" t="s">
        <v>1358</v>
      </c>
      <c r="C620" t="e">
        <v>#N/A</v>
      </c>
    </row>
    <row r="621" spans="1:3" x14ac:dyDescent="0.35">
      <c r="A621">
        <v>620</v>
      </c>
      <c r="B621" t="s">
        <v>1359</v>
      </c>
      <c r="C621" t="e">
        <v>#N/A</v>
      </c>
    </row>
    <row r="622" spans="1:3" x14ac:dyDescent="0.35">
      <c r="A622">
        <v>621</v>
      </c>
      <c r="B622" t="s">
        <v>1360</v>
      </c>
      <c r="C622" t="e">
        <v>#N/A</v>
      </c>
    </row>
    <row r="623" spans="1:3" x14ac:dyDescent="0.35">
      <c r="A623">
        <v>622</v>
      </c>
      <c r="B623" t="s">
        <v>211</v>
      </c>
      <c r="C623" t="s">
        <v>1361</v>
      </c>
    </row>
    <row r="624" spans="1:3" x14ac:dyDescent="0.35">
      <c r="A624">
        <v>623</v>
      </c>
      <c r="B624" t="s">
        <v>212</v>
      </c>
      <c r="C624" t="s">
        <v>1362</v>
      </c>
    </row>
    <row r="625" spans="1:3" x14ac:dyDescent="0.35">
      <c r="A625">
        <v>624</v>
      </c>
      <c r="B625" t="s">
        <v>213</v>
      </c>
      <c r="C625" t="s">
        <v>1363</v>
      </c>
    </row>
    <row r="626" spans="1:3" x14ac:dyDescent="0.35">
      <c r="A626">
        <v>625</v>
      </c>
      <c r="B626" t="s">
        <v>1364</v>
      </c>
      <c r="C626" t="s">
        <v>1365</v>
      </c>
    </row>
    <row r="627" spans="1:3" x14ac:dyDescent="0.35">
      <c r="A627">
        <v>626</v>
      </c>
      <c r="B627" t="s">
        <v>1366</v>
      </c>
      <c r="C627" t="s">
        <v>1367</v>
      </c>
    </row>
    <row r="628" spans="1:3" x14ac:dyDescent="0.35">
      <c r="A628">
        <v>627</v>
      </c>
      <c r="B628" t="s">
        <v>1368</v>
      </c>
      <c r="C628" t="s">
        <v>1369</v>
      </c>
    </row>
    <row r="629" spans="1:3" x14ac:dyDescent="0.35">
      <c r="A629">
        <v>628</v>
      </c>
      <c r="B629" t="s">
        <v>759</v>
      </c>
      <c r="C629" t="s">
        <v>1370</v>
      </c>
    </row>
    <row r="630" spans="1:3" x14ac:dyDescent="0.35">
      <c r="A630">
        <v>629</v>
      </c>
      <c r="B630" t="s">
        <v>372</v>
      </c>
      <c r="C630" t="s">
        <v>1371</v>
      </c>
    </row>
    <row r="631" spans="1:3" x14ac:dyDescent="0.35">
      <c r="A631">
        <v>630</v>
      </c>
      <c r="B631" t="s">
        <v>1372</v>
      </c>
      <c r="C631">
        <v>0</v>
      </c>
    </row>
    <row r="632" spans="1:3" x14ac:dyDescent="0.35">
      <c r="A632">
        <v>631</v>
      </c>
      <c r="B632" t="s">
        <v>1373</v>
      </c>
      <c r="C632" t="s">
        <v>1374</v>
      </c>
    </row>
    <row r="633" spans="1:3" x14ac:dyDescent="0.35">
      <c r="A633">
        <v>632</v>
      </c>
      <c r="B633" t="s">
        <v>1375</v>
      </c>
      <c r="C633" t="s">
        <v>1376</v>
      </c>
    </row>
    <row r="634" spans="1:3" x14ac:dyDescent="0.35">
      <c r="A634">
        <v>633</v>
      </c>
      <c r="B634" t="s">
        <v>1377</v>
      </c>
      <c r="C634" t="s">
        <v>1378</v>
      </c>
    </row>
    <row r="635" spans="1:3" x14ac:dyDescent="0.35">
      <c r="A635">
        <v>634</v>
      </c>
      <c r="B635" t="s">
        <v>573</v>
      </c>
      <c r="C635" t="s">
        <v>1379</v>
      </c>
    </row>
    <row r="636" spans="1:3" x14ac:dyDescent="0.35">
      <c r="A636">
        <v>635</v>
      </c>
      <c r="B636" t="s">
        <v>1380</v>
      </c>
      <c r="C636" t="s">
        <v>1381</v>
      </c>
    </row>
    <row r="637" spans="1:3" x14ac:dyDescent="0.35">
      <c r="A637">
        <v>636</v>
      </c>
      <c r="B637" t="s">
        <v>1382</v>
      </c>
      <c r="C637" t="e">
        <v>#N/A</v>
      </c>
    </row>
    <row r="638" spans="1:3" x14ac:dyDescent="0.35">
      <c r="A638">
        <v>637</v>
      </c>
      <c r="B638" t="s">
        <v>1383</v>
      </c>
      <c r="C638" t="e">
        <v>#N/A</v>
      </c>
    </row>
    <row r="639" spans="1:3" x14ac:dyDescent="0.35">
      <c r="A639">
        <v>638</v>
      </c>
      <c r="B639" t="s">
        <v>1384</v>
      </c>
      <c r="C639" t="e">
        <v>#N/A</v>
      </c>
    </row>
    <row r="640" spans="1:3" x14ac:dyDescent="0.35">
      <c r="A640">
        <v>639</v>
      </c>
      <c r="B640" t="s">
        <v>214</v>
      </c>
      <c r="C640" t="s">
        <v>1385</v>
      </c>
    </row>
    <row r="641" spans="1:3" x14ac:dyDescent="0.35">
      <c r="A641">
        <v>640</v>
      </c>
      <c r="B641" t="s">
        <v>215</v>
      </c>
      <c r="C641" t="s">
        <v>1386</v>
      </c>
    </row>
    <row r="642" spans="1:3" x14ac:dyDescent="0.35">
      <c r="A642">
        <v>641</v>
      </c>
      <c r="B642" t="s">
        <v>216</v>
      </c>
      <c r="C642" t="s">
        <v>1387</v>
      </c>
    </row>
    <row r="643" spans="1:3" x14ac:dyDescent="0.35">
      <c r="A643">
        <v>642</v>
      </c>
      <c r="B643" t="s">
        <v>1388</v>
      </c>
      <c r="C643" t="s">
        <v>1389</v>
      </c>
    </row>
    <row r="644" spans="1:3" x14ac:dyDescent="0.35">
      <c r="A644">
        <v>643</v>
      </c>
      <c r="B644" t="s">
        <v>1390</v>
      </c>
      <c r="C644" t="s">
        <v>1391</v>
      </c>
    </row>
    <row r="645" spans="1:3" x14ac:dyDescent="0.35">
      <c r="A645">
        <v>644</v>
      </c>
      <c r="B645" t="s">
        <v>1392</v>
      </c>
      <c r="C645" t="s">
        <v>1393</v>
      </c>
    </row>
    <row r="646" spans="1:3" x14ac:dyDescent="0.35">
      <c r="A646">
        <v>645</v>
      </c>
      <c r="B646" t="s">
        <v>761</v>
      </c>
      <c r="C646" t="s">
        <v>1394</v>
      </c>
    </row>
    <row r="647" spans="1:3" x14ac:dyDescent="0.35">
      <c r="A647">
        <v>646</v>
      </c>
      <c r="B647" t="s">
        <v>373</v>
      </c>
      <c r="C647" t="s">
        <v>1395</v>
      </c>
    </row>
    <row r="648" spans="1:3" x14ac:dyDescent="0.35">
      <c r="A648">
        <v>647</v>
      </c>
      <c r="B648" t="s">
        <v>1396</v>
      </c>
      <c r="C648">
        <v>0</v>
      </c>
    </row>
    <row r="649" spans="1:3" x14ac:dyDescent="0.35">
      <c r="A649">
        <v>648</v>
      </c>
      <c r="B649" t="s">
        <v>1397</v>
      </c>
      <c r="C649" t="s">
        <v>1398</v>
      </c>
    </row>
    <row r="650" spans="1:3" x14ac:dyDescent="0.35">
      <c r="A650">
        <v>649</v>
      </c>
      <c r="B650" t="s">
        <v>1399</v>
      </c>
      <c r="C650" t="s">
        <v>1400</v>
      </c>
    </row>
    <row r="651" spans="1:3" x14ac:dyDescent="0.35">
      <c r="A651">
        <v>650</v>
      </c>
      <c r="B651" t="s">
        <v>1401</v>
      </c>
      <c r="C651" t="s">
        <v>1402</v>
      </c>
    </row>
    <row r="652" spans="1:3" x14ac:dyDescent="0.35">
      <c r="A652">
        <v>651</v>
      </c>
      <c r="B652" t="s">
        <v>574</v>
      </c>
      <c r="C652" t="s">
        <v>1403</v>
      </c>
    </row>
    <row r="653" spans="1:3" x14ac:dyDescent="0.35">
      <c r="A653">
        <v>652</v>
      </c>
      <c r="B653" t="s">
        <v>1404</v>
      </c>
      <c r="C653" t="s">
        <v>1405</v>
      </c>
    </row>
    <row r="654" spans="1:3" x14ac:dyDescent="0.35">
      <c r="A654">
        <v>653</v>
      </c>
      <c r="B654" t="s">
        <v>1406</v>
      </c>
      <c r="C654" t="e">
        <v>#N/A</v>
      </c>
    </row>
    <row r="655" spans="1:3" x14ac:dyDescent="0.35">
      <c r="A655">
        <v>654</v>
      </c>
      <c r="B655" t="s">
        <v>1407</v>
      </c>
      <c r="C655" t="e">
        <v>#N/A</v>
      </c>
    </row>
    <row r="656" spans="1:3" x14ac:dyDescent="0.35">
      <c r="A656">
        <v>655</v>
      </c>
      <c r="B656" t="s">
        <v>1408</v>
      </c>
      <c r="C656" t="e">
        <v>#N/A</v>
      </c>
    </row>
    <row r="657" spans="1:3" x14ac:dyDescent="0.35">
      <c r="A657">
        <v>656</v>
      </c>
      <c r="B657" t="s">
        <v>217</v>
      </c>
      <c r="C657" t="s">
        <v>1409</v>
      </c>
    </row>
    <row r="658" spans="1:3" x14ac:dyDescent="0.35">
      <c r="A658">
        <v>657</v>
      </c>
      <c r="B658" t="s">
        <v>218</v>
      </c>
      <c r="C658" t="s">
        <v>1410</v>
      </c>
    </row>
    <row r="659" spans="1:3" x14ac:dyDescent="0.35">
      <c r="A659">
        <v>658</v>
      </c>
      <c r="B659" t="s">
        <v>219</v>
      </c>
      <c r="C659" t="s">
        <v>1411</v>
      </c>
    </row>
    <row r="660" spans="1:3" x14ac:dyDescent="0.35">
      <c r="A660">
        <v>659</v>
      </c>
      <c r="B660" t="s">
        <v>1412</v>
      </c>
      <c r="C660" t="s">
        <v>1413</v>
      </c>
    </row>
    <row r="661" spans="1:3" x14ac:dyDescent="0.35">
      <c r="A661">
        <v>660</v>
      </c>
      <c r="B661" t="s">
        <v>1414</v>
      </c>
      <c r="C661" t="s">
        <v>1415</v>
      </c>
    </row>
    <row r="662" spans="1:3" x14ac:dyDescent="0.35">
      <c r="A662">
        <v>661</v>
      </c>
      <c r="B662" t="s">
        <v>1416</v>
      </c>
      <c r="C662" t="s">
        <v>1417</v>
      </c>
    </row>
    <row r="663" spans="1:3" x14ac:dyDescent="0.35">
      <c r="A663">
        <v>662</v>
      </c>
      <c r="B663" t="s">
        <v>764</v>
      </c>
      <c r="C663" t="s">
        <v>1418</v>
      </c>
    </row>
    <row r="664" spans="1:3" x14ac:dyDescent="0.35">
      <c r="A664">
        <v>663</v>
      </c>
      <c r="B664" t="s">
        <v>374</v>
      </c>
      <c r="C664" t="s">
        <v>1419</v>
      </c>
    </row>
    <row r="665" spans="1:3" x14ac:dyDescent="0.35">
      <c r="A665">
        <v>664</v>
      </c>
      <c r="B665" t="s">
        <v>1420</v>
      </c>
      <c r="C665">
        <v>0</v>
      </c>
    </row>
    <row r="666" spans="1:3" x14ac:dyDescent="0.35">
      <c r="A666">
        <v>665</v>
      </c>
      <c r="B666" t="s">
        <v>1421</v>
      </c>
      <c r="C666" t="s">
        <v>1422</v>
      </c>
    </row>
    <row r="667" spans="1:3" x14ac:dyDescent="0.35">
      <c r="A667">
        <v>666</v>
      </c>
      <c r="B667" t="s">
        <v>1423</v>
      </c>
      <c r="C667" t="s">
        <v>1424</v>
      </c>
    </row>
    <row r="668" spans="1:3" x14ac:dyDescent="0.35">
      <c r="A668">
        <v>667</v>
      </c>
      <c r="B668" t="s">
        <v>1425</v>
      </c>
      <c r="C668" t="s">
        <v>1426</v>
      </c>
    </row>
    <row r="669" spans="1:3" x14ac:dyDescent="0.35">
      <c r="A669">
        <v>668</v>
      </c>
      <c r="B669" t="s">
        <v>575</v>
      </c>
      <c r="C669" t="s">
        <v>1427</v>
      </c>
    </row>
    <row r="670" spans="1:3" x14ac:dyDescent="0.35">
      <c r="A670">
        <v>669</v>
      </c>
      <c r="B670" t="s">
        <v>1428</v>
      </c>
      <c r="C670" t="s">
        <v>1429</v>
      </c>
    </row>
    <row r="671" spans="1:3" x14ac:dyDescent="0.35">
      <c r="A671">
        <v>670</v>
      </c>
      <c r="B671" t="s">
        <v>1430</v>
      </c>
      <c r="C671" t="e">
        <v>#N/A</v>
      </c>
    </row>
    <row r="672" spans="1:3" x14ac:dyDescent="0.35">
      <c r="A672">
        <v>671</v>
      </c>
      <c r="B672" t="s">
        <v>1431</v>
      </c>
      <c r="C672" t="e">
        <v>#N/A</v>
      </c>
    </row>
    <row r="673" spans="1:3" x14ac:dyDescent="0.35">
      <c r="A673">
        <v>672</v>
      </c>
      <c r="B673" t="s">
        <v>1432</v>
      </c>
      <c r="C673" t="e">
        <v>#N/A</v>
      </c>
    </row>
    <row r="674" spans="1:3" x14ac:dyDescent="0.35">
      <c r="A674">
        <v>673</v>
      </c>
      <c r="B674" t="s">
        <v>220</v>
      </c>
      <c r="C674" t="s">
        <v>1433</v>
      </c>
    </row>
    <row r="675" spans="1:3" x14ac:dyDescent="0.35">
      <c r="A675">
        <v>674</v>
      </c>
      <c r="B675" t="s">
        <v>221</v>
      </c>
      <c r="C675" t="s">
        <v>1434</v>
      </c>
    </row>
    <row r="676" spans="1:3" x14ac:dyDescent="0.35">
      <c r="A676">
        <v>675</v>
      </c>
      <c r="B676" t="s">
        <v>222</v>
      </c>
      <c r="C676" t="s">
        <v>1435</v>
      </c>
    </row>
    <row r="677" spans="1:3" x14ac:dyDescent="0.35">
      <c r="A677">
        <v>676</v>
      </c>
      <c r="B677" t="s">
        <v>1436</v>
      </c>
      <c r="C677" t="s">
        <v>1437</v>
      </c>
    </row>
    <row r="678" spans="1:3" x14ac:dyDescent="0.35">
      <c r="A678">
        <v>677</v>
      </c>
      <c r="B678" t="s">
        <v>1438</v>
      </c>
      <c r="C678" t="s">
        <v>1439</v>
      </c>
    </row>
    <row r="679" spans="1:3" x14ac:dyDescent="0.35">
      <c r="A679">
        <v>678</v>
      </c>
      <c r="B679" t="s">
        <v>1440</v>
      </c>
      <c r="C679" t="s">
        <v>1441</v>
      </c>
    </row>
    <row r="680" spans="1:3" x14ac:dyDescent="0.35">
      <c r="A680">
        <v>679</v>
      </c>
      <c r="B680" t="s">
        <v>767</v>
      </c>
      <c r="C680" t="s">
        <v>1442</v>
      </c>
    </row>
    <row r="681" spans="1:3" x14ac:dyDescent="0.35">
      <c r="A681">
        <v>680</v>
      </c>
      <c r="B681" t="s">
        <v>375</v>
      </c>
      <c r="C681" t="s">
        <v>1443</v>
      </c>
    </row>
    <row r="682" spans="1:3" x14ac:dyDescent="0.35">
      <c r="A682">
        <v>681</v>
      </c>
      <c r="B682" t="s">
        <v>1444</v>
      </c>
      <c r="C682">
        <v>0</v>
      </c>
    </row>
    <row r="683" spans="1:3" x14ac:dyDescent="0.35">
      <c r="A683">
        <v>682</v>
      </c>
      <c r="B683" t="s">
        <v>1445</v>
      </c>
      <c r="C683" t="s">
        <v>1446</v>
      </c>
    </row>
    <row r="684" spans="1:3" x14ac:dyDescent="0.35">
      <c r="A684">
        <v>683</v>
      </c>
      <c r="B684" t="s">
        <v>1447</v>
      </c>
      <c r="C684" t="s">
        <v>1448</v>
      </c>
    </row>
    <row r="685" spans="1:3" x14ac:dyDescent="0.35">
      <c r="A685">
        <v>684</v>
      </c>
      <c r="B685" t="s">
        <v>1449</v>
      </c>
      <c r="C685" t="e">
        <v>#N/A</v>
      </c>
    </row>
    <row r="686" spans="1:3" x14ac:dyDescent="0.35">
      <c r="A686">
        <v>685</v>
      </c>
      <c r="B686" t="s">
        <v>576</v>
      </c>
      <c r="C686" t="s">
        <v>1450</v>
      </c>
    </row>
    <row r="687" spans="1:3" x14ac:dyDescent="0.35">
      <c r="A687">
        <v>686</v>
      </c>
      <c r="B687" t="s">
        <v>1451</v>
      </c>
      <c r="C687" t="s">
        <v>1452</v>
      </c>
    </row>
    <row r="688" spans="1:3" x14ac:dyDescent="0.35">
      <c r="A688">
        <v>687</v>
      </c>
      <c r="B688" t="s">
        <v>1453</v>
      </c>
      <c r="C688" t="e">
        <v>#N/A</v>
      </c>
    </row>
    <row r="689" spans="1:3" x14ac:dyDescent="0.35">
      <c r="A689">
        <v>688</v>
      </c>
      <c r="B689" t="s">
        <v>1454</v>
      </c>
      <c r="C689" t="e">
        <v>#N/A</v>
      </c>
    </row>
    <row r="690" spans="1:3" x14ac:dyDescent="0.35">
      <c r="A690">
        <v>689</v>
      </c>
      <c r="B690" t="s">
        <v>1455</v>
      </c>
      <c r="C690" t="e">
        <v>#N/A</v>
      </c>
    </row>
    <row r="691" spans="1:3" x14ac:dyDescent="0.35">
      <c r="A691">
        <v>690</v>
      </c>
      <c r="B691" t="s">
        <v>223</v>
      </c>
      <c r="C691" t="s">
        <v>1456</v>
      </c>
    </row>
    <row r="692" spans="1:3" x14ac:dyDescent="0.35">
      <c r="A692">
        <v>691</v>
      </c>
      <c r="B692" t="s">
        <v>224</v>
      </c>
      <c r="C692" t="s">
        <v>1457</v>
      </c>
    </row>
    <row r="693" spans="1:3" x14ac:dyDescent="0.35">
      <c r="A693">
        <v>692</v>
      </c>
      <c r="B693" t="s">
        <v>225</v>
      </c>
      <c r="C693" t="s">
        <v>1458</v>
      </c>
    </row>
    <row r="694" spans="1:3" x14ac:dyDescent="0.35">
      <c r="A694">
        <v>693</v>
      </c>
      <c r="B694" t="s">
        <v>1459</v>
      </c>
      <c r="C694" t="s">
        <v>1460</v>
      </c>
    </row>
    <row r="695" spans="1:3" x14ac:dyDescent="0.35">
      <c r="A695">
        <v>694</v>
      </c>
      <c r="B695" t="s">
        <v>1461</v>
      </c>
      <c r="C695" t="s">
        <v>1462</v>
      </c>
    </row>
    <row r="696" spans="1:3" x14ac:dyDescent="0.35">
      <c r="A696">
        <v>695</v>
      </c>
      <c r="B696" t="s">
        <v>1463</v>
      </c>
      <c r="C696" t="s">
        <v>1464</v>
      </c>
    </row>
    <row r="697" spans="1:3" x14ac:dyDescent="0.35">
      <c r="A697">
        <v>696</v>
      </c>
      <c r="B697" t="s">
        <v>770</v>
      </c>
      <c r="C697" t="s">
        <v>1465</v>
      </c>
    </row>
    <row r="698" spans="1:3" x14ac:dyDescent="0.35">
      <c r="A698">
        <v>697</v>
      </c>
      <c r="B698" t="s">
        <v>376</v>
      </c>
      <c r="C698" t="s">
        <v>1466</v>
      </c>
    </row>
    <row r="699" spans="1:3" x14ac:dyDescent="0.35">
      <c r="A699">
        <v>698</v>
      </c>
      <c r="B699" t="s">
        <v>1467</v>
      </c>
      <c r="C699">
        <v>0</v>
      </c>
    </row>
    <row r="700" spans="1:3" x14ac:dyDescent="0.35">
      <c r="A700">
        <v>699</v>
      </c>
      <c r="B700" t="s">
        <v>1468</v>
      </c>
      <c r="C700" t="s">
        <v>1469</v>
      </c>
    </row>
    <row r="701" spans="1:3" x14ac:dyDescent="0.35">
      <c r="A701">
        <v>700</v>
      </c>
      <c r="B701" t="s">
        <v>1470</v>
      </c>
      <c r="C701" t="s">
        <v>1471</v>
      </c>
    </row>
    <row r="702" spans="1:3" x14ac:dyDescent="0.35">
      <c r="A702">
        <v>701</v>
      </c>
      <c r="B702" t="s">
        <v>1472</v>
      </c>
      <c r="C702" t="s">
        <v>1473</v>
      </c>
    </row>
    <row r="703" spans="1:3" x14ac:dyDescent="0.35">
      <c r="A703">
        <v>702</v>
      </c>
      <c r="B703" t="s">
        <v>577</v>
      </c>
      <c r="C703" t="s">
        <v>1474</v>
      </c>
    </row>
    <row r="704" spans="1:3" x14ac:dyDescent="0.35">
      <c r="A704">
        <v>703</v>
      </c>
      <c r="B704" t="s">
        <v>1475</v>
      </c>
      <c r="C704" t="s">
        <v>1476</v>
      </c>
    </row>
    <row r="705" spans="1:3" x14ac:dyDescent="0.35">
      <c r="A705">
        <v>704</v>
      </c>
      <c r="B705" t="s">
        <v>1477</v>
      </c>
      <c r="C705" t="e">
        <v>#N/A</v>
      </c>
    </row>
    <row r="706" spans="1:3" x14ac:dyDescent="0.35">
      <c r="A706">
        <v>705</v>
      </c>
      <c r="B706" t="s">
        <v>1478</v>
      </c>
      <c r="C706" t="e">
        <v>#N/A</v>
      </c>
    </row>
    <row r="707" spans="1:3" x14ac:dyDescent="0.35">
      <c r="A707">
        <v>706</v>
      </c>
      <c r="B707" t="s">
        <v>1479</v>
      </c>
      <c r="C707" t="e">
        <v>#N/A</v>
      </c>
    </row>
    <row r="708" spans="1:3" x14ac:dyDescent="0.35">
      <c r="A708">
        <v>707</v>
      </c>
      <c r="B708" t="s">
        <v>226</v>
      </c>
      <c r="C708" t="s">
        <v>1480</v>
      </c>
    </row>
    <row r="709" spans="1:3" x14ac:dyDescent="0.35">
      <c r="A709">
        <v>708</v>
      </c>
      <c r="B709" t="s">
        <v>227</v>
      </c>
      <c r="C709" t="s">
        <v>1481</v>
      </c>
    </row>
    <row r="710" spans="1:3" x14ac:dyDescent="0.35">
      <c r="A710">
        <v>709</v>
      </c>
      <c r="B710" t="s">
        <v>228</v>
      </c>
      <c r="C710" t="s">
        <v>1482</v>
      </c>
    </row>
    <row r="711" spans="1:3" x14ac:dyDescent="0.35">
      <c r="A711">
        <v>710</v>
      </c>
      <c r="B711" t="s">
        <v>1483</v>
      </c>
      <c r="C711" t="s">
        <v>1484</v>
      </c>
    </row>
    <row r="712" spans="1:3" x14ac:dyDescent="0.35">
      <c r="A712">
        <v>711</v>
      </c>
      <c r="B712" t="s">
        <v>1485</v>
      </c>
      <c r="C712" t="s">
        <v>1486</v>
      </c>
    </row>
    <row r="713" spans="1:3" x14ac:dyDescent="0.35">
      <c r="A713">
        <v>712</v>
      </c>
      <c r="B713" t="s">
        <v>1487</v>
      </c>
      <c r="C713" t="s">
        <v>1488</v>
      </c>
    </row>
    <row r="714" spans="1:3" x14ac:dyDescent="0.35">
      <c r="A714">
        <v>713</v>
      </c>
      <c r="B714" t="s">
        <v>772</v>
      </c>
      <c r="C714" t="s">
        <v>1489</v>
      </c>
    </row>
    <row r="715" spans="1:3" x14ac:dyDescent="0.35">
      <c r="A715">
        <v>714</v>
      </c>
      <c r="B715" t="s">
        <v>377</v>
      </c>
      <c r="C715" t="s">
        <v>1490</v>
      </c>
    </row>
    <row r="716" spans="1:3" x14ac:dyDescent="0.35">
      <c r="A716">
        <v>715</v>
      </c>
      <c r="B716" t="s">
        <v>1491</v>
      </c>
      <c r="C716">
        <v>0</v>
      </c>
    </row>
    <row r="717" spans="1:3" x14ac:dyDescent="0.35">
      <c r="A717">
        <v>716</v>
      </c>
      <c r="B717" t="s">
        <v>1492</v>
      </c>
      <c r="C717" t="s">
        <v>1493</v>
      </c>
    </row>
    <row r="718" spans="1:3" x14ac:dyDescent="0.35">
      <c r="A718">
        <v>717</v>
      </c>
      <c r="B718" t="s">
        <v>1494</v>
      </c>
      <c r="C718" t="s">
        <v>1495</v>
      </c>
    </row>
    <row r="719" spans="1:3" x14ac:dyDescent="0.35">
      <c r="A719">
        <v>718</v>
      </c>
      <c r="B719" t="s">
        <v>1496</v>
      </c>
      <c r="C719" t="s">
        <v>1497</v>
      </c>
    </row>
    <row r="720" spans="1:3" x14ac:dyDescent="0.35">
      <c r="A720">
        <v>719</v>
      </c>
      <c r="B720" t="s">
        <v>578</v>
      </c>
      <c r="C720" t="s">
        <v>1498</v>
      </c>
    </row>
    <row r="721" spans="1:3" x14ac:dyDescent="0.35">
      <c r="A721">
        <v>720</v>
      </c>
      <c r="B721" t="s">
        <v>229</v>
      </c>
      <c r="C721" t="s">
        <v>1499</v>
      </c>
    </row>
    <row r="722" spans="1:3" x14ac:dyDescent="0.35">
      <c r="A722">
        <v>721</v>
      </c>
      <c r="B722" t="s">
        <v>1500</v>
      </c>
      <c r="C722" t="s">
        <v>1501</v>
      </c>
    </row>
    <row r="723" spans="1:3" x14ac:dyDescent="0.35">
      <c r="A723">
        <v>722</v>
      </c>
      <c r="B723" t="s">
        <v>1502</v>
      </c>
      <c r="C723" t="s">
        <v>1503</v>
      </c>
    </row>
    <row r="724" spans="1:3" x14ac:dyDescent="0.35">
      <c r="A724">
        <v>723</v>
      </c>
      <c r="B724" t="s">
        <v>1504</v>
      </c>
      <c r="C724" t="s">
        <v>1505</v>
      </c>
    </row>
    <row r="725" spans="1:3" x14ac:dyDescent="0.35">
      <c r="A725">
        <v>724</v>
      </c>
      <c r="B725" t="s">
        <v>774</v>
      </c>
      <c r="C725" t="s">
        <v>1506</v>
      </c>
    </row>
    <row r="726" spans="1:3" x14ac:dyDescent="0.35">
      <c r="A726">
        <v>725</v>
      </c>
      <c r="B726" t="s">
        <v>378</v>
      </c>
      <c r="C726" t="s">
        <v>1507</v>
      </c>
    </row>
    <row r="727" spans="1:3" x14ac:dyDescent="0.35">
      <c r="A727">
        <v>726</v>
      </c>
      <c r="B727" t="s">
        <v>1508</v>
      </c>
      <c r="C727">
        <v>0</v>
      </c>
    </row>
    <row r="728" spans="1:3" x14ac:dyDescent="0.35">
      <c r="A728">
        <v>727</v>
      </c>
      <c r="B728" t="s">
        <v>1509</v>
      </c>
      <c r="C728" t="s">
        <v>1510</v>
      </c>
    </row>
    <row r="729" spans="1:3" x14ac:dyDescent="0.35">
      <c r="A729">
        <v>728</v>
      </c>
      <c r="B729" t="s">
        <v>1511</v>
      </c>
      <c r="C729" t="s">
        <v>1512</v>
      </c>
    </row>
    <row r="730" spans="1:3" x14ac:dyDescent="0.35">
      <c r="A730">
        <v>729</v>
      </c>
      <c r="B730" t="s">
        <v>1513</v>
      </c>
      <c r="C730" t="s">
        <v>1514</v>
      </c>
    </row>
    <row r="731" spans="1:3" x14ac:dyDescent="0.35">
      <c r="A731">
        <v>730</v>
      </c>
      <c r="B731" t="s">
        <v>579</v>
      </c>
      <c r="C731" t="s">
        <v>1515</v>
      </c>
    </row>
    <row r="732" spans="1:3" x14ac:dyDescent="0.35">
      <c r="A732">
        <v>731</v>
      </c>
      <c r="B732" t="s">
        <v>230</v>
      </c>
      <c r="C732" t="s">
        <v>1516</v>
      </c>
    </row>
    <row r="733" spans="1:3" x14ac:dyDescent="0.35">
      <c r="A733">
        <v>732</v>
      </c>
      <c r="B733" t="s">
        <v>1517</v>
      </c>
      <c r="C733" t="s">
        <v>1518</v>
      </c>
    </row>
    <row r="734" spans="1:3" x14ac:dyDescent="0.35">
      <c r="A734">
        <v>733</v>
      </c>
      <c r="B734" t="s">
        <v>1519</v>
      </c>
      <c r="C734" t="s">
        <v>1520</v>
      </c>
    </row>
    <row r="735" spans="1:3" x14ac:dyDescent="0.35">
      <c r="A735">
        <v>734</v>
      </c>
      <c r="B735" t="s">
        <v>1521</v>
      </c>
      <c r="C735" t="s">
        <v>1522</v>
      </c>
    </row>
    <row r="736" spans="1:3" x14ac:dyDescent="0.35">
      <c r="A736">
        <v>735</v>
      </c>
      <c r="B736" t="s">
        <v>777</v>
      </c>
      <c r="C736" t="s">
        <v>1523</v>
      </c>
    </row>
    <row r="737" spans="1:3" x14ac:dyDescent="0.35">
      <c r="A737">
        <v>736</v>
      </c>
      <c r="B737" t="s">
        <v>379</v>
      </c>
      <c r="C737" t="s">
        <v>1524</v>
      </c>
    </row>
    <row r="738" spans="1:3" x14ac:dyDescent="0.35">
      <c r="A738">
        <v>737</v>
      </c>
      <c r="B738" t="s">
        <v>1525</v>
      </c>
      <c r="C738">
        <v>0</v>
      </c>
    </row>
    <row r="739" spans="1:3" x14ac:dyDescent="0.35">
      <c r="A739">
        <v>738</v>
      </c>
      <c r="B739" t="s">
        <v>1526</v>
      </c>
      <c r="C739" t="s">
        <v>1527</v>
      </c>
    </row>
    <row r="740" spans="1:3" x14ac:dyDescent="0.35">
      <c r="A740">
        <v>739</v>
      </c>
      <c r="B740" t="s">
        <v>1528</v>
      </c>
      <c r="C740" t="s">
        <v>1529</v>
      </c>
    </row>
    <row r="741" spans="1:3" x14ac:dyDescent="0.35">
      <c r="A741">
        <v>740</v>
      </c>
      <c r="B741" t="s">
        <v>1530</v>
      </c>
      <c r="C741" t="s">
        <v>1531</v>
      </c>
    </row>
    <row r="742" spans="1:3" x14ac:dyDescent="0.35">
      <c r="A742">
        <v>741</v>
      </c>
      <c r="B742" t="s">
        <v>580</v>
      </c>
      <c r="C742" t="s">
        <v>1532</v>
      </c>
    </row>
    <row r="743" spans="1:3" x14ac:dyDescent="0.35">
      <c r="A743">
        <v>742</v>
      </c>
      <c r="B743" t="s">
        <v>231</v>
      </c>
      <c r="C743" t="s">
        <v>1533</v>
      </c>
    </row>
    <row r="744" spans="1:3" x14ac:dyDescent="0.35">
      <c r="A744">
        <v>743</v>
      </c>
      <c r="B744" t="s">
        <v>1534</v>
      </c>
      <c r="C744" t="s">
        <v>1535</v>
      </c>
    </row>
    <row r="745" spans="1:3" x14ac:dyDescent="0.35">
      <c r="A745">
        <v>744</v>
      </c>
      <c r="B745" t="s">
        <v>1536</v>
      </c>
      <c r="C745" t="s">
        <v>1537</v>
      </c>
    </row>
    <row r="746" spans="1:3" x14ac:dyDescent="0.35">
      <c r="A746">
        <v>745</v>
      </c>
      <c r="B746" t="s">
        <v>1538</v>
      </c>
      <c r="C746" t="s">
        <v>1539</v>
      </c>
    </row>
    <row r="747" spans="1:3" x14ac:dyDescent="0.35">
      <c r="A747">
        <v>746</v>
      </c>
      <c r="B747" t="s">
        <v>780</v>
      </c>
      <c r="C747" t="s">
        <v>1540</v>
      </c>
    </row>
    <row r="748" spans="1:3" x14ac:dyDescent="0.35">
      <c r="A748">
        <v>747</v>
      </c>
      <c r="B748" t="s">
        <v>380</v>
      </c>
      <c r="C748" t="s">
        <v>1541</v>
      </c>
    </row>
    <row r="749" spans="1:3" x14ac:dyDescent="0.35">
      <c r="A749">
        <v>748</v>
      </c>
      <c r="B749" t="s">
        <v>1542</v>
      </c>
      <c r="C749">
        <v>0</v>
      </c>
    </row>
    <row r="750" spans="1:3" x14ac:dyDescent="0.35">
      <c r="A750">
        <v>749</v>
      </c>
      <c r="B750" t="s">
        <v>1543</v>
      </c>
      <c r="C750" t="s">
        <v>1544</v>
      </c>
    </row>
    <row r="751" spans="1:3" x14ac:dyDescent="0.35">
      <c r="A751">
        <v>750</v>
      </c>
      <c r="B751" t="s">
        <v>1545</v>
      </c>
      <c r="C751" t="s">
        <v>1546</v>
      </c>
    </row>
    <row r="752" spans="1:3" x14ac:dyDescent="0.35">
      <c r="A752">
        <v>751</v>
      </c>
      <c r="B752" t="s">
        <v>1547</v>
      </c>
      <c r="C752" t="s">
        <v>1548</v>
      </c>
    </row>
    <row r="753" spans="1:3" x14ac:dyDescent="0.35">
      <c r="A753">
        <v>752</v>
      </c>
      <c r="B753" t="s">
        <v>581</v>
      </c>
      <c r="C753" t="s">
        <v>1549</v>
      </c>
    </row>
    <row r="754" spans="1:3" x14ac:dyDescent="0.35">
      <c r="A754">
        <v>753</v>
      </c>
      <c r="B754" t="s">
        <v>232</v>
      </c>
      <c r="C754" t="s">
        <v>1550</v>
      </c>
    </row>
    <row r="755" spans="1:3" x14ac:dyDescent="0.35">
      <c r="A755">
        <v>754</v>
      </c>
      <c r="B755" t="s">
        <v>1551</v>
      </c>
      <c r="C755" t="s">
        <v>1552</v>
      </c>
    </row>
    <row r="756" spans="1:3" x14ac:dyDescent="0.35">
      <c r="A756">
        <v>755</v>
      </c>
      <c r="B756" t="s">
        <v>1553</v>
      </c>
      <c r="C756" t="s">
        <v>1554</v>
      </c>
    </row>
    <row r="757" spans="1:3" x14ac:dyDescent="0.35">
      <c r="A757">
        <v>756</v>
      </c>
      <c r="B757" t="s">
        <v>1555</v>
      </c>
      <c r="C757" t="s">
        <v>1556</v>
      </c>
    </row>
    <row r="758" spans="1:3" x14ac:dyDescent="0.35">
      <c r="A758">
        <v>757</v>
      </c>
      <c r="B758" t="s">
        <v>783</v>
      </c>
      <c r="C758" t="s">
        <v>1557</v>
      </c>
    </row>
    <row r="759" spans="1:3" x14ac:dyDescent="0.35">
      <c r="A759">
        <v>758</v>
      </c>
      <c r="B759" t="s">
        <v>381</v>
      </c>
      <c r="C759" t="s">
        <v>1558</v>
      </c>
    </row>
    <row r="760" spans="1:3" x14ac:dyDescent="0.35">
      <c r="A760">
        <v>759</v>
      </c>
      <c r="B760" t="s">
        <v>1559</v>
      </c>
      <c r="C760">
        <v>0</v>
      </c>
    </row>
    <row r="761" spans="1:3" x14ac:dyDescent="0.35">
      <c r="A761">
        <v>760</v>
      </c>
      <c r="B761" t="s">
        <v>1560</v>
      </c>
      <c r="C761" t="s">
        <v>1561</v>
      </c>
    </row>
    <row r="762" spans="1:3" x14ac:dyDescent="0.35">
      <c r="A762">
        <v>761</v>
      </c>
      <c r="B762" t="s">
        <v>1562</v>
      </c>
      <c r="C762" t="s">
        <v>1563</v>
      </c>
    </row>
    <row r="763" spans="1:3" x14ac:dyDescent="0.35">
      <c r="A763">
        <v>762</v>
      </c>
      <c r="B763" t="s">
        <v>1564</v>
      </c>
      <c r="C763" t="s">
        <v>1565</v>
      </c>
    </row>
    <row r="764" spans="1:3" x14ac:dyDescent="0.35">
      <c r="A764">
        <v>763</v>
      </c>
      <c r="B764" t="s">
        <v>582</v>
      </c>
      <c r="C764" t="s">
        <v>1566</v>
      </c>
    </row>
    <row r="765" spans="1:3" x14ac:dyDescent="0.35">
      <c r="A765">
        <v>764</v>
      </c>
      <c r="B765" t="s">
        <v>233</v>
      </c>
      <c r="C765" t="s">
        <v>1567</v>
      </c>
    </row>
    <row r="766" spans="1:3" x14ac:dyDescent="0.35">
      <c r="A766">
        <v>765</v>
      </c>
      <c r="B766" t="s">
        <v>1568</v>
      </c>
      <c r="C766" t="s">
        <v>1569</v>
      </c>
    </row>
    <row r="767" spans="1:3" x14ac:dyDescent="0.35">
      <c r="A767">
        <v>766</v>
      </c>
      <c r="B767" t="s">
        <v>1570</v>
      </c>
      <c r="C767" t="s">
        <v>1571</v>
      </c>
    </row>
    <row r="768" spans="1:3" x14ac:dyDescent="0.35">
      <c r="A768">
        <v>767</v>
      </c>
      <c r="B768" t="s">
        <v>1572</v>
      </c>
      <c r="C768" t="s">
        <v>1573</v>
      </c>
    </row>
    <row r="769" spans="1:3" x14ac:dyDescent="0.35">
      <c r="A769">
        <v>768</v>
      </c>
      <c r="B769" t="s">
        <v>785</v>
      </c>
      <c r="C769" t="s">
        <v>1574</v>
      </c>
    </row>
    <row r="770" spans="1:3" x14ac:dyDescent="0.35">
      <c r="A770">
        <v>769</v>
      </c>
      <c r="B770" t="s">
        <v>382</v>
      </c>
      <c r="C770" t="s">
        <v>1575</v>
      </c>
    </row>
    <row r="771" spans="1:3" x14ac:dyDescent="0.35">
      <c r="A771">
        <v>770</v>
      </c>
      <c r="B771" t="s">
        <v>1576</v>
      </c>
      <c r="C771">
        <v>0</v>
      </c>
    </row>
    <row r="772" spans="1:3" x14ac:dyDescent="0.35">
      <c r="A772">
        <v>771</v>
      </c>
      <c r="B772" t="s">
        <v>1577</v>
      </c>
      <c r="C772" t="s">
        <v>1578</v>
      </c>
    </row>
    <row r="773" spans="1:3" x14ac:dyDescent="0.35">
      <c r="A773">
        <v>772</v>
      </c>
      <c r="B773" t="s">
        <v>1579</v>
      </c>
      <c r="C773" t="s">
        <v>1580</v>
      </c>
    </row>
    <row r="774" spans="1:3" x14ac:dyDescent="0.35">
      <c r="A774">
        <v>773</v>
      </c>
      <c r="B774" t="s">
        <v>1581</v>
      </c>
      <c r="C774" t="e">
        <v>#N/A</v>
      </c>
    </row>
    <row r="775" spans="1:3" x14ac:dyDescent="0.35">
      <c r="A775">
        <v>774</v>
      </c>
      <c r="B775" t="s">
        <v>583</v>
      </c>
      <c r="C775" t="s">
        <v>1582</v>
      </c>
    </row>
    <row r="776" spans="1:3" x14ac:dyDescent="0.35">
      <c r="A776">
        <v>775</v>
      </c>
      <c r="B776" t="s">
        <v>234</v>
      </c>
      <c r="C776" t="s">
        <v>1583</v>
      </c>
    </row>
    <row r="777" spans="1:3" x14ac:dyDescent="0.35">
      <c r="A777">
        <v>776</v>
      </c>
      <c r="B777" t="s">
        <v>1584</v>
      </c>
      <c r="C777" t="s">
        <v>1585</v>
      </c>
    </row>
    <row r="778" spans="1:3" x14ac:dyDescent="0.35">
      <c r="A778">
        <v>777</v>
      </c>
      <c r="B778" t="s">
        <v>1586</v>
      </c>
      <c r="C778" t="s">
        <v>1587</v>
      </c>
    </row>
    <row r="779" spans="1:3" x14ac:dyDescent="0.35">
      <c r="A779">
        <v>778</v>
      </c>
      <c r="B779" t="s">
        <v>1588</v>
      </c>
      <c r="C779" t="s">
        <v>1589</v>
      </c>
    </row>
    <row r="780" spans="1:3" x14ac:dyDescent="0.35">
      <c r="A780">
        <v>779</v>
      </c>
      <c r="B780" t="s">
        <v>787</v>
      </c>
      <c r="C780" t="s">
        <v>1590</v>
      </c>
    </row>
    <row r="781" spans="1:3" x14ac:dyDescent="0.35">
      <c r="A781">
        <v>780</v>
      </c>
      <c r="B781" t="s">
        <v>383</v>
      </c>
      <c r="C781" t="s">
        <v>1591</v>
      </c>
    </row>
    <row r="782" spans="1:3" x14ac:dyDescent="0.35">
      <c r="A782">
        <v>781</v>
      </c>
      <c r="B782" t="s">
        <v>1592</v>
      </c>
      <c r="C782">
        <v>0</v>
      </c>
    </row>
    <row r="783" spans="1:3" x14ac:dyDescent="0.35">
      <c r="A783">
        <v>782</v>
      </c>
      <c r="B783" t="s">
        <v>1593</v>
      </c>
      <c r="C783" t="s">
        <v>1594</v>
      </c>
    </row>
    <row r="784" spans="1:3" x14ac:dyDescent="0.35">
      <c r="A784">
        <v>783</v>
      </c>
      <c r="B784" t="s">
        <v>1595</v>
      </c>
      <c r="C784" t="s">
        <v>1596</v>
      </c>
    </row>
    <row r="785" spans="1:3" x14ac:dyDescent="0.35">
      <c r="A785">
        <v>784</v>
      </c>
      <c r="B785" t="s">
        <v>1597</v>
      </c>
      <c r="C785" t="s">
        <v>1598</v>
      </c>
    </row>
    <row r="786" spans="1:3" x14ac:dyDescent="0.35">
      <c r="A786">
        <v>785</v>
      </c>
      <c r="B786" t="s">
        <v>584</v>
      </c>
      <c r="C786" t="s">
        <v>1599</v>
      </c>
    </row>
    <row r="787" spans="1:3" x14ac:dyDescent="0.35">
      <c r="A787">
        <v>786</v>
      </c>
      <c r="B787" t="s">
        <v>235</v>
      </c>
      <c r="C787" t="s">
        <v>1600</v>
      </c>
    </row>
    <row r="788" spans="1:3" x14ac:dyDescent="0.35">
      <c r="A788">
        <v>787</v>
      </c>
      <c r="B788" t="s">
        <v>1601</v>
      </c>
      <c r="C788" t="s">
        <v>1602</v>
      </c>
    </row>
    <row r="789" spans="1:3" x14ac:dyDescent="0.35">
      <c r="A789">
        <v>788</v>
      </c>
      <c r="B789" t="s">
        <v>1603</v>
      </c>
      <c r="C789" t="s">
        <v>1604</v>
      </c>
    </row>
    <row r="790" spans="1:3" x14ac:dyDescent="0.35">
      <c r="A790">
        <v>789</v>
      </c>
      <c r="B790" t="s">
        <v>1605</v>
      </c>
      <c r="C790" t="s">
        <v>1606</v>
      </c>
    </row>
    <row r="791" spans="1:3" x14ac:dyDescent="0.35">
      <c r="A791">
        <v>790</v>
      </c>
      <c r="B791" t="s">
        <v>789</v>
      </c>
      <c r="C791" t="s">
        <v>1607</v>
      </c>
    </row>
    <row r="792" spans="1:3" x14ac:dyDescent="0.35">
      <c r="A792">
        <v>791</v>
      </c>
      <c r="B792" t="s">
        <v>384</v>
      </c>
      <c r="C792" t="s">
        <v>1608</v>
      </c>
    </row>
    <row r="793" spans="1:3" x14ac:dyDescent="0.35">
      <c r="A793">
        <v>792</v>
      </c>
      <c r="B793" t="s">
        <v>1609</v>
      </c>
      <c r="C793">
        <v>0</v>
      </c>
    </row>
    <row r="794" spans="1:3" x14ac:dyDescent="0.35">
      <c r="A794">
        <v>793</v>
      </c>
      <c r="B794" t="s">
        <v>1610</v>
      </c>
      <c r="C794" t="s">
        <v>1611</v>
      </c>
    </row>
    <row r="795" spans="1:3" x14ac:dyDescent="0.35">
      <c r="A795">
        <v>794</v>
      </c>
      <c r="B795" t="s">
        <v>1612</v>
      </c>
      <c r="C795" t="s">
        <v>1613</v>
      </c>
    </row>
    <row r="796" spans="1:3" x14ac:dyDescent="0.35">
      <c r="A796">
        <v>795</v>
      </c>
      <c r="B796" t="s">
        <v>1614</v>
      </c>
      <c r="C796" t="s">
        <v>1615</v>
      </c>
    </row>
    <row r="797" spans="1:3" x14ac:dyDescent="0.35">
      <c r="A797">
        <v>796</v>
      </c>
      <c r="B797" t="s">
        <v>585</v>
      </c>
      <c r="C797" t="s">
        <v>1616</v>
      </c>
    </row>
    <row r="798" spans="1:3" x14ac:dyDescent="0.35">
      <c r="A798">
        <v>797</v>
      </c>
      <c r="B798" t="s">
        <v>236</v>
      </c>
      <c r="C798" t="s">
        <v>1617</v>
      </c>
    </row>
    <row r="799" spans="1:3" x14ac:dyDescent="0.35">
      <c r="A799">
        <v>798</v>
      </c>
      <c r="B799" t="s">
        <v>1618</v>
      </c>
      <c r="C799" t="s">
        <v>1619</v>
      </c>
    </row>
    <row r="800" spans="1:3" x14ac:dyDescent="0.35">
      <c r="A800">
        <v>799</v>
      </c>
      <c r="B800" t="s">
        <v>1620</v>
      </c>
      <c r="C800" t="s">
        <v>1621</v>
      </c>
    </row>
    <row r="801" spans="1:3" x14ac:dyDescent="0.35">
      <c r="A801">
        <v>800</v>
      </c>
      <c r="B801" t="s">
        <v>1622</v>
      </c>
      <c r="C801" t="s">
        <v>1623</v>
      </c>
    </row>
    <row r="802" spans="1:3" x14ac:dyDescent="0.35">
      <c r="A802">
        <v>801</v>
      </c>
      <c r="B802" t="s">
        <v>792</v>
      </c>
      <c r="C802" t="s">
        <v>1624</v>
      </c>
    </row>
    <row r="803" spans="1:3" x14ac:dyDescent="0.35">
      <c r="A803">
        <v>802</v>
      </c>
      <c r="B803" t="s">
        <v>385</v>
      </c>
      <c r="C803" t="s">
        <v>1625</v>
      </c>
    </row>
    <row r="804" spans="1:3" x14ac:dyDescent="0.35">
      <c r="A804">
        <v>803</v>
      </c>
      <c r="B804" t="s">
        <v>1626</v>
      </c>
      <c r="C804">
        <v>0</v>
      </c>
    </row>
    <row r="805" spans="1:3" x14ac:dyDescent="0.35">
      <c r="A805">
        <v>804</v>
      </c>
      <c r="B805" t="s">
        <v>1627</v>
      </c>
      <c r="C805" t="s">
        <v>1628</v>
      </c>
    </row>
    <row r="806" spans="1:3" x14ac:dyDescent="0.35">
      <c r="A806">
        <v>805</v>
      </c>
      <c r="B806" t="s">
        <v>1629</v>
      </c>
      <c r="C806" t="s">
        <v>1630</v>
      </c>
    </row>
    <row r="807" spans="1:3" x14ac:dyDescent="0.35">
      <c r="A807">
        <v>806</v>
      </c>
      <c r="B807" t="s">
        <v>1631</v>
      </c>
      <c r="C807" t="s">
        <v>1632</v>
      </c>
    </row>
    <row r="808" spans="1:3" x14ac:dyDescent="0.35">
      <c r="A808">
        <v>807</v>
      </c>
      <c r="B808" t="s">
        <v>586</v>
      </c>
      <c r="C808" t="s">
        <v>1633</v>
      </c>
    </row>
    <row r="809" spans="1:3" x14ac:dyDescent="0.35">
      <c r="A809">
        <v>808</v>
      </c>
      <c r="B809" t="s">
        <v>237</v>
      </c>
      <c r="C809" t="s">
        <v>1634</v>
      </c>
    </row>
    <row r="810" spans="1:3" x14ac:dyDescent="0.35">
      <c r="A810">
        <v>809</v>
      </c>
      <c r="B810" t="s">
        <v>1635</v>
      </c>
      <c r="C810" t="s">
        <v>1636</v>
      </c>
    </row>
    <row r="811" spans="1:3" x14ac:dyDescent="0.35">
      <c r="A811">
        <v>810</v>
      </c>
      <c r="B811" t="s">
        <v>1637</v>
      </c>
      <c r="C811" t="s">
        <v>1638</v>
      </c>
    </row>
    <row r="812" spans="1:3" x14ac:dyDescent="0.35">
      <c r="A812">
        <v>811</v>
      </c>
      <c r="B812" t="s">
        <v>1639</v>
      </c>
      <c r="C812" t="s">
        <v>1640</v>
      </c>
    </row>
    <row r="813" spans="1:3" x14ac:dyDescent="0.35">
      <c r="A813">
        <v>812</v>
      </c>
      <c r="B813" t="s">
        <v>795</v>
      </c>
      <c r="C813" t="s">
        <v>1641</v>
      </c>
    </row>
    <row r="814" spans="1:3" x14ac:dyDescent="0.35">
      <c r="A814">
        <v>813</v>
      </c>
      <c r="B814" t="s">
        <v>386</v>
      </c>
      <c r="C814" t="s">
        <v>1642</v>
      </c>
    </row>
    <row r="815" spans="1:3" x14ac:dyDescent="0.35">
      <c r="A815">
        <v>814</v>
      </c>
      <c r="B815" t="s">
        <v>1643</v>
      </c>
      <c r="C815">
        <v>0</v>
      </c>
    </row>
    <row r="816" spans="1:3" x14ac:dyDescent="0.35">
      <c r="A816">
        <v>815</v>
      </c>
      <c r="B816" t="s">
        <v>1644</v>
      </c>
      <c r="C816" t="s">
        <v>1645</v>
      </c>
    </row>
    <row r="817" spans="1:3" x14ac:dyDescent="0.35">
      <c r="A817">
        <v>816</v>
      </c>
      <c r="B817" t="s">
        <v>1646</v>
      </c>
      <c r="C817" t="s">
        <v>1647</v>
      </c>
    </row>
    <row r="818" spans="1:3" x14ac:dyDescent="0.35">
      <c r="A818">
        <v>817</v>
      </c>
      <c r="B818" t="s">
        <v>1648</v>
      </c>
      <c r="C818" t="s">
        <v>1649</v>
      </c>
    </row>
    <row r="819" spans="1:3" x14ac:dyDescent="0.35">
      <c r="A819">
        <v>818</v>
      </c>
      <c r="B819" t="s">
        <v>587</v>
      </c>
      <c r="C819" t="s">
        <v>1650</v>
      </c>
    </row>
    <row r="820" spans="1:3" x14ac:dyDescent="0.35">
      <c r="A820">
        <v>819</v>
      </c>
      <c r="B820" t="s">
        <v>1651</v>
      </c>
      <c r="C820" t="s">
        <v>1652</v>
      </c>
    </row>
    <row r="821" spans="1:3" x14ac:dyDescent="0.35">
      <c r="A821">
        <v>820</v>
      </c>
      <c r="B821" t="s">
        <v>1653</v>
      </c>
      <c r="C821" t="e">
        <v>#N/A</v>
      </c>
    </row>
    <row r="822" spans="1:3" x14ac:dyDescent="0.35">
      <c r="A822">
        <v>821</v>
      </c>
      <c r="B822" t="s">
        <v>1654</v>
      </c>
      <c r="C822" t="e">
        <v>#N/A</v>
      </c>
    </row>
    <row r="823" spans="1:3" x14ac:dyDescent="0.35">
      <c r="A823">
        <v>822</v>
      </c>
      <c r="B823" t="s">
        <v>1655</v>
      </c>
      <c r="C823" t="e">
        <v>#N/A</v>
      </c>
    </row>
    <row r="824" spans="1:3" x14ac:dyDescent="0.35">
      <c r="A824">
        <v>823</v>
      </c>
      <c r="B824" t="s">
        <v>238</v>
      </c>
      <c r="C824" t="s">
        <v>1656</v>
      </c>
    </row>
    <row r="825" spans="1:3" x14ac:dyDescent="0.35">
      <c r="A825">
        <v>824</v>
      </c>
      <c r="B825" t="s">
        <v>239</v>
      </c>
      <c r="C825" t="s">
        <v>1657</v>
      </c>
    </row>
    <row r="826" spans="1:3" x14ac:dyDescent="0.35">
      <c r="A826">
        <v>825</v>
      </c>
      <c r="B826" t="s">
        <v>240</v>
      </c>
      <c r="C826" t="s">
        <v>1658</v>
      </c>
    </row>
    <row r="827" spans="1:3" x14ac:dyDescent="0.35">
      <c r="A827">
        <v>826</v>
      </c>
      <c r="B827" t="s">
        <v>1659</v>
      </c>
      <c r="C827" t="s">
        <v>1660</v>
      </c>
    </row>
    <row r="828" spans="1:3" x14ac:dyDescent="0.35">
      <c r="A828">
        <v>827</v>
      </c>
      <c r="B828" t="s">
        <v>1661</v>
      </c>
      <c r="C828" t="s">
        <v>1662</v>
      </c>
    </row>
    <row r="829" spans="1:3" x14ac:dyDescent="0.35">
      <c r="A829">
        <v>828</v>
      </c>
      <c r="B829" t="s">
        <v>1663</v>
      </c>
      <c r="C829" t="s">
        <v>1664</v>
      </c>
    </row>
    <row r="830" spans="1:3" x14ac:dyDescent="0.35">
      <c r="A830">
        <v>829</v>
      </c>
      <c r="B830" t="s">
        <v>798</v>
      </c>
      <c r="C830" t="s">
        <v>1665</v>
      </c>
    </row>
    <row r="831" spans="1:3" x14ac:dyDescent="0.35">
      <c r="A831">
        <v>830</v>
      </c>
      <c r="B831" t="s">
        <v>387</v>
      </c>
      <c r="C831" t="s">
        <v>1666</v>
      </c>
    </row>
    <row r="832" spans="1:3" x14ac:dyDescent="0.35">
      <c r="A832">
        <v>831</v>
      </c>
      <c r="B832" t="s">
        <v>1667</v>
      </c>
      <c r="C832">
        <v>0</v>
      </c>
    </row>
    <row r="833" spans="1:3" x14ac:dyDescent="0.35">
      <c r="A833">
        <v>832</v>
      </c>
      <c r="B833" t="s">
        <v>1668</v>
      </c>
      <c r="C833" t="s">
        <v>1669</v>
      </c>
    </row>
    <row r="834" spans="1:3" x14ac:dyDescent="0.35">
      <c r="A834">
        <v>833</v>
      </c>
      <c r="B834" t="s">
        <v>1670</v>
      </c>
      <c r="C834" t="s">
        <v>1671</v>
      </c>
    </row>
    <row r="835" spans="1:3" x14ac:dyDescent="0.35">
      <c r="A835">
        <v>834</v>
      </c>
      <c r="B835" t="s">
        <v>1672</v>
      </c>
      <c r="C835" t="s">
        <v>1673</v>
      </c>
    </row>
    <row r="836" spans="1:3" x14ac:dyDescent="0.35">
      <c r="A836">
        <v>835</v>
      </c>
      <c r="B836" t="s">
        <v>588</v>
      </c>
      <c r="C836" t="s">
        <v>1674</v>
      </c>
    </row>
    <row r="837" spans="1:3" x14ac:dyDescent="0.35">
      <c r="A837">
        <v>836</v>
      </c>
      <c r="B837" t="s">
        <v>1675</v>
      </c>
      <c r="C837" t="s">
        <v>1676</v>
      </c>
    </row>
    <row r="838" spans="1:3" x14ac:dyDescent="0.35">
      <c r="A838">
        <v>837</v>
      </c>
      <c r="B838" t="s">
        <v>1677</v>
      </c>
      <c r="C838" t="e">
        <v>#N/A</v>
      </c>
    </row>
    <row r="839" spans="1:3" x14ac:dyDescent="0.35">
      <c r="A839">
        <v>838</v>
      </c>
      <c r="B839" t="s">
        <v>1678</v>
      </c>
      <c r="C839" t="e">
        <v>#N/A</v>
      </c>
    </row>
    <row r="840" spans="1:3" x14ac:dyDescent="0.35">
      <c r="A840">
        <v>839</v>
      </c>
      <c r="B840" t="s">
        <v>1679</v>
      </c>
      <c r="C840" t="e">
        <v>#N/A</v>
      </c>
    </row>
    <row r="841" spans="1:3" x14ac:dyDescent="0.35">
      <c r="A841">
        <v>840</v>
      </c>
      <c r="B841" t="s">
        <v>241</v>
      </c>
      <c r="C841" t="s">
        <v>1680</v>
      </c>
    </row>
    <row r="842" spans="1:3" x14ac:dyDescent="0.35">
      <c r="A842">
        <v>841</v>
      </c>
      <c r="B842" t="s">
        <v>242</v>
      </c>
      <c r="C842" t="s">
        <v>1681</v>
      </c>
    </row>
    <row r="843" spans="1:3" x14ac:dyDescent="0.35">
      <c r="A843">
        <v>842</v>
      </c>
      <c r="B843" t="s">
        <v>243</v>
      </c>
      <c r="C843" t="s">
        <v>1682</v>
      </c>
    </row>
    <row r="844" spans="1:3" x14ac:dyDescent="0.35">
      <c r="A844">
        <v>843</v>
      </c>
      <c r="B844" t="s">
        <v>1683</v>
      </c>
      <c r="C844" t="s">
        <v>1684</v>
      </c>
    </row>
    <row r="845" spans="1:3" x14ac:dyDescent="0.35">
      <c r="A845">
        <v>844</v>
      </c>
      <c r="B845" t="s">
        <v>1685</v>
      </c>
      <c r="C845" t="s">
        <v>1686</v>
      </c>
    </row>
    <row r="846" spans="1:3" x14ac:dyDescent="0.35">
      <c r="A846">
        <v>845</v>
      </c>
      <c r="B846" t="s">
        <v>1687</v>
      </c>
      <c r="C846" t="s">
        <v>1688</v>
      </c>
    </row>
    <row r="847" spans="1:3" x14ac:dyDescent="0.35">
      <c r="A847">
        <v>846</v>
      </c>
      <c r="B847" t="s">
        <v>800</v>
      </c>
      <c r="C847" t="s">
        <v>1689</v>
      </c>
    </row>
    <row r="848" spans="1:3" x14ac:dyDescent="0.35">
      <c r="A848">
        <v>847</v>
      </c>
      <c r="B848" t="s">
        <v>388</v>
      </c>
      <c r="C848" t="s">
        <v>1690</v>
      </c>
    </row>
    <row r="849" spans="1:3" x14ac:dyDescent="0.35">
      <c r="A849">
        <v>848</v>
      </c>
      <c r="B849" t="s">
        <v>1691</v>
      </c>
      <c r="C849">
        <v>0</v>
      </c>
    </row>
    <row r="850" spans="1:3" x14ac:dyDescent="0.35">
      <c r="A850">
        <v>849</v>
      </c>
      <c r="B850" t="s">
        <v>1692</v>
      </c>
      <c r="C850" t="s">
        <v>1693</v>
      </c>
    </row>
    <row r="851" spans="1:3" x14ac:dyDescent="0.35">
      <c r="A851">
        <v>850</v>
      </c>
      <c r="B851" t="s">
        <v>1694</v>
      </c>
      <c r="C851" t="s">
        <v>1695</v>
      </c>
    </row>
    <row r="852" spans="1:3" x14ac:dyDescent="0.35">
      <c r="A852">
        <v>851</v>
      </c>
      <c r="B852" t="s">
        <v>1696</v>
      </c>
      <c r="C852" t="s">
        <v>1697</v>
      </c>
    </row>
    <row r="853" spans="1:3" x14ac:dyDescent="0.35">
      <c r="A853">
        <v>852</v>
      </c>
      <c r="B853" t="s">
        <v>589</v>
      </c>
      <c r="C853" t="s">
        <v>1698</v>
      </c>
    </row>
    <row r="854" spans="1:3" x14ac:dyDescent="0.35">
      <c r="A854">
        <v>853</v>
      </c>
      <c r="B854" t="s">
        <v>1699</v>
      </c>
      <c r="C854" t="s">
        <v>1700</v>
      </c>
    </row>
    <row r="855" spans="1:3" x14ac:dyDescent="0.35">
      <c r="A855">
        <v>854</v>
      </c>
      <c r="B855" t="s">
        <v>1701</v>
      </c>
      <c r="C855" t="e">
        <v>#N/A</v>
      </c>
    </row>
    <row r="856" spans="1:3" x14ac:dyDescent="0.35">
      <c r="A856">
        <v>855</v>
      </c>
      <c r="B856" t="s">
        <v>1702</v>
      </c>
      <c r="C856" t="e">
        <v>#N/A</v>
      </c>
    </row>
    <row r="857" spans="1:3" x14ac:dyDescent="0.35">
      <c r="A857">
        <v>856</v>
      </c>
      <c r="B857" t="s">
        <v>1703</v>
      </c>
      <c r="C857" t="e">
        <v>#N/A</v>
      </c>
    </row>
    <row r="858" spans="1:3" x14ac:dyDescent="0.35">
      <c r="A858">
        <v>857</v>
      </c>
      <c r="B858" t="s">
        <v>244</v>
      </c>
      <c r="C858" t="s">
        <v>1704</v>
      </c>
    </row>
    <row r="859" spans="1:3" x14ac:dyDescent="0.35">
      <c r="A859">
        <v>858</v>
      </c>
      <c r="B859" t="s">
        <v>245</v>
      </c>
      <c r="C859" t="s">
        <v>1705</v>
      </c>
    </row>
    <row r="860" spans="1:3" x14ac:dyDescent="0.35">
      <c r="A860">
        <v>859</v>
      </c>
      <c r="B860" t="s">
        <v>246</v>
      </c>
      <c r="C860" t="s">
        <v>1706</v>
      </c>
    </row>
    <row r="861" spans="1:3" x14ac:dyDescent="0.35">
      <c r="A861">
        <v>860</v>
      </c>
      <c r="B861" t="s">
        <v>1707</v>
      </c>
      <c r="C861" t="s">
        <v>1708</v>
      </c>
    </row>
    <row r="862" spans="1:3" x14ac:dyDescent="0.35">
      <c r="A862">
        <v>861</v>
      </c>
      <c r="B862" t="s">
        <v>1709</v>
      </c>
      <c r="C862" t="s">
        <v>1710</v>
      </c>
    </row>
    <row r="863" spans="1:3" x14ac:dyDescent="0.35">
      <c r="A863">
        <v>862</v>
      </c>
      <c r="B863" t="s">
        <v>1711</v>
      </c>
      <c r="C863" t="s">
        <v>1712</v>
      </c>
    </row>
    <row r="864" spans="1:3" x14ac:dyDescent="0.35">
      <c r="A864">
        <v>863</v>
      </c>
      <c r="B864" t="s">
        <v>802</v>
      </c>
      <c r="C864" t="s">
        <v>1713</v>
      </c>
    </row>
    <row r="865" spans="1:3" x14ac:dyDescent="0.35">
      <c r="A865">
        <v>864</v>
      </c>
      <c r="B865" t="s">
        <v>389</v>
      </c>
      <c r="C865" t="s">
        <v>1714</v>
      </c>
    </row>
    <row r="866" spans="1:3" x14ac:dyDescent="0.35">
      <c r="A866">
        <v>865</v>
      </c>
      <c r="B866" t="s">
        <v>1715</v>
      </c>
      <c r="C866">
        <v>0</v>
      </c>
    </row>
    <row r="867" spans="1:3" x14ac:dyDescent="0.35">
      <c r="A867">
        <v>866</v>
      </c>
      <c r="B867" t="s">
        <v>1716</v>
      </c>
      <c r="C867" t="s">
        <v>1717</v>
      </c>
    </row>
    <row r="868" spans="1:3" x14ac:dyDescent="0.35">
      <c r="A868">
        <v>867</v>
      </c>
      <c r="B868" t="s">
        <v>1718</v>
      </c>
      <c r="C868" t="s">
        <v>1719</v>
      </c>
    </row>
    <row r="869" spans="1:3" x14ac:dyDescent="0.35">
      <c r="A869">
        <v>868</v>
      </c>
      <c r="B869" t="s">
        <v>1720</v>
      </c>
      <c r="C869" t="s">
        <v>1721</v>
      </c>
    </row>
    <row r="870" spans="1:3" x14ac:dyDescent="0.35">
      <c r="A870">
        <v>869</v>
      </c>
      <c r="B870" t="s">
        <v>590</v>
      </c>
      <c r="C870" t="s">
        <v>1722</v>
      </c>
    </row>
    <row r="871" spans="1:3" x14ac:dyDescent="0.35">
      <c r="A871">
        <v>870</v>
      </c>
      <c r="B871" t="s">
        <v>1723</v>
      </c>
      <c r="C871" t="s">
        <v>1724</v>
      </c>
    </row>
    <row r="872" spans="1:3" x14ac:dyDescent="0.35">
      <c r="A872">
        <v>871</v>
      </c>
      <c r="B872" t="s">
        <v>1725</v>
      </c>
      <c r="C872" t="e">
        <v>#N/A</v>
      </c>
    </row>
    <row r="873" spans="1:3" x14ac:dyDescent="0.35">
      <c r="A873">
        <v>872</v>
      </c>
      <c r="B873" t="s">
        <v>1726</v>
      </c>
      <c r="C873" t="e">
        <v>#N/A</v>
      </c>
    </row>
    <row r="874" spans="1:3" x14ac:dyDescent="0.35">
      <c r="A874">
        <v>873</v>
      </c>
      <c r="B874" t="s">
        <v>1727</v>
      </c>
      <c r="C874" t="e">
        <v>#N/A</v>
      </c>
    </row>
    <row r="875" spans="1:3" x14ac:dyDescent="0.35">
      <c r="A875">
        <v>874</v>
      </c>
      <c r="B875" t="s">
        <v>247</v>
      </c>
      <c r="C875" t="s">
        <v>1728</v>
      </c>
    </row>
    <row r="876" spans="1:3" x14ac:dyDescent="0.35">
      <c r="A876">
        <v>875</v>
      </c>
      <c r="B876" t="s">
        <v>248</v>
      </c>
      <c r="C876" t="s">
        <v>1729</v>
      </c>
    </row>
    <row r="877" spans="1:3" x14ac:dyDescent="0.35">
      <c r="A877">
        <v>876</v>
      </c>
      <c r="B877" t="s">
        <v>249</v>
      </c>
      <c r="C877" t="s">
        <v>1730</v>
      </c>
    </row>
    <row r="878" spans="1:3" x14ac:dyDescent="0.35">
      <c r="A878">
        <v>877</v>
      </c>
      <c r="B878" t="s">
        <v>1731</v>
      </c>
      <c r="C878" t="s">
        <v>1732</v>
      </c>
    </row>
    <row r="879" spans="1:3" x14ac:dyDescent="0.35">
      <c r="A879">
        <v>878</v>
      </c>
      <c r="B879" t="s">
        <v>1733</v>
      </c>
      <c r="C879" t="s">
        <v>1734</v>
      </c>
    </row>
    <row r="880" spans="1:3" x14ac:dyDescent="0.35">
      <c r="A880">
        <v>879</v>
      </c>
      <c r="B880" t="s">
        <v>1735</v>
      </c>
      <c r="C880" t="s">
        <v>1736</v>
      </c>
    </row>
    <row r="881" spans="1:3" x14ac:dyDescent="0.35">
      <c r="A881">
        <v>880</v>
      </c>
      <c r="B881" t="s">
        <v>805</v>
      </c>
      <c r="C881" t="s">
        <v>1737</v>
      </c>
    </row>
    <row r="882" spans="1:3" x14ac:dyDescent="0.35">
      <c r="A882">
        <v>881</v>
      </c>
      <c r="B882" t="s">
        <v>390</v>
      </c>
      <c r="C882" t="s">
        <v>1738</v>
      </c>
    </row>
    <row r="883" spans="1:3" x14ac:dyDescent="0.35">
      <c r="A883">
        <v>882</v>
      </c>
      <c r="B883" t="s">
        <v>1739</v>
      </c>
      <c r="C883">
        <v>0</v>
      </c>
    </row>
    <row r="884" spans="1:3" x14ac:dyDescent="0.35">
      <c r="A884">
        <v>883</v>
      </c>
      <c r="B884" t="s">
        <v>1740</v>
      </c>
      <c r="C884" t="s">
        <v>1741</v>
      </c>
    </row>
    <row r="885" spans="1:3" x14ac:dyDescent="0.35">
      <c r="A885">
        <v>884</v>
      </c>
      <c r="B885" t="s">
        <v>1742</v>
      </c>
      <c r="C885" t="s">
        <v>1743</v>
      </c>
    </row>
    <row r="886" spans="1:3" x14ac:dyDescent="0.35">
      <c r="A886">
        <v>885</v>
      </c>
      <c r="B886" t="s">
        <v>1744</v>
      </c>
      <c r="C886" t="s">
        <v>1745</v>
      </c>
    </row>
    <row r="887" spans="1:3" x14ac:dyDescent="0.35">
      <c r="A887">
        <v>886</v>
      </c>
      <c r="B887" t="s">
        <v>591</v>
      </c>
      <c r="C887" t="s">
        <v>1746</v>
      </c>
    </row>
    <row r="888" spans="1:3" x14ac:dyDescent="0.35">
      <c r="A888">
        <v>887</v>
      </c>
      <c r="B888" t="s">
        <v>1747</v>
      </c>
      <c r="C888" t="s">
        <v>1748</v>
      </c>
    </row>
    <row r="889" spans="1:3" x14ac:dyDescent="0.35">
      <c r="A889">
        <v>888</v>
      </c>
      <c r="B889" t="s">
        <v>1749</v>
      </c>
      <c r="C889" t="e">
        <v>#N/A</v>
      </c>
    </row>
    <row r="890" spans="1:3" x14ac:dyDescent="0.35">
      <c r="A890">
        <v>889</v>
      </c>
      <c r="B890" t="s">
        <v>1750</v>
      </c>
      <c r="C890" t="e">
        <v>#N/A</v>
      </c>
    </row>
    <row r="891" spans="1:3" x14ac:dyDescent="0.35">
      <c r="A891">
        <v>890</v>
      </c>
      <c r="B891" t="s">
        <v>1751</v>
      </c>
      <c r="C891" t="e">
        <v>#N/A</v>
      </c>
    </row>
    <row r="892" spans="1:3" x14ac:dyDescent="0.35">
      <c r="A892">
        <v>891</v>
      </c>
      <c r="B892" t="s">
        <v>250</v>
      </c>
      <c r="C892" t="s">
        <v>1752</v>
      </c>
    </row>
    <row r="893" spans="1:3" x14ac:dyDescent="0.35">
      <c r="A893">
        <v>892</v>
      </c>
      <c r="B893" t="s">
        <v>251</v>
      </c>
      <c r="C893" t="s">
        <v>1753</v>
      </c>
    </row>
    <row r="894" spans="1:3" x14ac:dyDescent="0.35">
      <c r="A894">
        <v>893</v>
      </c>
      <c r="B894" t="s">
        <v>252</v>
      </c>
      <c r="C894" t="s">
        <v>1754</v>
      </c>
    </row>
    <row r="895" spans="1:3" x14ac:dyDescent="0.35">
      <c r="A895">
        <v>894</v>
      </c>
      <c r="B895" t="s">
        <v>1755</v>
      </c>
      <c r="C895" t="s">
        <v>1756</v>
      </c>
    </row>
    <row r="896" spans="1:3" x14ac:dyDescent="0.35">
      <c r="A896">
        <v>895</v>
      </c>
      <c r="B896" t="s">
        <v>1757</v>
      </c>
      <c r="C896" t="s">
        <v>1758</v>
      </c>
    </row>
    <row r="897" spans="1:3" x14ac:dyDescent="0.35">
      <c r="A897">
        <v>896</v>
      </c>
      <c r="B897" t="s">
        <v>1759</v>
      </c>
      <c r="C897" t="s">
        <v>1760</v>
      </c>
    </row>
    <row r="898" spans="1:3" x14ac:dyDescent="0.35">
      <c r="A898">
        <v>897</v>
      </c>
      <c r="B898" t="s">
        <v>808</v>
      </c>
      <c r="C898" t="s">
        <v>1761</v>
      </c>
    </row>
    <row r="899" spans="1:3" x14ac:dyDescent="0.35">
      <c r="A899">
        <v>898</v>
      </c>
      <c r="B899" t="s">
        <v>391</v>
      </c>
      <c r="C899" t="s">
        <v>1762</v>
      </c>
    </row>
    <row r="900" spans="1:3" x14ac:dyDescent="0.35">
      <c r="A900">
        <v>899</v>
      </c>
      <c r="B900" t="s">
        <v>1763</v>
      </c>
      <c r="C900">
        <v>0</v>
      </c>
    </row>
    <row r="901" spans="1:3" x14ac:dyDescent="0.35">
      <c r="A901">
        <v>900</v>
      </c>
      <c r="B901" t="s">
        <v>1764</v>
      </c>
      <c r="C901" t="s">
        <v>1765</v>
      </c>
    </row>
    <row r="902" spans="1:3" x14ac:dyDescent="0.35">
      <c r="A902">
        <v>901</v>
      </c>
      <c r="B902" t="s">
        <v>1766</v>
      </c>
      <c r="C902" t="s">
        <v>1767</v>
      </c>
    </row>
    <row r="903" spans="1:3" x14ac:dyDescent="0.35">
      <c r="A903">
        <v>902</v>
      </c>
      <c r="B903" t="s">
        <v>1768</v>
      </c>
      <c r="C903" t="s">
        <v>1769</v>
      </c>
    </row>
    <row r="904" spans="1:3" x14ac:dyDescent="0.35">
      <c r="A904">
        <v>903</v>
      </c>
      <c r="B904" t="s">
        <v>592</v>
      </c>
      <c r="C904" t="s">
        <v>1770</v>
      </c>
    </row>
    <row r="905" spans="1:3" x14ac:dyDescent="0.35">
      <c r="A905">
        <v>904</v>
      </c>
      <c r="B905" t="s">
        <v>1771</v>
      </c>
      <c r="C905" t="s">
        <v>1772</v>
      </c>
    </row>
    <row r="906" spans="1:3" x14ac:dyDescent="0.35">
      <c r="A906">
        <v>905</v>
      </c>
      <c r="B906" t="s">
        <v>1773</v>
      </c>
      <c r="C906" t="e">
        <v>#N/A</v>
      </c>
    </row>
    <row r="907" spans="1:3" x14ac:dyDescent="0.35">
      <c r="A907">
        <v>906</v>
      </c>
      <c r="B907" t="s">
        <v>1774</v>
      </c>
      <c r="C907" t="e">
        <v>#N/A</v>
      </c>
    </row>
    <row r="908" spans="1:3" x14ac:dyDescent="0.35">
      <c r="A908">
        <v>907</v>
      </c>
      <c r="B908" t="s">
        <v>253</v>
      </c>
      <c r="C908" t="s">
        <v>1775</v>
      </c>
    </row>
    <row r="909" spans="1:3" x14ac:dyDescent="0.35">
      <c r="A909">
        <v>908</v>
      </c>
      <c r="B909" t="s">
        <v>254</v>
      </c>
      <c r="C909" t="s">
        <v>1776</v>
      </c>
    </row>
    <row r="910" spans="1:3" x14ac:dyDescent="0.35">
      <c r="A910">
        <v>909</v>
      </c>
      <c r="B910" t="s">
        <v>1777</v>
      </c>
      <c r="C910" t="s">
        <v>1778</v>
      </c>
    </row>
    <row r="911" spans="1:3" x14ac:dyDescent="0.35">
      <c r="A911">
        <v>910</v>
      </c>
      <c r="B911" t="s">
        <v>1779</v>
      </c>
      <c r="C911" t="s">
        <v>1780</v>
      </c>
    </row>
    <row r="912" spans="1:3" x14ac:dyDescent="0.35">
      <c r="A912">
        <v>911</v>
      </c>
      <c r="B912" t="s">
        <v>1781</v>
      </c>
      <c r="C912" t="s">
        <v>1782</v>
      </c>
    </row>
    <row r="913" spans="1:3" x14ac:dyDescent="0.35">
      <c r="A913">
        <v>912</v>
      </c>
      <c r="B913" t="s">
        <v>811</v>
      </c>
      <c r="C913" t="s">
        <v>1783</v>
      </c>
    </row>
    <row r="914" spans="1:3" x14ac:dyDescent="0.35">
      <c r="A914">
        <v>913</v>
      </c>
      <c r="B914" t="s">
        <v>392</v>
      </c>
      <c r="C914" t="s">
        <v>1784</v>
      </c>
    </row>
    <row r="915" spans="1:3" x14ac:dyDescent="0.35">
      <c r="A915">
        <v>914</v>
      </c>
      <c r="B915" t="s">
        <v>1785</v>
      </c>
      <c r="C915">
        <v>0</v>
      </c>
    </row>
    <row r="916" spans="1:3" x14ac:dyDescent="0.35">
      <c r="A916">
        <v>915</v>
      </c>
      <c r="B916" t="s">
        <v>1786</v>
      </c>
      <c r="C916" t="s">
        <v>1787</v>
      </c>
    </row>
    <row r="917" spans="1:3" x14ac:dyDescent="0.35">
      <c r="A917">
        <v>916</v>
      </c>
      <c r="B917" t="s">
        <v>1788</v>
      </c>
      <c r="C917" t="s">
        <v>1789</v>
      </c>
    </row>
    <row r="918" spans="1:3" x14ac:dyDescent="0.35">
      <c r="A918">
        <v>917</v>
      </c>
      <c r="B918" t="s">
        <v>1790</v>
      </c>
      <c r="C918" t="s">
        <v>1791</v>
      </c>
    </row>
    <row r="919" spans="1:3" x14ac:dyDescent="0.35">
      <c r="A919">
        <v>918</v>
      </c>
      <c r="B919" t="s">
        <v>593</v>
      </c>
      <c r="C919" t="s">
        <v>1792</v>
      </c>
    </row>
    <row r="920" spans="1:3" x14ac:dyDescent="0.35">
      <c r="A920">
        <v>919</v>
      </c>
      <c r="B920" t="s">
        <v>1793</v>
      </c>
      <c r="C920" t="s">
        <v>1794</v>
      </c>
    </row>
    <row r="921" spans="1:3" x14ac:dyDescent="0.35">
      <c r="A921">
        <v>920</v>
      </c>
      <c r="B921" t="s">
        <v>1795</v>
      </c>
      <c r="C921" t="e">
        <v>#N/A</v>
      </c>
    </row>
    <row r="922" spans="1:3" x14ac:dyDescent="0.35">
      <c r="A922">
        <v>921</v>
      </c>
      <c r="B922" t="s">
        <v>1796</v>
      </c>
      <c r="C922" t="e">
        <v>#N/A</v>
      </c>
    </row>
    <row r="923" spans="1:3" x14ac:dyDescent="0.35">
      <c r="A923">
        <v>922</v>
      </c>
      <c r="B923" t="s">
        <v>255</v>
      </c>
      <c r="C923" t="s">
        <v>1797</v>
      </c>
    </row>
    <row r="924" spans="1:3" x14ac:dyDescent="0.35">
      <c r="A924">
        <v>923</v>
      </c>
      <c r="B924" t="s">
        <v>256</v>
      </c>
      <c r="C924" t="s">
        <v>1798</v>
      </c>
    </row>
    <row r="925" spans="1:3" x14ac:dyDescent="0.35">
      <c r="A925">
        <v>924</v>
      </c>
      <c r="B925" t="s">
        <v>1799</v>
      </c>
      <c r="C925" t="s">
        <v>1800</v>
      </c>
    </row>
    <row r="926" spans="1:3" x14ac:dyDescent="0.35">
      <c r="A926">
        <v>925</v>
      </c>
      <c r="B926" t="s">
        <v>1801</v>
      </c>
      <c r="C926" t="s">
        <v>1802</v>
      </c>
    </row>
    <row r="927" spans="1:3" x14ac:dyDescent="0.35">
      <c r="A927">
        <v>926</v>
      </c>
      <c r="B927" t="s">
        <v>1803</v>
      </c>
      <c r="C927" t="s">
        <v>1804</v>
      </c>
    </row>
    <row r="928" spans="1:3" x14ac:dyDescent="0.35">
      <c r="A928">
        <v>927</v>
      </c>
      <c r="B928" t="s">
        <v>813</v>
      </c>
      <c r="C928" t="s">
        <v>1805</v>
      </c>
    </row>
    <row r="929" spans="1:3" x14ac:dyDescent="0.35">
      <c r="A929">
        <v>928</v>
      </c>
      <c r="B929" t="s">
        <v>393</v>
      </c>
      <c r="C929" t="s">
        <v>1806</v>
      </c>
    </row>
    <row r="930" spans="1:3" x14ac:dyDescent="0.35">
      <c r="A930">
        <v>929</v>
      </c>
      <c r="B930" t="s">
        <v>1807</v>
      </c>
      <c r="C930">
        <v>0</v>
      </c>
    </row>
    <row r="931" spans="1:3" x14ac:dyDescent="0.35">
      <c r="A931">
        <v>930</v>
      </c>
      <c r="B931" t="s">
        <v>1808</v>
      </c>
      <c r="C931" t="s">
        <v>1809</v>
      </c>
    </row>
    <row r="932" spans="1:3" x14ac:dyDescent="0.35">
      <c r="A932">
        <v>931</v>
      </c>
      <c r="B932" t="s">
        <v>1810</v>
      </c>
      <c r="C932" t="s">
        <v>1811</v>
      </c>
    </row>
    <row r="933" spans="1:3" x14ac:dyDescent="0.35">
      <c r="A933">
        <v>932</v>
      </c>
      <c r="B933" t="s">
        <v>1812</v>
      </c>
      <c r="C933" t="s">
        <v>1813</v>
      </c>
    </row>
    <row r="934" spans="1:3" x14ac:dyDescent="0.35">
      <c r="A934">
        <v>933</v>
      </c>
      <c r="B934" t="s">
        <v>594</v>
      </c>
      <c r="C934" t="s">
        <v>1814</v>
      </c>
    </row>
    <row r="935" spans="1:3" x14ac:dyDescent="0.35">
      <c r="A935">
        <v>934</v>
      </c>
      <c r="B935" t="s">
        <v>257</v>
      </c>
      <c r="C935" t="s">
        <v>1815</v>
      </c>
    </row>
    <row r="936" spans="1:3" x14ac:dyDescent="0.35">
      <c r="A936">
        <v>935</v>
      </c>
      <c r="B936" t="s">
        <v>1816</v>
      </c>
      <c r="C936" t="s">
        <v>1817</v>
      </c>
    </row>
    <row r="937" spans="1:3" x14ac:dyDescent="0.35">
      <c r="A937">
        <v>936</v>
      </c>
      <c r="B937" t="s">
        <v>1818</v>
      </c>
      <c r="C937" t="s">
        <v>1819</v>
      </c>
    </row>
    <row r="938" spans="1:3" x14ac:dyDescent="0.35">
      <c r="A938">
        <v>937</v>
      </c>
      <c r="B938" t="s">
        <v>1820</v>
      </c>
      <c r="C938" t="s">
        <v>1821</v>
      </c>
    </row>
    <row r="939" spans="1:3" x14ac:dyDescent="0.35">
      <c r="A939">
        <v>938</v>
      </c>
      <c r="B939" t="s">
        <v>815</v>
      </c>
      <c r="C939" t="s">
        <v>1822</v>
      </c>
    </row>
    <row r="940" spans="1:3" x14ac:dyDescent="0.35">
      <c r="A940">
        <v>939</v>
      </c>
      <c r="B940" t="s">
        <v>394</v>
      </c>
      <c r="C940" t="s">
        <v>1823</v>
      </c>
    </row>
    <row r="941" spans="1:3" x14ac:dyDescent="0.35">
      <c r="A941">
        <v>940</v>
      </c>
      <c r="B941" t="s">
        <v>1824</v>
      </c>
      <c r="C941">
        <v>0</v>
      </c>
    </row>
    <row r="942" spans="1:3" x14ac:dyDescent="0.35">
      <c r="A942">
        <v>941</v>
      </c>
      <c r="B942" t="s">
        <v>1825</v>
      </c>
      <c r="C942" t="s">
        <v>1826</v>
      </c>
    </row>
    <row r="943" spans="1:3" x14ac:dyDescent="0.35">
      <c r="A943">
        <v>942</v>
      </c>
      <c r="B943" t="s">
        <v>1827</v>
      </c>
      <c r="C943" t="s">
        <v>1828</v>
      </c>
    </row>
    <row r="944" spans="1:3" x14ac:dyDescent="0.35">
      <c r="A944">
        <v>943</v>
      </c>
      <c r="B944" t="s">
        <v>1829</v>
      </c>
      <c r="C944" t="s">
        <v>1830</v>
      </c>
    </row>
    <row r="945" spans="1:3" x14ac:dyDescent="0.35">
      <c r="A945">
        <v>944</v>
      </c>
      <c r="B945" t="s">
        <v>595</v>
      </c>
      <c r="C945" t="s">
        <v>1831</v>
      </c>
    </row>
    <row r="946" spans="1:3" x14ac:dyDescent="0.35">
      <c r="A946">
        <v>945</v>
      </c>
      <c r="B946" t="s">
        <v>1832</v>
      </c>
      <c r="C946" t="s">
        <v>1833</v>
      </c>
    </row>
    <row r="947" spans="1:3" x14ac:dyDescent="0.35">
      <c r="A947">
        <v>946</v>
      </c>
      <c r="B947" t="s">
        <v>1834</v>
      </c>
      <c r="C947" t="e">
        <v>#N/A</v>
      </c>
    </row>
    <row r="948" spans="1:3" x14ac:dyDescent="0.35">
      <c r="A948">
        <v>947</v>
      </c>
      <c r="B948" t="s">
        <v>1835</v>
      </c>
      <c r="C948" t="e">
        <v>#N/A</v>
      </c>
    </row>
    <row r="949" spans="1:3" x14ac:dyDescent="0.35">
      <c r="A949">
        <v>948</v>
      </c>
      <c r="B949" t="s">
        <v>1836</v>
      </c>
      <c r="C949" t="e">
        <v>#N/A</v>
      </c>
    </row>
    <row r="950" spans="1:3" x14ac:dyDescent="0.35">
      <c r="A950">
        <v>949</v>
      </c>
      <c r="B950" t="s">
        <v>258</v>
      </c>
      <c r="C950" t="s">
        <v>1837</v>
      </c>
    </row>
    <row r="951" spans="1:3" x14ac:dyDescent="0.35">
      <c r="A951">
        <v>950</v>
      </c>
      <c r="B951" t="s">
        <v>259</v>
      </c>
      <c r="C951" t="s">
        <v>1838</v>
      </c>
    </row>
    <row r="952" spans="1:3" x14ac:dyDescent="0.35">
      <c r="A952">
        <v>951</v>
      </c>
      <c r="B952" t="s">
        <v>260</v>
      </c>
      <c r="C952" t="s">
        <v>1839</v>
      </c>
    </row>
    <row r="953" spans="1:3" x14ac:dyDescent="0.35">
      <c r="A953">
        <v>952</v>
      </c>
      <c r="B953" t="s">
        <v>1840</v>
      </c>
      <c r="C953" t="s">
        <v>1841</v>
      </c>
    </row>
    <row r="954" spans="1:3" x14ac:dyDescent="0.35">
      <c r="A954">
        <v>953</v>
      </c>
      <c r="B954" t="s">
        <v>1842</v>
      </c>
      <c r="C954" t="s">
        <v>1843</v>
      </c>
    </row>
    <row r="955" spans="1:3" x14ac:dyDescent="0.35">
      <c r="A955">
        <v>954</v>
      </c>
      <c r="B955" t="s">
        <v>1844</v>
      </c>
      <c r="C955" t="s">
        <v>1845</v>
      </c>
    </row>
    <row r="956" spans="1:3" x14ac:dyDescent="0.35">
      <c r="A956">
        <v>955</v>
      </c>
      <c r="B956" t="s">
        <v>817</v>
      </c>
      <c r="C956" t="s">
        <v>1846</v>
      </c>
    </row>
    <row r="957" spans="1:3" x14ac:dyDescent="0.35">
      <c r="A957">
        <v>956</v>
      </c>
      <c r="B957" t="s">
        <v>395</v>
      </c>
      <c r="C957" t="s">
        <v>1847</v>
      </c>
    </row>
    <row r="958" spans="1:3" x14ac:dyDescent="0.35">
      <c r="A958">
        <v>957</v>
      </c>
      <c r="B958" t="s">
        <v>1848</v>
      </c>
      <c r="C958">
        <v>0</v>
      </c>
    </row>
    <row r="959" spans="1:3" x14ac:dyDescent="0.35">
      <c r="A959">
        <v>958</v>
      </c>
      <c r="B959" t="s">
        <v>1849</v>
      </c>
      <c r="C959" t="s">
        <v>1850</v>
      </c>
    </row>
    <row r="960" spans="1:3" x14ac:dyDescent="0.35">
      <c r="A960">
        <v>959</v>
      </c>
      <c r="B960" t="s">
        <v>1851</v>
      </c>
      <c r="C960" t="s">
        <v>1852</v>
      </c>
    </row>
    <row r="961" spans="1:3" x14ac:dyDescent="0.35">
      <c r="A961">
        <v>960</v>
      </c>
      <c r="B961" t="s">
        <v>1853</v>
      </c>
      <c r="C961" t="s">
        <v>1854</v>
      </c>
    </row>
    <row r="962" spans="1:3" x14ac:dyDescent="0.35">
      <c r="A962">
        <v>961</v>
      </c>
      <c r="B962" t="s">
        <v>596</v>
      </c>
      <c r="C962" t="s">
        <v>1855</v>
      </c>
    </row>
    <row r="963" spans="1:3" x14ac:dyDescent="0.35">
      <c r="A963">
        <v>962</v>
      </c>
      <c r="B963" t="s">
        <v>1856</v>
      </c>
      <c r="C963" t="s">
        <v>1857</v>
      </c>
    </row>
    <row r="964" spans="1:3" x14ac:dyDescent="0.35">
      <c r="A964">
        <v>963</v>
      </c>
      <c r="B964" t="s">
        <v>1858</v>
      </c>
      <c r="C964" t="e">
        <v>#N/A</v>
      </c>
    </row>
    <row r="965" spans="1:3" x14ac:dyDescent="0.35">
      <c r="A965">
        <v>964</v>
      </c>
      <c r="B965" t="s">
        <v>1859</v>
      </c>
      <c r="C965" t="e">
        <v>#N/A</v>
      </c>
    </row>
    <row r="966" spans="1:3" x14ac:dyDescent="0.35">
      <c r="A966">
        <v>965</v>
      </c>
      <c r="B966" t="s">
        <v>261</v>
      </c>
      <c r="C966" t="s">
        <v>1860</v>
      </c>
    </row>
    <row r="967" spans="1:3" x14ac:dyDescent="0.35">
      <c r="A967">
        <v>966</v>
      </c>
      <c r="B967" t="s">
        <v>262</v>
      </c>
      <c r="C967" t="s">
        <v>1861</v>
      </c>
    </row>
    <row r="968" spans="1:3" x14ac:dyDescent="0.35">
      <c r="A968">
        <v>967</v>
      </c>
      <c r="B968" t="s">
        <v>1862</v>
      </c>
      <c r="C968" t="s">
        <v>1863</v>
      </c>
    </row>
    <row r="969" spans="1:3" x14ac:dyDescent="0.35">
      <c r="A969">
        <v>968</v>
      </c>
      <c r="B969" t="s">
        <v>1864</v>
      </c>
      <c r="C969" t="s">
        <v>1865</v>
      </c>
    </row>
    <row r="970" spans="1:3" x14ac:dyDescent="0.35">
      <c r="A970">
        <v>969</v>
      </c>
      <c r="B970" t="s">
        <v>1866</v>
      </c>
      <c r="C970" t="s">
        <v>1867</v>
      </c>
    </row>
    <row r="971" spans="1:3" x14ac:dyDescent="0.35">
      <c r="A971">
        <v>970</v>
      </c>
      <c r="B971" t="s">
        <v>820</v>
      </c>
      <c r="C971" t="s">
        <v>1868</v>
      </c>
    </row>
    <row r="972" spans="1:3" x14ac:dyDescent="0.35">
      <c r="A972">
        <v>971</v>
      </c>
      <c r="B972" t="s">
        <v>396</v>
      </c>
      <c r="C972" t="s">
        <v>1869</v>
      </c>
    </row>
    <row r="973" spans="1:3" x14ac:dyDescent="0.35">
      <c r="A973">
        <v>972</v>
      </c>
      <c r="B973" t="s">
        <v>1870</v>
      </c>
      <c r="C973">
        <v>0</v>
      </c>
    </row>
    <row r="974" spans="1:3" x14ac:dyDescent="0.35">
      <c r="A974">
        <v>973</v>
      </c>
      <c r="B974" t="s">
        <v>1871</v>
      </c>
      <c r="C974" t="s">
        <v>1872</v>
      </c>
    </row>
    <row r="975" spans="1:3" x14ac:dyDescent="0.35">
      <c r="A975">
        <v>974</v>
      </c>
      <c r="B975" t="s">
        <v>1873</v>
      </c>
      <c r="C975" t="s">
        <v>1874</v>
      </c>
    </row>
    <row r="976" spans="1:3" x14ac:dyDescent="0.35">
      <c r="A976">
        <v>975</v>
      </c>
      <c r="B976" t="s">
        <v>1875</v>
      </c>
      <c r="C976" t="s">
        <v>1876</v>
      </c>
    </row>
    <row r="977" spans="1:3" x14ac:dyDescent="0.35">
      <c r="A977">
        <v>976</v>
      </c>
      <c r="B977" t="s">
        <v>597</v>
      </c>
      <c r="C977" t="s">
        <v>1877</v>
      </c>
    </row>
    <row r="978" spans="1:3" x14ac:dyDescent="0.35">
      <c r="A978">
        <v>977</v>
      </c>
      <c r="B978" t="s">
        <v>263</v>
      </c>
      <c r="C978" t="s">
        <v>1878</v>
      </c>
    </row>
    <row r="979" spans="1:3" x14ac:dyDescent="0.35">
      <c r="A979">
        <v>978</v>
      </c>
      <c r="B979" t="s">
        <v>1879</v>
      </c>
      <c r="C979" t="s">
        <v>1880</v>
      </c>
    </row>
    <row r="980" spans="1:3" x14ac:dyDescent="0.35">
      <c r="A980">
        <v>979</v>
      </c>
      <c r="B980" t="s">
        <v>1881</v>
      </c>
      <c r="C980" t="s">
        <v>1882</v>
      </c>
    </row>
    <row r="981" spans="1:3" x14ac:dyDescent="0.35">
      <c r="A981">
        <v>980</v>
      </c>
      <c r="B981" t="s">
        <v>1883</v>
      </c>
      <c r="C981" t="s">
        <v>1884</v>
      </c>
    </row>
    <row r="982" spans="1:3" x14ac:dyDescent="0.35">
      <c r="A982">
        <v>981</v>
      </c>
      <c r="B982" t="s">
        <v>823</v>
      </c>
      <c r="C982" t="s">
        <v>1885</v>
      </c>
    </row>
    <row r="983" spans="1:3" x14ac:dyDescent="0.35">
      <c r="A983">
        <v>982</v>
      </c>
      <c r="B983" t="s">
        <v>397</v>
      </c>
      <c r="C983" t="s">
        <v>1886</v>
      </c>
    </row>
    <row r="984" spans="1:3" x14ac:dyDescent="0.35">
      <c r="A984">
        <v>983</v>
      </c>
      <c r="B984" t="s">
        <v>1887</v>
      </c>
      <c r="C984">
        <v>0</v>
      </c>
    </row>
    <row r="985" spans="1:3" x14ac:dyDescent="0.35">
      <c r="A985">
        <v>984</v>
      </c>
      <c r="B985" t="s">
        <v>1888</v>
      </c>
      <c r="C985" t="s">
        <v>1889</v>
      </c>
    </row>
    <row r="986" spans="1:3" x14ac:dyDescent="0.35">
      <c r="A986">
        <v>985</v>
      </c>
      <c r="B986" t="s">
        <v>1890</v>
      </c>
      <c r="C986" t="s">
        <v>1891</v>
      </c>
    </row>
    <row r="987" spans="1:3" x14ac:dyDescent="0.35">
      <c r="A987">
        <v>986</v>
      </c>
      <c r="B987" t="s">
        <v>1892</v>
      </c>
      <c r="C987" t="s">
        <v>1893</v>
      </c>
    </row>
    <row r="988" spans="1:3" x14ac:dyDescent="0.35">
      <c r="A988">
        <v>987</v>
      </c>
      <c r="B988" t="s">
        <v>437</v>
      </c>
      <c r="C988" t="s">
        <v>438</v>
      </c>
    </row>
    <row r="989" spans="1:3" x14ac:dyDescent="0.35">
      <c r="A989">
        <v>988</v>
      </c>
      <c r="B989" t="s">
        <v>1894</v>
      </c>
      <c r="C989" t="s">
        <v>827</v>
      </c>
    </row>
    <row r="990" spans="1:3" x14ac:dyDescent="0.35">
      <c r="A990">
        <v>989</v>
      </c>
      <c r="B990" t="s">
        <v>441</v>
      </c>
      <c r="C990" t="s">
        <v>442</v>
      </c>
    </row>
    <row r="991" spans="1:3" x14ac:dyDescent="0.35">
      <c r="A991">
        <v>990</v>
      </c>
      <c r="B991" t="s">
        <v>1895</v>
      </c>
      <c r="C991" t="e">
        <v>#N/A</v>
      </c>
    </row>
    <row r="992" spans="1:3" x14ac:dyDescent="0.35">
      <c r="A992">
        <v>991</v>
      </c>
      <c r="B992" t="s">
        <v>1896</v>
      </c>
      <c r="C992" t="e">
        <v>#N/A</v>
      </c>
    </row>
    <row r="993" spans="1:3" x14ac:dyDescent="0.35">
      <c r="A993">
        <v>992</v>
      </c>
      <c r="B993" t="s">
        <v>1897</v>
      </c>
      <c r="C993" t="e">
        <v>#N/A</v>
      </c>
    </row>
    <row r="994" spans="1:3" x14ac:dyDescent="0.35">
      <c r="A994">
        <v>993</v>
      </c>
      <c r="B994" t="s">
        <v>1898</v>
      </c>
      <c r="C994" t="e">
        <v>#N/A</v>
      </c>
    </row>
    <row r="995" spans="1:3" x14ac:dyDescent="0.35">
      <c r="A995">
        <v>994</v>
      </c>
      <c r="B995" t="s">
        <v>1899</v>
      </c>
      <c r="C995" t="e">
        <v>#N/A</v>
      </c>
    </row>
    <row r="996" spans="1:3" x14ac:dyDescent="0.35">
      <c r="A996">
        <v>995</v>
      </c>
      <c r="B996" t="s">
        <v>1900</v>
      </c>
      <c r="C996" t="e">
        <v>#N/A</v>
      </c>
    </row>
    <row r="997" spans="1:3" x14ac:dyDescent="0.35">
      <c r="A997">
        <v>996</v>
      </c>
      <c r="B997" t="s">
        <v>1901</v>
      </c>
      <c r="C997" t="e">
        <v>#N/A</v>
      </c>
    </row>
    <row r="998" spans="1:3" x14ac:dyDescent="0.35">
      <c r="A998">
        <v>997</v>
      </c>
      <c r="B998" t="s">
        <v>1902</v>
      </c>
      <c r="C998" t="e">
        <v>#N/A</v>
      </c>
    </row>
    <row r="999" spans="1:3" x14ac:dyDescent="0.35">
      <c r="A999">
        <v>998</v>
      </c>
      <c r="B999" t="s">
        <v>1903</v>
      </c>
      <c r="C999" t="e">
        <v>#N/A</v>
      </c>
    </row>
    <row r="1000" spans="1:3" x14ac:dyDescent="0.35">
      <c r="A1000">
        <v>999</v>
      </c>
      <c r="B1000" t="s">
        <v>1904</v>
      </c>
      <c r="C1000" t="e">
        <v>#N/A</v>
      </c>
    </row>
    <row r="1001" spans="1:3" x14ac:dyDescent="0.35">
      <c r="A1001">
        <v>1000</v>
      </c>
      <c r="B1001" t="s">
        <v>1905</v>
      </c>
      <c r="C1001" t="e">
        <v>#N/A</v>
      </c>
    </row>
    <row r="1002" spans="1:3" x14ac:dyDescent="0.35">
      <c r="A1002">
        <v>1001</v>
      </c>
      <c r="B1002" t="s">
        <v>1906</v>
      </c>
      <c r="C1002" t="e">
        <v>#N/A</v>
      </c>
    </row>
    <row r="1003" spans="1:3" x14ac:dyDescent="0.35">
      <c r="A1003">
        <v>1002</v>
      </c>
      <c r="B1003" t="s">
        <v>1907</v>
      </c>
      <c r="C1003" t="e">
        <v>#N/A</v>
      </c>
    </row>
    <row r="1004" spans="1:3" x14ac:dyDescent="0.35">
      <c r="A1004">
        <v>1003</v>
      </c>
      <c r="B1004" t="s">
        <v>1908</v>
      </c>
      <c r="C1004" t="e">
        <v>#N/A</v>
      </c>
    </row>
    <row r="1005" spans="1:3" x14ac:dyDescent="0.35">
      <c r="A1005">
        <v>1004</v>
      </c>
      <c r="B1005" t="s">
        <v>1909</v>
      </c>
      <c r="C1005" t="e">
        <v>#N/A</v>
      </c>
    </row>
    <row r="1006" spans="1:3" x14ac:dyDescent="0.35">
      <c r="A1006">
        <v>1005</v>
      </c>
      <c r="B1006" t="s">
        <v>1910</v>
      </c>
      <c r="C1006" t="e">
        <v>#N/A</v>
      </c>
    </row>
    <row r="1007" spans="1:3" x14ac:dyDescent="0.35">
      <c r="A1007">
        <v>1006</v>
      </c>
      <c r="B1007" t="s">
        <v>1911</v>
      </c>
      <c r="C1007" t="e">
        <v>#N/A</v>
      </c>
    </row>
    <row r="1008" spans="1:3" x14ac:dyDescent="0.35">
      <c r="A1008">
        <v>1007</v>
      </c>
      <c r="B1008" t="s">
        <v>1912</v>
      </c>
      <c r="C1008" t="e">
        <v>#N/A</v>
      </c>
    </row>
    <row r="1009" spans="1:3" x14ac:dyDescent="0.35">
      <c r="A1009">
        <v>1008</v>
      </c>
      <c r="B1009" t="s">
        <v>1913</v>
      </c>
      <c r="C1009" t="e">
        <v>#N/A</v>
      </c>
    </row>
    <row r="1010" spans="1:3" x14ac:dyDescent="0.35">
      <c r="A1010">
        <v>1009</v>
      </c>
      <c r="B1010" t="s">
        <v>1914</v>
      </c>
      <c r="C1010" t="e">
        <v>#N/A</v>
      </c>
    </row>
    <row r="1011" spans="1:3" x14ac:dyDescent="0.35">
      <c r="A1011">
        <v>1010</v>
      </c>
      <c r="B1011" t="s">
        <v>1915</v>
      </c>
      <c r="C1011" t="e">
        <v>#N/A</v>
      </c>
    </row>
    <row r="1012" spans="1:3" x14ac:dyDescent="0.35">
      <c r="A1012">
        <v>1011</v>
      </c>
      <c r="B1012" t="s">
        <v>1916</v>
      </c>
      <c r="C1012" t="e">
        <v>#N/A</v>
      </c>
    </row>
    <row r="1013" spans="1:3" x14ac:dyDescent="0.35">
      <c r="A1013">
        <v>1012</v>
      </c>
      <c r="B1013" t="s">
        <v>1917</v>
      </c>
      <c r="C1013" t="e">
        <v>#N/A</v>
      </c>
    </row>
    <row r="1014" spans="1:3" x14ac:dyDescent="0.35">
      <c r="A1014">
        <v>1013</v>
      </c>
      <c r="B1014" t="s">
        <v>1918</v>
      </c>
      <c r="C1014" t="e">
        <v>#N/A</v>
      </c>
    </row>
    <row r="1015" spans="1:3" x14ac:dyDescent="0.35">
      <c r="A1015">
        <v>1014</v>
      </c>
      <c r="B1015" t="s">
        <v>1919</v>
      </c>
      <c r="C1015" t="e">
        <v>#N/A</v>
      </c>
    </row>
    <row r="1016" spans="1:3" x14ac:dyDescent="0.35">
      <c r="A1016">
        <v>1015</v>
      </c>
      <c r="B1016" t="s">
        <v>1920</v>
      </c>
      <c r="C1016" t="e">
        <v>#N/A</v>
      </c>
    </row>
    <row r="1017" spans="1:3" x14ac:dyDescent="0.35">
      <c r="A1017">
        <v>1016</v>
      </c>
      <c r="B1017" t="s">
        <v>1921</v>
      </c>
      <c r="C1017" t="e">
        <v>#N/A</v>
      </c>
    </row>
    <row r="1018" spans="1:3" x14ac:dyDescent="0.35">
      <c r="A1018">
        <v>1017</v>
      </c>
      <c r="B1018" t="s">
        <v>1922</v>
      </c>
      <c r="C1018" t="e">
        <v>#N/A</v>
      </c>
    </row>
    <row r="1019" spans="1:3" x14ac:dyDescent="0.35">
      <c r="A1019">
        <v>1018</v>
      </c>
      <c r="B1019" t="s">
        <v>1923</v>
      </c>
      <c r="C1019" t="s">
        <v>536</v>
      </c>
    </row>
    <row r="1020" spans="1:3" x14ac:dyDescent="0.35">
      <c r="A1020">
        <v>1019</v>
      </c>
      <c r="B1020" t="s">
        <v>445</v>
      </c>
      <c r="C1020" t="s">
        <v>446</v>
      </c>
    </row>
    <row r="1021" spans="1:3" x14ac:dyDescent="0.35">
      <c r="A1021">
        <v>1020</v>
      </c>
      <c r="B1021" t="s">
        <v>1924</v>
      </c>
      <c r="C1021" t="e">
        <v>#N/A</v>
      </c>
    </row>
    <row r="1022" spans="1:3" x14ac:dyDescent="0.35">
      <c r="A1022">
        <v>1021</v>
      </c>
      <c r="B1022" t="s">
        <v>1925</v>
      </c>
      <c r="C1022" t="e">
        <v>#N/A</v>
      </c>
    </row>
    <row r="1023" spans="1:3" x14ac:dyDescent="0.35">
      <c r="A1023">
        <v>1022</v>
      </c>
      <c r="B1023" t="s">
        <v>1926</v>
      </c>
      <c r="C1023" t="e">
        <v>#N/A</v>
      </c>
    </row>
    <row r="1024" spans="1:3" x14ac:dyDescent="0.35">
      <c r="A1024">
        <v>1023</v>
      </c>
      <c r="B1024" t="s">
        <v>1927</v>
      </c>
      <c r="C1024" t="e">
        <v>#N/A</v>
      </c>
    </row>
    <row r="1025" spans="1:3" x14ac:dyDescent="0.35">
      <c r="A1025">
        <v>1024</v>
      </c>
      <c r="B1025" t="s">
        <v>1928</v>
      </c>
      <c r="C1025" t="e">
        <v>#N/A</v>
      </c>
    </row>
    <row r="1026" spans="1:3" x14ac:dyDescent="0.35">
      <c r="A1026">
        <v>1025</v>
      </c>
      <c r="B1026" t="s">
        <v>1929</v>
      </c>
      <c r="C1026" t="e">
        <v>#N/A</v>
      </c>
    </row>
    <row r="1027" spans="1:3" x14ac:dyDescent="0.35">
      <c r="A1027">
        <v>1026</v>
      </c>
      <c r="B1027" t="s">
        <v>1930</v>
      </c>
      <c r="C1027" t="e">
        <v>#N/A</v>
      </c>
    </row>
    <row r="1028" spans="1:3" x14ac:dyDescent="0.35">
      <c r="A1028">
        <v>1027</v>
      </c>
      <c r="B1028" t="s">
        <v>1931</v>
      </c>
      <c r="C1028" t="e">
        <v>#N/A</v>
      </c>
    </row>
    <row r="1029" spans="1:3" x14ac:dyDescent="0.35">
      <c r="A1029">
        <v>1028</v>
      </c>
      <c r="B1029" t="s">
        <v>1932</v>
      </c>
      <c r="C1029" t="e">
        <v>#N/A</v>
      </c>
    </row>
    <row r="1030" spans="1:3" x14ac:dyDescent="0.35">
      <c r="A1030">
        <v>1029</v>
      </c>
      <c r="B1030" t="s">
        <v>1933</v>
      </c>
      <c r="C1030" t="e">
        <v>#N/A</v>
      </c>
    </row>
    <row r="1031" spans="1:3" x14ac:dyDescent="0.35">
      <c r="A1031">
        <v>1030</v>
      </c>
      <c r="B1031" t="s">
        <v>1934</v>
      </c>
      <c r="C1031" t="s">
        <v>1935</v>
      </c>
    </row>
    <row r="1032" spans="1:3" x14ac:dyDescent="0.35">
      <c r="A1032">
        <v>1031</v>
      </c>
      <c r="B1032" t="s">
        <v>1936</v>
      </c>
      <c r="C1032" t="e">
        <v>#N/A</v>
      </c>
    </row>
    <row r="1033" spans="1:3" x14ac:dyDescent="0.35">
      <c r="A1033">
        <v>1032</v>
      </c>
      <c r="B1033" t="s">
        <v>1937</v>
      </c>
      <c r="C1033" t="e">
        <v>#N/A</v>
      </c>
    </row>
    <row r="1034" spans="1:3" x14ac:dyDescent="0.35">
      <c r="A1034">
        <v>1033</v>
      </c>
      <c r="B1034" t="s">
        <v>1938</v>
      </c>
      <c r="C1034" t="s">
        <v>1939</v>
      </c>
    </row>
    <row r="1035" spans="1:3" x14ac:dyDescent="0.35">
      <c r="A1035">
        <v>1034</v>
      </c>
      <c r="B1035" t="s">
        <v>1940</v>
      </c>
      <c r="C1035" t="s">
        <v>1941</v>
      </c>
    </row>
    <row r="1036" spans="1:3" x14ac:dyDescent="0.35">
      <c r="A1036">
        <v>1035</v>
      </c>
      <c r="B1036" t="s">
        <v>1942</v>
      </c>
      <c r="C1036" t="e">
        <v>#N/A</v>
      </c>
    </row>
    <row r="1037" spans="1:3" x14ac:dyDescent="0.35">
      <c r="A1037">
        <v>1036</v>
      </c>
      <c r="B1037" t="s">
        <v>1943</v>
      </c>
      <c r="C1037" t="e">
        <v>#N/A</v>
      </c>
    </row>
    <row r="1038" spans="1:3" x14ac:dyDescent="0.35">
      <c r="A1038">
        <v>1037</v>
      </c>
      <c r="B1038" t="s">
        <v>1944</v>
      </c>
      <c r="C1038" t="e">
        <v>#N/A</v>
      </c>
    </row>
    <row r="1039" spans="1:3" x14ac:dyDescent="0.35">
      <c r="A1039">
        <v>1038</v>
      </c>
      <c r="B1039" t="s">
        <v>1945</v>
      </c>
      <c r="C1039" t="e">
        <v>#N/A</v>
      </c>
    </row>
    <row r="1040" spans="1:3" x14ac:dyDescent="0.35">
      <c r="A1040">
        <v>1039</v>
      </c>
      <c r="B1040" t="s">
        <v>1946</v>
      </c>
      <c r="C1040" t="s">
        <v>1947</v>
      </c>
    </row>
    <row r="1041" spans="1:3" x14ac:dyDescent="0.35">
      <c r="A1041">
        <v>1040</v>
      </c>
      <c r="B1041" t="s">
        <v>1948</v>
      </c>
      <c r="C1041" t="e">
        <v>#N/A</v>
      </c>
    </row>
    <row r="1042" spans="1:3" x14ac:dyDescent="0.35">
      <c r="A1042">
        <v>1041</v>
      </c>
      <c r="B1042" t="s">
        <v>1949</v>
      </c>
      <c r="C1042" t="e">
        <v>#N/A</v>
      </c>
    </row>
    <row r="1043" spans="1:3" x14ac:dyDescent="0.35">
      <c r="A1043">
        <v>1042</v>
      </c>
      <c r="B1043" t="s">
        <v>1950</v>
      </c>
      <c r="C1043" t="e">
        <v>#N/A</v>
      </c>
    </row>
    <row r="1044" spans="1:3" x14ac:dyDescent="0.35">
      <c r="A1044">
        <v>1043</v>
      </c>
      <c r="B1044" t="s">
        <v>1951</v>
      </c>
      <c r="C1044" t="e">
        <v>#N/A</v>
      </c>
    </row>
    <row r="1045" spans="1:3" x14ac:dyDescent="0.35">
      <c r="A1045">
        <v>1044</v>
      </c>
      <c r="B1045" t="s">
        <v>1952</v>
      </c>
      <c r="C1045" t="e">
        <v>#N/A</v>
      </c>
    </row>
    <row r="1046" spans="1:3" x14ac:dyDescent="0.35">
      <c r="A1046">
        <v>1045</v>
      </c>
      <c r="B1046" t="s">
        <v>1953</v>
      </c>
      <c r="C1046" t="e">
        <v>#N/A</v>
      </c>
    </row>
    <row r="1047" spans="1:3" x14ac:dyDescent="0.35">
      <c r="A1047">
        <v>1046</v>
      </c>
      <c r="B1047" t="s">
        <v>1954</v>
      </c>
      <c r="C1047" t="e">
        <v>#N/A</v>
      </c>
    </row>
    <row r="1048" spans="1:3" x14ac:dyDescent="0.35">
      <c r="A1048">
        <v>1047</v>
      </c>
      <c r="B1048" t="s">
        <v>1955</v>
      </c>
      <c r="C1048" t="e">
        <v>#N/A</v>
      </c>
    </row>
    <row r="1049" spans="1:3" x14ac:dyDescent="0.35">
      <c r="A1049">
        <v>1048</v>
      </c>
      <c r="B1049" t="s">
        <v>1956</v>
      </c>
      <c r="C1049" t="e">
        <v>#N/A</v>
      </c>
    </row>
    <row r="1050" spans="1:3" x14ac:dyDescent="0.35">
      <c r="A1050">
        <v>1049</v>
      </c>
      <c r="B1050" t="s">
        <v>1957</v>
      </c>
      <c r="C1050" t="e">
        <v>#N/A</v>
      </c>
    </row>
    <row r="1051" spans="1:3" x14ac:dyDescent="0.35">
      <c r="A1051">
        <v>1050</v>
      </c>
      <c r="B1051" t="s">
        <v>1958</v>
      </c>
      <c r="C1051" t="e">
        <v>#N/A</v>
      </c>
    </row>
    <row r="1052" spans="1:3" x14ac:dyDescent="0.35">
      <c r="A1052">
        <v>1051</v>
      </c>
      <c r="B1052" t="s">
        <v>1959</v>
      </c>
      <c r="C1052" t="e">
        <v>#N/A</v>
      </c>
    </row>
    <row r="1053" spans="1:3" x14ac:dyDescent="0.35">
      <c r="A1053">
        <v>1052</v>
      </c>
      <c r="B1053" t="s">
        <v>1960</v>
      </c>
      <c r="C1053" t="e">
        <v>#N/A</v>
      </c>
    </row>
    <row r="1054" spans="1:3" x14ac:dyDescent="0.35">
      <c r="A1054">
        <v>1053</v>
      </c>
      <c r="B1054" t="s">
        <v>1961</v>
      </c>
      <c r="C1054" t="e">
        <v>#N/A</v>
      </c>
    </row>
    <row r="1055" spans="1:3" x14ac:dyDescent="0.35">
      <c r="A1055">
        <v>1054</v>
      </c>
      <c r="B1055" t="s">
        <v>1962</v>
      </c>
      <c r="C1055" t="e">
        <v>#N/A</v>
      </c>
    </row>
    <row r="1056" spans="1:3" x14ac:dyDescent="0.35">
      <c r="A1056">
        <v>1055</v>
      </c>
      <c r="B1056" t="s">
        <v>1963</v>
      </c>
      <c r="C1056" t="e">
        <v>#N/A</v>
      </c>
    </row>
    <row r="1057" spans="1:3" x14ac:dyDescent="0.35">
      <c r="A1057">
        <v>1056</v>
      </c>
      <c r="B1057" t="s">
        <v>1964</v>
      </c>
      <c r="C1057" t="e">
        <v>#N/A</v>
      </c>
    </row>
    <row r="1058" spans="1:3" x14ac:dyDescent="0.35">
      <c r="A1058">
        <v>1057</v>
      </c>
      <c r="B1058" t="s">
        <v>1965</v>
      </c>
      <c r="C1058" t="e">
        <v>#N/A</v>
      </c>
    </row>
    <row r="1059" spans="1:3" x14ac:dyDescent="0.35">
      <c r="A1059">
        <v>1058</v>
      </c>
      <c r="B1059" t="s">
        <v>1966</v>
      </c>
      <c r="C1059" t="e">
        <v>#N/A</v>
      </c>
    </row>
    <row r="1060" spans="1:3" x14ac:dyDescent="0.35">
      <c r="A1060">
        <v>1059</v>
      </c>
      <c r="B1060" t="s">
        <v>1967</v>
      </c>
      <c r="C1060" t="e">
        <v>#N/A</v>
      </c>
    </row>
    <row r="1061" spans="1:3" x14ac:dyDescent="0.35">
      <c r="A1061">
        <v>1060</v>
      </c>
      <c r="B1061" t="s">
        <v>1968</v>
      </c>
      <c r="C1061" t="e">
        <v>#N/A</v>
      </c>
    </row>
    <row r="1062" spans="1:3" x14ac:dyDescent="0.35">
      <c r="A1062">
        <v>1061</v>
      </c>
      <c r="B1062" t="s">
        <v>1969</v>
      </c>
      <c r="C1062" t="e">
        <v>#N/A</v>
      </c>
    </row>
    <row r="1063" spans="1:3" x14ac:dyDescent="0.35">
      <c r="A1063">
        <v>1062</v>
      </c>
      <c r="B1063" t="s">
        <v>1970</v>
      </c>
      <c r="C1063" t="e">
        <v>#N/A</v>
      </c>
    </row>
    <row r="1064" spans="1:3" x14ac:dyDescent="0.35">
      <c r="A1064">
        <v>1063</v>
      </c>
      <c r="B1064" t="s">
        <v>1971</v>
      </c>
      <c r="C1064" t="e">
        <v>#N/A</v>
      </c>
    </row>
    <row r="1065" spans="1:3" x14ac:dyDescent="0.35">
      <c r="A1065">
        <v>1064</v>
      </c>
      <c r="B1065" t="s">
        <v>1972</v>
      </c>
      <c r="C1065" t="e">
        <v>#N/A</v>
      </c>
    </row>
    <row r="1066" spans="1:3" x14ac:dyDescent="0.35">
      <c r="A1066">
        <v>1065</v>
      </c>
      <c r="B1066" t="s">
        <v>1973</v>
      </c>
      <c r="C1066" t="e">
        <v>#N/A</v>
      </c>
    </row>
    <row r="1067" spans="1:3" x14ac:dyDescent="0.35">
      <c r="A1067">
        <v>1066</v>
      </c>
      <c r="B1067" t="s">
        <v>1974</v>
      </c>
      <c r="C1067" t="e">
        <v>#N/A</v>
      </c>
    </row>
    <row r="1068" spans="1:3" x14ac:dyDescent="0.35">
      <c r="A1068">
        <v>1067</v>
      </c>
      <c r="B1068" t="s">
        <v>1975</v>
      </c>
      <c r="C1068" t="e">
        <v>#N/A</v>
      </c>
    </row>
    <row r="1069" spans="1:3" x14ac:dyDescent="0.35">
      <c r="A1069">
        <v>1068</v>
      </c>
      <c r="B1069" t="s">
        <v>1976</v>
      </c>
      <c r="C1069" t="s">
        <v>1977</v>
      </c>
    </row>
    <row r="1070" spans="1:3" x14ac:dyDescent="0.35">
      <c r="A1070">
        <v>1069</v>
      </c>
      <c r="B1070" t="s">
        <v>1978</v>
      </c>
      <c r="C1070" t="e">
        <v>#N/A</v>
      </c>
    </row>
    <row r="1071" spans="1:3" x14ac:dyDescent="0.35">
      <c r="A1071">
        <v>1070</v>
      </c>
      <c r="B1071" t="s">
        <v>1979</v>
      </c>
      <c r="C1071" t="e">
        <v>#N/A</v>
      </c>
    </row>
    <row r="1072" spans="1:3" x14ac:dyDescent="0.35">
      <c r="A1072">
        <v>1071</v>
      </c>
      <c r="B1072" t="s">
        <v>1980</v>
      </c>
      <c r="C1072" t="e">
        <v>#N/A</v>
      </c>
    </row>
    <row r="1073" spans="1:3" x14ac:dyDescent="0.35">
      <c r="A1073">
        <v>1072</v>
      </c>
      <c r="B1073" t="s">
        <v>1981</v>
      </c>
      <c r="C1073" t="e">
        <v>#N/A</v>
      </c>
    </row>
    <row r="1074" spans="1:3" x14ac:dyDescent="0.35">
      <c r="A1074">
        <v>1073</v>
      </c>
      <c r="B1074" t="s">
        <v>1982</v>
      </c>
      <c r="C1074" t="e">
        <v>#N/A</v>
      </c>
    </row>
    <row r="1075" spans="1:3" x14ac:dyDescent="0.35">
      <c r="A1075">
        <v>1074</v>
      </c>
      <c r="B1075" t="s">
        <v>1983</v>
      </c>
      <c r="C1075" t="e">
        <v>#N/A</v>
      </c>
    </row>
    <row r="1076" spans="1:3" x14ac:dyDescent="0.35">
      <c r="A1076">
        <v>1075</v>
      </c>
      <c r="B1076" t="s">
        <v>1984</v>
      </c>
      <c r="C1076" t="e">
        <v>#N/A</v>
      </c>
    </row>
    <row r="1077" spans="1:3" x14ac:dyDescent="0.35">
      <c r="A1077">
        <v>1076</v>
      </c>
      <c r="B1077" t="s">
        <v>1985</v>
      </c>
      <c r="C1077" t="e">
        <v>#N/A</v>
      </c>
    </row>
    <row r="1078" spans="1:3" x14ac:dyDescent="0.35">
      <c r="A1078">
        <v>1077</v>
      </c>
      <c r="B1078" t="s">
        <v>1986</v>
      </c>
      <c r="C1078" t="e">
        <v>#N/A</v>
      </c>
    </row>
    <row r="1079" spans="1:3" x14ac:dyDescent="0.35">
      <c r="A1079">
        <v>1078</v>
      </c>
      <c r="B1079" t="s">
        <v>1987</v>
      </c>
      <c r="C1079" t="e">
        <v>#N/A</v>
      </c>
    </row>
    <row r="1080" spans="1:3" x14ac:dyDescent="0.35">
      <c r="A1080">
        <v>1079</v>
      </c>
      <c r="B1080" t="s">
        <v>1988</v>
      </c>
      <c r="C1080" t="s">
        <v>1989</v>
      </c>
    </row>
    <row r="1081" spans="1:3" x14ac:dyDescent="0.35">
      <c r="A1081">
        <v>1080</v>
      </c>
      <c r="B1081" t="s">
        <v>1990</v>
      </c>
      <c r="C1081" t="e">
        <v>#N/A</v>
      </c>
    </row>
    <row r="1082" spans="1:3" x14ac:dyDescent="0.35">
      <c r="A1082">
        <v>1081</v>
      </c>
      <c r="B1082" t="s">
        <v>1991</v>
      </c>
      <c r="C1082" t="e">
        <v>#N/A</v>
      </c>
    </row>
    <row r="1083" spans="1:3" x14ac:dyDescent="0.35">
      <c r="A1083">
        <v>1082</v>
      </c>
      <c r="B1083" t="s">
        <v>1992</v>
      </c>
      <c r="C1083" t="s">
        <v>1993</v>
      </c>
    </row>
    <row r="1084" spans="1:3" x14ac:dyDescent="0.35">
      <c r="A1084">
        <v>1083</v>
      </c>
      <c r="B1084" t="s">
        <v>1994</v>
      </c>
      <c r="C1084" t="e">
        <v>#N/A</v>
      </c>
    </row>
    <row r="1085" spans="1:3" x14ac:dyDescent="0.35">
      <c r="A1085">
        <v>1084</v>
      </c>
      <c r="B1085" t="s">
        <v>1995</v>
      </c>
      <c r="C1085" t="e">
        <v>#N/A</v>
      </c>
    </row>
    <row r="1086" spans="1:3" x14ac:dyDescent="0.35">
      <c r="A1086">
        <v>1085</v>
      </c>
      <c r="B1086" t="s">
        <v>1996</v>
      </c>
      <c r="C1086" t="e">
        <v>#N/A</v>
      </c>
    </row>
    <row r="1087" spans="1:3" x14ac:dyDescent="0.35">
      <c r="A1087">
        <v>1086</v>
      </c>
      <c r="B1087" t="s">
        <v>1997</v>
      </c>
      <c r="C1087" t="e">
        <v>#N/A</v>
      </c>
    </row>
    <row r="1088" spans="1:3" x14ac:dyDescent="0.35">
      <c r="A1088">
        <v>1087</v>
      </c>
      <c r="B1088" t="s">
        <v>1998</v>
      </c>
      <c r="C1088" t="e">
        <v>#N/A</v>
      </c>
    </row>
    <row r="1089" spans="1:3" x14ac:dyDescent="0.35">
      <c r="A1089">
        <v>1088</v>
      </c>
      <c r="B1089" t="s">
        <v>1999</v>
      </c>
      <c r="C1089" t="e">
        <v>#N/A</v>
      </c>
    </row>
    <row r="1090" spans="1:3" x14ac:dyDescent="0.35">
      <c r="A1090">
        <v>1089</v>
      </c>
      <c r="B1090" t="s">
        <v>2000</v>
      </c>
      <c r="C1090" t="e">
        <v>#N/A</v>
      </c>
    </row>
    <row r="1091" spans="1:3" x14ac:dyDescent="0.35">
      <c r="A1091">
        <v>1090</v>
      </c>
      <c r="B1091" t="s">
        <v>2001</v>
      </c>
      <c r="C1091" t="e">
        <v>#N/A</v>
      </c>
    </row>
    <row r="1092" spans="1:3" x14ac:dyDescent="0.35">
      <c r="A1092">
        <v>1091</v>
      </c>
      <c r="B1092" t="s">
        <v>2002</v>
      </c>
      <c r="C1092" t="e">
        <v>#N/A</v>
      </c>
    </row>
    <row r="1093" spans="1:3" x14ac:dyDescent="0.35">
      <c r="A1093">
        <v>1092</v>
      </c>
      <c r="B1093" t="s">
        <v>2003</v>
      </c>
      <c r="C1093" t="e">
        <v>#N/A</v>
      </c>
    </row>
    <row r="1094" spans="1:3" x14ac:dyDescent="0.35">
      <c r="A1094">
        <v>1093</v>
      </c>
      <c r="B1094" t="s">
        <v>2004</v>
      </c>
      <c r="C1094" t="e">
        <v>#N/A</v>
      </c>
    </row>
    <row r="1095" spans="1:3" x14ac:dyDescent="0.35">
      <c r="A1095">
        <v>1094</v>
      </c>
      <c r="B1095" t="s">
        <v>2005</v>
      </c>
      <c r="C1095" t="e">
        <v>#N/A</v>
      </c>
    </row>
    <row r="1096" spans="1:3" x14ac:dyDescent="0.35">
      <c r="A1096">
        <v>1095</v>
      </c>
      <c r="B1096" t="s">
        <v>2006</v>
      </c>
      <c r="C1096" t="e">
        <v>#N/A</v>
      </c>
    </row>
    <row r="1097" spans="1:3" x14ac:dyDescent="0.35">
      <c r="A1097">
        <v>1096</v>
      </c>
      <c r="B1097" t="s">
        <v>2007</v>
      </c>
      <c r="C1097" t="e">
        <v>#N/A</v>
      </c>
    </row>
    <row r="1098" spans="1:3" x14ac:dyDescent="0.35">
      <c r="A1098">
        <v>1097</v>
      </c>
      <c r="B1098" t="s">
        <v>2008</v>
      </c>
      <c r="C1098" t="e">
        <v>#N/A</v>
      </c>
    </row>
    <row r="1099" spans="1:3" x14ac:dyDescent="0.35">
      <c r="A1099">
        <v>1098</v>
      </c>
      <c r="B1099" t="s">
        <v>2009</v>
      </c>
      <c r="C1099" t="e">
        <v>#N/A</v>
      </c>
    </row>
    <row r="1100" spans="1:3" x14ac:dyDescent="0.35">
      <c r="A1100">
        <v>1099</v>
      </c>
      <c r="B1100" t="s">
        <v>2010</v>
      </c>
      <c r="C1100" t="e">
        <v>#N/A</v>
      </c>
    </row>
    <row r="1101" spans="1:3" x14ac:dyDescent="0.35">
      <c r="A1101">
        <v>1100</v>
      </c>
      <c r="B1101" t="s">
        <v>2011</v>
      </c>
      <c r="C1101" t="e">
        <v>#N/A</v>
      </c>
    </row>
    <row r="1102" spans="1:3" x14ac:dyDescent="0.35">
      <c r="A1102">
        <v>1101</v>
      </c>
      <c r="B1102" t="s">
        <v>2012</v>
      </c>
      <c r="C1102" t="e">
        <v>#N/A</v>
      </c>
    </row>
    <row r="1103" spans="1:3" x14ac:dyDescent="0.35">
      <c r="A1103">
        <v>1102</v>
      </c>
      <c r="B1103" t="s">
        <v>2013</v>
      </c>
      <c r="C1103" t="e">
        <v>#N/A</v>
      </c>
    </row>
    <row r="1104" spans="1:3" x14ac:dyDescent="0.35">
      <c r="A1104">
        <v>1103</v>
      </c>
      <c r="B1104" t="s">
        <v>2014</v>
      </c>
      <c r="C1104" t="e">
        <v>#N/A</v>
      </c>
    </row>
    <row r="1105" spans="1:3" x14ac:dyDescent="0.35">
      <c r="A1105">
        <v>1104</v>
      </c>
      <c r="B1105" t="s">
        <v>2015</v>
      </c>
      <c r="C1105" t="e">
        <v>#N/A</v>
      </c>
    </row>
    <row r="1106" spans="1:3" x14ac:dyDescent="0.35">
      <c r="A1106">
        <v>1105</v>
      </c>
      <c r="B1106" t="s">
        <v>2016</v>
      </c>
      <c r="C1106" t="e">
        <v>#N/A</v>
      </c>
    </row>
    <row r="1107" spans="1:3" x14ac:dyDescent="0.35">
      <c r="A1107">
        <v>1106</v>
      </c>
      <c r="B1107" t="s">
        <v>2017</v>
      </c>
      <c r="C1107" t="e">
        <v>#N/A</v>
      </c>
    </row>
    <row r="1108" spans="1:3" x14ac:dyDescent="0.35">
      <c r="A1108">
        <v>1107</v>
      </c>
      <c r="B1108" t="s">
        <v>2018</v>
      </c>
      <c r="C1108" t="e">
        <v>#N/A</v>
      </c>
    </row>
    <row r="1109" spans="1:3" x14ac:dyDescent="0.35">
      <c r="A1109">
        <v>1108</v>
      </c>
      <c r="B1109" t="s">
        <v>2019</v>
      </c>
      <c r="C1109" t="e">
        <v>#N/A</v>
      </c>
    </row>
    <row r="1110" spans="1:3" x14ac:dyDescent="0.35">
      <c r="A1110">
        <v>1109</v>
      </c>
      <c r="B1110" t="s">
        <v>2020</v>
      </c>
      <c r="C1110" t="e">
        <v>#N/A</v>
      </c>
    </row>
    <row r="1111" spans="1:3" x14ac:dyDescent="0.35">
      <c r="A1111">
        <v>1110</v>
      </c>
      <c r="B1111" t="s">
        <v>2021</v>
      </c>
      <c r="C1111" t="e">
        <v>#N/A</v>
      </c>
    </row>
    <row r="1112" spans="1:3" x14ac:dyDescent="0.35">
      <c r="A1112">
        <v>1111</v>
      </c>
      <c r="B1112" t="s">
        <v>2022</v>
      </c>
      <c r="C1112" t="s">
        <v>2023</v>
      </c>
    </row>
    <row r="1113" spans="1:3" x14ac:dyDescent="0.35">
      <c r="A1113">
        <v>1112</v>
      </c>
      <c r="B1113" t="s">
        <v>2024</v>
      </c>
      <c r="C1113" t="e">
        <v>#N/A</v>
      </c>
    </row>
    <row r="1114" spans="1:3" x14ac:dyDescent="0.35">
      <c r="A1114">
        <v>1113</v>
      </c>
      <c r="B1114" t="s">
        <v>2025</v>
      </c>
      <c r="C1114" t="e">
        <v>#N/A</v>
      </c>
    </row>
    <row r="1115" spans="1:3" x14ac:dyDescent="0.35">
      <c r="A1115">
        <v>1114</v>
      </c>
      <c r="B1115" t="s">
        <v>2026</v>
      </c>
      <c r="C1115" t="e">
        <v>#N/A</v>
      </c>
    </row>
    <row r="1116" spans="1:3" x14ac:dyDescent="0.35">
      <c r="A1116">
        <v>1115</v>
      </c>
      <c r="B1116" t="s">
        <v>2027</v>
      </c>
      <c r="C1116" t="e">
        <v>#N/A</v>
      </c>
    </row>
    <row r="1117" spans="1:3" x14ac:dyDescent="0.35">
      <c r="A1117">
        <v>1116</v>
      </c>
      <c r="B1117" t="s">
        <v>2028</v>
      </c>
      <c r="C1117" t="e">
        <v>#N/A</v>
      </c>
    </row>
    <row r="1118" spans="1:3" x14ac:dyDescent="0.35">
      <c r="A1118">
        <v>1117</v>
      </c>
      <c r="B1118" t="s">
        <v>2029</v>
      </c>
      <c r="C1118" t="e">
        <v>#N/A</v>
      </c>
    </row>
    <row r="1119" spans="1:3" x14ac:dyDescent="0.35">
      <c r="A1119">
        <v>1118</v>
      </c>
      <c r="B1119" t="s">
        <v>2030</v>
      </c>
      <c r="C1119" t="e">
        <v>#N/A</v>
      </c>
    </row>
    <row r="1120" spans="1:3" x14ac:dyDescent="0.35">
      <c r="A1120">
        <v>1119</v>
      </c>
      <c r="B1120" t="s">
        <v>2031</v>
      </c>
      <c r="C1120" t="e">
        <v>#N/A</v>
      </c>
    </row>
    <row r="1121" spans="1:3" x14ac:dyDescent="0.35">
      <c r="A1121">
        <v>1120</v>
      </c>
      <c r="B1121" t="s">
        <v>2032</v>
      </c>
      <c r="C1121" t="e">
        <v>#N/A</v>
      </c>
    </row>
    <row r="1122" spans="1:3" x14ac:dyDescent="0.35">
      <c r="A1122">
        <v>1121</v>
      </c>
      <c r="B1122" t="s">
        <v>2033</v>
      </c>
      <c r="C1122" t="e">
        <v>#N/A</v>
      </c>
    </row>
    <row r="1123" spans="1:3" x14ac:dyDescent="0.35">
      <c r="A1123">
        <v>1122</v>
      </c>
      <c r="B1123" t="s">
        <v>2034</v>
      </c>
      <c r="C1123" t="s">
        <v>2035</v>
      </c>
    </row>
    <row r="1124" spans="1:3" x14ac:dyDescent="0.35">
      <c r="A1124">
        <v>1123</v>
      </c>
      <c r="B1124" t="s">
        <v>2036</v>
      </c>
      <c r="C1124" t="e">
        <v>#N/A</v>
      </c>
    </row>
    <row r="1125" spans="1:3" x14ac:dyDescent="0.35">
      <c r="A1125">
        <v>1124</v>
      </c>
      <c r="B1125" t="s">
        <v>2037</v>
      </c>
      <c r="C1125" t="e">
        <v>#N/A</v>
      </c>
    </row>
    <row r="1126" spans="1:3" x14ac:dyDescent="0.35">
      <c r="A1126">
        <v>1125</v>
      </c>
      <c r="B1126" t="s">
        <v>2038</v>
      </c>
      <c r="C1126" t="s">
        <v>2039</v>
      </c>
    </row>
    <row r="1127" spans="1:3" x14ac:dyDescent="0.35">
      <c r="A1127">
        <v>1126</v>
      </c>
      <c r="B1127" t="s">
        <v>2040</v>
      </c>
      <c r="C1127" t="e">
        <v>#N/A</v>
      </c>
    </row>
    <row r="1128" spans="1:3" x14ac:dyDescent="0.35">
      <c r="A1128">
        <v>1127</v>
      </c>
      <c r="B1128" t="s">
        <v>2041</v>
      </c>
      <c r="C1128" t="e">
        <v>#N/A</v>
      </c>
    </row>
    <row r="1129" spans="1:3" x14ac:dyDescent="0.35">
      <c r="A1129">
        <v>1128</v>
      </c>
      <c r="B1129" t="s">
        <v>2042</v>
      </c>
      <c r="C1129" t="e">
        <v>#N/A</v>
      </c>
    </row>
    <row r="1130" spans="1:3" x14ac:dyDescent="0.35">
      <c r="A1130">
        <v>1129</v>
      </c>
      <c r="B1130" t="s">
        <v>2043</v>
      </c>
      <c r="C1130" t="e">
        <v>#N/A</v>
      </c>
    </row>
    <row r="1131" spans="1:3" x14ac:dyDescent="0.35">
      <c r="A1131">
        <v>1130</v>
      </c>
      <c r="B1131" t="s">
        <v>2044</v>
      </c>
      <c r="C1131" t="e">
        <v>#N/A</v>
      </c>
    </row>
    <row r="1132" spans="1:3" x14ac:dyDescent="0.35">
      <c r="A1132">
        <v>1131</v>
      </c>
      <c r="B1132" t="s">
        <v>2045</v>
      </c>
      <c r="C1132" t="e">
        <v>#N/A</v>
      </c>
    </row>
    <row r="1133" spans="1:3" x14ac:dyDescent="0.35">
      <c r="A1133">
        <v>1132</v>
      </c>
      <c r="B1133" t="s">
        <v>2046</v>
      </c>
      <c r="C1133" t="e">
        <v>#N/A</v>
      </c>
    </row>
    <row r="1134" spans="1:3" x14ac:dyDescent="0.35">
      <c r="A1134">
        <v>1133</v>
      </c>
      <c r="B1134" t="s">
        <v>2047</v>
      </c>
      <c r="C1134" t="s">
        <v>2048</v>
      </c>
    </row>
    <row r="1135" spans="1:3" x14ac:dyDescent="0.35">
      <c r="A1135">
        <v>1134</v>
      </c>
      <c r="B1135" t="s">
        <v>2049</v>
      </c>
      <c r="C1135" t="e">
        <v>#N/A</v>
      </c>
    </row>
    <row r="1136" spans="1:3" x14ac:dyDescent="0.35">
      <c r="A1136">
        <v>1135</v>
      </c>
      <c r="B1136" t="s">
        <v>2050</v>
      </c>
      <c r="C1136" t="e">
        <v>#N/A</v>
      </c>
    </row>
    <row r="1137" spans="1:3" x14ac:dyDescent="0.35">
      <c r="A1137">
        <v>1136</v>
      </c>
      <c r="B1137" t="s">
        <v>2051</v>
      </c>
      <c r="C1137" t="e">
        <v>#N/A</v>
      </c>
    </row>
    <row r="1138" spans="1:3" x14ac:dyDescent="0.35">
      <c r="A1138">
        <v>1137</v>
      </c>
      <c r="B1138" t="s">
        <v>2052</v>
      </c>
      <c r="C1138" t="s">
        <v>2053</v>
      </c>
    </row>
    <row r="1139" spans="1:3" x14ac:dyDescent="0.35">
      <c r="A1139">
        <v>1138</v>
      </c>
      <c r="B1139" t="s">
        <v>2054</v>
      </c>
      <c r="C1139" t="e">
        <v>#N/A</v>
      </c>
    </row>
    <row r="1140" spans="1:3" x14ac:dyDescent="0.35">
      <c r="A1140">
        <v>1139</v>
      </c>
      <c r="B1140" t="s">
        <v>2055</v>
      </c>
      <c r="C1140" t="e">
        <v>#N/A</v>
      </c>
    </row>
    <row r="1141" spans="1:3" x14ac:dyDescent="0.35">
      <c r="A1141">
        <v>1140</v>
      </c>
      <c r="B1141" t="s">
        <v>2056</v>
      </c>
      <c r="C1141" t="e">
        <v>#N/A</v>
      </c>
    </row>
    <row r="1142" spans="1:3" x14ac:dyDescent="0.35">
      <c r="A1142">
        <v>1141</v>
      </c>
      <c r="B1142" t="s">
        <v>2057</v>
      </c>
      <c r="C1142" t="e">
        <v>#N/A</v>
      </c>
    </row>
    <row r="1143" spans="1:3" x14ac:dyDescent="0.35">
      <c r="A1143">
        <v>1142</v>
      </c>
      <c r="B1143" t="s">
        <v>2058</v>
      </c>
      <c r="C1143" t="e">
        <v>#N/A</v>
      </c>
    </row>
    <row r="1144" spans="1:3" x14ac:dyDescent="0.35">
      <c r="A1144">
        <v>1143</v>
      </c>
      <c r="B1144" t="s">
        <v>2059</v>
      </c>
      <c r="C1144" t="e">
        <v>#N/A</v>
      </c>
    </row>
    <row r="1145" spans="1:3" x14ac:dyDescent="0.35">
      <c r="A1145">
        <v>1144</v>
      </c>
      <c r="B1145" t="s">
        <v>2060</v>
      </c>
      <c r="C1145" t="e">
        <v>#N/A</v>
      </c>
    </row>
    <row r="1146" spans="1:3" x14ac:dyDescent="0.35">
      <c r="A1146">
        <v>1145</v>
      </c>
      <c r="B1146" t="s">
        <v>2061</v>
      </c>
      <c r="C1146" t="e">
        <v>#N/A</v>
      </c>
    </row>
    <row r="1147" spans="1:3" x14ac:dyDescent="0.35">
      <c r="A1147">
        <v>1146</v>
      </c>
      <c r="B1147" t="s">
        <v>2062</v>
      </c>
      <c r="C1147" t="s">
        <v>2063</v>
      </c>
    </row>
    <row r="1148" spans="1:3" x14ac:dyDescent="0.35">
      <c r="A1148">
        <v>1147</v>
      </c>
      <c r="B1148" t="s">
        <v>2064</v>
      </c>
      <c r="C1148" t="e">
        <v>#N/A</v>
      </c>
    </row>
    <row r="1149" spans="1:3" x14ac:dyDescent="0.35">
      <c r="A1149">
        <v>1148</v>
      </c>
      <c r="B1149" t="s">
        <v>2065</v>
      </c>
      <c r="C1149" t="e">
        <v>#N/A</v>
      </c>
    </row>
    <row r="1150" spans="1:3" x14ac:dyDescent="0.35">
      <c r="A1150">
        <v>1149</v>
      </c>
      <c r="B1150" t="s">
        <v>2066</v>
      </c>
      <c r="C1150" t="e">
        <v>#N/A</v>
      </c>
    </row>
    <row r="1151" spans="1:3" x14ac:dyDescent="0.35">
      <c r="A1151">
        <v>1150</v>
      </c>
      <c r="B1151" t="s">
        <v>2067</v>
      </c>
      <c r="C1151" t="s">
        <v>2068</v>
      </c>
    </row>
    <row r="1152" spans="1:3" x14ac:dyDescent="0.35">
      <c r="A1152">
        <v>1151</v>
      </c>
      <c r="B1152" t="s">
        <v>2069</v>
      </c>
      <c r="C1152" t="s">
        <v>2070</v>
      </c>
    </row>
    <row r="1153" spans="1:3" x14ac:dyDescent="0.35">
      <c r="A1153">
        <v>1152</v>
      </c>
      <c r="B1153" t="s">
        <v>2071</v>
      </c>
      <c r="C1153" t="e">
        <v>#N/A</v>
      </c>
    </row>
    <row r="1154" spans="1:3" x14ac:dyDescent="0.35">
      <c r="A1154">
        <v>1153</v>
      </c>
      <c r="B1154" t="s">
        <v>2072</v>
      </c>
      <c r="C1154" t="e">
        <v>#N/A</v>
      </c>
    </row>
    <row r="1155" spans="1:3" x14ac:dyDescent="0.35">
      <c r="A1155">
        <v>1154</v>
      </c>
      <c r="B1155" t="s">
        <v>2073</v>
      </c>
      <c r="C1155" t="e">
        <v>#N/A</v>
      </c>
    </row>
    <row r="1156" spans="1:3" x14ac:dyDescent="0.35">
      <c r="A1156">
        <v>1155</v>
      </c>
      <c r="B1156" t="s">
        <v>2074</v>
      </c>
      <c r="C1156" t="e">
        <v>#N/A</v>
      </c>
    </row>
    <row r="1157" spans="1:3" x14ac:dyDescent="0.35">
      <c r="A1157">
        <v>1156</v>
      </c>
      <c r="B1157" t="s">
        <v>2075</v>
      </c>
      <c r="C1157" t="e">
        <v>#N/A</v>
      </c>
    </row>
    <row r="1158" spans="1:3" x14ac:dyDescent="0.35">
      <c r="A1158">
        <v>1157</v>
      </c>
      <c r="B1158" t="s">
        <v>2076</v>
      </c>
      <c r="C1158" t="e">
        <v>#N/A</v>
      </c>
    </row>
    <row r="1159" spans="1:3" x14ac:dyDescent="0.35">
      <c r="A1159">
        <v>1158</v>
      </c>
      <c r="B1159" t="s">
        <v>2077</v>
      </c>
      <c r="C1159" t="s">
        <v>2078</v>
      </c>
    </row>
    <row r="1160" spans="1:3" x14ac:dyDescent="0.35">
      <c r="A1160">
        <v>1159</v>
      </c>
      <c r="B1160" t="s">
        <v>2079</v>
      </c>
      <c r="C1160" t="s">
        <v>2080</v>
      </c>
    </row>
    <row r="1161" spans="1:3" x14ac:dyDescent="0.35">
      <c r="A1161">
        <v>1160</v>
      </c>
      <c r="B1161" t="s">
        <v>2081</v>
      </c>
      <c r="C1161" t="e">
        <v>#N/A</v>
      </c>
    </row>
    <row r="1162" spans="1:3" x14ac:dyDescent="0.35">
      <c r="A1162">
        <v>1161</v>
      </c>
      <c r="B1162" t="s">
        <v>2082</v>
      </c>
      <c r="C1162" t="e">
        <v>#N/A</v>
      </c>
    </row>
    <row r="1163" spans="1:3" x14ac:dyDescent="0.35">
      <c r="A1163">
        <v>1162</v>
      </c>
      <c r="B1163" t="s">
        <v>2083</v>
      </c>
      <c r="C1163" t="e">
        <v>#N/A</v>
      </c>
    </row>
    <row r="1164" spans="1:3" x14ac:dyDescent="0.35">
      <c r="A1164">
        <v>1163</v>
      </c>
      <c r="B1164" t="s">
        <v>2084</v>
      </c>
      <c r="C1164" t="e">
        <v>#N/A</v>
      </c>
    </row>
    <row r="1165" spans="1:3" x14ac:dyDescent="0.35">
      <c r="A1165">
        <v>1164</v>
      </c>
      <c r="B1165" t="s">
        <v>2085</v>
      </c>
      <c r="C1165" t="e">
        <v>#N/A</v>
      </c>
    </row>
    <row r="1166" spans="1:3" x14ac:dyDescent="0.35">
      <c r="A1166">
        <v>1165</v>
      </c>
      <c r="B1166" t="s">
        <v>2086</v>
      </c>
      <c r="C1166" t="e">
        <v>#N/A</v>
      </c>
    </row>
    <row r="1167" spans="1:3" x14ac:dyDescent="0.35">
      <c r="A1167">
        <v>1166</v>
      </c>
      <c r="B1167" t="s">
        <v>2087</v>
      </c>
      <c r="C1167" t="e">
        <v>#N/A</v>
      </c>
    </row>
    <row r="1168" spans="1:3" x14ac:dyDescent="0.35">
      <c r="A1168">
        <v>1167</v>
      </c>
      <c r="B1168" t="s">
        <v>2088</v>
      </c>
      <c r="C1168" t="s">
        <v>2089</v>
      </c>
    </row>
    <row r="1169" spans="1:3" x14ac:dyDescent="0.35">
      <c r="A1169">
        <v>1168</v>
      </c>
      <c r="B1169" t="s">
        <v>2090</v>
      </c>
      <c r="C1169" t="e">
        <v>#N/A</v>
      </c>
    </row>
    <row r="1170" spans="1:3" x14ac:dyDescent="0.35">
      <c r="A1170">
        <v>1169</v>
      </c>
      <c r="B1170" t="s">
        <v>2091</v>
      </c>
      <c r="C1170" t="e">
        <v>#N/A</v>
      </c>
    </row>
    <row r="1171" spans="1:3" x14ac:dyDescent="0.35">
      <c r="A1171">
        <v>1170</v>
      </c>
      <c r="B1171" t="s">
        <v>2092</v>
      </c>
      <c r="C1171" t="e">
        <v>#N/A</v>
      </c>
    </row>
    <row r="1172" spans="1:3" x14ac:dyDescent="0.35">
      <c r="A1172">
        <v>1171</v>
      </c>
      <c r="B1172" t="s">
        <v>2093</v>
      </c>
      <c r="C1172" t="e">
        <v>#N/A</v>
      </c>
    </row>
    <row r="1173" spans="1:3" x14ac:dyDescent="0.35">
      <c r="A1173">
        <v>1172</v>
      </c>
      <c r="B1173" t="s">
        <v>2094</v>
      </c>
      <c r="C1173" t="s">
        <v>2095</v>
      </c>
    </row>
    <row r="1174" spans="1:3" x14ac:dyDescent="0.35">
      <c r="A1174">
        <v>1173</v>
      </c>
      <c r="B1174" t="s">
        <v>2096</v>
      </c>
      <c r="C1174" t="s">
        <v>2097</v>
      </c>
    </row>
    <row r="1175" spans="1:3" x14ac:dyDescent="0.35">
      <c r="A1175">
        <v>1174</v>
      </c>
      <c r="B1175" t="s">
        <v>2098</v>
      </c>
      <c r="C1175" t="e">
        <v>#N/A</v>
      </c>
    </row>
    <row r="1176" spans="1:3" x14ac:dyDescent="0.35">
      <c r="A1176">
        <v>1175</v>
      </c>
      <c r="B1176" t="s">
        <v>2099</v>
      </c>
      <c r="C1176" t="e">
        <v>#N/A</v>
      </c>
    </row>
    <row r="1177" spans="1:3" x14ac:dyDescent="0.35">
      <c r="A1177">
        <v>1176</v>
      </c>
      <c r="B1177" t="s">
        <v>2100</v>
      </c>
      <c r="C1177" t="e">
        <v>#N/A</v>
      </c>
    </row>
    <row r="1178" spans="1:3" x14ac:dyDescent="0.35">
      <c r="A1178">
        <v>1177</v>
      </c>
      <c r="B1178" t="s">
        <v>2101</v>
      </c>
      <c r="C1178" t="e">
        <v>#N/A</v>
      </c>
    </row>
    <row r="1179" spans="1:3" x14ac:dyDescent="0.35">
      <c r="A1179">
        <v>1178</v>
      </c>
      <c r="B1179" t="s">
        <v>2102</v>
      </c>
      <c r="C1179" t="e">
        <v>#N/A</v>
      </c>
    </row>
    <row r="1180" spans="1:3" x14ac:dyDescent="0.35">
      <c r="A1180">
        <v>1179</v>
      </c>
      <c r="B1180" t="s">
        <v>2103</v>
      </c>
      <c r="C1180" t="e">
        <v>#N/A</v>
      </c>
    </row>
    <row r="1181" spans="1:3" x14ac:dyDescent="0.35">
      <c r="A1181">
        <v>1180</v>
      </c>
      <c r="B1181" t="s">
        <v>2104</v>
      </c>
      <c r="C1181" t="s">
        <v>2105</v>
      </c>
    </row>
    <row r="1182" spans="1:3" x14ac:dyDescent="0.35">
      <c r="A1182">
        <v>1181</v>
      </c>
      <c r="B1182" t="s">
        <v>2106</v>
      </c>
      <c r="C1182" t="e">
        <v>#N/A</v>
      </c>
    </row>
    <row r="1183" spans="1:3" x14ac:dyDescent="0.35">
      <c r="A1183">
        <v>1182</v>
      </c>
      <c r="B1183" t="s">
        <v>2107</v>
      </c>
      <c r="C1183" t="e">
        <v>#N/A</v>
      </c>
    </row>
    <row r="1184" spans="1:3" x14ac:dyDescent="0.35">
      <c r="A1184">
        <v>1183</v>
      </c>
      <c r="B1184" t="s">
        <v>2108</v>
      </c>
      <c r="C1184" t="e">
        <v>#N/A</v>
      </c>
    </row>
    <row r="1185" spans="1:3" x14ac:dyDescent="0.35">
      <c r="A1185">
        <v>1184</v>
      </c>
      <c r="B1185" t="s">
        <v>2109</v>
      </c>
      <c r="C1185" t="s">
        <v>2110</v>
      </c>
    </row>
    <row r="1186" spans="1:3" x14ac:dyDescent="0.35">
      <c r="A1186">
        <v>1185</v>
      </c>
      <c r="B1186" t="s">
        <v>2111</v>
      </c>
      <c r="C1186" t="e">
        <v>#N/A</v>
      </c>
    </row>
    <row r="1187" spans="1:3" x14ac:dyDescent="0.35">
      <c r="A1187">
        <v>1186</v>
      </c>
      <c r="B1187" t="s">
        <v>2112</v>
      </c>
      <c r="C1187" t="e">
        <v>#N/A</v>
      </c>
    </row>
    <row r="1188" spans="1:3" x14ac:dyDescent="0.35">
      <c r="A1188">
        <v>1187</v>
      </c>
      <c r="B1188" t="s">
        <v>2113</v>
      </c>
      <c r="C1188" t="e">
        <v>#N/A</v>
      </c>
    </row>
    <row r="1189" spans="1:3" x14ac:dyDescent="0.35">
      <c r="A1189">
        <v>1188</v>
      </c>
      <c r="B1189" t="s">
        <v>2114</v>
      </c>
      <c r="C1189" t="e">
        <v>#N/A</v>
      </c>
    </row>
    <row r="1190" spans="1:3" x14ac:dyDescent="0.35">
      <c r="A1190">
        <v>1189</v>
      </c>
      <c r="B1190" t="s">
        <v>2115</v>
      </c>
      <c r="C1190" t="e">
        <v>#N/A</v>
      </c>
    </row>
    <row r="1191" spans="1:3" x14ac:dyDescent="0.35">
      <c r="A1191">
        <v>1190</v>
      </c>
      <c r="B1191" t="s">
        <v>2116</v>
      </c>
      <c r="C1191" t="e">
        <v>#N/A</v>
      </c>
    </row>
    <row r="1192" spans="1:3" x14ac:dyDescent="0.35">
      <c r="A1192">
        <v>1191</v>
      </c>
      <c r="B1192" t="s">
        <v>2117</v>
      </c>
      <c r="C1192" t="e">
        <v>#N/A</v>
      </c>
    </row>
    <row r="1193" spans="1:3" x14ac:dyDescent="0.35">
      <c r="A1193">
        <v>1192</v>
      </c>
      <c r="B1193" t="s">
        <v>2118</v>
      </c>
      <c r="C1193" t="s">
        <v>2119</v>
      </c>
    </row>
    <row r="1194" spans="1:3" x14ac:dyDescent="0.35">
      <c r="A1194">
        <v>1193</v>
      </c>
      <c r="B1194" t="s">
        <v>2120</v>
      </c>
      <c r="C1194" t="e">
        <v>#N/A</v>
      </c>
    </row>
    <row r="1195" spans="1:3" x14ac:dyDescent="0.35">
      <c r="A1195">
        <v>1194</v>
      </c>
      <c r="B1195" t="s">
        <v>2121</v>
      </c>
      <c r="C1195" t="e">
        <v>#N/A</v>
      </c>
    </row>
    <row r="1196" spans="1:3" x14ac:dyDescent="0.35">
      <c r="A1196">
        <v>1195</v>
      </c>
      <c r="B1196" t="s">
        <v>2122</v>
      </c>
      <c r="C1196" t="e">
        <v>#N/A</v>
      </c>
    </row>
    <row r="1197" spans="1:3" x14ac:dyDescent="0.35">
      <c r="A1197">
        <v>1196</v>
      </c>
      <c r="B1197" t="s">
        <v>2123</v>
      </c>
      <c r="C1197" t="s">
        <v>2124</v>
      </c>
    </row>
    <row r="1198" spans="1:3" x14ac:dyDescent="0.35">
      <c r="A1198">
        <v>1197</v>
      </c>
      <c r="B1198" t="s">
        <v>2125</v>
      </c>
      <c r="C1198" t="e">
        <v>#N/A</v>
      </c>
    </row>
    <row r="1199" spans="1:3" x14ac:dyDescent="0.35">
      <c r="A1199">
        <v>1198</v>
      </c>
      <c r="B1199" t="s">
        <v>2126</v>
      </c>
      <c r="C1199" t="e">
        <v>#N/A</v>
      </c>
    </row>
    <row r="1200" spans="1:3" x14ac:dyDescent="0.35">
      <c r="A1200">
        <v>1199</v>
      </c>
      <c r="B1200" t="s">
        <v>2127</v>
      </c>
      <c r="C1200" t="e">
        <v>#N/A</v>
      </c>
    </row>
    <row r="1201" spans="1:3" x14ac:dyDescent="0.35">
      <c r="A1201">
        <v>1200</v>
      </c>
      <c r="B1201" t="s">
        <v>2128</v>
      </c>
      <c r="C1201" t="e">
        <v>#N/A</v>
      </c>
    </row>
    <row r="1202" spans="1:3" x14ac:dyDescent="0.35">
      <c r="A1202">
        <v>1201</v>
      </c>
      <c r="B1202" t="s">
        <v>2129</v>
      </c>
      <c r="C1202" t="e">
        <v>#N/A</v>
      </c>
    </row>
    <row r="1203" spans="1:3" x14ac:dyDescent="0.35">
      <c r="A1203">
        <v>1202</v>
      </c>
      <c r="B1203" t="s">
        <v>2130</v>
      </c>
      <c r="C1203" t="e">
        <v>#N/A</v>
      </c>
    </row>
    <row r="1204" spans="1:3" x14ac:dyDescent="0.35">
      <c r="A1204">
        <v>1203</v>
      </c>
      <c r="B1204" t="s">
        <v>2131</v>
      </c>
      <c r="C1204" t="s">
        <v>2132</v>
      </c>
    </row>
    <row r="1205" spans="1:3" x14ac:dyDescent="0.35">
      <c r="A1205">
        <v>1204</v>
      </c>
      <c r="B1205" t="s">
        <v>2133</v>
      </c>
      <c r="C1205" t="e">
        <v>#N/A</v>
      </c>
    </row>
    <row r="1206" spans="1:3" x14ac:dyDescent="0.35">
      <c r="A1206">
        <v>1205</v>
      </c>
      <c r="B1206" t="s">
        <v>2134</v>
      </c>
      <c r="C1206" t="e">
        <v>#N/A</v>
      </c>
    </row>
    <row r="1207" spans="1:3" x14ac:dyDescent="0.35">
      <c r="A1207">
        <v>1206</v>
      </c>
      <c r="B1207" t="s">
        <v>2135</v>
      </c>
      <c r="C1207" t="e">
        <v>#N/A</v>
      </c>
    </row>
    <row r="1208" spans="1:3" x14ac:dyDescent="0.35">
      <c r="A1208">
        <v>1207</v>
      </c>
      <c r="B1208" t="s">
        <v>2136</v>
      </c>
      <c r="C1208" t="s">
        <v>2137</v>
      </c>
    </row>
    <row r="1209" spans="1:3" x14ac:dyDescent="0.35">
      <c r="A1209">
        <v>1208</v>
      </c>
      <c r="B1209" t="s">
        <v>2138</v>
      </c>
      <c r="C1209" t="e">
        <v>#N/A</v>
      </c>
    </row>
    <row r="1210" spans="1:3" x14ac:dyDescent="0.35">
      <c r="A1210">
        <v>1209</v>
      </c>
      <c r="B1210" t="s">
        <v>2139</v>
      </c>
      <c r="C1210" t="e">
        <v>#N/A</v>
      </c>
    </row>
    <row r="1211" spans="1:3" x14ac:dyDescent="0.35">
      <c r="A1211">
        <v>1210</v>
      </c>
      <c r="B1211" t="s">
        <v>2140</v>
      </c>
      <c r="C1211" t="e">
        <v>#N/A</v>
      </c>
    </row>
    <row r="1212" spans="1:3" x14ac:dyDescent="0.35">
      <c r="A1212">
        <v>1211</v>
      </c>
      <c r="B1212" t="s">
        <v>2141</v>
      </c>
      <c r="C1212" t="e">
        <v>#N/A</v>
      </c>
    </row>
    <row r="1213" spans="1:3" x14ac:dyDescent="0.35">
      <c r="A1213">
        <v>1212</v>
      </c>
      <c r="B1213" t="s">
        <v>2142</v>
      </c>
      <c r="C1213" t="e">
        <v>#N/A</v>
      </c>
    </row>
    <row r="1214" spans="1:3" x14ac:dyDescent="0.35">
      <c r="A1214">
        <v>1213</v>
      </c>
      <c r="B1214" t="s">
        <v>2143</v>
      </c>
      <c r="C1214" t="e">
        <v>#N/A</v>
      </c>
    </row>
    <row r="1215" spans="1:3" x14ac:dyDescent="0.35">
      <c r="A1215">
        <v>1214</v>
      </c>
      <c r="B1215" t="s">
        <v>2144</v>
      </c>
      <c r="C1215" t="e">
        <v>#N/A</v>
      </c>
    </row>
    <row r="1216" spans="1:3" x14ac:dyDescent="0.35">
      <c r="A1216">
        <v>1215</v>
      </c>
      <c r="B1216" t="s">
        <v>2145</v>
      </c>
      <c r="C1216" t="s">
        <v>2146</v>
      </c>
    </row>
    <row r="1217" spans="1:3" x14ac:dyDescent="0.35">
      <c r="A1217">
        <v>1216</v>
      </c>
      <c r="B1217" t="s">
        <v>2147</v>
      </c>
      <c r="C1217" t="e">
        <v>#N/A</v>
      </c>
    </row>
    <row r="1218" spans="1:3" x14ac:dyDescent="0.35">
      <c r="A1218">
        <v>1217</v>
      </c>
      <c r="B1218" t="s">
        <v>2148</v>
      </c>
      <c r="C1218" t="e">
        <v>#N/A</v>
      </c>
    </row>
    <row r="1219" spans="1:3" x14ac:dyDescent="0.35">
      <c r="A1219">
        <v>1218</v>
      </c>
      <c r="B1219" t="s">
        <v>2149</v>
      </c>
      <c r="C1219" t="s">
        <v>2150</v>
      </c>
    </row>
    <row r="1220" spans="1:3" x14ac:dyDescent="0.35">
      <c r="A1220">
        <v>1219</v>
      </c>
      <c r="B1220" t="s">
        <v>2151</v>
      </c>
      <c r="C1220" t="s">
        <v>2152</v>
      </c>
    </row>
    <row r="1221" spans="1:3" x14ac:dyDescent="0.35">
      <c r="A1221">
        <v>1220</v>
      </c>
      <c r="B1221" t="s">
        <v>2153</v>
      </c>
      <c r="C1221" t="s">
        <v>2154</v>
      </c>
    </row>
    <row r="1222" spans="1:3" x14ac:dyDescent="0.35">
      <c r="A1222">
        <v>1221</v>
      </c>
      <c r="B1222" t="s">
        <v>2155</v>
      </c>
      <c r="C1222" t="s">
        <v>2156</v>
      </c>
    </row>
    <row r="1223" spans="1:3" x14ac:dyDescent="0.35">
      <c r="A1223">
        <v>1222</v>
      </c>
      <c r="B1223" t="s">
        <v>2157</v>
      </c>
      <c r="C1223" t="s">
        <v>2158</v>
      </c>
    </row>
    <row r="1224" spans="1:3" x14ac:dyDescent="0.35">
      <c r="A1224">
        <v>1223</v>
      </c>
      <c r="B1224" t="s">
        <v>2159</v>
      </c>
      <c r="C1224" t="s">
        <v>2160</v>
      </c>
    </row>
    <row r="1225" spans="1:3" x14ac:dyDescent="0.35">
      <c r="A1225">
        <v>1224</v>
      </c>
      <c r="B1225" t="s">
        <v>2161</v>
      </c>
      <c r="C1225" t="s">
        <v>2162</v>
      </c>
    </row>
    <row r="1226" spans="1:3" x14ac:dyDescent="0.35">
      <c r="A1226">
        <v>1225</v>
      </c>
      <c r="B1226" t="s">
        <v>2163</v>
      </c>
      <c r="C1226" t="s">
        <v>2164</v>
      </c>
    </row>
    <row r="1227" spans="1:3" x14ac:dyDescent="0.35">
      <c r="A1227">
        <v>1226</v>
      </c>
      <c r="B1227" t="s">
        <v>2165</v>
      </c>
      <c r="C1227" t="s">
        <v>2166</v>
      </c>
    </row>
    <row r="1228" spans="1:3" x14ac:dyDescent="0.35">
      <c r="A1228">
        <v>1227</v>
      </c>
      <c r="B1228" t="s">
        <v>2167</v>
      </c>
      <c r="C1228" t="s">
        <v>2168</v>
      </c>
    </row>
    <row r="1229" spans="1:3" x14ac:dyDescent="0.35">
      <c r="A1229">
        <v>1228</v>
      </c>
      <c r="B1229" t="s">
        <v>2169</v>
      </c>
      <c r="C1229" t="s">
        <v>2170</v>
      </c>
    </row>
    <row r="1230" spans="1:3" x14ac:dyDescent="0.35">
      <c r="A1230">
        <v>1229</v>
      </c>
      <c r="B1230" t="s">
        <v>2171</v>
      </c>
      <c r="C1230" t="s">
        <v>2172</v>
      </c>
    </row>
    <row r="1231" spans="1:3" x14ac:dyDescent="0.35">
      <c r="A1231">
        <v>1230</v>
      </c>
      <c r="B1231" t="s">
        <v>2173</v>
      </c>
      <c r="C1231" t="s">
        <v>2174</v>
      </c>
    </row>
    <row r="1232" spans="1:3" x14ac:dyDescent="0.35">
      <c r="A1232">
        <v>1231</v>
      </c>
      <c r="B1232" t="s">
        <v>2175</v>
      </c>
      <c r="C1232" t="e">
        <v>#N/A</v>
      </c>
    </row>
    <row r="1233" spans="1:3" x14ac:dyDescent="0.35">
      <c r="A1233">
        <v>1232</v>
      </c>
      <c r="B1233" t="s">
        <v>2176</v>
      </c>
      <c r="C1233" t="e">
        <v>#N/A</v>
      </c>
    </row>
    <row r="1234" spans="1:3" x14ac:dyDescent="0.35">
      <c r="A1234">
        <v>1233</v>
      </c>
      <c r="B1234" t="s">
        <v>2177</v>
      </c>
      <c r="C1234" t="e">
        <v>#N/A</v>
      </c>
    </row>
    <row r="1235" spans="1:3" x14ac:dyDescent="0.35">
      <c r="A1235">
        <v>1234</v>
      </c>
      <c r="B1235" t="s">
        <v>2178</v>
      </c>
      <c r="C1235" t="e">
        <v>#N/A</v>
      </c>
    </row>
    <row r="1236" spans="1:3" x14ac:dyDescent="0.35">
      <c r="A1236">
        <v>1235</v>
      </c>
      <c r="B1236" t="s">
        <v>2179</v>
      </c>
      <c r="C1236" t="e">
        <v>#N/A</v>
      </c>
    </row>
    <row r="1237" spans="1:3" x14ac:dyDescent="0.35">
      <c r="A1237">
        <v>1236</v>
      </c>
      <c r="B1237" t="s">
        <v>2180</v>
      </c>
      <c r="C1237" t="e">
        <v>#N/A</v>
      </c>
    </row>
    <row r="1238" spans="1:3" x14ac:dyDescent="0.35">
      <c r="A1238">
        <v>1237</v>
      </c>
      <c r="B1238" t="s">
        <v>2181</v>
      </c>
      <c r="C1238" t="e">
        <v>#N/A</v>
      </c>
    </row>
    <row r="1239" spans="1:3" x14ac:dyDescent="0.35">
      <c r="A1239">
        <v>1238</v>
      </c>
      <c r="B1239" t="s">
        <v>2182</v>
      </c>
      <c r="C1239" t="e">
        <v>#N/A</v>
      </c>
    </row>
  </sheetData>
  <autoFilter ref="A1:C1239" xr:uid="{62964BFE-2777-4E05-AC7F-46ACAD85B96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6" ma:contentTypeDescription="Crée un document." ma:contentTypeScope="" ma:versionID="58f145167c2c00d53ee51de3e8a62081">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888336e97189ac95d5a72ec00334df62"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9C7638-7C49-4122-8AFE-10DB484FEBBC}">
  <ds:schemaRefs>
    <ds:schemaRef ds:uri="http://schemas.microsoft.com/sharepoint/v3/contenttype/forms"/>
  </ds:schemaRefs>
</ds:datastoreItem>
</file>

<file path=customXml/itemProps2.xml><?xml version="1.0" encoding="utf-8"?>
<ds:datastoreItem xmlns:ds="http://schemas.openxmlformats.org/officeDocument/2006/customXml" ds:itemID="{0183DB40-5393-48E9-8A3A-52D6188D6D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7</vt:i4>
      </vt:variant>
    </vt:vector>
  </HeadingPairs>
  <TitlesOfParts>
    <vt:vector size="35" baseType="lpstr">
      <vt:lpstr>BNA_nov22</vt:lpstr>
      <vt:lpstr>BNA_dec22</vt:lpstr>
      <vt:lpstr>BNA_jan23</vt:lpstr>
      <vt:lpstr>BNA_fev23</vt:lpstr>
      <vt:lpstr>BNA_mar23</vt:lpstr>
      <vt:lpstr>BNA_avr23</vt:lpstr>
      <vt:lpstr>BNA_mai23</vt:lpstr>
      <vt:lpstr>BNA_juin23</vt:lpstr>
      <vt:lpstr>Feuil2</vt:lpstr>
      <vt:lpstr>BNA_juil23</vt:lpstr>
      <vt:lpstr>Données_nettoyées</vt:lpstr>
      <vt:lpstr>aggregate</vt:lpstr>
      <vt:lpstr>data</vt:lpstr>
      <vt:lpstr>BNA_Historique_prix</vt:lpstr>
      <vt:lpstr>BA_aout23</vt:lpstr>
      <vt:lpstr>BA_INDD</vt:lpstr>
      <vt:lpstr>BNA_pré_INDD</vt:lpstr>
      <vt:lpstr>BA_Appro&amp;Dispo</vt:lpstr>
      <vt:lpstr>BNA_aout23</vt:lpstr>
      <vt:lpstr>BNA_Variations_prix</vt:lpstr>
      <vt:lpstr>BNA_Panier_marché</vt:lpstr>
      <vt:lpstr>BNA_INDD</vt:lpstr>
      <vt:lpstr>Appro&amp;Dispo</vt:lpstr>
      <vt:lpstr>Informations additionnelles</vt:lpstr>
      <vt:lpstr>Excel calc SFM</vt:lpstr>
      <vt:lpstr>Calc. SFM_Aout2023</vt:lpstr>
      <vt:lpstr>SFM_INDD</vt:lpstr>
      <vt:lpstr>Indicateurs SFM</vt:lpstr>
      <vt:lpstr>BA_INDD!_FilterDatabase</vt:lpstr>
      <vt:lpstr>BNA_INDD!_FilterDatabase</vt:lpstr>
      <vt:lpstr>BA_aout23!Zone_d_impression</vt:lpstr>
      <vt:lpstr>'BA_Appro&amp;Dispo'!Zone_d_impression</vt:lpstr>
      <vt:lpstr>BA_INDD!Zone_d_impression</vt:lpstr>
      <vt:lpstr>'Excel calc SFM'!Zone_d_impression</vt:lpstr>
      <vt:lpstr>'Informations additionnelles'!Zone_d_impression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mael.kander</dc:creator>
  <cp:keywords/>
  <dc:description/>
  <cp:lastModifiedBy>Somaila ZONGO</cp:lastModifiedBy>
  <cp:revision/>
  <dcterms:created xsi:type="dcterms:W3CDTF">2023-08-10T08:30:56Z</dcterms:created>
  <dcterms:modified xsi:type="dcterms:W3CDTF">2023-12-04T18:11:35Z</dcterms:modified>
  <cp:category/>
  <cp:contentStatus/>
</cp:coreProperties>
</file>